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mc:AlternateContent xmlns:mc="http://schemas.openxmlformats.org/markup-compatibility/2006">
    <mc:Choice Requires="x15">
      <x15ac:absPath xmlns:x15ac="http://schemas.microsoft.com/office/spreadsheetml/2010/11/ac" url="D:\台帳集\災害関係\公衆衛生学会\Excel　HP用\"/>
    </mc:Choice>
  </mc:AlternateContent>
  <xr:revisionPtr revIDLastSave="0" documentId="13_ncr:1_{82D7D06F-DBC1-42EF-9D72-435F14FFCB97}" xr6:coauthVersionLast="47" xr6:coauthVersionMax="47" xr10:uidLastSave="{00000000-0000-0000-0000-000000000000}"/>
  <bookViews>
    <workbookView xWindow="-120" yWindow="-120" windowWidth="29040" windowHeight="15720" xr2:uid="{00000000-000D-0000-FFFF-FFFF00000000}"/>
  </bookViews>
  <sheets>
    <sheet name="医療機関20251201" sheetId="37" r:id="rId1"/>
    <sheet name="薬局等" sheetId="30" r:id="rId2"/>
    <sheet name="佐伯市避難所一覧" sheetId="3" r:id="rId3"/>
    <sheet name="福祉避難所　一覧R7.4月" sheetId="31" r:id="rId4"/>
    <sheet name="行政関係" sheetId="10" r:id="rId5"/>
    <sheet name="備蓄倉庫" sheetId="15" r:id="rId6"/>
    <sheet name="ガソリンスタンド" sheetId="24" r:id="rId7"/>
    <sheet name="ヘリポート　佐伯市のみ" sheetId="27" r:id="rId8"/>
    <sheet name="幼保・学校" sheetId="39" r:id="rId9"/>
    <sheet name="障がい者施設 (R7.10更新) " sheetId="38" r:id="rId10"/>
    <sheet name="高齢者施設 (R4更新)" sheetId="20" r:id="rId11"/>
    <sheet name="kml作成用 津波避難所" sheetId="43" r:id="rId12"/>
    <sheet name="html作成用（地震・津波用ぜんぶ)" sheetId="42" r:id="rId13"/>
    <sheet name="html作成用（風水害ぜんぶ) " sheetId="44" r:id="rId14"/>
    <sheet name="使えるアイコン一覧" sheetId="14" r:id="rId15"/>
  </sheets>
  <definedNames>
    <definedName name="_xlnm._FilterDatabase" localSheetId="12" hidden="1">'html作成用（地震・津波用ぜんぶ)'!$A$7:$AL$741</definedName>
    <definedName name="_xlnm._FilterDatabase" localSheetId="13" hidden="1">'html作成用（風水害ぜんぶ) '!$A$7:$AL$785</definedName>
    <definedName name="_xlnm._FilterDatabase" localSheetId="11" hidden="1">'kml作成用 津波避難所'!$A$5:$AY$1805</definedName>
    <definedName name="_xlnm._FilterDatabase" localSheetId="6">ガソリンスタンド!$B$1:$K$39</definedName>
    <definedName name="_xlnm._FilterDatabase" localSheetId="7">'ヘリポート　佐伯市のみ'!$A$1:$K$26</definedName>
    <definedName name="_xlnm._FilterDatabase" localSheetId="0" hidden="1">医療機関20251201!$A$2:$BR$82</definedName>
    <definedName name="_xlnm._FilterDatabase" localSheetId="4" hidden="1">行政関係!$A$2:$K$104</definedName>
    <definedName name="_xlnm._FilterDatabase" localSheetId="10" hidden="1">'高齢者施設 (R4更新)'!$A$2:$S$130</definedName>
    <definedName name="_xlnm._FilterDatabase" localSheetId="2" hidden="1">佐伯市避難所一覧!$A$1:$T$163</definedName>
    <definedName name="_xlnm._FilterDatabase" localSheetId="9" hidden="1">'障がい者施設 (R7.10更新) '!$A$1:$K$46</definedName>
    <definedName name="_xlnm._FilterDatabase" localSheetId="5" hidden="1">備蓄倉庫!$A$2:$F$25</definedName>
    <definedName name="_xlnm._FilterDatabase" localSheetId="3" hidden="1">'福祉避難所　一覧R7.4月'!$A$1:$K$1</definedName>
    <definedName name="_xlnm._FilterDatabase" localSheetId="1" hidden="1">薬局等!$A$2:$J$57</definedName>
    <definedName name="_xlnm._FilterDatabase" localSheetId="8" hidden="1">幼保・学校!$A$2:$L$63</definedName>
    <definedName name="_xlnm.Print_Area" localSheetId="6">ガソリンスタンド!$A$1:$N$43</definedName>
    <definedName name="_xlnm.Print_Area" localSheetId="10">'高齢者施設 (R4更新)'!$A$1:$O$146</definedName>
    <definedName name="_xlnm.Print_Area" localSheetId="9">'障がい者施設 (R7.10更新) '!$A$1:$Q$46</definedName>
    <definedName name="Z_DB08D75D_B68B_4DF2_9EB8_EEECC236A69D_.wvu.FilterData" localSheetId="10" hidden="1">'高齢者施設 (R4更新)'!$C$1:$L$6</definedName>
    <definedName name="Z_DB08D75D_B68B_4DF2_9EB8_EEECC236A69D_.wvu.FilterData" localSheetId="9" hidden="1">'障がい者施設 (R7.10更新) '!$C$1:$F$1</definedName>
    <definedName name="Z_DB08D75D_B68B_4DF2_9EB8_EEECC236A69D_.wvu.PrintArea" localSheetId="10" hidden="1">'高齢者施設 (R4更新)'!$C$1:$L$130</definedName>
    <definedName name="Z_DB08D75D_B68B_4DF2_9EB8_EEECC236A69D_.wvu.PrintArea" localSheetId="9" hidden="1">'障がい者施設 (R7.10更新) '!$B$1:$Q$46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217" i="44" l="1"/>
  <c r="T217" i="44"/>
  <c r="AI217" i="44" s="1"/>
  <c r="S217" i="44"/>
  <c r="AG217" i="44" s="1"/>
  <c r="R217" i="44"/>
  <c r="AE217" i="44" s="1"/>
  <c r="Q217" i="44"/>
  <c r="AC217" i="44" s="1"/>
  <c r="P217" i="44"/>
  <c r="AA217" i="44" s="1"/>
  <c r="O217" i="44"/>
  <c r="AA216" i="44"/>
  <c r="Y216" i="44"/>
  <c r="T216" i="44"/>
  <c r="AI216" i="44" s="1"/>
  <c r="S216" i="44"/>
  <c r="AG216" i="44" s="1"/>
  <c r="R216" i="44"/>
  <c r="AE216" i="44" s="1"/>
  <c r="Q216" i="44"/>
  <c r="AC216" i="44" s="1"/>
  <c r="P216" i="44"/>
  <c r="O216" i="44"/>
  <c r="AC215" i="44"/>
  <c r="AA215" i="44"/>
  <c r="Y215" i="44"/>
  <c r="T215" i="44"/>
  <c r="AI215" i="44" s="1"/>
  <c r="S215" i="44"/>
  <c r="AG215" i="44" s="1"/>
  <c r="R215" i="44"/>
  <c r="AE215" i="44" s="1"/>
  <c r="Q215" i="44"/>
  <c r="P215" i="44"/>
  <c r="O215" i="44"/>
  <c r="AC214" i="44"/>
  <c r="AA214" i="44"/>
  <c r="Y214" i="44"/>
  <c r="T214" i="44"/>
  <c r="AI214" i="44" s="1"/>
  <c r="S214" i="44"/>
  <c r="AG214" i="44" s="1"/>
  <c r="R214" i="44"/>
  <c r="AE214" i="44" s="1"/>
  <c r="Q214" i="44"/>
  <c r="P214" i="44"/>
  <c r="O214" i="44"/>
  <c r="AG213" i="44"/>
  <c r="AE213" i="44"/>
  <c r="AC213" i="44"/>
  <c r="AA213" i="44"/>
  <c r="Y213" i="44"/>
  <c r="T213" i="44"/>
  <c r="AI213" i="44" s="1"/>
  <c r="S213" i="44"/>
  <c r="R213" i="44"/>
  <c r="Q213" i="44"/>
  <c r="P213" i="44"/>
  <c r="O213" i="44"/>
  <c r="AI212" i="44"/>
  <c r="AG212" i="44"/>
  <c r="AE212" i="44"/>
  <c r="AC212" i="44"/>
  <c r="AA212" i="44"/>
  <c r="Y212" i="44"/>
  <c r="T212" i="44"/>
  <c r="S212" i="44"/>
  <c r="R212" i="44"/>
  <c r="Q212" i="44"/>
  <c r="P212" i="44"/>
  <c r="O212" i="44"/>
  <c r="AI211" i="44"/>
  <c r="AG211" i="44"/>
  <c r="AE211" i="44"/>
  <c r="AC211" i="44"/>
  <c r="AA211" i="44"/>
  <c r="T211" i="44"/>
  <c r="S211" i="44"/>
  <c r="R211" i="44"/>
  <c r="Q211" i="44"/>
  <c r="P211" i="44"/>
  <c r="O211" i="44"/>
  <c r="Y211" i="44" s="1"/>
  <c r="AI210" i="44"/>
  <c r="AG210" i="44"/>
  <c r="AE210" i="44"/>
  <c r="AC210" i="44"/>
  <c r="T210" i="44"/>
  <c r="S210" i="44"/>
  <c r="R210" i="44"/>
  <c r="Q210" i="44"/>
  <c r="P210" i="44"/>
  <c r="AA210" i="44" s="1"/>
  <c r="O210" i="44"/>
  <c r="Y210" i="44" s="1"/>
  <c r="AI209" i="44"/>
  <c r="T209" i="44"/>
  <c r="S209" i="44"/>
  <c r="AG209" i="44" s="1"/>
  <c r="R209" i="44"/>
  <c r="AE209" i="44" s="1"/>
  <c r="AL209" i="44" s="1"/>
  <c r="Q209" i="44"/>
  <c r="AC209" i="44" s="1"/>
  <c r="P209" i="44"/>
  <c r="AA209" i="44" s="1"/>
  <c r="O209" i="44"/>
  <c r="Y209" i="44" s="1"/>
  <c r="AI208" i="44"/>
  <c r="T208" i="44"/>
  <c r="S208" i="44"/>
  <c r="AG208" i="44" s="1"/>
  <c r="R208" i="44"/>
  <c r="AE208" i="44" s="1"/>
  <c r="Q208" i="44"/>
  <c r="AC208" i="44" s="1"/>
  <c r="P208" i="44"/>
  <c r="AA208" i="44" s="1"/>
  <c r="O208" i="44"/>
  <c r="Y208" i="44" s="1"/>
  <c r="AI207" i="44"/>
  <c r="T207" i="44"/>
  <c r="S207" i="44"/>
  <c r="AG207" i="44" s="1"/>
  <c r="R207" i="44"/>
  <c r="AE207" i="44" s="1"/>
  <c r="Q207" i="44"/>
  <c r="AC207" i="44" s="1"/>
  <c r="P207" i="44"/>
  <c r="AA207" i="44" s="1"/>
  <c r="O207" i="44"/>
  <c r="Y207" i="44" s="1"/>
  <c r="T206" i="44"/>
  <c r="AI206" i="44" s="1"/>
  <c r="S206" i="44"/>
  <c r="AG206" i="44" s="1"/>
  <c r="R206" i="44"/>
  <c r="AE206" i="44" s="1"/>
  <c r="AL206" i="44" s="1"/>
  <c r="Q206" i="44"/>
  <c r="AC206" i="44" s="1"/>
  <c r="P206" i="44"/>
  <c r="AA206" i="44" s="1"/>
  <c r="O206" i="44"/>
  <c r="Y206" i="44" s="1"/>
  <c r="Y205" i="44"/>
  <c r="T205" i="44"/>
  <c r="AI205" i="44" s="1"/>
  <c r="S205" i="44"/>
  <c r="AG205" i="44" s="1"/>
  <c r="R205" i="44"/>
  <c r="AE205" i="44" s="1"/>
  <c r="Q205" i="44"/>
  <c r="AC205" i="44" s="1"/>
  <c r="P205" i="44"/>
  <c r="AA205" i="44" s="1"/>
  <c r="O205" i="44"/>
  <c r="AA204" i="44"/>
  <c r="Y204" i="44"/>
  <c r="T204" i="44"/>
  <c r="AI204" i="44" s="1"/>
  <c r="S204" i="44"/>
  <c r="AG204" i="44" s="1"/>
  <c r="R204" i="44"/>
  <c r="AE204" i="44" s="1"/>
  <c r="Q204" i="44"/>
  <c r="AC204" i="44" s="1"/>
  <c r="P204" i="44"/>
  <c r="O204" i="44"/>
  <c r="AC203" i="44"/>
  <c r="AA203" i="44"/>
  <c r="Y203" i="44"/>
  <c r="T203" i="44"/>
  <c r="AI203" i="44" s="1"/>
  <c r="S203" i="44"/>
  <c r="AG203" i="44" s="1"/>
  <c r="R203" i="44"/>
  <c r="AE203" i="44" s="1"/>
  <c r="Q203" i="44"/>
  <c r="P203" i="44"/>
  <c r="O203" i="44"/>
  <c r="AC202" i="44"/>
  <c r="AA202" i="44"/>
  <c r="Y202" i="44"/>
  <c r="T202" i="44"/>
  <c r="AI202" i="44" s="1"/>
  <c r="S202" i="44"/>
  <c r="AG202" i="44" s="1"/>
  <c r="R202" i="44"/>
  <c r="AE202" i="44" s="1"/>
  <c r="Q202" i="44"/>
  <c r="P202" i="44"/>
  <c r="O202" i="44"/>
  <c r="AI201" i="44"/>
  <c r="AC201" i="44"/>
  <c r="AA201" i="44"/>
  <c r="Y201" i="44"/>
  <c r="T201" i="44"/>
  <c r="S201" i="44"/>
  <c r="AG201" i="44" s="1"/>
  <c r="R201" i="44"/>
  <c r="AE201" i="44" s="1"/>
  <c r="Q201" i="44"/>
  <c r="P201" i="44"/>
  <c r="O201" i="44"/>
  <c r="AI200" i="44"/>
  <c r="AC200" i="44"/>
  <c r="AA200" i="44"/>
  <c r="T200" i="44"/>
  <c r="S200" i="44"/>
  <c r="AG200" i="44" s="1"/>
  <c r="R200" i="44"/>
  <c r="AE200" i="44" s="1"/>
  <c r="Q200" i="44"/>
  <c r="P200" i="44"/>
  <c r="O200" i="44"/>
  <c r="Y200" i="44" s="1"/>
  <c r="AI199" i="44"/>
  <c r="AC199" i="44"/>
  <c r="T199" i="44"/>
  <c r="S199" i="44"/>
  <c r="AG199" i="44" s="1"/>
  <c r="R199" i="44"/>
  <c r="AE199" i="44" s="1"/>
  <c r="Q199" i="44"/>
  <c r="P199" i="44"/>
  <c r="AA199" i="44" s="1"/>
  <c r="O199" i="44"/>
  <c r="Y199" i="44" s="1"/>
  <c r="AI198" i="44"/>
  <c r="AG198" i="44"/>
  <c r="AC198" i="44"/>
  <c r="T198" i="44"/>
  <c r="S198" i="44"/>
  <c r="R198" i="44"/>
  <c r="AE198" i="44" s="1"/>
  <c r="Q198" i="44"/>
  <c r="P198" i="44"/>
  <c r="AA198" i="44" s="1"/>
  <c r="O198" i="44"/>
  <c r="Y198" i="44" s="1"/>
  <c r="AI197" i="44"/>
  <c r="T197" i="44"/>
  <c r="S197" i="44"/>
  <c r="AG197" i="44" s="1"/>
  <c r="R197" i="44"/>
  <c r="AE197" i="44" s="1"/>
  <c r="AL197" i="44" s="1"/>
  <c r="Q197" i="44"/>
  <c r="AC197" i="44" s="1"/>
  <c r="P197" i="44"/>
  <c r="AA197" i="44" s="1"/>
  <c r="O197" i="44"/>
  <c r="Y197" i="44" s="1"/>
  <c r="AI196" i="44"/>
  <c r="T196" i="44"/>
  <c r="S196" i="44"/>
  <c r="AG196" i="44" s="1"/>
  <c r="R196" i="44"/>
  <c r="AE196" i="44" s="1"/>
  <c r="Q196" i="44"/>
  <c r="AC196" i="44" s="1"/>
  <c r="P196" i="44"/>
  <c r="AA196" i="44" s="1"/>
  <c r="O196" i="44"/>
  <c r="Y196" i="44" s="1"/>
  <c r="T195" i="44"/>
  <c r="AI195" i="44" s="1"/>
  <c r="S195" i="44"/>
  <c r="AG195" i="44" s="1"/>
  <c r="R195" i="44"/>
  <c r="AE195" i="44" s="1"/>
  <c r="Q195" i="44"/>
  <c r="AC195" i="44" s="1"/>
  <c r="P195" i="44"/>
  <c r="AA195" i="44" s="1"/>
  <c r="O195" i="44"/>
  <c r="Y195" i="44" s="1"/>
  <c r="Y194" i="44"/>
  <c r="T194" i="44"/>
  <c r="AI194" i="44" s="1"/>
  <c r="S194" i="44"/>
  <c r="AG194" i="44" s="1"/>
  <c r="R194" i="44"/>
  <c r="AE194" i="44" s="1"/>
  <c r="Q194" i="44"/>
  <c r="AC194" i="44" s="1"/>
  <c r="P194" i="44"/>
  <c r="AA194" i="44" s="1"/>
  <c r="O194" i="44"/>
  <c r="Y193" i="44"/>
  <c r="T193" i="44"/>
  <c r="AI193" i="44" s="1"/>
  <c r="S193" i="44"/>
  <c r="AG193" i="44" s="1"/>
  <c r="R193" i="44"/>
  <c r="AE193" i="44" s="1"/>
  <c r="Q193" i="44"/>
  <c r="AC193" i="44" s="1"/>
  <c r="P193" i="44"/>
  <c r="AA193" i="44" s="1"/>
  <c r="O193" i="44"/>
  <c r="AA192" i="44"/>
  <c r="Y192" i="44"/>
  <c r="T192" i="44"/>
  <c r="AI192" i="44" s="1"/>
  <c r="S192" i="44"/>
  <c r="AG192" i="44" s="1"/>
  <c r="R192" i="44"/>
  <c r="AE192" i="44" s="1"/>
  <c r="Q192" i="44"/>
  <c r="AC192" i="44" s="1"/>
  <c r="P192" i="44"/>
  <c r="O192" i="44"/>
  <c r="AC191" i="44"/>
  <c r="AA191" i="44"/>
  <c r="Y191" i="44"/>
  <c r="T191" i="44"/>
  <c r="AI191" i="44" s="1"/>
  <c r="S191" i="44"/>
  <c r="AG191" i="44" s="1"/>
  <c r="R191" i="44"/>
  <c r="AE191" i="44" s="1"/>
  <c r="Q191" i="44"/>
  <c r="P191" i="44"/>
  <c r="O191" i="44"/>
  <c r="AC190" i="44"/>
  <c r="AA190" i="44"/>
  <c r="Y190" i="44"/>
  <c r="T190" i="44"/>
  <c r="AI190" i="44" s="1"/>
  <c r="S190" i="44"/>
  <c r="AG190" i="44" s="1"/>
  <c r="R190" i="44"/>
  <c r="AE190" i="44" s="1"/>
  <c r="Q190" i="44"/>
  <c r="P190" i="44"/>
  <c r="O190" i="44"/>
  <c r="AI189" i="44"/>
  <c r="AC189" i="44"/>
  <c r="AA189" i="44"/>
  <c r="Y189" i="44"/>
  <c r="T189" i="44"/>
  <c r="S189" i="44"/>
  <c r="AG189" i="44" s="1"/>
  <c r="R189" i="44"/>
  <c r="AE189" i="44" s="1"/>
  <c r="Q189" i="44"/>
  <c r="P189" i="44"/>
  <c r="O189" i="44"/>
  <c r="AI188" i="44"/>
  <c r="AC188" i="44"/>
  <c r="AA188" i="44"/>
  <c r="T188" i="44"/>
  <c r="S188" i="44"/>
  <c r="AG188" i="44" s="1"/>
  <c r="R188" i="44"/>
  <c r="AE188" i="44" s="1"/>
  <c r="Q188" i="44"/>
  <c r="P188" i="44"/>
  <c r="O188" i="44"/>
  <c r="Y188" i="44" s="1"/>
  <c r="AI187" i="44"/>
  <c r="AC187" i="44"/>
  <c r="T187" i="44"/>
  <c r="S187" i="44"/>
  <c r="AG187" i="44" s="1"/>
  <c r="R187" i="44"/>
  <c r="AE187" i="44" s="1"/>
  <c r="Q187" i="44"/>
  <c r="P187" i="44"/>
  <c r="AA187" i="44" s="1"/>
  <c r="O187" i="44"/>
  <c r="Y187" i="44" s="1"/>
  <c r="AI186" i="44"/>
  <c r="AG186" i="44"/>
  <c r="T186" i="44"/>
  <c r="S186" i="44"/>
  <c r="R186" i="44"/>
  <c r="AE186" i="44" s="1"/>
  <c r="Q186" i="44"/>
  <c r="AC186" i="44" s="1"/>
  <c r="P186" i="44"/>
  <c r="AA186" i="44" s="1"/>
  <c r="O186" i="44"/>
  <c r="Y186" i="44" s="1"/>
  <c r="AI185" i="44"/>
  <c r="T185" i="44"/>
  <c r="S185" i="44"/>
  <c r="AG185" i="44" s="1"/>
  <c r="R185" i="44"/>
  <c r="AE185" i="44" s="1"/>
  <c r="Q185" i="44"/>
  <c r="AC185" i="44" s="1"/>
  <c r="P185" i="44"/>
  <c r="AA185" i="44" s="1"/>
  <c r="O185" i="44"/>
  <c r="Y185" i="44" s="1"/>
  <c r="AI184" i="44"/>
  <c r="T184" i="44"/>
  <c r="S184" i="44"/>
  <c r="AG184" i="44" s="1"/>
  <c r="R184" i="44"/>
  <c r="AE184" i="44" s="1"/>
  <c r="Q184" i="44"/>
  <c r="AC184" i="44" s="1"/>
  <c r="P184" i="44"/>
  <c r="AA184" i="44" s="1"/>
  <c r="O184" i="44"/>
  <c r="Y184" i="44" s="1"/>
  <c r="T183" i="44"/>
  <c r="AI183" i="44" s="1"/>
  <c r="S183" i="44"/>
  <c r="AG183" i="44" s="1"/>
  <c r="R183" i="44"/>
  <c r="AE183" i="44" s="1"/>
  <c r="Q183" i="44"/>
  <c r="AC183" i="44" s="1"/>
  <c r="P183" i="44"/>
  <c r="AA183" i="44" s="1"/>
  <c r="O183" i="44"/>
  <c r="Y183" i="44" s="1"/>
  <c r="Y182" i="44"/>
  <c r="T182" i="44"/>
  <c r="AI182" i="44" s="1"/>
  <c r="S182" i="44"/>
  <c r="AG182" i="44" s="1"/>
  <c r="R182" i="44"/>
  <c r="AE182" i="44" s="1"/>
  <c r="Q182" i="44"/>
  <c r="AC182" i="44" s="1"/>
  <c r="P182" i="44"/>
  <c r="AA182" i="44" s="1"/>
  <c r="O182" i="44"/>
  <c r="AA181" i="44"/>
  <c r="Y181" i="44"/>
  <c r="T181" i="44"/>
  <c r="AI181" i="44" s="1"/>
  <c r="S181" i="44"/>
  <c r="AG181" i="44" s="1"/>
  <c r="R181" i="44"/>
  <c r="AE181" i="44" s="1"/>
  <c r="Q181" i="44"/>
  <c r="AC181" i="44" s="1"/>
  <c r="P181" i="44"/>
  <c r="O181" i="44"/>
  <c r="AA180" i="44"/>
  <c r="Y180" i="44"/>
  <c r="T180" i="44"/>
  <c r="AI180" i="44" s="1"/>
  <c r="S180" i="44"/>
  <c r="AG180" i="44" s="1"/>
  <c r="R180" i="44"/>
  <c r="AE180" i="44" s="1"/>
  <c r="Q180" i="44"/>
  <c r="AC180" i="44" s="1"/>
  <c r="P180" i="44"/>
  <c r="O180" i="44"/>
  <c r="AC179" i="44"/>
  <c r="AA179" i="44"/>
  <c r="Y179" i="44"/>
  <c r="T179" i="44"/>
  <c r="AI179" i="44" s="1"/>
  <c r="S179" i="44"/>
  <c r="AG179" i="44" s="1"/>
  <c r="R179" i="44"/>
  <c r="AE179" i="44" s="1"/>
  <c r="Q179" i="44"/>
  <c r="P179" i="44"/>
  <c r="O179" i="44"/>
  <c r="AC178" i="44"/>
  <c r="AA178" i="44"/>
  <c r="Y178" i="44"/>
  <c r="T178" i="44"/>
  <c r="AI178" i="44" s="1"/>
  <c r="S178" i="44"/>
  <c r="AG178" i="44" s="1"/>
  <c r="R178" i="44"/>
  <c r="AE178" i="44" s="1"/>
  <c r="Q178" i="44"/>
  <c r="P178" i="44"/>
  <c r="O178" i="44"/>
  <c r="AI177" i="44"/>
  <c r="AC177" i="44"/>
  <c r="AA177" i="44"/>
  <c r="Y177" i="44"/>
  <c r="T177" i="44"/>
  <c r="S177" i="44"/>
  <c r="AG177" i="44" s="1"/>
  <c r="R177" i="44"/>
  <c r="AE177" i="44" s="1"/>
  <c r="Q177" i="44"/>
  <c r="P177" i="44"/>
  <c r="O177" i="44"/>
  <c r="AI176" i="44"/>
  <c r="AC176" i="44"/>
  <c r="AA176" i="44"/>
  <c r="T176" i="44"/>
  <c r="S176" i="44"/>
  <c r="AG176" i="44" s="1"/>
  <c r="R176" i="44"/>
  <c r="AE176" i="44" s="1"/>
  <c r="Q176" i="44"/>
  <c r="P176" i="44"/>
  <c r="O176" i="44"/>
  <c r="Y176" i="44" s="1"/>
  <c r="AI175" i="44"/>
  <c r="AC175" i="44"/>
  <c r="T175" i="44"/>
  <c r="S175" i="44"/>
  <c r="AG175" i="44" s="1"/>
  <c r="R175" i="44"/>
  <c r="AE175" i="44" s="1"/>
  <c r="Q175" i="44"/>
  <c r="P175" i="44"/>
  <c r="AA175" i="44" s="1"/>
  <c r="O175" i="44"/>
  <c r="Y175" i="44" s="1"/>
  <c r="AI174" i="44"/>
  <c r="T174" i="44"/>
  <c r="S174" i="44"/>
  <c r="AG174" i="44" s="1"/>
  <c r="R174" i="44"/>
  <c r="AE174" i="44" s="1"/>
  <c r="Q174" i="44"/>
  <c r="AC174" i="44" s="1"/>
  <c r="P174" i="44"/>
  <c r="AA174" i="44" s="1"/>
  <c r="O174" i="44"/>
  <c r="Y174" i="44" s="1"/>
  <c r="AI173" i="44"/>
  <c r="T173" i="44"/>
  <c r="S173" i="44"/>
  <c r="AG173" i="44" s="1"/>
  <c r="R173" i="44"/>
  <c r="AE173" i="44" s="1"/>
  <c r="Q173" i="44"/>
  <c r="AC173" i="44" s="1"/>
  <c r="P173" i="44"/>
  <c r="AA173" i="44" s="1"/>
  <c r="O173" i="44"/>
  <c r="Y173" i="44" s="1"/>
  <c r="P107" i="44"/>
  <c r="AA107" i="44" s="1"/>
  <c r="P109" i="44"/>
  <c r="AA109" i="44" s="1"/>
  <c r="P111" i="44"/>
  <c r="AA111" i="44" s="1"/>
  <c r="P113" i="44"/>
  <c r="AA113" i="44" s="1"/>
  <c r="P120" i="44"/>
  <c r="AA120" i="44" s="1"/>
  <c r="P122" i="44"/>
  <c r="AA122" i="44" s="1"/>
  <c r="P123" i="44"/>
  <c r="AA123" i="44" s="1"/>
  <c r="P125" i="44"/>
  <c r="AA125" i="44" s="1"/>
  <c r="P126" i="44"/>
  <c r="AA126" i="44" s="1"/>
  <c r="P127" i="44"/>
  <c r="AA127" i="44" s="1"/>
  <c r="P131" i="44"/>
  <c r="AA131" i="44" s="1"/>
  <c r="P132" i="44"/>
  <c r="AA132" i="44" s="1"/>
  <c r="P134" i="44"/>
  <c r="AA134" i="44" s="1"/>
  <c r="P135" i="44"/>
  <c r="AA135" i="44" s="1"/>
  <c r="P139" i="44"/>
  <c r="AA139" i="44" s="1"/>
  <c r="P147" i="44"/>
  <c r="AA147" i="44" s="1"/>
  <c r="P150" i="44"/>
  <c r="AA150" i="44" s="1"/>
  <c r="P151" i="44"/>
  <c r="AA151" i="44" s="1"/>
  <c r="P157" i="44"/>
  <c r="AA157" i="44" s="1"/>
  <c r="P159" i="44"/>
  <c r="AA159" i="44" s="1"/>
  <c r="P162" i="44"/>
  <c r="AA162" i="44" s="1"/>
  <c r="P166" i="44"/>
  <c r="AA166" i="44" s="1"/>
  <c r="P168" i="44"/>
  <c r="AA168" i="44" s="1"/>
  <c r="P171" i="44"/>
  <c r="AA171" i="44" s="1"/>
  <c r="T785" i="44"/>
  <c r="AI785" i="44" s="1"/>
  <c r="S785" i="44"/>
  <c r="AG785" i="44" s="1"/>
  <c r="R785" i="44"/>
  <c r="AE785" i="44" s="1"/>
  <c r="Q785" i="44"/>
  <c r="AC785" i="44" s="1"/>
  <c r="P785" i="44"/>
  <c r="AA785" i="44" s="1"/>
  <c r="O785" i="44"/>
  <c r="Y785" i="44" s="1"/>
  <c r="AC784" i="44"/>
  <c r="AA784" i="44"/>
  <c r="Y784" i="44"/>
  <c r="T784" i="44"/>
  <c r="AI784" i="44" s="1"/>
  <c r="S784" i="44"/>
  <c r="AG784" i="44" s="1"/>
  <c r="R784" i="44"/>
  <c r="AE784" i="44" s="1"/>
  <c r="Q784" i="44"/>
  <c r="P784" i="44"/>
  <c r="O784" i="44"/>
  <c r="T783" i="44"/>
  <c r="AI783" i="44" s="1"/>
  <c r="S783" i="44"/>
  <c r="AG783" i="44" s="1"/>
  <c r="R783" i="44"/>
  <c r="AE783" i="44" s="1"/>
  <c r="Q783" i="44"/>
  <c r="AC783" i="44" s="1"/>
  <c r="P783" i="44"/>
  <c r="AA783" i="44" s="1"/>
  <c r="O783" i="44"/>
  <c r="Y783" i="44" s="1"/>
  <c r="T782" i="44"/>
  <c r="AI782" i="44" s="1"/>
  <c r="S782" i="44"/>
  <c r="AG782" i="44" s="1"/>
  <c r="R782" i="44"/>
  <c r="AE782" i="44" s="1"/>
  <c r="Q782" i="44"/>
  <c r="AC782" i="44" s="1"/>
  <c r="P782" i="44"/>
  <c r="AA782" i="44" s="1"/>
  <c r="O782" i="44"/>
  <c r="Y782" i="44" s="1"/>
  <c r="T781" i="44"/>
  <c r="AI781" i="44" s="1"/>
  <c r="S781" i="44"/>
  <c r="AG781" i="44" s="1"/>
  <c r="R781" i="44"/>
  <c r="AE781" i="44" s="1"/>
  <c r="Q781" i="44"/>
  <c r="AC781" i="44" s="1"/>
  <c r="P781" i="44"/>
  <c r="AA781" i="44" s="1"/>
  <c r="O781" i="44"/>
  <c r="Y781" i="44" s="1"/>
  <c r="T780" i="44"/>
  <c r="AI780" i="44" s="1"/>
  <c r="S780" i="44"/>
  <c r="AG780" i="44" s="1"/>
  <c r="R780" i="44"/>
  <c r="AE780" i="44" s="1"/>
  <c r="Q780" i="44"/>
  <c r="AC780" i="44" s="1"/>
  <c r="P780" i="44"/>
  <c r="AA780" i="44" s="1"/>
  <c r="O780" i="44"/>
  <c r="Y780" i="44" s="1"/>
  <c r="T779" i="44"/>
  <c r="AI779" i="44" s="1"/>
  <c r="S779" i="44"/>
  <c r="AG779" i="44" s="1"/>
  <c r="R779" i="44"/>
  <c r="AE779" i="44" s="1"/>
  <c r="Q779" i="44"/>
  <c r="AC779" i="44" s="1"/>
  <c r="P779" i="44"/>
  <c r="AA779" i="44" s="1"/>
  <c r="O779" i="44"/>
  <c r="Y779" i="44" s="1"/>
  <c r="T778" i="44"/>
  <c r="AI778" i="44" s="1"/>
  <c r="S778" i="44"/>
  <c r="AG778" i="44" s="1"/>
  <c r="R778" i="44"/>
  <c r="AE778" i="44" s="1"/>
  <c r="Q778" i="44"/>
  <c r="AC778" i="44" s="1"/>
  <c r="P778" i="44"/>
  <c r="AA778" i="44" s="1"/>
  <c r="O778" i="44"/>
  <c r="Y778" i="44" s="1"/>
  <c r="T777" i="44"/>
  <c r="AI777" i="44" s="1"/>
  <c r="S777" i="44"/>
  <c r="AG777" i="44" s="1"/>
  <c r="R777" i="44"/>
  <c r="AE777" i="44" s="1"/>
  <c r="Q777" i="44"/>
  <c r="AC777" i="44" s="1"/>
  <c r="P777" i="44"/>
  <c r="AA777" i="44" s="1"/>
  <c r="O777" i="44"/>
  <c r="Y777" i="44" s="1"/>
  <c r="T776" i="44"/>
  <c r="AI776" i="44" s="1"/>
  <c r="S776" i="44"/>
  <c r="AG776" i="44" s="1"/>
  <c r="R776" i="44"/>
  <c r="AE776" i="44" s="1"/>
  <c r="Q776" i="44"/>
  <c r="AC776" i="44" s="1"/>
  <c r="P776" i="44"/>
  <c r="AA776" i="44" s="1"/>
  <c r="O776" i="44"/>
  <c r="Y776" i="44" s="1"/>
  <c r="T775" i="44"/>
  <c r="AI775" i="44" s="1"/>
  <c r="S775" i="44"/>
  <c r="AG775" i="44" s="1"/>
  <c r="R775" i="44"/>
  <c r="AE775" i="44" s="1"/>
  <c r="Q775" i="44"/>
  <c r="AC775" i="44" s="1"/>
  <c r="P775" i="44"/>
  <c r="AA775" i="44" s="1"/>
  <c r="O775" i="44"/>
  <c r="Y775" i="44" s="1"/>
  <c r="T774" i="44"/>
  <c r="AI774" i="44" s="1"/>
  <c r="S774" i="44"/>
  <c r="AG774" i="44" s="1"/>
  <c r="R774" i="44"/>
  <c r="AE774" i="44" s="1"/>
  <c r="Q774" i="44"/>
  <c r="AC774" i="44" s="1"/>
  <c r="P774" i="44"/>
  <c r="AA774" i="44" s="1"/>
  <c r="O774" i="44"/>
  <c r="Y774" i="44" s="1"/>
  <c r="T773" i="44"/>
  <c r="AI773" i="44" s="1"/>
  <c r="S773" i="44"/>
  <c r="AG773" i="44" s="1"/>
  <c r="R773" i="44"/>
  <c r="AE773" i="44" s="1"/>
  <c r="Q773" i="44"/>
  <c r="AC773" i="44" s="1"/>
  <c r="P773" i="44"/>
  <c r="AA773" i="44" s="1"/>
  <c r="O773" i="44"/>
  <c r="Y773" i="44" s="1"/>
  <c r="T772" i="44"/>
  <c r="AI772" i="44" s="1"/>
  <c r="S772" i="44"/>
  <c r="AG772" i="44" s="1"/>
  <c r="R772" i="44"/>
  <c r="AE772" i="44" s="1"/>
  <c r="Q772" i="44"/>
  <c r="AC772" i="44" s="1"/>
  <c r="P772" i="44"/>
  <c r="AA772" i="44" s="1"/>
  <c r="O772" i="44"/>
  <c r="Y772" i="44" s="1"/>
  <c r="T771" i="44"/>
  <c r="AI771" i="44" s="1"/>
  <c r="S771" i="44"/>
  <c r="AG771" i="44" s="1"/>
  <c r="R771" i="44"/>
  <c r="AE771" i="44" s="1"/>
  <c r="Q771" i="44"/>
  <c r="AC771" i="44" s="1"/>
  <c r="P771" i="44"/>
  <c r="AA771" i="44" s="1"/>
  <c r="O771" i="44"/>
  <c r="Y771" i="44" s="1"/>
  <c r="AA770" i="44"/>
  <c r="T770" i="44"/>
  <c r="AI770" i="44" s="1"/>
  <c r="S770" i="44"/>
  <c r="AG770" i="44" s="1"/>
  <c r="R770" i="44"/>
  <c r="AE770" i="44" s="1"/>
  <c r="Q770" i="44"/>
  <c r="AC770" i="44" s="1"/>
  <c r="P770" i="44"/>
  <c r="O770" i="44"/>
  <c r="Y770" i="44" s="1"/>
  <c r="T769" i="44"/>
  <c r="AI769" i="44" s="1"/>
  <c r="S769" i="44"/>
  <c r="AG769" i="44" s="1"/>
  <c r="R769" i="44"/>
  <c r="AE769" i="44" s="1"/>
  <c r="Q769" i="44"/>
  <c r="AC769" i="44" s="1"/>
  <c r="P769" i="44"/>
  <c r="AA769" i="44" s="1"/>
  <c r="O769" i="44"/>
  <c r="Y769" i="44" s="1"/>
  <c r="T768" i="44"/>
  <c r="AI768" i="44" s="1"/>
  <c r="S768" i="44"/>
  <c r="AG768" i="44" s="1"/>
  <c r="R768" i="44"/>
  <c r="AE768" i="44" s="1"/>
  <c r="Q768" i="44"/>
  <c r="AC768" i="44" s="1"/>
  <c r="P768" i="44"/>
  <c r="AA768" i="44" s="1"/>
  <c r="O768" i="44"/>
  <c r="Y768" i="44" s="1"/>
  <c r="T767" i="44"/>
  <c r="AI767" i="44" s="1"/>
  <c r="S767" i="44"/>
  <c r="AG767" i="44" s="1"/>
  <c r="R767" i="44"/>
  <c r="AE767" i="44" s="1"/>
  <c r="Q767" i="44"/>
  <c r="AC767" i="44" s="1"/>
  <c r="P767" i="44"/>
  <c r="AA767" i="44" s="1"/>
  <c r="O767" i="44"/>
  <c r="Y767" i="44" s="1"/>
  <c r="T766" i="44"/>
  <c r="AI766" i="44" s="1"/>
  <c r="S766" i="44"/>
  <c r="AG766" i="44" s="1"/>
  <c r="R766" i="44"/>
  <c r="AE766" i="44" s="1"/>
  <c r="Q766" i="44"/>
  <c r="AC766" i="44" s="1"/>
  <c r="P766" i="44"/>
  <c r="AA766" i="44" s="1"/>
  <c r="O766" i="44"/>
  <c r="Y766" i="44" s="1"/>
  <c r="T765" i="44"/>
  <c r="AI765" i="44" s="1"/>
  <c r="S765" i="44"/>
  <c r="AG765" i="44" s="1"/>
  <c r="R765" i="44"/>
  <c r="AE765" i="44" s="1"/>
  <c r="Q765" i="44"/>
  <c r="AC765" i="44" s="1"/>
  <c r="P765" i="44"/>
  <c r="AA765" i="44" s="1"/>
  <c r="O765" i="44"/>
  <c r="Y765" i="44" s="1"/>
  <c r="T764" i="44"/>
  <c r="AI764" i="44" s="1"/>
  <c r="S764" i="44"/>
  <c r="AG764" i="44" s="1"/>
  <c r="R764" i="44"/>
  <c r="AE764" i="44" s="1"/>
  <c r="Q764" i="44"/>
  <c r="AC764" i="44" s="1"/>
  <c r="P764" i="44"/>
  <c r="AA764" i="44" s="1"/>
  <c r="O764" i="44"/>
  <c r="Y764" i="44" s="1"/>
  <c r="T763" i="44"/>
  <c r="AI763" i="44" s="1"/>
  <c r="S763" i="44"/>
  <c r="AG763" i="44" s="1"/>
  <c r="R763" i="44"/>
  <c r="AE763" i="44" s="1"/>
  <c r="Q763" i="44"/>
  <c r="AC763" i="44" s="1"/>
  <c r="P763" i="44"/>
  <c r="AA763" i="44" s="1"/>
  <c r="O763" i="44"/>
  <c r="Y763" i="44" s="1"/>
  <c r="T762" i="44"/>
  <c r="AI762" i="44" s="1"/>
  <c r="S762" i="44"/>
  <c r="AG762" i="44" s="1"/>
  <c r="R762" i="44"/>
  <c r="AE762" i="44" s="1"/>
  <c r="Q762" i="44"/>
  <c r="AC762" i="44" s="1"/>
  <c r="P762" i="44"/>
  <c r="AA762" i="44" s="1"/>
  <c r="O762" i="44"/>
  <c r="Y762" i="44" s="1"/>
  <c r="T761" i="44"/>
  <c r="AI761" i="44" s="1"/>
  <c r="S761" i="44"/>
  <c r="AG761" i="44" s="1"/>
  <c r="R761" i="44"/>
  <c r="AE761" i="44" s="1"/>
  <c r="Q761" i="44"/>
  <c r="AC761" i="44" s="1"/>
  <c r="P761" i="44"/>
  <c r="AA761" i="44" s="1"/>
  <c r="O761" i="44"/>
  <c r="Y761" i="44" s="1"/>
  <c r="T760" i="44"/>
  <c r="AI760" i="44" s="1"/>
  <c r="S760" i="44"/>
  <c r="AG760" i="44" s="1"/>
  <c r="R760" i="44"/>
  <c r="AE760" i="44" s="1"/>
  <c r="Q760" i="44"/>
  <c r="AC760" i="44" s="1"/>
  <c r="P760" i="44"/>
  <c r="AA760" i="44" s="1"/>
  <c r="O760" i="44"/>
  <c r="Y760" i="44" s="1"/>
  <c r="T759" i="44"/>
  <c r="AI759" i="44" s="1"/>
  <c r="S759" i="44"/>
  <c r="AG759" i="44" s="1"/>
  <c r="R759" i="44"/>
  <c r="AE759" i="44" s="1"/>
  <c r="Q759" i="44"/>
  <c r="AC759" i="44" s="1"/>
  <c r="P759" i="44"/>
  <c r="AA759" i="44" s="1"/>
  <c r="O759" i="44"/>
  <c r="Y759" i="44" s="1"/>
  <c r="T758" i="44"/>
  <c r="AI758" i="44" s="1"/>
  <c r="S758" i="44"/>
  <c r="AG758" i="44" s="1"/>
  <c r="R758" i="44"/>
  <c r="AE758" i="44" s="1"/>
  <c r="Q758" i="44"/>
  <c r="AC758" i="44" s="1"/>
  <c r="P758" i="44"/>
  <c r="AA758" i="44" s="1"/>
  <c r="O758" i="44"/>
  <c r="Y758" i="44" s="1"/>
  <c r="T757" i="44"/>
  <c r="AI757" i="44" s="1"/>
  <c r="S757" i="44"/>
  <c r="AG757" i="44" s="1"/>
  <c r="R757" i="44"/>
  <c r="AE757" i="44" s="1"/>
  <c r="Q757" i="44"/>
  <c r="AC757" i="44" s="1"/>
  <c r="P757" i="44"/>
  <c r="AA757" i="44" s="1"/>
  <c r="O757" i="44"/>
  <c r="Y757" i="44" s="1"/>
  <c r="T756" i="44"/>
  <c r="AI756" i="44" s="1"/>
  <c r="S756" i="44"/>
  <c r="AG756" i="44" s="1"/>
  <c r="R756" i="44"/>
  <c r="AE756" i="44" s="1"/>
  <c r="Q756" i="44"/>
  <c r="AC756" i="44" s="1"/>
  <c r="P756" i="44"/>
  <c r="AA756" i="44" s="1"/>
  <c r="O756" i="44"/>
  <c r="Y756" i="44" s="1"/>
  <c r="T755" i="44"/>
  <c r="AI755" i="44" s="1"/>
  <c r="S755" i="44"/>
  <c r="AG755" i="44" s="1"/>
  <c r="R755" i="44"/>
  <c r="AE755" i="44" s="1"/>
  <c r="Q755" i="44"/>
  <c r="AC755" i="44" s="1"/>
  <c r="P755" i="44"/>
  <c r="AA755" i="44" s="1"/>
  <c r="O755" i="44"/>
  <c r="Y755" i="44" s="1"/>
  <c r="T754" i="44"/>
  <c r="AI754" i="44" s="1"/>
  <c r="S754" i="44"/>
  <c r="AG754" i="44" s="1"/>
  <c r="R754" i="44"/>
  <c r="AE754" i="44" s="1"/>
  <c r="Q754" i="44"/>
  <c r="AC754" i="44" s="1"/>
  <c r="P754" i="44"/>
  <c r="AA754" i="44" s="1"/>
  <c r="O754" i="44"/>
  <c r="Y754" i="44" s="1"/>
  <c r="T753" i="44"/>
  <c r="AI753" i="44" s="1"/>
  <c r="S753" i="44"/>
  <c r="AG753" i="44" s="1"/>
  <c r="R753" i="44"/>
  <c r="AE753" i="44" s="1"/>
  <c r="Q753" i="44"/>
  <c r="AC753" i="44" s="1"/>
  <c r="P753" i="44"/>
  <c r="AA753" i="44" s="1"/>
  <c r="O753" i="44"/>
  <c r="Y753" i="44" s="1"/>
  <c r="T752" i="44"/>
  <c r="AI752" i="44" s="1"/>
  <c r="S752" i="44"/>
  <c r="AG752" i="44" s="1"/>
  <c r="R752" i="44"/>
  <c r="AE752" i="44" s="1"/>
  <c r="Q752" i="44"/>
  <c r="AC752" i="44" s="1"/>
  <c r="P752" i="44"/>
  <c r="AA752" i="44" s="1"/>
  <c r="O752" i="44"/>
  <c r="Y752" i="44" s="1"/>
  <c r="T751" i="44"/>
  <c r="AI751" i="44" s="1"/>
  <c r="S751" i="44"/>
  <c r="AG751" i="44" s="1"/>
  <c r="R751" i="44"/>
  <c r="AE751" i="44" s="1"/>
  <c r="Q751" i="44"/>
  <c r="AC751" i="44" s="1"/>
  <c r="P751" i="44"/>
  <c r="AA751" i="44" s="1"/>
  <c r="O751" i="44"/>
  <c r="Y751" i="44" s="1"/>
  <c r="T750" i="44"/>
  <c r="AI750" i="44" s="1"/>
  <c r="S750" i="44"/>
  <c r="AG750" i="44" s="1"/>
  <c r="R750" i="44"/>
  <c r="AE750" i="44" s="1"/>
  <c r="Q750" i="44"/>
  <c r="AC750" i="44" s="1"/>
  <c r="P750" i="44"/>
  <c r="AA750" i="44" s="1"/>
  <c r="O750" i="44"/>
  <c r="Y750" i="44" s="1"/>
  <c r="T749" i="44"/>
  <c r="AI749" i="44" s="1"/>
  <c r="S749" i="44"/>
  <c r="AG749" i="44" s="1"/>
  <c r="R749" i="44"/>
  <c r="AE749" i="44" s="1"/>
  <c r="Q749" i="44"/>
  <c r="AC749" i="44" s="1"/>
  <c r="P749" i="44"/>
  <c r="AA749" i="44" s="1"/>
  <c r="O749" i="44"/>
  <c r="Y749" i="44" s="1"/>
  <c r="T748" i="44"/>
  <c r="AI748" i="44" s="1"/>
  <c r="S748" i="44"/>
  <c r="AG748" i="44" s="1"/>
  <c r="R748" i="44"/>
  <c r="AE748" i="44" s="1"/>
  <c r="Q748" i="44"/>
  <c r="AC748" i="44" s="1"/>
  <c r="P748" i="44"/>
  <c r="AA748" i="44" s="1"/>
  <c r="O748" i="44"/>
  <c r="Y748" i="44" s="1"/>
  <c r="T747" i="44"/>
  <c r="AI747" i="44" s="1"/>
  <c r="S747" i="44"/>
  <c r="AG747" i="44" s="1"/>
  <c r="R747" i="44"/>
  <c r="AE747" i="44" s="1"/>
  <c r="Q747" i="44"/>
  <c r="AC747" i="44" s="1"/>
  <c r="P747" i="44"/>
  <c r="AA747" i="44" s="1"/>
  <c r="O747" i="44"/>
  <c r="Y747" i="44" s="1"/>
  <c r="T746" i="44"/>
  <c r="AI746" i="44" s="1"/>
  <c r="S746" i="44"/>
  <c r="AG746" i="44" s="1"/>
  <c r="R746" i="44"/>
  <c r="AE746" i="44" s="1"/>
  <c r="Q746" i="44"/>
  <c r="AC746" i="44" s="1"/>
  <c r="P746" i="44"/>
  <c r="AA746" i="44" s="1"/>
  <c r="O746" i="44"/>
  <c r="Y746" i="44" s="1"/>
  <c r="T745" i="44"/>
  <c r="AI745" i="44" s="1"/>
  <c r="S745" i="44"/>
  <c r="AG745" i="44" s="1"/>
  <c r="R745" i="44"/>
  <c r="AE745" i="44" s="1"/>
  <c r="Q745" i="44"/>
  <c r="AC745" i="44" s="1"/>
  <c r="P745" i="44"/>
  <c r="AA745" i="44" s="1"/>
  <c r="O745" i="44"/>
  <c r="Y745" i="44" s="1"/>
  <c r="T744" i="44"/>
  <c r="AI744" i="44" s="1"/>
  <c r="S744" i="44"/>
  <c r="AG744" i="44" s="1"/>
  <c r="R744" i="44"/>
  <c r="AE744" i="44" s="1"/>
  <c r="Q744" i="44"/>
  <c r="AC744" i="44" s="1"/>
  <c r="P744" i="44"/>
  <c r="AA744" i="44" s="1"/>
  <c r="O744" i="44"/>
  <c r="Y744" i="44" s="1"/>
  <c r="T743" i="44"/>
  <c r="AI743" i="44" s="1"/>
  <c r="S743" i="44"/>
  <c r="AG743" i="44" s="1"/>
  <c r="R743" i="44"/>
  <c r="AE743" i="44" s="1"/>
  <c r="Q743" i="44"/>
  <c r="AC743" i="44" s="1"/>
  <c r="P743" i="44"/>
  <c r="AA743" i="44" s="1"/>
  <c r="O743" i="44"/>
  <c r="Y743" i="44" s="1"/>
  <c r="T742" i="44"/>
  <c r="AI742" i="44" s="1"/>
  <c r="S742" i="44"/>
  <c r="AG742" i="44" s="1"/>
  <c r="R742" i="44"/>
  <c r="AE742" i="44" s="1"/>
  <c r="Q742" i="44"/>
  <c r="AC742" i="44" s="1"/>
  <c r="P742" i="44"/>
  <c r="AA742" i="44" s="1"/>
  <c r="O742" i="44"/>
  <c r="Y742" i="44" s="1"/>
  <c r="T741" i="44"/>
  <c r="AI741" i="44" s="1"/>
  <c r="S741" i="44"/>
  <c r="AG741" i="44" s="1"/>
  <c r="R741" i="44"/>
  <c r="AE741" i="44" s="1"/>
  <c r="Q741" i="44"/>
  <c r="AC741" i="44" s="1"/>
  <c r="P741" i="44"/>
  <c r="AA741" i="44" s="1"/>
  <c r="O741" i="44"/>
  <c r="Y741" i="44" s="1"/>
  <c r="T740" i="44"/>
  <c r="AI740" i="44" s="1"/>
  <c r="S740" i="44"/>
  <c r="AG740" i="44" s="1"/>
  <c r="R740" i="44"/>
  <c r="AE740" i="44" s="1"/>
  <c r="Q740" i="44"/>
  <c r="AC740" i="44" s="1"/>
  <c r="P740" i="44"/>
  <c r="AA740" i="44" s="1"/>
  <c r="O740" i="44"/>
  <c r="Y740" i="44" s="1"/>
  <c r="T739" i="44"/>
  <c r="AI739" i="44" s="1"/>
  <c r="S739" i="44"/>
  <c r="AG739" i="44" s="1"/>
  <c r="R739" i="44"/>
  <c r="AE739" i="44" s="1"/>
  <c r="Q739" i="44"/>
  <c r="AC739" i="44" s="1"/>
  <c r="P739" i="44"/>
  <c r="AA739" i="44" s="1"/>
  <c r="O739" i="44"/>
  <c r="Y739" i="44" s="1"/>
  <c r="T738" i="44"/>
  <c r="AI738" i="44" s="1"/>
  <c r="S738" i="44"/>
  <c r="AG738" i="44" s="1"/>
  <c r="R738" i="44"/>
  <c r="AE738" i="44" s="1"/>
  <c r="Q738" i="44"/>
  <c r="AC738" i="44" s="1"/>
  <c r="P738" i="44"/>
  <c r="AA738" i="44" s="1"/>
  <c r="O738" i="44"/>
  <c r="Y738" i="44" s="1"/>
  <c r="T737" i="44"/>
  <c r="AI737" i="44" s="1"/>
  <c r="S737" i="44"/>
  <c r="AG737" i="44" s="1"/>
  <c r="R737" i="44"/>
  <c r="AE737" i="44" s="1"/>
  <c r="Q737" i="44"/>
  <c r="AC737" i="44" s="1"/>
  <c r="P737" i="44"/>
  <c r="AA737" i="44" s="1"/>
  <c r="O737" i="44"/>
  <c r="Y737" i="44" s="1"/>
  <c r="T736" i="44"/>
  <c r="AI736" i="44" s="1"/>
  <c r="S736" i="44"/>
  <c r="AG736" i="44" s="1"/>
  <c r="R736" i="44"/>
  <c r="AE736" i="44" s="1"/>
  <c r="Q736" i="44"/>
  <c r="AC736" i="44" s="1"/>
  <c r="P736" i="44"/>
  <c r="AA736" i="44" s="1"/>
  <c r="O736" i="44"/>
  <c r="Y736" i="44" s="1"/>
  <c r="T735" i="44"/>
  <c r="AI735" i="44" s="1"/>
  <c r="S735" i="44"/>
  <c r="AG735" i="44" s="1"/>
  <c r="R735" i="44"/>
  <c r="AE735" i="44" s="1"/>
  <c r="Q735" i="44"/>
  <c r="AC735" i="44" s="1"/>
  <c r="P735" i="44"/>
  <c r="AA735" i="44" s="1"/>
  <c r="O735" i="44"/>
  <c r="Y735" i="44" s="1"/>
  <c r="T734" i="44"/>
  <c r="AI734" i="44" s="1"/>
  <c r="S734" i="44"/>
  <c r="AG734" i="44" s="1"/>
  <c r="R734" i="44"/>
  <c r="AE734" i="44" s="1"/>
  <c r="Q734" i="44"/>
  <c r="AC734" i="44" s="1"/>
  <c r="P734" i="44"/>
  <c r="AA734" i="44" s="1"/>
  <c r="O734" i="44"/>
  <c r="Y734" i="44" s="1"/>
  <c r="T733" i="44"/>
  <c r="AI733" i="44" s="1"/>
  <c r="S733" i="44"/>
  <c r="AG733" i="44" s="1"/>
  <c r="R733" i="44"/>
  <c r="AE733" i="44" s="1"/>
  <c r="Q733" i="44"/>
  <c r="AC733" i="44" s="1"/>
  <c r="P733" i="44"/>
  <c r="AA733" i="44" s="1"/>
  <c r="O733" i="44"/>
  <c r="Y733" i="44" s="1"/>
  <c r="T732" i="44"/>
  <c r="AI732" i="44" s="1"/>
  <c r="S732" i="44"/>
  <c r="AG732" i="44" s="1"/>
  <c r="R732" i="44"/>
  <c r="AE732" i="44" s="1"/>
  <c r="Q732" i="44"/>
  <c r="AC732" i="44" s="1"/>
  <c r="P732" i="44"/>
  <c r="AA732" i="44" s="1"/>
  <c r="O732" i="44"/>
  <c r="Y732" i="44" s="1"/>
  <c r="T731" i="44"/>
  <c r="AI731" i="44" s="1"/>
  <c r="S731" i="44"/>
  <c r="AG731" i="44" s="1"/>
  <c r="R731" i="44"/>
  <c r="AE731" i="44" s="1"/>
  <c r="Q731" i="44"/>
  <c r="AC731" i="44" s="1"/>
  <c r="P731" i="44"/>
  <c r="AA731" i="44" s="1"/>
  <c r="O731" i="44"/>
  <c r="Y731" i="44" s="1"/>
  <c r="T730" i="44"/>
  <c r="AI730" i="44" s="1"/>
  <c r="S730" i="44"/>
  <c r="AG730" i="44" s="1"/>
  <c r="R730" i="44"/>
  <c r="AE730" i="44" s="1"/>
  <c r="Q730" i="44"/>
  <c r="AC730" i="44" s="1"/>
  <c r="P730" i="44"/>
  <c r="AA730" i="44" s="1"/>
  <c r="O730" i="44"/>
  <c r="Y730" i="44" s="1"/>
  <c r="T729" i="44"/>
  <c r="AI729" i="44" s="1"/>
  <c r="S729" i="44"/>
  <c r="AG729" i="44" s="1"/>
  <c r="R729" i="44"/>
  <c r="AE729" i="44" s="1"/>
  <c r="Q729" i="44"/>
  <c r="AC729" i="44" s="1"/>
  <c r="P729" i="44"/>
  <c r="AA729" i="44" s="1"/>
  <c r="O729" i="44"/>
  <c r="Y729" i="44" s="1"/>
  <c r="T728" i="44"/>
  <c r="AI728" i="44" s="1"/>
  <c r="S728" i="44"/>
  <c r="AG728" i="44" s="1"/>
  <c r="R728" i="44"/>
  <c r="AE728" i="44" s="1"/>
  <c r="Q728" i="44"/>
  <c r="AC728" i="44" s="1"/>
  <c r="P728" i="44"/>
  <c r="AA728" i="44" s="1"/>
  <c r="O728" i="44"/>
  <c r="Y728" i="44" s="1"/>
  <c r="T727" i="44"/>
  <c r="AI727" i="44" s="1"/>
  <c r="S727" i="44"/>
  <c r="AG727" i="44" s="1"/>
  <c r="R727" i="44"/>
  <c r="AE727" i="44" s="1"/>
  <c r="Q727" i="44"/>
  <c r="AC727" i="44" s="1"/>
  <c r="P727" i="44"/>
  <c r="AA727" i="44" s="1"/>
  <c r="O727" i="44"/>
  <c r="Y727" i="44" s="1"/>
  <c r="T726" i="44"/>
  <c r="AI726" i="44" s="1"/>
  <c r="S726" i="44"/>
  <c r="AG726" i="44" s="1"/>
  <c r="R726" i="44"/>
  <c r="AE726" i="44" s="1"/>
  <c r="Q726" i="44"/>
  <c r="AC726" i="44" s="1"/>
  <c r="P726" i="44"/>
  <c r="AA726" i="44" s="1"/>
  <c r="O726" i="44"/>
  <c r="Y726" i="44" s="1"/>
  <c r="T725" i="44"/>
  <c r="AI725" i="44" s="1"/>
  <c r="S725" i="44"/>
  <c r="AG725" i="44" s="1"/>
  <c r="R725" i="44"/>
  <c r="AE725" i="44" s="1"/>
  <c r="Q725" i="44"/>
  <c r="AC725" i="44" s="1"/>
  <c r="P725" i="44"/>
  <c r="AA725" i="44" s="1"/>
  <c r="O725" i="44"/>
  <c r="Y725" i="44" s="1"/>
  <c r="T724" i="44"/>
  <c r="AI724" i="44" s="1"/>
  <c r="S724" i="44"/>
  <c r="AG724" i="44" s="1"/>
  <c r="R724" i="44"/>
  <c r="AE724" i="44" s="1"/>
  <c r="Q724" i="44"/>
  <c r="AC724" i="44" s="1"/>
  <c r="P724" i="44"/>
  <c r="AA724" i="44" s="1"/>
  <c r="O724" i="44"/>
  <c r="Y724" i="44" s="1"/>
  <c r="T723" i="44"/>
  <c r="AI723" i="44" s="1"/>
  <c r="S723" i="44"/>
  <c r="AG723" i="44" s="1"/>
  <c r="R723" i="44"/>
  <c r="AE723" i="44" s="1"/>
  <c r="Q723" i="44"/>
  <c r="AC723" i="44" s="1"/>
  <c r="P723" i="44"/>
  <c r="AA723" i="44" s="1"/>
  <c r="O723" i="44"/>
  <c r="Y723" i="44" s="1"/>
  <c r="T722" i="44"/>
  <c r="AI722" i="44" s="1"/>
  <c r="S722" i="44"/>
  <c r="AG722" i="44" s="1"/>
  <c r="R722" i="44"/>
  <c r="AE722" i="44" s="1"/>
  <c r="Q722" i="44"/>
  <c r="AC722" i="44" s="1"/>
  <c r="P722" i="44"/>
  <c r="AA722" i="44" s="1"/>
  <c r="O722" i="44"/>
  <c r="Y722" i="44" s="1"/>
  <c r="T721" i="44"/>
  <c r="AI721" i="44" s="1"/>
  <c r="S721" i="44"/>
  <c r="AG721" i="44" s="1"/>
  <c r="R721" i="44"/>
  <c r="AE721" i="44" s="1"/>
  <c r="Q721" i="44"/>
  <c r="AC721" i="44" s="1"/>
  <c r="P721" i="44"/>
  <c r="AA721" i="44" s="1"/>
  <c r="O721" i="44"/>
  <c r="Y721" i="44" s="1"/>
  <c r="T720" i="44"/>
  <c r="AI720" i="44" s="1"/>
  <c r="S720" i="44"/>
  <c r="AG720" i="44" s="1"/>
  <c r="R720" i="44"/>
  <c r="AE720" i="44" s="1"/>
  <c r="Q720" i="44"/>
  <c r="AC720" i="44" s="1"/>
  <c r="P720" i="44"/>
  <c r="AA720" i="44" s="1"/>
  <c r="O720" i="44"/>
  <c r="Y720" i="44" s="1"/>
  <c r="T719" i="44"/>
  <c r="AI719" i="44" s="1"/>
  <c r="S719" i="44"/>
  <c r="AG719" i="44" s="1"/>
  <c r="R719" i="44"/>
  <c r="AE719" i="44" s="1"/>
  <c r="Q719" i="44"/>
  <c r="AC719" i="44" s="1"/>
  <c r="P719" i="44"/>
  <c r="AA719" i="44" s="1"/>
  <c r="O719" i="44"/>
  <c r="Y719" i="44" s="1"/>
  <c r="T718" i="44"/>
  <c r="AI718" i="44" s="1"/>
  <c r="S718" i="44"/>
  <c r="AG718" i="44" s="1"/>
  <c r="R718" i="44"/>
  <c r="AE718" i="44" s="1"/>
  <c r="Q718" i="44"/>
  <c r="AC718" i="44" s="1"/>
  <c r="P718" i="44"/>
  <c r="AA718" i="44" s="1"/>
  <c r="O718" i="44"/>
  <c r="Y718" i="44" s="1"/>
  <c r="T717" i="44"/>
  <c r="AI717" i="44" s="1"/>
  <c r="S717" i="44"/>
  <c r="AG717" i="44" s="1"/>
  <c r="R717" i="44"/>
  <c r="AE717" i="44" s="1"/>
  <c r="Q717" i="44"/>
  <c r="AC717" i="44" s="1"/>
  <c r="P717" i="44"/>
  <c r="AA717" i="44" s="1"/>
  <c r="O717" i="44"/>
  <c r="Y717" i="44" s="1"/>
  <c r="T716" i="44"/>
  <c r="AI716" i="44" s="1"/>
  <c r="S716" i="44"/>
  <c r="AG716" i="44" s="1"/>
  <c r="R716" i="44"/>
  <c r="AE716" i="44" s="1"/>
  <c r="Q716" i="44"/>
  <c r="AC716" i="44" s="1"/>
  <c r="P716" i="44"/>
  <c r="AA716" i="44" s="1"/>
  <c r="O716" i="44"/>
  <c r="Y716" i="44" s="1"/>
  <c r="T715" i="44"/>
  <c r="AI715" i="44" s="1"/>
  <c r="S715" i="44"/>
  <c r="AG715" i="44" s="1"/>
  <c r="R715" i="44"/>
  <c r="AE715" i="44" s="1"/>
  <c r="Q715" i="44"/>
  <c r="AC715" i="44" s="1"/>
  <c r="P715" i="44"/>
  <c r="AA715" i="44" s="1"/>
  <c r="O715" i="44"/>
  <c r="Y715" i="44" s="1"/>
  <c r="T714" i="44"/>
  <c r="AI714" i="44" s="1"/>
  <c r="S714" i="44"/>
  <c r="AG714" i="44" s="1"/>
  <c r="R714" i="44"/>
  <c r="AE714" i="44" s="1"/>
  <c r="Q714" i="44"/>
  <c r="AC714" i="44" s="1"/>
  <c r="P714" i="44"/>
  <c r="AA714" i="44" s="1"/>
  <c r="O714" i="44"/>
  <c r="Y714" i="44" s="1"/>
  <c r="T713" i="44"/>
  <c r="AI713" i="44" s="1"/>
  <c r="S713" i="44"/>
  <c r="AG713" i="44" s="1"/>
  <c r="R713" i="44"/>
  <c r="AE713" i="44" s="1"/>
  <c r="Q713" i="44"/>
  <c r="AC713" i="44" s="1"/>
  <c r="P713" i="44"/>
  <c r="AA713" i="44" s="1"/>
  <c r="O713" i="44"/>
  <c r="Y713" i="44" s="1"/>
  <c r="T712" i="44"/>
  <c r="AI712" i="44" s="1"/>
  <c r="S712" i="44"/>
  <c r="AG712" i="44" s="1"/>
  <c r="R712" i="44"/>
  <c r="AE712" i="44" s="1"/>
  <c r="Q712" i="44"/>
  <c r="AC712" i="44" s="1"/>
  <c r="P712" i="44"/>
  <c r="AA712" i="44" s="1"/>
  <c r="O712" i="44"/>
  <c r="Y712" i="44" s="1"/>
  <c r="T711" i="44"/>
  <c r="AI711" i="44" s="1"/>
  <c r="S711" i="44"/>
  <c r="AG711" i="44" s="1"/>
  <c r="R711" i="44"/>
  <c r="AE711" i="44" s="1"/>
  <c r="Q711" i="44"/>
  <c r="AC711" i="44" s="1"/>
  <c r="P711" i="44"/>
  <c r="AA711" i="44" s="1"/>
  <c r="O711" i="44"/>
  <c r="Y711" i="44" s="1"/>
  <c r="T710" i="44"/>
  <c r="AI710" i="44" s="1"/>
  <c r="S710" i="44"/>
  <c r="AG710" i="44" s="1"/>
  <c r="R710" i="44"/>
  <c r="AE710" i="44" s="1"/>
  <c r="Q710" i="44"/>
  <c r="AC710" i="44" s="1"/>
  <c r="P710" i="44"/>
  <c r="AA710" i="44" s="1"/>
  <c r="O710" i="44"/>
  <c r="Y710" i="44" s="1"/>
  <c r="T709" i="44"/>
  <c r="AI709" i="44" s="1"/>
  <c r="S709" i="44"/>
  <c r="AG709" i="44" s="1"/>
  <c r="R709" i="44"/>
  <c r="AE709" i="44" s="1"/>
  <c r="Q709" i="44"/>
  <c r="AC709" i="44" s="1"/>
  <c r="P709" i="44"/>
  <c r="AA709" i="44" s="1"/>
  <c r="O709" i="44"/>
  <c r="Y709" i="44" s="1"/>
  <c r="T708" i="44"/>
  <c r="AI708" i="44" s="1"/>
  <c r="S708" i="44"/>
  <c r="AG708" i="44" s="1"/>
  <c r="R708" i="44"/>
  <c r="AE708" i="44" s="1"/>
  <c r="Q708" i="44"/>
  <c r="AC708" i="44" s="1"/>
  <c r="P708" i="44"/>
  <c r="AA708" i="44" s="1"/>
  <c r="O708" i="44"/>
  <c r="Y708" i="44" s="1"/>
  <c r="T707" i="44"/>
  <c r="AI707" i="44" s="1"/>
  <c r="S707" i="44"/>
  <c r="AG707" i="44" s="1"/>
  <c r="R707" i="44"/>
  <c r="AE707" i="44" s="1"/>
  <c r="Q707" i="44"/>
  <c r="AC707" i="44" s="1"/>
  <c r="P707" i="44"/>
  <c r="AA707" i="44" s="1"/>
  <c r="O707" i="44"/>
  <c r="Y707" i="44" s="1"/>
  <c r="T706" i="44"/>
  <c r="AI706" i="44" s="1"/>
  <c r="S706" i="44"/>
  <c r="AG706" i="44" s="1"/>
  <c r="R706" i="44"/>
  <c r="AE706" i="44" s="1"/>
  <c r="Q706" i="44"/>
  <c r="AC706" i="44" s="1"/>
  <c r="P706" i="44"/>
  <c r="AA706" i="44" s="1"/>
  <c r="O706" i="44"/>
  <c r="Y706" i="44" s="1"/>
  <c r="T705" i="44"/>
  <c r="AI705" i="44" s="1"/>
  <c r="S705" i="44"/>
  <c r="AG705" i="44" s="1"/>
  <c r="R705" i="44"/>
  <c r="AE705" i="44" s="1"/>
  <c r="Q705" i="44"/>
  <c r="AC705" i="44" s="1"/>
  <c r="P705" i="44"/>
  <c r="AA705" i="44" s="1"/>
  <c r="O705" i="44"/>
  <c r="Y705" i="44" s="1"/>
  <c r="T704" i="44"/>
  <c r="AI704" i="44" s="1"/>
  <c r="S704" i="44"/>
  <c r="AG704" i="44" s="1"/>
  <c r="R704" i="44"/>
  <c r="AE704" i="44" s="1"/>
  <c r="Q704" i="44"/>
  <c r="AC704" i="44" s="1"/>
  <c r="P704" i="44"/>
  <c r="AA704" i="44" s="1"/>
  <c r="O704" i="44"/>
  <c r="Y704" i="44" s="1"/>
  <c r="T703" i="44"/>
  <c r="AI703" i="44" s="1"/>
  <c r="S703" i="44"/>
  <c r="AG703" i="44" s="1"/>
  <c r="R703" i="44"/>
  <c r="AE703" i="44" s="1"/>
  <c r="Q703" i="44"/>
  <c r="AC703" i="44" s="1"/>
  <c r="P703" i="44"/>
  <c r="AA703" i="44" s="1"/>
  <c r="O703" i="44"/>
  <c r="Y703" i="44" s="1"/>
  <c r="T702" i="44"/>
  <c r="AI702" i="44" s="1"/>
  <c r="S702" i="44"/>
  <c r="AG702" i="44" s="1"/>
  <c r="R702" i="44"/>
  <c r="AE702" i="44" s="1"/>
  <c r="Q702" i="44"/>
  <c r="AC702" i="44" s="1"/>
  <c r="P702" i="44"/>
  <c r="AA702" i="44" s="1"/>
  <c r="O702" i="44"/>
  <c r="Y702" i="44" s="1"/>
  <c r="T701" i="44"/>
  <c r="AI701" i="44" s="1"/>
  <c r="S701" i="44"/>
  <c r="AG701" i="44" s="1"/>
  <c r="R701" i="44"/>
  <c r="AE701" i="44" s="1"/>
  <c r="Q701" i="44"/>
  <c r="AC701" i="44" s="1"/>
  <c r="P701" i="44"/>
  <c r="AA701" i="44" s="1"/>
  <c r="O701" i="44"/>
  <c r="Y701" i="44" s="1"/>
  <c r="T700" i="44"/>
  <c r="AI700" i="44" s="1"/>
  <c r="S700" i="44"/>
  <c r="AG700" i="44" s="1"/>
  <c r="R700" i="44"/>
  <c r="AE700" i="44" s="1"/>
  <c r="Q700" i="44"/>
  <c r="AC700" i="44" s="1"/>
  <c r="P700" i="44"/>
  <c r="AA700" i="44" s="1"/>
  <c r="O700" i="44"/>
  <c r="Y700" i="44" s="1"/>
  <c r="T699" i="44"/>
  <c r="AI699" i="44" s="1"/>
  <c r="S699" i="44"/>
  <c r="AG699" i="44" s="1"/>
  <c r="R699" i="44"/>
  <c r="AE699" i="44" s="1"/>
  <c r="Q699" i="44"/>
  <c r="AC699" i="44" s="1"/>
  <c r="P699" i="44"/>
  <c r="AA699" i="44" s="1"/>
  <c r="O699" i="44"/>
  <c r="Y699" i="44" s="1"/>
  <c r="AG698" i="44"/>
  <c r="T698" i="44"/>
  <c r="AI698" i="44" s="1"/>
  <c r="S698" i="44"/>
  <c r="R698" i="44"/>
  <c r="AE698" i="44" s="1"/>
  <c r="Q698" i="44"/>
  <c r="AC698" i="44" s="1"/>
  <c r="P698" i="44"/>
  <c r="AA698" i="44" s="1"/>
  <c r="O698" i="44"/>
  <c r="Y698" i="44" s="1"/>
  <c r="T697" i="44"/>
  <c r="AI697" i="44" s="1"/>
  <c r="S697" i="44"/>
  <c r="AG697" i="44" s="1"/>
  <c r="R697" i="44"/>
  <c r="AE697" i="44" s="1"/>
  <c r="Q697" i="44"/>
  <c r="AC697" i="44" s="1"/>
  <c r="P697" i="44"/>
  <c r="AA697" i="44" s="1"/>
  <c r="O697" i="44"/>
  <c r="Y697" i="44" s="1"/>
  <c r="T696" i="44"/>
  <c r="AI696" i="44" s="1"/>
  <c r="S696" i="44"/>
  <c r="AG696" i="44" s="1"/>
  <c r="R696" i="44"/>
  <c r="AE696" i="44" s="1"/>
  <c r="Q696" i="44"/>
  <c r="AC696" i="44" s="1"/>
  <c r="P696" i="44"/>
  <c r="AA696" i="44" s="1"/>
  <c r="O696" i="44"/>
  <c r="Y696" i="44" s="1"/>
  <c r="T695" i="44"/>
  <c r="AI695" i="44" s="1"/>
  <c r="S695" i="44"/>
  <c r="AG695" i="44" s="1"/>
  <c r="R695" i="44"/>
  <c r="AE695" i="44" s="1"/>
  <c r="Q695" i="44"/>
  <c r="AC695" i="44" s="1"/>
  <c r="P695" i="44"/>
  <c r="AA695" i="44" s="1"/>
  <c r="O695" i="44"/>
  <c r="Y695" i="44" s="1"/>
  <c r="T694" i="44"/>
  <c r="AI694" i="44" s="1"/>
  <c r="S694" i="44"/>
  <c r="AG694" i="44" s="1"/>
  <c r="R694" i="44"/>
  <c r="AE694" i="44" s="1"/>
  <c r="Q694" i="44"/>
  <c r="AC694" i="44" s="1"/>
  <c r="P694" i="44"/>
  <c r="AA694" i="44" s="1"/>
  <c r="O694" i="44"/>
  <c r="Y694" i="44" s="1"/>
  <c r="T693" i="44"/>
  <c r="AI693" i="44" s="1"/>
  <c r="S693" i="44"/>
  <c r="AG693" i="44" s="1"/>
  <c r="R693" i="44"/>
  <c r="AE693" i="44" s="1"/>
  <c r="Q693" i="44"/>
  <c r="AC693" i="44" s="1"/>
  <c r="P693" i="44"/>
  <c r="AA693" i="44" s="1"/>
  <c r="O693" i="44"/>
  <c r="Y693" i="44" s="1"/>
  <c r="T692" i="44"/>
  <c r="AI692" i="44" s="1"/>
  <c r="S692" i="44"/>
  <c r="AG692" i="44" s="1"/>
  <c r="R692" i="44"/>
  <c r="AE692" i="44" s="1"/>
  <c r="Q692" i="44"/>
  <c r="AC692" i="44" s="1"/>
  <c r="P692" i="44"/>
  <c r="AA692" i="44" s="1"/>
  <c r="O692" i="44"/>
  <c r="Y692" i="44" s="1"/>
  <c r="T691" i="44"/>
  <c r="AI691" i="44" s="1"/>
  <c r="S691" i="44"/>
  <c r="AG691" i="44" s="1"/>
  <c r="R691" i="44"/>
  <c r="AE691" i="44" s="1"/>
  <c r="Q691" i="44"/>
  <c r="AC691" i="44" s="1"/>
  <c r="P691" i="44"/>
  <c r="AA691" i="44" s="1"/>
  <c r="O691" i="44"/>
  <c r="Y691" i="44" s="1"/>
  <c r="T690" i="44"/>
  <c r="AI690" i="44" s="1"/>
  <c r="S690" i="44"/>
  <c r="AG690" i="44" s="1"/>
  <c r="R690" i="44"/>
  <c r="AE690" i="44" s="1"/>
  <c r="Q690" i="44"/>
  <c r="AC690" i="44" s="1"/>
  <c r="P690" i="44"/>
  <c r="AA690" i="44" s="1"/>
  <c r="O690" i="44"/>
  <c r="Y690" i="44" s="1"/>
  <c r="T689" i="44"/>
  <c r="AI689" i="44" s="1"/>
  <c r="S689" i="44"/>
  <c r="AG689" i="44" s="1"/>
  <c r="R689" i="44"/>
  <c r="AE689" i="44" s="1"/>
  <c r="Q689" i="44"/>
  <c r="AC689" i="44" s="1"/>
  <c r="P689" i="44"/>
  <c r="AA689" i="44" s="1"/>
  <c r="O689" i="44"/>
  <c r="Y689" i="44" s="1"/>
  <c r="T688" i="44"/>
  <c r="AI688" i="44" s="1"/>
  <c r="S688" i="44"/>
  <c r="AG688" i="44" s="1"/>
  <c r="R688" i="44"/>
  <c r="AE688" i="44" s="1"/>
  <c r="Q688" i="44"/>
  <c r="AC688" i="44" s="1"/>
  <c r="P688" i="44"/>
  <c r="AA688" i="44" s="1"/>
  <c r="O688" i="44"/>
  <c r="Y688" i="44" s="1"/>
  <c r="T687" i="44"/>
  <c r="AI687" i="44" s="1"/>
  <c r="S687" i="44"/>
  <c r="AG687" i="44" s="1"/>
  <c r="R687" i="44"/>
  <c r="AE687" i="44" s="1"/>
  <c r="Q687" i="44"/>
  <c r="AC687" i="44" s="1"/>
  <c r="P687" i="44"/>
  <c r="AA687" i="44" s="1"/>
  <c r="O687" i="44"/>
  <c r="Y687" i="44" s="1"/>
  <c r="T686" i="44"/>
  <c r="AI686" i="44" s="1"/>
  <c r="S686" i="44"/>
  <c r="AG686" i="44" s="1"/>
  <c r="R686" i="44"/>
  <c r="AE686" i="44" s="1"/>
  <c r="Q686" i="44"/>
  <c r="AC686" i="44" s="1"/>
  <c r="P686" i="44"/>
  <c r="AA686" i="44" s="1"/>
  <c r="O686" i="44"/>
  <c r="Y686" i="44" s="1"/>
  <c r="T685" i="44"/>
  <c r="AI685" i="44" s="1"/>
  <c r="S685" i="44"/>
  <c r="AG685" i="44" s="1"/>
  <c r="R685" i="44"/>
  <c r="AE685" i="44" s="1"/>
  <c r="Q685" i="44"/>
  <c r="AC685" i="44" s="1"/>
  <c r="P685" i="44"/>
  <c r="AA685" i="44" s="1"/>
  <c r="O685" i="44"/>
  <c r="Y685" i="44" s="1"/>
  <c r="T684" i="44"/>
  <c r="AI684" i="44" s="1"/>
  <c r="S684" i="44"/>
  <c r="AG684" i="44" s="1"/>
  <c r="R684" i="44"/>
  <c r="AE684" i="44" s="1"/>
  <c r="Q684" i="44"/>
  <c r="AC684" i="44" s="1"/>
  <c r="P684" i="44"/>
  <c r="AA684" i="44" s="1"/>
  <c r="O684" i="44"/>
  <c r="Y684" i="44" s="1"/>
  <c r="T683" i="44"/>
  <c r="AI683" i="44" s="1"/>
  <c r="S683" i="44"/>
  <c r="AG683" i="44" s="1"/>
  <c r="R683" i="44"/>
  <c r="AE683" i="44" s="1"/>
  <c r="Q683" i="44"/>
  <c r="AC683" i="44" s="1"/>
  <c r="P683" i="44"/>
  <c r="AA683" i="44" s="1"/>
  <c r="O683" i="44"/>
  <c r="Y683" i="44" s="1"/>
  <c r="T682" i="44"/>
  <c r="AI682" i="44" s="1"/>
  <c r="S682" i="44"/>
  <c r="AG682" i="44" s="1"/>
  <c r="R682" i="44"/>
  <c r="AE682" i="44" s="1"/>
  <c r="Q682" i="44"/>
  <c r="AC682" i="44" s="1"/>
  <c r="P682" i="44"/>
  <c r="AA682" i="44" s="1"/>
  <c r="O682" i="44"/>
  <c r="Y682" i="44" s="1"/>
  <c r="T681" i="44"/>
  <c r="AI681" i="44" s="1"/>
  <c r="S681" i="44"/>
  <c r="AG681" i="44" s="1"/>
  <c r="R681" i="44"/>
  <c r="AE681" i="44" s="1"/>
  <c r="Q681" i="44"/>
  <c r="AC681" i="44" s="1"/>
  <c r="P681" i="44"/>
  <c r="AA681" i="44" s="1"/>
  <c r="O681" i="44"/>
  <c r="Y681" i="44" s="1"/>
  <c r="T680" i="44"/>
  <c r="AI680" i="44" s="1"/>
  <c r="S680" i="44"/>
  <c r="AG680" i="44" s="1"/>
  <c r="R680" i="44"/>
  <c r="AE680" i="44" s="1"/>
  <c r="Q680" i="44"/>
  <c r="AC680" i="44" s="1"/>
  <c r="P680" i="44"/>
  <c r="AA680" i="44" s="1"/>
  <c r="O680" i="44"/>
  <c r="Y680" i="44" s="1"/>
  <c r="T679" i="44"/>
  <c r="AI679" i="44" s="1"/>
  <c r="S679" i="44"/>
  <c r="AG679" i="44" s="1"/>
  <c r="R679" i="44"/>
  <c r="AE679" i="44" s="1"/>
  <c r="Q679" i="44"/>
  <c r="AC679" i="44" s="1"/>
  <c r="P679" i="44"/>
  <c r="AA679" i="44" s="1"/>
  <c r="O679" i="44"/>
  <c r="Y679" i="44" s="1"/>
  <c r="T678" i="44"/>
  <c r="AI678" i="44" s="1"/>
  <c r="S678" i="44"/>
  <c r="AG678" i="44" s="1"/>
  <c r="R678" i="44"/>
  <c r="AE678" i="44" s="1"/>
  <c r="Q678" i="44"/>
  <c r="AC678" i="44" s="1"/>
  <c r="P678" i="44"/>
  <c r="AA678" i="44" s="1"/>
  <c r="O678" i="44"/>
  <c r="Y678" i="44" s="1"/>
  <c r="T677" i="44"/>
  <c r="AI677" i="44" s="1"/>
  <c r="S677" i="44"/>
  <c r="AG677" i="44" s="1"/>
  <c r="R677" i="44"/>
  <c r="AE677" i="44" s="1"/>
  <c r="Q677" i="44"/>
  <c r="AC677" i="44" s="1"/>
  <c r="P677" i="44"/>
  <c r="AA677" i="44" s="1"/>
  <c r="O677" i="44"/>
  <c r="Y677" i="44" s="1"/>
  <c r="T676" i="44"/>
  <c r="AI676" i="44" s="1"/>
  <c r="S676" i="44"/>
  <c r="AG676" i="44" s="1"/>
  <c r="R676" i="44"/>
  <c r="AE676" i="44" s="1"/>
  <c r="Q676" i="44"/>
  <c r="AC676" i="44" s="1"/>
  <c r="P676" i="44"/>
  <c r="AA676" i="44" s="1"/>
  <c r="O676" i="44"/>
  <c r="Y676" i="44" s="1"/>
  <c r="T675" i="44"/>
  <c r="AI675" i="44" s="1"/>
  <c r="S675" i="44"/>
  <c r="AG675" i="44" s="1"/>
  <c r="R675" i="44"/>
  <c r="AE675" i="44" s="1"/>
  <c r="Q675" i="44"/>
  <c r="AC675" i="44" s="1"/>
  <c r="P675" i="44"/>
  <c r="AA675" i="44" s="1"/>
  <c r="O675" i="44"/>
  <c r="Y675" i="44" s="1"/>
  <c r="T674" i="44"/>
  <c r="AI674" i="44" s="1"/>
  <c r="S674" i="44"/>
  <c r="AG674" i="44" s="1"/>
  <c r="R674" i="44"/>
  <c r="AE674" i="44" s="1"/>
  <c r="Q674" i="44"/>
  <c r="AC674" i="44" s="1"/>
  <c r="P674" i="44"/>
  <c r="AA674" i="44" s="1"/>
  <c r="O674" i="44"/>
  <c r="Y674" i="44" s="1"/>
  <c r="T673" i="44"/>
  <c r="AI673" i="44" s="1"/>
  <c r="S673" i="44"/>
  <c r="AG673" i="44" s="1"/>
  <c r="R673" i="44"/>
  <c r="AE673" i="44" s="1"/>
  <c r="Q673" i="44"/>
  <c r="AC673" i="44" s="1"/>
  <c r="P673" i="44"/>
  <c r="AA673" i="44" s="1"/>
  <c r="O673" i="44"/>
  <c r="Y673" i="44" s="1"/>
  <c r="T672" i="44"/>
  <c r="AI672" i="44" s="1"/>
  <c r="S672" i="44"/>
  <c r="AG672" i="44" s="1"/>
  <c r="R672" i="44"/>
  <c r="AE672" i="44" s="1"/>
  <c r="Q672" i="44"/>
  <c r="AC672" i="44" s="1"/>
  <c r="P672" i="44"/>
  <c r="AA672" i="44" s="1"/>
  <c r="O672" i="44"/>
  <c r="Y672" i="44" s="1"/>
  <c r="T671" i="44"/>
  <c r="AI671" i="44" s="1"/>
  <c r="S671" i="44"/>
  <c r="AG671" i="44" s="1"/>
  <c r="R671" i="44"/>
  <c r="AE671" i="44" s="1"/>
  <c r="Q671" i="44"/>
  <c r="AC671" i="44" s="1"/>
  <c r="P671" i="44"/>
  <c r="AA671" i="44" s="1"/>
  <c r="O671" i="44"/>
  <c r="Y671" i="44" s="1"/>
  <c r="T670" i="44"/>
  <c r="AI670" i="44" s="1"/>
  <c r="S670" i="44"/>
  <c r="AG670" i="44" s="1"/>
  <c r="R670" i="44"/>
  <c r="AE670" i="44" s="1"/>
  <c r="Q670" i="44"/>
  <c r="AC670" i="44" s="1"/>
  <c r="P670" i="44"/>
  <c r="AA670" i="44" s="1"/>
  <c r="O670" i="44"/>
  <c r="Y670" i="44" s="1"/>
  <c r="T669" i="44"/>
  <c r="AI669" i="44" s="1"/>
  <c r="S669" i="44"/>
  <c r="AG669" i="44" s="1"/>
  <c r="R669" i="44"/>
  <c r="AE669" i="44" s="1"/>
  <c r="Q669" i="44"/>
  <c r="AC669" i="44" s="1"/>
  <c r="P669" i="44"/>
  <c r="AA669" i="44" s="1"/>
  <c r="O669" i="44"/>
  <c r="Y669" i="44" s="1"/>
  <c r="T668" i="44"/>
  <c r="AI668" i="44" s="1"/>
  <c r="S668" i="44"/>
  <c r="AG668" i="44" s="1"/>
  <c r="R668" i="44"/>
  <c r="AE668" i="44" s="1"/>
  <c r="Q668" i="44"/>
  <c r="AC668" i="44" s="1"/>
  <c r="P668" i="44"/>
  <c r="AA668" i="44" s="1"/>
  <c r="O668" i="44"/>
  <c r="Y668" i="44" s="1"/>
  <c r="T667" i="44"/>
  <c r="AI667" i="44" s="1"/>
  <c r="S667" i="44"/>
  <c r="AG667" i="44" s="1"/>
  <c r="R667" i="44"/>
  <c r="AE667" i="44" s="1"/>
  <c r="Q667" i="44"/>
  <c r="AC667" i="44" s="1"/>
  <c r="P667" i="44"/>
  <c r="AA667" i="44" s="1"/>
  <c r="O667" i="44"/>
  <c r="Y667" i="44" s="1"/>
  <c r="T666" i="44"/>
  <c r="AI666" i="44" s="1"/>
  <c r="S666" i="44"/>
  <c r="AG666" i="44" s="1"/>
  <c r="R666" i="44"/>
  <c r="AE666" i="44" s="1"/>
  <c r="Q666" i="44"/>
  <c r="AC666" i="44" s="1"/>
  <c r="P666" i="44"/>
  <c r="AA666" i="44" s="1"/>
  <c r="O666" i="44"/>
  <c r="Y666" i="44" s="1"/>
  <c r="T665" i="44"/>
  <c r="AI665" i="44" s="1"/>
  <c r="S665" i="44"/>
  <c r="AG665" i="44" s="1"/>
  <c r="R665" i="44"/>
  <c r="AE665" i="44" s="1"/>
  <c r="Q665" i="44"/>
  <c r="AC665" i="44" s="1"/>
  <c r="P665" i="44"/>
  <c r="AA665" i="44" s="1"/>
  <c r="O665" i="44"/>
  <c r="Y665" i="44" s="1"/>
  <c r="T664" i="44"/>
  <c r="AI664" i="44" s="1"/>
  <c r="S664" i="44"/>
  <c r="AG664" i="44" s="1"/>
  <c r="R664" i="44"/>
  <c r="AE664" i="44" s="1"/>
  <c r="Q664" i="44"/>
  <c r="AC664" i="44" s="1"/>
  <c r="P664" i="44"/>
  <c r="AA664" i="44" s="1"/>
  <c r="O664" i="44"/>
  <c r="Y664" i="44" s="1"/>
  <c r="T663" i="44"/>
  <c r="AI663" i="44" s="1"/>
  <c r="S663" i="44"/>
  <c r="AG663" i="44" s="1"/>
  <c r="R663" i="44"/>
  <c r="AE663" i="44" s="1"/>
  <c r="Q663" i="44"/>
  <c r="AC663" i="44" s="1"/>
  <c r="P663" i="44"/>
  <c r="AA663" i="44" s="1"/>
  <c r="O663" i="44"/>
  <c r="Y663" i="44" s="1"/>
  <c r="T662" i="44"/>
  <c r="AI662" i="44" s="1"/>
  <c r="S662" i="44"/>
  <c r="AG662" i="44" s="1"/>
  <c r="R662" i="44"/>
  <c r="AE662" i="44" s="1"/>
  <c r="Q662" i="44"/>
  <c r="AC662" i="44" s="1"/>
  <c r="P662" i="44"/>
  <c r="AA662" i="44" s="1"/>
  <c r="O662" i="44"/>
  <c r="Y662" i="44" s="1"/>
  <c r="T661" i="44"/>
  <c r="AI661" i="44" s="1"/>
  <c r="S661" i="44"/>
  <c r="AG661" i="44" s="1"/>
  <c r="R661" i="44"/>
  <c r="AE661" i="44" s="1"/>
  <c r="Q661" i="44"/>
  <c r="AC661" i="44" s="1"/>
  <c r="P661" i="44"/>
  <c r="AA661" i="44" s="1"/>
  <c r="O661" i="44"/>
  <c r="Y661" i="44" s="1"/>
  <c r="T660" i="44"/>
  <c r="AI660" i="44" s="1"/>
  <c r="S660" i="44"/>
  <c r="AG660" i="44" s="1"/>
  <c r="R660" i="44"/>
  <c r="AE660" i="44" s="1"/>
  <c r="Q660" i="44"/>
  <c r="AC660" i="44" s="1"/>
  <c r="P660" i="44"/>
  <c r="AA660" i="44" s="1"/>
  <c r="O660" i="44"/>
  <c r="Y660" i="44" s="1"/>
  <c r="T659" i="44"/>
  <c r="AI659" i="44" s="1"/>
  <c r="S659" i="44"/>
  <c r="AG659" i="44" s="1"/>
  <c r="R659" i="44"/>
  <c r="AE659" i="44" s="1"/>
  <c r="Q659" i="44"/>
  <c r="AC659" i="44" s="1"/>
  <c r="P659" i="44"/>
  <c r="AA659" i="44" s="1"/>
  <c r="O659" i="44"/>
  <c r="Y659" i="44" s="1"/>
  <c r="T658" i="44"/>
  <c r="AI658" i="44" s="1"/>
  <c r="S658" i="44"/>
  <c r="AG658" i="44" s="1"/>
  <c r="R658" i="44"/>
  <c r="AE658" i="44" s="1"/>
  <c r="Q658" i="44"/>
  <c r="AC658" i="44" s="1"/>
  <c r="P658" i="44"/>
  <c r="AA658" i="44" s="1"/>
  <c r="O658" i="44"/>
  <c r="Y658" i="44" s="1"/>
  <c r="T654" i="44"/>
  <c r="AI654" i="44" s="1"/>
  <c r="S654" i="44"/>
  <c r="AG654" i="44" s="1"/>
  <c r="R654" i="44"/>
  <c r="AE654" i="44" s="1"/>
  <c r="Q654" i="44"/>
  <c r="AC654" i="44" s="1"/>
  <c r="P654" i="44"/>
  <c r="AA654" i="44" s="1"/>
  <c r="O654" i="44"/>
  <c r="Y654" i="44" s="1"/>
  <c r="T653" i="44"/>
  <c r="AI653" i="44" s="1"/>
  <c r="S653" i="44"/>
  <c r="AG653" i="44" s="1"/>
  <c r="R653" i="44"/>
  <c r="AE653" i="44" s="1"/>
  <c r="Q653" i="44"/>
  <c r="AC653" i="44" s="1"/>
  <c r="P653" i="44"/>
  <c r="AA653" i="44" s="1"/>
  <c r="O653" i="44"/>
  <c r="Y653" i="44" s="1"/>
  <c r="T652" i="44"/>
  <c r="AI652" i="44" s="1"/>
  <c r="S652" i="44"/>
  <c r="AG652" i="44" s="1"/>
  <c r="R652" i="44"/>
  <c r="AE652" i="44" s="1"/>
  <c r="Q652" i="44"/>
  <c r="AC652" i="44" s="1"/>
  <c r="P652" i="44"/>
  <c r="AA652" i="44" s="1"/>
  <c r="O652" i="44"/>
  <c r="Y652" i="44" s="1"/>
  <c r="T651" i="44"/>
  <c r="AI651" i="44" s="1"/>
  <c r="S651" i="44"/>
  <c r="AG651" i="44" s="1"/>
  <c r="R651" i="44"/>
  <c r="AE651" i="44" s="1"/>
  <c r="Q651" i="44"/>
  <c r="AC651" i="44" s="1"/>
  <c r="P651" i="44"/>
  <c r="AA651" i="44" s="1"/>
  <c r="O651" i="44"/>
  <c r="Y651" i="44" s="1"/>
  <c r="T650" i="44"/>
  <c r="AI650" i="44" s="1"/>
  <c r="S650" i="44"/>
  <c r="AG650" i="44" s="1"/>
  <c r="R650" i="44"/>
  <c r="AE650" i="44" s="1"/>
  <c r="Q650" i="44"/>
  <c r="AC650" i="44" s="1"/>
  <c r="P650" i="44"/>
  <c r="AA650" i="44" s="1"/>
  <c r="O650" i="44"/>
  <c r="Y650" i="44" s="1"/>
  <c r="T649" i="44"/>
  <c r="AI649" i="44" s="1"/>
  <c r="S649" i="44"/>
  <c r="AG649" i="44" s="1"/>
  <c r="R649" i="44"/>
  <c r="AE649" i="44" s="1"/>
  <c r="Q649" i="44"/>
  <c r="AC649" i="44" s="1"/>
  <c r="P649" i="44"/>
  <c r="AA649" i="44" s="1"/>
  <c r="O649" i="44"/>
  <c r="Y649" i="44" s="1"/>
  <c r="T648" i="44"/>
  <c r="AI648" i="44" s="1"/>
  <c r="S648" i="44"/>
  <c r="AG648" i="44" s="1"/>
  <c r="R648" i="44"/>
  <c r="AE648" i="44" s="1"/>
  <c r="Q648" i="44"/>
  <c r="AC648" i="44" s="1"/>
  <c r="P648" i="44"/>
  <c r="AA648" i="44" s="1"/>
  <c r="O648" i="44"/>
  <c r="Y648" i="44" s="1"/>
  <c r="T647" i="44"/>
  <c r="AI647" i="44" s="1"/>
  <c r="S647" i="44"/>
  <c r="AG647" i="44" s="1"/>
  <c r="R647" i="44"/>
  <c r="AE647" i="44" s="1"/>
  <c r="Q647" i="44"/>
  <c r="AC647" i="44" s="1"/>
  <c r="P647" i="44"/>
  <c r="AA647" i="44" s="1"/>
  <c r="O647" i="44"/>
  <c r="Y647" i="44" s="1"/>
  <c r="T646" i="44"/>
  <c r="AI646" i="44" s="1"/>
  <c r="S646" i="44"/>
  <c r="AG646" i="44" s="1"/>
  <c r="R646" i="44"/>
  <c r="AE646" i="44" s="1"/>
  <c r="Q646" i="44"/>
  <c r="AC646" i="44" s="1"/>
  <c r="P646" i="44"/>
  <c r="AA646" i="44" s="1"/>
  <c r="O646" i="44"/>
  <c r="Y646" i="44" s="1"/>
  <c r="T645" i="44"/>
  <c r="AI645" i="44" s="1"/>
  <c r="S645" i="44"/>
  <c r="AG645" i="44" s="1"/>
  <c r="R645" i="44"/>
  <c r="AE645" i="44" s="1"/>
  <c r="Q645" i="44"/>
  <c r="AC645" i="44" s="1"/>
  <c r="P645" i="44"/>
  <c r="AA645" i="44" s="1"/>
  <c r="O645" i="44"/>
  <c r="Y645" i="44" s="1"/>
  <c r="T644" i="44"/>
  <c r="AI644" i="44" s="1"/>
  <c r="S644" i="44"/>
  <c r="AG644" i="44" s="1"/>
  <c r="R644" i="44"/>
  <c r="AE644" i="44" s="1"/>
  <c r="Q644" i="44"/>
  <c r="AC644" i="44" s="1"/>
  <c r="P644" i="44"/>
  <c r="AA644" i="44" s="1"/>
  <c r="O644" i="44"/>
  <c r="Y644" i="44" s="1"/>
  <c r="T643" i="44"/>
  <c r="AI643" i="44" s="1"/>
  <c r="S643" i="44"/>
  <c r="AG643" i="44" s="1"/>
  <c r="R643" i="44"/>
  <c r="AE643" i="44" s="1"/>
  <c r="Q643" i="44"/>
  <c r="AC643" i="44" s="1"/>
  <c r="P643" i="44"/>
  <c r="AA643" i="44" s="1"/>
  <c r="O643" i="44"/>
  <c r="Y643" i="44" s="1"/>
  <c r="T642" i="44"/>
  <c r="AI642" i="44" s="1"/>
  <c r="S642" i="44"/>
  <c r="AG642" i="44" s="1"/>
  <c r="R642" i="44"/>
  <c r="AE642" i="44" s="1"/>
  <c r="Q642" i="44"/>
  <c r="AC642" i="44" s="1"/>
  <c r="P642" i="44"/>
  <c r="AA642" i="44" s="1"/>
  <c r="O642" i="44"/>
  <c r="Y642" i="44" s="1"/>
  <c r="T641" i="44"/>
  <c r="AI641" i="44" s="1"/>
  <c r="S641" i="44"/>
  <c r="AG641" i="44" s="1"/>
  <c r="R641" i="44"/>
  <c r="AE641" i="44" s="1"/>
  <c r="Q641" i="44"/>
  <c r="AC641" i="44" s="1"/>
  <c r="P641" i="44"/>
  <c r="AA641" i="44" s="1"/>
  <c r="O641" i="44"/>
  <c r="Y641" i="44" s="1"/>
  <c r="T640" i="44"/>
  <c r="AI640" i="44" s="1"/>
  <c r="S640" i="44"/>
  <c r="AG640" i="44" s="1"/>
  <c r="R640" i="44"/>
  <c r="AE640" i="44" s="1"/>
  <c r="Q640" i="44"/>
  <c r="AC640" i="44" s="1"/>
  <c r="P640" i="44"/>
  <c r="AA640" i="44" s="1"/>
  <c r="O640" i="44"/>
  <c r="Y640" i="44" s="1"/>
  <c r="T639" i="44"/>
  <c r="AI639" i="44" s="1"/>
  <c r="S639" i="44"/>
  <c r="AG639" i="44" s="1"/>
  <c r="R639" i="44"/>
  <c r="AE639" i="44" s="1"/>
  <c r="Q639" i="44"/>
  <c r="AC639" i="44" s="1"/>
  <c r="P639" i="44"/>
  <c r="AA639" i="44" s="1"/>
  <c r="O639" i="44"/>
  <c r="Y639" i="44" s="1"/>
  <c r="T638" i="44"/>
  <c r="AI638" i="44" s="1"/>
  <c r="S638" i="44"/>
  <c r="AG638" i="44" s="1"/>
  <c r="R638" i="44"/>
  <c r="AE638" i="44" s="1"/>
  <c r="Q638" i="44"/>
  <c r="AC638" i="44" s="1"/>
  <c r="P638" i="44"/>
  <c r="AA638" i="44" s="1"/>
  <c r="O638" i="44"/>
  <c r="Y638" i="44" s="1"/>
  <c r="T637" i="44"/>
  <c r="AI637" i="44" s="1"/>
  <c r="S637" i="44"/>
  <c r="AG637" i="44" s="1"/>
  <c r="R637" i="44"/>
  <c r="AE637" i="44" s="1"/>
  <c r="Q637" i="44"/>
  <c r="AC637" i="44" s="1"/>
  <c r="P637" i="44"/>
  <c r="AA637" i="44" s="1"/>
  <c r="O637" i="44"/>
  <c r="Y637" i="44" s="1"/>
  <c r="T636" i="44"/>
  <c r="AI636" i="44" s="1"/>
  <c r="S636" i="44"/>
  <c r="AG636" i="44" s="1"/>
  <c r="R636" i="44"/>
  <c r="AE636" i="44" s="1"/>
  <c r="Q636" i="44"/>
  <c r="AC636" i="44" s="1"/>
  <c r="P636" i="44"/>
  <c r="AA636" i="44" s="1"/>
  <c r="O636" i="44"/>
  <c r="Y636" i="44" s="1"/>
  <c r="T635" i="44"/>
  <c r="AI635" i="44" s="1"/>
  <c r="S635" i="44"/>
  <c r="AG635" i="44" s="1"/>
  <c r="R635" i="44"/>
  <c r="AE635" i="44" s="1"/>
  <c r="Q635" i="44"/>
  <c r="AC635" i="44" s="1"/>
  <c r="P635" i="44"/>
  <c r="AA635" i="44" s="1"/>
  <c r="O635" i="44"/>
  <c r="Y635" i="44" s="1"/>
  <c r="T634" i="44"/>
  <c r="AI634" i="44" s="1"/>
  <c r="S634" i="44"/>
  <c r="AG634" i="44" s="1"/>
  <c r="R634" i="44"/>
  <c r="AE634" i="44" s="1"/>
  <c r="Q634" i="44"/>
  <c r="AC634" i="44" s="1"/>
  <c r="P634" i="44"/>
  <c r="AA634" i="44" s="1"/>
  <c r="O634" i="44"/>
  <c r="Y634" i="44" s="1"/>
  <c r="T633" i="44"/>
  <c r="AI633" i="44" s="1"/>
  <c r="S633" i="44"/>
  <c r="AG633" i="44" s="1"/>
  <c r="R633" i="44"/>
  <c r="AE633" i="44" s="1"/>
  <c r="Q633" i="44"/>
  <c r="AC633" i="44" s="1"/>
  <c r="P633" i="44"/>
  <c r="AA633" i="44" s="1"/>
  <c r="O633" i="44"/>
  <c r="Y633" i="44" s="1"/>
  <c r="T632" i="44"/>
  <c r="AI632" i="44" s="1"/>
  <c r="S632" i="44"/>
  <c r="AG632" i="44" s="1"/>
  <c r="R632" i="44"/>
  <c r="AE632" i="44" s="1"/>
  <c r="Q632" i="44"/>
  <c r="AC632" i="44" s="1"/>
  <c r="P632" i="44"/>
  <c r="AA632" i="44" s="1"/>
  <c r="O632" i="44"/>
  <c r="Y632" i="44" s="1"/>
  <c r="T631" i="44"/>
  <c r="AI631" i="44" s="1"/>
  <c r="S631" i="44"/>
  <c r="AG631" i="44" s="1"/>
  <c r="R631" i="44"/>
  <c r="AE631" i="44" s="1"/>
  <c r="Q631" i="44"/>
  <c r="AC631" i="44" s="1"/>
  <c r="P631" i="44"/>
  <c r="AA631" i="44" s="1"/>
  <c r="O631" i="44"/>
  <c r="Y631" i="44" s="1"/>
  <c r="T630" i="44"/>
  <c r="AI630" i="44" s="1"/>
  <c r="S630" i="44"/>
  <c r="AG630" i="44" s="1"/>
  <c r="R630" i="44"/>
  <c r="AE630" i="44" s="1"/>
  <c r="Q630" i="44"/>
  <c r="AC630" i="44" s="1"/>
  <c r="P630" i="44"/>
  <c r="AA630" i="44" s="1"/>
  <c r="O630" i="44"/>
  <c r="Y630" i="44" s="1"/>
  <c r="T629" i="44"/>
  <c r="AI629" i="44" s="1"/>
  <c r="S629" i="44"/>
  <c r="AG629" i="44" s="1"/>
  <c r="R629" i="44"/>
  <c r="AE629" i="44" s="1"/>
  <c r="Q629" i="44"/>
  <c r="AC629" i="44" s="1"/>
  <c r="P629" i="44"/>
  <c r="AA629" i="44" s="1"/>
  <c r="O629" i="44"/>
  <c r="Y629" i="44" s="1"/>
  <c r="T628" i="44"/>
  <c r="AI628" i="44" s="1"/>
  <c r="S628" i="44"/>
  <c r="AG628" i="44" s="1"/>
  <c r="R628" i="44"/>
  <c r="AE628" i="44" s="1"/>
  <c r="Q628" i="44"/>
  <c r="AC628" i="44" s="1"/>
  <c r="P628" i="44"/>
  <c r="AA628" i="44" s="1"/>
  <c r="O628" i="44"/>
  <c r="Y628" i="44" s="1"/>
  <c r="T627" i="44"/>
  <c r="AI627" i="44" s="1"/>
  <c r="S627" i="44"/>
  <c r="AG627" i="44" s="1"/>
  <c r="R627" i="44"/>
  <c r="AE627" i="44" s="1"/>
  <c r="Q627" i="44"/>
  <c r="AC627" i="44" s="1"/>
  <c r="P627" i="44"/>
  <c r="AA627" i="44" s="1"/>
  <c r="O627" i="44"/>
  <c r="Y627" i="44" s="1"/>
  <c r="T626" i="44"/>
  <c r="AI626" i="44" s="1"/>
  <c r="S626" i="44"/>
  <c r="AG626" i="44" s="1"/>
  <c r="R626" i="44"/>
  <c r="AE626" i="44" s="1"/>
  <c r="Q626" i="44"/>
  <c r="AC626" i="44" s="1"/>
  <c r="P626" i="44"/>
  <c r="AA626" i="44" s="1"/>
  <c r="O626" i="44"/>
  <c r="Y626" i="44" s="1"/>
  <c r="T625" i="44"/>
  <c r="AI625" i="44" s="1"/>
  <c r="S625" i="44"/>
  <c r="AG625" i="44" s="1"/>
  <c r="R625" i="44"/>
  <c r="AE625" i="44" s="1"/>
  <c r="Q625" i="44"/>
  <c r="AC625" i="44" s="1"/>
  <c r="P625" i="44"/>
  <c r="AA625" i="44" s="1"/>
  <c r="O625" i="44"/>
  <c r="Y625" i="44" s="1"/>
  <c r="T624" i="44"/>
  <c r="AI624" i="44" s="1"/>
  <c r="S624" i="44"/>
  <c r="AG624" i="44" s="1"/>
  <c r="R624" i="44"/>
  <c r="AE624" i="44" s="1"/>
  <c r="Q624" i="44"/>
  <c r="AC624" i="44" s="1"/>
  <c r="P624" i="44"/>
  <c r="AA624" i="44" s="1"/>
  <c r="O624" i="44"/>
  <c r="Y624" i="44" s="1"/>
  <c r="T623" i="44"/>
  <c r="AI623" i="44" s="1"/>
  <c r="S623" i="44"/>
  <c r="AG623" i="44" s="1"/>
  <c r="R623" i="44"/>
  <c r="AE623" i="44" s="1"/>
  <c r="Q623" i="44"/>
  <c r="AC623" i="44" s="1"/>
  <c r="P623" i="44"/>
  <c r="AA623" i="44" s="1"/>
  <c r="O623" i="44"/>
  <c r="Y623" i="44" s="1"/>
  <c r="T622" i="44"/>
  <c r="AI622" i="44" s="1"/>
  <c r="S622" i="44"/>
  <c r="AG622" i="44" s="1"/>
  <c r="R622" i="44"/>
  <c r="AE622" i="44" s="1"/>
  <c r="Q622" i="44"/>
  <c r="AC622" i="44" s="1"/>
  <c r="P622" i="44"/>
  <c r="AA622" i="44" s="1"/>
  <c r="O622" i="44"/>
  <c r="Y622" i="44" s="1"/>
  <c r="T621" i="44"/>
  <c r="AI621" i="44" s="1"/>
  <c r="S621" i="44"/>
  <c r="AG621" i="44" s="1"/>
  <c r="R621" i="44"/>
  <c r="AE621" i="44" s="1"/>
  <c r="Q621" i="44"/>
  <c r="AC621" i="44" s="1"/>
  <c r="P621" i="44"/>
  <c r="AA621" i="44" s="1"/>
  <c r="O621" i="44"/>
  <c r="Y621" i="44" s="1"/>
  <c r="T620" i="44"/>
  <c r="AI620" i="44" s="1"/>
  <c r="S620" i="44"/>
  <c r="AG620" i="44" s="1"/>
  <c r="R620" i="44"/>
  <c r="AE620" i="44" s="1"/>
  <c r="Q620" i="44"/>
  <c r="AC620" i="44" s="1"/>
  <c r="P620" i="44"/>
  <c r="AA620" i="44" s="1"/>
  <c r="O620" i="44"/>
  <c r="Y620" i="44" s="1"/>
  <c r="T619" i="44"/>
  <c r="AI619" i="44" s="1"/>
  <c r="S619" i="44"/>
  <c r="AG619" i="44" s="1"/>
  <c r="R619" i="44"/>
  <c r="AE619" i="44" s="1"/>
  <c r="Q619" i="44"/>
  <c r="AC619" i="44" s="1"/>
  <c r="P619" i="44"/>
  <c r="AA619" i="44" s="1"/>
  <c r="O619" i="44"/>
  <c r="Y619" i="44" s="1"/>
  <c r="T618" i="44"/>
  <c r="AI618" i="44" s="1"/>
  <c r="S618" i="44"/>
  <c r="AG618" i="44" s="1"/>
  <c r="R618" i="44"/>
  <c r="AE618" i="44" s="1"/>
  <c r="Q618" i="44"/>
  <c r="AC618" i="44" s="1"/>
  <c r="P618" i="44"/>
  <c r="AA618" i="44" s="1"/>
  <c r="O618" i="44"/>
  <c r="Y618" i="44" s="1"/>
  <c r="T617" i="44"/>
  <c r="AI617" i="44" s="1"/>
  <c r="S617" i="44"/>
  <c r="AG617" i="44" s="1"/>
  <c r="R617" i="44"/>
  <c r="AE617" i="44" s="1"/>
  <c r="Q617" i="44"/>
  <c r="AC617" i="44" s="1"/>
  <c r="P617" i="44"/>
  <c r="AA617" i="44" s="1"/>
  <c r="O617" i="44"/>
  <c r="Y617" i="44" s="1"/>
  <c r="T616" i="44"/>
  <c r="AI616" i="44" s="1"/>
  <c r="S616" i="44"/>
  <c r="AG616" i="44" s="1"/>
  <c r="R616" i="44"/>
  <c r="AE616" i="44" s="1"/>
  <c r="Q616" i="44"/>
  <c r="AC616" i="44" s="1"/>
  <c r="P616" i="44"/>
  <c r="AA616" i="44" s="1"/>
  <c r="O616" i="44"/>
  <c r="Y616" i="44" s="1"/>
  <c r="T615" i="44"/>
  <c r="AI615" i="44" s="1"/>
  <c r="S615" i="44"/>
  <c r="AG615" i="44" s="1"/>
  <c r="R615" i="44"/>
  <c r="AE615" i="44" s="1"/>
  <c r="Q615" i="44"/>
  <c r="AC615" i="44" s="1"/>
  <c r="P615" i="44"/>
  <c r="AA615" i="44" s="1"/>
  <c r="O615" i="44"/>
  <c r="Y615" i="44" s="1"/>
  <c r="T614" i="44"/>
  <c r="AI614" i="44" s="1"/>
  <c r="S614" i="44"/>
  <c r="AG614" i="44" s="1"/>
  <c r="R614" i="44"/>
  <c r="AE614" i="44" s="1"/>
  <c r="Q614" i="44"/>
  <c r="AC614" i="44" s="1"/>
  <c r="P614" i="44"/>
  <c r="AA614" i="44" s="1"/>
  <c r="O614" i="44"/>
  <c r="Y614" i="44" s="1"/>
  <c r="T613" i="44"/>
  <c r="AI613" i="44" s="1"/>
  <c r="S613" i="44"/>
  <c r="AG613" i="44" s="1"/>
  <c r="R613" i="44"/>
  <c r="AE613" i="44" s="1"/>
  <c r="Q613" i="44"/>
  <c r="AC613" i="44" s="1"/>
  <c r="P613" i="44"/>
  <c r="AA613" i="44" s="1"/>
  <c r="O613" i="44"/>
  <c r="Y613" i="44" s="1"/>
  <c r="T612" i="44"/>
  <c r="AI612" i="44" s="1"/>
  <c r="S612" i="44"/>
  <c r="AG612" i="44" s="1"/>
  <c r="R612" i="44"/>
  <c r="AE612" i="44" s="1"/>
  <c r="Q612" i="44"/>
  <c r="AC612" i="44" s="1"/>
  <c r="P612" i="44"/>
  <c r="AA612" i="44" s="1"/>
  <c r="O612" i="44"/>
  <c r="Y612" i="44" s="1"/>
  <c r="T611" i="44"/>
  <c r="AI611" i="44" s="1"/>
  <c r="S611" i="44"/>
  <c r="AG611" i="44" s="1"/>
  <c r="R611" i="44"/>
  <c r="AE611" i="44" s="1"/>
  <c r="Q611" i="44"/>
  <c r="AC611" i="44" s="1"/>
  <c r="P611" i="44"/>
  <c r="AA611" i="44" s="1"/>
  <c r="O611" i="44"/>
  <c r="Y611" i="44" s="1"/>
  <c r="T610" i="44"/>
  <c r="AI610" i="44" s="1"/>
  <c r="S610" i="44"/>
  <c r="AG610" i="44" s="1"/>
  <c r="R610" i="44"/>
  <c r="AE610" i="44" s="1"/>
  <c r="Q610" i="44"/>
  <c r="AC610" i="44" s="1"/>
  <c r="P610" i="44"/>
  <c r="AA610" i="44" s="1"/>
  <c r="O610" i="44"/>
  <c r="Y610" i="44" s="1"/>
  <c r="T606" i="44"/>
  <c r="AI606" i="44" s="1"/>
  <c r="S606" i="44"/>
  <c r="AG606" i="44" s="1"/>
  <c r="R606" i="44"/>
  <c r="AE606" i="44" s="1"/>
  <c r="Q606" i="44"/>
  <c r="AC606" i="44" s="1"/>
  <c r="P606" i="44"/>
  <c r="AA606" i="44" s="1"/>
  <c r="O606" i="44"/>
  <c r="Y606" i="44" s="1"/>
  <c r="T605" i="44"/>
  <c r="AI605" i="44" s="1"/>
  <c r="S605" i="44"/>
  <c r="AG605" i="44" s="1"/>
  <c r="R605" i="44"/>
  <c r="AE605" i="44" s="1"/>
  <c r="Q605" i="44"/>
  <c r="AC605" i="44" s="1"/>
  <c r="P605" i="44"/>
  <c r="AA605" i="44" s="1"/>
  <c r="O605" i="44"/>
  <c r="Y605" i="44" s="1"/>
  <c r="T604" i="44"/>
  <c r="AI604" i="44" s="1"/>
  <c r="S604" i="44"/>
  <c r="AG604" i="44" s="1"/>
  <c r="R604" i="44"/>
  <c r="AE604" i="44" s="1"/>
  <c r="Q604" i="44"/>
  <c r="AC604" i="44" s="1"/>
  <c r="P604" i="44"/>
  <c r="AA604" i="44" s="1"/>
  <c r="O604" i="44"/>
  <c r="Y604" i="44" s="1"/>
  <c r="T603" i="44"/>
  <c r="AI603" i="44" s="1"/>
  <c r="S603" i="44"/>
  <c r="AG603" i="44" s="1"/>
  <c r="R603" i="44"/>
  <c r="AE603" i="44" s="1"/>
  <c r="Q603" i="44"/>
  <c r="AC603" i="44" s="1"/>
  <c r="P603" i="44"/>
  <c r="AA603" i="44" s="1"/>
  <c r="O603" i="44"/>
  <c r="Y603" i="44" s="1"/>
  <c r="T602" i="44"/>
  <c r="AI602" i="44" s="1"/>
  <c r="S602" i="44"/>
  <c r="AG602" i="44" s="1"/>
  <c r="R602" i="44"/>
  <c r="AE602" i="44" s="1"/>
  <c r="Q602" i="44"/>
  <c r="AC602" i="44" s="1"/>
  <c r="P602" i="44"/>
  <c r="AA602" i="44" s="1"/>
  <c r="O602" i="44"/>
  <c r="Y602" i="44" s="1"/>
  <c r="T601" i="44"/>
  <c r="AI601" i="44" s="1"/>
  <c r="S601" i="44"/>
  <c r="AG601" i="44" s="1"/>
  <c r="R601" i="44"/>
  <c r="AE601" i="44" s="1"/>
  <c r="Q601" i="44"/>
  <c r="AC601" i="44" s="1"/>
  <c r="P601" i="44"/>
  <c r="AA601" i="44" s="1"/>
  <c r="O601" i="44"/>
  <c r="Y601" i="44" s="1"/>
  <c r="T600" i="44"/>
  <c r="AI600" i="44" s="1"/>
  <c r="S600" i="44"/>
  <c r="AG600" i="44" s="1"/>
  <c r="R600" i="44"/>
  <c r="AE600" i="44" s="1"/>
  <c r="Q600" i="44"/>
  <c r="AC600" i="44" s="1"/>
  <c r="P600" i="44"/>
  <c r="AA600" i="44" s="1"/>
  <c r="O600" i="44"/>
  <c r="Y600" i="44" s="1"/>
  <c r="T599" i="44"/>
  <c r="AI599" i="44" s="1"/>
  <c r="S599" i="44"/>
  <c r="AG599" i="44" s="1"/>
  <c r="R599" i="44"/>
  <c r="AE599" i="44" s="1"/>
  <c r="Q599" i="44"/>
  <c r="AC599" i="44" s="1"/>
  <c r="P599" i="44"/>
  <c r="AA599" i="44" s="1"/>
  <c r="O599" i="44"/>
  <c r="Y599" i="44" s="1"/>
  <c r="T598" i="44"/>
  <c r="AI598" i="44" s="1"/>
  <c r="S598" i="44"/>
  <c r="AG598" i="44" s="1"/>
  <c r="R598" i="44"/>
  <c r="AE598" i="44" s="1"/>
  <c r="Q598" i="44"/>
  <c r="AC598" i="44" s="1"/>
  <c r="P598" i="44"/>
  <c r="AA598" i="44" s="1"/>
  <c r="O598" i="44"/>
  <c r="Y598" i="44" s="1"/>
  <c r="T597" i="44"/>
  <c r="AI597" i="44" s="1"/>
  <c r="S597" i="44"/>
  <c r="AG597" i="44" s="1"/>
  <c r="R597" i="44"/>
  <c r="AE597" i="44" s="1"/>
  <c r="Q597" i="44"/>
  <c r="AC597" i="44" s="1"/>
  <c r="P597" i="44"/>
  <c r="AA597" i="44" s="1"/>
  <c r="O597" i="44"/>
  <c r="Y597" i="44" s="1"/>
  <c r="T596" i="44"/>
  <c r="AI596" i="44" s="1"/>
  <c r="S596" i="44"/>
  <c r="AG596" i="44" s="1"/>
  <c r="R596" i="44"/>
  <c r="AE596" i="44" s="1"/>
  <c r="Q596" i="44"/>
  <c r="AC596" i="44" s="1"/>
  <c r="P596" i="44"/>
  <c r="AA596" i="44" s="1"/>
  <c r="O596" i="44"/>
  <c r="Y596" i="44" s="1"/>
  <c r="T595" i="44"/>
  <c r="AI595" i="44" s="1"/>
  <c r="S595" i="44"/>
  <c r="AG595" i="44" s="1"/>
  <c r="R595" i="44"/>
  <c r="AE595" i="44" s="1"/>
  <c r="Q595" i="44"/>
  <c r="AC595" i="44" s="1"/>
  <c r="P595" i="44"/>
  <c r="AA595" i="44" s="1"/>
  <c r="O595" i="44"/>
  <c r="Y595" i="44" s="1"/>
  <c r="T594" i="44"/>
  <c r="AI594" i="44" s="1"/>
  <c r="S594" i="44"/>
  <c r="AG594" i="44" s="1"/>
  <c r="R594" i="44"/>
  <c r="AE594" i="44" s="1"/>
  <c r="Q594" i="44"/>
  <c r="AC594" i="44" s="1"/>
  <c r="P594" i="44"/>
  <c r="AA594" i="44" s="1"/>
  <c r="O594" i="44"/>
  <c r="Y594" i="44" s="1"/>
  <c r="T593" i="44"/>
  <c r="AI593" i="44" s="1"/>
  <c r="S593" i="44"/>
  <c r="AG593" i="44" s="1"/>
  <c r="R593" i="44"/>
  <c r="AE593" i="44" s="1"/>
  <c r="Q593" i="44"/>
  <c r="AC593" i="44" s="1"/>
  <c r="P593" i="44"/>
  <c r="AA593" i="44" s="1"/>
  <c r="O593" i="44"/>
  <c r="Y593" i="44" s="1"/>
  <c r="T592" i="44"/>
  <c r="AI592" i="44" s="1"/>
  <c r="S592" i="44"/>
  <c r="AG592" i="44" s="1"/>
  <c r="R592" i="44"/>
  <c r="AE592" i="44" s="1"/>
  <c r="Q592" i="44"/>
  <c r="AC592" i="44" s="1"/>
  <c r="P592" i="44"/>
  <c r="AA592" i="44" s="1"/>
  <c r="O592" i="44"/>
  <c r="Y592" i="44" s="1"/>
  <c r="T591" i="44"/>
  <c r="AI591" i="44" s="1"/>
  <c r="S591" i="44"/>
  <c r="AG591" i="44" s="1"/>
  <c r="R591" i="44"/>
  <c r="AE591" i="44" s="1"/>
  <c r="Q591" i="44"/>
  <c r="AC591" i="44" s="1"/>
  <c r="P591" i="44"/>
  <c r="AA591" i="44" s="1"/>
  <c r="O591" i="44"/>
  <c r="Y591" i="44" s="1"/>
  <c r="T590" i="44"/>
  <c r="AI590" i="44" s="1"/>
  <c r="S590" i="44"/>
  <c r="AG590" i="44" s="1"/>
  <c r="R590" i="44"/>
  <c r="AE590" i="44" s="1"/>
  <c r="Q590" i="44"/>
  <c r="AC590" i="44" s="1"/>
  <c r="P590" i="44"/>
  <c r="AA590" i="44" s="1"/>
  <c r="O590" i="44"/>
  <c r="Y590" i="44" s="1"/>
  <c r="T589" i="44"/>
  <c r="AI589" i="44" s="1"/>
  <c r="S589" i="44"/>
  <c r="AG589" i="44" s="1"/>
  <c r="R589" i="44"/>
  <c r="AE589" i="44" s="1"/>
  <c r="Q589" i="44"/>
  <c r="AC589" i="44" s="1"/>
  <c r="P589" i="44"/>
  <c r="AA589" i="44" s="1"/>
  <c r="O589" i="44"/>
  <c r="Y589" i="44" s="1"/>
  <c r="T588" i="44"/>
  <c r="AI588" i="44" s="1"/>
  <c r="S588" i="44"/>
  <c r="AG588" i="44" s="1"/>
  <c r="R588" i="44"/>
  <c r="AE588" i="44" s="1"/>
  <c r="Q588" i="44"/>
  <c r="AC588" i="44" s="1"/>
  <c r="P588" i="44"/>
  <c r="AA588" i="44" s="1"/>
  <c r="O588" i="44"/>
  <c r="Y588" i="44" s="1"/>
  <c r="T587" i="44"/>
  <c r="AI587" i="44" s="1"/>
  <c r="S587" i="44"/>
  <c r="AG587" i="44" s="1"/>
  <c r="R587" i="44"/>
  <c r="AE587" i="44" s="1"/>
  <c r="Q587" i="44"/>
  <c r="AC587" i="44" s="1"/>
  <c r="P587" i="44"/>
  <c r="AA587" i="44" s="1"/>
  <c r="O587" i="44"/>
  <c r="Y587" i="44" s="1"/>
  <c r="T586" i="44"/>
  <c r="AI586" i="44" s="1"/>
  <c r="S586" i="44"/>
  <c r="AG586" i="44" s="1"/>
  <c r="R586" i="44"/>
  <c r="AE586" i="44" s="1"/>
  <c r="Q586" i="44"/>
  <c r="AC586" i="44" s="1"/>
  <c r="P586" i="44"/>
  <c r="AA586" i="44" s="1"/>
  <c r="O586" i="44"/>
  <c r="Y586" i="44" s="1"/>
  <c r="T585" i="44"/>
  <c r="AI585" i="44" s="1"/>
  <c r="S585" i="44"/>
  <c r="AG585" i="44" s="1"/>
  <c r="R585" i="44"/>
  <c r="AE585" i="44" s="1"/>
  <c r="Q585" i="44"/>
  <c r="AC585" i="44" s="1"/>
  <c r="P585" i="44"/>
  <c r="AA585" i="44" s="1"/>
  <c r="O585" i="44"/>
  <c r="Y585" i="44" s="1"/>
  <c r="T584" i="44"/>
  <c r="AI584" i="44" s="1"/>
  <c r="S584" i="44"/>
  <c r="AG584" i="44" s="1"/>
  <c r="R584" i="44"/>
  <c r="AE584" i="44" s="1"/>
  <c r="Q584" i="44"/>
  <c r="AC584" i="44" s="1"/>
  <c r="P584" i="44"/>
  <c r="AA584" i="44" s="1"/>
  <c r="O584" i="44"/>
  <c r="Y584" i="44" s="1"/>
  <c r="T583" i="44"/>
  <c r="AI583" i="44" s="1"/>
  <c r="S583" i="44"/>
  <c r="AG583" i="44" s="1"/>
  <c r="R583" i="44"/>
  <c r="AE583" i="44" s="1"/>
  <c r="Q583" i="44"/>
  <c r="AC583" i="44" s="1"/>
  <c r="P583" i="44"/>
  <c r="AA583" i="44" s="1"/>
  <c r="O583" i="44"/>
  <c r="Y583" i="44" s="1"/>
  <c r="T582" i="44"/>
  <c r="AI582" i="44" s="1"/>
  <c r="S582" i="44"/>
  <c r="AG582" i="44" s="1"/>
  <c r="R582" i="44"/>
  <c r="AE582" i="44" s="1"/>
  <c r="Q582" i="44"/>
  <c r="AC582" i="44" s="1"/>
  <c r="P582" i="44"/>
  <c r="AA582" i="44" s="1"/>
  <c r="O582" i="44"/>
  <c r="Y582" i="44" s="1"/>
  <c r="T581" i="44"/>
  <c r="AI581" i="44" s="1"/>
  <c r="S581" i="44"/>
  <c r="AG581" i="44" s="1"/>
  <c r="R581" i="44"/>
  <c r="AE581" i="44" s="1"/>
  <c r="Q581" i="44"/>
  <c r="AC581" i="44" s="1"/>
  <c r="P581" i="44"/>
  <c r="AA581" i="44" s="1"/>
  <c r="O581" i="44"/>
  <c r="Y581" i="44" s="1"/>
  <c r="T580" i="44"/>
  <c r="AI580" i="44" s="1"/>
  <c r="S580" i="44"/>
  <c r="AG580" i="44" s="1"/>
  <c r="R580" i="44"/>
  <c r="AE580" i="44" s="1"/>
  <c r="Q580" i="44"/>
  <c r="AC580" i="44" s="1"/>
  <c r="P580" i="44"/>
  <c r="AA580" i="44" s="1"/>
  <c r="O580" i="44"/>
  <c r="Y580" i="44" s="1"/>
  <c r="T579" i="44"/>
  <c r="AI579" i="44" s="1"/>
  <c r="S579" i="44"/>
  <c r="AG579" i="44" s="1"/>
  <c r="R579" i="44"/>
  <c r="AE579" i="44" s="1"/>
  <c r="Q579" i="44"/>
  <c r="AC579" i="44" s="1"/>
  <c r="P579" i="44"/>
  <c r="AA579" i="44" s="1"/>
  <c r="O579" i="44"/>
  <c r="Y579" i="44" s="1"/>
  <c r="T578" i="44"/>
  <c r="AI578" i="44" s="1"/>
  <c r="S578" i="44"/>
  <c r="AG578" i="44" s="1"/>
  <c r="R578" i="44"/>
  <c r="AE578" i="44" s="1"/>
  <c r="Q578" i="44"/>
  <c r="AC578" i="44" s="1"/>
  <c r="P578" i="44"/>
  <c r="AA578" i="44" s="1"/>
  <c r="O578" i="44"/>
  <c r="Y578" i="44" s="1"/>
  <c r="T577" i="44"/>
  <c r="AI577" i="44" s="1"/>
  <c r="S577" i="44"/>
  <c r="AG577" i="44" s="1"/>
  <c r="R577" i="44"/>
  <c r="AE577" i="44" s="1"/>
  <c r="Q577" i="44"/>
  <c r="AC577" i="44" s="1"/>
  <c r="P577" i="44"/>
  <c r="AA577" i="44" s="1"/>
  <c r="O577" i="44"/>
  <c r="Y577" i="44" s="1"/>
  <c r="T576" i="44"/>
  <c r="AI576" i="44" s="1"/>
  <c r="S576" i="44"/>
  <c r="AG576" i="44" s="1"/>
  <c r="R576" i="44"/>
  <c r="AE576" i="44" s="1"/>
  <c r="Q576" i="44"/>
  <c r="AC576" i="44" s="1"/>
  <c r="P576" i="44"/>
  <c r="AA576" i="44" s="1"/>
  <c r="O576" i="44"/>
  <c r="Y576" i="44" s="1"/>
  <c r="T575" i="44"/>
  <c r="AI575" i="44" s="1"/>
  <c r="S575" i="44"/>
  <c r="AG575" i="44" s="1"/>
  <c r="R575" i="44"/>
  <c r="AE575" i="44" s="1"/>
  <c r="Q575" i="44"/>
  <c r="AC575" i="44" s="1"/>
  <c r="P575" i="44"/>
  <c r="AA575" i="44" s="1"/>
  <c r="O575" i="44"/>
  <c r="Y575" i="44" s="1"/>
  <c r="T574" i="44"/>
  <c r="AI574" i="44" s="1"/>
  <c r="S574" i="44"/>
  <c r="AG574" i="44" s="1"/>
  <c r="R574" i="44"/>
  <c r="AE574" i="44" s="1"/>
  <c r="Q574" i="44"/>
  <c r="AC574" i="44" s="1"/>
  <c r="P574" i="44"/>
  <c r="AA574" i="44" s="1"/>
  <c r="O574" i="44"/>
  <c r="Y574" i="44" s="1"/>
  <c r="AE573" i="44"/>
  <c r="T573" i="44"/>
  <c r="AI573" i="44" s="1"/>
  <c r="S573" i="44"/>
  <c r="AG573" i="44" s="1"/>
  <c r="R573" i="44"/>
  <c r="Q573" i="44"/>
  <c r="AC573" i="44" s="1"/>
  <c r="P573" i="44"/>
  <c r="AA573" i="44" s="1"/>
  <c r="O573" i="44"/>
  <c r="Y573" i="44" s="1"/>
  <c r="T572" i="44"/>
  <c r="AI572" i="44" s="1"/>
  <c r="S572" i="44"/>
  <c r="AG572" i="44" s="1"/>
  <c r="R572" i="44"/>
  <c r="AE572" i="44" s="1"/>
  <c r="Q572" i="44"/>
  <c r="AC572" i="44" s="1"/>
  <c r="P572" i="44"/>
  <c r="AA572" i="44" s="1"/>
  <c r="O572" i="44"/>
  <c r="Y572" i="44" s="1"/>
  <c r="T571" i="44"/>
  <c r="AI571" i="44" s="1"/>
  <c r="S571" i="44"/>
  <c r="AG571" i="44" s="1"/>
  <c r="R571" i="44"/>
  <c r="AE571" i="44" s="1"/>
  <c r="Q571" i="44"/>
  <c r="AC571" i="44" s="1"/>
  <c r="P571" i="44"/>
  <c r="AA571" i="44" s="1"/>
  <c r="O571" i="44"/>
  <c r="Y571" i="44" s="1"/>
  <c r="T570" i="44"/>
  <c r="AI570" i="44" s="1"/>
  <c r="S570" i="44"/>
  <c r="AG570" i="44" s="1"/>
  <c r="R570" i="44"/>
  <c r="AE570" i="44" s="1"/>
  <c r="Q570" i="44"/>
  <c r="AC570" i="44" s="1"/>
  <c r="P570" i="44"/>
  <c r="AA570" i="44" s="1"/>
  <c r="O570" i="44"/>
  <c r="Y570" i="44" s="1"/>
  <c r="T569" i="44"/>
  <c r="AI569" i="44" s="1"/>
  <c r="S569" i="44"/>
  <c r="AG569" i="44" s="1"/>
  <c r="R569" i="44"/>
  <c r="AE569" i="44" s="1"/>
  <c r="Q569" i="44"/>
  <c r="AC569" i="44" s="1"/>
  <c r="P569" i="44"/>
  <c r="AA569" i="44" s="1"/>
  <c r="O569" i="44"/>
  <c r="Y569" i="44" s="1"/>
  <c r="T568" i="44"/>
  <c r="AI568" i="44" s="1"/>
  <c r="S568" i="44"/>
  <c r="AG568" i="44" s="1"/>
  <c r="R568" i="44"/>
  <c r="AE568" i="44" s="1"/>
  <c r="Q568" i="44"/>
  <c r="AC568" i="44" s="1"/>
  <c r="P568" i="44"/>
  <c r="AA568" i="44" s="1"/>
  <c r="O568" i="44"/>
  <c r="Y568" i="44" s="1"/>
  <c r="T567" i="44"/>
  <c r="AI567" i="44" s="1"/>
  <c r="S567" i="44"/>
  <c r="AG567" i="44" s="1"/>
  <c r="R567" i="44"/>
  <c r="AE567" i="44" s="1"/>
  <c r="Q567" i="44"/>
  <c r="AC567" i="44" s="1"/>
  <c r="P567" i="44"/>
  <c r="AA567" i="44" s="1"/>
  <c r="O567" i="44"/>
  <c r="Y567" i="44" s="1"/>
  <c r="T566" i="44"/>
  <c r="AI566" i="44" s="1"/>
  <c r="S566" i="44"/>
  <c r="AG566" i="44" s="1"/>
  <c r="R566" i="44"/>
  <c r="AE566" i="44" s="1"/>
  <c r="Q566" i="44"/>
  <c r="AC566" i="44" s="1"/>
  <c r="P566" i="44"/>
  <c r="AA566" i="44" s="1"/>
  <c r="O566" i="44"/>
  <c r="Y566" i="44" s="1"/>
  <c r="T565" i="44"/>
  <c r="AI565" i="44" s="1"/>
  <c r="S565" i="44"/>
  <c r="AG565" i="44" s="1"/>
  <c r="R565" i="44"/>
  <c r="AE565" i="44" s="1"/>
  <c r="Q565" i="44"/>
  <c r="AC565" i="44" s="1"/>
  <c r="P565" i="44"/>
  <c r="AA565" i="44" s="1"/>
  <c r="O565" i="44"/>
  <c r="Y565" i="44" s="1"/>
  <c r="T564" i="44"/>
  <c r="AI564" i="44" s="1"/>
  <c r="S564" i="44"/>
  <c r="AG564" i="44" s="1"/>
  <c r="R564" i="44"/>
  <c r="AE564" i="44" s="1"/>
  <c r="Q564" i="44"/>
  <c r="AC564" i="44" s="1"/>
  <c r="P564" i="44"/>
  <c r="AA564" i="44" s="1"/>
  <c r="O564" i="44"/>
  <c r="Y564" i="44" s="1"/>
  <c r="T563" i="44"/>
  <c r="AI563" i="44" s="1"/>
  <c r="S563" i="44"/>
  <c r="AG563" i="44" s="1"/>
  <c r="R563" i="44"/>
  <c r="AE563" i="44" s="1"/>
  <c r="Q563" i="44"/>
  <c r="AC563" i="44" s="1"/>
  <c r="P563" i="44"/>
  <c r="AA563" i="44" s="1"/>
  <c r="O563" i="44"/>
  <c r="Y563" i="44" s="1"/>
  <c r="T562" i="44"/>
  <c r="AI562" i="44" s="1"/>
  <c r="S562" i="44"/>
  <c r="AG562" i="44" s="1"/>
  <c r="R562" i="44"/>
  <c r="AE562" i="44" s="1"/>
  <c r="Q562" i="44"/>
  <c r="AC562" i="44" s="1"/>
  <c r="P562" i="44"/>
  <c r="AA562" i="44" s="1"/>
  <c r="O562" i="44"/>
  <c r="Y562" i="44" s="1"/>
  <c r="T561" i="44"/>
  <c r="AI561" i="44" s="1"/>
  <c r="S561" i="44"/>
  <c r="AG561" i="44" s="1"/>
  <c r="R561" i="44"/>
  <c r="AE561" i="44" s="1"/>
  <c r="Q561" i="44"/>
  <c r="AC561" i="44" s="1"/>
  <c r="P561" i="44"/>
  <c r="AA561" i="44" s="1"/>
  <c r="O561" i="44"/>
  <c r="Y561" i="44" s="1"/>
  <c r="T560" i="44"/>
  <c r="AI560" i="44" s="1"/>
  <c r="S560" i="44"/>
  <c r="AG560" i="44" s="1"/>
  <c r="R560" i="44"/>
  <c r="AE560" i="44" s="1"/>
  <c r="Q560" i="44"/>
  <c r="AC560" i="44" s="1"/>
  <c r="P560" i="44"/>
  <c r="AA560" i="44" s="1"/>
  <c r="O560" i="44"/>
  <c r="Y560" i="44" s="1"/>
  <c r="T559" i="44"/>
  <c r="AI559" i="44" s="1"/>
  <c r="S559" i="44"/>
  <c r="AG559" i="44" s="1"/>
  <c r="R559" i="44"/>
  <c r="AE559" i="44" s="1"/>
  <c r="Q559" i="44"/>
  <c r="AC559" i="44" s="1"/>
  <c r="P559" i="44"/>
  <c r="AA559" i="44" s="1"/>
  <c r="O559" i="44"/>
  <c r="Y559" i="44" s="1"/>
  <c r="T558" i="44"/>
  <c r="AI558" i="44" s="1"/>
  <c r="S558" i="44"/>
  <c r="AG558" i="44" s="1"/>
  <c r="R558" i="44"/>
  <c r="AE558" i="44" s="1"/>
  <c r="Q558" i="44"/>
  <c r="AC558" i="44" s="1"/>
  <c r="P558" i="44"/>
  <c r="AA558" i="44" s="1"/>
  <c r="O558" i="44"/>
  <c r="Y558" i="44" s="1"/>
  <c r="T557" i="44"/>
  <c r="AI557" i="44" s="1"/>
  <c r="S557" i="44"/>
  <c r="AG557" i="44" s="1"/>
  <c r="R557" i="44"/>
  <c r="AE557" i="44" s="1"/>
  <c r="Q557" i="44"/>
  <c r="AC557" i="44" s="1"/>
  <c r="P557" i="44"/>
  <c r="AA557" i="44" s="1"/>
  <c r="O557" i="44"/>
  <c r="Y557" i="44" s="1"/>
  <c r="T556" i="44"/>
  <c r="AI556" i="44" s="1"/>
  <c r="S556" i="44"/>
  <c r="AG556" i="44" s="1"/>
  <c r="R556" i="44"/>
  <c r="AE556" i="44" s="1"/>
  <c r="Q556" i="44"/>
  <c r="AC556" i="44" s="1"/>
  <c r="P556" i="44"/>
  <c r="AA556" i="44" s="1"/>
  <c r="O556" i="44"/>
  <c r="Y556" i="44" s="1"/>
  <c r="T555" i="44"/>
  <c r="AI555" i="44" s="1"/>
  <c r="S555" i="44"/>
  <c r="AG555" i="44" s="1"/>
  <c r="R555" i="44"/>
  <c r="AE555" i="44" s="1"/>
  <c r="Q555" i="44"/>
  <c r="AC555" i="44" s="1"/>
  <c r="P555" i="44"/>
  <c r="AA555" i="44" s="1"/>
  <c r="O555" i="44"/>
  <c r="Y555" i="44" s="1"/>
  <c r="T554" i="44"/>
  <c r="AI554" i="44" s="1"/>
  <c r="S554" i="44"/>
  <c r="AG554" i="44" s="1"/>
  <c r="R554" i="44"/>
  <c r="AE554" i="44" s="1"/>
  <c r="Q554" i="44"/>
  <c r="AC554" i="44" s="1"/>
  <c r="P554" i="44"/>
  <c r="AA554" i="44" s="1"/>
  <c r="O554" i="44"/>
  <c r="Y554" i="44" s="1"/>
  <c r="T553" i="44"/>
  <c r="AI553" i="44" s="1"/>
  <c r="S553" i="44"/>
  <c r="AG553" i="44" s="1"/>
  <c r="R553" i="44"/>
  <c r="AE553" i="44" s="1"/>
  <c r="Q553" i="44"/>
  <c r="AC553" i="44" s="1"/>
  <c r="P553" i="44"/>
  <c r="AA553" i="44" s="1"/>
  <c r="O553" i="44"/>
  <c r="Y553" i="44" s="1"/>
  <c r="T552" i="44"/>
  <c r="AI552" i="44" s="1"/>
  <c r="S552" i="44"/>
  <c r="AG552" i="44" s="1"/>
  <c r="R552" i="44"/>
  <c r="AE552" i="44" s="1"/>
  <c r="Q552" i="44"/>
  <c r="AC552" i="44" s="1"/>
  <c r="P552" i="44"/>
  <c r="AA552" i="44" s="1"/>
  <c r="O552" i="44"/>
  <c r="Y552" i="44" s="1"/>
  <c r="T551" i="44"/>
  <c r="AI551" i="44" s="1"/>
  <c r="S551" i="44"/>
  <c r="AG551" i="44" s="1"/>
  <c r="R551" i="44"/>
  <c r="AE551" i="44" s="1"/>
  <c r="Q551" i="44"/>
  <c r="AC551" i="44" s="1"/>
  <c r="P551" i="44"/>
  <c r="AA551" i="44" s="1"/>
  <c r="O551" i="44"/>
  <c r="Y551" i="44" s="1"/>
  <c r="T550" i="44"/>
  <c r="AI550" i="44" s="1"/>
  <c r="S550" i="44"/>
  <c r="AG550" i="44" s="1"/>
  <c r="R550" i="44"/>
  <c r="AE550" i="44" s="1"/>
  <c r="Q550" i="44"/>
  <c r="AC550" i="44" s="1"/>
  <c r="P550" i="44"/>
  <c r="AA550" i="44" s="1"/>
  <c r="O550" i="44"/>
  <c r="Y550" i="44" s="1"/>
  <c r="T549" i="44"/>
  <c r="AI549" i="44" s="1"/>
  <c r="S549" i="44"/>
  <c r="AG549" i="44" s="1"/>
  <c r="R549" i="44"/>
  <c r="AE549" i="44" s="1"/>
  <c r="Q549" i="44"/>
  <c r="AC549" i="44" s="1"/>
  <c r="P549" i="44"/>
  <c r="AA549" i="44" s="1"/>
  <c r="O549" i="44"/>
  <c r="Y549" i="44" s="1"/>
  <c r="T548" i="44"/>
  <c r="AI548" i="44" s="1"/>
  <c r="S548" i="44"/>
  <c r="AG548" i="44" s="1"/>
  <c r="R548" i="44"/>
  <c r="AE548" i="44" s="1"/>
  <c r="Q548" i="44"/>
  <c r="AC548" i="44" s="1"/>
  <c r="P548" i="44"/>
  <c r="AA548" i="44" s="1"/>
  <c r="O548" i="44"/>
  <c r="Y548" i="44" s="1"/>
  <c r="T547" i="44"/>
  <c r="AI547" i="44" s="1"/>
  <c r="S547" i="44"/>
  <c r="AG547" i="44" s="1"/>
  <c r="R547" i="44"/>
  <c r="AE547" i="44" s="1"/>
  <c r="Q547" i="44"/>
  <c r="AC547" i="44" s="1"/>
  <c r="P547" i="44"/>
  <c r="AA547" i="44" s="1"/>
  <c r="O547" i="44"/>
  <c r="Y547" i="44" s="1"/>
  <c r="Y546" i="44"/>
  <c r="T546" i="44"/>
  <c r="AI546" i="44" s="1"/>
  <c r="S546" i="44"/>
  <c r="AG546" i="44" s="1"/>
  <c r="R546" i="44"/>
  <c r="AE546" i="44" s="1"/>
  <c r="Q546" i="44"/>
  <c r="AC546" i="44" s="1"/>
  <c r="P546" i="44"/>
  <c r="AA546" i="44" s="1"/>
  <c r="O546" i="44"/>
  <c r="T542" i="44"/>
  <c r="AI542" i="44" s="1"/>
  <c r="S542" i="44"/>
  <c r="AG542" i="44" s="1"/>
  <c r="R542" i="44"/>
  <c r="AE542" i="44" s="1"/>
  <c r="Q542" i="44"/>
  <c r="AC542" i="44" s="1"/>
  <c r="P542" i="44"/>
  <c r="AA542" i="44" s="1"/>
  <c r="O542" i="44"/>
  <c r="Y542" i="44" s="1"/>
  <c r="T541" i="44"/>
  <c r="AI541" i="44" s="1"/>
  <c r="S541" i="44"/>
  <c r="AG541" i="44" s="1"/>
  <c r="R541" i="44"/>
  <c r="AE541" i="44" s="1"/>
  <c r="Q541" i="44"/>
  <c r="AC541" i="44" s="1"/>
  <c r="P541" i="44"/>
  <c r="AA541" i="44" s="1"/>
  <c r="O541" i="44"/>
  <c r="Y541" i="44" s="1"/>
  <c r="T540" i="44"/>
  <c r="AI540" i="44" s="1"/>
  <c r="S540" i="44"/>
  <c r="AG540" i="44" s="1"/>
  <c r="R540" i="44"/>
  <c r="AE540" i="44" s="1"/>
  <c r="Q540" i="44"/>
  <c r="AC540" i="44" s="1"/>
  <c r="P540" i="44"/>
  <c r="AA540" i="44" s="1"/>
  <c r="O540" i="44"/>
  <c r="Y540" i="44" s="1"/>
  <c r="T539" i="44"/>
  <c r="AI539" i="44" s="1"/>
  <c r="S539" i="44"/>
  <c r="AG539" i="44" s="1"/>
  <c r="R539" i="44"/>
  <c r="AE539" i="44" s="1"/>
  <c r="Q539" i="44"/>
  <c r="AC539" i="44" s="1"/>
  <c r="P539" i="44"/>
  <c r="AA539" i="44" s="1"/>
  <c r="O539" i="44"/>
  <c r="Y539" i="44" s="1"/>
  <c r="T538" i="44"/>
  <c r="AI538" i="44" s="1"/>
  <c r="S538" i="44"/>
  <c r="AG538" i="44" s="1"/>
  <c r="R538" i="44"/>
  <c r="AE538" i="44" s="1"/>
  <c r="Q538" i="44"/>
  <c r="AC538" i="44" s="1"/>
  <c r="P538" i="44"/>
  <c r="AA538" i="44" s="1"/>
  <c r="O538" i="44"/>
  <c r="Y538" i="44" s="1"/>
  <c r="T537" i="44"/>
  <c r="AI537" i="44" s="1"/>
  <c r="S537" i="44"/>
  <c r="AG537" i="44" s="1"/>
  <c r="R537" i="44"/>
  <c r="AE537" i="44" s="1"/>
  <c r="Q537" i="44"/>
  <c r="AC537" i="44" s="1"/>
  <c r="P537" i="44"/>
  <c r="AA537" i="44" s="1"/>
  <c r="O537" i="44"/>
  <c r="Y537" i="44" s="1"/>
  <c r="T536" i="44"/>
  <c r="AI536" i="44" s="1"/>
  <c r="S536" i="44"/>
  <c r="AG536" i="44" s="1"/>
  <c r="R536" i="44"/>
  <c r="AE536" i="44" s="1"/>
  <c r="Q536" i="44"/>
  <c r="AC536" i="44" s="1"/>
  <c r="P536" i="44"/>
  <c r="AA536" i="44" s="1"/>
  <c r="O536" i="44"/>
  <c r="Y536" i="44" s="1"/>
  <c r="T535" i="44"/>
  <c r="AI535" i="44" s="1"/>
  <c r="S535" i="44"/>
  <c r="AG535" i="44" s="1"/>
  <c r="R535" i="44"/>
  <c r="AE535" i="44" s="1"/>
  <c r="Q535" i="44"/>
  <c r="AC535" i="44" s="1"/>
  <c r="P535" i="44"/>
  <c r="AA535" i="44" s="1"/>
  <c r="O535" i="44"/>
  <c r="Y535" i="44" s="1"/>
  <c r="T534" i="44"/>
  <c r="AI534" i="44" s="1"/>
  <c r="S534" i="44"/>
  <c r="AG534" i="44" s="1"/>
  <c r="R534" i="44"/>
  <c r="AE534" i="44" s="1"/>
  <c r="Q534" i="44"/>
  <c r="AC534" i="44" s="1"/>
  <c r="P534" i="44"/>
  <c r="AA534" i="44" s="1"/>
  <c r="O534" i="44"/>
  <c r="Y534" i="44" s="1"/>
  <c r="T533" i="44"/>
  <c r="AI533" i="44" s="1"/>
  <c r="S533" i="44"/>
  <c r="AG533" i="44" s="1"/>
  <c r="R533" i="44"/>
  <c r="AE533" i="44" s="1"/>
  <c r="Q533" i="44"/>
  <c r="AC533" i="44" s="1"/>
  <c r="P533" i="44"/>
  <c r="AA533" i="44" s="1"/>
  <c r="O533" i="44"/>
  <c r="Y533" i="44" s="1"/>
  <c r="T532" i="44"/>
  <c r="AI532" i="44" s="1"/>
  <c r="S532" i="44"/>
  <c r="AG532" i="44" s="1"/>
  <c r="R532" i="44"/>
  <c r="AE532" i="44" s="1"/>
  <c r="Q532" i="44"/>
  <c r="AC532" i="44" s="1"/>
  <c r="P532" i="44"/>
  <c r="AA532" i="44" s="1"/>
  <c r="O532" i="44"/>
  <c r="Y532" i="44" s="1"/>
  <c r="AE531" i="44"/>
  <c r="T531" i="44"/>
  <c r="AI531" i="44" s="1"/>
  <c r="S531" i="44"/>
  <c r="AG531" i="44" s="1"/>
  <c r="R531" i="44"/>
  <c r="Q531" i="44"/>
  <c r="AC531" i="44" s="1"/>
  <c r="P531" i="44"/>
  <c r="AA531" i="44" s="1"/>
  <c r="O531" i="44"/>
  <c r="Y531" i="44" s="1"/>
  <c r="T530" i="44"/>
  <c r="AI530" i="44" s="1"/>
  <c r="S530" i="44"/>
  <c r="AG530" i="44" s="1"/>
  <c r="R530" i="44"/>
  <c r="AE530" i="44" s="1"/>
  <c r="Q530" i="44"/>
  <c r="AC530" i="44" s="1"/>
  <c r="P530" i="44"/>
  <c r="AA530" i="44" s="1"/>
  <c r="O530" i="44"/>
  <c r="Y530" i="44" s="1"/>
  <c r="T529" i="44"/>
  <c r="AI529" i="44" s="1"/>
  <c r="S529" i="44"/>
  <c r="AG529" i="44" s="1"/>
  <c r="R529" i="44"/>
  <c r="AE529" i="44" s="1"/>
  <c r="Q529" i="44"/>
  <c r="AC529" i="44" s="1"/>
  <c r="P529" i="44"/>
  <c r="AA529" i="44" s="1"/>
  <c r="O529" i="44"/>
  <c r="Y529" i="44" s="1"/>
  <c r="T528" i="44"/>
  <c r="AI528" i="44" s="1"/>
  <c r="S528" i="44"/>
  <c r="AG528" i="44" s="1"/>
  <c r="R528" i="44"/>
  <c r="AE528" i="44" s="1"/>
  <c r="Q528" i="44"/>
  <c r="AC528" i="44" s="1"/>
  <c r="P528" i="44"/>
  <c r="AA528" i="44" s="1"/>
  <c r="O528" i="44"/>
  <c r="Y528" i="44" s="1"/>
  <c r="T527" i="44"/>
  <c r="AI527" i="44" s="1"/>
  <c r="S527" i="44"/>
  <c r="AG527" i="44" s="1"/>
  <c r="R527" i="44"/>
  <c r="AE527" i="44" s="1"/>
  <c r="Q527" i="44"/>
  <c r="AC527" i="44" s="1"/>
  <c r="P527" i="44"/>
  <c r="AA527" i="44" s="1"/>
  <c r="O527" i="44"/>
  <c r="Y527" i="44" s="1"/>
  <c r="T526" i="44"/>
  <c r="AI526" i="44" s="1"/>
  <c r="S526" i="44"/>
  <c r="AG526" i="44" s="1"/>
  <c r="R526" i="44"/>
  <c r="AE526" i="44" s="1"/>
  <c r="Q526" i="44"/>
  <c r="AC526" i="44" s="1"/>
  <c r="P526" i="44"/>
  <c r="AA526" i="44" s="1"/>
  <c r="O526" i="44"/>
  <c r="Y526" i="44" s="1"/>
  <c r="T525" i="44"/>
  <c r="AI525" i="44" s="1"/>
  <c r="S525" i="44"/>
  <c r="AG525" i="44" s="1"/>
  <c r="R525" i="44"/>
  <c r="AE525" i="44" s="1"/>
  <c r="Q525" i="44"/>
  <c r="AC525" i="44" s="1"/>
  <c r="P525" i="44"/>
  <c r="AA525" i="44" s="1"/>
  <c r="O525" i="44"/>
  <c r="Y525" i="44" s="1"/>
  <c r="T524" i="44"/>
  <c r="AI524" i="44" s="1"/>
  <c r="S524" i="44"/>
  <c r="AG524" i="44" s="1"/>
  <c r="R524" i="44"/>
  <c r="AE524" i="44" s="1"/>
  <c r="Q524" i="44"/>
  <c r="AC524" i="44" s="1"/>
  <c r="P524" i="44"/>
  <c r="AA524" i="44" s="1"/>
  <c r="O524" i="44"/>
  <c r="Y524" i="44" s="1"/>
  <c r="T523" i="44"/>
  <c r="AI523" i="44" s="1"/>
  <c r="S523" i="44"/>
  <c r="AG523" i="44" s="1"/>
  <c r="R523" i="44"/>
  <c r="AE523" i="44" s="1"/>
  <c r="Q523" i="44"/>
  <c r="AC523" i="44" s="1"/>
  <c r="P523" i="44"/>
  <c r="AA523" i="44" s="1"/>
  <c r="O523" i="44"/>
  <c r="Y523" i="44" s="1"/>
  <c r="T522" i="44"/>
  <c r="AI522" i="44" s="1"/>
  <c r="S522" i="44"/>
  <c r="AG522" i="44" s="1"/>
  <c r="R522" i="44"/>
  <c r="AE522" i="44" s="1"/>
  <c r="Q522" i="44"/>
  <c r="AC522" i="44" s="1"/>
  <c r="P522" i="44"/>
  <c r="AA522" i="44" s="1"/>
  <c r="O522" i="44"/>
  <c r="Y522" i="44" s="1"/>
  <c r="T521" i="44"/>
  <c r="AI521" i="44" s="1"/>
  <c r="S521" i="44"/>
  <c r="AG521" i="44" s="1"/>
  <c r="R521" i="44"/>
  <c r="AE521" i="44" s="1"/>
  <c r="Q521" i="44"/>
  <c r="AC521" i="44" s="1"/>
  <c r="P521" i="44"/>
  <c r="AA521" i="44" s="1"/>
  <c r="O521" i="44"/>
  <c r="Y521" i="44" s="1"/>
  <c r="T520" i="44"/>
  <c r="AI520" i="44" s="1"/>
  <c r="S520" i="44"/>
  <c r="AG520" i="44" s="1"/>
  <c r="R520" i="44"/>
  <c r="AE520" i="44" s="1"/>
  <c r="Q520" i="44"/>
  <c r="AC520" i="44" s="1"/>
  <c r="P520" i="44"/>
  <c r="AA520" i="44" s="1"/>
  <c r="O520" i="44"/>
  <c r="Y520" i="44" s="1"/>
  <c r="T519" i="44"/>
  <c r="AI519" i="44" s="1"/>
  <c r="S519" i="44"/>
  <c r="AG519" i="44" s="1"/>
  <c r="R519" i="44"/>
  <c r="AE519" i="44" s="1"/>
  <c r="Q519" i="44"/>
  <c r="AC519" i="44" s="1"/>
  <c r="P519" i="44"/>
  <c r="AA519" i="44" s="1"/>
  <c r="O519" i="44"/>
  <c r="Y519" i="44" s="1"/>
  <c r="T518" i="44"/>
  <c r="AI518" i="44" s="1"/>
  <c r="S518" i="44"/>
  <c r="AG518" i="44" s="1"/>
  <c r="R518" i="44"/>
  <c r="AE518" i="44" s="1"/>
  <c r="Q518" i="44"/>
  <c r="AC518" i="44" s="1"/>
  <c r="P518" i="44"/>
  <c r="AA518" i="44" s="1"/>
  <c r="O518" i="44"/>
  <c r="Y518" i="44" s="1"/>
  <c r="T514" i="44"/>
  <c r="AI514" i="44" s="1"/>
  <c r="S514" i="44"/>
  <c r="AG514" i="44" s="1"/>
  <c r="R514" i="44"/>
  <c r="AE514" i="44" s="1"/>
  <c r="Q514" i="44"/>
  <c r="AC514" i="44" s="1"/>
  <c r="P514" i="44"/>
  <c r="AA514" i="44" s="1"/>
  <c r="O514" i="44"/>
  <c r="Y514" i="44" s="1"/>
  <c r="T513" i="44"/>
  <c r="AI513" i="44" s="1"/>
  <c r="S513" i="44"/>
  <c r="AG513" i="44" s="1"/>
  <c r="R513" i="44"/>
  <c r="AE513" i="44" s="1"/>
  <c r="Q513" i="44"/>
  <c r="AC513" i="44" s="1"/>
  <c r="P513" i="44"/>
  <c r="AA513" i="44" s="1"/>
  <c r="O513" i="44"/>
  <c r="Y513" i="44" s="1"/>
  <c r="T512" i="44"/>
  <c r="AI512" i="44" s="1"/>
  <c r="S512" i="44"/>
  <c r="AG512" i="44" s="1"/>
  <c r="R512" i="44"/>
  <c r="AE512" i="44" s="1"/>
  <c r="Q512" i="44"/>
  <c r="AC512" i="44" s="1"/>
  <c r="P512" i="44"/>
  <c r="AA512" i="44" s="1"/>
  <c r="O512" i="44"/>
  <c r="Y512" i="44" s="1"/>
  <c r="T511" i="44"/>
  <c r="AI511" i="44" s="1"/>
  <c r="S511" i="44"/>
  <c r="AG511" i="44" s="1"/>
  <c r="R511" i="44"/>
  <c r="AE511" i="44" s="1"/>
  <c r="Q511" i="44"/>
  <c r="AC511" i="44" s="1"/>
  <c r="P511" i="44"/>
  <c r="AA511" i="44" s="1"/>
  <c r="O511" i="44"/>
  <c r="Y511" i="44" s="1"/>
  <c r="T510" i="44"/>
  <c r="AI510" i="44" s="1"/>
  <c r="S510" i="44"/>
  <c r="AG510" i="44" s="1"/>
  <c r="R510" i="44"/>
  <c r="AE510" i="44" s="1"/>
  <c r="Q510" i="44"/>
  <c r="AC510" i="44" s="1"/>
  <c r="P510" i="44"/>
  <c r="AA510" i="44" s="1"/>
  <c r="O510" i="44"/>
  <c r="Y510" i="44" s="1"/>
  <c r="T509" i="44"/>
  <c r="AI509" i="44" s="1"/>
  <c r="S509" i="44"/>
  <c r="AG509" i="44" s="1"/>
  <c r="R509" i="44"/>
  <c r="AE509" i="44" s="1"/>
  <c r="Q509" i="44"/>
  <c r="AC509" i="44" s="1"/>
  <c r="P509" i="44"/>
  <c r="AA509" i="44" s="1"/>
  <c r="O509" i="44"/>
  <c r="Y509" i="44" s="1"/>
  <c r="T508" i="44"/>
  <c r="AI508" i="44" s="1"/>
  <c r="S508" i="44"/>
  <c r="AG508" i="44" s="1"/>
  <c r="R508" i="44"/>
  <c r="AE508" i="44" s="1"/>
  <c r="Q508" i="44"/>
  <c r="AC508" i="44" s="1"/>
  <c r="P508" i="44"/>
  <c r="AA508" i="44" s="1"/>
  <c r="O508" i="44"/>
  <c r="Y508" i="44" s="1"/>
  <c r="T507" i="44"/>
  <c r="AI507" i="44" s="1"/>
  <c r="S507" i="44"/>
  <c r="AG507" i="44" s="1"/>
  <c r="R507" i="44"/>
  <c r="AE507" i="44" s="1"/>
  <c r="Q507" i="44"/>
  <c r="AC507" i="44" s="1"/>
  <c r="P507" i="44"/>
  <c r="AA507" i="44" s="1"/>
  <c r="O507" i="44"/>
  <c r="Y507" i="44" s="1"/>
  <c r="T506" i="44"/>
  <c r="AI506" i="44" s="1"/>
  <c r="S506" i="44"/>
  <c r="AG506" i="44" s="1"/>
  <c r="R506" i="44"/>
  <c r="AE506" i="44" s="1"/>
  <c r="Q506" i="44"/>
  <c r="AC506" i="44" s="1"/>
  <c r="P506" i="44"/>
  <c r="AA506" i="44" s="1"/>
  <c r="O506" i="44"/>
  <c r="Y506" i="44" s="1"/>
  <c r="T505" i="44"/>
  <c r="AI505" i="44" s="1"/>
  <c r="S505" i="44"/>
  <c r="AG505" i="44" s="1"/>
  <c r="R505" i="44"/>
  <c r="AE505" i="44" s="1"/>
  <c r="Q505" i="44"/>
  <c r="AC505" i="44" s="1"/>
  <c r="P505" i="44"/>
  <c r="AA505" i="44" s="1"/>
  <c r="O505" i="44"/>
  <c r="Y505" i="44" s="1"/>
  <c r="T504" i="44"/>
  <c r="AI504" i="44" s="1"/>
  <c r="S504" i="44"/>
  <c r="AG504" i="44" s="1"/>
  <c r="R504" i="44"/>
  <c r="AE504" i="44" s="1"/>
  <c r="Q504" i="44"/>
  <c r="AC504" i="44" s="1"/>
  <c r="P504" i="44"/>
  <c r="AA504" i="44" s="1"/>
  <c r="O504" i="44"/>
  <c r="Y504" i="44" s="1"/>
  <c r="T503" i="44"/>
  <c r="AI503" i="44" s="1"/>
  <c r="S503" i="44"/>
  <c r="AG503" i="44" s="1"/>
  <c r="R503" i="44"/>
  <c r="AE503" i="44" s="1"/>
  <c r="Q503" i="44"/>
  <c r="AC503" i="44" s="1"/>
  <c r="P503" i="44"/>
  <c r="AA503" i="44" s="1"/>
  <c r="O503" i="44"/>
  <c r="Y503" i="44" s="1"/>
  <c r="T502" i="44"/>
  <c r="AI502" i="44" s="1"/>
  <c r="S502" i="44"/>
  <c r="AG502" i="44" s="1"/>
  <c r="R502" i="44"/>
  <c r="AE502" i="44" s="1"/>
  <c r="Q502" i="44"/>
  <c r="AC502" i="44" s="1"/>
  <c r="P502" i="44"/>
  <c r="AA502" i="44" s="1"/>
  <c r="O502" i="44"/>
  <c r="Y502" i="44" s="1"/>
  <c r="T501" i="44"/>
  <c r="AI501" i="44" s="1"/>
  <c r="S501" i="44"/>
  <c r="AG501" i="44" s="1"/>
  <c r="R501" i="44"/>
  <c r="AE501" i="44" s="1"/>
  <c r="Q501" i="44"/>
  <c r="AC501" i="44" s="1"/>
  <c r="P501" i="44"/>
  <c r="AA501" i="44" s="1"/>
  <c r="O501" i="44"/>
  <c r="Y501" i="44" s="1"/>
  <c r="T500" i="44"/>
  <c r="AI500" i="44" s="1"/>
  <c r="S500" i="44"/>
  <c r="AG500" i="44" s="1"/>
  <c r="R500" i="44"/>
  <c r="AE500" i="44" s="1"/>
  <c r="Q500" i="44"/>
  <c r="AC500" i="44" s="1"/>
  <c r="P500" i="44"/>
  <c r="AA500" i="44" s="1"/>
  <c r="O500" i="44"/>
  <c r="Y500" i="44" s="1"/>
  <c r="T499" i="44"/>
  <c r="AI499" i="44" s="1"/>
  <c r="S499" i="44"/>
  <c r="AG499" i="44" s="1"/>
  <c r="R499" i="44"/>
  <c r="AE499" i="44" s="1"/>
  <c r="Q499" i="44"/>
  <c r="AC499" i="44" s="1"/>
  <c r="P499" i="44"/>
  <c r="AA499" i="44" s="1"/>
  <c r="O499" i="44"/>
  <c r="Y499" i="44" s="1"/>
  <c r="T498" i="44"/>
  <c r="AI498" i="44" s="1"/>
  <c r="S498" i="44"/>
  <c r="AG498" i="44" s="1"/>
  <c r="R498" i="44"/>
  <c r="AE498" i="44" s="1"/>
  <c r="Q498" i="44"/>
  <c r="AC498" i="44" s="1"/>
  <c r="P498" i="44"/>
  <c r="AA498" i="44" s="1"/>
  <c r="O498" i="44"/>
  <c r="Y498" i="44" s="1"/>
  <c r="T497" i="44"/>
  <c r="AI497" i="44" s="1"/>
  <c r="S497" i="44"/>
  <c r="AG497" i="44" s="1"/>
  <c r="R497" i="44"/>
  <c r="AE497" i="44" s="1"/>
  <c r="Q497" i="44"/>
  <c r="AC497" i="44" s="1"/>
  <c r="P497" i="44"/>
  <c r="AA497" i="44" s="1"/>
  <c r="O497" i="44"/>
  <c r="Y497" i="44" s="1"/>
  <c r="T496" i="44"/>
  <c r="AI496" i="44" s="1"/>
  <c r="S496" i="44"/>
  <c r="AG496" i="44" s="1"/>
  <c r="R496" i="44"/>
  <c r="AE496" i="44" s="1"/>
  <c r="Q496" i="44"/>
  <c r="AC496" i="44" s="1"/>
  <c r="P496" i="44"/>
  <c r="AA496" i="44" s="1"/>
  <c r="O496" i="44"/>
  <c r="Y496" i="44" s="1"/>
  <c r="T495" i="44"/>
  <c r="AI495" i="44" s="1"/>
  <c r="S495" i="44"/>
  <c r="AG495" i="44" s="1"/>
  <c r="R495" i="44"/>
  <c r="AE495" i="44" s="1"/>
  <c r="Q495" i="44"/>
  <c r="AC495" i="44" s="1"/>
  <c r="P495" i="44"/>
  <c r="AA495" i="44" s="1"/>
  <c r="O495" i="44"/>
  <c r="Y495" i="44" s="1"/>
  <c r="T494" i="44"/>
  <c r="AI494" i="44" s="1"/>
  <c r="S494" i="44"/>
  <c r="AG494" i="44" s="1"/>
  <c r="R494" i="44"/>
  <c r="AE494" i="44" s="1"/>
  <c r="Q494" i="44"/>
  <c r="AC494" i="44" s="1"/>
  <c r="P494" i="44"/>
  <c r="AA494" i="44" s="1"/>
  <c r="O494" i="44"/>
  <c r="Y494" i="44" s="1"/>
  <c r="T493" i="44"/>
  <c r="AI493" i="44" s="1"/>
  <c r="S493" i="44"/>
  <c r="AG493" i="44" s="1"/>
  <c r="R493" i="44"/>
  <c r="AE493" i="44" s="1"/>
  <c r="Q493" i="44"/>
  <c r="AC493" i="44" s="1"/>
  <c r="P493" i="44"/>
  <c r="AA493" i="44" s="1"/>
  <c r="O493" i="44"/>
  <c r="Y493" i="44" s="1"/>
  <c r="T492" i="44"/>
  <c r="AI492" i="44" s="1"/>
  <c r="S492" i="44"/>
  <c r="AG492" i="44" s="1"/>
  <c r="R492" i="44"/>
  <c r="AE492" i="44" s="1"/>
  <c r="Q492" i="44"/>
  <c r="AC492" i="44" s="1"/>
  <c r="P492" i="44"/>
  <c r="AA492" i="44" s="1"/>
  <c r="O492" i="44"/>
  <c r="Y492" i="44" s="1"/>
  <c r="T491" i="44"/>
  <c r="AI491" i="44" s="1"/>
  <c r="S491" i="44"/>
  <c r="AG491" i="44" s="1"/>
  <c r="R491" i="44"/>
  <c r="AE491" i="44" s="1"/>
  <c r="Q491" i="44"/>
  <c r="AC491" i="44" s="1"/>
  <c r="P491" i="44"/>
  <c r="AA491" i="44" s="1"/>
  <c r="O491" i="44"/>
  <c r="Y491" i="44" s="1"/>
  <c r="T490" i="44"/>
  <c r="AI490" i="44" s="1"/>
  <c r="S490" i="44"/>
  <c r="AG490" i="44" s="1"/>
  <c r="R490" i="44"/>
  <c r="AE490" i="44" s="1"/>
  <c r="Q490" i="44"/>
  <c r="AC490" i="44" s="1"/>
  <c r="P490" i="44"/>
  <c r="AA490" i="44" s="1"/>
  <c r="O490" i="44"/>
  <c r="Y490" i="44" s="1"/>
  <c r="T489" i="44"/>
  <c r="AI489" i="44" s="1"/>
  <c r="S489" i="44"/>
  <c r="AG489" i="44" s="1"/>
  <c r="R489" i="44"/>
  <c r="AE489" i="44" s="1"/>
  <c r="Q489" i="44"/>
  <c r="AC489" i="44" s="1"/>
  <c r="P489" i="44"/>
  <c r="AA489" i="44" s="1"/>
  <c r="O489" i="44"/>
  <c r="Y489" i="44" s="1"/>
  <c r="T488" i="44"/>
  <c r="AI488" i="44" s="1"/>
  <c r="S488" i="44"/>
  <c r="AG488" i="44" s="1"/>
  <c r="R488" i="44"/>
  <c r="AE488" i="44" s="1"/>
  <c r="Q488" i="44"/>
  <c r="AC488" i="44" s="1"/>
  <c r="P488" i="44"/>
  <c r="AA488" i="44" s="1"/>
  <c r="O488" i="44"/>
  <c r="Y488" i="44" s="1"/>
  <c r="T487" i="44"/>
  <c r="AI487" i="44" s="1"/>
  <c r="S487" i="44"/>
  <c r="AG487" i="44" s="1"/>
  <c r="R487" i="44"/>
  <c r="AE487" i="44" s="1"/>
  <c r="Q487" i="44"/>
  <c r="AC487" i="44" s="1"/>
  <c r="P487" i="44"/>
  <c r="AA487" i="44" s="1"/>
  <c r="O487" i="44"/>
  <c r="Y487" i="44" s="1"/>
  <c r="T486" i="44"/>
  <c r="AI486" i="44" s="1"/>
  <c r="S486" i="44"/>
  <c r="AG486" i="44" s="1"/>
  <c r="R486" i="44"/>
  <c r="AE486" i="44" s="1"/>
  <c r="Q486" i="44"/>
  <c r="AC486" i="44" s="1"/>
  <c r="P486" i="44"/>
  <c r="AA486" i="44" s="1"/>
  <c r="O486" i="44"/>
  <c r="Y486" i="44" s="1"/>
  <c r="T485" i="44"/>
  <c r="AI485" i="44" s="1"/>
  <c r="S485" i="44"/>
  <c r="AG485" i="44" s="1"/>
  <c r="R485" i="44"/>
  <c r="AE485" i="44" s="1"/>
  <c r="Q485" i="44"/>
  <c r="AC485" i="44" s="1"/>
  <c r="P485" i="44"/>
  <c r="AA485" i="44" s="1"/>
  <c r="O485" i="44"/>
  <c r="Y485" i="44" s="1"/>
  <c r="T484" i="44"/>
  <c r="AI484" i="44" s="1"/>
  <c r="S484" i="44"/>
  <c r="AG484" i="44" s="1"/>
  <c r="R484" i="44"/>
  <c r="AE484" i="44" s="1"/>
  <c r="Q484" i="44"/>
  <c r="AC484" i="44" s="1"/>
  <c r="P484" i="44"/>
  <c r="AA484" i="44" s="1"/>
  <c r="O484" i="44"/>
  <c r="Y484" i="44" s="1"/>
  <c r="T483" i="44"/>
  <c r="AI483" i="44" s="1"/>
  <c r="S483" i="44"/>
  <c r="AG483" i="44" s="1"/>
  <c r="R483" i="44"/>
  <c r="AE483" i="44" s="1"/>
  <c r="Q483" i="44"/>
  <c r="AC483" i="44" s="1"/>
  <c r="P483" i="44"/>
  <c r="AA483" i="44" s="1"/>
  <c r="O483" i="44"/>
  <c r="Y483" i="44" s="1"/>
  <c r="T482" i="44"/>
  <c r="AI482" i="44" s="1"/>
  <c r="S482" i="44"/>
  <c r="AG482" i="44" s="1"/>
  <c r="R482" i="44"/>
  <c r="AE482" i="44" s="1"/>
  <c r="Q482" i="44"/>
  <c r="AC482" i="44" s="1"/>
  <c r="P482" i="44"/>
  <c r="AA482" i="44" s="1"/>
  <c r="O482" i="44"/>
  <c r="Y482" i="44" s="1"/>
  <c r="T481" i="44"/>
  <c r="AI481" i="44" s="1"/>
  <c r="S481" i="44"/>
  <c r="AG481" i="44" s="1"/>
  <c r="R481" i="44"/>
  <c r="AE481" i="44" s="1"/>
  <c r="Q481" i="44"/>
  <c r="AC481" i="44" s="1"/>
  <c r="P481" i="44"/>
  <c r="AA481" i="44" s="1"/>
  <c r="O481" i="44"/>
  <c r="Y481" i="44" s="1"/>
  <c r="T480" i="44"/>
  <c r="AI480" i="44" s="1"/>
  <c r="S480" i="44"/>
  <c r="AG480" i="44" s="1"/>
  <c r="R480" i="44"/>
  <c r="AE480" i="44" s="1"/>
  <c r="Q480" i="44"/>
  <c r="AC480" i="44" s="1"/>
  <c r="P480" i="44"/>
  <c r="AA480" i="44" s="1"/>
  <c r="O480" i="44"/>
  <c r="Y480" i="44" s="1"/>
  <c r="T479" i="44"/>
  <c r="AI479" i="44" s="1"/>
  <c r="S479" i="44"/>
  <c r="AG479" i="44" s="1"/>
  <c r="R479" i="44"/>
  <c r="AE479" i="44" s="1"/>
  <c r="Q479" i="44"/>
  <c r="AC479" i="44" s="1"/>
  <c r="P479" i="44"/>
  <c r="AA479" i="44" s="1"/>
  <c r="O479" i="44"/>
  <c r="Y479" i="44" s="1"/>
  <c r="T478" i="44"/>
  <c r="AI478" i="44" s="1"/>
  <c r="S478" i="44"/>
  <c r="AG478" i="44" s="1"/>
  <c r="R478" i="44"/>
  <c r="AE478" i="44" s="1"/>
  <c r="Q478" i="44"/>
  <c r="AC478" i="44" s="1"/>
  <c r="P478" i="44"/>
  <c r="AA478" i="44" s="1"/>
  <c r="O478" i="44"/>
  <c r="Y478" i="44" s="1"/>
  <c r="T474" i="44"/>
  <c r="AI474" i="44" s="1"/>
  <c r="S474" i="44"/>
  <c r="AG474" i="44" s="1"/>
  <c r="R474" i="44"/>
  <c r="AE474" i="44" s="1"/>
  <c r="Q474" i="44"/>
  <c r="AC474" i="44" s="1"/>
  <c r="P474" i="44"/>
  <c r="AA474" i="44" s="1"/>
  <c r="O474" i="44"/>
  <c r="Y474" i="44" s="1"/>
  <c r="T473" i="44"/>
  <c r="AI473" i="44" s="1"/>
  <c r="S473" i="44"/>
  <c r="AG473" i="44" s="1"/>
  <c r="R473" i="44"/>
  <c r="AE473" i="44" s="1"/>
  <c r="Q473" i="44"/>
  <c r="AC473" i="44" s="1"/>
  <c r="P473" i="44"/>
  <c r="AA473" i="44" s="1"/>
  <c r="O473" i="44"/>
  <c r="Y473" i="44" s="1"/>
  <c r="T472" i="44"/>
  <c r="AI472" i="44" s="1"/>
  <c r="S472" i="44"/>
  <c r="AG472" i="44" s="1"/>
  <c r="R472" i="44"/>
  <c r="AE472" i="44" s="1"/>
  <c r="Q472" i="44"/>
  <c r="AC472" i="44" s="1"/>
  <c r="P472" i="44"/>
  <c r="AA472" i="44" s="1"/>
  <c r="O472" i="44"/>
  <c r="Y472" i="44" s="1"/>
  <c r="T471" i="44"/>
  <c r="AI471" i="44" s="1"/>
  <c r="S471" i="44"/>
  <c r="AG471" i="44" s="1"/>
  <c r="R471" i="44"/>
  <c r="AE471" i="44" s="1"/>
  <c r="Q471" i="44"/>
  <c r="AC471" i="44" s="1"/>
  <c r="P471" i="44"/>
  <c r="AA471" i="44" s="1"/>
  <c r="O471" i="44"/>
  <c r="Y471" i="44" s="1"/>
  <c r="T470" i="44"/>
  <c r="AI470" i="44" s="1"/>
  <c r="S470" i="44"/>
  <c r="AG470" i="44" s="1"/>
  <c r="R470" i="44"/>
  <c r="AE470" i="44" s="1"/>
  <c r="Q470" i="44"/>
  <c r="AC470" i="44" s="1"/>
  <c r="P470" i="44"/>
  <c r="AA470" i="44" s="1"/>
  <c r="O470" i="44"/>
  <c r="Y470" i="44" s="1"/>
  <c r="T469" i="44"/>
  <c r="AI469" i="44" s="1"/>
  <c r="S469" i="44"/>
  <c r="AG469" i="44" s="1"/>
  <c r="R469" i="44"/>
  <c r="AE469" i="44" s="1"/>
  <c r="Q469" i="44"/>
  <c r="AC469" i="44" s="1"/>
  <c r="P469" i="44"/>
  <c r="AA469" i="44" s="1"/>
  <c r="O469" i="44"/>
  <c r="Y469" i="44" s="1"/>
  <c r="T468" i="44"/>
  <c r="AI468" i="44" s="1"/>
  <c r="S468" i="44"/>
  <c r="AG468" i="44" s="1"/>
  <c r="R468" i="44"/>
  <c r="AE468" i="44" s="1"/>
  <c r="Q468" i="44"/>
  <c r="AC468" i="44" s="1"/>
  <c r="P468" i="44"/>
  <c r="AA468" i="44" s="1"/>
  <c r="O468" i="44"/>
  <c r="Y468" i="44" s="1"/>
  <c r="T467" i="44"/>
  <c r="AI467" i="44" s="1"/>
  <c r="S467" i="44"/>
  <c r="AG467" i="44" s="1"/>
  <c r="R467" i="44"/>
  <c r="AE467" i="44" s="1"/>
  <c r="Q467" i="44"/>
  <c r="AC467" i="44" s="1"/>
  <c r="P467" i="44"/>
  <c r="AA467" i="44" s="1"/>
  <c r="O467" i="44"/>
  <c r="Y467" i="44" s="1"/>
  <c r="T466" i="44"/>
  <c r="AI466" i="44" s="1"/>
  <c r="S466" i="44"/>
  <c r="AG466" i="44" s="1"/>
  <c r="R466" i="44"/>
  <c r="AE466" i="44" s="1"/>
  <c r="Q466" i="44"/>
  <c r="AC466" i="44" s="1"/>
  <c r="P466" i="44"/>
  <c r="AA466" i="44" s="1"/>
  <c r="O466" i="44"/>
  <c r="Y466" i="44" s="1"/>
  <c r="T465" i="44"/>
  <c r="AI465" i="44" s="1"/>
  <c r="S465" i="44"/>
  <c r="AG465" i="44" s="1"/>
  <c r="R465" i="44"/>
  <c r="AE465" i="44" s="1"/>
  <c r="Q465" i="44"/>
  <c r="AC465" i="44" s="1"/>
  <c r="P465" i="44"/>
  <c r="AA465" i="44" s="1"/>
  <c r="O465" i="44"/>
  <c r="Y465" i="44" s="1"/>
  <c r="T464" i="44"/>
  <c r="AI464" i="44" s="1"/>
  <c r="S464" i="44"/>
  <c r="AG464" i="44" s="1"/>
  <c r="R464" i="44"/>
  <c r="AE464" i="44" s="1"/>
  <c r="Q464" i="44"/>
  <c r="AC464" i="44" s="1"/>
  <c r="P464" i="44"/>
  <c r="AA464" i="44" s="1"/>
  <c r="O464" i="44"/>
  <c r="Y464" i="44" s="1"/>
  <c r="T463" i="44"/>
  <c r="AI463" i="44" s="1"/>
  <c r="S463" i="44"/>
  <c r="AG463" i="44" s="1"/>
  <c r="R463" i="44"/>
  <c r="AE463" i="44" s="1"/>
  <c r="Q463" i="44"/>
  <c r="AC463" i="44" s="1"/>
  <c r="P463" i="44"/>
  <c r="AA463" i="44" s="1"/>
  <c r="O463" i="44"/>
  <c r="Y463" i="44" s="1"/>
  <c r="T462" i="44"/>
  <c r="AI462" i="44" s="1"/>
  <c r="S462" i="44"/>
  <c r="AG462" i="44" s="1"/>
  <c r="R462" i="44"/>
  <c r="AE462" i="44" s="1"/>
  <c r="Q462" i="44"/>
  <c r="AC462" i="44" s="1"/>
  <c r="P462" i="44"/>
  <c r="AA462" i="44" s="1"/>
  <c r="O462" i="44"/>
  <c r="Y462" i="44" s="1"/>
  <c r="T461" i="44"/>
  <c r="AI461" i="44" s="1"/>
  <c r="S461" i="44"/>
  <c r="AG461" i="44" s="1"/>
  <c r="R461" i="44"/>
  <c r="AE461" i="44" s="1"/>
  <c r="Q461" i="44"/>
  <c r="AC461" i="44" s="1"/>
  <c r="P461" i="44"/>
  <c r="AA461" i="44" s="1"/>
  <c r="O461" i="44"/>
  <c r="Y461" i="44" s="1"/>
  <c r="T460" i="44"/>
  <c r="AI460" i="44" s="1"/>
  <c r="S460" i="44"/>
  <c r="AG460" i="44" s="1"/>
  <c r="R460" i="44"/>
  <c r="AE460" i="44" s="1"/>
  <c r="Q460" i="44"/>
  <c r="AC460" i="44" s="1"/>
  <c r="P460" i="44"/>
  <c r="AA460" i="44" s="1"/>
  <c r="O460" i="44"/>
  <c r="Y460" i="44" s="1"/>
  <c r="T459" i="44"/>
  <c r="AI459" i="44" s="1"/>
  <c r="S459" i="44"/>
  <c r="AG459" i="44" s="1"/>
  <c r="R459" i="44"/>
  <c r="AE459" i="44" s="1"/>
  <c r="Q459" i="44"/>
  <c r="AC459" i="44" s="1"/>
  <c r="P459" i="44"/>
  <c r="AA459" i="44" s="1"/>
  <c r="O459" i="44"/>
  <c r="Y459" i="44" s="1"/>
  <c r="T458" i="44"/>
  <c r="AI458" i="44" s="1"/>
  <c r="S458" i="44"/>
  <c r="AG458" i="44" s="1"/>
  <c r="R458" i="44"/>
  <c r="AE458" i="44" s="1"/>
  <c r="Q458" i="44"/>
  <c r="AC458" i="44" s="1"/>
  <c r="P458" i="44"/>
  <c r="AA458" i="44" s="1"/>
  <c r="O458" i="44"/>
  <c r="Y458" i="44" s="1"/>
  <c r="T457" i="44"/>
  <c r="AI457" i="44" s="1"/>
  <c r="S457" i="44"/>
  <c r="AG457" i="44" s="1"/>
  <c r="R457" i="44"/>
  <c r="AE457" i="44" s="1"/>
  <c r="Q457" i="44"/>
  <c r="AC457" i="44" s="1"/>
  <c r="P457" i="44"/>
  <c r="AA457" i="44" s="1"/>
  <c r="O457" i="44"/>
  <c r="Y457" i="44" s="1"/>
  <c r="T456" i="44"/>
  <c r="AI456" i="44" s="1"/>
  <c r="S456" i="44"/>
  <c r="AG456" i="44" s="1"/>
  <c r="R456" i="44"/>
  <c r="AE456" i="44" s="1"/>
  <c r="Q456" i="44"/>
  <c r="AC456" i="44" s="1"/>
  <c r="P456" i="44"/>
  <c r="AA456" i="44" s="1"/>
  <c r="O456" i="44"/>
  <c r="Y456" i="44" s="1"/>
  <c r="T455" i="44"/>
  <c r="AI455" i="44" s="1"/>
  <c r="S455" i="44"/>
  <c r="AG455" i="44" s="1"/>
  <c r="R455" i="44"/>
  <c r="AE455" i="44" s="1"/>
  <c r="Q455" i="44"/>
  <c r="AC455" i="44" s="1"/>
  <c r="P455" i="44"/>
  <c r="AA455" i="44" s="1"/>
  <c r="O455" i="44"/>
  <c r="Y455" i="44" s="1"/>
  <c r="T454" i="44"/>
  <c r="AI454" i="44" s="1"/>
  <c r="S454" i="44"/>
  <c r="AG454" i="44" s="1"/>
  <c r="R454" i="44"/>
  <c r="AE454" i="44" s="1"/>
  <c r="Q454" i="44"/>
  <c r="AC454" i="44" s="1"/>
  <c r="P454" i="44"/>
  <c r="AA454" i="44" s="1"/>
  <c r="O454" i="44"/>
  <c r="Y454" i="44" s="1"/>
  <c r="T449" i="44"/>
  <c r="AI449" i="44" s="1"/>
  <c r="S449" i="44"/>
  <c r="AG449" i="44" s="1"/>
  <c r="R449" i="44"/>
  <c r="AE449" i="44" s="1"/>
  <c r="Q449" i="44"/>
  <c r="AC449" i="44" s="1"/>
  <c r="P449" i="44"/>
  <c r="AA449" i="44" s="1"/>
  <c r="O449" i="44"/>
  <c r="Y449" i="44" s="1"/>
  <c r="T448" i="44"/>
  <c r="AI448" i="44" s="1"/>
  <c r="S448" i="44"/>
  <c r="AG448" i="44" s="1"/>
  <c r="R448" i="44"/>
  <c r="AE448" i="44" s="1"/>
  <c r="Q448" i="44"/>
  <c r="AC448" i="44" s="1"/>
  <c r="P448" i="44"/>
  <c r="AA448" i="44" s="1"/>
  <c r="O448" i="44"/>
  <c r="Y448" i="44" s="1"/>
  <c r="T447" i="44"/>
  <c r="AI447" i="44" s="1"/>
  <c r="S447" i="44"/>
  <c r="AG447" i="44" s="1"/>
  <c r="R447" i="44"/>
  <c r="AE447" i="44" s="1"/>
  <c r="Q447" i="44"/>
  <c r="AC447" i="44" s="1"/>
  <c r="P447" i="44"/>
  <c r="AA447" i="44" s="1"/>
  <c r="O447" i="44"/>
  <c r="Y447" i="44" s="1"/>
  <c r="T446" i="44"/>
  <c r="AI446" i="44" s="1"/>
  <c r="S446" i="44"/>
  <c r="AG446" i="44" s="1"/>
  <c r="R446" i="44"/>
  <c r="AE446" i="44" s="1"/>
  <c r="Q446" i="44"/>
  <c r="AC446" i="44" s="1"/>
  <c r="P446" i="44"/>
  <c r="AA446" i="44" s="1"/>
  <c r="O446" i="44"/>
  <c r="Y446" i="44" s="1"/>
  <c r="T445" i="44"/>
  <c r="AI445" i="44" s="1"/>
  <c r="S445" i="44"/>
  <c r="AG445" i="44" s="1"/>
  <c r="R445" i="44"/>
  <c r="AE445" i="44" s="1"/>
  <c r="Q445" i="44"/>
  <c r="AC445" i="44" s="1"/>
  <c r="P445" i="44"/>
  <c r="AA445" i="44" s="1"/>
  <c r="O445" i="44"/>
  <c r="Y445" i="44" s="1"/>
  <c r="T444" i="44"/>
  <c r="AI444" i="44" s="1"/>
  <c r="S444" i="44"/>
  <c r="AG444" i="44" s="1"/>
  <c r="R444" i="44"/>
  <c r="AE444" i="44" s="1"/>
  <c r="Q444" i="44"/>
  <c r="AC444" i="44" s="1"/>
  <c r="P444" i="44"/>
  <c r="AA444" i="44" s="1"/>
  <c r="O444" i="44"/>
  <c r="Y444" i="44" s="1"/>
  <c r="T443" i="44"/>
  <c r="AI443" i="44" s="1"/>
  <c r="S443" i="44"/>
  <c r="AG443" i="44" s="1"/>
  <c r="R443" i="44"/>
  <c r="AE443" i="44" s="1"/>
  <c r="Q443" i="44"/>
  <c r="AC443" i="44" s="1"/>
  <c r="P443" i="44"/>
  <c r="AA443" i="44" s="1"/>
  <c r="O443" i="44"/>
  <c r="Y443" i="44" s="1"/>
  <c r="T442" i="44"/>
  <c r="AI442" i="44" s="1"/>
  <c r="S442" i="44"/>
  <c r="AG442" i="44" s="1"/>
  <c r="R442" i="44"/>
  <c r="AE442" i="44" s="1"/>
  <c r="Q442" i="44"/>
  <c r="AC442" i="44" s="1"/>
  <c r="P442" i="44"/>
  <c r="AA442" i="44" s="1"/>
  <c r="O442" i="44"/>
  <c r="Y442" i="44" s="1"/>
  <c r="T441" i="44"/>
  <c r="AI441" i="44" s="1"/>
  <c r="S441" i="44"/>
  <c r="AG441" i="44" s="1"/>
  <c r="R441" i="44"/>
  <c r="AE441" i="44" s="1"/>
  <c r="Q441" i="44"/>
  <c r="AC441" i="44" s="1"/>
  <c r="P441" i="44"/>
  <c r="AA441" i="44" s="1"/>
  <c r="O441" i="44"/>
  <c r="Y441" i="44" s="1"/>
  <c r="T440" i="44"/>
  <c r="AI440" i="44" s="1"/>
  <c r="S440" i="44"/>
  <c r="AG440" i="44" s="1"/>
  <c r="R440" i="44"/>
  <c r="AE440" i="44" s="1"/>
  <c r="Q440" i="44"/>
  <c r="AC440" i="44" s="1"/>
  <c r="P440" i="44"/>
  <c r="AA440" i="44" s="1"/>
  <c r="O440" i="44"/>
  <c r="Y440" i="44" s="1"/>
  <c r="T439" i="44"/>
  <c r="AI439" i="44" s="1"/>
  <c r="S439" i="44"/>
  <c r="AG439" i="44" s="1"/>
  <c r="R439" i="44"/>
  <c r="AE439" i="44" s="1"/>
  <c r="Q439" i="44"/>
  <c r="AC439" i="44" s="1"/>
  <c r="P439" i="44"/>
  <c r="AA439" i="44" s="1"/>
  <c r="O439" i="44"/>
  <c r="Y439" i="44" s="1"/>
  <c r="T438" i="44"/>
  <c r="AI438" i="44" s="1"/>
  <c r="S438" i="44"/>
  <c r="AG438" i="44" s="1"/>
  <c r="R438" i="44"/>
  <c r="AE438" i="44" s="1"/>
  <c r="Q438" i="44"/>
  <c r="AC438" i="44" s="1"/>
  <c r="P438" i="44"/>
  <c r="AA438" i="44" s="1"/>
  <c r="O438" i="44"/>
  <c r="Y438" i="44" s="1"/>
  <c r="T437" i="44"/>
  <c r="AI437" i="44" s="1"/>
  <c r="S437" i="44"/>
  <c r="AG437" i="44" s="1"/>
  <c r="R437" i="44"/>
  <c r="AE437" i="44" s="1"/>
  <c r="Q437" i="44"/>
  <c r="AC437" i="44" s="1"/>
  <c r="P437" i="44"/>
  <c r="AA437" i="44" s="1"/>
  <c r="O437" i="44"/>
  <c r="Y437" i="44" s="1"/>
  <c r="T436" i="44"/>
  <c r="AI436" i="44" s="1"/>
  <c r="S436" i="44"/>
  <c r="AG436" i="44" s="1"/>
  <c r="R436" i="44"/>
  <c r="AE436" i="44" s="1"/>
  <c r="Q436" i="44"/>
  <c r="AC436" i="44" s="1"/>
  <c r="P436" i="44"/>
  <c r="AA436" i="44" s="1"/>
  <c r="O436" i="44"/>
  <c r="Y436" i="44" s="1"/>
  <c r="T435" i="44"/>
  <c r="AI435" i="44" s="1"/>
  <c r="S435" i="44"/>
  <c r="AG435" i="44" s="1"/>
  <c r="R435" i="44"/>
  <c r="AE435" i="44" s="1"/>
  <c r="Q435" i="44"/>
  <c r="AC435" i="44" s="1"/>
  <c r="P435" i="44"/>
  <c r="AA435" i="44" s="1"/>
  <c r="O435" i="44"/>
  <c r="Y435" i="44" s="1"/>
  <c r="T434" i="44"/>
  <c r="AI434" i="44" s="1"/>
  <c r="S434" i="44"/>
  <c r="AG434" i="44" s="1"/>
  <c r="R434" i="44"/>
  <c r="AE434" i="44" s="1"/>
  <c r="Q434" i="44"/>
  <c r="AC434" i="44" s="1"/>
  <c r="P434" i="44"/>
  <c r="AA434" i="44" s="1"/>
  <c r="O434" i="44"/>
  <c r="Y434" i="44" s="1"/>
  <c r="T433" i="44"/>
  <c r="AI433" i="44" s="1"/>
  <c r="S433" i="44"/>
  <c r="AG433" i="44" s="1"/>
  <c r="R433" i="44"/>
  <c r="AE433" i="44" s="1"/>
  <c r="Q433" i="44"/>
  <c r="AC433" i="44" s="1"/>
  <c r="P433" i="44"/>
  <c r="AA433" i="44" s="1"/>
  <c r="O433" i="44"/>
  <c r="Y433" i="44" s="1"/>
  <c r="T432" i="44"/>
  <c r="AI432" i="44" s="1"/>
  <c r="S432" i="44"/>
  <c r="AG432" i="44" s="1"/>
  <c r="R432" i="44"/>
  <c r="AE432" i="44" s="1"/>
  <c r="Q432" i="44"/>
  <c r="AC432" i="44" s="1"/>
  <c r="P432" i="44"/>
  <c r="AA432" i="44" s="1"/>
  <c r="O432" i="44"/>
  <c r="Y432" i="44" s="1"/>
  <c r="T431" i="44"/>
  <c r="AI431" i="44" s="1"/>
  <c r="S431" i="44"/>
  <c r="AG431" i="44" s="1"/>
  <c r="R431" i="44"/>
  <c r="AE431" i="44" s="1"/>
  <c r="Q431" i="44"/>
  <c r="AC431" i="44" s="1"/>
  <c r="P431" i="44"/>
  <c r="AA431" i="44" s="1"/>
  <c r="O431" i="44"/>
  <c r="Y431" i="44" s="1"/>
  <c r="T430" i="44"/>
  <c r="AI430" i="44" s="1"/>
  <c r="S430" i="44"/>
  <c r="AG430" i="44" s="1"/>
  <c r="R430" i="44"/>
  <c r="AE430" i="44" s="1"/>
  <c r="Q430" i="44"/>
  <c r="AC430" i="44" s="1"/>
  <c r="P430" i="44"/>
  <c r="AA430" i="44" s="1"/>
  <c r="O430" i="44"/>
  <c r="Y430" i="44" s="1"/>
  <c r="T429" i="44"/>
  <c r="AI429" i="44" s="1"/>
  <c r="S429" i="44"/>
  <c r="AG429" i="44" s="1"/>
  <c r="R429" i="44"/>
  <c r="AE429" i="44" s="1"/>
  <c r="Q429" i="44"/>
  <c r="AC429" i="44" s="1"/>
  <c r="P429" i="44"/>
  <c r="AA429" i="44" s="1"/>
  <c r="O429" i="44"/>
  <c r="Y429" i="44" s="1"/>
  <c r="T428" i="44"/>
  <c r="AI428" i="44" s="1"/>
  <c r="S428" i="44"/>
  <c r="AG428" i="44" s="1"/>
  <c r="R428" i="44"/>
  <c r="AE428" i="44" s="1"/>
  <c r="Q428" i="44"/>
  <c r="AC428" i="44" s="1"/>
  <c r="P428" i="44"/>
  <c r="AA428" i="44" s="1"/>
  <c r="O428" i="44"/>
  <c r="Y428" i="44" s="1"/>
  <c r="T427" i="44"/>
  <c r="AI427" i="44" s="1"/>
  <c r="S427" i="44"/>
  <c r="AG427" i="44" s="1"/>
  <c r="R427" i="44"/>
  <c r="AE427" i="44" s="1"/>
  <c r="Q427" i="44"/>
  <c r="AC427" i="44" s="1"/>
  <c r="P427" i="44"/>
  <c r="AA427" i="44" s="1"/>
  <c r="O427" i="44"/>
  <c r="Y427" i="44" s="1"/>
  <c r="T422" i="44"/>
  <c r="AI422" i="44" s="1"/>
  <c r="S422" i="44"/>
  <c r="AG422" i="44" s="1"/>
  <c r="R422" i="44"/>
  <c r="AE422" i="44" s="1"/>
  <c r="Q422" i="44"/>
  <c r="AC422" i="44" s="1"/>
  <c r="P422" i="44"/>
  <c r="AA422" i="44" s="1"/>
  <c r="O422" i="44"/>
  <c r="Y422" i="44" s="1"/>
  <c r="T421" i="44"/>
  <c r="AI421" i="44" s="1"/>
  <c r="S421" i="44"/>
  <c r="AG421" i="44" s="1"/>
  <c r="R421" i="44"/>
  <c r="AE421" i="44" s="1"/>
  <c r="Q421" i="44"/>
  <c r="AC421" i="44" s="1"/>
  <c r="P421" i="44"/>
  <c r="AA421" i="44" s="1"/>
  <c r="O421" i="44"/>
  <c r="Y421" i="44" s="1"/>
  <c r="T420" i="44"/>
  <c r="AI420" i="44" s="1"/>
  <c r="S420" i="44"/>
  <c r="AG420" i="44" s="1"/>
  <c r="R420" i="44"/>
  <c r="AE420" i="44" s="1"/>
  <c r="Q420" i="44"/>
  <c r="AC420" i="44" s="1"/>
  <c r="P420" i="44"/>
  <c r="AA420" i="44" s="1"/>
  <c r="O420" i="44"/>
  <c r="Y420" i="44" s="1"/>
  <c r="T419" i="44"/>
  <c r="AI419" i="44" s="1"/>
  <c r="S419" i="44"/>
  <c r="AG419" i="44" s="1"/>
  <c r="R419" i="44"/>
  <c r="AE419" i="44" s="1"/>
  <c r="Q419" i="44"/>
  <c r="AC419" i="44" s="1"/>
  <c r="P419" i="44"/>
  <c r="AA419" i="44" s="1"/>
  <c r="O419" i="44"/>
  <c r="Y419" i="44" s="1"/>
  <c r="T418" i="44"/>
  <c r="AI418" i="44" s="1"/>
  <c r="S418" i="44"/>
  <c r="AG418" i="44" s="1"/>
  <c r="R418" i="44"/>
  <c r="AE418" i="44" s="1"/>
  <c r="Q418" i="44"/>
  <c r="AC418" i="44" s="1"/>
  <c r="P418" i="44"/>
  <c r="AA418" i="44" s="1"/>
  <c r="O418" i="44"/>
  <c r="Y418" i="44" s="1"/>
  <c r="T417" i="44"/>
  <c r="AI417" i="44" s="1"/>
  <c r="S417" i="44"/>
  <c r="AG417" i="44" s="1"/>
  <c r="R417" i="44"/>
  <c r="AE417" i="44" s="1"/>
  <c r="Q417" i="44"/>
  <c r="AC417" i="44" s="1"/>
  <c r="P417" i="44"/>
  <c r="AA417" i="44" s="1"/>
  <c r="O417" i="44"/>
  <c r="Y417" i="44" s="1"/>
  <c r="T416" i="44"/>
  <c r="AI416" i="44" s="1"/>
  <c r="S416" i="44"/>
  <c r="AG416" i="44" s="1"/>
  <c r="R416" i="44"/>
  <c r="AE416" i="44" s="1"/>
  <c r="Q416" i="44"/>
  <c r="AC416" i="44" s="1"/>
  <c r="P416" i="44"/>
  <c r="AA416" i="44" s="1"/>
  <c r="O416" i="44"/>
  <c r="Y416" i="44" s="1"/>
  <c r="T415" i="44"/>
  <c r="AI415" i="44" s="1"/>
  <c r="S415" i="44"/>
  <c r="AG415" i="44" s="1"/>
  <c r="R415" i="44"/>
  <c r="AE415" i="44" s="1"/>
  <c r="Q415" i="44"/>
  <c r="AC415" i="44" s="1"/>
  <c r="P415" i="44"/>
  <c r="AA415" i="44" s="1"/>
  <c r="O415" i="44"/>
  <c r="Y415" i="44" s="1"/>
  <c r="T414" i="44"/>
  <c r="AI414" i="44" s="1"/>
  <c r="S414" i="44"/>
  <c r="AG414" i="44" s="1"/>
  <c r="R414" i="44"/>
  <c r="AE414" i="44" s="1"/>
  <c r="Q414" i="44"/>
  <c r="AC414" i="44" s="1"/>
  <c r="P414" i="44"/>
  <c r="AA414" i="44" s="1"/>
  <c r="O414" i="44"/>
  <c r="Y414" i="44" s="1"/>
  <c r="T413" i="44"/>
  <c r="AI413" i="44" s="1"/>
  <c r="S413" i="44"/>
  <c r="AG413" i="44" s="1"/>
  <c r="R413" i="44"/>
  <c r="AE413" i="44" s="1"/>
  <c r="Q413" i="44"/>
  <c r="AC413" i="44" s="1"/>
  <c r="P413" i="44"/>
  <c r="AA413" i="44" s="1"/>
  <c r="O413" i="44"/>
  <c r="Y413" i="44" s="1"/>
  <c r="T412" i="44"/>
  <c r="AI412" i="44" s="1"/>
  <c r="S412" i="44"/>
  <c r="AG412" i="44" s="1"/>
  <c r="R412" i="44"/>
  <c r="AE412" i="44" s="1"/>
  <c r="Q412" i="44"/>
  <c r="AC412" i="44" s="1"/>
  <c r="P412" i="44"/>
  <c r="AA412" i="44" s="1"/>
  <c r="O412" i="44"/>
  <c r="Y412" i="44" s="1"/>
  <c r="T411" i="44"/>
  <c r="AI411" i="44" s="1"/>
  <c r="S411" i="44"/>
  <c r="AG411" i="44" s="1"/>
  <c r="R411" i="44"/>
  <c r="AE411" i="44" s="1"/>
  <c r="Q411" i="44"/>
  <c r="AC411" i="44" s="1"/>
  <c r="P411" i="44"/>
  <c r="AA411" i="44" s="1"/>
  <c r="O411" i="44"/>
  <c r="Y411" i="44" s="1"/>
  <c r="T410" i="44"/>
  <c r="AI410" i="44" s="1"/>
  <c r="S410" i="44"/>
  <c r="AG410" i="44" s="1"/>
  <c r="R410" i="44"/>
  <c r="AE410" i="44" s="1"/>
  <c r="Q410" i="44"/>
  <c r="AC410" i="44" s="1"/>
  <c r="P410" i="44"/>
  <c r="AA410" i="44" s="1"/>
  <c r="O410" i="44"/>
  <c r="Y410" i="44" s="1"/>
  <c r="T409" i="44"/>
  <c r="AI409" i="44" s="1"/>
  <c r="S409" i="44"/>
  <c r="AG409" i="44" s="1"/>
  <c r="R409" i="44"/>
  <c r="AE409" i="44" s="1"/>
  <c r="Q409" i="44"/>
  <c r="AC409" i="44" s="1"/>
  <c r="P409" i="44"/>
  <c r="AA409" i="44" s="1"/>
  <c r="O409" i="44"/>
  <c r="Y409" i="44" s="1"/>
  <c r="T408" i="44"/>
  <c r="AI408" i="44" s="1"/>
  <c r="S408" i="44"/>
  <c r="AG408" i="44" s="1"/>
  <c r="R408" i="44"/>
  <c r="AE408" i="44" s="1"/>
  <c r="Q408" i="44"/>
  <c r="AC408" i="44" s="1"/>
  <c r="P408" i="44"/>
  <c r="AA408" i="44" s="1"/>
  <c r="O408" i="44"/>
  <c r="Y408" i="44" s="1"/>
  <c r="T407" i="44"/>
  <c r="AI407" i="44" s="1"/>
  <c r="S407" i="44"/>
  <c r="AG407" i="44" s="1"/>
  <c r="R407" i="44"/>
  <c r="AE407" i="44" s="1"/>
  <c r="Q407" i="44"/>
  <c r="AC407" i="44" s="1"/>
  <c r="P407" i="44"/>
  <c r="AA407" i="44" s="1"/>
  <c r="O407" i="44"/>
  <c r="Y407" i="44" s="1"/>
  <c r="T406" i="44"/>
  <c r="AI406" i="44" s="1"/>
  <c r="S406" i="44"/>
  <c r="AG406" i="44" s="1"/>
  <c r="R406" i="44"/>
  <c r="AE406" i="44" s="1"/>
  <c r="Q406" i="44"/>
  <c r="AC406" i="44" s="1"/>
  <c r="P406" i="44"/>
  <c r="AA406" i="44" s="1"/>
  <c r="O406" i="44"/>
  <c r="Y406" i="44" s="1"/>
  <c r="T405" i="44"/>
  <c r="AI405" i="44" s="1"/>
  <c r="S405" i="44"/>
  <c r="AG405" i="44" s="1"/>
  <c r="R405" i="44"/>
  <c r="AE405" i="44" s="1"/>
  <c r="Q405" i="44"/>
  <c r="AC405" i="44" s="1"/>
  <c r="P405" i="44"/>
  <c r="AA405" i="44" s="1"/>
  <c r="O405" i="44"/>
  <c r="Y405" i="44" s="1"/>
  <c r="T404" i="44"/>
  <c r="AI404" i="44" s="1"/>
  <c r="S404" i="44"/>
  <c r="AG404" i="44" s="1"/>
  <c r="R404" i="44"/>
  <c r="AE404" i="44" s="1"/>
  <c r="Q404" i="44"/>
  <c r="AC404" i="44" s="1"/>
  <c r="P404" i="44"/>
  <c r="AA404" i="44" s="1"/>
  <c r="O404" i="44"/>
  <c r="Y404" i="44" s="1"/>
  <c r="T403" i="44"/>
  <c r="AI403" i="44" s="1"/>
  <c r="S403" i="44"/>
  <c r="AG403" i="44" s="1"/>
  <c r="R403" i="44"/>
  <c r="AE403" i="44" s="1"/>
  <c r="Q403" i="44"/>
  <c r="AC403" i="44" s="1"/>
  <c r="P403" i="44"/>
  <c r="AA403" i="44" s="1"/>
  <c r="O403" i="44"/>
  <c r="Y403" i="44" s="1"/>
  <c r="T402" i="44"/>
  <c r="AI402" i="44" s="1"/>
  <c r="S402" i="44"/>
  <c r="AG402" i="44" s="1"/>
  <c r="R402" i="44"/>
  <c r="AE402" i="44" s="1"/>
  <c r="Q402" i="44"/>
  <c r="AC402" i="44" s="1"/>
  <c r="P402" i="44"/>
  <c r="AA402" i="44" s="1"/>
  <c r="O402" i="44"/>
  <c r="Y402" i="44" s="1"/>
  <c r="T401" i="44"/>
  <c r="AI401" i="44" s="1"/>
  <c r="S401" i="44"/>
  <c r="AG401" i="44" s="1"/>
  <c r="R401" i="44"/>
  <c r="AE401" i="44" s="1"/>
  <c r="Q401" i="44"/>
  <c r="AC401" i="44" s="1"/>
  <c r="P401" i="44"/>
  <c r="AA401" i="44" s="1"/>
  <c r="O401" i="44"/>
  <c r="Y401" i="44" s="1"/>
  <c r="T400" i="44"/>
  <c r="AI400" i="44" s="1"/>
  <c r="S400" i="44"/>
  <c r="AG400" i="44" s="1"/>
  <c r="R400" i="44"/>
  <c r="AE400" i="44" s="1"/>
  <c r="Q400" i="44"/>
  <c r="AC400" i="44" s="1"/>
  <c r="P400" i="44"/>
  <c r="AA400" i="44" s="1"/>
  <c r="O400" i="44"/>
  <c r="Y400" i="44" s="1"/>
  <c r="T399" i="44"/>
  <c r="AI399" i="44" s="1"/>
  <c r="S399" i="44"/>
  <c r="AG399" i="44" s="1"/>
  <c r="R399" i="44"/>
  <c r="AE399" i="44" s="1"/>
  <c r="Q399" i="44"/>
  <c r="AC399" i="44" s="1"/>
  <c r="P399" i="44"/>
  <c r="AA399" i="44" s="1"/>
  <c r="O399" i="44"/>
  <c r="Y399" i="44" s="1"/>
  <c r="T398" i="44"/>
  <c r="AI398" i="44" s="1"/>
  <c r="S398" i="44"/>
  <c r="AG398" i="44" s="1"/>
  <c r="R398" i="44"/>
  <c r="AE398" i="44" s="1"/>
  <c r="Q398" i="44"/>
  <c r="AC398" i="44" s="1"/>
  <c r="P398" i="44"/>
  <c r="AA398" i="44" s="1"/>
  <c r="O398" i="44"/>
  <c r="Y398" i="44" s="1"/>
  <c r="AG397" i="44"/>
  <c r="T397" i="44"/>
  <c r="AI397" i="44" s="1"/>
  <c r="S397" i="44"/>
  <c r="R397" i="44"/>
  <c r="AE397" i="44" s="1"/>
  <c r="Q397" i="44"/>
  <c r="AC397" i="44" s="1"/>
  <c r="P397" i="44"/>
  <c r="AA397" i="44" s="1"/>
  <c r="O397" i="44"/>
  <c r="Y397" i="44" s="1"/>
  <c r="T393" i="44"/>
  <c r="AI393" i="44" s="1"/>
  <c r="S393" i="44"/>
  <c r="AG393" i="44" s="1"/>
  <c r="R393" i="44"/>
  <c r="AE393" i="44" s="1"/>
  <c r="Q393" i="44"/>
  <c r="AC393" i="44" s="1"/>
  <c r="P393" i="44"/>
  <c r="AA393" i="44" s="1"/>
  <c r="O393" i="44"/>
  <c r="Y393" i="44" s="1"/>
  <c r="T392" i="44"/>
  <c r="AI392" i="44" s="1"/>
  <c r="S392" i="44"/>
  <c r="AG392" i="44" s="1"/>
  <c r="R392" i="44"/>
  <c r="AE392" i="44" s="1"/>
  <c r="Q392" i="44"/>
  <c r="AC392" i="44" s="1"/>
  <c r="P392" i="44"/>
  <c r="AA392" i="44" s="1"/>
  <c r="O392" i="44"/>
  <c r="Y392" i="44" s="1"/>
  <c r="T391" i="44"/>
  <c r="AI391" i="44" s="1"/>
  <c r="S391" i="44"/>
  <c r="AG391" i="44" s="1"/>
  <c r="R391" i="44"/>
  <c r="AE391" i="44" s="1"/>
  <c r="Q391" i="44"/>
  <c r="AC391" i="44" s="1"/>
  <c r="P391" i="44"/>
  <c r="AA391" i="44" s="1"/>
  <c r="O391" i="44"/>
  <c r="Y391" i="44" s="1"/>
  <c r="T390" i="44"/>
  <c r="AI390" i="44" s="1"/>
  <c r="S390" i="44"/>
  <c r="AG390" i="44" s="1"/>
  <c r="R390" i="44"/>
  <c r="AE390" i="44" s="1"/>
  <c r="Q390" i="44"/>
  <c r="AC390" i="44" s="1"/>
  <c r="P390" i="44"/>
  <c r="AA390" i="44" s="1"/>
  <c r="O390" i="44"/>
  <c r="Y390" i="44" s="1"/>
  <c r="T389" i="44"/>
  <c r="AI389" i="44" s="1"/>
  <c r="S389" i="44"/>
  <c r="AG389" i="44" s="1"/>
  <c r="R389" i="44"/>
  <c r="AE389" i="44" s="1"/>
  <c r="Q389" i="44"/>
  <c r="AC389" i="44" s="1"/>
  <c r="P389" i="44"/>
  <c r="AA389" i="44" s="1"/>
  <c r="O389" i="44"/>
  <c r="Y389" i="44" s="1"/>
  <c r="T388" i="44"/>
  <c r="AI388" i="44" s="1"/>
  <c r="S388" i="44"/>
  <c r="AG388" i="44" s="1"/>
  <c r="R388" i="44"/>
  <c r="AE388" i="44" s="1"/>
  <c r="Q388" i="44"/>
  <c r="AC388" i="44" s="1"/>
  <c r="P388" i="44"/>
  <c r="AA388" i="44" s="1"/>
  <c r="O388" i="44"/>
  <c r="Y388" i="44" s="1"/>
  <c r="T383" i="44"/>
  <c r="AI383" i="44" s="1"/>
  <c r="S383" i="44"/>
  <c r="AG383" i="44" s="1"/>
  <c r="R383" i="44"/>
  <c r="AE383" i="44" s="1"/>
  <c r="Q383" i="44"/>
  <c r="AC383" i="44" s="1"/>
  <c r="P383" i="44"/>
  <c r="AA383" i="44" s="1"/>
  <c r="O383" i="44"/>
  <c r="Y383" i="44" s="1"/>
  <c r="T382" i="44"/>
  <c r="AI382" i="44" s="1"/>
  <c r="S382" i="44"/>
  <c r="AG382" i="44" s="1"/>
  <c r="R382" i="44"/>
  <c r="AE382" i="44" s="1"/>
  <c r="Q382" i="44"/>
  <c r="AC382" i="44" s="1"/>
  <c r="P382" i="44"/>
  <c r="AA382" i="44" s="1"/>
  <c r="O382" i="44"/>
  <c r="Y382" i="44" s="1"/>
  <c r="T381" i="44"/>
  <c r="AI381" i="44" s="1"/>
  <c r="S381" i="44"/>
  <c r="AG381" i="44" s="1"/>
  <c r="R381" i="44"/>
  <c r="AE381" i="44" s="1"/>
  <c r="Q381" i="44"/>
  <c r="AC381" i="44" s="1"/>
  <c r="P381" i="44"/>
  <c r="AA381" i="44" s="1"/>
  <c r="O381" i="44"/>
  <c r="Y381" i="44" s="1"/>
  <c r="T380" i="44"/>
  <c r="AI380" i="44" s="1"/>
  <c r="S380" i="44"/>
  <c r="AG380" i="44" s="1"/>
  <c r="R380" i="44"/>
  <c r="AE380" i="44" s="1"/>
  <c r="Q380" i="44"/>
  <c r="AC380" i="44" s="1"/>
  <c r="P380" i="44"/>
  <c r="AA380" i="44" s="1"/>
  <c r="O380" i="44"/>
  <c r="Y380" i="44" s="1"/>
  <c r="T379" i="44"/>
  <c r="AI379" i="44" s="1"/>
  <c r="S379" i="44"/>
  <c r="AG379" i="44" s="1"/>
  <c r="R379" i="44"/>
  <c r="AE379" i="44" s="1"/>
  <c r="Q379" i="44"/>
  <c r="AC379" i="44" s="1"/>
  <c r="P379" i="44"/>
  <c r="AA379" i="44" s="1"/>
  <c r="O379" i="44"/>
  <c r="Y379" i="44" s="1"/>
  <c r="T378" i="44"/>
  <c r="AI378" i="44" s="1"/>
  <c r="S378" i="44"/>
  <c r="AG378" i="44" s="1"/>
  <c r="R378" i="44"/>
  <c r="AE378" i="44" s="1"/>
  <c r="Q378" i="44"/>
  <c r="AC378" i="44" s="1"/>
  <c r="P378" i="44"/>
  <c r="AA378" i="44" s="1"/>
  <c r="O378" i="44"/>
  <c r="Y378" i="44" s="1"/>
  <c r="T377" i="44"/>
  <c r="AI377" i="44" s="1"/>
  <c r="S377" i="44"/>
  <c r="AG377" i="44" s="1"/>
  <c r="R377" i="44"/>
  <c r="AE377" i="44" s="1"/>
  <c r="Q377" i="44"/>
  <c r="AC377" i="44" s="1"/>
  <c r="P377" i="44"/>
  <c r="AA377" i="44" s="1"/>
  <c r="O377" i="44"/>
  <c r="Y377" i="44" s="1"/>
  <c r="T376" i="44"/>
  <c r="AI376" i="44" s="1"/>
  <c r="S376" i="44"/>
  <c r="AG376" i="44" s="1"/>
  <c r="R376" i="44"/>
  <c r="AE376" i="44" s="1"/>
  <c r="Q376" i="44"/>
  <c r="AC376" i="44" s="1"/>
  <c r="P376" i="44"/>
  <c r="AA376" i="44" s="1"/>
  <c r="O376" i="44"/>
  <c r="Y376" i="44" s="1"/>
  <c r="T375" i="44"/>
  <c r="AI375" i="44" s="1"/>
  <c r="S375" i="44"/>
  <c r="AG375" i="44" s="1"/>
  <c r="R375" i="44"/>
  <c r="AE375" i="44" s="1"/>
  <c r="Q375" i="44"/>
  <c r="AC375" i="44" s="1"/>
  <c r="P375" i="44"/>
  <c r="AA375" i="44" s="1"/>
  <c r="O375" i="44"/>
  <c r="Y375" i="44" s="1"/>
  <c r="T374" i="44"/>
  <c r="AI374" i="44" s="1"/>
  <c r="S374" i="44"/>
  <c r="AG374" i="44" s="1"/>
  <c r="R374" i="44"/>
  <c r="AE374" i="44" s="1"/>
  <c r="Q374" i="44"/>
  <c r="AC374" i="44" s="1"/>
  <c r="P374" i="44"/>
  <c r="AA374" i="44" s="1"/>
  <c r="O374" i="44"/>
  <c r="Y374" i="44" s="1"/>
  <c r="T373" i="44"/>
  <c r="AI373" i="44" s="1"/>
  <c r="S373" i="44"/>
  <c r="AG373" i="44" s="1"/>
  <c r="R373" i="44"/>
  <c r="AE373" i="44" s="1"/>
  <c r="Q373" i="44"/>
  <c r="AC373" i="44" s="1"/>
  <c r="P373" i="44"/>
  <c r="AA373" i="44" s="1"/>
  <c r="O373" i="44"/>
  <c r="Y373" i="44" s="1"/>
  <c r="T372" i="44"/>
  <c r="AI372" i="44" s="1"/>
  <c r="S372" i="44"/>
  <c r="AG372" i="44" s="1"/>
  <c r="R372" i="44"/>
  <c r="AE372" i="44" s="1"/>
  <c r="Q372" i="44"/>
  <c r="AC372" i="44" s="1"/>
  <c r="P372" i="44"/>
  <c r="AA372" i="44" s="1"/>
  <c r="O372" i="44"/>
  <c r="Y372" i="44" s="1"/>
  <c r="T371" i="44"/>
  <c r="AI371" i="44" s="1"/>
  <c r="S371" i="44"/>
  <c r="AG371" i="44" s="1"/>
  <c r="R371" i="44"/>
  <c r="AE371" i="44" s="1"/>
  <c r="Q371" i="44"/>
  <c r="AC371" i="44" s="1"/>
  <c r="P371" i="44"/>
  <c r="AA371" i="44" s="1"/>
  <c r="O371" i="44"/>
  <c r="Y371" i="44" s="1"/>
  <c r="T370" i="44"/>
  <c r="AI370" i="44" s="1"/>
  <c r="S370" i="44"/>
  <c r="AG370" i="44" s="1"/>
  <c r="R370" i="44"/>
  <c r="AE370" i="44" s="1"/>
  <c r="Q370" i="44"/>
  <c r="AC370" i="44" s="1"/>
  <c r="P370" i="44"/>
  <c r="AA370" i="44" s="1"/>
  <c r="O370" i="44"/>
  <c r="Y370" i="44" s="1"/>
  <c r="T369" i="44"/>
  <c r="AI369" i="44" s="1"/>
  <c r="S369" i="44"/>
  <c r="AG369" i="44" s="1"/>
  <c r="R369" i="44"/>
  <c r="AE369" i="44" s="1"/>
  <c r="Q369" i="44"/>
  <c r="AC369" i="44" s="1"/>
  <c r="P369" i="44"/>
  <c r="AA369" i="44" s="1"/>
  <c r="O369" i="44"/>
  <c r="Y369" i="44" s="1"/>
  <c r="T368" i="44"/>
  <c r="AI368" i="44" s="1"/>
  <c r="S368" i="44"/>
  <c r="AG368" i="44" s="1"/>
  <c r="R368" i="44"/>
  <c r="AE368" i="44" s="1"/>
  <c r="Q368" i="44"/>
  <c r="AC368" i="44" s="1"/>
  <c r="P368" i="44"/>
  <c r="AA368" i="44" s="1"/>
  <c r="O368" i="44"/>
  <c r="Y368" i="44" s="1"/>
  <c r="T367" i="44"/>
  <c r="AI367" i="44" s="1"/>
  <c r="S367" i="44"/>
  <c r="AG367" i="44" s="1"/>
  <c r="R367" i="44"/>
  <c r="AE367" i="44" s="1"/>
  <c r="Q367" i="44"/>
  <c r="AC367" i="44" s="1"/>
  <c r="P367" i="44"/>
  <c r="AA367" i="44" s="1"/>
  <c r="O367" i="44"/>
  <c r="Y367" i="44" s="1"/>
  <c r="T366" i="44"/>
  <c r="AI366" i="44" s="1"/>
  <c r="S366" i="44"/>
  <c r="AG366" i="44" s="1"/>
  <c r="R366" i="44"/>
  <c r="AE366" i="44" s="1"/>
  <c r="Q366" i="44"/>
  <c r="AC366" i="44" s="1"/>
  <c r="P366" i="44"/>
  <c r="AA366" i="44" s="1"/>
  <c r="O366" i="44"/>
  <c r="Y366" i="44" s="1"/>
  <c r="AE362" i="44"/>
  <c r="AC362" i="44"/>
  <c r="T362" i="44"/>
  <c r="AI362" i="44" s="1"/>
  <c r="S362" i="44"/>
  <c r="AG362" i="44" s="1"/>
  <c r="R362" i="44"/>
  <c r="Q362" i="44"/>
  <c r="P362" i="44"/>
  <c r="AA362" i="44" s="1"/>
  <c r="O362" i="44"/>
  <c r="Y362" i="44" s="1"/>
  <c r="T361" i="44"/>
  <c r="AI361" i="44" s="1"/>
  <c r="S361" i="44"/>
  <c r="AG361" i="44" s="1"/>
  <c r="R361" i="44"/>
  <c r="AE361" i="44" s="1"/>
  <c r="Q361" i="44"/>
  <c r="AC361" i="44" s="1"/>
  <c r="P361" i="44"/>
  <c r="AA361" i="44" s="1"/>
  <c r="O361" i="44"/>
  <c r="Y361" i="44" s="1"/>
  <c r="T360" i="44"/>
  <c r="AI360" i="44" s="1"/>
  <c r="S360" i="44"/>
  <c r="AG360" i="44" s="1"/>
  <c r="R360" i="44"/>
  <c r="AE360" i="44" s="1"/>
  <c r="Q360" i="44"/>
  <c r="AC360" i="44" s="1"/>
  <c r="P360" i="44"/>
  <c r="AA360" i="44" s="1"/>
  <c r="O360" i="44"/>
  <c r="Y360" i="44" s="1"/>
  <c r="T359" i="44"/>
  <c r="AI359" i="44" s="1"/>
  <c r="S359" i="44"/>
  <c r="AG359" i="44" s="1"/>
  <c r="R359" i="44"/>
  <c r="AE359" i="44" s="1"/>
  <c r="Q359" i="44"/>
  <c r="AC359" i="44" s="1"/>
  <c r="P359" i="44"/>
  <c r="AA359" i="44" s="1"/>
  <c r="O359" i="44"/>
  <c r="Y359" i="44" s="1"/>
  <c r="T358" i="44"/>
  <c r="AI358" i="44" s="1"/>
  <c r="S358" i="44"/>
  <c r="AG358" i="44" s="1"/>
  <c r="R358" i="44"/>
  <c r="AE358" i="44" s="1"/>
  <c r="Q358" i="44"/>
  <c r="AC358" i="44" s="1"/>
  <c r="P358" i="44"/>
  <c r="AA358" i="44" s="1"/>
  <c r="O358" i="44"/>
  <c r="Y358" i="44" s="1"/>
  <c r="T357" i="44"/>
  <c r="AI357" i="44" s="1"/>
  <c r="S357" i="44"/>
  <c r="AG357" i="44" s="1"/>
  <c r="R357" i="44"/>
  <c r="AE357" i="44" s="1"/>
  <c r="Q357" i="44"/>
  <c r="AC357" i="44" s="1"/>
  <c r="P357" i="44"/>
  <c r="AA357" i="44" s="1"/>
  <c r="O357" i="44"/>
  <c r="Y357" i="44" s="1"/>
  <c r="T356" i="44"/>
  <c r="AI356" i="44" s="1"/>
  <c r="S356" i="44"/>
  <c r="AG356" i="44" s="1"/>
  <c r="R356" i="44"/>
  <c r="AE356" i="44" s="1"/>
  <c r="Q356" i="44"/>
  <c r="AC356" i="44" s="1"/>
  <c r="P356" i="44"/>
  <c r="AA356" i="44" s="1"/>
  <c r="O356" i="44"/>
  <c r="Y356" i="44" s="1"/>
  <c r="T355" i="44"/>
  <c r="AI355" i="44" s="1"/>
  <c r="S355" i="44"/>
  <c r="AG355" i="44" s="1"/>
  <c r="R355" i="44"/>
  <c r="AE355" i="44" s="1"/>
  <c r="Q355" i="44"/>
  <c r="AC355" i="44" s="1"/>
  <c r="P355" i="44"/>
  <c r="AA355" i="44" s="1"/>
  <c r="O355" i="44"/>
  <c r="Y355" i="44" s="1"/>
  <c r="T354" i="44"/>
  <c r="AI354" i="44" s="1"/>
  <c r="S354" i="44"/>
  <c r="AG354" i="44" s="1"/>
  <c r="R354" i="44"/>
  <c r="AE354" i="44" s="1"/>
  <c r="Q354" i="44"/>
  <c r="AC354" i="44" s="1"/>
  <c r="P354" i="44"/>
  <c r="AA354" i="44" s="1"/>
  <c r="O354" i="44"/>
  <c r="Y354" i="44" s="1"/>
  <c r="T353" i="44"/>
  <c r="AI353" i="44" s="1"/>
  <c r="S353" i="44"/>
  <c r="AG353" i="44" s="1"/>
  <c r="R353" i="44"/>
  <c r="AE353" i="44" s="1"/>
  <c r="Q353" i="44"/>
  <c r="AC353" i="44" s="1"/>
  <c r="P353" i="44"/>
  <c r="AA353" i="44" s="1"/>
  <c r="O353" i="44"/>
  <c r="Y353" i="44" s="1"/>
  <c r="T352" i="44"/>
  <c r="AI352" i="44" s="1"/>
  <c r="S352" i="44"/>
  <c r="AG352" i="44" s="1"/>
  <c r="R352" i="44"/>
  <c r="AE352" i="44" s="1"/>
  <c r="Q352" i="44"/>
  <c r="AC352" i="44" s="1"/>
  <c r="P352" i="44"/>
  <c r="AA352" i="44" s="1"/>
  <c r="O352" i="44"/>
  <c r="Y352" i="44" s="1"/>
  <c r="T351" i="44"/>
  <c r="AI351" i="44" s="1"/>
  <c r="S351" i="44"/>
  <c r="AG351" i="44" s="1"/>
  <c r="R351" i="44"/>
  <c r="AE351" i="44" s="1"/>
  <c r="Q351" i="44"/>
  <c r="AC351" i="44" s="1"/>
  <c r="P351" i="44"/>
  <c r="AA351" i="44" s="1"/>
  <c r="O351" i="44"/>
  <c r="Y351" i="44" s="1"/>
  <c r="T350" i="44"/>
  <c r="AI350" i="44" s="1"/>
  <c r="S350" i="44"/>
  <c r="AG350" i="44" s="1"/>
  <c r="R350" i="44"/>
  <c r="AE350" i="44" s="1"/>
  <c r="Q350" i="44"/>
  <c r="AC350" i="44" s="1"/>
  <c r="P350" i="44"/>
  <c r="AA350" i="44" s="1"/>
  <c r="O350" i="44"/>
  <c r="Y350" i="44" s="1"/>
  <c r="T349" i="44"/>
  <c r="AI349" i="44" s="1"/>
  <c r="S349" i="44"/>
  <c r="AG349" i="44" s="1"/>
  <c r="R349" i="44"/>
  <c r="AE349" i="44" s="1"/>
  <c r="Q349" i="44"/>
  <c r="AC349" i="44" s="1"/>
  <c r="P349" i="44"/>
  <c r="AA349" i="44" s="1"/>
  <c r="O349" i="44"/>
  <c r="Y349" i="44" s="1"/>
  <c r="T348" i="44"/>
  <c r="AI348" i="44" s="1"/>
  <c r="S348" i="44"/>
  <c r="AG348" i="44" s="1"/>
  <c r="R348" i="44"/>
  <c r="AE348" i="44" s="1"/>
  <c r="Q348" i="44"/>
  <c r="AC348" i="44" s="1"/>
  <c r="P348" i="44"/>
  <c r="AA348" i="44" s="1"/>
  <c r="O348" i="44"/>
  <c r="Y348" i="44" s="1"/>
  <c r="T347" i="44"/>
  <c r="AI347" i="44" s="1"/>
  <c r="S347" i="44"/>
  <c r="AG347" i="44" s="1"/>
  <c r="R347" i="44"/>
  <c r="AE347" i="44" s="1"/>
  <c r="Q347" i="44"/>
  <c r="AC347" i="44" s="1"/>
  <c r="P347" i="44"/>
  <c r="AA347" i="44" s="1"/>
  <c r="O347" i="44"/>
  <c r="Y347" i="44" s="1"/>
  <c r="T346" i="44"/>
  <c r="AI346" i="44" s="1"/>
  <c r="S346" i="44"/>
  <c r="AG346" i="44" s="1"/>
  <c r="R346" i="44"/>
  <c r="AE346" i="44" s="1"/>
  <c r="Q346" i="44"/>
  <c r="AC346" i="44" s="1"/>
  <c r="P346" i="44"/>
  <c r="AA346" i="44" s="1"/>
  <c r="O346" i="44"/>
  <c r="Y346" i="44" s="1"/>
  <c r="T345" i="44"/>
  <c r="AI345" i="44" s="1"/>
  <c r="S345" i="44"/>
  <c r="AG345" i="44" s="1"/>
  <c r="R345" i="44"/>
  <c r="AE345" i="44" s="1"/>
  <c r="Q345" i="44"/>
  <c r="AC345" i="44" s="1"/>
  <c r="P345" i="44"/>
  <c r="AA345" i="44" s="1"/>
  <c r="O345" i="44"/>
  <c r="Y345" i="44" s="1"/>
  <c r="T344" i="44"/>
  <c r="AI344" i="44" s="1"/>
  <c r="S344" i="44"/>
  <c r="AG344" i="44" s="1"/>
  <c r="R344" i="44"/>
  <c r="AE344" i="44" s="1"/>
  <c r="Q344" i="44"/>
  <c r="AC344" i="44" s="1"/>
  <c r="P344" i="44"/>
  <c r="AA344" i="44" s="1"/>
  <c r="O344" i="44"/>
  <c r="Y344" i="44" s="1"/>
  <c r="T343" i="44"/>
  <c r="AI343" i="44" s="1"/>
  <c r="S343" i="44"/>
  <c r="AG343" i="44" s="1"/>
  <c r="R343" i="44"/>
  <c r="AE343" i="44" s="1"/>
  <c r="Q343" i="44"/>
  <c r="AC343" i="44" s="1"/>
  <c r="P343" i="44"/>
  <c r="AA343" i="44" s="1"/>
  <c r="O343" i="44"/>
  <c r="Y343" i="44" s="1"/>
  <c r="T342" i="44"/>
  <c r="AI342" i="44" s="1"/>
  <c r="S342" i="44"/>
  <c r="AG342" i="44" s="1"/>
  <c r="R342" i="44"/>
  <c r="AE342" i="44" s="1"/>
  <c r="Q342" i="44"/>
  <c r="AC342" i="44" s="1"/>
  <c r="P342" i="44"/>
  <c r="AA342" i="44" s="1"/>
  <c r="O342" i="44"/>
  <c r="Y342" i="44" s="1"/>
  <c r="T341" i="44"/>
  <c r="AI341" i="44" s="1"/>
  <c r="S341" i="44"/>
  <c r="AG341" i="44" s="1"/>
  <c r="R341" i="44"/>
  <c r="AE341" i="44" s="1"/>
  <c r="Q341" i="44"/>
  <c r="AC341" i="44" s="1"/>
  <c r="P341" i="44"/>
  <c r="AA341" i="44" s="1"/>
  <c r="O341" i="44"/>
  <c r="Y341" i="44" s="1"/>
  <c r="T340" i="44"/>
  <c r="AI340" i="44" s="1"/>
  <c r="S340" i="44"/>
  <c r="AG340" i="44" s="1"/>
  <c r="R340" i="44"/>
  <c r="AE340" i="44" s="1"/>
  <c r="Q340" i="44"/>
  <c r="AC340" i="44" s="1"/>
  <c r="P340" i="44"/>
  <c r="AA340" i="44" s="1"/>
  <c r="O340" i="44"/>
  <c r="Y340" i="44" s="1"/>
  <c r="T339" i="44"/>
  <c r="AI339" i="44" s="1"/>
  <c r="S339" i="44"/>
  <c r="AG339" i="44" s="1"/>
  <c r="R339" i="44"/>
  <c r="AE339" i="44" s="1"/>
  <c r="Q339" i="44"/>
  <c r="AC339" i="44" s="1"/>
  <c r="P339" i="44"/>
  <c r="AA339" i="44" s="1"/>
  <c r="O339" i="44"/>
  <c r="Y339" i="44" s="1"/>
  <c r="T338" i="44"/>
  <c r="AI338" i="44" s="1"/>
  <c r="S338" i="44"/>
  <c r="AG338" i="44" s="1"/>
  <c r="R338" i="44"/>
  <c r="AE338" i="44" s="1"/>
  <c r="Q338" i="44"/>
  <c r="AC338" i="44" s="1"/>
  <c r="P338" i="44"/>
  <c r="AA338" i="44" s="1"/>
  <c r="O338" i="44"/>
  <c r="Y338" i="44" s="1"/>
  <c r="T337" i="44"/>
  <c r="AI337" i="44" s="1"/>
  <c r="S337" i="44"/>
  <c r="AG337" i="44" s="1"/>
  <c r="R337" i="44"/>
  <c r="AE337" i="44" s="1"/>
  <c r="Q337" i="44"/>
  <c r="AC337" i="44" s="1"/>
  <c r="P337" i="44"/>
  <c r="AA337" i="44" s="1"/>
  <c r="O337" i="44"/>
  <c r="Y337" i="44" s="1"/>
  <c r="T336" i="44"/>
  <c r="AI336" i="44" s="1"/>
  <c r="S336" i="44"/>
  <c r="AG336" i="44" s="1"/>
  <c r="R336" i="44"/>
  <c r="AE336" i="44" s="1"/>
  <c r="Q336" i="44"/>
  <c r="AC336" i="44" s="1"/>
  <c r="P336" i="44"/>
  <c r="AA336" i="44" s="1"/>
  <c r="O336" i="44"/>
  <c r="Y336" i="44" s="1"/>
  <c r="T335" i="44"/>
  <c r="AI335" i="44" s="1"/>
  <c r="S335" i="44"/>
  <c r="AG335" i="44" s="1"/>
  <c r="R335" i="44"/>
  <c r="AE335" i="44" s="1"/>
  <c r="Q335" i="44"/>
  <c r="AC335" i="44" s="1"/>
  <c r="P335" i="44"/>
  <c r="AA335" i="44" s="1"/>
  <c r="O335" i="44"/>
  <c r="Y335" i="44" s="1"/>
  <c r="T334" i="44"/>
  <c r="AI334" i="44" s="1"/>
  <c r="S334" i="44"/>
  <c r="AG334" i="44" s="1"/>
  <c r="R334" i="44"/>
  <c r="AE334" i="44" s="1"/>
  <c r="Q334" i="44"/>
  <c r="AC334" i="44" s="1"/>
  <c r="P334" i="44"/>
  <c r="AA334" i="44" s="1"/>
  <c r="O334" i="44"/>
  <c r="Y334" i="44" s="1"/>
  <c r="T333" i="44"/>
  <c r="AI333" i="44" s="1"/>
  <c r="S333" i="44"/>
  <c r="AG333" i="44" s="1"/>
  <c r="R333" i="44"/>
  <c r="AE333" i="44" s="1"/>
  <c r="Q333" i="44"/>
  <c r="AC333" i="44" s="1"/>
  <c r="P333" i="44"/>
  <c r="AA333" i="44" s="1"/>
  <c r="O333" i="44"/>
  <c r="Y333" i="44" s="1"/>
  <c r="T332" i="44"/>
  <c r="AI332" i="44" s="1"/>
  <c r="S332" i="44"/>
  <c r="AG332" i="44" s="1"/>
  <c r="R332" i="44"/>
  <c r="AE332" i="44" s="1"/>
  <c r="Q332" i="44"/>
  <c r="AC332" i="44" s="1"/>
  <c r="P332" i="44"/>
  <c r="AA332" i="44" s="1"/>
  <c r="O332" i="44"/>
  <c r="Y332" i="44" s="1"/>
  <c r="T326" i="44"/>
  <c r="AI326" i="44" s="1"/>
  <c r="S326" i="44"/>
  <c r="AG326" i="44" s="1"/>
  <c r="R326" i="44"/>
  <c r="AE326" i="44" s="1"/>
  <c r="Q326" i="44"/>
  <c r="AC326" i="44" s="1"/>
  <c r="P326" i="44"/>
  <c r="AA326" i="44" s="1"/>
  <c r="O326" i="44"/>
  <c r="Y326" i="44" s="1"/>
  <c r="T325" i="44"/>
  <c r="AI325" i="44" s="1"/>
  <c r="S325" i="44"/>
  <c r="AG325" i="44" s="1"/>
  <c r="R325" i="44"/>
  <c r="AE325" i="44" s="1"/>
  <c r="Q325" i="44"/>
  <c r="AC325" i="44" s="1"/>
  <c r="P325" i="44"/>
  <c r="AA325" i="44" s="1"/>
  <c r="O325" i="44"/>
  <c r="Y325" i="44" s="1"/>
  <c r="T324" i="44"/>
  <c r="AI324" i="44" s="1"/>
  <c r="S324" i="44"/>
  <c r="AG324" i="44" s="1"/>
  <c r="R324" i="44"/>
  <c r="AE324" i="44" s="1"/>
  <c r="Q324" i="44"/>
  <c r="AC324" i="44" s="1"/>
  <c r="P324" i="44"/>
  <c r="AA324" i="44" s="1"/>
  <c r="O324" i="44"/>
  <c r="Y324" i="44" s="1"/>
  <c r="T323" i="44"/>
  <c r="AI323" i="44" s="1"/>
  <c r="S323" i="44"/>
  <c r="AG323" i="44" s="1"/>
  <c r="R323" i="44"/>
  <c r="AE323" i="44" s="1"/>
  <c r="Q323" i="44"/>
  <c r="AC323" i="44" s="1"/>
  <c r="P323" i="44"/>
  <c r="AA323" i="44" s="1"/>
  <c r="O323" i="44"/>
  <c r="Y323" i="44" s="1"/>
  <c r="T322" i="44"/>
  <c r="AI322" i="44" s="1"/>
  <c r="S322" i="44"/>
  <c r="AG322" i="44" s="1"/>
  <c r="R322" i="44"/>
  <c r="AE322" i="44" s="1"/>
  <c r="Q322" i="44"/>
  <c r="AC322" i="44" s="1"/>
  <c r="P322" i="44"/>
  <c r="AA322" i="44" s="1"/>
  <c r="O322" i="44"/>
  <c r="Y322" i="44" s="1"/>
  <c r="T316" i="44"/>
  <c r="AI316" i="44" s="1"/>
  <c r="S316" i="44"/>
  <c r="AG316" i="44" s="1"/>
  <c r="R316" i="44"/>
  <c r="AE316" i="44" s="1"/>
  <c r="Q316" i="44"/>
  <c r="AC316" i="44" s="1"/>
  <c r="P316" i="44"/>
  <c r="AA316" i="44" s="1"/>
  <c r="O316" i="44"/>
  <c r="Y316" i="44" s="1"/>
  <c r="T315" i="44"/>
  <c r="AI315" i="44" s="1"/>
  <c r="S315" i="44"/>
  <c r="AG315" i="44" s="1"/>
  <c r="R315" i="44"/>
  <c r="AE315" i="44" s="1"/>
  <c r="Q315" i="44"/>
  <c r="AC315" i="44" s="1"/>
  <c r="P315" i="44"/>
  <c r="AA315" i="44" s="1"/>
  <c r="O315" i="44"/>
  <c r="Y315" i="44" s="1"/>
  <c r="T314" i="44"/>
  <c r="AI314" i="44" s="1"/>
  <c r="S314" i="44"/>
  <c r="AG314" i="44" s="1"/>
  <c r="R314" i="44"/>
  <c r="AE314" i="44" s="1"/>
  <c r="Q314" i="44"/>
  <c r="AC314" i="44" s="1"/>
  <c r="P314" i="44"/>
  <c r="AA314" i="44" s="1"/>
  <c r="O314" i="44"/>
  <c r="Y314" i="44" s="1"/>
  <c r="T313" i="44"/>
  <c r="AI313" i="44" s="1"/>
  <c r="S313" i="44"/>
  <c r="AG313" i="44" s="1"/>
  <c r="R313" i="44"/>
  <c r="AE313" i="44" s="1"/>
  <c r="Q313" i="44"/>
  <c r="AC313" i="44" s="1"/>
  <c r="P313" i="44"/>
  <c r="AA313" i="44" s="1"/>
  <c r="O313" i="44"/>
  <c r="Y313" i="44" s="1"/>
  <c r="T312" i="44"/>
  <c r="AI312" i="44" s="1"/>
  <c r="S312" i="44"/>
  <c r="AG312" i="44" s="1"/>
  <c r="R312" i="44"/>
  <c r="AE312" i="44" s="1"/>
  <c r="Q312" i="44"/>
  <c r="AC312" i="44" s="1"/>
  <c r="P312" i="44"/>
  <c r="AA312" i="44" s="1"/>
  <c r="O312" i="44"/>
  <c r="Y312" i="44" s="1"/>
  <c r="T311" i="44"/>
  <c r="AI311" i="44" s="1"/>
  <c r="S311" i="44"/>
  <c r="AG311" i="44" s="1"/>
  <c r="R311" i="44"/>
  <c r="AE311" i="44" s="1"/>
  <c r="Q311" i="44"/>
  <c r="AC311" i="44" s="1"/>
  <c r="P311" i="44"/>
  <c r="AA311" i="44" s="1"/>
  <c r="O311" i="44"/>
  <c r="Y311" i="44" s="1"/>
  <c r="T310" i="44"/>
  <c r="AI310" i="44" s="1"/>
  <c r="S310" i="44"/>
  <c r="AG310" i="44" s="1"/>
  <c r="R310" i="44"/>
  <c r="AE310" i="44" s="1"/>
  <c r="Q310" i="44"/>
  <c r="AC310" i="44" s="1"/>
  <c r="P310" i="44"/>
  <c r="AA310" i="44" s="1"/>
  <c r="O310" i="44"/>
  <c r="Y310" i="44" s="1"/>
  <c r="T309" i="44"/>
  <c r="AI309" i="44" s="1"/>
  <c r="S309" i="44"/>
  <c r="AG309" i="44" s="1"/>
  <c r="R309" i="44"/>
  <c r="AE309" i="44" s="1"/>
  <c r="Q309" i="44"/>
  <c r="AC309" i="44" s="1"/>
  <c r="P309" i="44"/>
  <c r="AA309" i="44" s="1"/>
  <c r="O309" i="44"/>
  <c r="Y309" i="44" s="1"/>
  <c r="T308" i="44"/>
  <c r="AI308" i="44" s="1"/>
  <c r="S308" i="44"/>
  <c r="AG308" i="44" s="1"/>
  <c r="R308" i="44"/>
  <c r="AE308" i="44" s="1"/>
  <c r="Q308" i="44"/>
  <c r="AC308" i="44" s="1"/>
  <c r="P308" i="44"/>
  <c r="AA308" i="44" s="1"/>
  <c r="O308" i="44"/>
  <c r="Y308" i="44" s="1"/>
  <c r="T307" i="44"/>
  <c r="AI307" i="44" s="1"/>
  <c r="S307" i="44"/>
  <c r="AG307" i="44" s="1"/>
  <c r="R307" i="44"/>
  <c r="AE307" i="44" s="1"/>
  <c r="Q307" i="44"/>
  <c r="AC307" i="44" s="1"/>
  <c r="P307" i="44"/>
  <c r="AA307" i="44" s="1"/>
  <c r="O307" i="44"/>
  <c r="Y307" i="44" s="1"/>
  <c r="T306" i="44"/>
  <c r="AI306" i="44" s="1"/>
  <c r="S306" i="44"/>
  <c r="AG306" i="44" s="1"/>
  <c r="R306" i="44"/>
  <c r="AE306" i="44" s="1"/>
  <c r="Q306" i="44"/>
  <c r="AC306" i="44" s="1"/>
  <c r="P306" i="44"/>
  <c r="AA306" i="44" s="1"/>
  <c r="O306" i="44"/>
  <c r="Y306" i="44" s="1"/>
  <c r="T305" i="44"/>
  <c r="AI305" i="44" s="1"/>
  <c r="S305" i="44"/>
  <c r="AG305" i="44" s="1"/>
  <c r="R305" i="44"/>
  <c r="AE305" i="44" s="1"/>
  <c r="Q305" i="44"/>
  <c r="AC305" i="44" s="1"/>
  <c r="P305" i="44"/>
  <c r="AA305" i="44" s="1"/>
  <c r="O305" i="44"/>
  <c r="Y305" i="44" s="1"/>
  <c r="T304" i="44"/>
  <c r="AI304" i="44" s="1"/>
  <c r="S304" i="44"/>
  <c r="AG304" i="44" s="1"/>
  <c r="R304" i="44"/>
  <c r="AE304" i="44" s="1"/>
  <c r="Q304" i="44"/>
  <c r="AC304" i="44" s="1"/>
  <c r="P304" i="44"/>
  <c r="AA304" i="44" s="1"/>
  <c r="O304" i="44"/>
  <c r="Y304" i="44" s="1"/>
  <c r="T303" i="44"/>
  <c r="AI303" i="44" s="1"/>
  <c r="S303" i="44"/>
  <c r="AG303" i="44" s="1"/>
  <c r="R303" i="44"/>
  <c r="AE303" i="44" s="1"/>
  <c r="Q303" i="44"/>
  <c r="AC303" i="44" s="1"/>
  <c r="P303" i="44"/>
  <c r="AA303" i="44" s="1"/>
  <c r="O303" i="44"/>
  <c r="Y303" i="44" s="1"/>
  <c r="T302" i="44"/>
  <c r="AI302" i="44" s="1"/>
  <c r="S302" i="44"/>
  <c r="AG302" i="44" s="1"/>
  <c r="R302" i="44"/>
  <c r="AE302" i="44" s="1"/>
  <c r="Q302" i="44"/>
  <c r="AC302" i="44" s="1"/>
  <c r="P302" i="44"/>
  <c r="AA302" i="44" s="1"/>
  <c r="O302" i="44"/>
  <c r="Y302" i="44" s="1"/>
  <c r="T301" i="44"/>
  <c r="AI301" i="44" s="1"/>
  <c r="S301" i="44"/>
  <c r="AG301" i="44" s="1"/>
  <c r="R301" i="44"/>
  <c r="AE301" i="44" s="1"/>
  <c r="Q301" i="44"/>
  <c r="AC301" i="44" s="1"/>
  <c r="P301" i="44"/>
  <c r="AA301" i="44" s="1"/>
  <c r="O301" i="44"/>
  <c r="Y301" i="44" s="1"/>
  <c r="T300" i="44"/>
  <c r="AI300" i="44" s="1"/>
  <c r="S300" i="44"/>
  <c r="AG300" i="44" s="1"/>
  <c r="R300" i="44"/>
  <c r="AE300" i="44" s="1"/>
  <c r="Q300" i="44"/>
  <c r="AC300" i="44" s="1"/>
  <c r="P300" i="44"/>
  <c r="AA300" i="44" s="1"/>
  <c r="O300" i="44"/>
  <c r="Y300" i="44" s="1"/>
  <c r="T299" i="44"/>
  <c r="AI299" i="44" s="1"/>
  <c r="S299" i="44"/>
  <c r="AG299" i="44" s="1"/>
  <c r="R299" i="44"/>
  <c r="AE299" i="44" s="1"/>
  <c r="Q299" i="44"/>
  <c r="AC299" i="44" s="1"/>
  <c r="P299" i="44"/>
  <c r="AA299" i="44" s="1"/>
  <c r="O299" i="44"/>
  <c r="Y299" i="44" s="1"/>
  <c r="T294" i="44"/>
  <c r="AI294" i="44" s="1"/>
  <c r="S294" i="44"/>
  <c r="AG294" i="44" s="1"/>
  <c r="R294" i="44"/>
  <c r="AE294" i="44" s="1"/>
  <c r="Q294" i="44"/>
  <c r="AC294" i="44" s="1"/>
  <c r="P294" i="44"/>
  <c r="AA294" i="44" s="1"/>
  <c r="O294" i="44"/>
  <c r="Y294" i="44" s="1"/>
  <c r="T293" i="44"/>
  <c r="AI293" i="44" s="1"/>
  <c r="S293" i="44"/>
  <c r="AG293" i="44" s="1"/>
  <c r="R293" i="44"/>
  <c r="AE293" i="44" s="1"/>
  <c r="Q293" i="44"/>
  <c r="AC293" i="44" s="1"/>
  <c r="P293" i="44"/>
  <c r="AA293" i="44" s="1"/>
  <c r="O293" i="44"/>
  <c r="Y293" i="44" s="1"/>
  <c r="T292" i="44"/>
  <c r="AI292" i="44" s="1"/>
  <c r="S292" i="44"/>
  <c r="AG292" i="44" s="1"/>
  <c r="R292" i="44"/>
  <c r="AE292" i="44" s="1"/>
  <c r="Q292" i="44"/>
  <c r="AC292" i="44" s="1"/>
  <c r="P292" i="44"/>
  <c r="AA292" i="44" s="1"/>
  <c r="O292" i="44"/>
  <c r="Y292" i="44" s="1"/>
  <c r="T291" i="44"/>
  <c r="AI291" i="44" s="1"/>
  <c r="S291" i="44"/>
  <c r="AG291" i="44" s="1"/>
  <c r="R291" i="44"/>
  <c r="AE291" i="44" s="1"/>
  <c r="Q291" i="44"/>
  <c r="AC291" i="44" s="1"/>
  <c r="P291" i="44"/>
  <c r="AA291" i="44" s="1"/>
  <c r="O291" i="44"/>
  <c r="Y291" i="44" s="1"/>
  <c r="T290" i="44"/>
  <c r="AI290" i="44" s="1"/>
  <c r="S290" i="44"/>
  <c r="AG290" i="44" s="1"/>
  <c r="R290" i="44"/>
  <c r="AE290" i="44" s="1"/>
  <c r="Q290" i="44"/>
  <c r="AC290" i="44" s="1"/>
  <c r="P290" i="44"/>
  <c r="AA290" i="44" s="1"/>
  <c r="O290" i="44"/>
  <c r="Y290" i="44" s="1"/>
  <c r="T289" i="44"/>
  <c r="AI289" i="44" s="1"/>
  <c r="S289" i="44"/>
  <c r="AG289" i="44" s="1"/>
  <c r="R289" i="44"/>
  <c r="AE289" i="44" s="1"/>
  <c r="Q289" i="44"/>
  <c r="AC289" i="44" s="1"/>
  <c r="P289" i="44"/>
  <c r="AA289" i="44" s="1"/>
  <c r="O289" i="44"/>
  <c r="Y289" i="44" s="1"/>
  <c r="T288" i="44"/>
  <c r="AI288" i="44" s="1"/>
  <c r="S288" i="44"/>
  <c r="AG288" i="44" s="1"/>
  <c r="R288" i="44"/>
  <c r="AE288" i="44" s="1"/>
  <c r="Q288" i="44"/>
  <c r="AC288" i="44" s="1"/>
  <c r="P288" i="44"/>
  <c r="AA288" i="44" s="1"/>
  <c r="O288" i="44"/>
  <c r="Y288" i="44" s="1"/>
  <c r="T287" i="44"/>
  <c r="AI287" i="44" s="1"/>
  <c r="S287" i="44"/>
  <c r="AG287" i="44" s="1"/>
  <c r="R287" i="44"/>
  <c r="AE287" i="44" s="1"/>
  <c r="Q287" i="44"/>
  <c r="AC287" i="44" s="1"/>
  <c r="P287" i="44"/>
  <c r="AA287" i="44" s="1"/>
  <c r="O287" i="44"/>
  <c r="Y287" i="44" s="1"/>
  <c r="T286" i="44"/>
  <c r="AI286" i="44" s="1"/>
  <c r="S286" i="44"/>
  <c r="AG286" i="44" s="1"/>
  <c r="R286" i="44"/>
  <c r="AE286" i="44" s="1"/>
  <c r="Q286" i="44"/>
  <c r="AC286" i="44" s="1"/>
  <c r="P286" i="44"/>
  <c r="AA286" i="44" s="1"/>
  <c r="O286" i="44"/>
  <c r="Y286" i="44" s="1"/>
  <c r="T285" i="44"/>
  <c r="AI285" i="44" s="1"/>
  <c r="S285" i="44"/>
  <c r="AG285" i="44" s="1"/>
  <c r="R285" i="44"/>
  <c r="AE285" i="44" s="1"/>
  <c r="Q285" i="44"/>
  <c r="AC285" i="44" s="1"/>
  <c r="P285" i="44"/>
  <c r="AA285" i="44" s="1"/>
  <c r="O285" i="44"/>
  <c r="Y285" i="44" s="1"/>
  <c r="T284" i="44"/>
  <c r="AI284" i="44" s="1"/>
  <c r="S284" i="44"/>
  <c r="AG284" i="44" s="1"/>
  <c r="R284" i="44"/>
  <c r="AE284" i="44" s="1"/>
  <c r="Q284" i="44"/>
  <c r="AC284" i="44" s="1"/>
  <c r="P284" i="44"/>
  <c r="AA284" i="44" s="1"/>
  <c r="O284" i="44"/>
  <c r="Y284" i="44" s="1"/>
  <c r="T283" i="44"/>
  <c r="AI283" i="44" s="1"/>
  <c r="S283" i="44"/>
  <c r="AG283" i="44" s="1"/>
  <c r="R283" i="44"/>
  <c r="AE283" i="44" s="1"/>
  <c r="Q283" i="44"/>
  <c r="AC283" i="44" s="1"/>
  <c r="P283" i="44"/>
  <c r="AA283" i="44" s="1"/>
  <c r="O283" i="44"/>
  <c r="Y283" i="44" s="1"/>
  <c r="T282" i="44"/>
  <c r="AI282" i="44" s="1"/>
  <c r="S282" i="44"/>
  <c r="AG282" i="44" s="1"/>
  <c r="R282" i="44"/>
  <c r="AE282" i="44" s="1"/>
  <c r="Q282" i="44"/>
  <c r="AC282" i="44" s="1"/>
  <c r="P282" i="44"/>
  <c r="AA282" i="44" s="1"/>
  <c r="O282" i="44"/>
  <c r="Y282" i="44" s="1"/>
  <c r="T281" i="44"/>
  <c r="AI281" i="44" s="1"/>
  <c r="S281" i="44"/>
  <c r="AG281" i="44" s="1"/>
  <c r="R281" i="44"/>
  <c r="AE281" i="44" s="1"/>
  <c r="Q281" i="44"/>
  <c r="AC281" i="44" s="1"/>
  <c r="P281" i="44"/>
  <c r="AA281" i="44" s="1"/>
  <c r="O281" i="44"/>
  <c r="Y281" i="44" s="1"/>
  <c r="T280" i="44"/>
  <c r="AI280" i="44" s="1"/>
  <c r="S280" i="44"/>
  <c r="AG280" i="44" s="1"/>
  <c r="R280" i="44"/>
  <c r="AE280" i="44" s="1"/>
  <c r="Q280" i="44"/>
  <c r="AC280" i="44" s="1"/>
  <c r="P280" i="44"/>
  <c r="AA280" i="44" s="1"/>
  <c r="O280" i="44"/>
  <c r="Y280" i="44" s="1"/>
  <c r="T279" i="44"/>
  <c r="AI279" i="44" s="1"/>
  <c r="S279" i="44"/>
  <c r="AG279" i="44" s="1"/>
  <c r="R279" i="44"/>
  <c r="AE279" i="44" s="1"/>
  <c r="Q279" i="44"/>
  <c r="AC279" i="44" s="1"/>
  <c r="P279" i="44"/>
  <c r="AA279" i="44" s="1"/>
  <c r="O279" i="44"/>
  <c r="Y279" i="44" s="1"/>
  <c r="T278" i="44"/>
  <c r="AI278" i="44" s="1"/>
  <c r="S278" i="44"/>
  <c r="AG278" i="44" s="1"/>
  <c r="R278" i="44"/>
  <c r="AE278" i="44" s="1"/>
  <c r="Q278" i="44"/>
  <c r="AC278" i="44" s="1"/>
  <c r="P278" i="44"/>
  <c r="AA278" i="44" s="1"/>
  <c r="O278" i="44"/>
  <c r="Y278" i="44" s="1"/>
  <c r="T277" i="44"/>
  <c r="AI277" i="44" s="1"/>
  <c r="S277" i="44"/>
  <c r="AG277" i="44" s="1"/>
  <c r="R277" i="44"/>
  <c r="AE277" i="44" s="1"/>
  <c r="Q277" i="44"/>
  <c r="AC277" i="44" s="1"/>
  <c r="P277" i="44"/>
  <c r="AA277" i="44" s="1"/>
  <c r="O277" i="44"/>
  <c r="Y277" i="44" s="1"/>
  <c r="T276" i="44"/>
  <c r="AI276" i="44" s="1"/>
  <c r="S276" i="44"/>
  <c r="AG276" i="44" s="1"/>
  <c r="R276" i="44"/>
  <c r="AE276" i="44" s="1"/>
  <c r="Q276" i="44"/>
  <c r="AC276" i="44" s="1"/>
  <c r="P276" i="44"/>
  <c r="AA276" i="44" s="1"/>
  <c r="O276" i="44"/>
  <c r="Y276" i="44" s="1"/>
  <c r="T275" i="44"/>
  <c r="AI275" i="44" s="1"/>
  <c r="S275" i="44"/>
  <c r="AG275" i="44" s="1"/>
  <c r="R275" i="44"/>
  <c r="AE275" i="44" s="1"/>
  <c r="Q275" i="44"/>
  <c r="AC275" i="44" s="1"/>
  <c r="P275" i="44"/>
  <c r="AA275" i="44" s="1"/>
  <c r="O275" i="44"/>
  <c r="Y275" i="44" s="1"/>
  <c r="T274" i="44"/>
  <c r="AI274" i="44" s="1"/>
  <c r="S274" i="44"/>
  <c r="AG274" i="44" s="1"/>
  <c r="R274" i="44"/>
  <c r="AE274" i="44" s="1"/>
  <c r="Q274" i="44"/>
  <c r="AC274" i="44" s="1"/>
  <c r="P274" i="44"/>
  <c r="AA274" i="44" s="1"/>
  <c r="O274" i="44"/>
  <c r="Y274" i="44" s="1"/>
  <c r="T273" i="44"/>
  <c r="AI273" i="44" s="1"/>
  <c r="S273" i="44"/>
  <c r="AG273" i="44" s="1"/>
  <c r="R273" i="44"/>
  <c r="AE273" i="44" s="1"/>
  <c r="Q273" i="44"/>
  <c r="AC273" i="44" s="1"/>
  <c r="P273" i="44"/>
  <c r="AA273" i="44" s="1"/>
  <c r="O273" i="44"/>
  <c r="Y273" i="44" s="1"/>
  <c r="T272" i="44"/>
  <c r="AI272" i="44" s="1"/>
  <c r="S272" i="44"/>
  <c r="AG272" i="44" s="1"/>
  <c r="R272" i="44"/>
  <c r="AE272" i="44" s="1"/>
  <c r="Q272" i="44"/>
  <c r="AC272" i="44" s="1"/>
  <c r="P272" i="44"/>
  <c r="AA272" i="44" s="1"/>
  <c r="O272" i="44"/>
  <c r="Y272" i="44" s="1"/>
  <c r="T271" i="44"/>
  <c r="AI271" i="44" s="1"/>
  <c r="S271" i="44"/>
  <c r="AG271" i="44" s="1"/>
  <c r="R271" i="44"/>
  <c r="AE271" i="44" s="1"/>
  <c r="Q271" i="44"/>
  <c r="AC271" i="44" s="1"/>
  <c r="P271" i="44"/>
  <c r="AA271" i="44" s="1"/>
  <c r="O271" i="44"/>
  <c r="Y271" i="44" s="1"/>
  <c r="T270" i="44"/>
  <c r="AI270" i="44" s="1"/>
  <c r="S270" i="44"/>
  <c r="AG270" i="44" s="1"/>
  <c r="R270" i="44"/>
  <c r="AE270" i="44" s="1"/>
  <c r="Q270" i="44"/>
  <c r="AC270" i="44" s="1"/>
  <c r="P270" i="44"/>
  <c r="AA270" i="44" s="1"/>
  <c r="O270" i="44"/>
  <c r="Y270" i="44" s="1"/>
  <c r="T269" i="44"/>
  <c r="AI269" i="44" s="1"/>
  <c r="S269" i="44"/>
  <c r="AG269" i="44" s="1"/>
  <c r="R269" i="44"/>
  <c r="AE269" i="44" s="1"/>
  <c r="Q269" i="44"/>
  <c r="AC269" i="44" s="1"/>
  <c r="P269" i="44"/>
  <c r="AA269" i="44" s="1"/>
  <c r="O269" i="44"/>
  <c r="Y269" i="44" s="1"/>
  <c r="T268" i="44"/>
  <c r="AI268" i="44" s="1"/>
  <c r="S268" i="44"/>
  <c r="AG268" i="44" s="1"/>
  <c r="R268" i="44"/>
  <c r="AE268" i="44" s="1"/>
  <c r="Q268" i="44"/>
  <c r="AC268" i="44" s="1"/>
  <c r="P268" i="44"/>
  <c r="AA268" i="44" s="1"/>
  <c r="O268" i="44"/>
  <c r="Y268" i="44" s="1"/>
  <c r="T267" i="44"/>
  <c r="AI267" i="44" s="1"/>
  <c r="S267" i="44"/>
  <c r="AG267" i="44" s="1"/>
  <c r="R267" i="44"/>
  <c r="AE267" i="44" s="1"/>
  <c r="Q267" i="44"/>
  <c r="AC267" i="44" s="1"/>
  <c r="P267" i="44"/>
  <c r="AA267" i="44" s="1"/>
  <c r="O267" i="44"/>
  <c r="Y267" i="44" s="1"/>
  <c r="T266" i="44"/>
  <c r="AI266" i="44" s="1"/>
  <c r="S266" i="44"/>
  <c r="AG266" i="44" s="1"/>
  <c r="R266" i="44"/>
  <c r="AE266" i="44" s="1"/>
  <c r="Q266" i="44"/>
  <c r="AC266" i="44" s="1"/>
  <c r="P266" i="44"/>
  <c r="AA266" i="44" s="1"/>
  <c r="O266" i="44"/>
  <c r="Y266" i="44" s="1"/>
  <c r="T265" i="44"/>
  <c r="AI265" i="44" s="1"/>
  <c r="S265" i="44"/>
  <c r="AG265" i="44" s="1"/>
  <c r="R265" i="44"/>
  <c r="AE265" i="44" s="1"/>
  <c r="Q265" i="44"/>
  <c r="AC265" i="44" s="1"/>
  <c r="P265" i="44"/>
  <c r="AA265" i="44" s="1"/>
  <c r="O265" i="44"/>
  <c r="Y265" i="44" s="1"/>
  <c r="T264" i="44"/>
  <c r="AI264" i="44" s="1"/>
  <c r="S264" i="44"/>
  <c r="AG264" i="44" s="1"/>
  <c r="R264" i="44"/>
  <c r="AE264" i="44" s="1"/>
  <c r="Q264" i="44"/>
  <c r="AC264" i="44" s="1"/>
  <c r="P264" i="44"/>
  <c r="AA264" i="44" s="1"/>
  <c r="O264" i="44"/>
  <c r="Y264" i="44" s="1"/>
  <c r="T263" i="44"/>
  <c r="AI263" i="44" s="1"/>
  <c r="S263" i="44"/>
  <c r="AG263" i="44" s="1"/>
  <c r="R263" i="44"/>
  <c r="AE263" i="44" s="1"/>
  <c r="Q263" i="44"/>
  <c r="AC263" i="44" s="1"/>
  <c r="P263" i="44"/>
  <c r="AA263" i="44" s="1"/>
  <c r="O263" i="44"/>
  <c r="Y263" i="44" s="1"/>
  <c r="T256" i="44"/>
  <c r="AI256" i="44" s="1"/>
  <c r="S256" i="44"/>
  <c r="AG256" i="44" s="1"/>
  <c r="R256" i="44"/>
  <c r="AE256" i="44" s="1"/>
  <c r="Q256" i="44"/>
  <c r="AC256" i="44" s="1"/>
  <c r="P256" i="44"/>
  <c r="AA256" i="44" s="1"/>
  <c r="O256" i="44"/>
  <c r="Y256" i="44" s="1"/>
  <c r="T255" i="44"/>
  <c r="AI255" i="44" s="1"/>
  <c r="S255" i="44"/>
  <c r="AG255" i="44" s="1"/>
  <c r="R255" i="44"/>
  <c r="AE255" i="44" s="1"/>
  <c r="Q255" i="44"/>
  <c r="AC255" i="44" s="1"/>
  <c r="P255" i="44"/>
  <c r="AA255" i="44" s="1"/>
  <c r="O255" i="44"/>
  <c r="Y255" i="44" s="1"/>
  <c r="T254" i="44"/>
  <c r="AI254" i="44" s="1"/>
  <c r="S254" i="44"/>
  <c r="AG254" i="44" s="1"/>
  <c r="R254" i="44"/>
  <c r="AE254" i="44" s="1"/>
  <c r="Q254" i="44"/>
  <c r="AC254" i="44" s="1"/>
  <c r="P254" i="44"/>
  <c r="AA254" i="44" s="1"/>
  <c r="O254" i="44"/>
  <c r="Y254" i="44" s="1"/>
  <c r="T253" i="44"/>
  <c r="AI253" i="44" s="1"/>
  <c r="S253" i="44"/>
  <c r="AG253" i="44" s="1"/>
  <c r="R253" i="44"/>
  <c r="AE253" i="44" s="1"/>
  <c r="Q253" i="44"/>
  <c r="AC253" i="44" s="1"/>
  <c r="P253" i="44"/>
  <c r="AA253" i="44" s="1"/>
  <c r="O253" i="44"/>
  <c r="Y253" i="44" s="1"/>
  <c r="T252" i="44"/>
  <c r="AI252" i="44" s="1"/>
  <c r="S252" i="44"/>
  <c r="AG252" i="44" s="1"/>
  <c r="R252" i="44"/>
  <c r="AE252" i="44" s="1"/>
  <c r="Q252" i="44"/>
  <c r="AC252" i="44" s="1"/>
  <c r="P252" i="44"/>
  <c r="AA252" i="44" s="1"/>
  <c r="O252" i="44"/>
  <c r="Y252" i="44" s="1"/>
  <c r="T251" i="44"/>
  <c r="AI251" i="44" s="1"/>
  <c r="S251" i="44"/>
  <c r="AG251" i="44" s="1"/>
  <c r="R251" i="44"/>
  <c r="AE251" i="44" s="1"/>
  <c r="Q251" i="44"/>
  <c r="AC251" i="44" s="1"/>
  <c r="P251" i="44"/>
  <c r="AA251" i="44" s="1"/>
  <c r="O251" i="44"/>
  <c r="Y251" i="44" s="1"/>
  <c r="T250" i="44"/>
  <c r="AI250" i="44" s="1"/>
  <c r="S250" i="44"/>
  <c r="AG250" i="44" s="1"/>
  <c r="R250" i="44"/>
  <c r="AE250" i="44" s="1"/>
  <c r="Q250" i="44"/>
  <c r="AC250" i="44" s="1"/>
  <c r="P250" i="44"/>
  <c r="AA250" i="44" s="1"/>
  <c r="O250" i="44"/>
  <c r="Y250" i="44" s="1"/>
  <c r="T249" i="44"/>
  <c r="AI249" i="44" s="1"/>
  <c r="S249" i="44"/>
  <c r="AG249" i="44" s="1"/>
  <c r="R249" i="44"/>
  <c r="AE249" i="44" s="1"/>
  <c r="Q249" i="44"/>
  <c r="AC249" i="44" s="1"/>
  <c r="P249" i="44"/>
  <c r="AA249" i="44" s="1"/>
  <c r="O249" i="44"/>
  <c r="Y249" i="44" s="1"/>
  <c r="T248" i="44"/>
  <c r="AI248" i="44" s="1"/>
  <c r="S248" i="44"/>
  <c r="AG248" i="44" s="1"/>
  <c r="R248" i="44"/>
  <c r="AE248" i="44" s="1"/>
  <c r="Q248" i="44"/>
  <c r="AC248" i="44" s="1"/>
  <c r="P248" i="44"/>
  <c r="AA248" i="44" s="1"/>
  <c r="O248" i="44"/>
  <c r="Y248" i="44" s="1"/>
  <c r="T247" i="44"/>
  <c r="AI247" i="44" s="1"/>
  <c r="S247" i="44"/>
  <c r="AG247" i="44" s="1"/>
  <c r="R247" i="44"/>
  <c r="AE247" i="44" s="1"/>
  <c r="Q247" i="44"/>
  <c r="AC247" i="44" s="1"/>
  <c r="P247" i="44"/>
  <c r="AA247" i="44" s="1"/>
  <c r="O247" i="44"/>
  <c r="Y247" i="44" s="1"/>
  <c r="T246" i="44"/>
  <c r="AI246" i="44" s="1"/>
  <c r="S246" i="44"/>
  <c r="AG246" i="44" s="1"/>
  <c r="R246" i="44"/>
  <c r="AE246" i="44" s="1"/>
  <c r="Q246" i="44"/>
  <c r="AC246" i="44" s="1"/>
  <c r="P246" i="44"/>
  <c r="AA246" i="44" s="1"/>
  <c r="O246" i="44"/>
  <c r="Y246" i="44" s="1"/>
  <c r="T245" i="44"/>
  <c r="AI245" i="44" s="1"/>
  <c r="S245" i="44"/>
  <c r="AG245" i="44" s="1"/>
  <c r="R245" i="44"/>
  <c r="AE245" i="44" s="1"/>
  <c r="Q245" i="44"/>
  <c r="AC245" i="44" s="1"/>
  <c r="P245" i="44"/>
  <c r="AA245" i="44" s="1"/>
  <c r="O245" i="44"/>
  <c r="Y245" i="44" s="1"/>
  <c r="T244" i="44"/>
  <c r="AI244" i="44" s="1"/>
  <c r="S244" i="44"/>
  <c r="AG244" i="44" s="1"/>
  <c r="R244" i="44"/>
  <c r="AE244" i="44" s="1"/>
  <c r="Q244" i="44"/>
  <c r="AC244" i="44" s="1"/>
  <c r="P244" i="44"/>
  <c r="AA244" i="44" s="1"/>
  <c r="O244" i="44"/>
  <c r="Y244" i="44" s="1"/>
  <c r="T243" i="44"/>
  <c r="AI243" i="44" s="1"/>
  <c r="S243" i="44"/>
  <c r="AG243" i="44" s="1"/>
  <c r="R243" i="44"/>
  <c r="AE243" i="44" s="1"/>
  <c r="Q243" i="44"/>
  <c r="AC243" i="44" s="1"/>
  <c r="P243" i="44"/>
  <c r="AA243" i="44" s="1"/>
  <c r="O243" i="44"/>
  <c r="Y243" i="44" s="1"/>
  <c r="T242" i="44"/>
  <c r="AI242" i="44" s="1"/>
  <c r="S242" i="44"/>
  <c r="AG242" i="44" s="1"/>
  <c r="R242" i="44"/>
  <c r="AE242" i="44" s="1"/>
  <c r="Q242" i="44"/>
  <c r="AC242" i="44" s="1"/>
  <c r="P242" i="44"/>
  <c r="AA242" i="44" s="1"/>
  <c r="O242" i="44"/>
  <c r="Y242" i="44" s="1"/>
  <c r="T241" i="44"/>
  <c r="AI241" i="44" s="1"/>
  <c r="S241" i="44"/>
  <c r="AG241" i="44" s="1"/>
  <c r="R241" i="44"/>
  <c r="AE241" i="44" s="1"/>
  <c r="Q241" i="44"/>
  <c r="AC241" i="44" s="1"/>
  <c r="P241" i="44"/>
  <c r="AA241" i="44" s="1"/>
  <c r="O241" i="44"/>
  <c r="Y241" i="44" s="1"/>
  <c r="T240" i="44"/>
  <c r="AI240" i="44" s="1"/>
  <c r="S240" i="44"/>
  <c r="AG240" i="44" s="1"/>
  <c r="R240" i="44"/>
  <c r="AE240" i="44" s="1"/>
  <c r="Q240" i="44"/>
  <c r="AC240" i="44" s="1"/>
  <c r="P240" i="44"/>
  <c r="AA240" i="44" s="1"/>
  <c r="O240" i="44"/>
  <c r="Y240" i="44" s="1"/>
  <c r="T239" i="44"/>
  <c r="AI239" i="44" s="1"/>
  <c r="S239" i="44"/>
  <c r="AG239" i="44" s="1"/>
  <c r="R239" i="44"/>
  <c r="AE239" i="44" s="1"/>
  <c r="Q239" i="44"/>
  <c r="AC239" i="44" s="1"/>
  <c r="P239" i="44"/>
  <c r="AA239" i="44" s="1"/>
  <c r="O239" i="44"/>
  <c r="Y239" i="44" s="1"/>
  <c r="T238" i="44"/>
  <c r="AI238" i="44" s="1"/>
  <c r="S238" i="44"/>
  <c r="AG238" i="44" s="1"/>
  <c r="R238" i="44"/>
  <c r="AE238" i="44" s="1"/>
  <c r="Q238" i="44"/>
  <c r="AC238" i="44" s="1"/>
  <c r="P238" i="44"/>
  <c r="AA238" i="44" s="1"/>
  <c r="O238" i="44"/>
  <c r="Y238" i="44" s="1"/>
  <c r="T237" i="44"/>
  <c r="AI237" i="44" s="1"/>
  <c r="S237" i="44"/>
  <c r="AG237" i="44" s="1"/>
  <c r="R237" i="44"/>
  <c r="AE237" i="44" s="1"/>
  <c r="Q237" i="44"/>
  <c r="AC237" i="44" s="1"/>
  <c r="P237" i="44"/>
  <c r="AA237" i="44" s="1"/>
  <c r="O237" i="44"/>
  <c r="Y237" i="44" s="1"/>
  <c r="T236" i="44"/>
  <c r="AI236" i="44" s="1"/>
  <c r="S236" i="44"/>
  <c r="AG236" i="44" s="1"/>
  <c r="R236" i="44"/>
  <c r="AE236" i="44" s="1"/>
  <c r="Q236" i="44"/>
  <c r="AC236" i="44" s="1"/>
  <c r="P236" i="44"/>
  <c r="AA236" i="44" s="1"/>
  <c r="O236" i="44"/>
  <c r="Y236" i="44" s="1"/>
  <c r="T235" i="44"/>
  <c r="AI235" i="44" s="1"/>
  <c r="S235" i="44"/>
  <c r="AG235" i="44" s="1"/>
  <c r="R235" i="44"/>
  <c r="AE235" i="44" s="1"/>
  <c r="Q235" i="44"/>
  <c r="AC235" i="44" s="1"/>
  <c r="P235" i="44"/>
  <c r="AA235" i="44" s="1"/>
  <c r="O235" i="44"/>
  <c r="Y235" i="44" s="1"/>
  <c r="T234" i="44"/>
  <c r="AI234" i="44" s="1"/>
  <c r="S234" i="44"/>
  <c r="AG234" i="44" s="1"/>
  <c r="R234" i="44"/>
  <c r="AE234" i="44" s="1"/>
  <c r="Q234" i="44"/>
  <c r="AC234" i="44" s="1"/>
  <c r="P234" i="44"/>
  <c r="AA234" i="44" s="1"/>
  <c r="O234" i="44"/>
  <c r="Y234" i="44" s="1"/>
  <c r="T233" i="44"/>
  <c r="AI233" i="44" s="1"/>
  <c r="S233" i="44"/>
  <c r="AG233" i="44" s="1"/>
  <c r="R233" i="44"/>
  <c r="AE233" i="44" s="1"/>
  <c r="Q233" i="44"/>
  <c r="AC233" i="44" s="1"/>
  <c r="P233" i="44"/>
  <c r="AA233" i="44" s="1"/>
  <c r="O233" i="44"/>
  <c r="Y233" i="44" s="1"/>
  <c r="T232" i="44"/>
  <c r="AI232" i="44" s="1"/>
  <c r="S232" i="44"/>
  <c r="AG232" i="44" s="1"/>
  <c r="R232" i="44"/>
  <c r="AE232" i="44" s="1"/>
  <c r="Q232" i="44"/>
  <c r="AC232" i="44" s="1"/>
  <c r="P232" i="44"/>
  <c r="AA232" i="44" s="1"/>
  <c r="O232" i="44"/>
  <c r="Y232" i="44" s="1"/>
  <c r="T231" i="44"/>
  <c r="AI231" i="44" s="1"/>
  <c r="S231" i="44"/>
  <c r="AG231" i="44" s="1"/>
  <c r="R231" i="44"/>
  <c r="AE231" i="44" s="1"/>
  <c r="Q231" i="44"/>
  <c r="AC231" i="44" s="1"/>
  <c r="P231" i="44"/>
  <c r="AA231" i="44" s="1"/>
  <c r="O231" i="44"/>
  <c r="Y231" i="44" s="1"/>
  <c r="T230" i="44"/>
  <c r="AI230" i="44" s="1"/>
  <c r="S230" i="44"/>
  <c r="AG230" i="44" s="1"/>
  <c r="R230" i="44"/>
  <c r="AE230" i="44" s="1"/>
  <c r="Q230" i="44"/>
  <c r="AC230" i="44" s="1"/>
  <c r="P230" i="44"/>
  <c r="AA230" i="44" s="1"/>
  <c r="O230" i="44"/>
  <c r="Y230" i="44" s="1"/>
  <c r="T229" i="44"/>
  <c r="AI229" i="44" s="1"/>
  <c r="S229" i="44"/>
  <c r="AG229" i="44" s="1"/>
  <c r="R229" i="44"/>
  <c r="AE229" i="44" s="1"/>
  <c r="Q229" i="44"/>
  <c r="AC229" i="44" s="1"/>
  <c r="P229" i="44"/>
  <c r="AA229" i="44" s="1"/>
  <c r="O229" i="44"/>
  <c r="Y229" i="44" s="1"/>
  <c r="T228" i="44"/>
  <c r="AI228" i="44" s="1"/>
  <c r="S228" i="44"/>
  <c r="AG228" i="44" s="1"/>
  <c r="R228" i="44"/>
  <c r="AE228" i="44" s="1"/>
  <c r="Q228" i="44"/>
  <c r="AC228" i="44" s="1"/>
  <c r="P228" i="44"/>
  <c r="AA228" i="44" s="1"/>
  <c r="O228" i="44"/>
  <c r="Y228" i="44" s="1"/>
  <c r="T227" i="44"/>
  <c r="AI227" i="44" s="1"/>
  <c r="S227" i="44"/>
  <c r="AG227" i="44" s="1"/>
  <c r="R227" i="44"/>
  <c r="AE227" i="44" s="1"/>
  <c r="Q227" i="44"/>
  <c r="AC227" i="44" s="1"/>
  <c r="P227" i="44"/>
  <c r="AA227" i="44" s="1"/>
  <c r="O227" i="44"/>
  <c r="Y227" i="44" s="1"/>
  <c r="T226" i="44"/>
  <c r="AI226" i="44" s="1"/>
  <c r="S226" i="44"/>
  <c r="AG226" i="44" s="1"/>
  <c r="R226" i="44"/>
  <c r="AE226" i="44" s="1"/>
  <c r="Q226" i="44"/>
  <c r="AC226" i="44" s="1"/>
  <c r="P226" i="44"/>
  <c r="AA226" i="44" s="1"/>
  <c r="O226" i="44"/>
  <c r="Y226" i="44" s="1"/>
  <c r="T225" i="44"/>
  <c r="AI225" i="44" s="1"/>
  <c r="S225" i="44"/>
  <c r="AG225" i="44" s="1"/>
  <c r="R225" i="44"/>
  <c r="AE225" i="44" s="1"/>
  <c r="Q225" i="44"/>
  <c r="AC225" i="44" s="1"/>
  <c r="P225" i="44"/>
  <c r="AA225" i="44" s="1"/>
  <c r="O225" i="44"/>
  <c r="Y225" i="44" s="1"/>
  <c r="T224" i="44"/>
  <c r="AI224" i="44" s="1"/>
  <c r="S224" i="44"/>
  <c r="AG224" i="44" s="1"/>
  <c r="R224" i="44"/>
  <c r="AE224" i="44" s="1"/>
  <c r="Q224" i="44"/>
  <c r="AC224" i="44" s="1"/>
  <c r="P224" i="44"/>
  <c r="AA224" i="44" s="1"/>
  <c r="O224" i="44"/>
  <c r="Y224" i="44" s="1"/>
  <c r="T223" i="44"/>
  <c r="AI223" i="44" s="1"/>
  <c r="S223" i="44"/>
  <c r="AG223" i="44" s="1"/>
  <c r="R223" i="44"/>
  <c r="AE223" i="44" s="1"/>
  <c r="Q223" i="44"/>
  <c r="AC223" i="44" s="1"/>
  <c r="P223" i="44"/>
  <c r="AA223" i="44" s="1"/>
  <c r="O223" i="44"/>
  <c r="Y223" i="44" s="1"/>
  <c r="T222" i="44"/>
  <c r="AI222" i="44" s="1"/>
  <c r="S222" i="44"/>
  <c r="AG222" i="44" s="1"/>
  <c r="R222" i="44"/>
  <c r="AE222" i="44" s="1"/>
  <c r="Q222" i="44"/>
  <c r="AC222" i="44" s="1"/>
  <c r="P222" i="44"/>
  <c r="AA222" i="44" s="1"/>
  <c r="O222" i="44"/>
  <c r="Y222" i="44" s="1"/>
  <c r="T172" i="44"/>
  <c r="AI172" i="44" s="1"/>
  <c r="S172" i="44"/>
  <c r="AG172" i="44" s="1"/>
  <c r="R172" i="44"/>
  <c r="AE172" i="44" s="1"/>
  <c r="Q172" i="44"/>
  <c r="AC172" i="44" s="1"/>
  <c r="P172" i="44"/>
  <c r="AA172" i="44" s="1"/>
  <c r="O172" i="44"/>
  <c r="Y172" i="44" s="1"/>
  <c r="T171" i="44"/>
  <c r="AI171" i="44" s="1"/>
  <c r="S171" i="44"/>
  <c r="AG171" i="44" s="1"/>
  <c r="R171" i="44"/>
  <c r="AE171" i="44" s="1"/>
  <c r="Q171" i="44"/>
  <c r="AC171" i="44" s="1"/>
  <c r="O171" i="44"/>
  <c r="Y171" i="44" s="1"/>
  <c r="T170" i="44"/>
  <c r="AI170" i="44" s="1"/>
  <c r="S170" i="44"/>
  <c r="AG170" i="44" s="1"/>
  <c r="R170" i="44"/>
  <c r="AE170" i="44" s="1"/>
  <c r="Q170" i="44"/>
  <c r="AC170" i="44" s="1"/>
  <c r="P170" i="44"/>
  <c r="AA170" i="44" s="1"/>
  <c r="O170" i="44"/>
  <c r="Y170" i="44" s="1"/>
  <c r="T169" i="44"/>
  <c r="AI169" i="44" s="1"/>
  <c r="S169" i="44"/>
  <c r="AG169" i="44" s="1"/>
  <c r="R169" i="44"/>
  <c r="AE169" i="44" s="1"/>
  <c r="Q169" i="44"/>
  <c r="AC169" i="44" s="1"/>
  <c r="P169" i="44"/>
  <c r="AA169" i="44" s="1"/>
  <c r="O169" i="44"/>
  <c r="Y169" i="44" s="1"/>
  <c r="T168" i="44"/>
  <c r="AI168" i="44" s="1"/>
  <c r="S168" i="44"/>
  <c r="AG168" i="44" s="1"/>
  <c r="R168" i="44"/>
  <c r="AE168" i="44" s="1"/>
  <c r="Q168" i="44"/>
  <c r="AC168" i="44" s="1"/>
  <c r="O168" i="44"/>
  <c r="Y168" i="44" s="1"/>
  <c r="T167" i="44"/>
  <c r="AI167" i="44" s="1"/>
  <c r="S167" i="44"/>
  <c r="AG167" i="44" s="1"/>
  <c r="R167" i="44"/>
  <c r="AE167" i="44" s="1"/>
  <c r="Q167" i="44"/>
  <c r="AC167" i="44" s="1"/>
  <c r="P167" i="44"/>
  <c r="AA167" i="44" s="1"/>
  <c r="O167" i="44"/>
  <c r="Y167" i="44" s="1"/>
  <c r="T166" i="44"/>
  <c r="AI166" i="44" s="1"/>
  <c r="S166" i="44"/>
  <c r="AG166" i="44" s="1"/>
  <c r="R166" i="44"/>
  <c r="AE166" i="44" s="1"/>
  <c r="Q166" i="44"/>
  <c r="AC166" i="44" s="1"/>
  <c r="O166" i="44"/>
  <c r="Y166" i="44" s="1"/>
  <c r="T165" i="44"/>
  <c r="AI165" i="44" s="1"/>
  <c r="S165" i="44"/>
  <c r="AG165" i="44" s="1"/>
  <c r="R165" i="44"/>
  <c r="AE165" i="44" s="1"/>
  <c r="Q165" i="44"/>
  <c r="AC165" i="44" s="1"/>
  <c r="P165" i="44"/>
  <c r="AA165" i="44" s="1"/>
  <c r="O165" i="44"/>
  <c r="Y165" i="44" s="1"/>
  <c r="T164" i="44"/>
  <c r="AI164" i="44" s="1"/>
  <c r="S164" i="44"/>
  <c r="AG164" i="44" s="1"/>
  <c r="R164" i="44"/>
  <c r="AE164" i="44" s="1"/>
  <c r="Q164" i="44"/>
  <c r="AC164" i="44" s="1"/>
  <c r="P164" i="44"/>
  <c r="AA164" i="44" s="1"/>
  <c r="O164" i="44"/>
  <c r="Y164" i="44" s="1"/>
  <c r="T163" i="44"/>
  <c r="AI163" i="44" s="1"/>
  <c r="S163" i="44"/>
  <c r="AG163" i="44" s="1"/>
  <c r="R163" i="44"/>
  <c r="AE163" i="44" s="1"/>
  <c r="Q163" i="44"/>
  <c r="AC163" i="44" s="1"/>
  <c r="P163" i="44"/>
  <c r="AA163" i="44" s="1"/>
  <c r="O163" i="44"/>
  <c r="Y163" i="44" s="1"/>
  <c r="T162" i="44"/>
  <c r="AI162" i="44" s="1"/>
  <c r="S162" i="44"/>
  <c r="AG162" i="44" s="1"/>
  <c r="R162" i="44"/>
  <c r="AE162" i="44" s="1"/>
  <c r="Q162" i="44"/>
  <c r="AC162" i="44" s="1"/>
  <c r="O162" i="44"/>
  <c r="Y162" i="44" s="1"/>
  <c r="T161" i="44"/>
  <c r="AI161" i="44" s="1"/>
  <c r="S161" i="44"/>
  <c r="AG161" i="44" s="1"/>
  <c r="R161" i="44"/>
  <c r="AE161" i="44" s="1"/>
  <c r="Q161" i="44"/>
  <c r="AC161" i="44" s="1"/>
  <c r="P161" i="44"/>
  <c r="AA161" i="44" s="1"/>
  <c r="O161" i="44"/>
  <c r="Y161" i="44" s="1"/>
  <c r="T160" i="44"/>
  <c r="AI160" i="44" s="1"/>
  <c r="S160" i="44"/>
  <c r="AG160" i="44" s="1"/>
  <c r="R160" i="44"/>
  <c r="AE160" i="44" s="1"/>
  <c r="Q160" i="44"/>
  <c r="AC160" i="44" s="1"/>
  <c r="P160" i="44"/>
  <c r="AA160" i="44" s="1"/>
  <c r="O160" i="44"/>
  <c r="Y160" i="44" s="1"/>
  <c r="AE159" i="44"/>
  <c r="T159" i="44"/>
  <c r="AI159" i="44" s="1"/>
  <c r="S159" i="44"/>
  <c r="AG159" i="44" s="1"/>
  <c r="R159" i="44"/>
  <c r="Q159" i="44"/>
  <c r="AC159" i="44" s="1"/>
  <c r="O159" i="44"/>
  <c r="Y159" i="44" s="1"/>
  <c r="T158" i="44"/>
  <c r="AI158" i="44" s="1"/>
  <c r="S158" i="44"/>
  <c r="AG158" i="44" s="1"/>
  <c r="R158" i="44"/>
  <c r="AE158" i="44" s="1"/>
  <c r="Q158" i="44"/>
  <c r="AC158" i="44" s="1"/>
  <c r="P158" i="44"/>
  <c r="AA158" i="44" s="1"/>
  <c r="O158" i="44"/>
  <c r="Y158" i="44" s="1"/>
  <c r="T157" i="44"/>
  <c r="AI157" i="44" s="1"/>
  <c r="S157" i="44"/>
  <c r="AG157" i="44" s="1"/>
  <c r="R157" i="44"/>
  <c r="AE157" i="44" s="1"/>
  <c r="Q157" i="44"/>
  <c r="AC157" i="44" s="1"/>
  <c r="O157" i="44"/>
  <c r="Y157" i="44" s="1"/>
  <c r="T156" i="44"/>
  <c r="AI156" i="44" s="1"/>
  <c r="S156" i="44"/>
  <c r="AG156" i="44" s="1"/>
  <c r="R156" i="44"/>
  <c r="AE156" i="44" s="1"/>
  <c r="Q156" i="44"/>
  <c r="AC156" i="44" s="1"/>
  <c r="P156" i="44"/>
  <c r="AA156" i="44" s="1"/>
  <c r="O156" i="44"/>
  <c r="Y156" i="44" s="1"/>
  <c r="T155" i="44"/>
  <c r="AI155" i="44" s="1"/>
  <c r="S155" i="44"/>
  <c r="AG155" i="44" s="1"/>
  <c r="R155" i="44"/>
  <c r="AE155" i="44" s="1"/>
  <c r="Q155" i="44"/>
  <c r="AC155" i="44" s="1"/>
  <c r="P155" i="44"/>
  <c r="AA155" i="44" s="1"/>
  <c r="O155" i="44"/>
  <c r="Y155" i="44" s="1"/>
  <c r="T154" i="44"/>
  <c r="AI154" i="44" s="1"/>
  <c r="S154" i="44"/>
  <c r="AG154" i="44" s="1"/>
  <c r="R154" i="44"/>
  <c r="AE154" i="44" s="1"/>
  <c r="Q154" i="44"/>
  <c r="AC154" i="44" s="1"/>
  <c r="P154" i="44"/>
  <c r="AA154" i="44" s="1"/>
  <c r="O154" i="44"/>
  <c r="Y154" i="44" s="1"/>
  <c r="T153" i="44"/>
  <c r="AI153" i="44" s="1"/>
  <c r="S153" i="44"/>
  <c r="AG153" i="44" s="1"/>
  <c r="R153" i="44"/>
  <c r="AE153" i="44" s="1"/>
  <c r="Q153" i="44"/>
  <c r="AC153" i="44" s="1"/>
  <c r="P153" i="44"/>
  <c r="AA153" i="44" s="1"/>
  <c r="O153" i="44"/>
  <c r="Y153" i="44" s="1"/>
  <c r="T152" i="44"/>
  <c r="AI152" i="44" s="1"/>
  <c r="S152" i="44"/>
  <c r="AG152" i="44" s="1"/>
  <c r="R152" i="44"/>
  <c r="AE152" i="44" s="1"/>
  <c r="Q152" i="44"/>
  <c r="AC152" i="44" s="1"/>
  <c r="P152" i="44"/>
  <c r="AA152" i="44" s="1"/>
  <c r="O152" i="44"/>
  <c r="Y152" i="44" s="1"/>
  <c r="T151" i="44"/>
  <c r="AI151" i="44" s="1"/>
  <c r="S151" i="44"/>
  <c r="AG151" i="44" s="1"/>
  <c r="R151" i="44"/>
  <c r="AE151" i="44" s="1"/>
  <c r="Q151" i="44"/>
  <c r="AC151" i="44" s="1"/>
  <c r="O151" i="44"/>
  <c r="Y151" i="44" s="1"/>
  <c r="T150" i="44"/>
  <c r="AI150" i="44" s="1"/>
  <c r="S150" i="44"/>
  <c r="AG150" i="44" s="1"/>
  <c r="R150" i="44"/>
  <c r="AE150" i="44" s="1"/>
  <c r="Q150" i="44"/>
  <c r="AC150" i="44" s="1"/>
  <c r="O150" i="44"/>
  <c r="Y150" i="44" s="1"/>
  <c r="T149" i="44"/>
  <c r="AI149" i="44" s="1"/>
  <c r="S149" i="44"/>
  <c r="AG149" i="44" s="1"/>
  <c r="R149" i="44"/>
  <c r="AE149" i="44" s="1"/>
  <c r="Q149" i="44"/>
  <c r="AC149" i="44" s="1"/>
  <c r="P149" i="44"/>
  <c r="AA149" i="44" s="1"/>
  <c r="O149" i="44"/>
  <c r="Y149" i="44" s="1"/>
  <c r="T148" i="44"/>
  <c r="AI148" i="44" s="1"/>
  <c r="S148" i="44"/>
  <c r="AG148" i="44" s="1"/>
  <c r="R148" i="44"/>
  <c r="AE148" i="44" s="1"/>
  <c r="Q148" i="44"/>
  <c r="AC148" i="44" s="1"/>
  <c r="P148" i="44"/>
  <c r="AA148" i="44" s="1"/>
  <c r="O148" i="44"/>
  <c r="Y148" i="44" s="1"/>
  <c r="T147" i="44"/>
  <c r="AI147" i="44" s="1"/>
  <c r="S147" i="44"/>
  <c r="AG147" i="44" s="1"/>
  <c r="R147" i="44"/>
  <c r="AE147" i="44" s="1"/>
  <c r="Q147" i="44"/>
  <c r="AC147" i="44" s="1"/>
  <c r="O147" i="44"/>
  <c r="Y147" i="44" s="1"/>
  <c r="T146" i="44"/>
  <c r="AI146" i="44" s="1"/>
  <c r="S146" i="44"/>
  <c r="AG146" i="44" s="1"/>
  <c r="R146" i="44"/>
  <c r="AE146" i="44" s="1"/>
  <c r="Q146" i="44"/>
  <c r="AC146" i="44" s="1"/>
  <c r="P146" i="44"/>
  <c r="AA146" i="44" s="1"/>
  <c r="O146" i="44"/>
  <c r="Y146" i="44" s="1"/>
  <c r="T145" i="44"/>
  <c r="AI145" i="44" s="1"/>
  <c r="S145" i="44"/>
  <c r="AG145" i="44" s="1"/>
  <c r="R145" i="44"/>
  <c r="AE145" i="44" s="1"/>
  <c r="Q145" i="44"/>
  <c r="AC145" i="44" s="1"/>
  <c r="P145" i="44"/>
  <c r="AA145" i="44" s="1"/>
  <c r="O145" i="44"/>
  <c r="Y145" i="44" s="1"/>
  <c r="T144" i="44"/>
  <c r="AI144" i="44" s="1"/>
  <c r="S144" i="44"/>
  <c r="AG144" i="44" s="1"/>
  <c r="R144" i="44"/>
  <c r="AE144" i="44" s="1"/>
  <c r="Q144" i="44"/>
  <c r="AC144" i="44" s="1"/>
  <c r="P144" i="44"/>
  <c r="AA144" i="44" s="1"/>
  <c r="O144" i="44"/>
  <c r="Y144" i="44" s="1"/>
  <c r="T143" i="44"/>
  <c r="AI143" i="44" s="1"/>
  <c r="S143" i="44"/>
  <c r="AG143" i="44" s="1"/>
  <c r="R143" i="44"/>
  <c r="AE143" i="44" s="1"/>
  <c r="Q143" i="44"/>
  <c r="AC143" i="44" s="1"/>
  <c r="P143" i="44"/>
  <c r="AA143" i="44" s="1"/>
  <c r="O143" i="44"/>
  <c r="Y143" i="44" s="1"/>
  <c r="T142" i="44"/>
  <c r="AI142" i="44" s="1"/>
  <c r="S142" i="44"/>
  <c r="AG142" i="44" s="1"/>
  <c r="R142" i="44"/>
  <c r="AE142" i="44" s="1"/>
  <c r="Q142" i="44"/>
  <c r="AC142" i="44" s="1"/>
  <c r="P142" i="44"/>
  <c r="AA142" i="44" s="1"/>
  <c r="O142" i="44"/>
  <c r="Y142" i="44" s="1"/>
  <c r="T141" i="44"/>
  <c r="AI141" i="44" s="1"/>
  <c r="S141" i="44"/>
  <c r="AG141" i="44" s="1"/>
  <c r="R141" i="44"/>
  <c r="AE141" i="44" s="1"/>
  <c r="Q141" i="44"/>
  <c r="AC141" i="44" s="1"/>
  <c r="P141" i="44"/>
  <c r="AA141" i="44" s="1"/>
  <c r="O141" i="44"/>
  <c r="Y141" i="44" s="1"/>
  <c r="T140" i="44"/>
  <c r="AI140" i="44" s="1"/>
  <c r="S140" i="44"/>
  <c r="AG140" i="44" s="1"/>
  <c r="R140" i="44"/>
  <c r="AE140" i="44" s="1"/>
  <c r="Q140" i="44"/>
  <c r="AC140" i="44" s="1"/>
  <c r="P140" i="44"/>
  <c r="AA140" i="44" s="1"/>
  <c r="O140" i="44"/>
  <c r="Y140" i="44" s="1"/>
  <c r="T139" i="44"/>
  <c r="AI139" i="44" s="1"/>
  <c r="S139" i="44"/>
  <c r="AG139" i="44" s="1"/>
  <c r="R139" i="44"/>
  <c r="AE139" i="44" s="1"/>
  <c r="Q139" i="44"/>
  <c r="AC139" i="44" s="1"/>
  <c r="O139" i="44"/>
  <c r="Y139" i="44" s="1"/>
  <c r="T138" i="44"/>
  <c r="AI138" i="44" s="1"/>
  <c r="S138" i="44"/>
  <c r="AG138" i="44" s="1"/>
  <c r="R138" i="44"/>
  <c r="AE138" i="44" s="1"/>
  <c r="Q138" i="44"/>
  <c r="AC138" i="44" s="1"/>
  <c r="P138" i="44"/>
  <c r="AA138" i="44" s="1"/>
  <c r="O138" i="44"/>
  <c r="Y138" i="44" s="1"/>
  <c r="T137" i="44"/>
  <c r="AI137" i="44" s="1"/>
  <c r="S137" i="44"/>
  <c r="AG137" i="44" s="1"/>
  <c r="R137" i="44"/>
  <c r="AE137" i="44" s="1"/>
  <c r="Q137" i="44"/>
  <c r="AC137" i="44" s="1"/>
  <c r="P137" i="44"/>
  <c r="AA137" i="44" s="1"/>
  <c r="O137" i="44"/>
  <c r="Y137" i="44" s="1"/>
  <c r="T136" i="44"/>
  <c r="AI136" i="44" s="1"/>
  <c r="S136" i="44"/>
  <c r="AG136" i="44" s="1"/>
  <c r="R136" i="44"/>
  <c r="AE136" i="44" s="1"/>
  <c r="Q136" i="44"/>
  <c r="AC136" i="44" s="1"/>
  <c r="P136" i="44"/>
  <c r="AA136" i="44" s="1"/>
  <c r="O136" i="44"/>
  <c r="Y136" i="44" s="1"/>
  <c r="T135" i="44"/>
  <c r="AI135" i="44" s="1"/>
  <c r="S135" i="44"/>
  <c r="AG135" i="44" s="1"/>
  <c r="R135" i="44"/>
  <c r="AE135" i="44" s="1"/>
  <c r="Q135" i="44"/>
  <c r="AC135" i="44" s="1"/>
  <c r="O135" i="44"/>
  <c r="Y135" i="44" s="1"/>
  <c r="T134" i="44"/>
  <c r="AI134" i="44" s="1"/>
  <c r="S134" i="44"/>
  <c r="AG134" i="44" s="1"/>
  <c r="R134" i="44"/>
  <c r="AE134" i="44" s="1"/>
  <c r="Q134" i="44"/>
  <c r="AC134" i="44" s="1"/>
  <c r="O134" i="44"/>
  <c r="Y134" i="44" s="1"/>
  <c r="T133" i="44"/>
  <c r="AI133" i="44" s="1"/>
  <c r="S133" i="44"/>
  <c r="AG133" i="44" s="1"/>
  <c r="R133" i="44"/>
  <c r="AE133" i="44" s="1"/>
  <c r="Q133" i="44"/>
  <c r="AC133" i="44" s="1"/>
  <c r="P133" i="44"/>
  <c r="AA133" i="44" s="1"/>
  <c r="O133" i="44"/>
  <c r="Y133" i="44" s="1"/>
  <c r="T132" i="44"/>
  <c r="AI132" i="44" s="1"/>
  <c r="S132" i="44"/>
  <c r="AG132" i="44" s="1"/>
  <c r="R132" i="44"/>
  <c r="AE132" i="44" s="1"/>
  <c r="Q132" i="44"/>
  <c r="AC132" i="44" s="1"/>
  <c r="O132" i="44"/>
  <c r="Y132" i="44" s="1"/>
  <c r="T131" i="44"/>
  <c r="AI131" i="44" s="1"/>
  <c r="S131" i="44"/>
  <c r="AG131" i="44" s="1"/>
  <c r="R131" i="44"/>
  <c r="AE131" i="44" s="1"/>
  <c r="Q131" i="44"/>
  <c r="AC131" i="44" s="1"/>
  <c r="O131" i="44"/>
  <c r="Y131" i="44" s="1"/>
  <c r="T130" i="44"/>
  <c r="AI130" i="44" s="1"/>
  <c r="S130" i="44"/>
  <c r="AG130" i="44" s="1"/>
  <c r="R130" i="44"/>
  <c r="AE130" i="44" s="1"/>
  <c r="Q130" i="44"/>
  <c r="AC130" i="44" s="1"/>
  <c r="P130" i="44"/>
  <c r="AA130" i="44" s="1"/>
  <c r="O130" i="44"/>
  <c r="Y130" i="44" s="1"/>
  <c r="T129" i="44"/>
  <c r="AI129" i="44" s="1"/>
  <c r="S129" i="44"/>
  <c r="AG129" i="44" s="1"/>
  <c r="R129" i="44"/>
  <c r="AE129" i="44" s="1"/>
  <c r="Q129" i="44"/>
  <c r="AC129" i="44" s="1"/>
  <c r="P129" i="44"/>
  <c r="AA129" i="44" s="1"/>
  <c r="O129" i="44"/>
  <c r="Y129" i="44" s="1"/>
  <c r="T128" i="44"/>
  <c r="AI128" i="44" s="1"/>
  <c r="S128" i="44"/>
  <c r="AG128" i="44" s="1"/>
  <c r="R128" i="44"/>
  <c r="AE128" i="44" s="1"/>
  <c r="Q128" i="44"/>
  <c r="AC128" i="44" s="1"/>
  <c r="P128" i="44"/>
  <c r="AA128" i="44" s="1"/>
  <c r="O128" i="44"/>
  <c r="Y128" i="44" s="1"/>
  <c r="T127" i="44"/>
  <c r="AI127" i="44" s="1"/>
  <c r="S127" i="44"/>
  <c r="AG127" i="44" s="1"/>
  <c r="R127" i="44"/>
  <c r="AE127" i="44" s="1"/>
  <c r="Q127" i="44"/>
  <c r="AC127" i="44" s="1"/>
  <c r="O127" i="44"/>
  <c r="Y127" i="44" s="1"/>
  <c r="T126" i="44"/>
  <c r="AI126" i="44" s="1"/>
  <c r="S126" i="44"/>
  <c r="AG126" i="44" s="1"/>
  <c r="R126" i="44"/>
  <c r="AE126" i="44" s="1"/>
  <c r="Q126" i="44"/>
  <c r="AC126" i="44" s="1"/>
  <c r="O126" i="44"/>
  <c r="Y126" i="44" s="1"/>
  <c r="T125" i="44"/>
  <c r="AI125" i="44" s="1"/>
  <c r="S125" i="44"/>
  <c r="AG125" i="44" s="1"/>
  <c r="R125" i="44"/>
  <c r="AE125" i="44" s="1"/>
  <c r="Q125" i="44"/>
  <c r="AC125" i="44" s="1"/>
  <c r="O125" i="44"/>
  <c r="Y125" i="44" s="1"/>
  <c r="T124" i="44"/>
  <c r="AI124" i="44" s="1"/>
  <c r="S124" i="44"/>
  <c r="AG124" i="44" s="1"/>
  <c r="R124" i="44"/>
  <c r="AE124" i="44" s="1"/>
  <c r="Q124" i="44"/>
  <c r="AC124" i="44" s="1"/>
  <c r="P124" i="44"/>
  <c r="AA124" i="44" s="1"/>
  <c r="O124" i="44"/>
  <c r="Y124" i="44" s="1"/>
  <c r="T123" i="44"/>
  <c r="AI123" i="44" s="1"/>
  <c r="S123" i="44"/>
  <c r="AG123" i="44" s="1"/>
  <c r="R123" i="44"/>
  <c r="AE123" i="44" s="1"/>
  <c r="Q123" i="44"/>
  <c r="AC123" i="44" s="1"/>
  <c r="O123" i="44"/>
  <c r="Y123" i="44" s="1"/>
  <c r="T122" i="44"/>
  <c r="AI122" i="44" s="1"/>
  <c r="S122" i="44"/>
  <c r="AG122" i="44" s="1"/>
  <c r="R122" i="44"/>
  <c r="AE122" i="44" s="1"/>
  <c r="Q122" i="44"/>
  <c r="AC122" i="44" s="1"/>
  <c r="O122" i="44"/>
  <c r="Y122" i="44" s="1"/>
  <c r="T121" i="44"/>
  <c r="AI121" i="44" s="1"/>
  <c r="S121" i="44"/>
  <c r="AG121" i="44" s="1"/>
  <c r="R121" i="44"/>
  <c r="AE121" i="44" s="1"/>
  <c r="Q121" i="44"/>
  <c r="AC121" i="44" s="1"/>
  <c r="P121" i="44"/>
  <c r="AA121" i="44" s="1"/>
  <c r="O121" i="44"/>
  <c r="Y121" i="44" s="1"/>
  <c r="T120" i="44"/>
  <c r="AI120" i="44" s="1"/>
  <c r="S120" i="44"/>
  <c r="AG120" i="44" s="1"/>
  <c r="R120" i="44"/>
  <c r="AE120" i="44" s="1"/>
  <c r="Q120" i="44"/>
  <c r="AC120" i="44" s="1"/>
  <c r="O120" i="44"/>
  <c r="Y120" i="44" s="1"/>
  <c r="T119" i="44"/>
  <c r="AI119" i="44" s="1"/>
  <c r="S119" i="44"/>
  <c r="AG119" i="44" s="1"/>
  <c r="R119" i="44"/>
  <c r="AE119" i="44" s="1"/>
  <c r="Q119" i="44"/>
  <c r="AC119" i="44" s="1"/>
  <c r="P119" i="44"/>
  <c r="AA119" i="44" s="1"/>
  <c r="O119" i="44"/>
  <c r="Y119" i="44" s="1"/>
  <c r="T118" i="44"/>
  <c r="AI118" i="44" s="1"/>
  <c r="S118" i="44"/>
  <c r="AG118" i="44" s="1"/>
  <c r="R118" i="44"/>
  <c r="AE118" i="44" s="1"/>
  <c r="Q118" i="44"/>
  <c r="AC118" i="44" s="1"/>
  <c r="P118" i="44"/>
  <c r="AA118" i="44" s="1"/>
  <c r="O118" i="44"/>
  <c r="Y118" i="44" s="1"/>
  <c r="T117" i="44"/>
  <c r="AI117" i="44" s="1"/>
  <c r="S117" i="44"/>
  <c r="AG117" i="44" s="1"/>
  <c r="R117" i="44"/>
  <c r="AE117" i="44" s="1"/>
  <c r="Q117" i="44"/>
  <c r="AC117" i="44" s="1"/>
  <c r="P117" i="44"/>
  <c r="AA117" i="44" s="1"/>
  <c r="O117" i="44"/>
  <c r="Y117" i="44" s="1"/>
  <c r="T116" i="44"/>
  <c r="AI116" i="44" s="1"/>
  <c r="S116" i="44"/>
  <c r="AG116" i="44" s="1"/>
  <c r="R116" i="44"/>
  <c r="AE116" i="44" s="1"/>
  <c r="Q116" i="44"/>
  <c r="AC116" i="44" s="1"/>
  <c r="P116" i="44"/>
  <c r="AA116" i="44" s="1"/>
  <c r="O116" i="44"/>
  <c r="Y116" i="44" s="1"/>
  <c r="T115" i="44"/>
  <c r="AI115" i="44" s="1"/>
  <c r="S115" i="44"/>
  <c r="AG115" i="44" s="1"/>
  <c r="R115" i="44"/>
  <c r="AE115" i="44" s="1"/>
  <c r="Q115" i="44"/>
  <c r="AC115" i="44" s="1"/>
  <c r="P115" i="44"/>
  <c r="AA115" i="44" s="1"/>
  <c r="O115" i="44"/>
  <c r="Y115" i="44" s="1"/>
  <c r="T114" i="44"/>
  <c r="AI114" i="44" s="1"/>
  <c r="S114" i="44"/>
  <c r="AG114" i="44" s="1"/>
  <c r="R114" i="44"/>
  <c r="AE114" i="44" s="1"/>
  <c r="Q114" i="44"/>
  <c r="AC114" i="44" s="1"/>
  <c r="P114" i="44"/>
  <c r="AA114" i="44" s="1"/>
  <c r="O114" i="44"/>
  <c r="Y114" i="44" s="1"/>
  <c r="T113" i="44"/>
  <c r="AI113" i="44" s="1"/>
  <c r="S113" i="44"/>
  <c r="AG113" i="44" s="1"/>
  <c r="R113" i="44"/>
  <c r="AE113" i="44" s="1"/>
  <c r="Q113" i="44"/>
  <c r="AC113" i="44" s="1"/>
  <c r="O113" i="44"/>
  <c r="Y113" i="44" s="1"/>
  <c r="T112" i="44"/>
  <c r="AI112" i="44" s="1"/>
  <c r="S112" i="44"/>
  <c r="AG112" i="44" s="1"/>
  <c r="R112" i="44"/>
  <c r="AE112" i="44" s="1"/>
  <c r="Q112" i="44"/>
  <c r="AC112" i="44" s="1"/>
  <c r="P112" i="44"/>
  <c r="AA112" i="44" s="1"/>
  <c r="O112" i="44"/>
  <c r="Y112" i="44" s="1"/>
  <c r="T111" i="44"/>
  <c r="AI111" i="44" s="1"/>
  <c r="S111" i="44"/>
  <c r="AG111" i="44" s="1"/>
  <c r="R111" i="44"/>
  <c r="AE111" i="44" s="1"/>
  <c r="Q111" i="44"/>
  <c r="AC111" i="44" s="1"/>
  <c r="O111" i="44"/>
  <c r="Y111" i="44" s="1"/>
  <c r="T110" i="44"/>
  <c r="AI110" i="44" s="1"/>
  <c r="S110" i="44"/>
  <c r="AG110" i="44" s="1"/>
  <c r="R110" i="44"/>
  <c r="AE110" i="44" s="1"/>
  <c r="Q110" i="44"/>
  <c r="AC110" i="44" s="1"/>
  <c r="P110" i="44"/>
  <c r="AA110" i="44" s="1"/>
  <c r="O110" i="44"/>
  <c r="Y110" i="44" s="1"/>
  <c r="T109" i="44"/>
  <c r="AI109" i="44" s="1"/>
  <c r="S109" i="44"/>
  <c r="AG109" i="44" s="1"/>
  <c r="R109" i="44"/>
  <c r="AE109" i="44" s="1"/>
  <c r="Q109" i="44"/>
  <c r="AC109" i="44" s="1"/>
  <c r="O109" i="44"/>
  <c r="Y109" i="44" s="1"/>
  <c r="T108" i="44"/>
  <c r="AI108" i="44" s="1"/>
  <c r="S108" i="44"/>
  <c r="AG108" i="44" s="1"/>
  <c r="R108" i="44"/>
  <c r="AE108" i="44" s="1"/>
  <c r="Q108" i="44"/>
  <c r="AC108" i="44" s="1"/>
  <c r="P108" i="44"/>
  <c r="AA108" i="44" s="1"/>
  <c r="O108" i="44"/>
  <c r="Y108" i="44" s="1"/>
  <c r="T107" i="44"/>
  <c r="AI107" i="44" s="1"/>
  <c r="S107" i="44"/>
  <c r="AG107" i="44" s="1"/>
  <c r="R107" i="44"/>
  <c r="AE107" i="44" s="1"/>
  <c r="Q107" i="44"/>
  <c r="AC107" i="44" s="1"/>
  <c r="O107" i="44"/>
  <c r="Y107" i="44" s="1"/>
  <c r="T106" i="44"/>
  <c r="AI106" i="44" s="1"/>
  <c r="S106" i="44"/>
  <c r="AG106" i="44" s="1"/>
  <c r="R106" i="44"/>
  <c r="AE106" i="44" s="1"/>
  <c r="Q106" i="44"/>
  <c r="AC106" i="44" s="1"/>
  <c r="P106" i="44"/>
  <c r="AA106" i="44" s="1"/>
  <c r="O106" i="44"/>
  <c r="Y106" i="44" s="1"/>
  <c r="T105" i="44"/>
  <c r="AI105" i="44" s="1"/>
  <c r="S105" i="44"/>
  <c r="AG105" i="44" s="1"/>
  <c r="R105" i="44"/>
  <c r="AE105" i="44" s="1"/>
  <c r="Q105" i="44"/>
  <c r="AC105" i="44" s="1"/>
  <c r="P105" i="44"/>
  <c r="AA105" i="44" s="1"/>
  <c r="O105" i="44"/>
  <c r="Y105" i="44" s="1"/>
  <c r="T104" i="44"/>
  <c r="AI104" i="44" s="1"/>
  <c r="S104" i="44"/>
  <c r="AG104" i="44" s="1"/>
  <c r="R104" i="44"/>
  <c r="AE104" i="44" s="1"/>
  <c r="Q104" i="44"/>
  <c r="AC104" i="44" s="1"/>
  <c r="P104" i="44"/>
  <c r="AA104" i="44" s="1"/>
  <c r="O104" i="44"/>
  <c r="Y104" i="44" s="1"/>
  <c r="T103" i="44"/>
  <c r="AI103" i="44" s="1"/>
  <c r="S103" i="44"/>
  <c r="AG103" i="44" s="1"/>
  <c r="R103" i="44"/>
  <c r="AE103" i="44" s="1"/>
  <c r="Q103" i="44"/>
  <c r="AC103" i="44" s="1"/>
  <c r="P103" i="44"/>
  <c r="AA103" i="44" s="1"/>
  <c r="O103" i="44"/>
  <c r="Y103" i="44" s="1"/>
  <c r="T98" i="44"/>
  <c r="AI98" i="44" s="1"/>
  <c r="S98" i="44"/>
  <c r="AG98" i="44" s="1"/>
  <c r="R98" i="44"/>
  <c r="AE98" i="44" s="1"/>
  <c r="Q98" i="44"/>
  <c r="AC98" i="44" s="1"/>
  <c r="P98" i="44"/>
  <c r="AA98" i="44" s="1"/>
  <c r="O98" i="44"/>
  <c r="Y98" i="44" s="1"/>
  <c r="T94" i="44"/>
  <c r="AI94" i="44" s="1"/>
  <c r="S94" i="44"/>
  <c r="AG94" i="44" s="1"/>
  <c r="R94" i="44"/>
  <c r="AE94" i="44" s="1"/>
  <c r="Q94" i="44"/>
  <c r="AC94" i="44" s="1"/>
  <c r="P94" i="44"/>
  <c r="AA94" i="44" s="1"/>
  <c r="O94" i="44"/>
  <c r="Y94" i="44" s="1"/>
  <c r="T93" i="44"/>
  <c r="AI93" i="44" s="1"/>
  <c r="S93" i="44"/>
  <c r="AG93" i="44" s="1"/>
  <c r="R93" i="44"/>
  <c r="AE93" i="44" s="1"/>
  <c r="Q93" i="44"/>
  <c r="AC93" i="44" s="1"/>
  <c r="P93" i="44"/>
  <c r="AA93" i="44" s="1"/>
  <c r="O93" i="44"/>
  <c r="Y93" i="44" s="1"/>
  <c r="T92" i="44"/>
  <c r="AI92" i="44" s="1"/>
  <c r="S92" i="44"/>
  <c r="AG92" i="44" s="1"/>
  <c r="R92" i="44"/>
  <c r="AE92" i="44" s="1"/>
  <c r="Q92" i="44"/>
  <c r="AC92" i="44" s="1"/>
  <c r="P92" i="44"/>
  <c r="AA92" i="44" s="1"/>
  <c r="O92" i="44"/>
  <c r="Y92" i="44" s="1"/>
  <c r="T91" i="44"/>
  <c r="AI91" i="44" s="1"/>
  <c r="S91" i="44"/>
  <c r="AG91" i="44" s="1"/>
  <c r="R91" i="44"/>
  <c r="AE91" i="44" s="1"/>
  <c r="Q91" i="44"/>
  <c r="AC91" i="44" s="1"/>
  <c r="P91" i="44"/>
  <c r="AA91" i="44" s="1"/>
  <c r="O91" i="44"/>
  <c r="Y91" i="44" s="1"/>
  <c r="T90" i="44"/>
  <c r="AI90" i="44" s="1"/>
  <c r="S90" i="44"/>
  <c r="AG90" i="44" s="1"/>
  <c r="R90" i="44"/>
  <c r="AE90" i="44" s="1"/>
  <c r="Q90" i="44"/>
  <c r="AC90" i="44" s="1"/>
  <c r="P90" i="44"/>
  <c r="AA90" i="44" s="1"/>
  <c r="O90" i="44"/>
  <c r="Y90" i="44" s="1"/>
  <c r="T89" i="44"/>
  <c r="AI89" i="44" s="1"/>
  <c r="S89" i="44"/>
  <c r="AG89" i="44" s="1"/>
  <c r="R89" i="44"/>
  <c r="AE89" i="44" s="1"/>
  <c r="Q89" i="44"/>
  <c r="AC89" i="44" s="1"/>
  <c r="P89" i="44"/>
  <c r="AA89" i="44" s="1"/>
  <c r="O89" i="44"/>
  <c r="Y89" i="44" s="1"/>
  <c r="T88" i="44"/>
  <c r="AI88" i="44" s="1"/>
  <c r="S88" i="44"/>
  <c r="AG88" i="44" s="1"/>
  <c r="R88" i="44"/>
  <c r="AE88" i="44" s="1"/>
  <c r="Q88" i="44"/>
  <c r="AC88" i="44" s="1"/>
  <c r="P88" i="44"/>
  <c r="AA88" i="44" s="1"/>
  <c r="O88" i="44"/>
  <c r="Y88" i="44" s="1"/>
  <c r="T87" i="44"/>
  <c r="AI87" i="44" s="1"/>
  <c r="S87" i="44"/>
  <c r="AG87" i="44" s="1"/>
  <c r="R87" i="44"/>
  <c r="AE87" i="44" s="1"/>
  <c r="Q87" i="44"/>
  <c r="AC87" i="44" s="1"/>
  <c r="P87" i="44"/>
  <c r="AA87" i="44" s="1"/>
  <c r="O87" i="44"/>
  <c r="Y87" i="44" s="1"/>
  <c r="T86" i="44"/>
  <c r="AI86" i="44" s="1"/>
  <c r="S86" i="44"/>
  <c r="AG86" i="44" s="1"/>
  <c r="R86" i="44"/>
  <c r="AE86" i="44" s="1"/>
  <c r="Q86" i="44"/>
  <c r="AC86" i="44" s="1"/>
  <c r="P86" i="44"/>
  <c r="AA86" i="44" s="1"/>
  <c r="O86" i="44"/>
  <c r="Y86" i="44" s="1"/>
  <c r="T85" i="44"/>
  <c r="AI85" i="44" s="1"/>
  <c r="S85" i="44"/>
  <c r="AG85" i="44" s="1"/>
  <c r="R85" i="44"/>
  <c r="AE85" i="44" s="1"/>
  <c r="Q85" i="44"/>
  <c r="AC85" i="44" s="1"/>
  <c r="P85" i="44"/>
  <c r="AA85" i="44" s="1"/>
  <c r="O85" i="44"/>
  <c r="Y85" i="44" s="1"/>
  <c r="T84" i="44"/>
  <c r="AI84" i="44" s="1"/>
  <c r="S84" i="44"/>
  <c r="AG84" i="44" s="1"/>
  <c r="R84" i="44"/>
  <c r="AE84" i="44" s="1"/>
  <c r="Q84" i="44"/>
  <c r="AC84" i="44" s="1"/>
  <c r="P84" i="44"/>
  <c r="AA84" i="44" s="1"/>
  <c r="O84" i="44"/>
  <c r="Y84" i="44" s="1"/>
  <c r="T83" i="44"/>
  <c r="AI83" i="44" s="1"/>
  <c r="S83" i="44"/>
  <c r="AG83" i="44" s="1"/>
  <c r="R83" i="44"/>
  <c r="AE83" i="44" s="1"/>
  <c r="Q83" i="44"/>
  <c r="AC83" i="44" s="1"/>
  <c r="P83" i="44"/>
  <c r="AA83" i="44" s="1"/>
  <c r="O83" i="44"/>
  <c r="Y83" i="44" s="1"/>
  <c r="T82" i="44"/>
  <c r="AI82" i="44" s="1"/>
  <c r="S82" i="44"/>
  <c r="AG82" i="44" s="1"/>
  <c r="R82" i="44"/>
  <c r="AE82" i="44" s="1"/>
  <c r="Q82" i="44"/>
  <c r="AC82" i="44" s="1"/>
  <c r="P82" i="44"/>
  <c r="AA82" i="44" s="1"/>
  <c r="O82" i="44"/>
  <c r="Y82" i="44" s="1"/>
  <c r="T81" i="44"/>
  <c r="AI81" i="44" s="1"/>
  <c r="S81" i="44"/>
  <c r="AG81" i="44" s="1"/>
  <c r="R81" i="44"/>
  <c r="AE81" i="44" s="1"/>
  <c r="Q81" i="44"/>
  <c r="AC81" i="44" s="1"/>
  <c r="P81" i="44"/>
  <c r="AA81" i="44" s="1"/>
  <c r="O81" i="44"/>
  <c r="Y81" i="44" s="1"/>
  <c r="T80" i="44"/>
  <c r="AI80" i="44" s="1"/>
  <c r="S80" i="44"/>
  <c r="AG80" i="44" s="1"/>
  <c r="R80" i="44"/>
  <c r="AE80" i="44" s="1"/>
  <c r="Q80" i="44"/>
  <c r="AC80" i="44" s="1"/>
  <c r="P80" i="44"/>
  <c r="AA80" i="44" s="1"/>
  <c r="O80" i="44"/>
  <c r="Y80" i="44" s="1"/>
  <c r="T79" i="44"/>
  <c r="AI79" i="44" s="1"/>
  <c r="S79" i="44"/>
  <c r="AG79" i="44" s="1"/>
  <c r="R79" i="44"/>
  <c r="AE79" i="44" s="1"/>
  <c r="Q79" i="44"/>
  <c r="AC79" i="44" s="1"/>
  <c r="P79" i="44"/>
  <c r="AA79" i="44" s="1"/>
  <c r="O79" i="44"/>
  <c r="Y79" i="44" s="1"/>
  <c r="T78" i="44"/>
  <c r="AI78" i="44" s="1"/>
  <c r="S78" i="44"/>
  <c r="AG78" i="44" s="1"/>
  <c r="R78" i="44"/>
  <c r="AE78" i="44" s="1"/>
  <c r="Q78" i="44"/>
  <c r="AC78" i="44" s="1"/>
  <c r="P78" i="44"/>
  <c r="AA78" i="44" s="1"/>
  <c r="O78" i="44"/>
  <c r="Y78" i="44" s="1"/>
  <c r="T77" i="44"/>
  <c r="AI77" i="44" s="1"/>
  <c r="S77" i="44"/>
  <c r="AG77" i="44" s="1"/>
  <c r="R77" i="44"/>
  <c r="AE77" i="44" s="1"/>
  <c r="Q77" i="44"/>
  <c r="AC77" i="44" s="1"/>
  <c r="P77" i="44"/>
  <c r="AA77" i="44" s="1"/>
  <c r="O77" i="44"/>
  <c r="Y77" i="44" s="1"/>
  <c r="T76" i="44"/>
  <c r="AI76" i="44" s="1"/>
  <c r="S76" i="44"/>
  <c r="AG76" i="44" s="1"/>
  <c r="R76" i="44"/>
  <c r="AE76" i="44" s="1"/>
  <c r="Q76" i="44"/>
  <c r="AC76" i="44" s="1"/>
  <c r="P76" i="44"/>
  <c r="AA76" i="44" s="1"/>
  <c r="O76" i="44"/>
  <c r="Y76" i="44" s="1"/>
  <c r="T75" i="44"/>
  <c r="AI75" i="44" s="1"/>
  <c r="S75" i="44"/>
  <c r="AG75" i="44" s="1"/>
  <c r="R75" i="44"/>
  <c r="AE75" i="44" s="1"/>
  <c r="Q75" i="44"/>
  <c r="AC75" i="44" s="1"/>
  <c r="P75" i="44"/>
  <c r="AA75" i="44" s="1"/>
  <c r="O75" i="44"/>
  <c r="Y75" i="44" s="1"/>
  <c r="T74" i="44"/>
  <c r="AI74" i="44" s="1"/>
  <c r="S74" i="44"/>
  <c r="AG74" i="44" s="1"/>
  <c r="R74" i="44"/>
  <c r="AE74" i="44" s="1"/>
  <c r="Q74" i="44"/>
  <c r="AC74" i="44" s="1"/>
  <c r="P74" i="44"/>
  <c r="AA74" i="44" s="1"/>
  <c r="O74" i="44"/>
  <c r="Y74" i="44" s="1"/>
  <c r="T73" i="44"/>
  <c r="AI73" i="44" s="1"/>
  <c r="S73" i="44"/>
  <c r="AG73" i="44" s="1"/>
  <c r="R73" i="44"/>
  <c r="AE73" i="44" s="1"/>
  <c r="Q73" i="44"/>
  <c r="AC73" i="44" s="1"/>
  <c r="P73" i="44"/>
  <c r="AA73" i="44" s="1"/>
  <c r="O73" i="44"/>
  <c r="Y73" i="44" s="1"/>
  <c r="T72" i="44"/>
  <c r="AI72" i="44" s="1"/>
  <c r="S72" i="44"/>
  <c r="AG72" i="44" s="1"/>
  <c r="R72" i="44"/>
  <c r="AE72" i="44" s="1"/>
  <c r="Q72" i="44"/>
  <c r="AC72" i="44" s="1"/>
  <c r="P72" i="44"/>
  <c r="AA72" i="44" s="1"/>
  <c r="O72" i="44"/>
  <c r="Y72" i="44" s="1"/>
  <c r="T71" i="44"/>
  <c r="AI71" i="44" s="1"/>
  <c r="S71" i="44"/>
  <c r="AG71" i="44" s="1"/>
  <c r="R71" i="44"/>
  <c r="AE71" i="44" s="1"/>
  <c r="Q71" i="44"/>
  <c r="AC71" i="44" s="1"/>
  <c r="P71" i="44"/>
  <c r="AA71" i="44" s="1"/>
  <c r="O71" i="44"/>
  <c r="Y71" i="44" s="1"/>
  <c r="T70" i="44"/>
  <c r="AI70" i="44" s="1"/>
  <c r="S70" i="44"/>
  <c r="AG70" i="44" s="1"/>
  <c r="R70" i="44"/>
  <c r="AE70" i="44" s="1"/>
  <c r="Q70" i="44"/>
  <c r="AC70" i="44" s="1"/>
  <c r="P70" i="44"/>
  <c r="AA70" i="44" s="1"/>
  <c r="O70" i="44"/>
  <c r="Y70" i="44" s="1"/>
  <c r="T69" i="44"/>
  <c r="AI69" i="44" s="1"/>
  <c r="S69" i="44"/>
  <c r="AG69" i="44" s="1"/>
  <c r="R69" i="44"/>
  <c r="AE69" i="44" s="1"/>
  <c r="Q69" i="44"/>
  <c r="AC69" i="44" s="1"/>
  <c r="P69" i="44"/>
  <c r="AA69" i="44" s="1"/>
  <c r="O69" i="44"/>
  <c r="Y69" i="44" s="1"/>
  <c r="T68" i="44"/>
  <c r="AI68" i="44" s="1"/>
  <c r="S68" i="44"/>
  <c r="AG68" i="44" s="1"/>
  <c r="R68" i="44"/>
  <c r="AE68" i="44" s="1"/>
  <c r="Q68" i="44"/>
  <c r="AC68" i="44" s="1"/>
  <c r="P68" i="44"/>
  <c r="AA68" i="44" s="1"/>
  <c r="O68" i="44"/>
  <c r="Y68" i="44" s="1"/>
  <c r="T67" i="44"/>
  <c r="AI67" i="44" s="1"/>
  <c r="S67" i="44"/>
  <c r="AG67" i="44" s="1"/>
  <c r="R67" i="44"/>
  <c r="AE67" i="44" s="1"/>
  <c r="Q67" i="44"/>
  <c r="AC67" i="44" s="1"/>
  <c r="P67" i="44"/>
  <c r="AA67" i="44" s="1"/>
  <c r="O67" i="44"/>
  <c r="Y67" i="44" s="1"/>
  <c r="T66" i="44"/>
  <c r="AI66" i="44" s="1"/>
  <c r="S66" i="44"/>
  <c r="AG66" i="44" s="1"/>
  <c r="R66" i="44"/>
  <c r="AE66" i="44" s="1"/>
  <c r="Q66" i="44"/>
  <c r="AC66" i="44" s="1"/>
  <c r="P66" i="44"/>
  <c r="AA66" i="44" s="1"/>
  <c r="O66" i="44"/>
  <c r="Y66" i="44" s="1"/>
  <c r="T65" i="44"/>
  <c r="AI65" i="44" s="1"/>
  <c r="S65" i="44"/>
  <c r="AG65" i="44" s="1"/>
  <c r="R65" i="44"/>
  <c r="AE65" i="44" s="1"/>
  <c r="Q65" i="44"/>
  <c r="AC65" i="44" s="1"/>
  <c r="P65" i="44"/>
  <c r="AA65" i="44" s="1"/>
  <c r="O65" i="44"/>
  <c r="Y65" i="44" s="1"/>
  <c r="T60" i="44"/>
  <c r="AI60" i="44" s="1"/>
  <c r="S60" i="44"/>
  <c r="AG60" i="44" s="1"/>
  <c r="R60" i="44"/>
  <c r="AE60" i="44" s="1"/>
  <c r="Q60" i="44"/>
  <c r="AC60" i="44" s="1"/>
  <c r="P60" i="44"/>
  <c r="AA60" i="44" s="1"/>
  <c r="O60" i="44"/>
  <c r="Y60" i="44" s="1"/>
  <c r="T59" i="44"/>
  <c r="AI59" i="44" s="1"/>
  <c r="S59" i="44"/>
  <c r="AG59" i="44" s="1"/>
  <c r="R59" i="44"/>
  <c r="AE59" i="44" s="1"/>
  <c r="Q59" i="44"/>
  <c r="AC59" i="44" s="1"/>
  <c r="P59" i="44"/>
  <c r="AA59" i="44" s="1"/>
  <c r="O59" i="44"/>
  <c r="Y59" i="44" s="1"/>
  <c r="T58" i="44"/>
  <c r="AI58" i="44" s="1"/>
  <c r="S58" i="44"/>
  <c r="AG58" i="44" s="1"/>
  <c r="R58" i="44"/>
  <c r="AE58" i="44" s="1"/>
  <c r="Q58" i="44"/>
  <c r="AC58" i="44" s="1"/>
  <c r="P58" i="44"/>
  <c r="AA58" i="44" s="1"/>
  <c r="O58" i="44"/>
  <c r="Y58" i="44" s="1"/>
  <c r="T57" i="44"/>
  <c r="AI57" i="44" s="1"/>
  <c r="S57" i="44"/>
  <c r="AG57" i="44" s="1"/>
  <c r="R57" i="44"/>
  <c r="AE57" i="44" s="1"/>
  <c r="Q57" i="44"/>
  <c r="AC57" i="44" s="1"/>
  <c r="P57" i="44"/>
  <c r="AA57" i="44" s="1"/>
  <c r="O57" i="44"/>
  <c r="Y57" i="44" s="1"/>
  <c r="T56" i="44"/>
  <c r="AI56" i="44" s="1"/>
  <c r="S56" i="44"/>
  <c r="AG56" i="44" s="1"/>
  <c r="R56" i="44"/>
  <c r="AE56" i="44" s="1"/>
  <c r="Q56" i="44"/>
  <c r="AC56" i="44" s="1"/>
  <c r="P56" i="44"/>
  <c r="AA56" i="44" s="1"/>
  <c r="O56" i="44"/>
  <c r="Y56" i="44" s="1"/>
  <c r="T55" i="44"/>
  <c r="AI55" i="44" s="1"/>
  <c r="S55" i="44"/>
  <c r="AG55" i="44" s="1"/>
  <c r="R55" i="44"/>
  <c r="AE55" i="44" s="1"/>
  <c r="Q55" i="44"/>
  <c r="AC55" i="44" s="1"/>
  <c r="P55" i="44"/>
  <c r="AA55" i="44" s="1"/>
  <c r="O55" i="44"/>
  <c r="Y55" i="44" s="1"/>
  <c r="T54" i="44"/>
  <c r="AI54" i="44" s="1"/>
  <c r="S54" i="44"/>
  <c r="AG54" i="44" s="1"/>
  <c r="R54" i="44"/>
  <c r="AE54" i="44" s="1"/>
  <c r="Q54" i="44"/>
  <c r="AC54" i="44" s="1"/>
  <c r="P54" i="44"/>
  <c r="AA54" i="44" s="1"/>
  <c r="O54" i="44"/>
  <c r="Y54" i="44" s="1"/>
  <c r="T53" i="44"/>
  <c r="AI53" i="44" s="1"/>
  <c r="S53" i="44"/>
  <c r="AG53" i="44" s="1"/>
  <c r="R53" i="44"/>
  <c r="AE53" i="44" s="1"/>
  <c r="Q53" i="44"/>
  <c r="AC53" i="44" s="1"/>
  <c r="P53" i="44"/>
  <c r="AA53" i="44" s="1"/>
  <c r="O53" i="44"/>
  <c r="Y53" i="44" s="1"/>
  <c r="T52" i="44"/>
  <c r="AI52" i="44" s="1"/>
  <c r="S52" i="44"/>
  <c r="AG52" i="44" s="1"/>
  <c r="R52" i="44"/>
  <c r="AE52" i="44" s="1"/>
  <c r="Q52" i="44"/>
  <c r="AC52" i="44" s="1"/>
  <c r="P52" i="44"/>
  <c r="AA52" i="44" s="1"/>
  <c r="O52" i="44"/>
  <c r="Y52" i="44" s="1"/>
  <c r="T51" i="44"/>
  <c r="AI51" i="44" s="1"/>
  <c r="S51" i="44"/>
  <c r="AG51" i="44" s="1"/>
  <c r="R51" i="44"/>
  <c r="AE51" i="44" s="1"/>
  <c r="Q51" i="44"/>
  <c r="AC51" i="44" s="1"/>
  <c r="P51" i="44"/>
  <c r="AA51" i="44" s="1"/>
  <c r="O51" i="44"/>
  <c r="Y51" i="44" s="1"/>
  <c r="T50" i="44"/>
  <c r="AI50" i="44" s="1"/>
  <c r="S50" i="44"/>
  <c r="AG50" i="44" s="1"/>
  <c r="R50" i="44"/>
  <c r="AE50" i="44" s="1"/>
  <c r="Q50" i="44"/>
  <c r="AC50" i="44" s="1"/>
  <c r="P50" i="44"/>
  <c r="AA50" i="44" s="1"/>
  <c r="O50" i="44"/>
  <c r="Y50" i="44" s="1"/>
  <c r="T49" i="44"/>
  <c r="AI49" i="44" s="1"/>
  <c r="S49" i="44"/>
  <c r="AG49" i="44" s="1"/>
  <c r="R49" i="44"/>
  <c r="AE49" i="44" s="1"/>
  <c r="Q49" i="44"/>
  <c r="AC49" i="44" s="1"/>
  <c r="P49" i="44"/>
  <c r="AA49" i="44" s="1"/>
  <c r="O49" i="44"/>
  <c r="Y49" i="44" s="1"/>
  <c r="T48" i="44"/>
  <c r="AI48" i="44" s="1"/>
  <c r="S48" i="44"/>
  <c r="AG48" i="44" s="1"/>
  <c r="R48" i="44"/>
  <c r="AE48" i="44" s="1"/>
  <c r="Q48" i="44"/>
  <c r="AC48" i="44" s="1"/>
  <c r="P48" i="44"/>
  <c r="AA48" i="44" s="1"/>
  <c r="O48" i="44"/>
  <c r="Y48" i="44" s="1"/>
  <c r="T47" i="44"/>
  <c r="AI47" i="44" s="1"/>
  <c r="S47" i="44"/>
  <c r="AG47" i="44" s="1"/>
  <c r="R47" i="44"/>
  <c r="AE47" i="44" s="1"/>
  <c r="Q47" i="44"/>
  <c r="AC47" i="44" s="1"/>
  <c r="P47" i="44"/>
  <c r="AA47" i="44" s="1"/>
  <c r="O47" i="44"/>
  <c r="Y47" i="44" s="1"/>
  <c r="T46" i="44"/>
  <c r="AI46" i="44" s="1"/>
  <c r="S46" i="44"/>
  <c r="AG46" i="44" s="1"/>
  <c r="R46" i="44"/>
  <c r="AE46" i="44" s="1"/>
  <c r="Q46" i="44"/>
  <c r="AC46" i="44" s="1"/>
  <c r="P46" i="44"/>
  <c r="AA46" i="44" s="1"/>
  <c r="O46" i="44"/>
  <c r="Y46" i="44" s="1"/>
  <c r="T45" i="44"/>
  <c r="AI45" i="44" s="1"/>
  <c r="S45" i="44"/>
  <c r="AG45" i="44" s="1"/>
  <c r="R45" i="44"/>
  <c r="AE45" i="44" s="1"/>
  <c r="Q45" i="44"/>
  <c r="AC45" i="44" s="1"/>
  <c r="P45" i="44"/>
  <c r="AA45" i="44" s="1"/>
  <c r="O45" i="44"/>
  <c r="Y45" i="44" s="1"/>
  <c r="T44" i="44"/>
  <c r="AI44" i="44" s="1"/>
  <c r="S44" i="44"/>
  <c r="AG44" i="44" s="1"/>
  <c r="R44" i="44"/>
  <c r="AE44" i="44" s="1"/>
  <c r="Q44" i="44"/>
  <c r="AC44" i="44" s="1"/>
  <c r="P44" i="44"/>
  <c r="AA44" i="44" s="1"/>
  <c r="O44" i="44"/>
  <c r="Y44" i="44" s="1"/>
  <c r="T43" i="44"/>
  <c r="AI43" i="44" s="1"/>
  <c r="S43" i="44"/>
  <c r="AG43" i="44" s="1"/>
  <c r="R43" i="44"/>
  <c r="AE43" i="44" s="1"/>
  <c r="Q43" i="44"/>
  <c r="AC43" i="44" s="1"/>
  <c r="P43" i="44"/>
  <c r="AA43" i="44" s="1"/>
  <c r="O43" i="44"/>
  <c r="Y43" i="44" s="1"/>
  <c r="T42" i="44"/>
  <c r="AI42" i="44" s="1"/>
  <c r="S42" i="44"/>
  <c r="AG42" i="44" s="1"/>
  <c r="R42" i="44"/>
  <c r="AE42" i="44" s="1"/>
  <c r="Q42" i="44"/>
  <c r="AC42" i="44" s="1"/>
  <c r="P42" i="44"/>
  <c r="AA42" i="44" s="1"/>
  <c r="O42" i="44"/>
  <c r="Y42" i="44" s="1"/>
  <c r="T41" i="44"/>
  <c r="AI41" i="44" s="1"/>
  <c r="S41" i="44"/>
  <c r="AG41" i="44" s="1"/>
  <c r="R41" i="44"/>
  <c r="AE41" i="44" s="1"/>
  <c r="Q41" i="44"/>
  <c r="AC41" i="44" s="1"/>
  <c r="P41" i="44"/>
  <c r="AA41" i="44" s="1"/>
  <c r="O41" i="44"/>
  <c r="Y41" i="44" s="1"/>
  <c r="T40" i="44"/>
  <c r="AI40" i="44" s="1"/>
  <c r="S40" i="44"/>
  <c r="AG40" i="44" s="1"/>
  <c r="R40" i="44"/>
  <c r="AE40" i="44" s="1"/>
  <c r="Q40" i="44"/>
  <c r="AC40" i="44" s="1"/>
  <c r="P40" i="44"/>
  <c r="AA40" i="44" s="1"/>
  <c r="O40" i="44"/>
  <c r="Y40" i="44" s="1"/>
  <c r="T39" i="44"/>
  <c r="AI39" i="44" s="1"/>
  <c r="S39" i="44"/>
  <c r="AG39" i="44" s="1"/>
  <c r="R39" i="44"/>
  <c r="AE39" i="44" s="1"/>
  <c r="Q39" i="44"/>
  <c r="AC39" i="44" s="1"/>
  <c r="P39" i="44"/>
  <c r="AA39" i="44" s="1"/>
  <c r="O39" i="44"/>
  <c r="Y39" i="44" s="1"/>
  <c r="T38" i="44"/>
  <c r="AI38" i="44" s="1"/>
  <c r="S38" i="44"/>
  <c r="AG38" i="44" s="1"/>
  <c r="R38" i="44"/>
  <c r="AE38" i="44" s="1"/>
  <c r="Q38" i="44"/>
  <c r="AC38" i="44" s="1"/>
  <c r="P38" i="44"/>
  <c r="AA38" i="44" s="1"/>
  <c r="O38" i="44"/>
  <c r="Y38" i="44" s="1"/>
  <c r="T37" i="44"/>
  <c r="AI37" i="44" s="1"/>
  <c r="S37" i="44"/>
  <c r="AG37" i="44" s="1"/>
  <c r="R37" i="44"/>
  <c r="AE37" i="44" s="1"/>
  <c r="Q37" i="44"/>
  <c r="AC37" i="44" s="1"/>
  <c r="P37" i="44"/>
  <c r="AA37" i="44" s="1"/>
  <c r="O37" i="44"/>
  <c r="Y37" i="44" s="1"/>
  <c r="T36" i="44"/>
  <c r="AI36" i="44" s="1"/>
  <c r="S36" i="44"/>
  <c r="AG36" i="44" s="1"/>
  <c r="R36" i="44"/>
  <c r="AE36" i="44" s="1"/>
  <c r="Q36" i="44"/>
  <c r="AC36" i="44" s="1"/>
  <c r="P36" i="44"/>
  <c r="AA36" i="44" s="1"/>
  <c r="O36" i="44"/>
  <c r="Y36" i="44" s="1"/>
  <c r="T35" i="44"/>
  <c r="AI35" i="44" s="1"/>
  <c r="S35" i="44"/>
  <c r="AG35" i="44" s="1"/>
  <c r="R35" i="44"/>
  <c r="AE35" i="44" s="1"/>
  <c r="Q35" i="44"/>
  <c r="AC35" i="44" s="1"/>
  <c r="P35" i="44"/>
  <c r="AA35" i="44" s="1"/>
  <c r="O35" i="44"/>
  <c r="Y35" i="44" s="1"/>
  <c r="T34" i="44"/>
  <c r="AI34" i="44" s="1"/>
  <c r="S34" i="44"/>
  <c r="AG34" i="44" s="1"/>
  <c r="R34" i="44"/>
  <c r="AE34" i="44" s="1"/>
  <c r="Q34" i="44"/>
  <c r="AC34" i="44" s="1"/>
  <c r="P34" i="44"/>
  <c r="AA34" i="44" s="1"/>
  <c r="O34" i="44"/>
  <c r="Y34" i="44" s="1"/>
  <c r="T33" i="44"/>
  <c r="AI33" i="44" s="1"/>
  <c r="S33" i="44"/>
  <c r="AG33" i="44" s="1"/>
  <c r="R33" i="44"/>
  <c r="AE33" i="44" s="1"/>
  <c r="Q33" i="44"/>
  <c r="AC33" i="44" s="1"/>
  <c r="P33" i="44"/>
  <c r="AA33" i="44" s="1"/>
  <c r="O33" i="44"/>
  <c r="Y33" i="44" s="1"/>
  <c r="T32" i="44"/>
  <c r="AI32" i="44" s="1"/>
  <c r="S32" i="44"/>
  <c r="AG32" i="44" s="1"/>
  <c r="R32" i="44"/>
  <c r="AE32" i="44" s="1"/>
  <c r="Q32" i="44"/>
  <c r="AC32" i="44" s="1"/>
  <c r="P32" i="44"/>
  <c r="AA32" i="44" s="1"/>
  <c r="O32" i="44"/>
  <c r="Y32" i="44" s="1"/>
  <c r="T31" i="44"/>
  <c r="AI31" i="44" s="1"/>
  <c r="S31" i="44"/>
  <c r="AG31" i="44" s="1"/>
  <c r="R31" i="44"/>
  <c r="AE31" i="44" s="1"/>
  <c r="Q31" i="44"/>
  <c r="AC31" i="44" s="1"/>
  <c r="P31" i="44"/>
  <c r="AA31" i="44" s="1"/>
  <c r="O31" i="44"/>
  <c r="Y31" i="44" s="1"/>
  <c r="T30" i="44"/>
  <c r="AI30" i="44" s="1"/>
  <c r="S30" i="44"/>
  <c r="AG30" i="44" s="1"/>
  <c r="R30" i="44"/>
  <c r="AE30" i="44" s="1"/>
  <c r="Q30" i="44"/>
  <c r="AC30" i="44" s="1"/>
  <c r="P30" i="44"/>
  <c r="AA30" i="44" s="1"/>
  <c r="O30" i="44"/>
  <c r="Y30" i="44" s="1"/>
  <c r="T29" i="44"/>
  <c r="AI29" i="44" s="1"/>
  <c r="S29" i="44"/>
  <c r="AG29" i="44" s="1"/>
  <c r="R29" i="44"/>
  <c r="AE29" i="44" s="1"/>
  <c r="Q29" i="44"/>
  <c r="AC29" i="44" s="1"/>
  <c r="P29" i="44"/>
  <c r="AA29" i="44" s="1"/>
  <c r="O29" i="44"/>
  <c r="Y29" i="44" s="1"/>
  <c r="T28" i="44"/>
  <c r="AI28" i="44" s="1"/>
  <c r="S28" i="44"/>
  <c r="AG28" i="44" s="1"/>
  <c r="R28" i="44"/>
  <c r="AE28" i="44" s="1"/>
  <c r="Q28" i="44"/>
  <c r="AC28" i="44" s="1"/>
  <c r="P28" i="44"/>
  <c r="AA28" i="44" s="1"/>
  <c r="O28" i="44"/>
  <c r="Y28" i="44" s="1"/>
  <c r="T27" i="44"/>
  <c r="AI27" i="44" s="1"/>
  <c r="S27" i="44"/>
  <c r="AG27" i="44" s="1"/>
  <c r="R27" i="44"/>
  <c r="AE27" i="44" s="1"/>
  <c r="Q27" i="44"/>
  <c r="AC27" i="44" s="1"/>
  <c r="P27" i="44"/>
  <c r="AA27" i="44" s="1"/>
  <c r="O27" i="44"/>
  <c r="Y27" i="44" s="1"/>
  <c r="T26" i="44"/>
  <c r="AI26" i="44" s="1"/>
  <c r="S26" i="44"/>
  <c r="AG26" i="44" s="1"/>
  <c r="R26" i="44"/>
  <c r="AE26" i="44" s="1"/>
  <c r="Q26" i="44"/>
  <c r="AC26" i="44" s="1"/>
  <c r="P26" i="44"/>
  <c r="AA26" i="44" s="1"/>
  <c r="O26" i="44"/>
  <c r="Y26" i="44" s="1"/>
  <c r="T25" i="44"/>
  <c r="AI25" i="44" s="1"/>
  <c r="S25" i="44"/>
  <c r="AG25" i="44" s="1"/>
  <c r="R25" i="44"/>
  <c r="AE25" i="44" s="1"/>
  <c r="Q25" i="44"/>
  <c r="AC25" i="44" s="1"/>
  <c r="P25" i="44"/>
  <c r="AA25" i="44" s="1"/>
  <c r="O25" i="44"/>
  <c r="Y25" i="44" s="1"/>
  <c r="T24" i="44"/>
  <c r="AI24" i="44" s="1"/>
  <c r="S24" i="44"/>
  <c r="AG24" i="44" s="1"/>
  <c r="R24" i="44"/>
  <c r="AE24" i="44" s="1"/>
  <c r="Q24" i="44"/>
  <c r="AC24" i="44" s="1"/>
  <c r="P24" i="44"/>
  <c r="AA24" i="44" s="1"/>
  <c r="O24" i="44"/>
  <c r="Y24" i="44" s="1"/>
  <c r="T23" i="44"/>
  <c r="AI23" i="44" s="1"/>
  <c r="S23" i="44"/>
  <c r="AG23" i="44" s="1"/>
  <c r="R23" i="44"/>
  <c r="AE23" i="44" s="1"/>
  <c r="Q23" i="44"/>
  <c r="AC23" i="44" s="1"/>
  <c r="P23" i="44"/>
  <c r="AA23" i="44" s="1"/>
  <c r="O23" i="44"/>
  <c r="Y23" i="44" s="1"/>
  <c r="T22" i="44"/>
  <c r="AI22" i="44" s="1"/>
  <c r="S22" i="44"/>
  <c r="AG22" i="44" s="1"/>
  <c r="R22" i="44"/>
  <c r="AE22" i="44" s="1"/>
  <c r="Q22" i="44"/>
  <c r="AC22" i="44" s="1"/>
  <c r="P22" i="44"/>
  <c r="AA22" i="44" s="1"/>
  <c r="O22" i="44"/>
  <c r="Y22" i="44" s="1"/>
  <c r="T21" i="44"/>
  <c r="AI21" i="44" s="1"/>
  <c r="S21" i="44"/>
  <c r="AG21" i="44" s="1"/>
  <c r="R21" i="44"/>
  <c r="AE21" i="44" s="1"/>
  <c r="Q21" i="44"/>
  <c r="AC21" i="44" s="1"/>
  <c r="P21" i="44"/>
  <c r="AA21" i="44" s="1"/>
  <c r="O21" i="44"/>
  <c r="Y21" i="44" s="1"/>
  <c r="T20" i="44"/>
  <c r="AI20" i="44" s="1"/>
  <c r="S20" i="44"/>
  <c r="AG20" i="44" s="1"/>
  <c r="R20" i="44"/>
  <c r="AE20" i="44" s="1"/>
  <c r="Q20" i="44"/>
  <c r="AC20" i="44" s="1"/>
  <c r="P20" i="44"/>
  <c r="AA20" i="44" s="1"/>
  <c r="O20" i="44"/>
  <c r="Y20" i="44" s="1"/>
  <c r="Y19" i="44"/>
  <c r="T19" i="44"/>
  <c r="AI19" i="44" s="1"/>
  <c r="S19" i="44"/>
  <c r="AG19" i="44" s="1"/>
  <c r="R19" i="44"/>
  <c r="AE19" i="44" s="1"/>
  <c r="Q19" i="44"/>
  <c r="AC19" i="44" s="1"/>
  <c r="P19" i="44"/>
  <c r="AA19" i="44" s="1"/>
  <c r="O19" i="44"/>
  <c r="T14" i="44"/>
  <c r="AI14" i="44" s="1"/>
  <c r="S14" i="44"/>
  <c r="AG14" i="44" s="1"/>
  <c r="R14" i="44"/>
  <c r="AE14" i="44" s="1"/>
  <c r="Q14" i="44"/>
  <c r="AC14" i="44" s="1"/>
  <c r="P14" i="44"/>
  <c r="AA14" i="44" s="1"/>
  <c r="O14" i="44"/>
  <c r="Y14" i="44" s="1"/>
  <c r="AA13" i="44"/>
  <c r="T13" i="44"/>
  <c r="AI13" i="44" s="1"/>
  <c r="S13" i="44"/>
  <c r="AG13" i="44" s="1"/>
  <c r="R13" i="44"/>
  <c r="AE13" i="44" s="1"/>
  <c r="Q13" i="44"/>
  <c r="AC13" i="44" s="1"/>
  <c r="P13" i="44"/>
  <c r="O13" i="44"/>
  <c r="Y13" i="44" s="1"/>
  <c r="T12" i="44"/>
  <c r="AI12" i="44" s="1"/>
  <c r="S12" i="44"/>
  <c r="AG12" i="44" s="1"/>
  <c r="R12" i="44"/>
  <c r="AE12" i="44" s="1"/>
  <c r="Q12" i="44"/>
  <c r="AC12" i="44" s="1"/>
  <c r="P12" i="44"/>
  <c r="AA12" i="44" s="1"/>
  <c r="O12" i="44"/>
  <c r="Y12" i="44" s="1"/>
  <c r="T11" i="44"/>
  <c r="AI11" i="44" s="1"/>
  <c r="S11" i="44"/>
  <c r="AG11" i="44" s="1"/>
  <c r="R11" i="44"/>
  <c r="AE11" i="44" s="1"/>
  <c r="Q11" i="44"/>
  <c r="AC11" i="44" s="1"/>
  <c r="P11" i="44"/>
  <c r="AA11" i="44" s="1"/>
  <c r="O11" i="44"/>
  <c r="Y11" i="44" s="1"/>
  <c r="T10" i="44"/>
  <c r="AI10" i="44" s="1"/>
  <c r="S10" i="44"/>
  <c r="AG10" i="44" s="1"/>
  <c r="R10" i="44"/>
  <c r="AE10" i="44" s="1"/>
  <c r="Q10" i="44"/>
  <c r="AC10" i="44" s="1"/>
  <c r="P10" i="44"/>
  <c r="AA10" i="44" s="1"/>
  <c r="O10" i="44"/>
  <c r="Y10" i="44" s="1"/>
  <c r="T9" i="44"/>
  <c r="AI9" i="44" s="1"/>
  <c r="S9" i="44"/>
  <c r="AG9" i="44" s="1"/>
  <c r="R9" i="44"/>
  <c r="AE9" i="44" s="1"/>
  <c r="Q9" i="44"/>
  <c r="AC9" i="44" s="1"/>
  <c r="P9" i="44"/>
  <c r="AA9" i="44" s="1"/>
  <c r="O9" i="44"/>
  <c r="Y9" i="44" s="1"/>
  <c r="T8" i="44"/>
  <c r="AI8" i="44" s="1"/>
  <c r="S8" i="44"/>
  <c r="AG8" i="44" s="1"/>
  <c r="R8" i="44"/>
  <c r="AE8" i="44" s="1"/>
  <c r="Q8" i="44"/>
  <c r="AC8" i="44" s="1"/>
  <c r="P8" i="44"/>
  <c r="AA8" i="44" s="1"/>
  <c r="O8" i="44"/>
  <c r="Y8" i="44" s="1"/>
  <c r="S3" i="44"/>
  <c r="R3" i="44"/>
  <c r="T8" i="42"/>
  <c r="AQ6" i="43"/>
  <c r="L35" i="24"/>
  <c r="C6" i="43"/>
  <c r="R2" i="43"/>
  <c r="AL207" i="44" l="1"/>
  <c r="AL195" i="44"/>
  <c r="AL182" i="44"/>
  <c r="AL176" i="44"/>
  <c r="AL188" i="44"/>
  <c r="AL200" i="44"/>
  <c r="AL211" i="44"/>
  <c r="AL173" i="44"/>
  <c r="AL185" i="44"/>
  <c r="AL210" i="44"/>
  <c r="AL175" i="44"/>
  <c r="AL187" i="44"/>
  <c r="AL199" i="44"/>
  <c r="AL208" i="44"/>
  <c r="AL194" i="44"/>
  <c r="AL201" i="44"/>
  <c r="AL202" i="44"/>
  <c r="AL174" i="44"/>
  <c r="AL186" i="44"/>
  <c r="AL198" i="44"/>
  <c r="AL196" i="44"/>
  <c r="AL184" i="44"/>
  <c r="AL183" i="44"/>
  <c r="AL216" i="44"/>
  <c r="AL181" i="44"/>
  <c r="AL193" i="44"/>
  <c r="AL205" i="44"/>
  <c r="AL215" i="44"/>
  <c r="AL180" i="44"/>
  <c r="AL192" i="44"/>
  <c r="AL214" i="44"/>
  <c r="AL179" i="44"/>
  <c r="AL204" i="44"/>
  <c r="AL212" i="44"/>
  <c r="AL213" i="44"/>
  <c r="AL177" i="44"/>
  <c r="AL178" i="44"/>
  <c r="AL191" i="44"/>
  <c r="AL189" i="44"/>
  <c r="AL190" i="44"/>
  <c r="AL203" i="44"/>
  <c r="AL217" i="44"/>
  <c r="AL237" i="44"/>
  <c r="AL239" i="44"/>
  <c r="AL612" i="44"/>
  <c r="AL754" i="44"/>
  <c r="AL702" i="44"/>
  <c r="AL671" i="44"/>
  <c r="AL731" i="44"/>
  <c r="AL43" i="44"/>
  <c r="AL33" i="44"/>
  <c r="AL169" i="44"/>
  <c r="AL644" i="44"/>
  <c r="AL498" i="44"/>
  <c r="AL23" i="44"/>
  <c r="AL577" i="44"/>
  <c r="AL282" i="44"/>
  <c r="AL340" i="44"/>
  <c r="AL484" i="44"/>
  <c r="AL449" i="44"/>
  <c r="AL418" i="44"/>
  <c r="AL461" i="44"/>
  <c r="AL677" i="44"/>
  <c r="AL345" i="44"/>
  <c r="AL311" i="44"/>
  <c r="AL490" i="44"/>
  <c r="AL111" i="44"/>
  <c r="AL572" i="44"/>
  <c r="AL605" i="44"/>
  <c r="AL674" i="44"/>
  <c r="AL316" i="44"/>
  <c r="AL720" i="44"/>
  <c r="AL667" i="44"/>
  <c r="AL676" i="44"/>
  <c r="AL354" i="44"/>
  <c r="AL356" i="44"/>
  <c r="AL767" i="44"/>
  <c r="AL11" i="44"/>
  <c r="AL341" i="44"/>
  <c r="AL307" i="44"/>
  <c r="AL314" i="44"/>
  <c r="AL349" i="44"/>
  <c r="AL595" i="44"/>
  <c r="AL344" i="44"/>
  <c r="AL77" i="44"/>
  <c r="AL123" i="44"/>
  <c r="AL351" i="44"/>
  <c r="AL456" i="44"/>
  <c r="AL739" i="44"/>
  <c r="AL764" i="44"/>
  <c r="AL129" i="44"/>
  <c r="AL131" i="44"/>
  <c r="AL168" i="44"/>
  <c r="AL343" i="44"/>
  <c r="AL533" i="44"/>
  <c r="AL554" i="44"/>
  <c r="AL596" i="44"/>
  <c r="AL392" i="44"/>
  <c r="AL463" i="44"/>
  <c r="AL38" i="44"/>
  <c r="AL528" i="44"/>
  <c r="AL670" i="44"/>
  <c r="AL700" i="44"/>
  <c r="AL117" i="44"/>
  <c r="AL546" i="44"/>
  <c r="AL370" i="44"/>
  <c r="AL57" i="44"/>
  <c r="AL105" i="44"/>
  <c r="AL265" i="44"/>
  <c r="AL447" i="44"/>
  <c r="AL448" i="44"/>
  <c r="AL454" i="44"/>
  <c r="AL742" i="44"/>
  <c r="AL581" i="44"/>
  <c r="AL625" i="44"/>
  <c r="AL750" i="44"/>
  <c r="AL724" i="44"/>
  <c r="AL134" i="44"/>
  <c r="AL146" i="44"/>
  <c r="AL164" i="44"/>
  <c r="AL228" i="44"/>
  <c r="AL355" i="44"/>
  <c r="AL407" i="44"/>
  <c r="AL466" i="44"/>
  <c r="AL473" i="44"/>
  <c r="AL639" i="44"/>
  <c r="AL732" i="44"/>
  <c r="AL76" i="44"/>
  <c r="AL283" i="44"/>
  <c r="AL86" i="44"/>
  <c r="AL88" i="44"/>
  <c r="AL127" i="44"/>
  <c r="AL229" i="44"/>
  <c r="AL83" i="44"/>
  <c r="AL264" i="44"/>
  <c r="AL428" i="44"/>
  <c r="AL48" i="44"/>
  <c r="AL58" i="44"/>
  <c r="AL80" i="44"/>
  <c r="AL39" i="44"/>
  <c r="AL638" i="44"/>
  <c r="AL74" i="44"/>
  <c r="AL143" i="44"/>
  <c r="AL462" i="44"/>
  <c r="AL122" i="44"/>
  <c r="AL145" i="44"/>
  <c r="AL67" i="44"/>
  <c r="AL78" i="44"/>
  <c r="AL241" i="44"/>
  <c r="AL291" i="44"/>
  <c r="AL332" i="44"/>
  <c r="AL398" i="44"/>
  <c r="AL513" i="44"/>
  <c r="AL565" i="44"/>
  <c r="AL666" i="44"/>
  <c r="AL768" i="44"/>
  <c r="AL59" i="44"/>
  <c r="AL121" i="44"/>
  <c r="AL286" i="44"/>
  <c r="AL350" i="44"/>
  <c r="AL430" i="44"/>
  <c r="AL465" i="44"/>
  <c r="AL505" i="44"/>
  <c r="AL586" i="44"/>
  <c r="AL774" i="44"/>
  <c r="AL26" i="44"/>
  <c r="AL66" i="44"/>
  <c r="AL421" i="44"/>
  <c r="AL551" i="44"/>
  <c r="AL40" i="44"/>
  <c r="AL21" i="44"/>
  <c r="AL90" i="44"/>
  <c r="AL266" i="44"/>
  <c r="AL491" i="44"/>
  <c r="AL92" i="44"/>
  <c r="AL393" i="44"/>
  <c r="AL65" i="44"/>
  <c r="AL106" i="44"/>
  <c r="AL254" i="44"/>
  <c r="AL284" i="44"/>
  <c r="AL325" i="44"/>
  <c r="AL399" i="44"/>
  <c r="AL435" i="44"/>
  <c r="AL542" i="44"/>
  <c r="AL633" i="44"/>
  <c r="AL678" i="44"/>
  <c r="AL755" i="44"/>
  <c r="AL243" i="44"/>
  <c r="AL405" i="44"/>
  <c r="AL422" i="44"/>
  <c r="AL52" i="44"/>
  <c r="AL431" i="44"/>
  <c r="AL570" i="44"/>
  <c r="AL242" i="44"/>
  <c r="AL280" i="44"/>
  <c r="AL353" i="44"/>
  <c r="AL389" i="44"/>
  <c r="AL14" i="44"/>
  <c r="AL293" i="44"/>
  <c r="AL89" i="44"/>
  <c r="AL170" i="44"/>
  <c r="AL287" i="44"/>
  <c r="AL34" i="44"/>
  <c r="AL135" i="44"/>
  <c r="AL141" i="44"/>
  <c r="AL155" i="44"/>
  <c r="AL226" i="44"/>
  <c r="AL263" i="44"/>
  <c r="AL267" i="44"/>
  <c r="AL324" i="44"/>
  <c r="AL400" i="44"/>
  <c r="AL458" i="44"/>
  <c r="AL474" i="44"/>
  <c r="AL480" i="44"/>
  <c r="AL504" i="44"/>
  <c r="AL599" i="44"/>
  <c r="AL728" i="44"/>
  <c r="AL252" i="44"/>
  <c r="AL10" i="44"/>
  <c r="AL292" i="44"/>
  <c r="AL406" i="44"/>
  <c r="AL273" i="44"/>
  <c r="AL236" i="44"/>
  <c r="AL315" i="44"/>
  <c r="AL506" i="44"/>
  <c r="AL108" i="44"/>
  <c r="AL8" i="44"/>
  <c r="AL37" i="44"/>
  <c r="AL50" i="44"/>
  <c r="AL120" i="44"/>
  <c r="AL253" i="44"/>
  <c r="AL289" i="44"/>
  <c r="AL290" i="44"/>
  <c r="AL312" i="44"/>
  <c r="AL358" i="44"/>
  <c r="AL432" i="44"/>
  <c r="AL439" i="44"/>
  <c r="AL509" i="44"/>
  <c r="AL555" i="44"/>
  <c r="AL643" i="44"/>
  <c r="AL582" i="44"/>
  <c r="AL715" i="44"/>
  <c r="AL745" i="44"/>
  <c r="AL25" i="44"/>
  <c r="AL49" i="44"/>
  <c r="AL144" i="44"/>
  <c r="AL167" i="44"/>
  <c r="AL171" i="44"/>
  <c r="AL479" i="44"/>
  <c r="AL594" i="44"/>
  <c r="AL620" i="44"/>
  <c r="AL741" i="44"/>
  <c r="AL765" i="44"/>
  <c r="AL662" i="44"/>
  <c r="AL693" i="44"/>
  <c r="AL756" i="44"/>
  <c r="AL73" i="44"/>
  <c r="AL79" i="44"/>
  <c r="AL281" i="44"/>
  <c r="AL348" i="44"/>
  <c r="AL427" i="44"/>
  <c r="AL613" i="44"/>
  <c r="AL672" i="44"/>
  <c r="AL680" i="44"/>
  <c r="AL744" i="44"/>
  <c r="AL91" i="44"/>
  <c r="AL133" i="44"/>
  <c r="AL147" i="44"/>
  <c r="AL240" i="44"/>
  <c r="AL250" i="44"/>
  <c r="AL303" i="44"/>
  <c r="AL323" i="44"/>
  <c r="AL326" i="44"/>
  <c r="AL333" i="44"/>
  <c r="AL336" i="44"/>
  <c r="AL442" i="44"/>
  <c r="AL478" i="44"/>
  <c r="AL482" i="44"/>
  <c r="AL497" i="44"/>
  <c r="AL575" i="44"/>
  <c r="AL640" i="44"/>
  <c r="AL709" i="44"/>
  <c r="AL712" i="44"/>
  <c r="AL154" i="44"/>
  <c r="AL165" i="44"/>
  <c r="AL225" i="44"/>
  <c r="AL279" i="44"/>
  <c r="AL437" i="44"/>
  <c r="AL485" i="44"/>
  <c r="AL502" i="44"/>
  <c r="AL563" i="44"/>
  <c r="AL569" i="44"/>
  <c r="AL601" i="44"/>
  <c r="AL635" i="44"/>
  <c r="AL775" i="44"/>
  <c r="AL391" i="44"/>
  <c r="AL419" i="44"/>
  <c r="AL434" i="44"/>
  <c r="AL436" i="44"/>
  <c r="AL467" i="44"/>
  <c r="AL499" i="44"/>
  <c r="AL615" i="44"/>
  <c r="AL632" i="44"/>
  <c r="AL679" i="44"/>
  <c r="AL288" i="44"/>
  <c r="AL322" i="44"/>
  <c r="AL433" i="44"/>
  <c r="AL510" i="44"/>
  <c r="AL538" i="44"/>
  <c r="AL556" i="44"/>
  <c r="AL597" i="44"/>
  <c r="AL598" i="44"/>
  <c r="AL729" i="44"/>
  <c r="AL558" i="44"/>
  <c r="AL695" i="44"/>
  <c r="AL748" i="44"/>
  <c r="AL753" i="44"/>
  <c r="AL675" i="44"/>
  <c r="AL762" i="44"/>
  <c r="AL614" i="44"/>
  <c r="AL627" i="44"/>
  <c r="AL663" i="44"/>
  <c r="AL694" i="44"/>
  <c r="AL714" i="44"/>
  <c r="AL716" i="44"/>
  <c r="AL156" i="44"/>
  <c r="AL110" i="44"/>
  <c r="AL153" i="44"/>
  <c r="AL227" i="44"/>
  <c r="AL251" i="44"/>
  <c r="AL249" i="44"/>
  <c r="AL109" i="44"/>
  <c r="AL142" i="44"/>
  <c r="AL166" i="44"/>
  <c r="AL238" i="44"/>
  <c r="AL118" i="44"/>
  <c r="AL130" i="44"/>
  <c r="AL158" i="44"/>
  <c r="AL157" i="44"/>
  <c r="AL230" i="44"/>
  <c r="AL256" i="44"/>
  <c r="AL12" i="44"/>
  <c r="AL24" i="44"/>
  <c r="AL68" i="44"/>
  <c r="AL27" i="44"/>
  <c r="AL9" i="44"/>
  <c r="AL60" i="44"/>
  <c r="AL132" i="44"/>
  <c r="AL22" i="44"/>
  <c r="AL35" i="44"/>
  <c r="AL36" i="44"/>
  <c r="AL51" i="44"/>
  <c r="AL352" i="44"/>
  <c r="AL47" i="44"/>
  <c r="AL87" i="44"/>
  <c r="AL45" i="44"/>
  <c r="AL46" i="44"/>
  <c r="AL75" i="44"/>
  <c r="AL107" i="44"/>
  <c r="AL28" i="44"/>
  <c r="AL85" i="44"/>
  <c r="AL119" i="44"/>
  <c r="AL20" i="44"/>
  <c r="AL82" i="44"/>
  <c r="AL222" i="44"/>
  <c r="AL366" i="44"/>
  <c r="AL13" i="44"/>
  <c r="AL244" i="44"/>
  <c r="AL779" i="44"/>
  <c r="AL470" i="44"/>
  <c r="AL503" i="44"/>
  <c r="AL541" i="44"/>
  <c r="AL81" i="44"/>
  <c r="AL139" i="44"/>
  <c r="AL412" i="44"/>
  <c r="AL784" i="44"/>
  <c r="AL125" i="44"/>
  <c r="AL302" i="44"/>
  <c r="AL773" i="44"/>
  <c r="AL31" i="44"/>
  <c r="AL148" i="44"/>
  <c r="AL277" i="44"/>
  <c r="AL310" i="44"/>
  <c r="AL404" i="44"/>
  <c r="AL460" i="44"/>
  <c r="AL70" i="44"/>
  <c r="AL361" i="44"/>
  <c r="AL489" i="44"/>
  <c r="AL783" i="44"/>
  <c r="AL56" i="44"/>
  <c r="AL152" i="44"/>
  <c r="AL301" i="44"/>
  <c r="AL305" i="44"/>
  <c r="AL403" i="44"/>
  <c r="AL103" i="44"/>
  <c r="AL162" i="44"/>
  <c r="AL234" i="44"/>
  <c r="AL271" i="44"/>
  <c r="AL274" i="44"/>
  <c r="AL309" i="44"/>
  <c r="AL342" i="44"/>
  <c r="AL346" i="44"/>
  <c r="AL553" i="44"/>
  <c r="AL41" i="44"/>
  <c r="AL246" i="44"/>
  <c r="AL124" i="44"/>
  <c r="AL71" i="44"/>
  <c r="AL235" i="44"/>
  <c r="AL104" i="44"/>
  <c r="AL411" i="44"/>
  <c r="AL55" i="44"/>
  <c r="AL98" i="44"/>
  <c r="AL116" i="44"/>
  <c r="AL300" i="44"/>
  <c r="AL360" i="44"/>
  <c r="AL388" i="44"/>
  <c r="AL402" i="44"/>
  <c r="AL414" i="44"/>
  <c r="AL468" i="44"/>
  <c r="AL684" i="44"/>
  <c r="AL114" i="44"/>
  <c r="AL338" i="44"/>
  <c r="AL375" i="44"/>
  <c r="AL113" i="44"/>
  <c r="AL275" i="44"/>
  <c r="AL245" i="44"/>
  <c r="AL369" i="44"/>
  <c r="AL172" i="44"/>
  <c r="AL30" i="44"/>
  <c r="AL224" i="44"/>
  <c r="AL248" i="44"/>
  <c r="AL53" i="44"/>
  <c r="AL54" i="44"/>
  <c r="AL93" i="44"/>
  <c r="AL128" i="44"/>
  <c r="AL161" i="44"/>
  <c r="AL233" i="44"/>
  <c r="AL270" i="44"/>
  <c r="AL276" i="44"/>
  <c r="AL294" i="44"/>
  <c r="AL299" i="44"/>
  <c r="AL304" i="44"/>
  <c r="AL308" i="44"/>
  <c r="AL380" i="44"/>
  <c r="AL464" i="44"/>
  <c r="AL472" i="44"/>
  <c r="AL493" i="44"/>
  <c r="AL511" i="44"/>
  <c r="AL521" i="44"/>
  <c r="AL606" i="44"/>
  <c r="AL42" i="44"/>
  <c r="AL19" i="44"/>
  <c r="AL32" i="44"/>
  <c r="AL112" i="44"/>
  <c r="AL126" i="44"/>
  <c r="AL137" i="44"/>
  <c r="AL29" i="44"/>
  <c r="AL44" i="44"/>
  <c r="AL84" i="44"/>
  <c r="AL140" i="44"/>
  <c r="AL151" i="44"/>
  <c r="AL159" i="44"/>
  <c r="AL160" i="44"/>
  <c r="AL223" i="44"/>
  <c r="AL231" i="44"/>
  <c r="AL232" i="44"/>
  <c r="AL247" i="44"/>
  <c r="AL255" i="44"/>
  <c r="AL268" i="44"/>
  <c r="AL269" i="44"/>
  <c r="AL339" i="44"/>
  <c r="AL359" i="44"/>
  <c r="AL368" i="44"/>
  <c r="AL401" i="44"/>
  <c r="AL420" i="44"/>
  <c r="AL443" i="44"/>
  <c r="AL446" i="44"/>
  <c r="AL469" i="44"/>
  <c r="AL487" i="44"/>
  <c r="AL492" i="44"/>
  <c r="AL501" i="44"/>
  <c r="AL540" i="44"/>
  <c r="AL150" i="44"/>
  <c r="AL72" i="44"/>
  <c r="AL416" i="44"/>
  <c r="AL138" i="44"/>
  <c r="AL149" i="44"/>
  <c r="AL306" i="44"/>
  <c r="AL362" i="44"/>
  <c r="AL136" i="44"/>
  <c r="AL163" i="44"/>
  <c r="AL272" i="44"/>
  <c r="AL337" i="44"/>
  <c r="AL69" i="44"/>
  <c r="AL115" i="44"/>
  <c r="AL278" i="44"/>
  <c r="AL357" i="44"/>
  <c r="AL367" i="44"/>
  <c r="AL397" i="44"/>
  <c r="AL417" i="44"/>
  <c r="AL508" i="44"/>
  <c r="AL520" i="44"/>
  <c r="AL415" i="44"/>
  <c r="AL494" i="44"/>
  <c r="AL519" i="44"/>
  <c r="AL567" i="44"/>
  <c r="AL603" i="44"/>
  <c r="AL683" i="44"/>
  <c r="AL379" i="44"/>
  <c r="AL410" i="44"/>
  <c r="AL441" i="44"/>
  <c r="AL445" i="44"/>
  <c r="AL532" i="44"/>
  <c r="AL536" i="44"/>
  <c r="AL566" i="44"/>
  <c r="AL583" i="44"/>
  <c r="AL584" i="44"/>
  <c r="AL637" i="44"/>
  <c r="AL681" i="44"/>
  <c r="AL682" i="44"/>
  <c r="AL691" i="44"/>
  <c r="AL777" i="44"/>
  <c r="AL313" i="44"/>
  <c r="AL335" i="44"/>
  <c r="AL374" i="44"/>
  <c r="AL376" i="44"/>
  <c r="AL383" i="44"/>
  <c r="AL438" i="44"/>
  <c r="AL440" i="44"/>
  <c r="AL518" i="44"/>
  <c r="AL529" i="44"/>
  <c r="AL588" i="44"/>
  <c r="AL334" i="44"/>
  <c r="AL409" i="44"/>
  <c r="AL444" i="44"/>
  <c r="AL488" i="44"/>
  <c r="AL500" i="44"/>
  <c r="AL512" i="44"/>
  <c r="AL514" i="44"/>
  <c r="AL668" i="44"/>
  <c r="AL285" i="44"/>
  <c r="AL373" i="44"/>
  <c r="AL408" i="44"/>
  <c r="AL525" i="44"/>
  <c r="AL562" i="44"/>
  <c r="AL347" i="44"/>
  <c r="AL371" i="44"/>
  <c r="AL372" i="44"/>
  <c r="AL378" i="44"/>
  <c r="AL381" i="44"/>
  <c r="AL390" i="44"/>
  <c r="AL413" i="44"/>
  <c r="AL486" i="44"/>
  <c r="AL496" i="44"/>
  <c r="AL610" i="44"/>
  <c r="AL642" i="44"/>
  <c r="AL730" i="44"/>
  <c r="AL377" i="44"/>
  <c r="AL382" i="44"/>
  <c r="AL459" i="44"/>
  <c r="AL471" i="44"/>
  <c r="AL524" i="44"/>
  <c r="AL561" i="44"/>
  <c r="AL600" i="44"/>
  <c r="AL628" i="44"/>
  <c r="AL634" i="44"/>
  <c r="AL664" i="44"/>
  <c r="AL692" i="44"/>
  <c r="AL727" i="44"/>
  <c r="AL751" i="44"/>
  <c r="AL455" i="44"/>
  <c r="AL457" i="44"/>
  <c r="AL507" i="44"/>
  <c r="AL527" i="44"/>
  <c r="AL539" i="44"/>
  <c r="AL560" i="44"/>
  <c r="AL587" i="44"/>
  <c r="AL621" i="44"/>
  <c r="AL624" i="44"/>
  <c r="AL629" i="44"/>
  <c r="AL696" i="44"/>
  <c r="AL704" i="44"/>
  <c r="AL713" i="44"/>
  <c r="AL481" i="44"/>
  <c r="AL483" i="44"/>
  <c r="AL495" i="44"/>
  <c r="AL523" i="44"/>
  <c r="AL559" i="44"/>
  <c r="AL574" i="44"/>
  <c r="AL658" i="44"/>
  <c r="AL725" i="44"/>
  <c r="AL752" i="44"/>
  <c r="AL429" i="44"/>
  <c r="AL557" i="44"/>
  <c r="AL568" i="44"/>
  <c r="AL579" i="44"/>
  <c r="AL591" i="44"/>
  <c r="AL630" i="44"/>
  <c r="AL653" i="44"/>
  <c r="AL654" i="44"/>
  <c r="AL530" i="44"/>
  <c r="AL537" i="44"/>
  <c r="AL548" i="44"/>
  <c r="AL571" i="44"/>
  <c r="AL573" i="44"/>
  <c r="AL602" i="44"/>
  <c r="AL611" i="44"/>
  <c r="AL649" i="44"/>
  <c r="AL685" i="44"/>
  <c r="AL688" i="44"/>
  <c r="AL718" i="44"/>
  <c r="AL522" i="44"/>
  <c r="AL526" i="44"/>
  <c r="AL531" i="44"/>
  <c r="AL552" i="44"/>
  <c r="AL593" i="44"/>
  <c r="AL652" i="44"/>
  <c r="AL726" i="44"/>
  <c r="AL738" i="44"/>
  <c r="AL766" i="44"/>
  <c r="AL590" i="44"/>
  <c r="AL641" i="44"/>
  <c r="AL647" i="44"/>
  <c r="AL651" i="44"/>
  <c r="AL669" i="44"/>
  <c r="AL710" i="44"/>
  <c r="AL636" i="44"/>
  <c r="AL690" i="44"/>
  <c r="AL708" i="44"/>
  <c r="AL719" i="44"/>
  <c r="AL576" i="44"/>
  <c r="AL578" i="44"/>
  <c r="AL665" i="44"/>
  <c r="AL686" i="44"/>
  <c r="AL547" i="44"/>
  <c r="AL564" i="44"/>
  <c r="AL580" i="44"/>
  <c r="AL585" i="44"/>
  <c r="AL589" i="44"/>
  <c r="AL650" i="44"/>
  <c r="AL706" i="44"/>
  <c r="AL763" i="44"/>
  <c r="AL549" i="44"/>
  <c r="AL550" i="44"/>
  <c r="AL648" i="44"/>
  <c r="AL723" i="44"/>
  <c r="AL740" i="44"/>
  <c r="AL534" i="44"/>
  <c r="AL535" i="44"/>
  <c r="AL619" i="44"/>
  <c r="AL623" i="44"/>
  <c r="AL645" i="44"/>
  <c r="AL646" i="44"/>
  <c r="AL701" i="44"/>
  <c r="AL703" i="44"/>
  <c r="AL722" i="44"/>
  <c r="AL604" i="44"/>
  <c r="AL661" i="44"/>
  <c r="AL689" i="44"/>
  <c r="AL707" i="44"/>
  <c r="AL717" i="44"/>
  <c r="AL721" i="44"/>
  <c r="AL736" i="44"/>
  <c r="AL747" i="44"/>
  <c r="AL760" i="44"/>
  <c r="AL618" i="44"/>
  <c r="AL660" i="44"/>
  <c r="AL737" i="44"/>
  <c r="AL761" i="44"/>
  <c r="AL592" i="44"/>
  <c r="AL616" i="44"/>
  <c r="AL617" i="44"/>
  <c r="AL622" i="44"/>
  <c r="AL626" i="44"/>
  <c r="AL659" i="44"/>
  <c r="AL746" i="44"/>
  <c r="AL772" i="44"/>
  <c r="AL782" i="44"/>
  <c r="AL699" i="44"/>
  <c r="AL743" i="44"/>
  <c r="AL749" i="44"/>
  <c r="AL757" i="44"/>
  <c r="AL758" i="44"/>
  <c r="AL771" i="44"/>
  <c r="AL780" i="44"/>
  <c r="AL781" i="44"/>
  <c r="AL631" i="44"/>
  <c r="AL705" i="44"/>
  <c r="AL673" i="44"/>
  <c r="AL687" i="44"/>
  <c r="AL711" i="44"/>
  <c r="AL735" i="44"/>
  <c r="AL776" i="44"/>
  <c r="AL778" i="44"/>
  <c r="AL697" i="44"/>
  <c r="AL698" i="44"/>
  <c r="AL733" i="44"/>
  <c r="AL734" i="44"/>
  <c r="AL769" i="44"/>
  <c r="AL770" i="44"/>
  <c r="AL785" i="44"/>
  <c r="AL759" i="44"/>
  <c r="C7" i="43"/>
  <c r="C8" i="43"/>
  <c r="C9" i="43"/>
  <c r="C10" i="43"/>
  <c r="C11" i="43"/>
  <c r="C12" i="43"/>
  <c r="C13" i="43"/>
  <c r="C14" i="43"/>
  <c r="C15" i="43"/>
  <c r="C16" i="43"/>
  <c r="C17" i="43"/>
  <c r="C18" i="43"/>
  <c r="C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50" i="43"/>
  <c r="C51" i="43"/>
  <c r="C52" i="43"/>
  <c r="C53" i="43"/>
  <c r="C54" i="43"/>
  <c r="C55" i="43"/>
  <c r="C56" i="43"/>
  <c r="C57" i="43"/>
  <c r="C58" i="43"/>
  <c r="C59" i="43"/>
  <c r="C60" i="43"/>
  <c r="C61" i="43"/>
  <c r="C62" i="43"/>
  <c r="C63" i="43"/>
  <c r="C64" i="43"/>
  <c r="C65" i="43"/>
  <c r="C66" i="43"/>
  <c r="C67" i="43"/>
  <c r="C68" i="43"/>
  <c r="C69" i="43"/>
  <c r="C70" i="43"/>
  <c r="C71" i="43"/>
  <c r="C72" i="43"/>
  <c r="C73" i="43"/>
  <c r="C74" i="43"/>
  <c r="C75" i="43"/>
  <c r="C76" i="43"/>
  <c r="C77" i="43"/>
  <c r="C78" i="43"/>
  <c r="C79" i="43"/>
  <c r="C80" i="43"/>
  <c r="C81" i="43"/>
  <c r="C82" i="43"/>
  <c r="C83" i="43"/>
  <c r="C84" i="43"/>
  <c r="C85" i="43"/>
  <c r="C86" i="43"/>
  <c r="C87" i="43"/>
  <c r="C88" i="43"/>
  <c r="C89" i="43"/>
  <c r="C90" i="43"/>
  <c r="C91" i="43"/>
  <c r="C92" i="43"/>
  <c r="C93" i="43"/>
  <c r="C94" i="43"/>
  <c r="C95" i="43"/>
  <c r="C96" i="43"/>
  <c r="C97" i="43"/>
  <c r="C98" i="43"/>
  <c r="C99" i="43"/>
  <c r="C100" i="43"/>
  <c r="C101" i="43"/>
  <c r="C102" i="43"/>
  <c r="C103" i="43"/>
  <c r="C104" i="43"/>
  <c r="C105" i="43"/>
  <c r="C106" i="43"/>
  <c r="C107" i="43"/>
  <c r="C108" i="43"/>
  <c r="C109" i="43"/>
  <c r="C110" i="43"/>
  <c r="C111" i="43"/>
  <c r="C112" i="43"/>
  <c r="C113" i="43"/>
  <c r="C114" i="43"/>
  <c r="C115" i="43"/>
  <c r="C116" i="43"/>
  <c r="C117" i="43"/>
  <c r="C118" i="43"/>
  <c r="C119" i="43"/>
  <c r="C120" i="43"/>
  <c r="C121" i="43"/>
  <c r="C122" i="43"/>
  <c r="C123" i="43"/>
  <c r="C124" i="43"/>
  <c r="C125" i="43"/>
  <c r="C126" i="43"/>
  <c r="C127" i="43"/>
  <c r="C128" i="43"/>
  <c r="C129" i="43"/>
  <c r="C130" i="43"/>
  <c r="C131" i="43"/>
  <c r="C132" i="43"/>
  <c r="C133" i="43"/>
  <c r="C134" i="43"/>
  <c r="C135" i="43"/>
  <c r="C136" i="43"/>
  <c r="C137" i="43"/>
  <c r="C138" i="43"/>
  <c r="C139" i="43"/>
  <c r="C140" i="43"/>
  <c r="C141" i="43"/>
  <c r="C142" i="43"/>
  <c r="C143" i="43"/>
  <c r="C144" i="43"/>
  <c r="C145" i="43"/>
  <c r="C146" i="43"/>
  <c r="C147" i="43"/>
  <c r="C148" i="43"/>
  <c r="C149" i="43"/>
  <c r="C150" i="43"/>
  <c r="C151" i="43"/>
  <c r="C152" i="43"/>
  <c r="C153" i="43"/>
  <c r="C154" i="43"/>
  <c r="C155" i="43"/>
  <c r="C156" i="43"/>
  <c r="C157" i="43"/>
  <c r="C158" i="43"/>
  <c r="C159" i="43"/>
  <c r="C160" i="43"/>
  <c r="C161" i="43"/>
  <c r="C162" i="43"/>
  <c r="C163" i="43"/>
  <c r="C164" i="43"/>
  <c r="C165" i="43"/>
  <c r="C166" i="43"/>
  <c r="C167" i="43"/>
  <c r="C168" i="43"/>
  <c r="C169" i="43"/>
  <c r="C170" i="43"/>
  <c r="C171" i="43"/>
  <c r="C172" i="43"/>
  <c r="C173" i="43"/>
  <c r="C174" i="43"/>
  <c r="C175" i="43"/>
  <c r="C176" i="43"/>
  <c r="C177" i="43"/>
  <c r="C178" i="43"/>
  <c r="C179" i="43"/>
  <c r="C180" i="43"/>
  <c r="C181" i="43"/>
  <c r="C182" i="43"/>
  <c r="C183" i="43"/>
  <c r="C184" i="43"/>
  <c r="C185" i="43"/>
  <c r="C186" i="43"/>
  <c r="C187" i="43"/>
  <c r="C188" i="43"/>
  <c r="C189" i="43"/>
  <c r="C190" i="43"/>
  <c r="C191" i="43"/>
  <c r="C192" i="43"/>
  <c r="C193" i="43"/>
  <c r="C194" i="43"/>
  <c r="C195" i="43"/>
  <c r="C196" i="43"/>
  <c r="C197" i="43"/>
  <c r="C198" i="43"/>
  <c r="C199" i="43"/>
  <c r="C200" i="43"/>
  <c r="C201" i="43"/>
  <c r="C202" i="43"/>
  <c r="C203" i="43"/>
  <c r="C204" i="43"/>
  <c r="C205" i="43"/>
  <c r="C206" i="43"/>
  <c r="C207" i="43"/>
  <c r="C208" i="43"/>
  <c r="C209" i="43"/>
  <c r="C210" i="43"/>
  <c r="C211" i="43"/>
  <c r="C212" i="43"/>
  <c r="C213" i="43"/>
  <c r="C214" i="43"/>
  <c r="C215" i="43"/>
  <c r="C216" i="43"/>
  <c r="C217" i="43"/>
  <c r="C218" i="43"/>
  <c r="C219" i="43"/>
  <c r="C220" i="43"/>
  <c r="C221" i="43"/>
  <c r="C222" i="43"/>
  <c r="C223" i="43"/>
  <c r="C224" i="43"/>
  <c r="C225" i="43"/>
  <c r="C226" i="43"/>
  <c r="C227" i="43"/>
  <c r="C228" i="43"/>
  <c r="C229" i="43"/>
  <c r="C230" i="43"/>
  <c r="C231" i="43"/>
  <c r="C232" i="43"/>
  <c r="C233" i="43"/>
  <c r="C234" i="43"/>
  <c r="C235" i="43"/>
  <c r="C236" i="43"/>
  <c r="C237" i="43"/>
  <c r="C238" i="43"/>
  <c r="C239" i="43"/>
  <c r="C240" i="43"/>
  <c r="C241" i="43"/>
  <c r="C242" i="43"/>
  <c r="C243" i="43"/>
  <c r="C244" i="43"/>
  <c r="C245" i="43"/>
  <c r="C246" i="43"/>
  <c r="C247" i="43"/>
  <c r="C248" i="43"/>
  <c r="C249" i="43"/>
  <c r="C250" i="43"/>
  <c r="C251" i="43"/>
  <c r="C252" i="43"/>
  <c r="C253" i="43"/>
  <c r="C254" i="43"/>
  <c r="C255" i="43"/>
  <c r="C256" i="43"/>
  <c r="C257" i="43"/>
  <c r="C258" i="43"/>
  <c r="C259" i="43"/>
  <c r="C260" i="43"/>
  <c r="C261" i="43"/>
  <c r="C262" i="43"/>
  <c r="C263" i="43"/>
  <c r="C264" i="43"/>
  <c r="C265" i="43"/>
  <c r="C266" i="43"/>
  <c r="C267" i="43"/>
  <c r="C268" i="43"/>
  <c r="C269" i="43"/>
  <c r="C270" i="43"/>
  <c r="C271" i="43"/>
  <c r="C272" i="43"/>
  <c r="C273" i="43"/>
  <c r="C274" i="43"/>
  <c r="C275" i="43"/>
  <c r="C276" i="43"/>
  <c r="C277" i="43"/>
  <c r="C278" i="43"/>
  <c r="C279" i="43"/>
  <c r="C280" i="43"/>
  <c r="C281" i="43"/>
  <c r="C282" i="43"/>
  <c r="C283" i="43"/>
  <c r="C284" i="43"/>
  <c r="C285" i="43"/>
  <c r="C286" i="43"/>
  <c r="C287" i="43"/>
  <c r="C288" i="43"/>
  <c r="C289" i="43"/>
  <c r="C290" i="43"/>
  <c r="C291" i="43"/>
  <c r="C292" i="43"/>
  <c r="C293" i="43"/>
  <c r="C294" i="43"/>
  <c r="C295" i="43"/>
  <c r="C296" i="43"/>
  <c r="C297" i="43"/>
  <c r="C298" i="43"/>
  <c r="C299" i="43"/>
  <c r="C300" i="43"/>
  <c r="C301" i="43"/>
  <c r="C302" i="43"/>
  <c r="C303" i="43"/>
  <c r="C304" i="43"/>
  <c r="C305" i="43"/>
  <c r="C306" i="43"/>
  <c r="C307" i="43"/>
  <c r="C308" i="43"/>
  <c r="C309" i="43"/>
  <c r="C310" i="43"/>
  <c r="C311" i="43"/>
  <c r="C312" i="43"/>
  <c r="C313" i="43"/>
  <c r="C314" i="43"/>
  <c r="C315" i="43"/>
  <c r="C316" i="43"/>
  <c r="C317" i="43"/>
  <c r="C318" i="43"/>
  <c r="C319" i="43"/>
  <c r="C320" i="43"/>
  <c r="C321" i="43"/>
  <c r="C322" i="43"/>
  <c r="C323" i="43"/>
  <c r="C324" i="43"/>
  <c r="C325" i="43"/>
  <c r="C326" i="43"/>
  <c r="C327" i="43"/>
  <c r="C328" i="43"/>
  <c r="C329" i="43"/>
  <c r="C330" i="43"/>
  <c r="C331" i="43"/>
  <c r="C332" i="43"/>
  <c r="C333" i="43"/>
  <c r="C334" i="43"/>
  <c r="C335" i="43"/>
  <c r="C336" i="43"/>
  <c r="C337" i="43"/>
  <c r="C338" i="43"/>
  <c r="C339" i="43"/>
  <c r="C340" i="43"/>
  <c r="C341" i="43"/>
  <c r="C342" i="43"/>
  <c r="C343" i="43"/>
  <c r="C344" i="43"/>
  <c r="C345" i="43"/>
  <c r="C346" i="43"/>
  <c r="C347" i="43"/>
  <c r="C348" i="43"/>
  <c r="C349" i="43"/>
  <c r="C350" i="43"/>
  <c r="C351" i="43"/>
  <c r="C352" i="43"/>
  <c r="C353" i="43"/>
  <c r="C354" i="43"/>
  <c r="C355" i="43"/>
  <c r="C356" i="43"/>
  <c r="C357" i="43"/>
  <c r="C358" i="43"/>
  <c r="C359" i="43"/>
  <c r="C360" i="43"/>
  <c r="C361" i="43"/>
  <c r="C362" i="43"/>
  <c r="C363" i="43"/>
  <c r="C364" i="43"/>
  <c r="C365" i="43"/>
  <c r="C366" i="43"/>
  <c r="C367" i="43"/>
  <c r="C368" i="43"/>
  <c r="C369" i="43"/>
  <c r="C370" i="43"/>
  <c r="C371" i="43"/>
  <c r="C372" i="43"/>
  <c r="C373" i="43"/>
  <c r="C374" i="43"/>
  <c r="C375" i="43"/>
  <c r="C376" i="43"/>
  <c r="C377" i="43"/>
  <c r="C378" i="43"/>
  <c r="C379" i="43"/>
  <c r="C380" i="43"/>
  <c r="C381" i="43"/>
  <c r="C382" i="43"/>
  <c r="C383" i="43"/>
  <c r="C384" i="43"/>
  <c r="C385" i="43"/>
  <c r="C386" i="43"/>
  <c r="C387" i="43"/>
  <c r="C388" i="43"/>
  <c r="C389" i="43"/>
  <c r="C390" i="43"/>
  <c r="C391" i="43"/>
  <c r="C392" i="43"/>
  <c r="C393" i="43"/>
  <c r="C394" i="43"/>
  <c r="C395" i="43"/>
  <c r="C396" i="43"/>
  <c r="C397" i="43"/>
  <c r="C398" i="43"/>
  <c r="C399" i="43"/>
  <c r="C400" i="43"/>
  <c r="C401" i="43"/>
  <c r="C402" i="43"/>
  <c r="C403" i="43"/>
  <c r="C404" i="43"/>
  <c r="C405" i="43"/>
  <c r="C406" i="43"/>
  <c r="C407" i="43"/>
  <c r="C408" i="43"/>
  <c r="C409" i="43"/>
  <c r="C410" i="43"/>
  <c r="C411" i="43"/>
  <c r="C412" i="43"/>
  <c r="C413" i="43"/>
  <c r="C414" i="43"/>
  <c r="C415" i="43"/>
  <c r="C416" i="43"/>
  <c r="C417" i="43"/>
  <c r="C418" i="43"/>
  <c r="C419" i="43"/>
  <c r="C420" i="43"/>
  <c r="C421" i="43"/>
  <c r="C422" i="43"/>
  <c r="C423" i="43"/>
  <c r="C424" i="43"/>
  <c r="C425" i="43"/>
  <c r="C426" i="43"/>
  <c r="C427" i="43"/>
  <c r="C428" i="43"/>
  <c r="C429" i="43"/>
  <c r="C430" i="43"/>
  <c r="C431" i="43"/>
  <c r="C432" i="43"/>
  <c r="C433" i="43"/>
  <c r="C434" i="43"/>
  <c r="C435" i="43"/>
  <c r="C436" i="43"/>
  <c r="C437" i="43"/>
  <c r="C438" i="43"/>
  <c r="C439" i="43"/>
  <c r="C440" i="43"/>
  <c r="C441" i="43"/>
  <c r="C442" i="43"/>
  <c r="C443" i="43"/>
  <c r="C444" i="43"/>
  <c r="C445" i="43"/>
  <c r="C446" i="43"/>
  <c r="C447" i="43"/>
  <c r="C448" i="43"/>
  <c r="C449" i="43"/>
  <c r="C450" i="43"/>
  <c r="C451" i="43"/>
  <c r="C452" i="43"/>
  <c r="C453" i="43"/>
  <c r="C454" i="43"/>
  <c r="C455" i="43"/>
  <c r="C456" i="43"/>
  <c r="C457" i="43"/>
  <c r="C458" i="43"/>
  <c r="C459" i="43"/>
  <c r="C460" i="43"/>
  <c r="C461" i="43"/>
  <c r="C462" i="43"/>
  <c r="C463" i="43"/>
  <c r="C464" i="43"/>
  <c r="C465" i="43"/>
  <c r="C466" i="43"/>
  <c r="C467" i="43"/>
  <c r="C468" i="43"/>
  <c r="C469" i="43"/>
  <c r="C470" i="43"/>
  <c r="C471" i="43"/>
  <c r="C472" i="43"/>
  <c r="C473" i="43"/>
  <c r="C474" i="43"/>
  <c r="C475" i="43"/>
  <c r="C476" i="43"/>
  <c r="C477" i="43"/>
  <c r="C478" i="43"/>
  <c r="C479" i="43"/>
  <c r="C480" i="43"/>
  <c r="C481" i="43"/>
  <c r="C482" i="43"/>
  <c r="C483" i="43"/>
  <c r="C484" i="43"/>
  <c r="C485" i="43"/>
  <c r="C486" i="43"/>
  <c r="C487" i="43"/>
  <c r="C488" i="43"/>
  <c r="C489" i="43"/>
  <c r="C490" i="43"/>
  <c r="C491" i="43"/>
  <c r="C492" i="43"/>
  <c r="C493" i="43"/>
  <c r="C494" i="43"/>
  <c r="C495" i="43"/>
  <c r="C496" i="43"/>
  <c r="C497" i="43"/>
  <c r="C498" i="43"/>
  <c r="C499" i="43"/>
  <c r="C500" i="43"/>
  <c r="C501" i="43"/>
  <c r="C502" i="43"/>
  <c r="C503" i="43"/>
  <c r="C504" i="43"/>
  <c r="C505" i="43"/>
  <c r="C506" i="43"/>
  <c r="C507" i="43"/>
  <c r="C508" i="43"/>
  <c r="C509" i="43"/>
  <c r="C510" i="43"/>
  <c r="C511" i="43"/>
  <c r="C512" i="43"/>
  <c r="C513" i="43"/>
  <c r="C514" i="43"/>
  <c r="C515" i="43"/>
  <c r="C516" i="43"/>
  <c r="C517" i="43"/>
  <c r="C518" i="43"/>
  <c r="C519" i="43"/>
  <c r="C520" i="43"/>
  <c r="C521" i="43"/>
  <c r="C522" i="43"/>
  <c r="C523" i="43"/>
  <c r="C524" i="43"/>
  <c r="C525" i="43"/>
  <c r="C526" i="43"/>
  <c r="C527" i="43"/>
  <c r="C528" i="43"/>
  <c r="C529" i="43"/>
  <c r="C530" i="43"/>
  <c r="C531" i="43"/>
  <c r="C532" i="43"/>
  <c r="C533" i="43"/>
  <c r="C534" i="43"/>
  <c r="C535" i="43"/>
  <c r="C536" i="43"/>
  <c r="C537" i="43"/>
  <c r="C538" i="43"/>
  <c r="C539" i="43"/>
  <c r="C540" i="43"/>
  <c r="C541" i="43"/>
  <c r="C542" i="43"/>
  <c r="C543" i="43"/>
  <c r="C544" i="43"/>
  <c r="C545" i="43"/>
  <c r="C546" i="43"/>
  <c r="C547" i="43"/>
  <c r="C548" i="43"/>
  <c r="C549" i="43"/>
  <c r="C550" i="43"/>
  <c r="C551" i="43"/>
  <c r="C552" i="43"/>
  <c r="C553" i="43"/>
  <c r="C554" i="43"/>
  <c r="C555" i="43"/>
  <c r="C556" i="43"/>
  <c r="C557" i="43"/>
  <c r="C558" i="43"/>
  <c r="C559" i="43"/>
  <c r="C560" i="43"/>
  <c r="C561" i="43"/>
  <c r="C562" i="43"/>
  <c r="C563" i="43"/>
  <c r="C564" i="43"/>
  <c r="C565" i="43"/>
  <c r="C566" i="43"/>
  <c r="C567" i="43"/>
  <c r="C568" i="43"/>
  <c r="C569" i="43"/>
  <c r="C570" i="43"/>
  <c r="C571" i="43"/>
  <c r="C572" i="43"/>
  <c r="C573" i="43"/>
  <c r="C574" i="43"/>
  <c r="C575" i="43"/>
  <c r="C576" i="43"/>
  <c r="C577" i="43"/>
  <c r="C578" i="43"/>
  <c r="C579" i="43"/>
  <c r="C580" i="43"/>
  <c r="C581" i="43"/>
  <c r="C582" i="43"/>
  <c r="C583" i="43"/>
  <c r="C584" i="43"/>
  <c r="C585" i="43"/>
  <c r="C586" i="43"/>
  <c r="C587" i="43"/>
  <c r="C588" i="43"/>
  <c r="C589" i="43"/>
  <c r="C590" i="43"/>
  <c r="C591" i="43"/>
  <c r="C592" i="43"/>
  <c r="C593" i="43"/>
  <c r="C594" i="43"/>
  <c r="C595" i="43"/>
  <c r="C596" i="43"/>
  <c r="C597" i="43"/>
  <c r="C598" i="43"/>
  <c r="C599" i="43"/>
  <c r="C600" i="43"/>
  <c r="C601" i="43"/>
  <c r="C602" i="43"/>
  <c r="C603" i="43"/>
  <c r="C604" i="43"/>
  <c r="C605" i="43"/>
  <c r="C606" i="43"/>
  <c r="C607" i="43"/>
  <c r="C608" i="43"/>
  <c r="C609" i="43"/>
  <c r="C610" i="43"/>
  <c r="C611" i="43"/>
  <c r="C612" i="43"/>
  <c r="C613" i="43"/>
  <c r="C614" i="43"/>
  <c r="C615" i="43"/>
  <c r="C616" i="43"/>
  <c r="C617" i="43"/>
  <c r="C618" i="43"/>
  <c r="C619" i="43"/>
  <c r="C620" i="43"/>
  <c r="C621" i="43"/>
  <c r="C622" i="43"/>
  <c r="C623" i="43"/>
  <c r="C624" i="43"/>
  <c r="C625" i="43"/>
  <c r="C626" i="43"/>
  <c r="C627" i="43"/>
  <c r="C628" i="43"/>
  <c r="C629" i="43"/>
  <c r="C630" i="43"/>
  <c r="C631" i="43"/>
  <c r="C632" i="43"/>
  <c r="C633" i="43"/>
  <c r="C634" i="43"/>
  <c r="C635" i="43"/>
  <c r="C636" i="43"/>
  <c r="C637" i="43"/>
  <c r="C638" i="43"/>
  <c r="C639" i="43"/>
  <c r="C640" i="43"/>
  <c r="C641" i="43"/>
  <c r="C642" i="43"/>
  <c r="C643" i="43"/>
  <c r="C644" i="43"/>
  <c r="C645" i="43"/>
  <c r="C646" i="43"/>
  <c r="C647" i="43"/>
  <c r="C648" i="43"/>
  <c r="C649" i="43"/>
  <c r="C650" i="43"/>
  <c r="C651" i="43"/>
  <c r="C652" i="43"/>
  <c r="C653" i="43"/>
  <c r="C654" i="43"/>
  <c r="C655" i="43"/>
  <c r="C656" i="43"/>
  <c r="C657" i="43"/>
  <c r="C658" i="43"/>
  <c r="C659" i="43"/>
  <c r="C660" i="43"/>
  <c r="C661" i="43"/>
  <c r="C662" i="43"/>
  <c r="C663" i="43"/>
  <c r="C664" i="43"/>
  <c r="C665" i="43"/>
  <c r="C666" i="43"/>
  <c r="C667" i="43"/>
  <c r="C668" i="43"/>
  <c r="C669" i="43"/>
  <c r="C670" i="43"/>
  <c r="C671" i="43"/>
  <c r="C672" i="43"/>
  <c r="C673" i="43"/>
  <c r="C674" i="43"/>
  <c r="C675" i="43"/>
  <c r="C676" i="43"/>
  <c r="C677" i="43"/>
  <c r="C678" i="43"/>
  <c r="C679" i="43"/>
  <c r="C680" i="43"/>
  <c r="C681" i="43"/>
  <c r="C682" i="43"/>
  <c r="C683" i="43"/>
  <c r="C684" i="43"/>
  <c r="C685" i="43"/>
  <c r="C686" i="43"/>
  <c r="C687" i="43"/>
  <c r="C688" i="43"/>
  <c r="C689" i="43"/>
  <c r="C690" i="43"/>
  <c r="C691" i="43"/>
  <c r="C692" i="43"/>
  <c r="C693" i="43"/>
  <c r="C694" i="43"/>
  <c r="C695" i="43"/>
  <c r="C696" i="43"/>
  <c r="C697" i="43"/>
  <c r="C698" i="43"/>
  <c r="C699" i="43"/>
  <c r="C700" i="43"/>
  <c r="C701" i="43"/>
  <c r="C702" i="43"/>
  <c r="C703" i="43"/>
  <c r="C704" i="43"/>
  <c r="C705" i="43"/>
  <c r="C706" i="43"/>
  <c r="C707" i="43"/>
  <c r="C708" i="43"/>
  <c r="C709" i="43"/>
  <c r="C710" i="43"/>
  <c r="C711" i="43"/>
  <c r="C712" i="43"/>
  <c r="C713" i="43"/>
  <c r="C714" i="43"/>
  <c r="C715" i="43"/>
  <c r="C716" i="43"/>
  <c r="C717" i="43"/>
  <c r="C718" i="43"/>
  <c r="C719" i="43"/>
  <c r="C720" i="43"/>
  <c r="C721" i="43"/>
  <c r="C722" i="43"/>
  <c r="C723" i="43"/>
  <c r="C724" i="43"/>
  <c r="C725" i="43"/>
  <c r="C726" i="43"/>
  <c r="C727" i="43"/>
  <c r="C728" i="43"/>
  <c r="C729" i="43"/>
  <c r="C730" i="43"/>
  <c r="C731" i="43"/>
  <c r="C732" i="43"/>
  <c r="C733" i="43"/>
  <c r="C734" i="43"/>
  <c r="C735" i="43"/>
  <c r="C736" i="43"/>
  <c r="C737" i="43"/>
  <c r="C738" i="43"/>
  <c r="C739" i="43"/>
  <c r="C740" i="43"/>
  <c r="C741" i="43"/>
  <c r="C742" i="43"/>
  <c r="C743" i="43"/>
  <c r="C744" i="43"/>
  <c r="C745" i="43"/>
  <c r="C746" i="43"/>
  <c r="C747" i="43"/>
  <c r="C748" i="43"/>
  <c r="C749" i="43"/>
  <c r="C750" i="43"/>
  <c r="C751" i="43"/>
  <c r="C752" i="43"/>
  <c r="C753" i="43"/>
  <c r="C754" i="43"/>
  <c r="C755" i="43"/>
  <c r="C756" i="43"/>
  <c r="C757" i="43"/>
  <c r="C758" i="43"/>
  <c r="C759" i="43"/>
  <c r="C760" i="43"/>
  <c r="C761" i="43"/>
  <c r="C762" i="43"/>
  <c r="C763" i="43"/>
  <c r="C764" i="43"/>
  <c r="C765" i="43"/>
  <c r="C766" i="43"/>
  <c r="C767" i="43"/>
  <c r="C768" i="43"/>
  <c r="C769" i="43"/>
  <c r="C770" i="43"/>
  <c r="C771" i="43"/>
  <c r="C772" i="43"/>
  <c r="C773" i="43"/>
  <c r="C774" i="43"/>
  <c r="C775" i="43"/>
  <c r="C776" i="43"/>
  <c r="C777" i="43"/>
  <c r="C778" i="43"/>
  <c r="C779" i="43"/>
  <c r="C780" i="43"/>
  <c r="C781" i="43"/>
  <c r="C782" i="43"/>
  <c r="C783" i="43"/>
  <c r="C784" i="43"/>
  <c r="C785" i="43"/>
  <c r="C786" i="43"/>
  <c r="C787" i="43"/>
  <c r="C788" i="43"/>
  <c r="C789" i="43"/>
  <c r="C790" i="43"/>
  <c r="C791" i="43"/>
  <c r="C792" i="43"/>
  <c r="C793" i="43"/>
  <c r="C794" i="43"/>
  <c r="C795" i="43"/>
  <c r="C796" i="43"/>
  <c r="C797" i="43"/>
  <c r="C798" i="43"/>
  <c r="C799" i="43"/>
  <c r="C800" i="43"/>
  <c r="C801" i="43"/>
  <c r="C802" i="43"/>
  <c r="C803" i="43"/>
  <c r="C804" i="43"/>
  <c r="C805" i="43"/>
  <c r="C806" i="43"/>
  <c r="C807" i="43"/>
  <c r="C808" i="43"/>
  <c r="C809" i="43"/>
  <c r="C810" i="43"/>
  <c r="C811" i="43"/>
  <c r="C812" i="43"/>
  <c r="C813" i="43"/>
  <c r="C814" i="43"/>
  <c r="C815" i="43"/>
  <c r="C816" i="43"/>
  <c r="C817" i="43"/>
  <c r="C818" i="43"/>
  <c r="C819" i="43"/>
  <c r="C820" i="43"/>
  <c r="C821" i="43"/>
  <c r="C822" i="43"/>
  <c r="C823" i="43"/>
  <c r="C824" i="43"/>
  <c r="C825" i="43"/>
  <c r="C826" i="43"/>
  <c r="C827" i="43"/>
  <c r="C828" i="43"/>
  <c r="C829" i="43"/>
  <c r="C830" i="43"/>
  <c r="C831" i="43"/>
  <c r="C832" i="43"/>
  <c r="C833" i="43"/>
  <c r="C834" i="43"/>
  <c r="C835" i="43"/>
  <c r="C836" i="43"/>
  <c r="C837" i="43"/>
  <c r="C838" i="43"/>
  <c r="C839" i="43"/>
  <c r="C840" i="43"/>
  <c r="C841" i="43"/>
  <c r="C842" i="43"/>
  <c r="C843" i="43"/>
  <c r="C844" i="43"/>
  <c r="C845" i="43"/>
  <c r="C846" i="43"/>
  <c r="C847" i="43"/>
  <c r="C848" i="43"/>
  <c r="C849" i="43"/>
  <c r="C850" i="43"/>
  <c r="C851" i="43"/>
  <c r="C852" i="43"/>
  <c r="C853" i="43"/>
  <c r="C854" i="43"/>
  <c r="C855" i="43"/>
  <c r="C856" i="43"/>
  <c r="C857" i="43"/>
  <c r="C858" i="43"/>
  <c r="C859" i="43"/>
  <c r="C860" i="43"/>
  <c r="C861" i="43"/>
  <c r="C862" i="43"/>
  <c r="C863" i="43"/>
  <c r="C864" i="43"/>
  <c r="C865" i="43"/>
  <c r="C866" i="43"/>
  <c r="C867" i="43"/>
  <c r="C868" i="43"/>
  <c r="C869" i="43"/>
  <c r="C870" i="43"/>
  <c r="C871" i="43"/>
  <c r="C872" i="43"/>
  <c r="C873" i="43"/>
  <c r="C874" i="43"/>
  <c r="C875" i="43"/>
  <c r="C876" i="43"/>
  <c r="C877" i="43"/>
  <c r="C878" i="43"/>
  <c r="C879" i="43"/>
  <c r="C880" i="43"/>
  <c r="C881" i="43"/>
  <c r="C882" i="43"/>
  <c r="C883" i="43"/>
  <c r="C884" i="43"/>
  <c r="C885" i="43"/>
  <c r="C886" i="43"/>
  <c r="C887" i="43"/>
  <c r="C888" i="43"/>
  <c r="C889" i="43"/>
  <c r="C890" i="43"/>
  <c r="C891" i="43"/>
  <c r="C892" i="43"/>
  <c r="C893" i="43"/>
  <c r="C894" i="43"/>
  <c r="C895" i="43"/>
  <c r="C896" i="43"/>
  <c r="C897" i="43"/>
  <c r="C898" i="43"/>
  <c r="C899" i="43"/>
  <c r="C900" i="43"/>
  <c r="C901" i="43"/>
  <c r="C902" i="43"/>
  <c r="C903" i="43"/>
  <c r="C904" i="43"/>
  <c r="C905" i="43"/>
  <c r="C906" i="43"/>
  <c r="C907" i="43"/>
  <c r="C908" i="43"/>
  <c r="C909" i="43"/>
  <c r="C910" i="43"/>
  <c r="C911" i="43"/>
  <c r="C912" i="43"/>
  <c r="C913" i="43"/>
  <c r="C914" i="43"/>
  <c r="C915" i="43"/>
  <c r="C916" i="43"/>
  <c r="C917" i="43"/>
  <c r="C918" i="43"/>
  <c r="C919" i="43"/>
  <c r="C920" i="43"/>
  <c r="C921" i="43"/>
  <c r="C922" i="43"/>
  <c r="C923" i="43"/>
  <c r="C924" i="43"/>
  <c r="C925" i="43"/>
  <c r="C926" i="43"/>
  <c r="C927" i="43"/>
  <c r="C928" i="43"/>
  <c r="C929" i="43"/>
  <c r="C930" i="43"/>
  <c r="C931" i="43"/>
  <c r="C932" i="43"/>
  <c r="C933" i="43"/>
  <c r="C934" i="43"/>
  <c r="C935" i="43"/>
  <c r="C936" i="43"/>
  <c r="C937" i="43"/>
  <c r="C938" i="43"/>
  <c r="C939" i="43"/>
  <c r="C940" i="43"/>
  <c r="C941" i="43"/>
  <c r="C942" i="43"/>
  <c r="C943" i="43"/>
  <c r="C944" i="43"/>
  <c r="C945" i="43"/>
  <c r="C946" i="43"/>
  <c r="C947" i="43"/>
  <c r="C948" i="43"/>
  <c r="C949" i="43"/>
  <c r="C950" i="43"/>
  <c r="C951" i="43"/>
  <c r="C952" i="43"/>
  <c r="C953" i="43"/>
  <c r="C954" i="43"/>
  <c r="C955" i="43"/>
  <c r="C956" i="43"/>
  <c r="C957" i="43"/>
  <c r="C958" i="43"/>
  <c r="C959" i="43"/>
  <c r="C960" i="43"/>
  <c r="C961" i="43"/>
  <c r="C962" i="43"/>
  <c r="C963" i="43"/>
  <c r="C964" i="43"/>
  <c r="C965" i="43"/>
  <c r="C966" i="43"/>
  <c r="C967" i="43"/>
  <c r="C968" i="43"/>
  <c r="C969" i="43"/>
  <c r="C970" i="43"/>
  <c r="C971" i="43"/>
  <c r="C972" i="43"/>
  <c r="C973" i="43"/>
  <c r="C974" i="43"/>
  <c r="C975" i="43"/>
  <c r="C976" i="43"/>
  <c r="C977" i="43"/>
  <c r="C978" i="43"/>
  <c r="C979" i="43"/>
  <c r="C980" i="43"/>
  <c r="C981" i="43"/>
  <c r="C982" i="43"/>
  <c r="C983" i="43"/>
  <c r="C984" i="43"/>
  <c r="C985" i="43"/>
  <c r="C986" i="43"/>
  <c r="C987" i="43"/>
  <c r="C988" i="43"/>
  <c r="C989" i="43"/>
  <c r="C990" i="43"/>
  <c r="C991" i="43"/>
  <c r="C992" i="43"/>
  <c r="C993" i="43"/>
  <c r="C994" i="43"/>
  <c r="C995" i="43"/>
  <c r="C996" i="43"/>
  <c r="C997" i="43"/>
  <c r="C998" i="43"/>
  <c r="C999" i="43"/>
  <c r="C1000" i="43"/>
  <c r="C1001" i="43"/>
  <c r="C1002" i="43"/>
  <c r="C1003" i="43"/>
  <c r="C1004" i="43"/>
  <c r="C1005" i="43"/>
  <c r="C1006" i="43"/>
  <c r="C1007" i="43"/>
  <c r="C1008" i="43"/>
  <c r="C1009" i="43"/>
  <c r="C1010" i="43"/>
  <c r="C1011" i="43"/>
  <c r="C1012" i="43"/>
  <c r="C1013" i="43"/>
  <c r="C1014" i="43"/>
  <c r="C1015" i="43"/>
  <c r="C1016" i="43"/>
  <c r="C1017" i="43"/>
  <c r="C1018" i="43"/>
  <c r="C1019" i="43"/>
  <c r="C1020" i="43"/>
  <c r="C1021" i="43"/>
  <c r="C1022" i="43"/>
  <c r="C1023" i="43"/>
  <c r="C1024" i="43"/>
  <c r="C1025" i="43"/>
  <c r="C1026" i="43"/>
  <c r="C1027" i="43"/>
  <c r="C1028" i="43"/>
  <c r="C1029" i="43"/>
  <c r="C1030" i="43"/>
  <c r="C1031" i="43"/>
  <c r="C1032" i="43"/>
  <c r="C1033" i="43"/>
  <c r="C1034" i="43"/>
  <c r="C1035" i="43"/>
  <c r="C1036" i="43"/>
  <c r="C1037" i="43"/>
  <c r="C1038" i="43"/>
  <c r="C1039" i="43"/>
  <c r="C1040" i="43"/>
  <c r="C1041" i="43"/>
  <c r="C1042" i="43"/>
  <c r="C1043" i="43"/>
  <c r="C1044" i="43"/>
  <c r="C1045" i="43"/>
  <c r="C1046" i="43"/>
  <c r="C1047" i="43"/>
  <c r="C1048" i="43"/>
  <c r="C1049" i="43"/>
  <c r="C1050" i="43"/>
  <c r="C1051" i="43"/>
  <c r="C1052" i="43"/>
  <c r="C1053" i="43"/>
  <c r="C1054" i="43"/>
  <c r="C1055" i="43"/>
  <c r="C1056" i="43"/>
  <c r="C1057" i="43"/>
  <c r="C1058" i="43"/>
  <c r="C1059" i="43"/>
  <c r="C1060" i="43"/>
  <c r="C1061" i="43"/>
  <c r="C1062" i="43"/>
  <c r="C1063" i="43"/>
  <c r="C1064" i="43"/>
  <c r="C1065" i="43"/>
  <c r="C1066" i="43"/>
  <c r="C1067" i="43"/>
  <c r="C1068" i="43"/>
  <c r="C1069" i="43"/>
  <c r="C1070" i="43"/>
  <c r="C1071" i="43"/>
  <c r="C1072" i="43"/>
  <c r="C1073" i="43"/>
  <c r="C1074" i="43"/>
  <c r="C1075" i="43"/>
  <c r="C1076" i="43"/>
  <c r="C1077" i="43"/>
  <c r="C1078" i="43"/>
  <c r="C1079" i="43"/>
  <c r="C1080" i="43"/>
  <c r="C1081" i="43"/>
  <c r="C1082" i="43"/>
  <c r="C1083" i="43"/>
  <c r="C1084" i="43"/>
  <c r="C1085" i="43"/>
  <c r="C1086" i="43"/>
  <c r="C1087" i="43"/>
  <c r="C1088" i="43"/>
  <c r="C1089" i="43"/>
  <c r="C1090" i="43"/>
  <c r="C1091" i="43"/>
  <c r="C1092" i="43"/>
  <c r="C1093" i="43"/>
  <c r="C1094" i="43"/>
  <c r="C1095" i="43"/>
  <c r="C1096" i="43"/>
  <c r="C1097" i="43"/>
  <c r="C1098" i="43"/>
  <c r="C1099" i="43"/>
  <c r="C1100" i="43"/>
  <c r="C1101" i="43"/>
  <c r="C1102" i="43"/>
  <c r="C1103" i="43"/>
  <c r="C1104" i="43"/>
  <c r="C1105" i="43"/>
  <c r="C1106" i="43"/>
  <c r="C1107" i="43"/>
  <c r="C1108" i="43"/>
  <c r="C1109" i="43"/>
  <c r="C1110" i="43"/>
  <c r="C1111" i="43"/>
  <c r="C1112" i="43"/>
  <c r="C1113" i="43"/>
  <c r="C1114" i="43"/>
  <c r="C1115" i="43"/>
  <c r="C1116" i="43"/>
  <c r="C1117" i="43"/>
  <c r="C1118" i="43"/>
  <c r="C1119" i="43"/>
  <c r="C1120" i="43"/>
  <c r="C1121" i="43"/>
  <c r="C1122" i="43"/>
  <c r="C1123" i="43"/>
  <c r="C1124" i="43"/>
  <c r="C1125" i="43"/>
  <c r="C1126" i="43"/>
  <c r="C1127" i="43"/>
  <c r="C1128" i="43"/>
  <c r="C1129" i="43"/>
  <c r="C1130" i="43"/>
  <c r="C1131" i="43"/>
  <c r="C1132" i="43"/>
  <c r="C1133" i="43"/>
  <c r="C1134" i="43"/>
  <c r="C1135" i="43"/>
  <c r="C1136" i="43"/>
  <c r="C1137" i="43"/>
  <c r="C1138" i="43"/>
  <c r="C1139" i="43"/>
  <c r="C1140" i="43"/>
  <c r="C1141" i="43"/>
  <c r="C1142" i="43"/>
  <c r="C1143" i="43"/>
  <c r="C1144" i="43"/>
  <c r="C1145" i="43"/>
  <c r="C1146" i="43"/>
  <c r="C1147" i="43"/>
  <c r="C1148" i="43"/>
  <c r="C1149" i="43"/>
  <c r="C1150" i="43"/>
  <c r="C1151" i="43"/>
  <c r="C1152" i="43"/>
  <c r="C1153" i="43"/>
  <c r="C1154" i="43"/>
  <c r="C1155" i="43"/>
  <c r="C1156" i="43"/>
  <c r="C1157" i="43"/>
  <c r="C1158" i="43"/>
  <c r="C1159" i="43"/>
  <c r="C1160" i="43"/>
  <c r="C1161" i="43"/>
  <c r="C1162" i="43"/>
  <c r="C1163" i="43"/>
  <c r="C1164" i="43"/>
  <c r="C1165" i="43"/>
  <c r="C1166" i="43"/>
  <c r="C1167" i="43"/>
  <c r="C1168" i="43"/>
  <c r="C1169" i="43"/>
  <c r="C1170" i="43"/>
  <c r="C1171" i="43"/>
  <c r="C1172" i="43"/>
  <c r="C1173" i="43"/>
  <c r="C1174" i="43"/>
  <c r="C1175" i="43"/>
  <c r="C1176" i="43"/>
  <c r="C1177" i="43"/>
  <c r="C1178" i="43"/>
  <c r="C1179" i="43"/>
  <c r="C1180" i="43"/>
  <c r="C1181" i="43"/>
  <c r="C1182" i="43"/>
  <c r="C1183" i="43"/>
  <c r="C1184" i="43"/>
  <c r="C1185" i="43"/>
  <c r="C1186" i="43"/>
  <c r="C1187" i="43"/>
  <c r="C1188" i="43"/>
  <c r="C1189" i="43"/>
  <c r="C1190" i="43"/>
  <c r="C1191" i="43"/>
  <c r="C1192" i="43"/>
  <c r="C1193" i="43"/>
  <c r="C1194" i="43"/>
  <c r="C1195" i="43"/>
  <c r="C1196" i="43"/>
  <c r="C1197" i="43"/>
  <c r="C1198" i="43"/>
  <c r="C1199" i="43"/>
  <c r="C1200" i="43"/>
  <c r="C1201" i="43"/>
  <c r="C1202" i="43"/>
  <c r="C1203" i="43"/>
  <c r="C1204" i="43"/>
  <c r="C1205" i="43"/>
  <c r="C1206" i="43"/>
  <c r="C1207" i="43"/>
  <c r="C1208" i="43"/>
  <c r="C1209" i="43"/>
  <c r="C1210" i="43"/>
  <c r="C1211" i="43"/>
  <c r="C1212" i="43"/>
  <c r="C1213" i="43"/>
  <c r="C1214" i="43"/>
  <c r="C1215" i="43"/>
  <c r="C1216" i="43"/>
  <c r="C1217" i="43"/>
  <c r="C1218" i="43"/>
  <c r="C1219" i="43"/>
  <c r="C1220" i="43"/>
  <c r="C1221" i="43"/>
  <c r="C1222" i="43"/>
  <c r="C1223" i="43"/>
  <c r="C1224" i="43"/>
  <c r="C1225" i="43"/>
  <c r="C1226" i="43"/>
  <c r="C1227" i="43"/>
  <c r="C1228" i="43"/>
  <c r="C1229" i="43"/>
  <c r="C1230" i="43"/>
  <c r="C1231" i="43"/>
  <c r="C1232" i="43"/>
  <c r="C1233" i="43"/>
  <c r="C1234" i="43"/>
  <c r="C1235" i="43"/>
  <c r="C1236" i="43"/>
  <c r="C1237" i="43"/>
  <c r="C1238" i="43"/>
  <c r="C1239" i="43"/>
  <c r="C1240" i="43"/>
  <c r="C1241" i="43"/>
  <c r="C1242" i="43"/>
  <c r="C1243" i="43"/>
  <c r="C1244" i="43"/>
  <c r="C1245" i="43"/>
  <c r="C1246" i="43"/>
  <c r="C1247" i="43"/>
  <c r="C1248" i="43"/>
  <c r="C1249" i="43"/>
  <c r="C1250" i="43"/>
  <c r="C1251" i="43"/>
  <c r="C1252" i="43"/>
  <c r="C1253" i="43"/>
  <c r="C1254" i="43"/>
  <c r="C1255" i="43"/>
  <c r="C1256" i="43"/>
  <c r="C1257" i="43"/>
  <c r="C1258" i="43"/>
  <c r="C1259" i="43"/>
  <c r="C1260" i="43"/>
  <c r="C1261" i="43"/>
  <c r="C1262" i="43"/>
  <c r="C1263" i="43"/>
  <c r="C1264" i="43"/>
  <c r="C1265" i="43"/>
  <c r="C1266" i="43"/>
  <c r="C1267" i="43"/>
  <c r="C1268" i="43"/>
  <c r="C1269" i="43"/>
  <c r="C1270" i="43"/>
  <c r="C1271" i="43"/>
  <c r="C1272" i="43"/>
  <c r="C1273" i="43"/>
  <c r="C1274" i="43"/>
  <c r="C1275" i="43"/>
  <c r="C1276" i="43"/>
  <c r="C1277" i="43"/>
  <c r="C1278" i="43"/>
  <c r="C1279" i="43"/>
  <c r="C1280" i="43"/>
  <c r="C1281" i="43"/>
  <c r="C1282" i="43"/>
  <c r="C1283" i="43"/>
  <c r="C1284" i="43"/>
  <c r="C1285" i="43"/>
  <c r="C1286" i="43"/>
  <c r="C1287" i="43"/>
  <c r="C1288" i="43"/>
  <c r="C1289" i="43"/>
  <c r="C1290" i="43"/>
  <c r="C1291" i="43"/>
  <c r="C1292" i="43"/>
  <c r="C1293" i="43"/>
  <c r="C1294" i="43"/>
  <c r="C1295" i="43"/>
  <c r="C1296" i="43"/>
  <c r="C1297" i="43"/>
  <c r="C1298" i="43"/>
  <c r="C1299" i="43"/>
  <c r="C1300" i="43"/>
  <c r="C1301" i="43"/>
  <c r="C1302" i="43"/>
  <c r="C1303" i="43"/>
  <c r="C1304" i="43"/>
  <c r="C1305" i="43"/>
  <c r="C1306" i="43"/>
  <c r="C1307" i="43"/>
  <c r="C1308" i="43"/>
  <c r="C1309" i="43"/>
  <c r="C1310" i="43"/>
  <c r="C1311" i="43"/>
  <c r="C1312" i="43"/>
  <c r="C1313" i="43"/>
  <c r="C1314" i="43"/>
  <c r="C1315" i="43"/>
  <c r="C1316" i="43"/>
  <c r="C1317" i="43"/>
  <c r="C1318" i="43"/>
  <c r="C1319" i="43"/>
  <c r="C1320" i="43"/>
  <c r="C1321" i="43"/>
  <c r="C1322" i="43"/>
  <c r="C1323" i="43"/>
  <c r="C1324" i="43"/>
  <c r="C1325" i="43"/>
  <c r="C1326" i="43"/>
  <c r="C1327" i="43"/>
  <c r="C1328" i="43"/>
  <c r="C1329" i="43"/>
  <c r="C1330" i="43"/>
  <c r="C1331" i="43"/>
  <c r="C1332" i="43"/>
  <c r="C1333" i="43"/>
  <c r="C1334" i="43"/>
  <c r="C1335" i="43"/>
  <c r="C1336" i="43"/>
  <c r="C1337" i="43"/>
  <c r="C1338" i="43"/>
  <c r="C1339" i="43"/>
  <c r="C1340" i="43"/>
  <c r="C1341" i="43"/>
  <c r="C1342" i="43"/>
  <c r="C1343" i="43"/>
  <c r="C1344" i="43"/>
  <c r="C1345" i="43"/>
  <c r="C1346" i="43"/>
  <c r="C1347" i="43"/>
  <c r="C1348" i="43"/>
  <c r="C1349" i="43"/>
  <c r="C1350" i="43"/>
  <c r="C1351" i="43"/>
  <c r="C1352" i="43"/>
  <c r="C1353" i="43"/>
  <c r="C1354" i="43"/>
  <c r="C1355" i="43"/>
  <c r="C1356" i="43"/>
  <c r="C1357" i="43"/>
  <c r="C1358" i="43"/>
  <c r="C1359" i="43"/>
  <c r="C1360" i="43"/>
  <c r="C1361" i="43"/>
  <c r="C1362" i="43"/>
  <c r="C1363" i="43"/>
  <c r="C1364" i="43"/>
  <c r="C1365" i="43"/>
  <c r="C1366" i="43"/>
  <c r="C1367" i="43"/>
  <c r="C1368" i="43"/>
  <c r="C1369" i="43"/>
  <c r="C1370" i="43"/>
  <c r="C1371" i="43"/>
  <c r="C1372" i="43"/>
  <c r="C1373" i="43"/>
  <c r="C1374" i="43"/>
  <c r="C1375" i="43"/>
  <c r="C1376" i="43"/>
  <c r="C1377" i="43"/>
  <c r="C1378" i="43"/>
  <c r="C1379" i="43"/>
  <c r="C1380" i="43"/>
  <c r="C1381" i="43"/>
  <c r="C1382" i="43"/>
  <c r="C1383" i="43"/>
  <c r="C1384" i="43"/>
  <c r="C1385" i="43"/>
  <c r="C1386" i="43"/>
  <c r="C1387" i="43"/>
  <c r="C1388" i="43"/>
  <c r="C1389" i="43"/>
  <c r="C1390" i="43"/>
  <c r="C1391" i="43"/>
  <c r="C1392" i="43"/>
  <c r="C1393" i="43"/>
  <c r="C1394" i="43"/>
  <c r="C1395" i="43"/>
  <c r="C1396" i="43"/>
  <c r="C1397" i="43"/>
  <c r="C1398" i="43"/>
  <c r="C1399" i="43"/>
  <c r="C1400" i="43"/>
  <c r="C1401" i="43"/>
  <c r="C1402" i="43"/>
  <c r="C1403" i="43"/>
  <c r="C1404" i="43"/>
  <c r="C1405" i="43"/>
  <c r="C1406" i="43"/>
  <c r="C1407" i="43"/>
  <c r="C1408" i="43"/>
  <c r="C1409" i="43"/>
  <c r="C1410" i="43"/>
  <c r="C1411" i="43"/>
  <c r="C1412" i="43"/>
  <c r="C1413" i="43"/>
  <c r="C1414" i="43"/>
  <c r="C1415" i="43"/>
  <c r="C1416" i="43"/>
  <c r="C1417" i="43"/>
  <c r="C1418" i="43"/>
  <c r="C1419" i="43"/>
  <c r="C1420" i="43"/>
  <c r="C1421" i="43"/>
  <c r="C1422" i="43"/>
  <c r="C1423" i="43"/>
  <c r="C1424" i="43"/>
  <c r="C1425" i="43"/>
  <c r="C1426" i="43"/>
  <c r="C1427" i="43"/>
  <c r="C1428" i="43"/>
  <c r="C1429" i="43"/>
  <c r="C1430" i="43"/>
  <c r="C1431" i="43"/>
  <c r="C1432" i="43"/>
  <c r="C1433" i="43"/>
  <c r="C1434" i="43"/>
  <c r="C1435" i="43"/>
  <c r="C1436" i="43"/>
  <c r="C1437" i="43"/>
  <c r="C1438" i="43"/>
  <c r="C1439" i="43"/>
  <c r="C1440" i="43"/>
  <c r="C1441" i="43"/>
  <c r="C1442" i="43"/>
  <c r="C1443" i="43"/>
  <c r="C1444" i="43"/>
  <c r="C1445" i="43"/>
  <c r="C1446" i="43"/>
  <c r="C1447" i="43"/>
  <c r="C1448" i="43"/>
  <c r="C1449" i="43"/>
  <c r="C1450" i="43"/>
  <c r="C1451" i="43"/>
  <c r="C1452" i="43"/>
  <c r="C1453" i="43"/>
  <c r="C1454" i="43"/>
  <c r="C1455" i="43"/>
  <c r="C1456" i="43"/>
  <c r="C1457" i="43"/>
  <c r="C1458" i="43"/>
  <c r="C1459" i="43"/>
  <c r="C1460" i="43"/>
  <c r="C1461" i="43"/>
  <c r="C1462" i="43"/>
  <c r="C1463" i="43"/>
  <c r="C1464" i="43"/>
  <c r="C1465" i="43"/>
  <c r="C1466" i="43"/>
  <c r="C1467" i="43"/>
  <c r="C1468" i="43"/>
  <c r="C1469" i="43"/>
  <c r="C1470" i="43"/>
  <c r="C1471" i="43"/>
  <c r="C1472" i="43"/>
  <c r="C1473" i="43"/>
  <c r="C1474" i="43"/>
  <c r="C1475" i="43"/>
  <c r="C1476" i="43"/>
  <c r="C1477" i="43"/>
  <c r="C1478" i="43"/>
  <c r="C1479" i="43"/>
  <c r="C1480" i="43"/>
  <c r="C1481" i="43"/>
  <c r="C1482" i="43"/>
  <c r="C1483" i="43"/>
  <c r="C1484" i="43"/>
  <c r="C1485" i="43"/>
  <c r="C1486" i="43"/>
  <c r="C1487" i="43"/>
  <c r="C1488" i="43"/>
  <c r="C1489" i="43"/>
  <c r="C1490" i="43"/>
  <c r="C1491" i="43"/>
  <c r="C1492" i="43"/>
  <c r="C1493" i="43"/>
  <c r="C1494" i="43"/>
  <c r="C1495" i="43"/>
  <c r="C1496" i="43"/>
  <c r="C1497" i="43"/>
  <c r="C1498" i="43"/>
  <c r="C1499" i="43"/>
  <c r="C1500" i="43"/>
  <c r="C1501" i="43"/>
  <c r="C1502" i="43"/>
  <c r="C1503" i="43"/>
  <c r="C1504" i="43"/>
  <c r="C1505" i="43"/>
  <c r="C1506" i="43"/>
  <c r="C1507" i="43"/>
  <c r="C1508" i="43"/>
  <c r="C1509" i="43"/>
  <c r="C1510" i="43"/>
  <c r="C1511" i="43"/>
  <c r="C1512" i="43"/>
  <c r="C1513" i="43"/>
  <c r="C1514" i="43"/>
  <c r="C1515" i="43"/>
  <c r="C1516" i="43"/>
  <c r="C1517" i="43"/>
  <c r="C1518" i="43"/>
  <c r="C1519" i="43"/>
  <c r="C1520" i="43"/>
  <c r="C1521" i="43"/>
  <c r="C1522" i="43"/>
  <c r="C1523" i="43"/>
  <c r="C1524" i="43"/>
  <c r="C1525" i="43"/>
  <c r="C1526" i="43"/>
  <c r="C1527" i="43"/>
  <c r="C1528" i="43"/>
  <c r="C1529" i="43"/>
  <c r="C1530" i="43"/>
  <c r="C1531" i="43"/>
  <c r="C1532" i="43"/>
  <c r="C1533" i="43"/>
  <c r="C1534" i="43"/>
  <c r="C1535" i="43"/>
  <c r="C1536" i="43"/>
  <c r="C1537" i="43"/>
  <c r="C1538" i="43"/>
  <c r="C1539" i="43"/>
  <c r="C1540" i="43"/>
  <c r="C1541" i="43"/>
  <c r="C1542" i="43"/>
  <c r="C1543" i="43"/>
  <c r="C1544" i="43"/>
  <c r="C1545" i="43"/>
  <c r="C1546" i="43"/>
  <c r="C1547" i="43"/>
  <c r="C1548" i="43"/>
  <c r="C1549" i="43"/>
  <c r="C1550" i="43"/>
  <c r="C1551" i="43"/>
  <c r="C1552" i="43"/>
  <c r="C1553" i="43"/>
  <c r="C1554" i="43"/>
  <c r="C1555" i="43"/>
  <c r="C1556" i="43"/>
  <c r="C1557" i="43"/>
  <c r="C1558" i="43"/>
  <c r="C1559" i="43"/>
  <c r="C1560" i="43"/>
  <c r="C1561" i="43"/>
  <c r="C1562" i="43"/>
  <c r="C1563" i="43"/>
  <c r="C1564" i="43"/>
  <c r="C1565" i="43"/>
  <c r="C1566" i="43"/>
  <c r="C1567" i="43"/>
  <c r="C1568" i="43"/>
  <c r="C1569" i="43"/>
  <c r="C1570" i="43"/>
  <c r="C1571" i="43"/>
  <c r="C1572" i="43"/>
  <c r="C1573" i="43"/>
  <c r="C1574" i="43"/>
  <c r="C1575" i="43"/>
  <c r="C1576" i="43"/>
  <c r="C1577" i="43"/>
  <c r="C1578" i="43"/>
  <c r="C1579" i="43"/>
  <c r="C1580" i="43"/>
  <c r="C1581" i="43"/>
  <c r="C1582" i="43"/>
  <c r="C1583" i="43"/>
  <c r="C1584" i="43"/>
  <c r="C1585" i="43"/>
  <c r="C1586" i="43"/>
  <c r="C1587" i="43"/>
  <c r="C1588" i="43"/>
  <c r="C1589" i="43"/>
  <c r="C1590" i="43"/>
  <c r="C1591" i="43"/>
  <c r="C1592" i="43"/>
  <c r="C1593" i="43"/>
  <c r="C1594" i="43"/>
  <c r="C1595" i="43"/>
  <c r="C1596" i="43"/>
  <c r="C1597" i="43"/>
  <c r="C1598" i="43"/>
  <c r="C1599" i="43"/>
  <c r="C1600" i="43"/>
  <c r="C1601" i="43"/>
  <c r="C1602" i="43"/>
  <c r="C1603" i="43"/>
  <c r="C1604" i="43"/>
  <c r="C1605" i="43"/>
  <c r="C1606" i="43"/>
  <c r="C1607" i="43"/>
  <c r="C1608" i="43"/>
  <c r="C1609" i="43"/>
  <c r="C1610" i="43"/>
  <c r="C1611" i="43"/>
  <c r="C1612" i="43"/>
  <c r="C1613" i="43"/>
  <c r="C1614" i="43"/>
  <c r="C1615" i="43"/>
  <c r="C1616" i="43"/>
  <c r="C1617" i="43"/>
  <c r="C1618" i="43"/>
  <c r="C1619" i="43"/>
  <c r="C1620" i="43"/>
  <c r="C1621" i="43"/>
  <c r="C1622" i="43"/>
  <c r="C1623" i="43"/>
  <c r="C1624" i="43"/>
  <c r="C1625" i="43"/>
  <c r="C1626" i="43"/>
  <c r="C1627" i="43"/>
  <c r="C1628" i="43"/>
  <c r="C1629" i="43"/>
  <c r="C1630" i="43"/>
  <c r="C1631" i="43"/>
  <c r="C1632" i="43"/>
  <c r="C1633" i="43"/>
  <c r="C1634" i="43"/>
  <c r="C1635" i="43"/>
  <c r="C1636" i="43"/>
  <c r="C1637" i="43"/>
  <c r="C1638" i="43"/>
  <c r="C1639" i="43"/>
  <c r="C1640" i="43"/>
  <c r="C1641" i="43"/>
  <c r="C1642" i="43"/>
  <c r="C1643" i="43"/>
  <c r="C1644" i="43"/>
  <c r="C1645" i="43"/>
  <c r="C1646" i="43"/>
  <c r="C1647" i="43"/>
  <c r="C1648" i="43"/>
  <c r="C1649" i="43"/>
  <c r="C1650" i="43"/>
  <c r="C1651" i="43"/>
  <c r="C1652" i="43"/>
  <c r="C1653" i="43"/>
  <c r="C1654" i="43"/>
  <c r="C1655" i="43"/>
  <c r="C1656" i="43"/>
  <c r="C1657" i="43"/>
  <c r="C1658" i="43"/>
  <c r="C1659" i="43"/>
  <c r="C1660" i="43"/>
  <c r="C1661" i="43"/>
  <c r="C1662" i="43"/>
  <c r="C1663" i="43"/>
  <c r="C1664" i="43"/>
  <c r="C1665" i="43"/>
  <c r="C1666" i="43"/>
  <c r="C1667" i="43"/>
  <c r="C1668" i="43"/>
  <c r="C1669" i="43"/>
  <c r="C1670" i="43"/>
  <c r="C1671" i="43"/>
  <c r="C1672" i="43"/>
  <c r="C1673" i="43"/>
  <c r="C1674" i="43"/>
  <c r="C1675" i="43"/>
  <c r="C1676" i="43"/>
  <c r="C1677" i="43"/>
  <c r="C1678" i="43"/>
  <c r="C1679" i="43"/>
  <c r="C1680" i="43"/>
  <c r="C1681" i="43"/>
  <c r="C1682" i="43"/>
  <c r="C1683" i="43"/>
  <c r="C1684" i="43"/>
  <c r="C1685" i="43"/>
  <c r="C1686" i="43"/>
  <c r="C1687" i="43"/>
  <c r="C1688" i="43"/>
  <c r="C1689" i="43"/>
  <c r="C1690" i="43"/>
  <c r="C1691" i="43"/>
  <c r="C1692" i="43"/>
  <c r="C1693" i="43"/>
  <c r="C1694" i="43"/>
  <c r="C1695" i="43"/>
  <c r="C1696" i="43"/>
  <c r="C1697" i="43"/>
  <c r="C1698" i="43"/>
  <c r="C1699" i="43"/>
  <c r="C1700" i="43"/>
  <c r="C1701" i="43"/>
  <c r="C1702" i="43"/>
  <c r="C1703" i="43"/>
  <c r="C1704" i="43"/>
  <c r="C1705" i="43"/>
  <c r="C1706" i="43"/>
  <c r="C1707" i="43"/>
  <c r="C1708" i="43"/>
  <c r="C1709" i="43"/>
  <c r="C1710" i="43"/>
  <c r="C1711" i="43"/>
  <c r="C1712" i="43"/>
  <c r="C1713" i="43"/>
  <c r="C1714" i="43"/>
  <c r="C1715" i="43"/>
  <c r="C1716" i="43"/>
  <c r="C1717" i="43"/>
  <c r="C1718" i="43"/>
  <c r="C1719" i="43"/>
  <c r="C1720" i="43"/>
  <c r="C1721" i="43"/>
  <c r="C1722" i="43"/>
  <c r="C1723" i="43"/>
  <c r="C1724" i="43"/>
  <c r="C1725" i="43"/>
  <c r="C1726" i="43"/>
  <c r="C1727" i="43"/>
  <c r="C1728" i="43"/>
  <c r="C1729" i="43"/>
  <c r="C1730" i="43"/>
  <c r="C1731" i="43"/>
  <c r="C1732" i="43"/>
  <c r="C1733" i="43"/>
  <c r="C1734" i="43"/>
  <c r="C1735" i="43"/>
  <c r="C1736" i="43"/>
  <c r="C1737" i="43"/>
  <c r="C1738" i="43"/>
  <c r="C1739" i="43"/>
  <c r="C1740" i="43"/>
  <c r="C1741" i="43"/>
  <c r="C1742" i="43"/>
  <c r="C1743" i="43"/>
  <c r="C1744" i="43"/>
  <c r="C1745" i="43"/>
  <c r="C1746" i="43"/>
  <c r="C1747" i="43"/>
  <c r="C1748" i="43"/>
  <c r="C1749" i="43"/>
  <c r="C1750" i="43"/>
  <c r="C1751" i="43"/>
  <c r="C1752" i="43"/>
  <c r="C1753" i="43"/>
  <c r="C1754" i="43"/>
  <c r="C1755" i="43"/>
  <c r="C1756" i="43"/>
  <c r="C1757" i="43"/>
  <c r="C1758" i="43"/>
  <c r="C1759" i="43"/>
  <c r="C1760" i="43"/>
  <c r="C1761" i="43"/>
  <c r="C1762" i="43"/>
  <c r="C1763" i="43"/>
  <c r="C1764" i="43"/>
  <c r="C1765" i="43"/>
  <c r="C1766" i="43"/>
  <c r="C1767" i="43"/>
  <c r="C1768" i="43"/>
  <c r="C1769" i="43"/>
  <c r="C1770" i="43"/>
  <c r="C1771" i="43"/>
  <c r="C1772" i="43"/>
  <c r="C1773" i="43"/>
  <c r="C1774" i="43"/>
  <c r="C1775" i="43"/>
  <c r="C1776" i="43"/>
  <c r="C1777" i="43"/>
  <c r="C1778" i="43"/>
  <c r="C1779" i="43"/>
  <c r="C1780" i="43"/>
  <c r="C1781" i="43"/>
  <c r="C1782" i="43"/>
  <c r="C1783" i="43"/>
  <c r="C1784" i="43"/>
  <c r="C1785" i="43"/>
  <c r="C1786" i="43"/>
  <c r="C1787" i="43"/>
  <c r="C1788" i="43"/>
  <c r="C1789" i="43"/>
  <c r="C1790" i="43"/>
  <c r="C1791" i="43"/>
  <c r="C1792" i="43"/>
  <c r="C1793" i="43"/>
  <c r="C1794" i="43"/>
  <c r="C1795" i="43"/>
  <c r="C1796" i="43"/>
  <c r="C1797" i="43"/>
  <c r="C1798" i="43"/>
  <c r="C1799" i="43"/>
  <c r="C1800" i="43"/>
  <c r="C1801" i="43"/>
  <c r="C1802" i="43"/>
  <c r="C1803" i="43"/>
  <c r="C1804" i="43"/>
  <c r="C1805" i="43"/>
  <c r="AV1805" i="43" l="1"/>
  <c r="AT1805" i="43"/>
  <c r="AQ1805" i="43"/>
  <c r="AO1805" i="43"/>
  <c r="AL1805" i="43"/>
  <c r="AE1805" i="43"/>
  <c r="AB1805" i="43"/>
  <c r="AY1805" i="43" s="1"/>
  <c r="Z1805" i="43"/>
  <c r="R1805" i="43"/>
  <c r="AJ1805" i="43" s="1"/>
  <c r="AH1805" i="43"/>
  <c r="AV1804" i="43"/>
  <c r="AT1804" i="43"/>
  <c r="AQ1804" i="43"/>
  <c r="AO1804" i="43"/>
  <c r="AL1804" i="43"/>
  <c r="AE1804" i="43"/>
  <c r="AB1804" i="43"/>
  <c r="AY1804" i="43" s="1"/>
  <c r="Z1804" i="43"/>
  <c r="R1804" i="43"/>
  <c r="AJ1804" i="43" s="1"/>
  <c r="AH1804" i="43"/>
  <c r="AV1803" i="43"/>
  <c r="AT1803" i="43"/>
  <c r="AQ1803" i="43"/>
  <c r="AO1803" i="43"/>
  <c r="AL1803" i="43"/>
  <c r="AE1803" i="43"/>
  <c r="AB1803" i="43"/>
  <c r="AY1803" i="43" s="1"/>
  <c r="Z1803" i="43"/>
  <c r="R1803" i="43"/>
  <c r="AJ1803" i="43" s="1"/>
  <c r="AH1803" i="43"/>
  <c r="AV1802" i="43"/>
  <c r="AT1802" i="43"/>
  <c r="AQ1802" i="43"/>
  <c r="AO1802" i="43"/>
  <c r="AL1802" i="43"/>
  <c r="AE1802" i="43"/>
  <c r="AB1802" i="43"/>
  <c r="AY1802" i="43" s="1"/>
  <c r="Z1802" i="43"/>
  <c r="R1802" i="43"/>
  <c r="AJ1802" i="43" s="1"/>
  <c r="AH1802" i="43"/>
  <c r="AV1801" i="43"/>
  <c r="AT1801" i="43"/>
  <c r="AQ1801" i="43"/>
  <c r="AO1801" i="43"/>
  <c r="AL1801" i="43"/>
  <c r="AE1801" i="43"/>
  <c r="AB1801" i="43"/>
  <c r="AY1801" i="43" s="1"/>
  <c r="Z1801" i="43"/>
  <c r="R1801" i="43"/>
  <c r="AJ1801" i="43" s="1"/>
  <c r="AH1801" i="43"/>
  <c r="AV1800" i="43"/>
  <c r="AT1800" i="43"/>
  <c r="AQ1800" i="43"/>
  <c r="AO1800" i="43"/>
  <c r="AL1800" i="43"/>
  <c r="AE1800" i="43"/>
  <c r="AB1800" i="43"/>
  <c r="AY1800" i="43" s="1"/>
  <c r="Z1800" i="43"/>
  <c r="R1800" i="43"/>
  <c r="AJ1800" i="43" s="1"/>
  <c r="AH1800" i="43"/>
  <c r="AV1799" i="43"/>
  <c r="AT1799" i="43"/>
  <c r="AQ1799" i="43"/>
  <c r="AO1799" i="43"/>
  <c r="AL1799" i="43"/>
  <c r="AH1799" i="43"/>
  <c r="AE1799" i="43"/>
  <c r="AB1799" i="43"/>
  <c r="AY1799" i="43" s="1"/>
  <c r="Z1799" i="43"/>
  <c r="R1799" i="43"/>
  <c r="AJ1799" i="43" s="1"/>
  <c r="AV1798" i="43"/>
  <c r="AT1798" i="43"/>
  <c r="AQ1798" i="43"/>
  <c r="AO1798" i="43"/>
  <c r="AL1798" i="43"/>
  <c r="AE1798" i="43"/>
  <c r="AB1798" i="43"/>
  <c r="AY1798" i="43" s="1"/>
  <c r="Z1798" i="43"/>
  <c r="R1798" i="43"/>
  <c r="AJ1798" i="43" s="1"/>
  <c r="AH1798" i="43"/>
  <c r="AV1797" i="43"/>
  <c r="AT1797" i="43"/>
  <c r="AQ1797" i="43"/>
  <c r="AO1797" i="43"/>
  <c r="AL1797" i="43"/>
  <c r="AE1797" i="43"/>
  <c r="AB1797" i="43"/>
  <c r="AY1797" i="43" s="1"/>
  <c r="Z1797" i="43"/>
  <c r="R1797" i="43"/>
  <c r="AJ1797" i="43" s="1"/>
  <c r="AH1797" i="43"/>
  <c r="AV1796" i="43"/>
  <c r="AT1796" i="43"/>
  <c r="AQ1796" i="43"/>
  <c r="AO1796" i="43"/>
  <c r="AL1796" i="43"/>
  <c r="AE1796" i="43"/>
  <c r="AB1796" i="43"/>
  <c r="AY1796" i="43" s="1"/>
  <c r="Z1796" i="43"/>
  <c r="R1796" i="43"/>
  <c r="AJ1796" i="43" s="1"/>
  <c r="AH1796" i="43"/>
  <c r="AV1795" i="43"/>
  <c r="AT1795" i="43"/>
  <c r="AQ1795" i="43"/>
  <c r="AO1795" i="43"/>
  <c r="AL1795" i="43"/>
  <c r="AE1795" i="43"/>
  <c r="AB1795" i="43"/>
  <c r="AY1795" i="43" s="1"/>
  <c r="Z1795" i="43"/>
  <c r="R1795" i="43"/>
  <c r="AJ1795" i="43" s="1"/>
  <c r="AH1795" i="43"/>
  <c r="AV1794" i="43"/>
  <c r="AT1794" i="43"/>
  <c r="AQ1794" i="43"/>
  <c r="AO1794" i="43"/>
  <c r="AL1794" i="43"/>
  <c r="AE1794" i="43"/>
  <c r="AB1794" i="43"/>
  <c r="AY1794" i="43" s="1"/>
  <c r="Z1794" i="43"/>
  <c r="R1794" i="43"/>
  <c r="AJ1794" i="43" s="1"/>
  <c r="AH1794" i="43"/>
  <c r="AV1793" i="43"/>
  <c r="AT1793" i="43"/>
  <c r="AQ1793" i="43"/>
  <c r="AO1793" i="43"/>
  <c r="AL1793" i="43"/>
  <c r="AE1793" i="43"/>
  <c r="AB1793" i="43"/>
  <c r="AY1793" i="43" s="1"/>
  <c r="Z1793" i="43"/>
  <c r="R1793" i="43"/>
  <c r="AJ1793" i="43" s="1"/>
  <c r="AH1793" i="43"/>
  <c r="AV1792" i="43"/>
  <c r="AT1792" i="43"/>
  <c r="AQ1792" i="43"/>
  <c r="AO1792" i="43"/>
  <c r="AL1792" i="43"/>
  <c r="AE1792" i="43"/>
  <c r="AB1792" i="43"/>
  <c r="AY1792" i="43" s="1"/>
  <c r="Z1792" i="43"/>
  <c r="R1792" i="43"/>
  <c r="AJ1792" i="43" s="1"/>
  <c r="AH1792" i="43"/>
  <c r="AV1791" i="43"/>
  <c r="AT1791" i="43"/>
  <c r="AQ1791" i="43"/>
  <c r="AO1791" i="43"/>
  <c r="AL1791" i="43"/>
  <c r="AH1791" i="43"/>
  <c r="AE1791" i="43"/>
  <c r="AB1791" i="43"/>
  <c r="AY1791" i="43" s="1"/>
  <c r="Z1791" i="43"/>
  <c r="R1791" i="43"/>
  <c r="AJ1791" i="43" s="1"/>
  <c r="AV1790" i="43"/>
  <c r="AT1790" i="43"/>
  <c r="AQ1790" i="43"/>
  <c r="AO1790" i="43"/>
  <c r="AL1790" i="43"/>
  <c r="AE1790" i="43"/>
  <c r="AB1790" i="43"/>
  <c r="AY1790" i="43" s="1"/>
  <c r="Z1790" i="43"/>
  <c r="R1790" i="43"/>
  <c r="AJ1790" i="43" s="1"/>
  <c r="AH1790" i="43"/>
  <c r="AV1789" i="43"/>
  <c r="AT1789" i="43"/>
  <c r="AQ1789" i="43"/>
  <c r="AO1789" i="43"/>
  <c r="AL1789" i="43"/>
  <c r="AH1789" i="43"/>
  <c r="AE1789" i="43"/>
  <c r="AB1789" i="43"/>
  <c r="AY1789" i="43" s="1"/>
  <c r="Z1789" i="43"/>
  <c r="R1789" i="43"/>
  <c r="AJ1789" i="43" s="1"/>
  <c r="AV1788" i="43"/>
  <c r="AT1788" i="43"/>
  <c r="AQ1788" i="43"/>
  <c r="AO1788" i="43"/>
  <c r="AL1788" i="43"/>
  <c r="AE1788" i="43"/>
  <c r="AB1788" i="43"/>
  <c r="AY1788" i="43" s="1"/>
  <c r="Z1788" i="43"/>
  <c r="R1788" i="43"/>
  <c r="AJ1788" i="43" s="1"/>
  <c r="AH1788" i="43"/>
  <c r="AV1787" i="43"/>
  <c r="AT1787" i="43"/>
  <c r="AQ1787" i="43"/>
  <c r="AO1787" i="43"/>
  <c r="AL1787" i="43"/>
  <c r="AE1787" i="43"/>
  <c r="AB1787" i="43"/>
  <c r="AY1787" i="43" s="1"/>
  <c r="Z1787" i="43"/>
  <c r="R1787" i="43"/>
  <c r="AJ1787" i="43" s="1"/>
  <c r="AH1787" i="43"/>
  <c r="AV1786" i="43"/>
  <c r="AT1786" i="43"/>
  <c r="AQ1786" i="43"/>
  <c r="AO1786" i="43"/>
  <c r="AL1786" i="43"/>
  <c r="AE1786" i="43"/>
  <c r="AB1786" i="43"/>
  <c r="AY1786" i="43" s="1"/>
  <c r="Z1786" i="43"/>
  <c r="R1786" i="43"/>
  <c r="AJ1786" i="43" s="1"/>
  <c r="AH1786" i="43"/>
  <c r="AV1785" i="43"/>
  <c r="AT1785" i="43"/>
  <c r="AQ1785" i="43"/>
  <c r="AO1785" i="43"/>
  <c r="AL1785" i="43"/>
  <c r="AE1785" i="43"/>
  <c r="AB1785" i="43"/>
  <c r="AY1785" i="43" s="1"/>
  <c r="Z1785" i="43"/>
  <c r="R1785" i="43"/>
  <c r="AJ1785" i="43" s="1"/>
  <c r="AH1785" i="43"/>
  <c r="AV1784" i="43"/>
  <c r="AT1784" i="43"/>
  <c r="AQ1784" i="43"/>
  <c r="AO1784" i="43"/>
  <c r="AL1784" i="43"/>
  <c r="AE1784" i="43"/>
  <c r="AB1784" i="43"/>
  <c r="AY1784" i="43" s="1"/>
  <c r="Z1784" i="43"/>
  <c r="R1784" i="43"/>
  <c r="AJ1784" i="43" s="1"/>
  <c r="AH1784" i="43"/>
  <c r="AV1783" i="43"/>
  <c r="AT1783" i="43"/>
  <c r="AQ1783" i="43"/>
  <c r="AO1783" i="43"/>
  <c r="AL1783" i="43"/>
  <c r="AE1783" i="43"/>
  <c r="AB1783" i="43"/>
  <c r="AY1783" i="43" s="1"/>
  <c r="Z1783" i="43"/>
  <c r="R1783" i="43"/>
  <c r="AJ1783" i="43" s="1"/>
  <c r="AH1783" i="43"/>
  <c r="AV1782" i="43"/>
  <c r="AT1782" i="43"/>
  <c r="AQ1782" i="43"/>
  <c r="AO1782" i="43"/>
  <c r="AL1782" i="43"/>
  <c r="AE1782" i="43"/>
  <c r="AB1782" i="43"/>
  <c r="AY1782" i="43" s="1"/>
  <c r="Z1782" i="43"/>
  <c r="R1782" i="43"/>
  <c r="AJ1782" i="43" s="1"/>
  <c r="AH1782" i="43"/>
  <c r="AV1781" i="43"/>
  <c r="AT1781" i="43"/>
  <c r="AQ1781" i="43"/>
  <c r="AO1781" i="43"/>
  <c r="AL1781" i="43"/>
  <c r="AE1781" i="43"/>
  <c r="AB1781" i="43"/>
  <c r="AY1781" i="43" s="1"/>
  <c r="Z1781" i="43"/>
  <c r="R1781" i="43"/>
  <c r="AJ1781" i="43" s="1"/>
  <c r="AH1781" i="43"/>
  <c r="AV1780" i="43"/>
  <c r="AT1780" i="43"/>
  <c r="AQ1780" i="43"/>
  <c r="AO1780" i="43"/>
  <c r="AL1780" i="43"/>
  <c r="AE1780" i="43"/>
  <c r="AB1780" i="43"/>
  <c r="AY1780" i="43" s="1"/>
  <c r="Z1780" i="43"/>
  <c r="R1780" i="43"/>
  <c r="AJ1780" i="43" s="1"/>
  <c r="AH1780" i="43"/>
  <c r="AV1779" i="43"/>
  <c r="AT1779" i="43"/>
  <c r="AQ1779" i="43"/>
  <c r="AO1779" i="43"/>
  <c r="AL1779" i="43"/>
  <c r="AE1779" i="43"/>
  <c r="AB1779" i="43"/>
  <c r="AY1779" i="43" s="1"/>
  <c r="Z1779" i="43"/>
  <c r="R1779" i="43"/>
  <c r="AJ1779" i="43" s="1"/>
  <c r="AH1779" i="43"/>
  <c r="AV1778" i="43"/>
  <c r="AT1778" i="43"/>
  <c r="AQ1778" i="43"/>
  <c r="AO1778" i="43"/>
  <c r="AL1778" i="43"/>
  <c r="AE1778" i="43"/>
  <c r="AB1778" i="43"/>
  <c r="AY1778" i="43" s="1"/>
  <c r="Z1778" i="43"/>
  <c r="R1778" i="43"/>
  <c r="AJ1778" i="43" s="1"/>
  <c r="AH1778" i="43"/>
  <c r="AV1777" i="43"/>
  <c r="AT1777" i="43"/>
  <c r="AQ1777" i="43"/>
  <c r="AO1777" i="43"/>
  <c r="AL1777" i="43"/>
  <c r="AE1777" i="43"/>
  <c r="AB1777" i="43"/>
  <c r="AY1777" i="43" s="1"/>
  <c r="Z1777" i="43"/>
  <c r="R1777" i="43"/>
  <c r="AJ1777" i="43" s="1"/>
  <c r="AH1777" i="43"/>
  <c r="AV1776" i="43"/>
  <c r="AT1776" i="43"/>
  <c r="AQ1776" i="43"/>
  <c r="AO1776" i="43"/>
  <c r="AL1776" i="43"/>
  <c r="AE1776" i="43"/>
  <c r="AB1776" i="43"/>
  <c r="AY1776" i="43" s="1"/>
  <c r="Z1776" i="43"/>
  <c r="R1776" i="43"/>
  <c r="AJ1776" i="43" s="1"/>
  <c r="AH1776" i="43"/>
  <c r="AV1775" i="43"/>
  <c r="AT1775" i="43"/>
  <c r="AQ1775" i="43"/>
  <c r="AO1775" i="43"/>
  <c r="AL1775" i="43"/>
  <c r="AE1775" i="43"/>
  <c r="AB1775" i="43"/>
  <c r="AY1775" i="43" s="1"/>
  <c r="Z1775" i="43"/>
  <c r="R1775" i="43"/>
  <c r="AJ1775" i="43" s="1"/>
  <c r="AH1775" i="43"/>
  <c r="AV1774" i="43"/>
  <c r="AT1774" i="43"/>
  <c r="AQ1774" i="43"/>
  <c r="AO1774" i="43"/>
  <c r="AL1774" i="43"/>
  <c r="AE1774" i="43"/>
  <c r="AB1774" i="43"/>
  <c r="AY1774" i="43" s="1"/>
  <c r="Z1774" i="43"/>
  <c r="R1774" i="43"/>
  <c r="AJ1774" i="43" s="1"/>
  <c r="AH1774" i="43"/>
  <c r="AV1773" i="43"/>
  <c r="AT1773" i="43"/>
  <c r="AQ1773" i="43"/>
  <c r="AO1773" i="43"/>
  <c r="AL1773" i="43"/>
  <c r="AE1773" i="43"/>
  <c r="AB1773" i="43"/>
  <c r="AY1773" i="43" s="1"/>
  <c r="Z1773" i="43"/>
  <c r="R1773" i="43"/>
  <c r="AJ1773" i="43" s="1"/>
  <c r="AH1773" i="43"/>
  <c r="AV1772" i="43"/>
  <c r="AT1772" i="43"/>
  <c r="AQ1772" i="43"/>
  <c r="AO1772" i="43"/>
  <c r="AL1772" i="43"/>
  <c r="AE1772" i="43"/>
  <c r="AB1772" i="43"/>
  <c r="AY1772" i="43" s="1"/>
  <c r="Z1772" i="43"/>
  <c r="R1772" i="43"/>
  <c r="AJ1772" i="43" s="1"/>
  <c r="AH1772" i="43"/>
  <c r="AV1771" i="43"/>
  <c r="AT1771" i="43"/>
  <c r="AQ1771" i="43"/>
  <c r="AO1771" i="43"/>
  <c r="AL1771" i="43"/>
  <c r="AE1771" i="43"/>
  <c r="AB1771" i="43"/>
  <c r="AY1771" i="43" s="1"/>
  <c r="Z1771" i="43"/>
  <c r="R1771" i="43"/>
  <c r="AJ1771" i="43" s="1"/>
  <c r="AH1771" i="43"/>
  <c r="AV1770" i="43"/>
  <c r="AT1770" i="43"/>
  <c r="AQ1770" i="43"/>
  <c r="AO1770" i="43"/>
  <c r="AL1770" i="43"/>
  <c r="AE1770" i="43"/>
  <c r="AB1770" i="43"/>
  <c r="AY1770" i="43" s="1"/>
  <c r="Z1770" i="43"/>
  <c r="R1770" i="43"/>
  <c r="AJ1770" i="43" s="1"/>
  <c r="AH1770" i="43"/>
  <c r="AV1769" i="43"/>
  <c r="AT1769" i="43"/>
  <c r="AQ1769" i="43"/>
  <c r="AO1769" i="43"/>
  <c r="AL1769" i="43"/>
  <c r="AE1769" i="43"/>
  <c r="AB1769" i="43"/>
  <c r="AY1769" i="43" s="1"/>
  <c r="Z1769" i="43"/>
  <c r="R1769" i="43"/>
  <c r="AJ1769" i="43" s="1"/>
  <c r="AH1769" i="43"/>
  <c r="AV1768" i="43"/>
  <c r="AT1768" i="43"/>
  <c r="AQ1768" i="43"/>
  <c r="AO1768" i="43"/>
  <c r="AL1768" i="43"/>
  <c r="AE1768" i="43"/>
  <c r="AB1768" i="43"/>
  <c r="AY1768" i="43" s="1"/>
  <c r="Z1768" i="43"/>
  <c r="R1768" i="43"/>
  <c r="AJ1768" i="43" s="1"/>
  <c r="AH1768" i="43"/>
  <c r="AV1767" i="43"/>
  <c r="AT1767" i="43"/>
  <c r="AQ1767" i="43"/>
  <c r="AO1767" i="43"/>
  <c r="AL1767" i="43"/>
  <c r="AE1767" i="43"/>
  <c r="AB1767" i="43"/>
  <c r="AY1767" i="43" s="1"/>
  <c r="Z1767" i="43"/>
  <c r="R1767" i="43"/>
  <c r="AJ1767" i="43" s="1"/>
  <c r="AH1767" i="43"/>
  <c r="AV1766" i="43"/>
  <c r="AT1766" i="43"/>
  <c r="AQ1766" i="43"/>
  <c r="AO1766" i="43"/>
  <c r="AL1766" i="43"/>
  <c r="AE1766" i="43"/>
  <c r="AB1766" i="43"/>
  <c r="AY1766" i="43" s="1"/>
  <c r="Z1766" i="43"/>
  <c r="R1766" i="43"/>
  <c r="AJ1766" i="43" s="1"/>
  <c r="AH1766" i="43"/>
  <c r="AV1765" i="43"/>
  <c r="AT1765" i="43"/>
  <c r="AQ1765" i="43"/>
  <c r="AO1765" i="43"/>
  <c r="AL1765" i="43"/>
  <c r="AE1765" i="43"/>
  <c r="AB1765" i="43"/>
  <c r="AY1765" i="43" s="1"/>
  <c r="Z1765" i="43"/>
  <c r="R1765" i="43"/>
  <c r="AJ1765" i="43" s="1"/>
  <c r="AH1765" i="43"/>
  <c r="AV1764" i="43"/>
  <c r="AT1764" i="43"/>
  <c r="AQ1764" i="43"/>
  <c r="AO1764" i="43"/>
  <c r="AL1764" i="43"/>
  <c r="AE1764" i="43"/>
  <c r="AB1764" i="43"/>
  <c r="AY1764" i="43" s="1"/>
  <c r="Z1764" i="43"/>
  <c r="R1764" i="43"/>
  <c r="AJ1764" i="43" s="1"/>
  <c r="AH1764" i="43"/>
  <c r="AV1763" i="43"/>
  <c r="AT1763" i="43"/>
  <c r="AQ1763" i="43"/>
  <c r="AO1763" i="43"/>
  <c r="AL1763" i="43"/>
  <c r="AE1763" i="43"/>
  <c r="AB1763" i="43"/>
  <c r="AY1763" i="43" s="1"/>
  <c r="Z1763" i="43"/>
  <c r="R1763" i="43"/>
  <c r="AJ1763" i="43" s="1"/>
  <c r="AH1763" i="43"/>
  <c r="AV1762" i="43"/>
  <c r="AT1762" i="43"/>
  <c r="AQ1762" i="43"/>
  <c r="AO1762" i="43"/>
  <c r="AL1762" i="43"/>
  <c r="AE1762" i="43"/>
  <c r="AB1762" i="43"/>
  <c r="AY1762" i="43" s="1"/>
  <c r="Z1762" i="43"/>
  <c r="R1762" i="43"/>
  <c r="AJ1762" i="43" s="1"/>
  <c r="AH1762" i="43"/>
  <c r="AV1761" i="43"/>
  <c r="AT1761" i="43"/>
  <c r="AQ1761" i="43"/>
  <c r="AO1761" i="43"/>
  <c r="AL1761" i="43"/>
  <c r="AE1761" i="43"/>
  <c r="AB1761" i="43"/>
  <c r="AY1761" i="43" s="1"/>
  <c r="Z1761" i="43"/>
  <c r="R1761" i="43"/>
  <c r="AJ1761" i="43" s="1"/>
  <c r="AH1761" i="43"/>
  <c r="AV1760" i="43"/>
  <c r="AT1760" i="43"/>
  <c r="AQ1760" i="43"/>
  <c r="AO1760" i="43"/>
  <c r="AL1760" i="43"/>
  <c r="AE1760" i="43"/>
  <c r="AB1760" i="43"/>
  <c r="AY1760" i="43" s="1"/>
  <c r="Z1760" i="43"/>
  <c r="R1760" i="43"/>
  <c r="AJ1760" i="43" s="1"/>
  <c r="AH1760" i="43"/>
  <c r="AV1759" i="43"/>
  <c r="AT1759" i="43"/>
  <c r="AQ1759" i="43"/>
  <c r="AO1759" i="43"/>
  <c r="AL1759" i="43"/>
  <c r="AH1759" i="43"/>
  <c r="AE1759" i="43"/>
  <c r="AB1759" i="43"/>
  <c r="AY1759" i="43" s="1"/>
  <c r="Z1759" i="43"/>
  <c r="R1759" i="43"/>
  <c r="AJ1759" i="43" s="1"/>
  <c r="AV1758" i="43"/>
  <c r="AT1758" i="43"/>
  <c r="AQ1758" i="43"/>
  <c r="AO1758" i="43"/>
  <c r="AL1758" i="43"/>
  <c r="AE1758" i="43"/>
  <c r="AB1758" i="43"/>
  <c r="AY1758" i="43" s="1"/>
  <c r="Z1758" i="43"/>
  <c r="R1758" i="43"/>
  <c r="AJ1758" i="43" s="1"/>
  <c r="AH1758" i="43"/>
  <c r="AV1757" i="43"/>
  <c r="AT1757" i="43"/>
  <c r="AQ1757" i="43"/>
  <c r="AO1757" i="43"/>
  <c r="AL1757" i="43"/>
  <c r="AE1757" i="43"/>
  <c r="AB1757" i="43"/>
  <c r="AY1757" i="43" s="1"/>
  <c r="Z1757" i="43"/>
  <c r="R1757" i="43"/>
  <c r="AJ1757" i="43" s="1"/>
  <c r="AH1757" i="43"/>
  <c r="AV1756" i="43"/>
  <c r="AT1756" i="43"/>
  <c r="AQ1756" i="43"/>
  <c r="AO1756" i="43"/>
  <c r="AL1756" i="43"/>
  <c r="AE1756" i="43"/>
  <c r="AB1756" i="43"/>
  <c r="AY1756" i="43" s="1"/>
  <c r="Z1756" i="43"/>
  <c r="R1756" i="43"/>
  <c r="AJ1756" i="43" s="1"/>
  <c r="AH1756" i="43"/>
  <c r="AV1755" i="43"/>
  <c r="AT1755" i="43"/>
  <c r="AQ1755" i="43"/>
  <c r="AO1755" i="43"/>
  <c r="AL1755" i="43"/>
  <c r="AE1755" i="43"/>
  <c r="AB1755" i="43"/>
  <c r="AY1755" i="43" s="1"/>
  <c r="Z1755" i="43"/>
  <c r="R1755" i="43"/>
  <c r="AJ1755" i="43" s="1"/>
  <c r="AH1755" i="43"/>
  <c r="AV1754" i="43"/>
  <c r="AT1754" i="43"/>
  <c r="AQ1754" i="43"/>
  <c r="AO1754" i="43"/>
  <c r="AL1754" i="43"/>
  <c r="AE1754" i="43"/>
  <c r="AB1754" i="43"/>
  <c r="AY1754" i="43" s="1"/>
  <c r="Z1754" i="43"/>
  <c r="R1754" i="43"/>
  <c r="AJ1754" i="43" s="1"/>
  <c r="AH1754" i="43"/>
  <c r="AV1753" i="43"/>
  <c r="AT1753" i="43"/>
  <c r="AQ1753" i="43"/>
  <c r="AO1753" i="43"/>
  <c r="AL1753" i="43"/>
  <c r="AE1753" i="43"/>
  <c r="AB1753" i="43"/>
  <c r="AY1753" i="43" s="1"/>
  <c r="Z1753" i="43"/>
  <c r="R1753" i="43"/>
  <c r="AJ1753" i="43" s="1"/>
  <c r="AH1753" i="43"/>
  <c r="AV1752" i="43"/>
  <c r="AT1752" i="43"/>
  <c r="AQ1752" i="43"/>
  <c r="AO1752" i="43"/>
  <c r="AL1752" i="43"/>
  <c r="AE1752" i="43"/>
  <c r="AB1752" i="43"/>
  <c r="AY1752" i="43" s="1"/>
  <c r="Z1752" i="43"/>
  <c r="R1752" i="43"/>
  <c r="AJ1752" i="43" s="1"/>
  <c r="AH1752" i="43"/>
  <c r="AV1751" i="43"/>
  <c r="AT1751" i="43"/>
  <c r="AQ1751" i="43"/>
  <c r="AO1751" i="43"/>
  <c r="AL1751" i="43"/>
  <c r="AE1751" i="43"/>
  <c r="AB1751" i="43"/>
  <c r="AY1751" i="43" s="1"/>
  <c r="Z1751" i="43"/>
  <c r="R1751" i="43"/>
  <c r="AJ1751" i="43" s="1"/>
  <c r="AH1751" i="43"/>
  <c r="AV1750" i="43"/>
  <c r="AT1750" i="43"/>
  <c r="AQ1750" i="43"/>
  <c r="AO1750" i="43"/>
  <c r="AL1750" i="43"/>
  <c r="AE1750" i="43"/>
  <c r="AB1750" i="43"/>
  <c r="AY1750" i="43" s="1"/>
  <c r="Z1750" i="43"/>
  <c r="R1750" i="43"/>
  <c r="AJ1750" i="43" s="1"/>
  <c r="AH1750" i="43"/>
  <c r="AV1749" i="43"/>
  <c r="AT1749" i="43"/>
  <c r="AQ1749" i="43"/>
  <c r="AO1749" i="43"/>
  <c r="AL1749" i="43"/>
  <c r="AE1749" i="43"/>
  <c r="AB1749" i="43"/>
  <c r="AY1749" i="43" s="1"/>
  <c r="Z1749" i="43"/>
  <c r="R1749" i="43"/>
  <c r="AJ1749" i="43" s="1"/>
  <c r="AH1749" i="43"/>
  <c r="AV1748" i="43"/>
  <c r="AT1748" i="43"/>
  <c r="AQ1748" i="43"/>
  <c r="AO1748" i="43"/>
  <c r="AL1748" i="43"/>
  <c r="AE1748" i="43"/>
  <c r="AB1748" i="43"/>
  <c r="AY1748" i="43" s="1"/>
  <c r="Z1748" i="43"/>
  <c r="R1748" i="43"/>
  <c r="AJ1748" i="43" s="1"/>
  <c r="AH1748" i="43"/>
  <c r="AV1747" i="43"/>
  <c r="AT1747" i="43"/>
  <c r="AQ1747" i="43"/>
  <c r="AO1747" i="43"/>
  <c r="AL1747" i="43"/>
  <c r="AE1747" i="43"/>
  <c r="AB1747" i="43"/>
  <c r="AY1747" i="43" s="1"/>
  <c r="Z1747" i="43"/>
  <c r="R1747" i="43"/>
  <c r="AJ1747" i="43" s="1"/>
  <c r="AH1747" i="43"/>
  <c r="AV1746" i="43"/>
  <c r="AT1746" i="43"/>
  <c r="AQ1746" i="43"/>
  <c r="AO1746" i="43"/>
  <c r="AL1746" i="43"/>
  <c r="AE1746" i="43"/>
  <c r="AB1746" i="43"/>
  <c r="AY1746" i="43" s="1"/>
  <c r="Z1746" i="43"/>
  <c r="R1746" i="43"/>
  <c r="AJ1746" i="43" s="1"/>
  <c r="AH1746" i="43"/>
  <c r="AV1745" i="43"/>
  <c r="AT1745" i="43"/>
  <c r="AQ1745" i="43"/>
  <c r="AO1745" i="43"/>
  <c r="AL1745" i="43"/>
  <c r="AE1745" i="43"/>
  <c r="AB1745" i="43"/>
  <c r="AY1745" i="43" s="1"/>
  <c r="Z1745" i="43"/>
  <c r="R1745" i="43"/>
  <c r="AJ1745" i="43" s="1"/>
  <c r="AH1745" i="43"/>
  <c r="AV1744" i="43"/>
  <c r="AT1744" i="43"/>
  <c r="AQ1744" i="43"/>
  <c r="AO1744" i="43"/>
  <c r="AL1744" i="43"/>
  <c r="AE1744" i="43"/>
  <c r="AB1744" i="43"/>
  <c r="AY1744" i="43" s="1"/>
  <c r="Z1744" i="43"/>
  <c r="R1744" i="43"/>
  <c r="AJ1744" i="43" s="1"/>
  <c r="AH1744" i="43"/>
  <c r="AV1743" i="43"/>
  <c r="AT1743" i="43"/>
  <c r="AQ1743" i="43"/>
  <c r="AO1743" i="43"/>
  <c r="AL1743" i="43"/>
  <c r="AE1743" i="43"/>
  <c r="AB1743" i="43"/>
  <c r="AY1743" i="43" s="1"/>
  <c r="Z1743" i="43"/>
  <c r="R1743" i="43"/>
  <c r="AJ1743" i="43" s="1"/>
  <c r="AH1743" i="43"/>
  <c r="AV1742" i="43"/>
  <c r="AT1742" i="43"/>
  <c r="AQ1742" i="43"/>
  <c r="AO1742" i="43"/>
  <c r="AL1742" i="43"/>
  <c r="AE1742" i="43"/>
  <c r="AB1742" i="43"/>
  <c r="AY1742" i="43" s="1"/>
  <c r="Z1742" i="43"/>
  <c r="R1742" i="43"/>
  <c r="AJ1742" i="43" s="1"/>
  <c r="AH1742" i="43"/>
  <c r="AV1741" i="43"/>
  <c r="AT1741" i="43"/>
  <c r="AQ1741" i="43"/>
  <c r="AO1741" i="43"/>
  <c r="AL1741" i="43"/>
  <c r="AE1741" i="43"/>
  <c r="AB1741" i="43"/>
  <c r="AY1741" i="43" s="1"/>
  <c r="Z1741" i="43"/>
  <c r="R1741" i="43"/>
  <c r="AJ1741" i="43" s="1"/>
  <c r="AH1741" i="43"/>
  <c r="AV1740" i="43"/>
  <c r="AT1740" i="43"/>
  <c r="AQ1740" i="43"/>
  <c r="AO1740" i="43"/>
  <c r="AL1740" i="43"/>
  <c r="AE1740" i="43"/>
  <c r="AB1740" i="43"/>
  <c r="AY1740" i="43" s="1"/>
  <c r="Z1740" i="43"/>
  <c r="R1740" i="43"/>
  <c r="AJ1740" i="43" s="1"/>
  <c r="AH1740" i="43"/>
  <c r="AV1739" i="43"/>
  <c r="AT1739" i="43"/>
  <c r="AQ1739" i="43"/>
  <c r="AO1739" i="43"/>
  <c r="AL1739" i="43"/>
  <c r="AE1739" i="43"/>
  <c r="AB1739" i="43"/>
  <c r="AY1739" i="43" s="1"/>
  <c r="Z1739" i="43"/>
  <c r="R1739" i="43"/>
  <c r="AJ1739" i="43" s="1"/>
  <c r="AH1739" i="43"/>
  <c r="AV1738" i="43"/>
  <c r="AT1738" i="43"/>
  <c r="AQ1738" i="43"/>
  <c r="AO1738" i="43"/>
  <c r="AL1738" i="43"/>
  <c r="AE1738" i="43"/>
  <c r="AB1738" i="43"/>
  <c r="AY1738" i="43" s="1"/>
  <c r="Z1738" i="43"/>
  <c r="R1738" i="43"/>
  <c r="AJ1738" i="43" s="1"/>
  <c r="AH1738" i="43"/>
  <c r="AV1737" i="43"/>
  <c r="AT1737" i="43"/>
  <c r="AQ1737" i="43"/>
  <c r="AO1737" i="43"/>
  <c r="AL1737" i="43"/>
  <c r="AE1737" i="43"/>
  <c r="AB1737" i="43"/>
  <c r="AY1737" i="43" s="1"/>
  <c r="Z1737" i="43"/>
  <c r="R1737" i="43"/>
  <c r="AJ1737" i="43" s="1"/>
  <c r="AH1737" i="43"/>
  <c r="AV1736" i="43"/>
  <c r="AT1736" i="43"/>
  <c r="AQ1736" i="43"/>
  <c r="AO1736" i="43"/>
  <c r="AL1736" i="43"/>
  <c r="AE1736" i="43"/>
  <c r="AB1736" i="43"/>
  <c r="AY1736" i="43" s="1"/>
  <c r="Z1736" i="43"/>
  <c r="R1736" i="43"/>
  <c r="AJ1736" i="43" s="1"/>
  <c r="AH1736" i="43"/>
  <c r="AV1735" i="43"/>
  <c r="AT1735" i="43"/>
  <c r="AQ1735" i="43"/>
  <c r="AO1735" i="43"/>
  <c r="AL1735" i="43"/>
  <c r="AE1735" i="43"/>
  <c r="AB1735" i="43"/>
  <c r="AY1735" i="43" s="1"/>
  <c r="Z1735" i="43"/>
  <c r="R1735" i="43"/>
  <c r="AJ1735" i="43" s="1"/>
  <c r="AH1735" i="43"/>
  <c r="AV1734" i="43"/>
  <c r="AT1734" i="43"/>
  <c r="AQ1734" i="43"/>
  <c r="AO1734" i="43"/>
  <c r="AL1734" i="43"/>
  <c r="AE1734" i="43"/>
  <c r="AB1734" i="43"/>
  <c r="AY1734" i="43" s="1"/>
  <c r="Z1734" i="43"/>
  <c r="R1734" i="43"/>
  <c r="AJ1734" i="43" s="1"/>
  <c r="AH1734" i="43"/>
  <c r="AV1733" i="43"/>
  <c r="AT1733" i="43"/>
  <c r="AQ1733" i="43"/>
  <c r="AO1733" i="43"/>
  <c r="AL1733" i="43"/>
  <c r="AE1733" i="43"/>
  <c r="AB1733" i="43"/>
  <c r="AY1733" i="43" s="1"/>
  <c r="Z1733" i="43"/>
  <c r="R1733" i="43"/>
  <c r="AJ1733" i="43" s="1"/>
  <c r="AH1733" i="43"/>
  <c r="AV1732" i="43"/>
  <c r="AT1732" i="43"/>
  <c r="AQ1732" i="43"/>
  <c r="AO1732" i="43"/>
  <c r="AL1732" i="43"/>
  <c r="AE1732" i="43"/>
  <c r="AB1732" i="43"/>
  <c r="AY1732" i="43" s="1"/>
  <c r="Z1732" i="43"/>
  <c r="R1732" i="43"/>
  <c r="AJ1732" i="43" s="1"/>
  <c r="AH1732" i="43"/>
  <c r="AV1731" i="43"/>
  <c r="AT1731" i="43"/>
  <c r="AQ1731" i="43"/>
  <c r="AO1731" i="43"/>
  <c r="AL1731" i="43"/>
  <c r="AE1731" i="43"/>
  <c r="AB1731" i="43"/>
  <c r="AY1731" i="43" s="1"/>
  <c r="Z1731" i="43"/>
  <c r="R1731" i="43"/>
  <c r="AJ1731" i="43" s="1"/>
  <c r="AH1731" i="43"/>
  <c r="AV1730" i="43"/>
  <c r="AT1730" i="43"/>
  <c r="AQ1730" i="43"/>
  <c r="AO1730" i="43"/>
  <c r="AL1730" i="43"/>
  <c r="AE1730" i="43"/>
  <c r="AB1730" i="43"/>
  <c r="AY1730" i="43" s="1"/>
  <c r="Z1730" i="43"/>
  <c r="R1730" i="43"/>
  <c r="AJ1730" i="43" s="1"/>
  <c r="AH1730" i="43"/>
  <c r="AV1729" i="43"/>
  <c r="AT1729" i="43"/>
  <c r="AQ1729" i="43"/>
  <c r="AO1729" i="43"/>
  <c r="AL1729" i="43"/>
  <c r="AE1729" i="43"/>
  <c r="AB1729" i="43"/>
  <c r="AY1729" i="43" s="1"/>
  <c r="Z1729" i="43"/>
  <c r="R1729" i="43"/>
  <c r="AJ1729" i="43" s="1"/>
  <c r="AH1729" i="43"/>
  <c r="AV1728" i="43"/>
  <c r="AT1728" i="43"/>
  <c r="AQ1728" i="43"/>
  <c r="AO1728" i="43"/>
  <c r="AL1728" i="43"/>
  <c r="AE1728" i="43"/>
  <c r="AB1728" i="43"/>
  <c r="AY1728" i="43" s="1"/>
  <c r="Z1728" i="43"/>
  <c r="R1728" i="43"/>
  <c r="AJ1728" i="43" s="1"/>
  <c r="AH1728" i="43"/>
  <c r="AV1727" i="43"/>
  <c r="AT1727" i="43"/>
  <c r="AQ1727" i="43"/>
  <c r="AO1727" i="43"/>
  <c r="AL1727" i="43"/>
  <c r="AE1727" i="43"/>
  <c r="AB1727" i="43"/>
  <c r="AY1727" i="43" s="1"/>
  <c r="Z1727" i="43"/>
  <c r="R1727" i="43"/>
  <c r="AJ1727" i="43" s="1"/>
  <c r="AH1727" i="43"/>
  <c r="AV1726" i="43"/>
  <c r="AT1726" i="43"/>
  <c r="AQ1726" i="43"/>
  <c r="AO1726" i="43"/>
  <c r="AL1726" i="43"/>
  <c r="AE1726" i="43"/>
  <c r="AB1726" i="43"/>
  <c r="AY1726" i="43" s="1"/>
  <c r="Z1726" i="43"/>
  <c r="R1726" i="43"/>
  <c r="AJ1726" i="43" s="1"/>
  <c r="AH1726" i="43"/>
  <c r="AV1725" i="43"/>
  <c r="AT1725" i="43"/>
  <c r="AQ1725" i="43"/>
  <c r="AO1725" i="43"/>
  <c r="AL1725" i="43"/>
  <c r="AE1725" i="43"/>
  <c r="AB1725" i="43"/>
  <c r="AY1725" i="43" s="1"/>
  <c r="Z1725" i="43"/>
  <c r="R1725" i="43"/>
  <c r="AJ1725" i="43" s="1"/>
  <c r="AH1725" i="43"/>
  <c r="AV1724" i="43"/>
  <c r="AT1724" i="43"/>
  <c r="AQ1724" i="43"/>
  <c r="AO1724" i="43"/>
  <c r="AL1724" i="43"/>
  <c r="AE1724" i="43"/>
  <c r="AB1724" i="43"/>
  <c r="AY1724" i="43" s="1"/>
  <c r="Z1724" i="43"/>
  <c r="R1724" i="43"/>
  <c r="AJ1724" i="43" s="1"/>
  <c r="AH1724" i="43"/>
  <c r="AV1723" i="43"/>
  <c r="AT1723" i="43"/>
  <c r="AQ1723" i="43"/>
  <c r="AO1723" i="43"/>
  <c r="AL1723" i="43"/>
  <c r="AE1723" i="43"/>
  <c r="AB1723" i="43"/>
  <c r="AY1723" i="43" s="1"/>
  <c r="Z1723" i="43"/>
  <c r="R1723" i="43"/>
  <c r="AJ1723" i="43" s="1"/>
  <c r="AH1723" i="43"/>
  <c r="AV1722" i="43"/>
  <c r="AT1722" i="43"/>
  <c r="AQ1722" i="43"/>
  <c r="AO1722" i="43"/>
  <c r="AL1722" i="43"/>
  <c r="AE1722" i="43"/>
  <c r="AB1722" i="43"/>
  <c r="AY1722" i="43" s="1"/>
  <c r="Z1722" i="43"/>
  <c r="R1722" i="43"/>
  <c r="AJ1722" i="43" s="1"/>
  <c r="AH1722" i="43"/>
  <c r="AV1721" i="43"/>
  <c r="AT1721" i="43"/>
  <c r="AQ1721" i="43"/>
  <c r="AO1721" i="43"/>
  <c r="AL1721" i="43"/>
  <c r="AE1721" i="43"/>
  <c r="AB1721" i="43"/>
  <c r="AY1721" i="43" s="1"/>
  <c r="Z1721" i="43"/>
  <c r="R1721" i="43"/>
  <c r="AJ1721" i="43" s="1"/>
  <c r="AH1721" i="43"/>
  <c r="AV1720" i="43"/>
  <c r="AT1720" i="43"/>
  <c r="AQ1720" i="43"/>
  <c r="AO1720" i="43"/>
  <c r="AL1720" i="43"/>
  <c r="AE1720" i="43"/>
  <c r="AB1720" i="43"/>
  <c r="AY1720" i="43" s="1"/>
  <c r="Z1720" i="43"/>
  <c r="R1720" i="43"/>
  <c r="AJ1720" i="43" s="1"/>
  <c r="AH1720" i="43"/>
  <c r="AV1719" i="43"/>
  <c r="AT1719" i="43"/>
  <c r="AQ1719" i="43"/>
  <c r="AO1719" i="43"/>
  <c r="AL1719" i="43"/>
  <c r="AE1719" i="43"/>
  <c r="AB1719" i="43"/>
  <c r="AY1719" i="43" s="1"/>
  <c r="Z1719" i="43"/>
  <c r="R1719" i="43"/>
  <c r="AJ1719" i="43" s="1"/>
  <c r="AH1719" i="43"/>
  <c r="AV1718" i="43"/>
  <c r="AT1718" i="43"/>
  <c r="AQ1718" i="43"/>
  <c r="AO1718" i="43"/>
  <c r="AL1718" i="43"/>
  <c r="AE1718" i="43"/>
  <c r="AB1718" i="43"/>
  <c r="AY1718" i="43" s="1"/>
  <c r="Z1718" i="43"/>
  <c r="R1718" i="43"/>
  <c r="AJ1718" i="43" s="1"/>
  <c r="AH1718" i="43"/>
  <c r="AV1717" i="43"/>
  <c r="AT1717" i="43"/>
  <c r="AQ1717" i="43"/>
  <c r="AO1717" i="43"/>
  <c r="AL1717" i="43"/>
  <c r="AE1717" i="43"/>
  <c r="AB1717" i="43"/>
  <c r="AY1717" i="43" s="1"/>
  <c r="Z1717" i="43"/>
  <c r="R1717" i="43"/>
  <c r="AJ1717" i="43" s="1"/>
  <c r="AH1717" i="43"/>
  <c r="AV1716" i="43"/>
  <c r="AT1716" i="43"/>
  <c r="AQ1716" i="43"/>
  <c r="AO1716" i="43"/>
  <c r="AL1716" i="43"/>
  <c r="AE1716" i="43"/>
  <c r="AB1716" i="43"/>
  <c r="AY1716" i="43" s="1"/>
  <c r="Z1716" i="43"/>
  <c r="R1716" i="43"/>
  <c r="AJ1716" i="43" s="1"/>
  <c r="AH1716" i="43"/>
  <c r="AV1715" i="43"/>
  <c r="AT1715" i="43"/>
  <c r="AQ1715" i="43"/>
  <c r="AO1715" i="43"/>
  <c r="AL1715" i="43"/>
  <c r="AE1715" i="43"/>
  <c r="AB1715" i="43"/>
  <c r="AY1715" i="43" s="1"/>
  <c r="Z1715" i="43"/>
  <c r="R1715" i="43"/>
  <c r="AJ1715" i="43" s="1"/>
  <c r="AH1715" i="43"/>
  <c r="AV1714" i="43"/>
  <c r="AT1714" i="43"/>
  <c r="AQ1714" i="43"/>
  <c r="AO1714" i="43"/>
  <c r="AL1714" i="43"/>
  <c r="AE1714" i="43"/>
  <c r="AB1714" i="43"/>
  <c r="AY1714" i="43" s="1"/>
  <c r="Z1714" i="43"/>
  <c r="R1714" i="43"/>
  <c r="AJ1714" i="43" s="1"/>
  <c r="AH1714" i="43"/>
  <c r="AV1713" i="43"/>
  <c r="AT1713" i="43"/>
  <c r="AQ1713" i="43"/>
  <c r="AO1713" i="43"/>
  <c r="AL1713" i="43"/>
  <c r="AE1713" i="43"/>
  <c r="AB1713" i="43"/>
  <c r="AY1713" i="43" s="1"/>
  <c r="Z1713" i="43"/>
  <c r="R1713" i="43"/>
  <c r="AJ1713" i="43" s="1"/>
  <c r="AH1713" i="43"/>
  <c r="AV1712" i="43"/>
  <c r="AT1712" i="43"/>
  <c r="AQ1712" i="43"/>
  <c r="AO1712" i="43"/>
  <c r="AL1712" i="43"/>
  <c r="AE1712" i="43"/>
  <c r="AB1712" i="43"/>
  <c r="AY1712" i="43" s="1"/>
  <c r="Z1712" i="43"/>
  <c r="R1712" i="43"/>
  <c r="AJ1712" i="43" s="1"/>
  <c r="AH1712" i="43"/>
  <c r="AV1711" i="43"/>
  <c r="AT1711" i="43"/>
  <c r="AQ1711" i="43"/>
  <c r="AO1711" i="43"/>
  <c r="AL1711" i="43"/>
  <c r="AE1711" i="43"/>
  <c r="AB1711" i="43"/>
  <c r="AY1711" i="43" s="1"/>
  <c r="Z1711" i="43"/>
  <c r="R1711" i="43"/>
  <c r="AJ1711" i="43" s="1"/>
  <c r="AH1711" i="43"/>
  <c r="AV1710" i="43"/>
  <c r="AT1710" i="43"/>
  <c r="AQ1710" i="43"/>
  <c r="AO1710" i="43"/>
  <c r="AL1710" i="43"/>
  <c r="AE1710" i="43"/>
  <c r="AB1710" i="43"/>
  <c r="AY1710" i="43" s="1"/>
  <c r="Z1710" i="43"/>
  <c r="R1710" i="43"/>
  <c r="AJ1710" i="43" s="1"/>
  <c r="AH1710" i="43"/>
  <c r="AV1709" i="43"/>
  <c r="AT1709" i="43"/>
  <c r="AQ1709" i="43"/>
  <c r="AO1709" i="43"/>
  <c r="AL1709" i="43"/>
  <c r="AE1709" i="43"/>
  <c r="AB1709" i="43"/>
  <c r="AY1709" i="43" s="1"/>
  <c r="Z1709" i="43"/>
  <c r="R1709" i="43"/>
  <c r="AJ1709" i="43" s="1"/>
  <c r="AH1709" i="43"/>
  <c r="AV1708" i="43"/>
  <c r="AT1708" i="43"/>
  <c r="AQ1708" i="43"/>
  <c r="AO1708" i="43"/>
  <c r="AL1708" i="43"/>
  <c r="AE1708" i="43"/>
  <c r="AB1708" i="43"/>
  <c r="AY1708" i="43" s="1"/>
  <c r="Z1708" i="43"/>
  <c r="R1708" i="43"/>
  <c r="AJ1708" i="43" s="1"/>
  <c r="AH1708" i="43"/>
  <c r="AV1707" i="43"/>
  <c r="AT1707" i="43"/>
  <c r="AQ1707" i="43"/>
  <c r="AO1707" i="43"/>
  <c r="AL1707" i="43"/>
  <c r="AE1707" i="43"/>
  <c r="AB1707" i="43"/>
  <c r="AY1707" i="43" s="1"/>
  <c r="Z1707" i="43"/>
  <c r="R1707" i="43"/>
  <c r="AJ1707" i="43" s="1"/>
  <c r="AH1707" i="43"/>
  <c r="AV1706" i="43"/>
  <c r="AT1706" i="43"/>
  <c r="AQ1706" i="43"/>
  <c r="AO1706" i="43"/>
  <c r="AL1706" i="43"/>
  <c r="AE1706" i="43"/>
  <c r="AB1706" i="43"/>
  <c r="AY1706" i="43" s="1"/>
  <c r="Z1706" i="43"/>
  <c r="R1706" i="43"/>
  <c r="AJ1706" i="43" s="1"/>
  <c r="AH1706" i="43"/>
  <c r="AV1705" i="43"/>
  <c r="AT1705" i="43"/>
  <c r="AQ1705" i="43"/>
  <c r="AO1705" i="43"/>
  <c r="AL1705" i="43"/>
  <c r="AE1705" i="43"/>
  <c r="AB1705" i="43"/>
  <c r="AY1705" i="43" s="1"/>
  <c r="Z1705" i="43"/>
  <c r="R1705" i="43"/>
  <c r="AJ1705" i="43" s="1"/>
  <c r="AH1705" i="43"/>
  <c r="AV1704" i="43"/>
  <c r="AT1704" i="43"/>
  <c r="AQ1704" i="43"/>
  <c r="AO1704" i="43"/>
  <c r="AL1704" i="43"/>
  <c r="AE1704" i="43"/>
  <c r="AB1704" i="43"/>
  <c r="AY1704" i="43" s="1"/>
  <c r="Z1704" i="43"/>
  <c r="R1704" i="43"/>
  <c r="AJ1704" i="43" s="1"/>
  <c r="AH1704" i="43"/>
  <c r="AV1703" i="43"/>
  <c r="AT1703" i="43"/>
  <c r="AQ1703" i="43"/>
  <c r="AO1703" i="43"/>
  <c r="AL1703" i="43"/>
  <c r="AE1703" i="43"/>
  <c r="AB1703" i="43"/>
  <c r="AY1703" i="43" s="1"/>
  <c r="Z1703" i="43"/>
  <c r="R1703" i="43"/>
  <c r="AJ1703" i="43" s="1"/>
  <c r="AH1703" i="43"/>
  <c r="AV1702" i="43"/>
  <c r="AT1702" i="43"/>
  <c r="AQ1702" i="43"/>
  <c r="AO1702" i="43"/>
  <c r="AL1702" i="43"/>
  <c r="AE1702" i="43"/>
  <c r="AB1702" i="43"/>
  <c r="AY1702" i="43" s="1"/>
  <c r="Z1702" i="43"/>
  <c r="R1702" i="43"/>
  <c r="AJ1702" i="43" s="1"/>
  <c r="AH1702" i="43"/>
  <c r="AV1701" i="43"/>
  <c r="AT1701" i="43"/>
  <c r="AQ1701" i="43"/>
  <c r="AO1701" i="43"/>
  <c r="AL1701" i="43"/>
  <c r="AE1701" i="43"/>
  <c r="AB1701" i="43"/>
  <c r="AY1701" i="43" s="1"/>
  <c r="Z1701" i="43"/>
  <c r="R1701" i="43"/>
  <c r="AJ1701" i="43" s="1"/>
  <c r="AH1701" i="43"/>
  <c r="AV1700" i="43"/>
  <c r="AT1700" i="43"/>
  <c r="AQ1700" i="43"/>
  <c r="AO1700" i="43"/>
  <c r="AL1700" i="43"/>
  <c r="AE1700" i="43"/>
  <c r="AB1700" i="43"/>
  <c r="AY1700" i="43" s="1"/>
  <c r="Z1700" i="43"/>
  <c r="R1700" i="43"/>
  <c r="AJ1700" i="43" s="1"/>
  <c r="AH1700" i="43"/>
  <c r="AV1699" i="43"/>
  <c r="AT1699" i="43"/>
  <c r="AQ1699" i="43"/>
  <c r="AO1699" i="43"/>
  <c r="AL1699" i="43"/>
  <c r="AE1699" i="43"/>
  <c r="AB1699" i="43"/>
  <c r="AY1699" i="43" s="1"/>
  <c r="Z1699" i="43"/>
  <c r="R1699" i="43"/>
  <c r="AJ1699" i="43" s="1"/>
  <c r="AH1699" i="43"/>
  <c r="AV1698" i="43"/>
  <c r="AT1698" i="43"/>
  <c r="AQ1698" i="43"/>
  <c r="AO1698" i="43"/>
  <c r="AL1698" i="43"/>
  <c r="AE1698" i="43"/>
  <c r="AB1698" i="43"/>
  <c r="AY1698" i="43" s="1"/>
  <c r="Z1698" i="43"/>
  <c r="R1698" i="43"/>
  <c r="AJ1698" i="43" s="1"/>
  <c r="AH1698" i="43"/>
  <c r="AV1697" i="43"/>
  <c r="AT1697" i="43"/>
  <c r="AQ1697" i="43"/>
  <c r="AO1697" i="43"/>
  <c r="AL1697" i="43"/>
  <c r="AE1697" i="43"/>
  <c r="AB1697" i="43"/>
  <c r="AY1697" i="43" s="1"/>
  <c r="Z1697" i="43"/>
  <c r="R1697" i="43"/>
  <c r="AJ1697" i="43" s="1"/>
  <c r="AH1697" i="43"/>
  <c r="AV1696" i="43"/>
  <c r="AT1696" i="43"/>
  <c r="AQ1696" i="43"/>
  <c r="AO1696" i="43"/>
  <c r="AL1696" i="43"/>
  <c r="AE1696" i="43"/>
  <c r="AB1696" i="43"/>
  <c r="AY1696" i="43" s="1"/>
  <c r="Z1696" i="43"/>
  <c r="R1696" i="43"/>
  <c r="AJ1696" i="43" s="1"/>
  <c r="AH1696" i="43"/>
  <c r="AV1695" i="43"/>
  <c r="AT1695" i="43"/>
  <c r="AQ1695" i="43"/>
  <c r="AO1695" i="43"/>
  <c r="AL1695" i="43"/>
  <c r="AE1695" i="43"/>
  <c r="AB1695" i="43"/>
  <c r="AY1695" i="43" s="1"/>
  <c r="Z1695" i="43"/>
  <c r="R1695" i="43"/>
  <c r="AJ1695" i="43" s="1"/>
  <c r="AH1695" i="43"/>
  <c r="AV1694" i="43"/>
  <c r="AT1694" i="43"/>
  <c r="AQ1694" i="43"/>
  <c r="AO1694" i="43"/>
  <c r="AL1694" i="43"/>
  <c r="AE1694" i="43"/>
  <c r="AB1694" i="43"/>
  <c r="AY1694" i="43" s="1"/>
  <c r="Z1694" i="43"/>
  <c r="R1694" i="43"/>
  <c r="AJ1694" i="43" s="1"/>
  <c r="AH1694" i="43"/>
  <c r="AV1693" i="43"/>
  <c r="AT1693" i="43"/>
  <c r="AQ1693" i="43"/>
  <c r="AO1693" i="43"/>
  <c r="AL1693" i="43"/>
  <c r="AE1693" i="43"/>
  <c r="AB1693" i="43"/>
  <c r="AY1693" i="43" s="1"/>
  <c r="Z1693" i="43"/>
  <c r="R1693" i="43"/>
  <c r="AJ1693" i="43" s="1"/>
  <c r="AH1693" i="43"/>
  <c r="AV1692" i="43"/>
  <c r="AT1692" i="43"/>
  <c r="AQ1692" i="43"/>
  <c r="AO1692" i="43"/>
  <c r="AL1692" i="43"/>
  <c r="AE1692" i="43"/>
  <c r="AB1692" i="43"/>
  <c r="AY1692" i="43" s="1"/>
  <c r="Z1692" i="43"/>
  <c r="R1692" i="43"/>
  <c r="AJ1692" i="43" s="1"/>
  <c r="AH1692" i="43"/>
  <c r="AV1691" i="43"/>
  <c r="AT1691" i="43"/>
  <c r="AQ1691" i="43"/>
  <c r="AO1691" i="43"/>
  <c r="AL1691" i="43"/>
  <c r="AE1691" i="43"/>
  <c r="AB1691" i="43"/>
  <c r="AY1691" i="43" s="1"/>
  <c r="Z1691" i="43"/>
  <c r="R1691" i="43"/>
  <c r="AJ1691" i="43" s="1"/>
  <c r="AH1691" i="43"/>
  <c r="AV1690" i="43"/>
  <c r="AT1690" i="43"/>
  <c r="AQ1690" i="43"/>
  <c r="AO1690" i="43"/>
  <c r="AL1690" i="43"/>
  <c r="AE1690" i="43"/>
  <c r="AB1690" i="43"/>
  <c r="AY1690" i="43" s="1"/>
  <c r="Z1690" i="43"/>
  <c r="R1690" i="43"/>
  <c r="AJ1690" i="43" s="1"/>
  <c r="AH1690" i="43"/>
  <c r="AV1689" i="43"/>
  <c r="AT1689" i="43"/>
  <c r="AQ1689" i="43"/>
  <c r="AO1689" i="43"/>
  <c r="AL1689" i="43"/>
  <c r="AE1689" i="43"/>
  <c r="AB1689" i="43"/>
  <c r="AY1689" i="43" s="1"/>
  <c r="Z1689" i="43"/>
  <c r="R1689" i="43"/>
  <c r="AJ1689" i="43" s="1"/>
  <c r="AH1689" i="43"/>
  <c r="AV1688" i="43"/>
  <c r="AT1688" i="43"/>
  <c r="AQ1688" i="43"/>
  <c r="AO1688" i="43"/>
  <c r="AL1688" i="43"/>
  <c r="AE1688" i="43"/>
  <c r="AB1688" i="43"/>
  <c r="AY1688" i="43" s="1"/>
  <c r="Z1688" i="43"/>
  <c r="R1688" i="43"/>
  <c r="AJ1688" i="43" s="1"/>
  <c r="AH1688" i="43"/>
  <c r="AV1687" i="43"/>
  <c r="AT1687" i="43"/>
  <c r="AQ1687" i="43"/>
  <c r="AO1687" i="43"/>
  <c r="AL1687" i="43"/>
  <c r="AE1687" i="43"/>
  <c r="AB1687" i="43"/>
  <c r="AY1687" i="43" s="1"/>
  <c r="Z1687" i="43"/>
  <c r="R1687" i="43"/>
  <c r="AJ1687" i="43" s="1"/>
  <c r="AH1687" i="43"/>
  <c r="AV1686" i="43"/>
  <c r="AT1686" i="43"/>
  <c r="AQ1686" i="43"/>
  <c r="AO1686" i="43"/>
  <c r="AL1686" i="43"/>
  <c r="AE1686" i="43"/>
  <c r="AB1686" i="43"/>
  <c r="AY1686" i="43" s="1"/>
  <c r="Z1686" i="43"/>
  <c r="R1686" i="43"/>
  <c r="AJ1686" i="43" s="1"/>
  <c r="AH1686" i="43"/>
  <c r="AV1685" i="43"/>
  <c r="AT1685" i="43"/>
  <c r="AQ1685" i="43"/>
  <c r="AO1685" i="43"/>
  <c r="AL1685" i="43"/>
  <c r="AE1685" i="43"/>
  <c r="AB1685" i="43"/>
  <c r="AY1685" i="43" s="1"/>
  <c r="Z1685" i="43"/>
  <c r="R1685" i="43"/>
  <c r="AJ1685" i="43" s="1"/>
  <c r="AH1685" i="43"/>
  <c r="AV1684" i="43"/>
  <c r="AT1684" i="43"/>
  <c r="AQ1684" i="43"/>
  <c r="AO1684" i="43"/>
  <c r="AL1684" i="43"/>
  <c r="AE1684" i="43"/>
  <c r="AB1684" i="43"/>
  <c r="AY1684" i="43" s="1"/>
  <c r="Z1684" i="43"/>
  <c r="R1684" i="43"/>
  <c r="AJ1684" i="43" s="1"/>
  <c r="AH1684" i="43"/>
  <c r="AV1683" i="43"/>
  <c r="AT1683" i="43"/>
  <c r="AQ1683" i="43"/>
  <c r="AO1683" i="43"/>
  <c r="AL1683" i="43"/>
  <c r="AE1683" i="43"/>
  <c r="AB1683" i="43"/>
  <c r="AY1683" i="43" s="1"/>
  <c r="Z1683" i="43"/>
  <c r="R1683" i="43"/>
  <c r="AJ1683" i="43" s="1"/>
  <c r="AH1683" i="43"/>
  <c r="AV1682" i="43"/>
  <c r="AT1682" i="43"/>
  <c r="AQ1682" i="43"/>
  <c r="AO1682" i="43"/>
  <c r="AL1682" i="43"/>
  <c r="AE1682" i="43"/>
  <c r="AB1682" i="43"/>
  <c r="AY1682" i="43" s="1"/>
  <c r="Z1682" i="43"/>
  <c r="R1682" i="43"/>
  <c r="AJ1682" i="43" s="1"/>
  <c r="AH1682" i="43"/>
  <c r="AV1681" i="43"/>
  <c r="AT1681" i="43"/>
  <c r="AQ1681" i="43"/>
  <c r="AO1681" i="43"/>
  <c r="AL1681" i="43"/>
  <c r="AE1681" i="43"/>
  <c r="AB1681" i="43"/>
  <c r="AY1681" i="43" s="1"/>
  <c r="Z1681" i="43"/>
  <c r="R1681" i="43"/>
  <c r="AJ1681" i="43" s="1"/>
  <c r="AH1681" i="43"/>
  <c r="AV1680" i="43"/>
  <c r="AT1680" i="43"/>
  <c r="AQ1680" i="43"/>
  <c r="AO1680" i="43"/>
  <c r="AL1680" i="43"/>
  <c r="AE1680" i="43"/>
  <c r="AB1680" i="43"/>
  <c r="AY1680" i="43" s="1"/>
  <c r="Z1680" i="43"/>
  <c r="R1680" i="43"/>
  <c r="AJ1680" i="43" s="1"/>
  <c r="AH1680" i="43"/>
  <c r="AV1679" i="43"/>
  <c r="AT1679" i="43"/>
  <c r="AQ1679" i="43"/>
  <c r="AO1679" i="43"/>
  <c r="AL1679" i="43"/>
  <c r="AE1679" i="43"/>
  <c r="AB1679" i="43"/>
  <c r="AY1679" i="43" s="1"/>
  <c r="Z1679" i="43"/>
  <c r="R1679" i="43"/>
  <c r="AJ1679" i="43" s="1"/>
  <c r="AH1679" i="43"/>
  <c r="AV1678" i="43"/>
  <c r="AT1678" i="43"/>
  <c r="AQ1678" i="43"/>
  <c r="AO1678" i="43"/>
  <c r="AL1678" i="43"/>
  <c r="AE1678" i="43"/>
  <c r="AB1678" i="43"/>
  <c r="AY1678" i="43" s="1"/>
  <c r="Z1678" i="43"/>
  <c r="R1678" i="43"/>
  <c r="AJ1678" i="43" s="1"/>
  <c r="AH1678" i="43"/>
  <c r="AV1677" i="43"/>
  <c r="AT1677" i="43"/>
  <c r="AQ1677" i="43"/>
  <c r="AO1677" i="43"/>
  <c r="AL1677" i="43"/>
  <c r="AE1677" i="43"/>
  <c r="AB1677" i="43"/>
  <c r="AY1677" i="43" s="1"/>
  <c r="Z1677" i="43"/>
  <c r="R1677" i="43"/>
  <c r="AJ1677" i="43" s="1"/>
  <c r="AH1677" i="43"/>
  <c r="AV1676" i="43"/>
  <c r="AT1676" i="43"/>
  <c r="AQ1676" i="43"/>
  <c r="AO1676" i="43"/>
  <c r="AL1676" i="43"/>
  <c r="AE1676" i="43"/>
  <c r="AB1676" i="43"/>
  <c r="AY1676" i="43" s="1"/>
  <c r="Z1676" i="43"/>
  <c r="R1676" i="43"/>
  <c r="AJ1676" i="43" s="1"/>
  <c r="AH1676" i="43"/>
  <c r="AV1675" i="43"/>
  <c r="AT1675" i="43"/>
  <c r="AQ1675" i="43"/>
  <c r="AO1675" i="43"/>
  <c r="AL1675" i="43"/>
  <c r="AE1675" i="43"/>
  <c r="AB1675" i="43"/>
  <c r="AY1675" i="43" s="1"/>
  <c r="Z1675" i="43"/>
  <c r="R1675" i="43"/>
  <c r="AJ1675" i="43" s="1"/>
  <c r="AH1675" i="43"/>
  <c r="AV1674" i="43"/>
  <c r="AT1674" i="43"/>
  <c r="AQ1674" i="43"/>
  <c r="AO1674" i="43"/>
  <c r="AL1674" i="43"/>
  <c r="AE1674" i="43"/>
  <c r="AB1674" i="43"/>
  <c r="AY1674" i="43" s="1"/>
  <c r="Z1674" i="43"/>
  <c r="R1674" i="43"/>
  <c r="AJ1674" i="43" s="1"/>
  <c r="AH1674" i="43"/>
  <c r="AV1673" i="43"/>
  <c r="AT1673" i="43"/>
  <c r="AQ1673" i="43"/>
  <c r="AO1673" i="43"/>
  <c r="AL1673" i="43"/>
  <c r="AE1673" i="43"/>
  <c r="AB1673" i="43"/>
  <c r="AY1673" i="43" s="1"/>
  <c r="Z1673" i="43"/>
  <c r="R1673" i="43"/>
  <c r="AJ1673" i="43" s="1"/>
  <c r="AH1673" i="43"/>
  <c r="AV1672" i="43"/>
  <c r="AT1672" i="43"/>
  <c r="AQ1672" i="43"/>
  <c r="AO1672" i="43"/>
  <c r="AL1672" i="43"/>
  <c r="AE1672" i="43"/>
  <c r="AB1672" i="43"/>
  <c r="AY1672" i="43" s="1"/>
  <c r="Z1672" i="43"/>
  <c r="R1672" i="43"/>
  <c r="AJ1672" i="43" s="1"/>
  <c r="AH1672" i="43"/>
  <c r="AV1671" i="43"/>
  <c r="AT1671" i="43"/>
  <c r="AQ1671" i="43"/>
  <c r="AO1671" i="43"/>
  <c r="AL1671" i="43"/>
  <c r="AE1671" i="43"/>
  <c r="AB1671" i="43"/>
  <c r="AY1671" i="43" s="1"/>
  <c r="Z1671" i="43"/>
  <c r="R1671" i="43"/>
  <c r="AJ1671" i="43" s="1"/>
  <c r="AH1671" i="43"/>
  <c r="AV1670" i="43"/>
  <c r="AT1670" i="43"/>
  <c r="AQ1670" i="43"/>
  <c r="AO1670" i="43"/>
  <c r="AL1670" i="43"/>
  <c r="AE1670" i="43"/>
  <c r="AB1670" i="43"/>
  <c r="AY1670" i="43" s="1"/>
  <c r="Z1670" i="43"/>
  <c r="R1670" i="43"/>
  <c r="AJ1670" i="43" s="1"/>
  <c r="AH1670" i="43"/>
  <c r="AV1669" i="43"/>
  <c r="AT1669" i="43"/>
  <c r="AQ1669" i="43"/>
  <c r="AO1669" i="43"/>
  <c r="AL1669" i="43"/>
  <c r="AE1669" i="43"/>
  <c r="AB1669" i="43"/>
  <c r="AY1669" i="43" s="1"/>
  <c r="Z1669" i="43"/>
  <c r="R1669" i="43"/>
  <c r="AJ1669" i="43" s="1"/>
  <c r="AH1669" i="43"/>
  <c r="AV1668" i="43"/>
  <c r="AT1668" i="43"/>
  <c r="AQ1668" i="43"/>
  <c r="AO1668" i="43"/>
  <c r="AL1668" i="43"/>
  <c r="AE1668" i="43"/>
  <c r="AB1668" i="43"/>
  <c r="AY1668" i="43" s="1"/>
  <c r="Z1668" i="43"/>
  <c r="R1668" i="43"/>
  <c r="AJ1668" i="43" s="1"/>
  <c r="AH1668" i="43"/>
  <c r="AV1667" i="43"/>
  <c r="AT1667" i="43"/>
  <c r="AQ1667" i="43"/>
  <c r="AO1667" i="43"/>
  <c r="AL1667" i="43"/>
  <c r="AE1667" i="43"/>
  <c r="AB1667" i="43"/>
  <c r="AY1667" i="43" s="1"/>
  <c r="Z1667" i="43"/>
  <c r="R1667" i="43"/>
  <c r="AJ1667" i="43" s="1"/>
  <c r="AH1667" i="43"/>
  <c r="AV1666" i="43"/>
  <c r="AT1666" i="43"/>
  <c r="AQ1666" i="43"/>
  <c r="AO1666" i="43"/>
  <c r="AL1666" i="43"/>
  <c r="AE1666" i="43"/>
  <c r="AB1666" i="43"/>
  <c r="AY1666" i="43" s="1"/>
  <c r="Z1666" i="43"/>
  <c r="R1666" i="43"/>
  <c r="AJ1666" i="43" s="1"/>
  <c r="AH1666" i="43"/>
  <c r="AV1665" i="43"/>
  <c r="AT1665" i="43"/>
  <c r="AQ1665" i="43"/>
  <c r="AO1665" i="43"/>
  <c r="AL1665" i="43"/>
  <c r="AE1665" i="43"/>
  <c r="AB1665" i="43"/>
  <c r="AY1665" i="43" s="1"/>
  <c r="Z1665" i="43"/>
  <c r="R1665" i="43"/>
  <c r="AJ1665" i="43" s="1"/>
  <c r="AH1665" i="43"/>
  <c r="AV1664" i="43"/>
  <c r="AT1664" i="43"/>
  <c r="AQ1664" i="43"/>
  <c r="AO1664" i="43"/>
  <c r="AL1664" i="43"/>
  <c r="AE1664" i="43"/>
  <c r="AB1664" i="43"/>
  <c r="AY1664" i="43" s="1"/>
  <c r="Z1664" i="43"/>
  <c r="R1664" i="43"/>
  <c r="AJ1664" i="43" s="1"/>
  <c r="AH1664" i="43"/>
  <c r="AV1663" i="43"/>
  <c r="AT1663" i="43"/>
  <c r="AQ1663" i="43"/>
  <c r="AO1663" i="43"/>
  <c r="AL1663" i="43"/>
  <c r="AE1663" i="43"/>
  <c r="AB1663" i="43"/>
  <c r="AY1663" i="43" s="1"/>
  <c r="Z1663" i="43"/>
  <c r="R1663" i="43"/>
  <c r="AJ1663" i="43" s="1"/>
  <c r="AH1663" i="43"/>
  <c r="AV1662" i="43"/>
  <c r="AT1662" i="43"/>
  <c r="AQ1662" i="43"/>
  <c r="AO1662" i="43"/>
  <c r="AL1662" i="43"/>
  <c r="AE1662" i="43"/>
  <c r="AB1662" i="43"/>
  <c r="AY1662" i="43" s="1"/>
  <c r="Z1662" i="43"/>
  <c r="R1662" i="43"/>
  <c r="AJ1662" i="43" s="1"/>
  <c r="AH1662" i="43"/>
  <c r="AV1661" i="43"/>
  <c r="AT1661" i="43"/>
  <c r="AQ1661" i="43"/>
  <c r="AO1661" i="43"/>
  <c r="AL1661" i="43"/>
  <c r="AE1661" i="43"/>
  <c r="AB1661" i="43"/>
  <c r="AY1661" i="43" s="1"/>
  <c r="Z1661" i="43"/>
  <c r="R1661" i="43"/>
  <c r="AJ1661" i="43" s="1"/>
  <c r="AH1661" i="43"/>
  <c r="AV1660" i="43"/>
  <c r="AT1660" i="43"/>
  <c r="AQ1660" i="43"/>
  <c r="AO1660" i="43"/>
  <c r="AL1660" i="43"/>
  <c r="AE1660" i="43"/>
  <c r="AB1660" i="43"/>
  <c r="AY1660" i="43" s="1"/>
  <c r="Z1660" i="43"/>
  <c r="R1660" i="43"/>
  <c r="AJ1660" i="43" s="1"/>
  <c r="AH1660" i="43"/>
  <c r="AV1659" i="43"/>
  <c r="AT1659" i="43"/>
  <c r="AQ1659" i="43"/>
  <c r="AO1659" i="43"/>
  <c r="AL1659" i="43"/>
  <c r="AE1659" i="43"/>
  <c r="AB1659" i="43"/>
  <c r="AY1659" i="43" s="1"/>
  <c r="Z1659" i="43"/>
  <c r="R1659" i="43"/>
  <c r="AJ1659" i="43" s="1"/>
  <c r="AH1659" i="43"/>
  <c r="AV1658" i="43"/>
  <c r="AT1658" i="43"/>
  <c r="AQ1658" i="43"/>
  <c r="AO1658" i="43"/>
  <c r="AL1658" i="43"/>
  <c r="AE1658" i="43"/>
  <c r="AB1658" i="43"/>
  <c r="AY1658" i="43" s="1"/>
  <c r="Z1658" i="43"/>
  <c r="R1658" i="43"/>
  <c r="AJ1658" i="43" s="1"/>
  <c r="AH1658" i="43"/>
  <c r="AV1657" i="43"/>
  <c r="AT1657" i="43"/>
  <c r="AQ1657" i="43"/>
  <c r="AO1657" i="43"/>
  <c r="AL1657" i="43"/>
  <c r="AE1657" i="43"/>
  <c r="AB1657" i="43"/>
  <c r="AY1657" i="43" s="1"/>
  <c r="Z1657" i="43"/>
  <c r="R1657" i="43"/>
  <c r="AJ1657" i="43" s="1"/>
  <c r="AH1657" i="43"/>
  <c r="AV1656" i="43"/>
  <c r="AT1656" i="43"/>
  <c r="AQ1656" i="43"/>
  <c r="AO1656" i="43"/>
  <c r="AL1656" i="43"/>
  <c r="AE1656" i="43"/>
  <c r="AB1656" i="43"/>
  <c r="AY1656" i="43" s="1"/>
  <c r="Z1656" i="43"/>
  <c r="R1656" i="43"/>
  <c r="AJ1656" i="43" s="1"/>
  <c r="AH1656" i="43"/>
  <c r="AV1655" i="43"/>
  <c r="AT1655" i="43"/>
  <c r="AQ1655" i="43"/>
  <c r="AO1655" i="43"/>
  <c r="AL1655" i="43"/>
  <c r="AE1655" i="43"/>
  <c r="AB1655" i="43"/>
  <c r="AY1655" i="43" s="1"/>
  <c r="Z1655" i="43"/>
  <c r="R1655" i="43"/>
  <c r="AJ1655" i="43" s="1"/>
  <c r="AH1655" i="43"/>
  <c r="AV1654" i="43"/>
  <c r="AT1654" i="43"/>
  <c r="AQ1654" i="43"/>
  <c r="AO1654" i="43"/>
  <c r="AL1654" i="43"/>
  <c r="AE1654" i="43"/>
  <c r="AB1654" i="43"/>
  <c r="AY1654" i="43" s="1"/>
  <c r="Z1654" i="43"/>
  <c r="R1654" i="43"/>
  <c r="AJ1654" i="43" s="1"/>
  <c r="AH1654" i="43"/>
  <c r="AV1653" i="43"/>
  <c r="AT1653" i="43"/>
  <c r="AQ1653" i="43"/>
  <c r="AO1653" i="43"/>
  <c r="AL1653" i="43"/>
  <c r="AE1653" i="43"/>
  <c r="AB1653" i="43"/>
  <c r="AY1653" i="43" s="1"/>
  <c r="Z1653" i="43"/>
  <c r="R1653" i="43"/>
  <c r="AJ1653" i="43" s="1"/>
  <c r="AH1653" i="43"/>
  <c r="AV1652" i="43"/>
  <c r="AT1652" i="43"/>
  <c r="AQ1652" i="43"/>
  <c r="AO1652" i="43"/>
  <c r="AL1652" i="43"/>
  <c r="AE1652" i="43"/>
  <c r="AB1652" i="43"/>
  <c r="AY1652" i="43" s="1"/>
  <c r="Z1652" i="43"/>
  <c r="R1652" i="43"/>
  <c r="AJ1652" i="43" s="1"/>
  <c r="AH1652" i="43"/>
  <c r="AV1651" i="43"/>
  <c r="AT1651" i="43"/>
  <c r="AQ1651" i="43"/>
  <c r="AO1651" i="43"/>
  <c r="AL1651" i="43"/>
  <c r="AE1651" i="43"/>
  <c r="AB1651" i="43"/>
  <c r="AY1651" i="43" s="1"/>
  <c r="Z1651" i="43"/>
  <c r="R1651" i="43"/>
  <c r="AJ1651" i="43" s="1"/>
  <c r="AH1651" i="43"/>
  <c r="AV1650" i="43"/>
  <c r="AT1650" i="43"/>
  <c r="AQ1650" i="43"/>
  <c r="AO1650" i="43"/>
  <c r="AL1650" i="43"/>
  <c r="AE1650" i="43"/>
  <c r="AB1650" i="43"/>
  <c r="AY1650" i="43" s="1"/>
  <c r="Z1650" i="43"/>
  <c r="R1650" i="43"/>
  <c r="AJ1650" i="43" s="1"/>
  <c r="AH1650" i="43"/>
  <c r="AV1649" i="43"/>
  <c r="AT1649" i="43"/>
  <c r="AQ1649" i="43"/>
  <c r="AO1649" i="43"/>
  <c r="AL1649" i="43"/>
  <c r="AE1649" i="43"/>
  <c r="AB1649" i="43"/>
  <c r="AY1649" i="43" s="1"/>
  <c r="Z1649" i="43"/>
  <c r="R1649" i="43"/>
  <c r="AJ1649" i="43" s="1"/>
  <c r="AH1649" i="43"/>
  <c r="AV1648" i="43"/>
  <c r="AT1648" i="43"/>
  <c r="AQ1648" i="43"/>
  <c r="AO1648" i="43"/>
  <c r="AL1648" i="43"/>
  <c r="AE1648" i="43"/>
  <c r="AB1648" i="43"/>
  <c r="AY1648" i="43" s="1"/>
  <c r="Z1648" i="43"/>
  <c r="R1648" i="43"/>
  <c r="AJ1648" i="43" s="1"/>
  <c r="AH1648" i="43"/>
  <c r="AV1647" i="43"/>
  <c r="AT1647" i="43"/>
  <c r="AQ1647" i="43"/>
  <c r="AO1647" i="43"/>
  <c r="AL1647" i="43"/>
  <c r="AE1647" i="43"/>
  <c r="AB1647" i="43"/>
  <c r="AY1647" i="43" s="1"/>
  <c r="Z1647" i="43"/>
  <c r="R1647" i="43"/>
  <c r="AJ1647" i="43" s="1"/>
  <c r="AH1647" i="43"/>
  <c r="AV1646" i="43"/>
  <c r="AT1646" i="43"/>
  <c r="AQ1646" i="43"/>
  <c r="AO1646" i="43"/>
  <c r="AL1646" i="43"/>
  <c r="AE1646" i="43"/>
  <c r="AB1646" i="43"/>
  <c r="AY1646" i="43" s="1"/>
  <c r="Z1646" i="43"/>
  <c r="R1646" i="43"/>
  <c r="AJ1646" i="43" s="1"/>
  <c r="AH1646" i="43"/>
  <c r="AV1645" i="43"/>
  <c r="AT1645" i="43"/>
  <c r="AQ1645" i="43"/>
  <c r="AO1645" i="43"/>
  <c r="AL1645" i="43"/>
  <c r="AE1645" i="43"/>
  <c r="AB1645" i="43"/>
  <c r="AY1645" i="43" s="1"/>
  <c r="Z1645" i="43"/>
  <c r="R1645" i="43"/>
  <c r="AJ1645" i="43" s="1"/>
  <c r="AH1645" i="43"/>
  <c r="AV1644" i="43"/>
  <c r="AT1644" i="43"/>
  <c r="AQ1644" i="43"/>
  <c r="AO1644" i="43"/>
  <c r="AL1644" i="43"/>
  <c r="AE1644" i="43"/>
  <c r="AB1644" i="43"/>
  <c r="AY1644" i="43" s="1"/>
  <c r="Z1644" i="43"/>
  <c r="R1644" i="43"/>
  <c r="AJ1644" i="43" s="1"/>
  <c r="AH1644" i="43"/>
  <c r="AV1643" i="43"/>
  <c r="AT1643" i="43"/>
  <c r="AQ1643" i="43"/>
  <c r="AO1643" i="43"/>
  <c r="AL1643" i="43"/>
  <c r="AE1643" i="43"/>
  <c r="AB1643" i="43"/>
  <c r="AY1643" i="43" s="1"/>
  <c r="Z1643" i="43"/>
  <c r="R1643" i="43"/>
  <c r="AJ1643" i="43" s="1"/>
  <c r="AH1643" i="43"/>
  <c r="AV1642" i="43"/>
  <c r="AT1642" i="43"/>
  <c r="AQ1642" i="43"/>
  <c r="AO1642" i="43"/>
  <c r="AL1642" i="43"/>
  <c r="AE1642" i="43"/>
  <c r="AB1642" i="43"/>
  <c r="AY1642" i="43" s="1"/>
  <c r="Z1642" i="43"/>
  <c r="R1642" i="43"/>
  <c r="AJ1642" i="43" s="1"/>
  <c r="AH1642" i="43"/>
  <c r="AV1641" i="43"/>
  <c r="AT1641" i="43"/>
  <c r="AQ1641" i="43"/>
  <c r="AO1641" i="43"/>
  <c r="AL1641" i="43"/>
  <c r="AE1641" i="43"/>
  <c r="AB1641" i="43"/>
  <c r="AY1641" i="43" s="1"/>
  <c r="Z1641" i="43"/>
  <c r="R1641" i="43"/>
  <c r="AJ1641" i="43" s="1"/>
  <c r="AH1641" i="43"/>
  <c r="AV1640" i="43"/>
  <c r="AT1640" i="43"/>
  <c r="AQ1640" i="43"/>
  <c r="AO1640" i="43"/>
  <c r="AL1640" i="43"/>
  <c r="AE1640" i="43"/>
  <c r="AB1640" i="43"/>
  <c r="AY1640" i="43" s="1"/>
  <c r="Z1640" i="43"/>
  <c r="R1640" i="43"/>
  <c r="AJ1640" i="43" s="1"/>
  <c r="AH1640" i="43"/>
  <c r="AV1639" i="43"/>
  <c r="AT1639" i="43"/>
  <c r="AQ1639" i="43"/>
  <c r="AO1639" i="43"/>
  <c r="AL1639" i="43"/>
  <c r="AE1639" i="43"/>
  <c r="AB1639" i="43"/>
  <c r="AY1639" i="43" s="1"/>
  <c r="Z1639" i="43"/>
  <c r="R1639" i="43"/>
  <c r="AJ1639" i="43" s="1"/>
  <c r="AH1639" i="43"/>
  <c r="AV1638" i="43"/>
  <c r="AT1638" i="43"/>
  <c r="AQ1638" i="43"/>
  <c r="AO1638" i="43"/>
  <c r="AL1638" i="43"/>
  <c r="AE1638" i="43"/>
  <c r="AB1638" i="43"/>
  <c r="AY1638" i="43" s="1"/>
  <c r="Z1638" i="43"/>
  <c r="R1638" i="43"/>
  <c r="AJ1638" i="43" s="1"/>
  <c r="AH1638" i="43"/>
  <c r="AV1637" i="43"/>
  <c r="AT1637" i="43"/>
  <c r="AQ1637" i="43"/>
  <c r="AO1637" i="43"/>
  <c r="AL1637" i="43"/>
  <c r="AE1637" i="43"/>
  <c r="AB1637" i="43"/>
  <c r="AY1637" i="43" s="1"/>
  <c r="Z1637" i="43"/>
  <c r="R1637" i="43"/>
  <c r="AJ1637" i="43" s="1"/>
  <c r="AH1637" i="43"/>
  <c r="AV1636" i="43"/>
  <c r="AT1636" i="43"/>
  <c r="AQ1636" i="43"/>
  <c r="AO1636" i="43"/>
  <c r="AL1636" i="43"/>
  <c r="AE1636" i="43"/>
  <c r="AB1636" i="43"/>
  <c r="AY1636" i="43" s="1"/>
  <c r="Z1636" i="43"/>
  <c r="R1636" i="43"/>
  <c r="AJ1636" i="43" s="1"/>
  <c r="AH1636" i="43"/>
  <c r="AV1635" i="43"/>
  <c r="AT1635" i="43"/>
  <c r="AQ1635" i="43"/>
  <c r="AO1635" i="43"/>
  <c r="AL1635" i="43"/>
  <c r="AE1635" i="43"/>
  <c r="AB1635" i="43"/>
  <c r="AY1635" i="43" s="1"/>
  <c r="Z1635" i="43"/>
  <c r="R1635" i="43"/>
  <c r="AJ1635" i="43" s="1"/>
  <c r="AH1635" i="43"/>
  <c r="AV1634" i="43"/>
  <c r="AT1634" i="43"/>
  <c r="AQ1634" i="43"/>
  <c r="AO1634" i="43"/>
  <c r="AL1634" i="43"/>
  <c r="AE1634" i="43"/>
  <c r="AB1634" i="43"/>
  <c r="AY1634" i="43" s="1"/>
  <c r="Z1634" i="43"/>
  <c r="R1634" i="43"/>
  <c r="AJ1634" i="43" s="1"/>
  <c r="AH1634" i="43"/>
  <c r="AV1633" i="43"/>
  <c r="AT1633" i="43"/>
  <c r="AQ1633" i="43"/>
  <c r="AO1633" i="43"/>
  <c r="AL1633" i="43"/>
  <c r="AE1633" i="43"/>
  <c r="AB1633" i="43"/>
  <c r="AY1633" i="43" s="1"/>
  <c r="Z1633" i="43"/>
  <c r="R1633" i="43"/>
  <c r="AJ1633" i="43" s="1"/>
  <c r="AH1633" i="43"/>
  <c r="AV1632" i="43"/>
  <c r="AT1632" i="43"/>
  <c r="AQ1632" i="43"/>
  <c r="AO1632" i="43"/>
  <c r="AL1632" i="43"/>
  <c r="AE1632" i="43"/>
  <c r="AB1632" i="43"/>
  <c r="AY1632" i="43" s="1"/>
  <c r="Z1632" i="43"/>
  <c r="R1632" i="43"/>
  <c r="AJ1632" i="43" s="1"/>
  <c r="AH1632" i="43"/>
  <c r="AV1631" i="43"/>
  <c r="AT1631" i="43"/>
  <c r="AQ1631" i="43"/>
  <c r="AO1631" i="43"/>
  <c r="AL1631" i="43"/>
  <c r="AE1631" i="43"/>
  <c r="AB1631" i="43"/>
  <c r="AY1631" i="43" s="1"/>
  <c r="Z1631" i="43"/>
  <c r="R1631" i="43"/>
  <c r="AJ1631" i="43" s="1"/>
  <c r="AH1631" i="43"/>
  <c r="AV1630" i="43"/>
  <c r="AT1630" i="43"/>
  <c r="AQ1630" i="43"/>
  <c r="AO1630" i="43"/>
  <c r="AL1630" i="43"/>
  <c r="AE1630" i="43"/>
  <c r="AB1630" i="43"/>
  <c r="AY1630" i="43" s="1"/>
  <c r="Z1630" i="43"/>
  <c r="R1630" i="43"/>
  <c r="AJ1630" i="43" s="1"/>
  <c r="AH1630" i="43"/>
  <c r="AV1629" i="43"/>
  <c r="AT1629" i="43"/>
  <c r="AQ1629" i="43"/>
  <c r="AO1629" i="43"/>
  <c r="AL1629" i="43"/>
  <c r="AE1629" i="43"/>
  <c r="AB1629" i="43"/>
  <c r="AY1629" i="43" s="1"/>
  <c r="Z1629" i="43"/>
  <c r="R1629" i="43"/>
  <c r="AJ1629" i="43" s="1"/>
  <c r="AH1629" i="43"/>
  <c r="AV1628" i="43"/>
  <c r="AT1628" i="43"/>
  <c r="AQ1628" i="43"/>
  <c r="AO1628" i="43"/>
  <c r="AL1628" i="43"/>
  <c r="AE1628" i="43"/>
  <c r="AB1628" i="43"/>
  <c r="AY1628" i="43" s="1"/>
  <c r="Z1628" i="43"/>
  <c r="R1628" i="43"/>
  <c r="AJ1628" i="43" s="1"/>
  <c r="AH1628" i="43"/>
  <c r="AV1627" i="43"/>
  <c r="AT1627" i="43"/>
  <c r="AQ1627" i="43"/>
  <c r="AO1627" i="43"/>
  <c r="AL1627" i="43"/>
  <c r="AE1627" i="43"/>
  <c r="AB1627" i="43"/>
  <c r="AY1627" i="43" s="1"/>
  <c r="Z1627" i="43"/>
  <c r="R1627" i="43"/>
  <c r="AJ1627" i="43" s="1"/>
  <c r="AH1627" i="43"/>
  <c r="AV1626" i="43"/>
  <c r="AT1626" i="43"/>
  <c r="AQ1626" i="43"/>
  <c r="AO1626" i="43"/>
  <c r="AL1626" i="43"/>
  <c r="AE1626" i="43"/>
  <c r="AB1626" i="43"/>
  <c r="AY1626" i="43" s="1"/>
  <c r="Z1626" i="43"/>
  <c r="R1626" i="43"/>
  <c r="AJ1626" i="43" s="1"/>
  <c r="AH1626" i="43"/>
  <c r="AV1625" i="43"/>
  <c r="AT1625" i="43"/>
  <c r="AQ1625" i="43"/>
  <c r="AO1625" i="43"/>
  <c r="AL1625" i="43"/>
  <c r="AE1625" i="43"/>
  <c r="AB1625" i="43"/>
  <c r="AY1625" i="43" s="1"/>
  <c r="Z1625" i="43"/>
  <c r="R1625" i="43"/>
  <c r="AJ1625" i="43" s="1"/>
  <c r="AH1625" i="43"/>
  <c r="AV1624" i="43"/>
  <c r="AT1624" i="43"/>
  <c r="AQ1624" i="43"/>
  <c r="AO1624" i="43"/>
  <c r="AL1624" i="43"/>
  <c r="AE1624" i="43"/>
  <c r="AB1624" i="43"/>
  <c r="AY1624" i="43" s="1"/>
  <c r="Z1624" i="43"/>
  <c r="R1624" i="43"/>
  <c r="AJ1624" i="43" s="1"/>
  <c r="AH1624" i="43"/>
  <c r="AV1623" i="43"/>
  <c r="AT1623" i="43"/>
  <c r="AQ1623" i="43"/>
  <c r="AO1623" i="43"/>
  <c r="AL1623" i="43"/>
  <c r="AE1623" i="43"/>
  <c r="AB1623" i="43"/>
  <c r="AY1623" i="43" s="1"/>
  <c r="Z1623" i="43"/>
  <c r="R1623" i="43"/>
  <c r="AJ1623" i="43" s="1"/>
  <c r="AH1623" i="43"/>
  <c r="AV1622" i="43"/>
  <c r="AT1622" i="43"/>
  <c r="AQ1622" i="43"/>
  <c r="AO1622" i="43"/>
  <c r="AL1622" i="43"/>
  <c r="AE1622" i="43"/>
  <c r="AB1622" i="43"/>
  <c r="AY1622" i="43" s="1"/>
  <c r="Z1622" i="43"/>
  <c r="R1622" i="43"/>
  <c r="AJ1622" i="43" s="1"/>
  <c r="AH1622" i="43"/>
  <c r="AV1621" i="43"/>
  <c r="AT1621" i="43"/>
  <c r="AQ1621" i="43"/>
  <c r="AO1621" i="43"/>
  <c r="AL1621" i="43"/>
  <c r="AE1621" i="43"/>
  <c r="AB1621" i="43"/>
  <c r="AY1621" i="43" s="1"/>
  <c r="Z1621" i="43"/>
  <c r="R1621" i="43"/>
  <c r="AJ1621" i="43" s="1"/>
  <c r="AH1621" i="43"/>
  <c r="AV1620" i="43"/>
  <c r="AT1620" i="43"/>
  <c r="AQ1620" i="43"/>
  <c r="AO1620" i="43"/>
  <c r="AL1620" i="43"/>
  <c r="AE1620" i="43"/>
  <c r="AB1620" i="43"/>
  <c r="AY1620" i="43" s="1"/>
  <c r="Z1620" i="43"/>
  <c r="R1620" i="43"/>
  <c r="AJ1620" i="43" s="1"/>
  <c r="AH1620" i="43"/>
  <c r="AV1619" i="43"/>
  <c r="AT1619" i="43"/>
  <c r="AQ1619" i="43"/>
  <c r="AO1619" i="43"/>
  <c r="AL1619" i="43"/>
  <c r="AE1619" i="43"/>
  <c r="AB1619" i="43"/>
  <c r="AY1619" i="43" s="1"/>
  <c r="Z1619" i="43"/>
  <c r="R1619" i="43"/>
  <c r="AJ1619" i="43" s="1"/>
  <c r="AH1619" i="43"/>
  <c r="AV1618" i="43"/>
  <c r="AT1618" i="43"/>
  <c r="AQ1618" i="43"/>
  <c r="AO1618" i="43"/>
  <c r="AL1618" i="43"/>
  <c r="AE1618" i="43"/>
  <c r="AB1618" i="43"/>
  <c r="AY1618" i="43" s="1"/>
  <c r="Z1618" i="43"/>
  <c r="R1618" i="43"/>
  <c r="AJ1618" i="43" s="1"/>
  <c r="AH1618" i="43"/>
  <c r="AV1617" i="43"/>
  <c r="AT1617" i="43"/>
  <c r="AQ1617" i="43"/>
  <c r="AO1617" i="43"/>
  <c r="AL1617" i="43"/>
  <c r="AE1617" i="43"/>
  <c r="AB1617" i="43"/>
  <c r="AY1617" i="43" s="1"/>
  <c r="Z1617" i="43"/>
  <c r="R1617" i="43"/>
  <c r="AJ1617" i="43" s="1"/>
  <c r="AH1617" i="43"/>
  <c r="AV1616" i="43"/>
  <c r="AT1616" i="43"/>
  <c r="AQ1616" i="43"/>
  <c r="AO1616" i="43"/>
  <c r="AL1616" i="43"/>
  <c r="AE1616" i="43"/>
  <c r="AB1616" i="43"/>
  <c r="AY1616" i="43" s="1"/>
  <c r="Z1616" i="43"/>
  <c r="R1616" i="43"/>
  <c r="AJ1616" i="43" s="1"/>
  <c r="AH1616" i="43"/>
  <c r="AV1615" i="43"/>
  <c r="AT1615" i="43"/>
  <c r="AQ1615" i="43"/>
  <c r="AO1615" i="43"/>
  <c r="AL1615" i="43"/>
  <c r="AE1615" i="43"/>
  <c r="AB1615" i="43"/>
  <c r="AY1615" i="43" s="1"/>
  <c r="Z1615" i="43"/>
  <c r="R1615" i="43"/>
  <c r="AJ1615" i="43" s="1"/>
  <c r="AH1615" i="43"/>
  <c r="AV1614" i="43"/>
  <c r="AT1614" i="43"/>
  <c r="AQ1614" i="43"/>
  <c r="AO1614" i="43"/>
  <c r="AL1614" i="43"/>
  <c r="AE1614" i="43"/>
  <c r="AB1614" i="43"/>
  <c r="AY1614" i="43" s="1"/>
  <c r="Z1614" i="43"/>
  <c r="R1614" i="43"/>
  <c r="AJ1614" i="43" s="1"/>
  <c r="AH1614" i="43"/>
  <c r="AV1613" i="43"/>
  <c r="AT1613" i="43"/>
  <c r="AQ1613" i="43"/>
  <c r="AO1613" i="43"/>
  <c r="AL1613" i="43"/>
  <c r="AE1613" i="43"/>
  <c r="AB1613" i="43"/>
  <c r="AY1613" i="43" s="1"/>
  <c r="Z1613" i="43"/>
  <c r="R1613" i="43"/>
  <c r="AJ1613" i="43" s="1"/>
  <c r="AH1613" i="43"/>
  <c r="AV1612" i="43"/>
  <c r="AT1612" i="43"/>
  <c r="AQ1612" i="43"/>
  <c r="AO1612" i="43"/>
  <c r="AL1612" i="43"/>
  <c r="AE1612" i="43"/>
  <c r="AB1612" i="43"/>
  <c r="AY1612" i="43" s="1"/>
  <c r="Z1612" i="43"/>
  <c r="R1612" i="43"/>
  <c r="AJ1612" i="43" s="1"/>
  <c r="AH1612" i="43"/>
  <c r="AV1611" i="43"/>
  <c r="AT1611" i="43"/>
  <c r="AQ1611" i="43"/>
  <c r="AO1611" i="43"/>
  <c r="AL1611" i="43"/>
  <c r="AE1611" i="43"/>
  <c r="AB1611" i="43"/>
  <c r="AY1611" i="43" s="1"/>
  <c r="Z1611" i="43"/>
  <c r="R1611" i="43"/>
  <c r="AJ1611" i="43" s="1"/>
  <c r="AH1611" i="43"/>
  <c r="AV1610" i="43"/>
  <c r="AT1610" i="43"/>
  <c r="AQ1610" i="43"/>
  <c r="AO1610" i="43"/>
  <c r="AL1610" i="43"/>
  <c r="AE1610" i="43"/>
  <c r="AB1610" i="43"/>
  <c r="AY1610" i="43" s="1"/>
  <c r="Z1610" i="43"/>
  <c r="R1610" i="43"/>
  <c r="AJ1610" i="43" s="1"/>
  <c r="AH1610" i="43"/>
  <c r="AV1609" i="43"/>
  <c r="AT1609" i="43"/>
  <c r="AQ1609" i="43"/>
  <c r="AO1609" i="43"/>
  <c r="AL1609" i="43"/>
  <c r="AE1609" i="43"/>
  <c r="AB1609" i="43"/>
  <c r="AY1609" i="43" s="1"/>
  <c r="Z1609" i="43"/>
  <c r="R1609" i="43"/>
  <c r="AJ1609" i="43" s="1"/>
  <c r="AH1609" i="43"/>
  <c r="AV1608" i="43"/>
  <c r="AT1608" i="43"/>
  <c r="AQ1608" i="43"/>
  <c r="AO1608" i="43"/>
  <c r="AL1608" i="43"/>
  <c r="AE1608" i="43"/>
  <c r="AB1608" i="43"/>
  <c r="AY1608" i="43" s="1"/>
  <c r="Z1608" i="43"/>
  <c r="R1608" i="43"/>
  <c r="AJ1608" i="43" s="1"/>
  <c r="AH1608" i="43"/>
  <c r="AV1607" i="43"/>
  <c r="AT1607" i="43"/>
  <c r="AQ1607" i="43"/>
  <c r="AO1607" i="43"/>
  <c r="AL1607" i="43"/>
  <c r="AE1607" i="43"/>
  <c r="AB1607" i="43"/>
  <c r="AY1607" i="43" s="1"/>
  <c r="Z1607" i="43"/>
  <c r="R1607" i="43"/>
  <c r="AJ1607" i="43" s="1"/>
  <c r="AH1607" i="43"/>
  <c r="AV1606" i="43"/>
  <c r="AT1606" i="43"/>
  <c r="AQ1606" i="43"/>
  <c r="AO1606" i="43"/>
  <c r="AL1606" i="43"/>
  <c r="AE1606" i="43"/>
  <c r="AB1606" i="43"/>
  <c r="AY1606" i="43" s="1"/>
  <c r="Z1606" i="43"/>
  <c r="R1606" i="43"/>
  <c r="AJ1606" i="43" s="1"/>
  <c r="AH1606" i="43"/>
  <c r="AV1605" i="43"/>
  <c r="AT1605" i="43"/>
  <c r="AQ1605" i="43"/>
  <c r="AO1605" i="43"/>
  <c r="AL1605" i="43"/>
  <c r="AE1605" i="43"/>
  <c r="AB1605" i="43"/>
  <c r="AY1605" i="43" s="1"/>
  <c r="Z1605" i="43"/>
  <c r="R1605" i="43"/>
  <c r="AJ1605" i="43" s="1"/>
  <c r="AH1605" i="43"/>
  <c r="AV1604" i="43"/>
  <c r="AT1604" i="43"/>
  <c r="AQ1604" i="43"/>
  <c r="AO1604" i="43"/>
  <c r="AL1604" i="43"/>
  <c r="AE1604" i="43"/>
  <c r="AB1604" i="43"/>
  <c r="AY1604" i="43" s="1"/>
  <c r="Z1604" i="43"/>
  <c r="R1604" i="43"/>
  <c r="AJ1604" i="43" s="1"/>
  <c r="AH1604" i="43"/>
  <c r="AV1603" i="43"/>
  <c r="AT1603" i="43"/>
  <c r="AQ1603" i="43"/>
  <c r="AO1603" i="43"/>
  <c r="AL1603" i="43"/>
  <c r="AE1603" i="43"/>
  <c r="AB1603" i="43"/>
  <c r="AY1603" i="43" s="1"/>
  <c r="Z1603" i="43"/>
  <c r="R1603" i="43"/>
  <c r="AJ1603" i="43" s="1"/>
  <c r="AH1603" i="43"/>
  <c r="AV1602" i="43"/>
  <c r="AT1602" i="43"/>
  <c r="AQ1602" i="43"/>
  <c r="AO1602" i="43"/>
  <c r="AL1602" i="43"/>
  <c r="AE1602" i="43"/>
  <c r="AB1602" i="43"/>
  <c r="AY1602" i="43" s="1"/>
  <c r="Z1602" i="43"/>
  <c r="R1602" i="43"/>
  <c r="AJ1602" i="43" s="1"/>
  <c r="AH1602" i="43"/>
  <c r="AV1601" i="43"/>
  <c r="AT1601" i="43"/>
  <c r="AQ1601" i="43"/>
  <c r="AO1601" i="43"/>
  <c r="AL1601" i="43"/>
  <c r="AE1601" i="43"/>
  <c r="AB1601" i="43"/>
  <c r="AY1601" i="43" s="1"/>
  <c r="Z1601" i="43"/>
  <c r="R1601" i="43"/>
  <c r="AJ1601" i="43" s="1"/>
  <c r="AH1601" i="43"/>
  <c r="AV1600" i="43"/>
  <c r="AT1600" i="43"/>
  <c r="AQ1600" i="43"/>
  <c r="AO1600" i="43"/>
  <c r="AL1600" i="43"/>
  <c r="AE1600" i="43"/>
  <c r="AB1600" i="43"/>
  <c r="AY1600" i="43" s="1"/>
  <c r="Z1600" i="43"/>
  <c r="R1600" i="43"/>
  <c r="AJ1600" i="43" s="1"/>
  <c r="AH1600" i="43"/>
  <c r="AV1599" i="43"/>
  <c r="AT1599" i="43"/>
  <c r="AQ1599" i="43"/>
  <c r="AO1599" i="43"/>
  <c r="AL1599" i="43"/>
  <c r="AE1599" i="43"/>
  <c r="AB1599" i="43"/>
  <c r="AY1599" i="43" s="1"/>
  <c r="Z1599" i="43"/>
  <c r="R1599" i="43"/>
  <c r="AJ1599" i="43" s="1"/>
  <c r="AH1599" i="43"/>
  <c r="AV1598" i="43"/>
  <c r="AT1598" i="43"/>
  <c r="AQ1598" i="43"/>
  <c r="AO1598" i="43"/>
  <c r="AL1598" i="43"/>
  <c r="AE1598" i="43"/>
  <c r="AB1598" i="43"/>
  <c r="AY1598" i="43" s="1"/>
  <c r="Z1598" i="43"/>
  <c r="R1598" i="43"/>
  <c r="AJ1598" i="43" s="1"/>
  <c r="AH1598" i="43"/>
  <c r="AV1597" i="43"/>
  <c r="AT1597" i="43"/>
  <c r="AQ1597" i="43"/>
  <c r="AO1597" i="43"/>
  <c r="AL1597" i="43"/>
  <c r="AE1597" i="43"/>
  <c r="AB1597" i="43"/>
  <c r="AY1597" i="43" s="1"/>
  <c r="Z1597" i="43"/>
  <c r="R1597" i="43"/>
  <c r="AJ1597" i="43" s="1"/>
  <c r="AH1597" i="43"/>
  <c r="AV1596" i="43"/>
  <c r="AT1596" i="43"/>
  <c r="AQ1596" i="43"/>
  <c r="AO1596" i="43"/>
  <c r="AL1596" i="43"/>
  <c r="AE1596" i="43"/>
  <c r="AB1596" i="43"/>
  <c r="AY1596" i="43" s="1"/>
  <c r="Z1596" i="43"/>
  <c r="R1596" i="43"/>
  <c r="AJ1596" i="43" s="1"/>
  <c r="AH1596" i="43"/>
  <c r="AV1595" i="43"/>
  <c r="AT1595" i="43"/>
  <c r="AQ1595" i="43"/>
  <c r="AO1595" i="43"/>
  <c r="AL1595" i="43"/>
  <c r="AE1595" i="43"/>
  <c r="AB1595" i="43"/>
  <c r="AY1595" i="43" s="1"/>
  <c r="Z1595" i="43"/>
  <c r="R1595" i="43"/>
  <c r="AJ1595" i="43" s="1"/>
  <c r="AH1595" i="43"/>
  <c r="AV1594" i="43"/>
  <c r="AT1594" i="43"/>
  <c r="AQ1594" i="43"/>
  <c r="AO1594" i="43"/>
  <c r="AL1594" i="43"/>
  <c r="AE1594" i="43"/>
  <c r="AB1594" i="43"/>
  <c r="AY1594" i="43" s="1"/>
  <c r="Z1594" i="43"/>
  <c r="R1594" i="43"/>
  <c r="AJ1594" i="43" s="1"/>
  <c r="AH1594" i="43"/>
  <c r="AV1593" i="43"/>
  <c r="AT1593" i="43"/>
  <c r="AQ1593" i="43"/>
  <c r="AO1593" i="43"/>
  <c r="AL1593" i="43"/>
  <c r="AE1593" i="43"/>
  <c r="AB1593" i="43"/>
  <c r="AY1593" i="43" s="1"/>
  <c r="Z1593" i="43"/>
  <c r="R1593" i="43"/>
  <c r="AJ1593" i="43" s="1"/>
  <c r="AH1593" i="43"/>
  <c r="AV1592" i="43"/>
  <c r="AT1592" i="43"/>
  <c r="AQ1592" i="43"/>
  <c r="AO1592" i="43"/>
  <c r="AL1592" i="43"/>
  <c r="AE1592" i="43"/>
  <c r="AB1592" i="43"/>
  <c r="AY1592" i="43" s="1"/>
  <c r="Z1592" i="43"/>
  <c r="R1592" i="43"/>
  <c r="AJ1592" i="43" s="1"/>
  <c r="AH1592" i="43"/>
  <c r="AV1591" i="43"/>
  <c r="AT1591" i="43"/>
  <c r="AQ1591" i="43"/>
  <c r="AO1591" i="43"/>
  <c r="AL1591" i="43"/>
  <c r="AE1591" i="43"/>
  <c r="AB1591" i="43"/>
  <c r="AY1591" i="43" s="1"/>
  <c r="Z1591" i="43"/>
  <c r="R1591" i="43"/>
  <c r="AJ1591" i="43" s="1"/>
  <c r="AH1591" i="43"/>
  <c r="AV1590" i="43"/>
  <c r="AT1590" i="43"/>
  <c r="AQ1590" i="43"/>
  <c r="AO1590" i="43"/>
  <c r="AL1590" i="43"/>
  <c r="AE1590" i="43"/>
  <c r="AB1590" i="43"/>
  <c r="AY1590" i="43" s="1"/>
  <c r="Z1590" i="43"/>
  <c r="R1590" i="43"/>
  <c r="AJ1590" i="43" s="1"/>
  <c r="AH1590" i="43"/>
  <c r="AV1589" i="43"/>
  <c r="AT1589" i="43"/>
  <c r="AQ1589" i="43"/>
  <c r="AO1589" i="43"/>
  <c r="AL1589" i="43"/>
  <c r="AE1589" i="43"/>
  <c r="AB1589" i="43"/>
  <c r="AY1589" i="43" s="1"/>
  <c r="Z1589" i="43"/>
  <c r="R1589" i="43"/>
  <c r="AJ1589" i="43" s="1"/>
  <c r="AH1589" i="43"/>
  <c r="AV1588" i="43"/>
  <c r="AT1588" i="43"/>
  <c r="AQ1588" i="43"/>
  <c r="AO1588" i="43"/>
  <c r="AL1588" i="43"/>
  <c r="AE1588" i="43"/>
  <c r="AB1588" i="43"/>
  <c r="AY1588" i="43" s="1"/>
  <c r="Z1588" i="43"/>
  <c r="R1588" i="43"/>
  <c r="AJ1588" i="43" s="1"/>
  <c r="AH1588" i="43"/>
  <c r="AV1587" i="43"/>
  <c r="AT1587" i="43"/>
  <c r="AQ1587" i="43"/>
  <c r="AO1587" i="43"/>
  <c r="AL1587" i="43"/>
  <c r="AE1587" i="43"/>
  <c r="AB1587" i="43"/>
  <c r="AY1587" i="43" s="1"/>
  <c r="Z1587" i="43"/>
  <c r="R1587" i="43"/>
  <c r="AJ1587" i="43" s="1"/>
  <c r="AH1587" i="43"/>
  <c r="AV1586" i="43"/>
  <c r="AT1586" i="43"/>
  <c r="AQ1586" i="43"/>
  <c r="AO1586" i="43"/>
  <c r="AL1586" i="43"/>
  <c r="AE1586" i="43"/>
  <c r="AB1586" i="43"/>
  <c r="AY1586" i="43" s="1"/>
  <c r="Z1586" i="43"/>
  <c r="R1586" i="43"/>
  <c r="AJ1586" i="43" s="1"/>
  <c r="AH1586" i="43"/>
  <c r="AV1585" i="43"/>
  <c r="AT1585" i="43"/>
  <c r="AQ1585" i="43"/>
  <c r="AO1585" i="43"/>
  <c r="AL1585" i="43"/>
  <c r="AE1585" i="43"/>
  <c r="AB1585" i="43"/>
  <c r="AY1585" i="43" s="1"/>
  <c r="Z1585" i="43"/>
  <c r="R1585" i="43"/>
  <c r="AJ1585" i="43" s="1"/>
  <c r="AH1585" i="43"/>
  <c r="AV1584" i="43"/>
  <c r="AT1584" i="43"/>
  <c r="AQ1584" i="43"/>
  <c r="AO1584" i="43"/>
  <c r="AL1584" i="43"/>
  <c r="AE1584" i="43"/>
  <c r="AB1584" i="43"/>
  <c r="AY1584" i="43" s="1"/>
  <c r="Z1584" i="43"/>
  <c r="R1584" i="43"/>
  <c r="AJ1584" i="43" s="1"/>
  <c r="AH1584" i="43"/>
  <c r="AV1583" i="43"/>
  <c r="AT1583" i="43"/>
  <c r="AQ1583" i="43"/>
  <c r="AO1583" i="43"/>
  <c r="AL1583" i="43"/>
  <c r="AE1583" i="43"/>
  <c r="AB1583" i="43"/>
  <c r="AY1583" i="43" s="1"/>
  <c r="Z1583" i="43"/>
  <c r="R1583" i="43"/>
  <c r="AJ1583" i="43" s="1"/>
  <c r="AH1583" i="43"/>
  <c r="AV1582" i="43"/>
  <c r="AT1582" i="43"/>
  <c r="AQ1582" i="43"/>
  <c r="AO1582" i="43"/>
  <c r="AL1582" i="43"/>
  <c r="AE1582" i="43"/>
  <c r="AB1582" i="43"/>
  <c r="AY1582" i="43" s="1"/>
  <c r="Z1582" i="43"/>
  <c r="R1582" i="43"/>
  <c r="AJ1582" i="43" s="1"/>
  <c r="AH1582" i="43"/>
  <c r="AV1581" i="43"/>
  <c r="AT1581" i="43"/>
  <c r="AQ1581" i="43"/>
  <c r="AO1581" i="43"/>
  <c r="AL1581" i="43"/>
  <c r="AE1581" i="43"/>
  <c r="AB1581" i="43"/>
  <c r="AY1581" i="43" s="1"/>
  <c r="Z1581" i="43"/>
  <c r="R1581" i="43"/>
  <c r="AJ1581" i="43" s="1"/>
  <c r="AH1581" i="43"/>
  <c r="AV1580" i="43"/>
  <c r="AT1580" i="43"/>
  <c r="AQ1580" i="43"/>
  <c r="AO1580" i="43"/>
  <c r="AL1580" i="43"/>
  <c r="AE1580" i="43"/>
  <c r="AB1580" i="43"/>
  <c r="AY1580" i="43" s="1"/>
  <c r="Z1580" i="43"/>
  <c r="R1580" i="43"/>
  <c r="AJ1580" i="43" s="1"/>
  <c r="AH1580" i="43"/>
  <c r="AV1579" i="43"/>
  <c r="AT1579" i="43"/>
  <c r="AQ1579" i="43"/>
  <c r="AO1579" i="43"/>
  <c r="AL1579" i="43"/>
  <c r="AE1579" i="43"/>
  <c r="AB1579" i="43"/>
  <c r="AY1579" i="43" s="1"/>
  <c r="Z1579" i="43"/>
  <c r="R1579" i="43"/>
  <c r="AJ1579" i="43" s="1"/>
  <c r="AH1579" i="43"/>
  <c r="AV1578" i="43"/>
  <c r="AT1578" i="43"/>
  <c r="AQ1578" i="43"/>
  <c r="AO1578" i="43"/>
  <c r="AL1578" i="43"/>
  <c r="AE1578" i="43"/>
  <c r="AB1578" i="43"/>
  <c r="AY1578" i="43" s="1"/>
  <c r="Z1578" i="43"/>
  <c r="R1578" i="43"/>
  <c r="AJ1578" i="43" s="1"/>
  <c r="AH1578" i="43"/>
  <c r="AV1577" i="43"/>
  <c r="AT1577" i="43"/>
  <c r="AQ1577" i="43"/>
  <c r="AO1577" i="43"/>
  <c r="AL1577" i="43"/>
  <c r="AE1577" i="43"/>
  <c r="AB1577" i="43"/>
  <c r="AY1577" i="43" s="1"/>
  <c r="Z1577" i="43"/>
  <c r="R1577" i="43"/>
  <c r="AJ1577" i="43" s="1"/>
  <c r="AH1577" i="43"/>
  <c r="AV1576" i="43"/>
  <c r="AT1576" i="43"/>
  <c r="AQ1576" i="43"/>
  <c r="AO1576" i="43"/>
  <c r="AL1576" i="43"/>
  <c r="AE1576" i="43"/>
  <c r="AB1576" i="43"/>
  <c r="AY1576" i="43" s="1"/>
  <c r="Z1576" i="43"/>
  <c r="R1576" i="43"/>
  <c r="AJ1576" i="43" s="1"/>
  <c r="AH1576" i="43"/>
  <c r="AV1575" i="43"/>
  <c r="AT1575" i="43"/>
  <c r="AQ1575" i="43"/>
  <c r="AO1575" i="43"/>
  <c r="AL1575" i="43"/>
  <c r="AE1575" i="43"/>
  <c r="AB1575" i="43"/>
  <c r="AY1575" i="43" s="1"/>
  <c r="Z1575" i="43"/>
  <c r="R1575" i="43"/>
  <c r="AJ1575" i="43" s="1"/>
  <c r="AH1575" i="43"/>
  <c r="AV1574" i="43"/>
  <c r="AT1574" i="43"/>
  <c r="AQ1574" i="43"/>
  <c r="AO1574" i="43"/>
  <c r="AL1574" i="43"/>
  <c r="AE1574" i="43"/>
  <c r="AB1574" i="43"/>
  <c r="AY1574" i="43" s="1"/>
  <c r="Z1574" i="43"/>
  <c r="R1574" i="43"/>
  <c r="AJ1574" i="43" s="1"/>
  <c r="AH1574" i="43"/>
  <c r="AV1573" i="43"/>
  <c r="AT1573" i="43"/>
  <c r="AQ1573" i="43"/>
  <c r="AO1573" i="43"/>
  <c r="AL1573" i="43"/>
  <c r="AE1573" i="43"/>
  <c r="AB1573" i="43"/>
  <c r="AY1573" i="43" s="1"/>
  <c r="Z1573" i="43"/>
  <c r="R1573" i="43"/>
  <c r="AJ1573" i="43" s="1"/>
  <c r="AH1573" i="43"/>
  <c r="AV1572" i="43"/>
  <c r="AT1572" i="43"/>
  <c r="AQ1572" i="43"/>
  <c r="AO1572" i="43"/>
  <c r="AL1572" i="43"/>
  <c r="AE1572" i="43"/>
  <c r="AB1572" i="43"/>
  <c r="AY1572" i="43" s="1"/>
  <c r="Z1572" i="43"/>
  <c r="R1572" i="43"/>
  <c r="AJ1572" i="43" s="1"/>
  <c r="AH1572" i="43"/>
  <c r="AV1571" i="43"/>
  <c r="AT1571" i="43"/>
  <c r="AQ1571" i="43"/>
  <c r="AO1571" i="43"/>
  <c r="AL1571" i="43"/>
  <c r="AE1571" i="43"/>
  <c r="AB1571" i="43"/>
  <c r="AY1571" i="43" s="1"/>
  <c r="Z1571" i="43"/>
  <c r="R1571" i="43"/>
  <c r="AJ1571" i="43" s="1"/>
  <c r="AH1571" i="43"/>
  <c r="AV1570" i="43"/>
  <c r="AT1570" i="43"/>
  <c r="AQ1570" i="43"/>
  <c r="AO1570" i="43"/>
  <c r="AL1570" i="43"/>
  <c r="AE1570" i="43"/>
  <c r="AB1570" i="43"/>
  <c r="AY1570" i="43" s="1"/>
  <c r="Z1570" i="43"/>
  <c r="R1570" i="43"/>
  <c r="AJ1570" i="43" s="1"/>
  <c r="AH1570" i="43"/>
  <c r="AV1569" i="43"/>
  <c r="AT1569" i="43"/>
  <c r="AQ1569" i="43"/>
  <c r="AO1569" i="43"/>
  <c r="AL1569" i="43"/>
  <c r="AE1569" i="43"/>
  <c r="AB1569" i="43"/>
  <c r="AY1569" i="43" s="1"/>
  <c r="Z1569" i="43"/>
  <c r="R1569" i="43"/>
  <c r="AJ1569" i="43" s="1"/>
  <c r="AH1569" i="43"/>
  <c r="AV1568" i="43"/>
  <c r="AT1568" i="43"/>
  <c r="AQ1568" i="43"/>
  <c r="AO1568" i="43"/>
  <c r="AL1568" i="43"/>
  <c r="AE1568" i="43"/>
  <c r="AB1568" i="43"/>
  <c r="AY1568" i="43" s="1"/>
  <c r="Z1568" i="43"/>
  <c r="R1568" i="43"/>
  <c r="AJ1568" i="43" s="1"/>
  <c r="AH1568" i="43"/>
  <c r="AV1567" i="43"/>
  <c r="AT1567" i="43"/>
  <c r="AQ1567" i="43"/>
  <c r="AO1567" i="43"/>
  <c r="AL1567" i="43"/>
  <c r="AE1567" i="43"/>
  <c r="AB1567" i="43"/>
  <c r="AY1567" i="43" s="1"/>
  <c r="Z1567" i="43"/>
  <c r="R1567" i="43"/>
  <c r="AJ1567" i="43" s="1"/>
  <c r="AH1567" i="43"/>
  <c r="AV1566" i="43"/>
  <c r="AT1566" i="43"/>
  <c r="AQ1566" i="43"/>
  <c r="AO1566" i="43"/>
  <c r="AL1566" i="43"/>
  <c r="AE1566" i="43"/>
  <c r="AB1566" i="43"/>
  <c r="AY1566" i="43" s="1"/>
  <c r="Z1566" i="43"/>
  <c r="R1566" i="43"/>
  <c r="AJ1566" i="43" s="1"/>
  <c r="AH1566" i="43"/>
  <c r="AV1565" i="43"/>
  <c r="AT1565" i="43"/>
  <c r="AQ1565" i="43"/>
  <c r="AO1565" i="43"/>
  <c r="AL1565" i="43"/>
  <c r="AE1565" i="43"/>
  <c r="AB1565" i="43"/>
  <c r="AY1565" i="43" s="1"/>
  <c r="Z1565" i="43"/>
  <c r="R1565" i="43"/>
  <c r="AJ1565" i="43" s="1"/>
  <c r="AH1565" i="43"/>
  <c r="AV1564" i="43"/>
  <c r="AT1564" i="43"/>
  <c r="AQ1564" i="43"/>
  <c r="AO1564" i="43"/>
  <c r="AL1564" i="43"/>
  <c r="AE1564" i="43"/>
  <c r="AB1564" i="43"/>
  <c r="AY1564" i="43" s="1"/>
  <c r="Z1564" i="43"/>
  <c r="R1564" i="43"/>
  <c r="AJ1564" i="43" s="1"/>
  <c r="AH1564" i="43"/>
  <c r="AV1563" i="43"/>
  <c r="AT1563" i="43"/>
  <c r="AQ1563" i="43"/>
  <c r="AO1563" i="43"/>
  <c r="AL1563" i="43"/>
  <c r="AE1563" i="43"/>
  <c r="AB1563" i="43"/>
  <c r="AY1563" i="43" s="1"/>
  <c r="Z1563" i="43"/>
  <c r="R1563" i="43"/>
  <c r="AJ1563" i="43" s="1"/>
  <c r="AH1563" i="43"/>
  <c r="AV1562" i="43"/>
  <c r="AT1562" i="43"/>
  <c r="AQ1562" i="43"/>
  <c r="AO1562" i="43"/>
  <c r="AL1562" i="43"/>
  <c r="AE1562" i="43"/>
  <c r="AB1562" i="43"/>
  <c r="AY1562" i="43" s="1"/>
  <c r="Z1562" i="43"/>
  <c r="R1562" i="43"/>
  <c r="AJ1562" i="43" s="1"/>
  <c r="AH1562" i="43"/>
  <c r="AV1561" i="43"/>
  <c r="AT1561" i="43"/>
  <c r="AQ1561" i="43"/>
  <c r="AO1561" i="43"/>
  <c r="AL1561" i="43"/>
  <c r="AE1561" i="43"/>
  <c r="AB1561" i="43"/>
  <c r="AY1561" i="43" s="1"/>
  <c r="Z1561" i="43"/>
  <c r="R1561" i="43"/>
  <c r="AJ1561" i="43" s="1"/>
  <c r="AH1561" i="43"/>
  <c r="AV1560" i="43"/>
  <c r="AT1560" i="43"/>
  <c r="AQ1560" i="43"/>
  <c r="AO1560" i="43"/>
  <c r="AL1560" i="43"/>
  <c r="AE1560" i="43"/>
  <c r="AB1560" i="43"/>
  <c r="AY1560" i="43" s="1"/>
  <c r="Z1560" i="43"/>
  <c r="R1560" i="43"/>
  <c r="AJ1560" i="43" s="1"/>
  <c r="AH1560" i="43"/>
  <c r="AV1559" i="43"/>
  <c r="AT1559" i="43"/>
  <c r="AQ1559" i="43"/>
  <c r="AO1559" i="43"/>
  <c r="AL1559" i="43"/>
  <c r="AE1559" i="43"/>
  <c r="AB1559" i="43"/>
  <c r="AY1559" i="43" s="1"/>
  <c r="Z1559" i="43"/>
  <c r="R1559" i="43"/>
  <c r="AJ1559" i="43" s="1"/>
  <c r="AH1559" i="43"/>
  <c r="AV1558" i="43"/>
  <c r="AT1558" i="43"/>
  <c r="AQ1558" i="43"/>
  <c r="AO1558" i="43"/>
  <c r="AL1558" i="43"/>
  <c r="AE1558" i="43"/>
  <c r="AB1558" i="43"/>
  <c r="AY1558" i="43" s="1"/>
  <c r="Z1558" i="43"/>
  <c r="R1558" i="43"/>
  <c r="AJ1558" i="43" s="1"/>
  <c r="AH1558" i="43"/>
  <c r="AV1557" i="43"/>
  <c r="AT1557" i="43"/>
  <c r="AQ1557" i="43"/>
  <c r="AO1557" i="43"/>
  <c r="AL1557" i="43"/>
  <c r="AE1557" i="43"/>
  <c r="AB1557" i="43"/>
  <c r="AY1557" i="43" s="1"/>
  <c r="Z1557" i="43"/>
  <c r="R1557" i="43"/>
  <c r="AJ1557" i="43" s="1"/>
  <c r="AH1557" i="43"/>
  <c r="AV1556" i="43"/>
  <c r="AT1556" i="43"/>
  <c r="AQ1556" i="43"/>
  <c r="AO1556" i="43"/>
  <c r="AL1556" i="43"/>
  <c r="AE1556" i="43"/>
  <c r="AB1556" i="43"/>
  <c r="AY1556" i="43" s="1"/>
  <c r="Z1556" i="43"/>
  <c r="R1556" i="43"/>
  <c r="AJ1556" i="43" s="1"/>
  <c r="AH1556" i="43"/>
  <c r="AV1555" i="43"/>
  <c r="AT1555" i="43"/>
  <c r="AQ1555" i="43"/>
  <c r="AO1555" i="43"/>
  <c r="AL1555" i="43"/>
  <c r="AE1555" i="43"/>
  <c r="AB1555" i="43"/>
  <c r="AY1555" i="43" s="1"/>
  <c r="Z1555" i="43"/>
  <c r="R1555" i="43"/>
  <c r="AJ1555" i="43" s="1"/>
  <c r="AH1555" i="43"/>
  <c r="AV1554" i="43"/>
  <c r="AT1554" i="43"/>
  <c r="AQ1554" i="43"/>
  <c r="AO1554" i="43"/>
  <c r="AL1554" i="43"/>
  <c r="AE1554" i="43"/>
  <c r="AB1554" i="43"/>
  <c r="AY1554" i="43" s="1"/>
  <c r="Z1554" i="43"/>
  <c r="R1554" i="43"/>
  <c r="AJ1554" i="43" s="1"/>
  <c r="AH1554" i="43"/>
  <c r="AV1553" i="43"/>
  <c r="AT1553" i="43"/>
  <c r="AQ1553" i="43"/>
  <c r="AO1553" i="43"/>
  <c r="AL1553" i="43"/>
  <c r="AE1553" i="43"/>
  <c r="AB1553" i="43"/>
  <c r="AY1553" i="43" s="1"/>
  <c r="Z1553" i="43"/>
  <c r="R1553" i="43"/>
  <c r="AJ1553" i="43" s="1"/>
  <c r="AH1553" i="43"/>
  <c r="AV1552" i="43"/>
  <c r="AT1552" i="43"/>
  <c r="AQ1552" i="43"/>
  <c r="AO1552" i="43"/>
  <c r="AL1552" i="43"/>
  <c r="AE1552" i="43"/>
  <c r="AB1552" i="43"/>
  <c r="AY1552" i="43" s="1"/>
  <c r="Z1552" i="43"/>
  <c r="R1552" i="43"/>
  <c r="AJ1552" i="43" s="1"/>
  <c r="AH1552" i="43"/>
  <c r="AV1551" i="43"/>
  <c r="AT1551" i="43"/>
  <c r="AQ1551" i="43"/>
  <c r="AO1551" i="43"/>
  <c r="AL1551" i="43"/>
  <c r="AE1551" i="43"/>
  <c r="AB1551" i="43"/>
  <c r="AY1551" i="43" s="1"/>
  <c r="Z1551" i="43"/>
  <c r="R1551" i="43"/>
  <c r="AJ1551" i="43" s="1"/>
  <c r="AH1551" i="43"/>
  <c r="AV1550" i="43"/>
  <c r="AT1550" i="43"/>
  <c r="AQ1550" i="43"/>
  <c r="AO1550" i="43"/>
  <c r="AL1550" i="43"/>
  <c r="AE1550" i="43"/>
  <c r="AB1550" i="43"/>
  <c r="AY1550" i="43" s="1"/>
  <c r="Z1550" i="43"/>
  <c r="R1550" i="43"/>
  <c r="AJ1550" i="43" s="1"/>
  <c r="AH1550" i="43"/>
  <c r="AV1549" i="43"/>
  <c r="AT1549" i="43"/>
  <c r="AQ1549" i="43"/>
  <c r="AO1549" i="43"/>
  <c r="AL1549" i="43"/>
  <c r="AE1549" i="43"/>
  <c r="AB1549" i="43"/>
  <c r="AY1549" i="43" s="1"/>
  <c r="Z1549" i="43"/>
  <c r="R1549" i="43"/>
  <c r="AJ1549" i="43" s="1"/>
  <c r="AH1549" i="43"/>
  <c r="AV1548" i="43"/>
  <c r="AT1548" i="43"/>
  <c r="AQ1548" i="43"/>
  <c r="AO1548" i="43"/>
  <c r="AL1548" i="43"/>
  <c r="AE1548" i="43"/>
  <c r="AB1548" i="43"/>
  <c r="AY1548" i="43" s="1"/>
  <c r="Z1548" i="43"/>
  <c r="R1548" i="43"/>
  <c r="AJ1548" i="43" s="1"/>
  <c r="AH1548" i="43"/>
  <c r="AV1547" i="43"/>
  <c r="AT1547" i="43"/>
  <c r="AQ1547" i="43"/>
  <c r="AO1547" i="43"/>
  <c r="AL1547" i="43"/>
  <c r="AE1547" i="43"/>
  <c r="AB1547" i="43"/>
  <c r="AY1547" i="43" s="1"/>
  <c r="Z1547" i="43"/>
  <c r="R1547" i="43"/>
  <c r="AJ1547" i="43" s="1"/>
  <c r="AH1547" i="43"/>
  <c r="AV1546" i="43"/>
  <c r="AT1546" i="43"/>
  <c r="AQ1546" i="43"/>
  <c r="AO1546" i="43"/>
  <c r="AL1546" i="43"/>
  <c r="AE1546" i="43"/>
  <c r="AB1546" i="43"/>
  <c r="AY1546" i="43" s="1"/>
  <c r="Z1546" i="43"/>
  <c r="R1546" i="43"/>
  <c r="AJ1546" i="43" s="1"/>
  <c r="AH1546" i="43"/>
  <c r="AV1545" i="43"/>
  <c r="AT1545" i="43"/>
  <c r="AQ1545" i="43"/>
  <c r="AO1545" i="43"/>
  <c r="AL1545" i="43"/>
  <c r="AE1545" i="43"/>
  <c r="AB1545" i="43"/>
  <c r="AY1545" i="43" s="1"/>
  <c r="Z1545" i="43"/>
  <c r="R1545" i="43"/>
  <c r="AJ1545" i="43" s="1"/>
  <c r="AH1545" i="43"/>
  <c r="AV1544" i="43"/>
  <c r="AT1544" i="43"/>
  <c r="AQ1544" i="43"/>
  <c r="AO1544" i="43"/>
  <c r="AL1544" i="43"/>
  <c r="AE1544" i="43"/>
  <c r="AB1544" i="43"/>
  <c r="AY1544" i="43" s="1"/>
  <c r="Z1544" i="43"/>
  <c r="R1544" i="43"/>
  <c r="AJ1544" i="43" s="1"/>
  <c r="AH1544" i="43"/>
  <c r="AV1543" i="43"/>
  <c r="AT1543" i="43"/>
  <c r="AQ1543" i="43"/>
  <c r="AO1543" i="43"/>
  <c r="AL1543" i="43"/>
  <c r="AE1543" i="43"/>
  <c r="AB1543" i="43"/>
  <c r="AY1543" i="43" s="1"/>
  <c r="Z1543" i="43"/>
  <c r="R1543" i="43"/>
  <c r="AJ1543" i="43" s="1"/>
  <c r="AH1543" i="43"/>
  <c r="AV1542" i="43"/>
  <c r="AT1542" i="43"/>
  <c r="AQ1542" i="43"/>
  <c r="AO1542" i="43"/>
  <c r="AL1542" i="43"/>
  <c r="AE1542" i="43"/>
  <c r="AB1542" i="43"/>
  <c r="AY1542" i="43" s="1"/>
  <c r="Z1542" i="43"/>
  <c r="R1542" i="43"/>
  <c r="AJ1542" i="43" s="1"/>
  <c r="AH1542" i="43"/>
  <c r="AV1541" i="43"/>
  <c r="AT1541" i="43"/>
  <c r="AQ1541" i="43"/>
  <c r="AO1541" i="43"/>
  <c r="AL1541" i="43"/>
  <c r="AE1541" i="43"/>
  <c r="AB1541" i="43"/>
  <c r="AY1541" i="43" s="1"/>
  <c r="Z1541" i="43"/>
  <c r="R1541" i="43"/>
  <c r="AJ1541" i="43" s="1"/>
  <c r="AH1541" i="43"/>
  <c r="AV1540" i="43"/>
  <c r="AT1540" i="43"/>
  <c r="AQ1540" i="43"/>
  <c r="AO1540" i="43"/>
  <c r="AL1540" i="43"/>
  <c r="AE1540" i="43"/>
  <c r="AB1540" i="43"/>
  <c r="AY1540" i="43" s="1"/>
  <c r="Z1540" i="43"/>
  <c r="R1540" i="43"/>
  <c r="AJ1540" i="43" s="1"/>
  <c r="AH1540" i="43"/>
  <c r="AV1539" i="43"/>
  <c r="AT1539" i="43"/>
  <c r="AQ1539" i="43"/>
  <c r="AO1539" i="43"/>
  <c r="AL1539" i="43"/>
  <c r="AE1539" i="43"/>
  <c r="AB1539" i="43"/>
  <c r="AY1539" i="43" s="1"/>
  <c r="Z1539" i="43"/>
  <c r="R1539" i="43"/>
  <c r="AJ1539" i="43" s="1"/>
  <c r="AH1539" i="43"/>
  <c r="AV1538" i="43"/>
  <c r="AT1538" i="43"/>
  <c r="AQ1538" i="43"/>
  <c r="AO1538" i="43"/>
  <c r="AL1538" i="43"/>
  <c r="AE1538" i="43"/>
  <c r="AB1538" i="43"/>
  <c r="AY1538" i="43" s="1"/>
  <c r="Z1538" i="43"/>
  <c r="R1538" i="43"/>
  <c r="AJ1538" i="43" s="1"/>
  <c r="AH1538" i="43"/>
  <c r="AV1537" i="43"/>
  <c r="AT1537" i="43"/>
  <c r="AQ1537" i="43"/>
  <c r="AO1537" i="43"/>
  <c r="AL1537" i="43"/>
  <c r="AE1537" i="43"/>
  <c r="AB1537" i="43"/>
  <c r="AY1537" i="43" s="1"/>
  <c r="Z1537" i="43"/>
  <c r="R1537" i="43"/>
  <c r="AJ1537" i="43" s="1"/>
  <c r="AH1537" i="43"/>
  <c r="AV1536" i="43"/>
  <c r="AT1536" i="43"/>
  <c r="AQ1536" i="43"/>
  <c r="AO1536" i="43"/>
  <c r="AL1536" i="43"/>
  <c r="AE1536" i="43"/>
  <c r="AB1536" i="43"/>
  <c r="AY1536" i="43" s="1"/>
  <c r="Z1536" i="43"/>
  <c r="R1536" i="43"/>
  <c r="AJ1536" i="43" s="1"/>
  <c r="AH1536" i="43"/>
  <c r="AV1535" i="43"/>
  <c r="AT1535" i="43"/>
  <c r="AQ1535" i="43"/>
  <c r="AO1535" i="43"/>
  <c r="AL1535" i="43"/>
  <c r="AE1535" i="43"/>
  <c r="AB1535" i="43"/>
  <c r="AY1535" i="43" s="1"/>
  <c r="Z1535" i="43"/>
  <c r="R1535" i="43"/>
  <c r="AJ1535" i="43" s="1"/>
  <c r="AH1535" i="43"/>
  <c r="AV1534" i="43"/>
  <c r="AT1534" i="43"/>
  <c r="AQ1534" i="43"/>
  <c r="AO1534" i="43"/>
  <c r="AL1534" i="43"/>
  <c r="AE1534" i="43"/>
  <c r="AB1534" i="43"/>
  <c r="AY1534" i="43" s="1"/>
  <c r="Z1534" i="43"/>
  <c r="R1534" i="43"/>
  <c r="AJ1534" i="43" s="1"/>
  <c r="AH1534" i="43"/>
  <c r="AV1533" i="43"/>
  <c r="AT1533" i="43"/>
  <c r="AQ1533" i="43"/>
  <c r="AO1533" i="43"/>
  <c r="AL1533" i="43"/>
  <c r="AE1533" i="43"/>
  <c r="AB1533" i="43"/>
  <c r="AY1533" i="43" s="1"/>
  <c r="Z1533" i="43"/>
  <c r="R1533" i="43"/>
  <c r="AJ1533" i="43" s="1"/>
  <c r="AH1533" i="43"/>
  <c r="AV1532" i="43"/>
  <c r="AT1532" i="43"/>
  <c r="AQ1532" i="43"/>
  <c r="AO1532" i="43"/>
  <c r="AL1532" i="43"/>
  <c r="AE1532" i="43"/>
  <c r="AB1532" i="43"/>
  <c r="AY1532" i="43" s="1"/>
  <c r="Z1532" i="43"/>
  <c r="R1532" i="43"/>
  <c r="AJ1532" i="43" s="1"/>
  <c r="AH1532" i="43"/>
  <c r="AV1531" i="43"/>
  <c r="AT1531" i="43"/>
  <c r="AQ1531" i="43"/>
  <c r="AO1531" i="43"/>
  <c r="AL1531" i="43"/>
  <c r="AE1531" i="43"/>
  <c r="AB1531" i="43"/>
  <c r="AY1531" i="43" s="1"/>
  <c r="Z1531" i="43"/>
  <c r="R1531" i="43"/>
  <c r="AJ1531" i="43" s="1"/>
  <c r="AH1531" i="43"/>
  <c r="AV1530" i="43"/>
  <c r="AT1530" i="43"/>
  <c r="AQ1530" i="43"/>
  <c r="AO1530" i="43"/>
  <c r="AL1530" i="43"/>
  <c r="AE1530" i="43"/>
  <c r="AB1530" i="43"/>
  <c r="AY1530" i="43" s="1"/>
  <c r="Z1530" i="43"/>
  <c r="R1530" i="43"/>
  <c r="AJ1530" i="43" s="1"/>
  <c r="AH1530" i="43"/>
  <c r="AV1529" i="43"/>
  <c r="AT1529" i="43"/>
  <c r="AQ1529" i="43"/>
  <c r="AO1529" i="43"/>
  <c r="AL1529" i="43"/>
  <c r="AE1529" i="43"/>
  <c r="AB1529" i="43"/>
  <c r="AY1529" i="43" s="1"/>
  <c r="Z1529" i="43"/>
  <c r="R1529" i="43"/>
  <c r="AJ1529" i="43" s="1"/>
  <c r="AH1529" i="43"/>
  <c r="AV1528" i="43"/>
  <c r="AT1528" i="43"/>
  <c r="AQ1528" i="43"/>
  <c r="AO1528" i="43"/>
  <c r="AL1528" i="43"/>
  <c r="AE1528" i="43"/>
  <c r="AB1528" i="43"/>
  <c r="AY1528" i="43" s="1"/>
  <c r="Z1528" i="43"/>
  <c r="R1528" i="43"/>
  <c r="AJ1528" i="43" s="1"/>
  <c r="AH1528" i="43"/>
  <c r="AV1527" i="43"/>
  <c r="AT1527" i="43"/>
  <c r="AQ1527" i="43"/>
  <c r="AO1527" i="43"/>
  <c r="AL1527" i="43"/>
  <c r="AE1527" i="43"/>
  <c r="AB1527" i="43"/>
  <c r="AY1527" i="43" s="1"/>
  <c r="Z1527" i="43"/>
  <c r="R1527" i="43"/>
  <c r="AJ1527" i="43" s="1"/>
  <c r="AH1527" i="43"/>
  <c r="AV1526" i="43"/>
  <c r="AT1526" i="43"/>
  <c r="AQ1526" i="43"/>
  <c r="AO1526" i="43"/>
  <c r="AL1526" i="43"/>
  <c r="AE1526" i="43"/>
  <c r="AB1526" i="43"/>
  <c r="AY1526" i="43" s="1"/>
  <c r="Z1526" i="43"/>
  <c r="R1526" i="43"/>
  <c r="AJ1526" i="43" s="1"/>
  <c r="AH1526" i="43"/>
  <c r="AV1525" i="43"/>
  <c r="AT1525" i="43"/>
  <c r="AQ1525" i="43"/>
  <c r="AO1525" i="43"/>
  <c r="AL1525" i="43"/>
  <c r="AE1525" i="43"/>
  <c r="AB1525" i="43"/>
  <c r="AY1525" i="43" s="1"/>
  <c r="Z1525" i="43"/>
  <c r="R1525" i="43"/>
  <c r="AJ1525" i="43" s="1"/>
  <c r="AH1525" i="43"/>
  <c r="AV1524" i="43"/>
  <c r="AT1524" i="43"/>
  <c r="AQ1524" i="43"/>
  <c r="AO1524" i="43"/>
  <c r="AL1524" i="43"/>
  <c r="AE1524" i="43"/>
  <c r="AB1524" i="43"/>
  <c r="AY1524" i="43" s="1"/>
  <c r="Z1524" i="43"/>
  <c r="R1524" i="43"/>
  <c r="AJ1524" i="43" s="1"/>
  <c r="AH1524" i="43"/>
  <c r="AV1523" i="43"/>
  <c r="AT1523" i="43"/>
  <c r="AQ1523" i="43"/>
  <c r="AO1523" i="43"/>
  <c r="AL1523" i="43"/>
  <c r="AE1523" i="43"/>
  <c r="AB1523" i="43"/>
  <c r="AY1523" i="43" s="1"/>
  <c r="Z1523" i="43"/>
  <c r="R1523" i="43"/>
  <c r="AJ1523" i="43" s="1"/>
  <c r="AH1523" i="43"/>
  <c r="AV1522" i="43"/>
  <c r="AT1522" i="43"/>
  <c r="AQ1522" i="43"/>
  <c r="AO1522" i="43"/>
  <c r="AL1522" i="43"/>
  <c r="AE1522" i="43"/>
  <c r="AB1522" i="43"/>
  <c r="AY1522" i="43" s="1"/>
  <c r="Z1522" i="43"/>
  <c r="R1522" i="43"/>
  <c r="AJ1522" i="43" s="1"/>
  <c r="AH1522" i="43"/>
  <c r="AV1521" i="43"/>
  <c r="AT1521" i="43"/>
  <c r="AQ1521" i="43"/>
  <c r="AO1521" i="43"/>
  <c r="AL1521" i="43"/>
  <c r="AE1521" i="43"/>
  <c r="AB1521" i="43"/>
  <c r="AY1521" i="43" s="1"/>
  <c r="Z1521" i="43"/>
  <c r="R1521" i="43"/>
  <c r="AJ1521" i="43" s="1"/>
  <c r="AH1521" i="43"/>
  <c r="AV1520" i="43"/>
  <c r="AT1520" i="43"/>
  <c r="AQ1520" i="43"/>
  <c r="AO1520" i="43"/>
  <c r="AL1520" i="43"/>
  <c r="AE1520" i="43"/>
  <c r="AB1520" i="43"/>
  <c r="AY1520" i="43" s="1"/>
  <c r="Z1520" i="43"/>
  <c r="R1520" i="43"/>
  <c r="AJ1520" i="43" s="1"/>
  <c r="AH1520" i="43"/>
  <c r="AV1519" i="43"/>
  <c r="AT1519" i="43"/>
  <c r="AQ1519" i="43"/>
  <c r="AO1519" i="43"/>
  <c r="AL1519" i="43"/>
  <c r="AE1519" i="43"/>
  <c r="AB1519" i="43"/>
  <c r="AY1519" i="43" s="1"/>
  <c r="Z1519" i="43"/>
  <c r="R1519" i="43"/>
  <c r="AJ1519" i="43" s="1"/>
  <c r="AH1519" i="43"/>
  <c r="AV1518" i="43"/>
  <c r="AT1518" i="43"/>
  <c r="AQ1518" i="43"/>
  <c r="AO1518" i="43"/>
  <c r="AL1518" i="43"/>
  <c r="AE1518" i="43"/>
  <c r="AB1518" i="43"/>
  <c r="AY1518" i="43" s="1"/>
  <c r="Z1518" i="43"/>
  <c r="R1518" i="43"/>
  <c r="AJ1518" i="43" s="1"/>
  <c r="AH1518" i="43"/>
  <c r="AV1517" i="43"/>
  <c r="AT1517" i="43"/>
  <c r="AQ1517" i="43"/>
  <c r="AO1517" i="43"/>
  <c r="AL1517" i="43"/>
  <c r="AE1517" i="43"/>
  <c r="AB1517" i="43"/>
  <c r="AY1517" i="43" s="1"/>
  <c r="Z1517" i="43"/>
  <c r="R1517" i="43"/>
  <c r="AJ1517" i="43" s="1"/>
  <c r="AH1517" i="43"/>
  <c r="AV1516" i="43"/>
  <c r="AT1516" i="43"/>
  <c r="AQ1516" i="43"/>
  <c r="AO1516" i="43"/>
  <c r="AL1516" i="43"/>
  <c r="AE1516" i="43"/>
  <c r="AB1516" i="43"/>
  <c r="AY1516" i="43" s="1"/>
  <c r="Z1516" i="43"/>
  <c r="R1516" i="43"/>
  <c r="AJ1516" i="43" s="1"/>
  <c r="AH1516" i="43"/>
  <c r="AV1515" i="43"/>
  <c r="AT1515" i="43"/>
  <c r="AQ1515" i="43"/>
  <c r="AO1515" i="43"/>
  <c r="AL1515" i="43"/>
  <c r="AE1515" i="43"/>
  <c r="AB1515" i="43"/>
  <c r="AY1515" i="43" s="1"/>
  <c r="Z1515" i="43"/>
  <c r="R1515" i="43"/>
  <c r="AJ1515" i="43" s="1"/>
  <c r="AH1515" i="43"/>
  <c r="AV1514" i="43"/>
  <c r="AT1514" i="43"/>
  <c r="AQ1514" i="43"/>
  <c r="AO1514" i="43"/>
  <c r="AL1514" i="43"/>
  <c r="AE1514" i="43"/>
  <c r="AB1514" i="43"/>
  <c r="AY1514" i="43" s="1"/>
  <c r="Z1514" i="43"/>
  <c r="R1514" i="43"/>
  <c r="AJ1514" i="43" s="1"/>
  <c r="AH1514" i="43"/>
  <c r="AV1513" i="43"/>
  <c r="AT1513" i="43"/>
  <c r="AQ1513" i="43"/>
  <c r="AO1513" i="43"/>
  <c r="AL1513" i="43"/>
  <c r="AE1513" i="43"/>
  <c r="AB1513" i="43"/>
  <c r="AY1513" i="43" s="1"/>
  <c r="Z1513" i="43"/>
  <c r="R1513" i="43"/>
  <c r="AJ1513" i="43" s="1"/>
  <c r="AH1513" i="43"/>
  <c r="AV1512" i="43"/>
  <c r="AT1512" i="43"/>
  <c r="AQ1512" i="43"/>
  <c r="AO1512" i="43"/>
  <c r="AL1512" i="43"/>
  <c r="AE1512" i="43"/>
  <c r="AB1512" i="43"/>
  <c r="AY1512" i="43" s="1"/>
  <c r="Z1512" i="43"/>
  <c r="R1512" i="43"/>
  <c r="AJ1512" i="43" s="1"/>
  <c r="AH1512" i="43"/>
  <c r="AV1511" i="43"/>
  <c r="AT1511" i="43"/>
  <c r="AQ1511" i="43"/>
  <c r="AO1511" i="43"/>
  <c r="AL1511" i="43"/>
  <c r="AE1511" i="43"/>
  <c r="AB1511" i="43"/>
  <c r="AY1511" i="43" s="1"/>
  <c r="Z1511" i="43"/>
  <c r="R1511" i="43"/>
  <c r="AJ1511" i="43" s="1"/>
  <c r="AH1511" i="43"/>
  <c r="AV1510" i="43"/>
  <c r="AT1510" i="43"/>
  <c r="AQ1510" i="43"/>
  <c r="AO1510" i="43"/>
  <c r="AL1510" i="43"/>
  <c r="AE1510" i="43"/>
  <c r="AB1510" i="43"/>
  <c r="AY1510" i="43" s="1"/>
  <c r="Z1510" i="43"/>
  <c r="R1510" i="43"/>
  <c r="AJ1510" i="43" s="1"/>
  <c r="AH1510" i="43"/>
  <c r="AV1509" i="43"/>
  <c r="AT1509" i="43"/>
  <c r="AQ1509" i="43"/>
  <c r="AO1509" i="43"/>
  <c r="AL1509" i="43"/>
  <c r="AE1509" i="43"/>
  <c r="AB1509" i="43"/>
  <c r="AY1509" i="43" s="1"/>
  <c r="Z1509" i="43"/>
  <c r="R1509" i="43"/>
  <c r="AJ1509" i="43" s="1"/>
  <c r="AH1509" i="43"/>
  <c r="AV1508" i="43"/>
  <c r="AT1508" i="43"/>
  <c r="AQ1508" i="43"/>
  <c r="AO1508" i="43"/>
  <c r="AL1508" i="43"/>
  <c r="AE1508" i="43"/>
  <c r="AB1508" i="43"/>
  <c r="AY1508" i="43" s="1"/>
  <c r="Z1508" i="43"/>
  <c r="R1508" i="43"/>
  <c r="AJ1508" i="43" s="1"/>
  <c r="AH1508" i="43"/>
  <c r="AV1507" i="43"/>
  <c r="AT1507" i="43"/>
  <c r="AQ1507" i="43"/>
  <c r="AO1507" i="43"/>
  <c r="AL1507" i="43"/>
  <c r="AE1507" i="43"/>
  <c r="AB1507" i="43"/>
  <c r="AY1507" i="43" s="1"/>
  <c r="Z1507" i="43"/>
  <c r="R1507" i="43"/>
  <c r="AJ1507" i="43" s="1"/>
  <c r="AH1507" i="43"/>
  <c r="AV1506" i="43"/>
  <c r="AT1506" i="43"/>
  <c r="AQ1506" i="43"/>
  <c r="AO1506" i="43"/>
  <c r="AL1506" i="43"/>
  <c r="AE1506" i="43"/>
  <c r="AB1506" i="43"/>
  <c r="AY1506" i="43" s="1"/>
  <c r="Z1506" i="43"/>
  <c r="R1506" i="43"/>
  <c r="AJ1506" i="43" s="1"/>
  <c r="AH1506" i="43"/>
  <c r="AV1505" i="43"/>
  <c r="AT1505" i="43"/>
  <c r="AQ1505" i="43"/>
  <c r="AO1505" i="43"/>
  <c r="AL1505" i="43"/>
  <c r="AE1505" i="43"/>
  <c r="AB1505" i="43"/>
  <c r="AY1505" i="43" s="1"/>
  <c r="Z1505" i="43"/>
  <c r="R1505" i="43"/>
  <c r="AJ1505" i="43" s="1"/>
  <c r="AH1505" i="43"/>
  <c r="AV1504" i="43"/>
  <c r="AT1504" i="43"/>
  <c r="AQ1504" i="43"/>
  <c r="AO1504" i="43"/>
  <c r="AL1504" i="43"/>
  <c r="AE1504" i="43"/>
  <c r="AB1504" i="43"/>
  <c r="AY1504" i="43" s="1"/>
  <c r="Z1504" i="43"/>
  <c r="R1504" i="43"/>
  <c r="AJ1504" i="43" s="1"/>
  <c r="AH1504" i="43"/>
  <c r="AV1503" i="43"/>
  <c r="AT1503" i="43"/>
  <c r="AQ1503" i="43"/>
  <c r="AO1503" i="43"/>
  <c r="AL1503" i="43"/>
  <c r="AE1503" i="43"/>
  <c r="AB1503" i="43"/>
  <c r="AY1503" i="43" s="1"/>
  <c r="Z1503" i="43"/>
  <c r="R1503" i="43"/>
  <c r="AJ1503" i="43" s="1"/>
  <c r="AH1503" i="43"/>
  <c r="AV1502" i="43"/>
  <c r="AT1502" i="43"/>
  <c r="AQ1502" i="43"/>
  <c r="AO1502" i="43"/>
  <c r="AL1502" i="43"/>
  <c r="AE1502" i="43"/>
  <c r="AB1502" i="43"/>
  <c r="AY1502" i="43" s="1"/>
  <c r="Z1502" i="43"/>
  <c r="R1502" i="43"/>
  <c r="AJ1502" i="43" s="1"/>
  <c r="AH1502" i="43"/>
  <c r="AV1501" i="43"/>
  <c r="AT1501" i="43"/>
  <c r="AQ1501" i="43"/>
  <c r="AO1501" i="43"/>
  <c r="AL1501" i="43"/>
  <c r="AE1501" i="43"/>
  <c r="AB1501" i="43"/>
  <c r="AY1501" i="43" s="1"/>
  <c r="Z1501" i="43"/>
  <c r="R1501" i="43"/>
  <c r="AJ1501" i="43" s="1"/>
  <c r="AH1501" i="43"/>
  <c r="AV1500" i="43"/>
  <c r="AT1500" i="43"/>
  <c r="AQ1500" i="43"/>
  <c r="AO1500" i="43"/>
  <c r="AL1500" i="43"/>
  <c r="AE1500" i="43"/>
  <c r="AB1500" i="43"/>
  <c r="AY1500" i="43" s="1"/>
  <c r="Z1500" i="43"/>
  <c r="R1500" i="43"/>
  <c r="AJ1500" i="43" s="1"/>
  <c r="AH1500" i="43"/>
  <c r="AV1499" i="43"/>
  <c r="AT1499" i="43"/>
  <c r="AQ1499" i="43"/>
  <c r="AO1499" i="43"/>
  <c r="AL1499" i="43"/>
  <c r="AE1499" i="43"/>
  <c r="AB1499" i="43"/>
  <c r="AY1499" i="43" s="1"/>
  <c r="Z1499" i="43"/>
  <c r="R1499" i="43"/>
  <c r="AJ1499" i="43" s="1"/>
  <c r="AH1499" i="43"/>
  <c r="AV1498" i="43"/>
  <c r="AT1498" i="43"/>
  <c r="AQ1498" i="43"/>
  <c r="AO1498" i="43"/>
  <c r="AL1498" i="43"/>
  <c r="AE1498" i="43"/>
  <c r="AB1498" i="43"/>
  <c r="AY1498" i="43" s="1"/>
  <c r="Z1498" i="43"/>
  <c r="R1498" i="43"/>
  <c r="AJ1498" i="43" s="1"/>
  <c r="AH1498" i="43"/>
  <c r="AV1497" i="43"/>
  <c r="AT1497" i="43"/>
  <c r="AQ1497" i="43"/>
  <c r="AO1497" i="43"/>
  <c r="AL1497" i="43"/>
  <c r="AE1497" i="43"/>
  <c r="AB1497" i="43"/>
  <c r="AY1497" i="43" s="1"/>
  <c r="Z1497" i="43"/>
  <c r="R1497" i="43"/>
  <c r="AJ1497" i="43" s="1"/>
  <c r="AH1497" i="43"/>
  <c r="AV1496" i="43"/>
  <c r="AT1496" i="43"/>
  <c r="AQ1496" i="43"/>
  <c r="AO1496" i="43"/>
  <c r="AL1496" i="43"/>
  <c r="AE1496" i="43"/>
  <c r="AB1496" i="43"/>
  <c r="AY1496" i="43" s="1"/>
  <c r="Z1496" i="43"/>
  <c r="R1496" i="43"/>
  <c r="AJ1496" i="43" s="1"/>
  <c r="AH1496" i="43"/>
  <c r="AV1495" i="43"/>
  <c r="AT1495" i="43"/>
  <c r="AQ1495" i="43"/>
  <c r="AO1495" i="43"/>
  <c r="AL1495" i="43"/>
  <c r="AE1495" i="43"/>
  <c r="AB1495" i="43"/>
  <c r="AY1495" i="43" s="1"/>
  <c r="Z1495" i="43"/>
  <c r="R1495" i="43"/>
  <c r="AJ1495" i="43" s="1"/>
  <c r="AH1495" i="43"/>
  <c r="AV1494" i="43"/>
  <c r="AT1494" i="43"/>
  <c r="AQ1494" i="43"/>
  <c r="AO1494" i="43"/>
  <c r="AL1494" i="43"/>
  <c r="AE1494" i="43"/>
  <c r="AB1494" i="43"/>
  <c r="AY1494" i="43" s="1"/>
  <c r="Z1494" i="43"/>
  <c r="R1494" i="43"/>
  <c r="AJ1494" i="43" s="1"/>
  <c r="AH1494" i="43"/>
  <c r="AV1493" i="43"/>
  <c r="AT1493" i="43"/>
  <c r="AQ1493" i="43"/>
  <c r="AO1493" i="43"/>
  <c r="AL1493" i="43"/>
  <c r="AE1493" i="43"/>
  <c r="AB1493" i="43"/>
  <c r="AY1493" i="43" s="1"/>
  <c r="Z1493" i="43"/>
  <c r="R1493" i="43"/>
  <c r="AJ1493" i="43" s="1"/>
  <c r="AH1493" i="43"/>
  <c r="AV1492" i="43"/>
  <c r="AT1492" i="43"/>
  <c r="AQ1492" i="43"/>
  <c r="AO1492" i="43"/>
  <c r="AL1492" i="43"/>
  <c r="AE1492" i="43"/>
  <c r="AB1492" i="43"/>
  <c r="AY1492" i="43" s="1"/>
  <c r="Z1492" i="43"/>
  <c r="R1492" i="43"/>
  <c r="AJ1492" i="43" s="1"/>
  <c r="AH1492" i="43"/>
  <c r="AV1491" i="43"/>
  <c r="AT1491" i="43"/>
  <c r="AQ1491" i="43"/>
  <c r="AO1491" i="43"/>
  <c r="AL1491" i="43"/>
  <c r="AE1491" i="43"/>
  <c r="AB1491" i="43"/>
  <c r="AY1491" i="43" s="1"/>
  <c r="Z1491" i="43"/>
  <c r="R1491" i="43"/>
  <c r="AJ1491" i="43" s="1"/>
  <c r="AH1491" i="43"/>
  <c r="AV1490" i="43"/>
  <c r="AT1490" i="43"/>
  <c r="AQ1490" i="43"/>
  <c r="AO1490" i="43"/>
  <c r="AL1490" i="43"/>
  <c r="AE1490" i="43"/>
  <c r="AB1490" i="43"/>
  <c r="AY1490" i="43" s="1"/>
  <c r="Z1490" i="43"/>
  <c r="R1490" i="43"/>
  <c r="AJ1490" i="43" s="1"/>
  <c r="AH1490" i="43"/>
  <c r="AV1489" i="43"/>
  <c r="AT1489" i="43"/>
  <c r="AQ1489" i="43"/>
  <c r="AO1489" i="43"/>
  <c r="AL1489" i="43"/>
  <c r="AE1489" i="43"/>
  <c r="AB1489" i="43"/>
  <c r="AY1489" i="43" s="1"/>
  <c r="Z1489" i="43"/>
  <c r="R1489" i="43"/>
  <c r="AJ1489" i="43" s="1"/>
  <c r="AH1489" i="43"/>
  <c r="AV1488" i="43"/>
  <c r="AT1488" i="43"/>
  <c r="AQ1488" i="43"/>
  <c r="AO1488" i="43"/>
  <c r="AL1488" i="43"/>
  <c r="AE1488" i="43"/>
  <c r="AB1488" i="43"/>
  <c r="AY1488" i="43" s="1"/>
  <c r="Z1488" i="43"/>
  <c r="R1488" i="43"/>
  <c r="AJ1488" i="43" s="1"/>
  <c r="AH1488" i="43"/>
  <c r="AV1487" i="43"/>
  <c r="AT1487" i="43"/>
  <c r="AQ1487" i="43"/>
  <c r="AO1487" i="43"/>
  <c r="AL1487" i="43"/>
  <c r="AE1487" i="43"/>
  <c r="AB1487" i="43"/>
  <c r="AY1487" i="43" s="1"/>
  <c r="Z1487" i="43"/>
  <c r="R1487" i="43"/>
  <c r="AJ1487" i="43" s="1"/>
  <c r="AH1487" i="43"/>
  <c r="AV1486" i="43"/>
  <c r="AT1486" i="43"/>
  <c r="AQ1486" i="43"/>
  <c r="AO1486" i="43"/>
  <c r="AL1486" i="43"/>
  <c r="AE1486" i="43"/>
  <c r="AB1486" i="43"/>
  <c r="AY1486" i="43" s="1"/>
  <c r="Z1486" i="43"/>
  <c r="R1486" i="43"/>
  <c r="AJ1486" i="43" s="1"/>
  <c r="AH1486" i="43"/>
  <c r="AV1485" i="43"/>
  <c r="AT1485" i="43"/>
  <c r="AQ1485" i="43"/>
  <c r="AO1485" i="43"/>
  <c r="AL1485" i="43"/>
  <c r="AE1485" i="43"/>
  <c r="AB1485" i="43"/>
  <c r="AY1485" i="43" s="1"/>
  <c r="Z1485" i="43"/>
  <c r="R1485" i="43"/>
  <c r="AJ1485" i="43" s="1"/>
  <c r="AH1485" i="43"/>
  <c r="AV1484" i="43"/>
  <c r="AT1484" i="43"/>
  <c r="AQ1484" i="43"/>
  <c r="AO1484" i="43"/>
  <c r="AL1484" i="43"/>
  <c r="AH1484" i="43"/>
  <c r="AE1484" i="43"/>
  <c r="AB1484" i="43"/>
  <c r="AY1484" i="43" s="1"/>
  <c r="Z1484" i="43"/>
  <c r="R1484" i="43"/>
  <c r="AJ1484" i="43" s="1"/>
  <c r="AV1483" i="43"/>
  <c r="AT1483" i="43"/>
  <c r="AQ1483" i="43"/>
  <c r="AO1483" i="43"/>
  <c r="AL1483" i="43"/>
  <c r="AE1483" i="43"/>
  <c r="AB1483" i="43"/>
  <c r="AY1483" i="43" s="1"/>
  <c r="Z1483" i="43"/>
  <c r="R1483" i="43"/>
  <c r="AJ1483" i="43" s="1"/>
  <c r="AH1483" i="43"/>
  <c r="AV1482" i="43"/>
  <c r="AT1482" i="43"/>
  <c r="AQ1482" i="43"/>
  <c r="AO1482" i="43"/>
  <c r="AL1482" i="43"/>
  <c r="AE1482" i="43"/>
  <c r="AB1482" i="43"/>
  <c r="AY1482" i="43" s="1"/>
  <c r="Z1482" i="43"/>
  <c r="R1482" i="43"/>
  <c r="AJ1482" i="43" s="1"/>
  <c r="AH1482" i="43"/>
  <c r="AV1481" i="43"/>
  <c r="AT1481" i="43"/>
  <c r="AQ1481" i="43"/>
  <c r="AO1481" i="43"/>
  <c r="AL1481" i="43"/>
  <c r="AE1481" i="43"/>
  <c r="AB1481" i="43"/>
  <c r="AY1481" i="43" s="1"/>
  <c r="Z1481" i="43"/>
  <c r="R1481" i="43"/>
  <c r="AJ1481" i="43" s="1"/>
  <c r="AH1481" i="43"/>
  <c r="AV1480" i="43"/>
  <c r="AT1480" i="43"/>
  <c r="AQ1480" i="43"/>
  <c r="AO1480" i="43"/>
  <c r="AL1480" i="43"/>
  <c r="AE1480" i="43"/>
  <c r="AB1480" i="43"/>
  <c r="AY1480" i="43" s="1"/>
  <c r="Z1480" i="43"/>
  <c r="R1480" i="43"/>
  <c r="AJ1480" i="43" s="1"/>
  <c r="AH1480" i="43"/>
  <c r="AV1479" i="43"/>
  <c r="AT1479" i="43"/>
  <c r="AQ1479" i="43"/>
  <c r="AO1479" i="43"/>
  <c r="AL1479" i="43"/>
  <c r="AE1479" i="43"/>
  <c r="AB1479" i="43"/>
  <c r="AY1479" i="43" s="1"/>
  <c r="Z1479" i="43"/>
  <c r="R1479" i="43"/>
  <c r="AJ1479" i="43" s="1"/>
  <c r="AH1479" i="43"/>
  <c r="AV1478" i="43"/>
  <c r="AT1478" i="43"/>
  <c r="AQ1478" i="43"/>
  <c r="AO1478" i="43"/>
  <c r="AL1478" i="43"/>
  <c r="AE1478" i="43"/>
  <c r="AB1478" i="43"/>
  <c r="AY1478" i="43" s="1"/>
  <c r="Z1478" i="43"/>
  <c r="R1478" i="43"/>
  <c r="AJ1478" i="43" s="1"/>
  <c r="AH1478" i="43"/>
  <c r="AV1477" i="43"/>
  <c r="AT1477" i="43"/>
  <c r="AQ1477" i="43"/>
  <c r="AO1477" i="43"/>
  <c r="AL1477" i="43"/>
  <c r="AE1477" i="43"/>
  <c r="AB1477" i="43"/>
  <c r="AY1477" i="43" s="1"/>
  <c r="Z1477" i="43"/>
  <c r="R1477" i="43"/>
  <c r="AJ1477" i="43" s="1"/>
  <c r="AH1477" i="43"/>
  <c r="AV1476" i="43"/>
  <c r="AT1476" i="43"/>
  <c r="AQ1476" i="43"/>
  <c r="AO1476" i="43"/>
  <c r="AL1476" i="43"/>
  <c r="AE1476" i="43"/>
  <c r="AB1476" i="43"/>
  <c r="AY1476" i="43" s="1"/>
  <c r="Z1476" i="43"/>
  <c r="R1476" i="43"/>
  <c r="AJ1476" i="43" s="1"/>
  <c r="AH1476" i="43"/>
  <c r="AV1475" i="43"/>
  <c r="AT1475" i="43"/>
  <c r="AQ1475" i="43"/>
  <c r="AO1475" i="43"/>
  <c r="AL1475" i="43"/>
  <c r="AE1475" i="43"/>
  <c r="AB1475" i="43"/>
  <c r="AY1475" i="43" s="1"/>
  <c r="Z1475" i="43"/>
  <c r="R1475" i="43"/>
  <c r="AJ1475" i="43" s="1"/>
  <c r="AH1475" i="43"/>
  <c r="AV1474" i="43"/>
  <c r="AT1474" i="43"/>
  <c r="AQ1474" i="43"/>
  <c r="AO1474" i="43"/>
  <c r="AL1474" i="43"/>
  <c r="AE1474" i="43"/>
  <c r="AB1474" i="43"/>
  <c r="AY1474" i="43" s="1"/>
  <c r="Z1474" i="43"/>
  <c r="R1474" i="43"/>
  <c r="AJ1474" i="43" s="1"/>
  <c r="AH1474" i="43"/>
  <c r="AV1473" i="43"/>
  <c r="AT1473" i="43"/>
  <c r="AQ1473" i="43"/>
  <c r="AO1473" i="43"/>
  <c r="AL1473" i="43"/>
  <c r="AE1473" i="43"/>
  <c r="AB1473" i="43"/>
  <c r="AY1473" i="43" s="1"/>
  <c r="Z1473" i="43"/>
  <c r="R1473" i="43"/>
  <c r="AJ1473" i="43" s="1"/>
  <c r="AH1473" i="43"/>
  <c r="AV1472" i="43"/>
  <c r="AT1472" i="43"/>
  <c r="AQ1472" i="43"/>
  <c r="AO1472" i="43"/>
  <c r="AL1472" i="43"/>
  <c r="AE1472" i="43"/>
  <c r="AB1472" i="43"/>
  <c r="AY1472" i="43" s="1"/>
  <c r="Z1472" i="43"/>
  <c r="R1472" i="43"/>
  <c r="AJ1472" i="43" s="1"/>
  <c r="AH1472" i="43"/>
  <c r="AV1471" i="43"/>
  <c r="AT1471" i="43"/>
  <c r="AQ1471" i="43"/>
  <c r="AO1471" i="43"/>
  <c r="AL1471" i="43"/>
  <c r="AE1471" i="43"/>
  <c r="AB1471" i="43"/>
  <c r="AY1471" i="43" s="1"/>
  <c r="Z1471" i="43"/>
  <c r="R1471" i="43"/>
  <c r="AJ1471" i="43" s="1"/>
  <c r="AH1471" i="43"/>
  <c r="AV1470" i="43"/>
  <c r="AT1470" i="43"/>
  <c r="AQ1470" i="43"/>
  <c r="AO1470" i="43"/>
  <c r="AL1470" i="43"/>
  <c r="AE1470" i="43"/>
  <c r="AB1470" i="43"/>
  <c r="AY1470" i="43" s="1"/>
  <c r="Z1470" i="43"/>
  <c r="R1470" i="43"/>
  <c r="AJ1470" i="43" s="1"/>
  <c r="AH1470" i="43"/>
  <c r="AV1469" i="43"/>
  <c r="AT1469" i="43"/>
  <c r="AQ1469" i="43"/>
  <c r="AO1469" i="43"/>
  <c r="AL1469" i="43"/>
  <c r="AE1469" i="43"/>
  <c r="AB1469" i="43"/>
  <c r="AY1469" i="43" s="1"/>
  <c r="Z1469" i="43"/>
  <c r="R1469" i="43"/>
  <c r="AJ1469" i="43" s="1"/>
  <c r="AH1469" i="43"/>
  <c r="AV1468" i="43"/>
  <c r="AT1468" i="43"/>
  <c r="AQ1468" i="43"/>
  <c r="AO1468" i="43"/>
  <c r="AL1468" i="43"/>
  <c r="AE1468" i="43"/>
  <c r="AB1468" i="43"/>
  <c r="AY1468" i="43" s="1"/>
  <c r="Z1468" i="43"/>
  <c r="R1468" i="43"/>
  <c r="AJ1468" i="43" s="1"/>
  <c r="AH1468" i="43"/>
  <c r="AV1467" i="43"/>
  <c r="AT1467" i="43"/>
  <c r="AQ1467" i="43"/>
  <c r="AO1467" i="43"/>
  <c r="AL1467" i="43"/>
  <c r="AE1467" i="43"/>
  <c r="AB1467" i="43"/>
  <c r="AY1467" i="43" s="1"/>
  <c r="Z1467" i="43"/>
  <c r="R1467" i="43"/>
  <c r="AJ1467" i="43" s="1"/>
  <c r="AH1467" i="43"/>
  <c r="AV1466" i="43"/>
  <c r="AT1466" i="43"/>
  <c r="AQ1466" i="43"/>
  <c r="AO1466" i="43"/>
  <c r="AL1466" i="43"/>
  <c r="AE1466" i="43"/>
  <c r="AB1466" i="43"/>
  <c r="AY1466" i="43" s="1"/>
  <c r="Z1466" i="43"/>
  <c r="R1466" i="43"/>
  <c r="AJ1466" i="43" s="1"/>
  <c r="AH1466" i="43"/>
  <c r="AV1465" i="43"/>
  <c r="AT1465" i="43"/>
  <c r="AQ1465" i="43"/>
  <c r="AO1465" i="43"/>
  <c r="AL1465" i="43"/>
  <c r="AE1465" i="43"/>
  <c r="AB1465" i="43"/>
  <c r="AY1465" i="43" s="1"/>
  <c r="Z1465" i="43"/>
  <c r="R1465" i="43"/>
  <c r="AJ1465" i="43" s="1"/>
  <c r="AH1465" i="43"/>
  <c r="AV1464" i="43"/>
  <c r="AT1464" i="43"/>
  <c r="AQ1464" i="43"/>
  <c r="AO1464" i="43"/>
  <c r="AL1464" i="43"/>
  <c r="AE1464" i="43"/>
  <c r="AB1464" i="43"/>
  <c r="AY1464" i="43" s="1"/>
  <c r="Z1464" i="43"/>
  <c r="R1464" i="43"/>
  <c r="AJ1464" i="43" s="1"/>
  <c r="AH1464" i="43"/>
  <c r="AV1463" i="43"/>
  <c r="AT1463" i="43"/>
  <c r="AQ1463" i="43"/>
  <c r="AO1463" i="43"/>
  <c r="AL1463" i="43"/>
  <c r="AE1463" i="43"/>
  <c r="AB1463" i="43"/>
  <c r="AY1463" i="43" s="1"/>
  <c r="Z1463" i="43"/>
  <c r="R1463" i="43"/>
  <c r="AJ1463" i="43" s="1"/>
  <c r="AH1463" i="43"/>
  <c r="AV1462" i="43"/>
  <c r="AT1462" i="43"/>
  <c r="AQ1462" i="43"/>
  <c r="AO1462" i="43"/>
  <c r="AL1462" i="43"/>
  <c r="AE1462" i="43"/>
  <c r="AB1462" i="43"/>
  <c r="AY1462" i="43" s="1"/>
  <c r="Z1462" i="43"/>
  <c r="R1462" i="43"/>
  <c r="AJ1462" i="43" s="1"/>
  <c r="AH1462" i="43"/>
  <c r="AV1461" i="43"/>
  <c r="AT1461" i="43"/>
  <c r="AQ1461" i="43"/>
  <c r="AO1461" i="43"/>
  <c r="AL1461" i="43"/>
  <c r="AE1461" i="43"/>
  <c r="AB1461" i="43"/>
  <c r="AY1461" i="43" s="1"/>
  <c r="Z1461" i="43"/>
  <c r="R1461" i="43"/>
  <c r="AJ1461" i="43" s="1"/>
  <c r="AH1461" i="43"/>
  <c r="AV1460" i="43"/>
  <c r="AT1460" i="43"/>
  <c r="AQ1460" i="43"/>
  <c r="AO1460" i="43"/>
  <c r="AL1460" i="43"/>
  <c r="AE1460" i="43"/>
  <c r="AB1460" i="43"/>
  <c r="AY1460" i="43" s="1"/>
  <c r="Z1460" i="43"/>
  <c r="R1460" i="43"/>
  <c r="AJ1460" i="43" s="1"/>
  <c r="AH1460" i="43"/>
  <c r="AV1459" i="43"/>
  <c r="AT1459" i="43"/>
  <c r="AQ1459" i="43"/>
  <c r="AO1459" i="43"/>
  <c r="AL1459" i="43"/>
  <c r="AE1459" i="43"/>
  <c r="AB1459" i="43"/>
  <c r="AY1459" i="43" s="1"/>
  <c r="Z1459" i="43"/>
  <c r="R1459" i="43"/>
  <c r="AJ1459" i="43" s="1"/>
  <c r="AH1459" i="43"/>
  <c r="AV1458" i="43"/>
  <c r="AT1458" i="43"/>
  <c r="AQ1458" i="43"/>
  <c r="AO1458" i="43"/>
  <c r="AL1458" i="43"/>
  <c r="AE1458" i="43"/>
  <c r="AB1458" i="43"/>
  <c r="AY1458" i="43" s="1"/>
  <c r="Z1458" i="43"/>
  <c r="R1458" i="43"/>
  <c r="AJ1458" i="43" s="1"/>
  <c r="AH1458" i="43"/>
  <c r="AV1457" i="43"/>
  <c r="AT1457" i="43"/>
  <c r="AQ1457" i="43"/>
  <c r="AO1457" i="43"/>
  <c r="AL1457" i="43"/>
  <c r="AE1457" i="43"/>
  <c r="AB1457" i="43"/>
  <c r="AY1457" i="43" s="1"/>
  <c r="Z1457" i="43"/>
  <c r="R1457" i="43"/>
  <c r="AJ1457" i="43" s="1"/>
  <c r="AH1457" i="43"/>
  <c r="AV1456" i="43"/>
  <c r="AT1456" i="43"/>
  <c r="AQ1456" i="43"/>
  <c r="AO1456" i="43"/>
  <c r="AL1456" i="43"/>
  <c r="AE1456" i="43"/>
  <c r="AB1456" i="43"/>
  <c r="AY1456" i="43" s="1"/>
  <c r="Z1456" i="43"/>
  <c r="R1456" i="43"/>
  <c r="AJ1456" i="43" s="1"/>
  <c r="AH1456" i="43"/>
  <c r="AV1455" i="43"/>
  <c r="AT1455" i="43"/>
  <c r="AQ1455" i="43"/>
  <c r="AO1455" i="43"/>
  <c r="AL1455" i="43"/>
  <c r="AE1455" i="43"/>
  <c r="AB1455" i="43"/>
  <c r="AY1455" i="43" s="1"/>
  <c r="Z1455" i="43"/>
  <c r="R1455" i="43"/>
  <c r="AJ1455" i="43" s="1"/>
  <c r="AH1455" i="43"/>
  <c r="AV1454" i="43"/>
  <c r="AT1454" i="43"/>
  <c r="AQ1454" i="43"/>
  <c r="AO1454" i="43"/>
  <c r="AL1454" i="43"/>
  <c r="AE1454" i="43"/>
  <c r="AB1454" i="43"/>
  <c r="AY1454" i="43" s="1"/>
  <c r="Z1454" i="43"/>
  <c r="R1454" i="43"/>
  <c r="AJ1454" i="43" s="1"/>
  <c r="AH1454" i="43"/>
  <c r="AV1453" i="43"/>
  <c r="AT1453" i="43"/>
  <c r="AQ1453" i="43"/>
  <c r="AO1453" i="43"/>
  <c r="AL1453" i="43"/>
  <c r="AE1453" i="43"/>
  <c r="AB1453" i="43"/>
  <c r="AY1453" i="43" s="1"/>
  <c r="Z1453" i="43"/>
  <c r="R1453" i="43"/>
  <c r="AJ1453" i="43" s="1"/>
  <c r="AH1453" i="43"/>
  <c r="AV1452" i="43"/>
  <c r="AT1452" i="43"/>
  <c r="AQ1452" i="43"/>
  <c r="AO1452" i="43"/>
  <c r="AL1452" i="43"/>
  <c r="AE1452" i="43"/>
  <c r="AB1452" i="43"/>
  <c r="AY1452" i="43" s="1"/>
  <c r="Z1452" i="43"/>
  <c r="R1452" i="43"/>
  <c r="AJ1452" i="43" s="1"/>
  <c r="AH1452" i="43"/>
  <c r="AV1451" i="43"/>
  <c r="AT1451" i="43"/>
  <c r="AQ1451" i="43"/>
  <c r="AO1451" i="43"/>
  <c r="AL1451" i="43"/>
  <c r="AE1451" i="43"/>
  <c r="AB1451" i="43"/>
  <c r="AY1451" i="43" s="1"/>
  <c r="Z1451" i="43"/>
  <c r="R1451" i="43"/>
  <c r="AJ1451" i="43" s="1"/>
  <c r="AH1451" i="43"/>
  <c r="AV1450" i="43"/>
  <c r="AT1450" i="43"/>
  <c r="AQ1450" i="43"/>
  <c r="AO1450" i="43"/>
  <c r="AL1450" i="43"/>
  <c r="AE1450" i="43"/>
  <c r="AB1450" i="43"/>
  <c r="AY1450" i="43" s="1"/>
  <c r="Z1450" i="43"/>
  <c r="R1450" i="43"/>
  <c r="AJ1450" i="43" s="1"/>
  <c r="AH1450" i="43"/>
  <c r="AV1449" i="43"/>
  <c r="AT1449" i="43"/>
  <c r="AQ1449" i="43"/>
  <c r="AO1449" i="43"/>
  <c r="AL1449" i="43"/>
  <c r="AE1449" i="43"/>
  <c r="AB1449" i="43"/>
  <c r="AY1449" i="43" s="1"/>
  <c r="Z1449" i="43"/>
  <c r="R1449" i="43"/>
  <c r="AJ1449" i="43" s="1"/>
  <c r="AH1449" i="43"/>
  <c r="AV1448" i="43"/>
  <c r="AT1448" i="43"/>
  <c r="AQ1448" i="43"/>
  <c r="AO1448" i="43"/>
  <c r="AL1448" i="43"/>
  <c r="AE1448" i="43"/>
  <c r="AB1448" i="43"/>
  <c r="AY1448" i="43" s="1"/>
  <c r="Z1448" i="43"/>
  <c r="R1448" i="43"/>
  <c r="AJ1448" i="43" s="1"/>
  <c r="AH1448" i="43"/>
  <c r="AV1447" i="43"/>
  <c r="AT1447" i="43"/>
  <c r="AQ1447" i="43"/>
  <c r="AO1447" i="43"/>
  <c r="AL1447" i="43"/>
  <c r="AE1447" i="43"/>
  <c r="AB1447" i="43"/>
  <c r="AY1447" i="43" s="1"/>
  <c r="Z1447" i="43"/>
  <c r="R1447" i="43"/>
  <c r="AJ1447" i="43" s="1"/>
  <c r="AH1447" i="43"/>
  <c r="AV1446" i="43"/>
  <c r="AT1446" i="43"/>
  <c r="AQ1446" i="43"/>
  <c r="AO1446" i="43"/>
  <c r="AL1446" i="43"/>
  <c r="AE1446" i="43"/>
  <c r="AB1446" i="43"/>
  <c r="AY1446" i="43" s="1"/>
  <c r="Z1446" i="43"/>
  <c r="R1446" i="43"/>
  <c r="AJ1446" i="43" s="1"/>
  <c r="AH1446" i="43"/>
  <c r="AV1445" i="43"/>
  <c r="AT1445" i="43"/>
  <c r="AQ1445" i="43"/>
  <c r="AO1445" i="43"/>
  <c r="AL1445" i="43"/>
  <c r="AE1445" i="43"/>
  <c r="AB1445" i="43"/>
  <c r="AY1445" i="43" s="1"/>
  <c r="Z1445" i="43"/>
  <c r="R1445" i="43"/>
  <c r="AJ1445" i="43" s="1"/>
  <c r="AH1445" i="43"/>
  <c r="AV1444" i="43"/>
  <c r="AT1444" i="43"/>
  <c r="AQ1444" i="43"/>
  <c r="AO1444" i="43"/>
  <c r="AL1444" i="43"/>
  <c r="AE1444" i="43"/>
  <c r="AB1444" i="43"/>
  <c r="AY1444" i="43" s="1"/>
  <c r="Z1444" i="43"/>
  <c r="R1444" i="43"/>
  <c r="AJ1444" i="43" s="1"/>
  <c r="AH1444" i="43"/>
  <c r="AV1443" i="43"/>
  <c r="AT1443" i="43"/>
  <c r="AQ1443" i="43"/>
  <c r="AO1443" i="43"/>
  <c r="AL1443" i="43"/>
  <c r="AE1443" i="43"/>
  <c r="AB1443" i="43"/>
  <c r="AY1443" i="43" s="1"/>
  <c r="Z1443" i="43"/>
  <c r="R1443" i="43"/>
  <c r="AJ1443" i="43" s="1"/>
  <c r="AH1443" i="43"/>
  <c r="AV1442" i="43"/>
  <c r="AT1442" i="43"/>
  <c r="AQ1442" i="43"/>
  <c r="AO1442" i="43"/>
  <c r="AL1442" i="43"/>
  <c r="AE1442" i="43"/>
  <c r="AB1442" i="43"/>
  <c r="AY1442" i="43" s="1"/>
  <c r="Z1442" i="43"/>
  <c r="R1442" i="43"/>
  <c r="AJ1442" i="43" s="1"/>
  <c r="AH1442" i="43"/>
  <c r="AV1441" i="43"/>
  <c r="AT1441" i="43"/>
  <c r="AQ1441" i="43"/>
  <c r="AO1441" i="43"/>
  <c r="AL1441" i="43"/>
  <c r="AE1441" i="43"/>
  <c r="AB1441" i="43"/>
  <c r="AY1441" i="43" s="1"/>
  <c r="Z1441" i="43"/>
  <c r="R1441" i="43"/>
  <c r="AJ1441" i="43" s="1"/>
  <c r="AH1441" i="43"/>
  <c r="AV1440" i="43"/>
  <c r="AT1440" i="43"/>
  <c r="AQ1440" i="43"/>
  <c r="AO1440" i="43"/>
  <c r="AL1440" i="43"/>
  <c r="AE1440" i="43"/>
  <c r="AB1440" i="43"/>
  <c r="AY1440" i="43" s="1"/>
  <c r="Z1440" i="43"/>
  <c r="R1440" i="43"/>
  <c r="AJ1440" i="43" s="1"/>
  <c r="AH1440" i="43"/>
  <c r="AV1439" i="43"/>
  <c r="AT1439" i="43"/>
  <c r="AQ1439" i="43"/>
  <c r="AO1439" i="43"/>
  <c r="AL1439" i="43"/>
  <c r="AE1439" i="43"/>
  <c r="AB1439" i="43"/>
  <c r="AY1439" i="43" s="1"/>
  <c r="Z1439" i="43"/>
  <c r="R1439" i="43"/>
  <c r="AJ1439" i="43" s="1"/>
  <c r="AH1439" i="43"/>
  <c r="AV1438" i="43"/>
  <c r="AT1438" i="43"/>
  <c r="AQ1438" i="43"/>
  <c r="AO1438" i="43"/>
  <c r="AL1438" i="43"/>
  <c r="AE1438" i="43"/>
  <c r="AB1438" i="43"/>
  <c r="AY1438" i="43" s="1"/>
  <c r="Z1438" i="43"/>
  <c r="R1438" i="43"/>
  <c r="AJ1438" i="43" s="1"/>
  <c r="AH1438" i="43"/>
  <c r="AV1437" i="43"/>
  <c r="AT1437" i="43"/>
  <c r="AQ1437" i="43"/>
  <c r="AO1437" i="43"/>
  <c r="AL1437" i="43"/>
  <c r="AE1437" i="43"/>
  <c r="AB1437" i="43"/>
  <c r="AY1437" i="43" s="1"/>
  <c r="Z1437" i="43"/>
  <c r="R1437" i="43"/>
  <c r="AJ1437" i="43" s="1"/>
  <c r="AH1437" i="43"/>
  <c r="AV1436" i="43"/>
  <c r="AT1436" i="43"/>
  <c r="AQ1436" i="43"/>
  <c r="AO1436" i="43"/>
  <c r="AL1436" i="43"/>
  <c r="AE1436" i="43"/>
  <c r="AB1436" i="43"/>
  <c r="AY1436" i="43" s="1"/>
  <c r="Z1436" i="43"/>
  <c r="R1436" i="43"/>
  <c r="AJ1436" i="43" s="1"/>
  <c r="AH1436" i="43"/>
  <c r="AV1435" i="43"/>
  <c r="AT1435" i="43"/>
  <c r="AQ1435" i="43"/>
  <c r="AO1435" i="43"/>
  <c r="AL1435" i="43"/>
  <c r="AE1435" i="43"/>
  <c r="AB1435" i="43"/>
  <c r="AY1435" i="43" s="1"/>
  <c r="Z1435" i="43"/>
  <c r="R1435" i="43"/>
  <c r="AJ1435" i="43" s="1"/>
  <c r="AH1435" i="43"/>
  <c r="AV1434" i="43"/>
  <c r="AT1434" i="43"/>
  <c r="AQ1434" i="43"/>
  <c r="AO1434" i="43"/>
  <c r="AL1434" i="43"/>
  <c r="AE1434" i="43"/>
  <c r="AB1434" i="43"/>
  <c r="AY1434" i="43" s="1"/>
  <c r="Z1434" i="43"/>
  <c r="R1434" i="43"/>
  <c r="AJ1434" i="43" s="1"/>
  <c r="AH1434" i="43"/>
  <c r="AV1433" i="43"/>
  <c r="AT1433" i="43"/>
  <c r="AQ1433" i="43"/>
  <c r="AO1433" i="43"/>
  <c r="AL1433" i="43"/>
  <c r="AE1433" i="43"/>
  <c r="AB1433" i="43"/>
  <c r="AY1433" i="43" s="1"/>
  <c r="Z1433" i="43"/>
  <c r="R1433" i="43"/>
  <c r="AJ1433" i="43" s="1"/>
  <c r="AH1433" i="43"/>
  <c r="AV1432" i="43"/>
  <c r="AT1432" i="43"/>
  <c r="AQ1432" i="43"/>
  <c r="AO1432" i="43"/>
  <c r="AL1432" i="43"/>
  <c r="AE1432" i="43"/>
  <c r="AB1432" i="43"/>
  <c r="AY1432" i="43" s="1"/>
  <c r="Z1432" i="43"/>
  <c r="R1432" i="43"/>
  <c r="AJ1432" i="43" s="1"/>
  <c r="AH1432" i="43"/>
  <c r="AV1431" i="43"/>
  <c r="AT1431" i="43"/>
  <c r="AQ1431" i="43"/>
  <c r="AO1431" i="43"/>
  <c r="AL1431" i="43"/>
  <c r="AE1431" i="43"/>
  <c r="AB1431" i="43"/>
  <c r="AY1431" i="43" s="1"/>
  <c r="Z1431" i="43"/>
  <c r="R1431" i="43"/>
  <c r="AJ1431" i="43" s="1"/>
  <c r="AH1431" i="43"/>
  <c r="AV1430" i="43"/>
  <c r="AT1430" i="43"/>
  <c r="AQ1430" i="43"/>
  <c r="AO1430" i="43"/>
  <c r="AL1430" i="43"/>
  <c r="AE1430" i="43"/>
  <c r="AB1430" i="43"/>
  <c r="AY1430" i="43" s="1"/>
  <c r="Z1430" i="43"/>
  <c r="R1430" i="43"/>
  <c r="AJ1430" i="43" s="1"/>
  <c r="AH1430" i="43"/>
  <c r="AV1429" i="43"/>
  <c r="AT1429" i="43"/>
  <c r="AQ1429" i="43"/>
  <c r="AO1429" i="43"/>
  <c r="AL1429" i="43"/>
  <c r="AE1429" i="43"/>
  <c r="AB1429" i="43"/>
  <c r="AY1429" i="43" s="1"/>
  <c r="Z1429" i="43"/>
  <c r="R1429" i="43"/>
  <c r="AJ1429" i="43" s="1"/>
  <c r="AH1429" i="43"/>
  <c r="AV1428" i="43"/>
  <c r="AT1428" i="43"/>
  <c r="AQ1428" i="43"/>
  <c r="AO1428" i="43"/>
  <c r="AL1428" i="43"/>
  <c r="AE1428" i="43"/>
  <c r="AB1428" i="43"/>
  <c r="AY1428" i="43" s="1"/>
  <c r="Z1428" i="43"/>
  <c r="R1428" i="43"/>
  <c r="AJ1428" i="43" s="1"/>
  <c r="AH1428" i="43"/>
  <c r="AV1427" i="43"/>
  <c r="AT1427" i="43"/>
  <c r="AQ1427" i="43"/>
  <c r="AO1427" i="43"/>
  <c r="AL1427" i="43"/>
  <c r="AE1427" i="43"/>
  <c r="AB1427" i="43"/>
  <c r="AY1427" i="43" s="1"/>
  <c r="Z1427" i="43"/>
  <c r="R1427" i="43"/>
  <c r="AJ1427" i="43" s="1"/>
  <c r="AH1427" i="43"/>
  <c r="AV1426" i="43"/>
  <c r="AT1426" i="43"/>
  <c r="AQ1426" i="43"/>
  <c r="AO1426" i="43"/>
  <c r="AL1426" i="43"/>
  <c r="AE1426" i="43"/>
  <c r="AB1426" i="43"/>
  <c r="AY1426" i="43" s="1"/>
  <c r="Z1426" i="43"/>
  <c r="R1426" i="43"/>
  <c r="AJ1426" i="43" s="1"/>
  <c r="AH1426" i="43"/>
  <c r="AV1425" i="43"/>
  <c r="AT1425" i="43"/>
  <c r="AQ1425" i="43"/>
  <c r="AO1425" i="43"/>
  <c r="AL1425" i="43"/>
  <c r="AE1425" i="43"/>
  <c r="AB1425" i="43"/>
  <c r="AY1425" i="43" s="1"/>
  <c r="Z1425" i="43"/>
  <c r="R1425" i="43"/>
  <c r="AJ1425" i="43" s="1"/>
  <c r="AH1425" i="43"/>
  <c r="AV1424" i="43"/>
  <c r="AT1424" i="43"/>
  <c r="AQ1424" i="43"/>
  <c r="AO1424" i="43"/>
  <c r="AL1424" i="43"/>
  <c r="AE1424" i="43"/>
  <c r="AB1424" i="43"/>
  <c r="AY1424" i="43" s="1"/>
  <c r="Z1424" i="43"/>
  <c r="R1424" i="43"/>
  <c r="AJ1424" i="43" s="1"/>
  <c r="AH1424" i="43"/>
  <c r="AV1423" i="43"/>
  <c r="AT1423" i="43"/>
  <c r="AQ1423" i="43"/>
  <c r="AO1423" i="43"/>
  <c r="AL1423" i="43"/>
  <c r="AE1423" i="43"/>
  <c r="AB1423" i="43"/>
  <c r="AY1423" i="43" s="1"/>
  <c r="Z1423" i="43"/>
  <c r="R1423" i="43"/>
  <c r="AJ1423" i="43" s="1"/>
  <c r="AH1423" i="43"/>
  <c r="AV1422" i="43"/>
  <c r="AT1422" i="43"/>
  <c r="AQ1422" i="43"/>
  <c r="AO1422" i="43"/>
  <c r="AL1422" i="43"/>
  <c r="AE1422" i="43"/>
  <c r="AB1422" i="43"/>
  <c r="AY1422" i="43" s="1"/>
  <c r="Z1422" i="43"/>
  <c r="R1422" i="43"/>
  <c r="AJ1422" i="43" s="1"/>
  <c r="AH1422" i="43"/>
  <c r="AV1421" i="43"/>
  <c r="AT1421" i="43"/>
  <c r="AQ1421" i="43"/>
  <c r="AO1421" i="43"/>
  <c r="AL1421" i="43"/>
  <c r="AE1421" i="43"/>
  <c r="AB1421" i="43"/>
  <c r="AY1421" i="43" s="1"/>
  <c r="Z1421" i="43"/>
  <c r="R1421" i="43"/>
  <c r="AJ1421" i="43" s="1"/>
  <c r="AH1421" i="43"/>
  <c r="AV1420" i="43"/>
  <c r="AT1420" i="43"/>
  <c r="AQ1420" i="43"/>
  <c r="AO1420" i="43"/>
  <c r="AL1420" i="43"/>
  <c r="AE1420" i="43"/>
  <c r="AB1420" i="43"/>
  <c r="AY1420" i="43" s="1"/>
  <c r="Z1420" i="43"/>
  <c r="R1420" i="43"/>
  <c r="AJ1420" i="43" s="1"/>
  <c r="AH1420" i="43"/>
  <c r="AV1419" i="43"/>
  <c r="AT1419" i="43"/>
  <c r="AQ1419" i="43"/>
  <c r="AO1419" i="43"/>
  <c r="AL1419" i="43"/>
  <c r="AE1419" i="43"/>
  <c r="AB1419" i="43"/>
  <c r="AY1419" i="43" s="1"/>
  <c r="Z1419" i="43"/>
  <c r="R1419" i="43"/>
  <c r="AJ1419" i="43" s="1"/>
  <c r="AH1419" i="43"/>
  <c r="AV1418" i="43"/>
  <c r="AT1418" i="43"/>
  <c r="AQ1418" i="43"/>
  <c r="AO1418" i="43"/>
  <c r="AL1418" i="43"/>
  <c r="AE1418" i="43"/>
  <c r="AB1418" i="43"/>
  <c r="AY1418" i="43" s="1"/>
  <c r="Z1418" i="43"/>
  <c r="R1418" i="43"/>
  <c r="AJ1418" i="43" s="1"/>
  <c r="AH1418" i="43"/>
  <c r="AV1417" i="43"/>
  <c r="AT1417" i="43"/>
  <c r="AQ1417" i="43"/>
  <c r="AO1417" i="43"/>
  <c r="AL1417" i="43"/>
  <c r="AE1417" i="43"/>
  <c r="AB1417" i="43"/>
  <c r="AY1417" i="43" s="1"/>
  <c r="Z1417" i="43"/>
  <c r="R1417" i="43"/>
  <c r="AJ1417" i="43" s="1"/>
  <c r="AH1417" i="43"/>
  <c r="AV1416" i="43"/>
  <c r="AT1416" i="43"/>
  <c r="AQ1416" i="43"/>
  <c r="AO1416" i="43"/>
  <c r="AL1416" i="43"/>
  <c r="AE1416" i="43"/>
  <c r="AB1416" i="43"/>
  <c r="AY1416" i="43" s="1"/>
  <c r="Z1416" i="43"/>
  <c r="R1416" i="43"/>
  <c r="AJ1416" i="43" s="1"/>
  <c r="AH1416" i="43"/>
  <c r="AV1415" i="43"/>
  <c r="AT1415" i="43"/>
  <c r="AQ1415" i="43"/>
  <c r="AO1415" i="43"/>
  <c r="AL1415" i="43"/>
  <c r="AE1415" i="43"/>
  <c r="AB1415" i="43"/>
  <c r="AY1415" i="43" s="1"/>
  <c r="Z1415" i="43"/>
  <c r="R1415" i="43"/>
  <c r="AJ1415" i="43" s="1"/>
  <c r="AH1415" i="43"/>
  <c r="AV1414" i="43"/>
  <c r="AT1414" i="43"/>
  <c r="AQ1414" i="43"/>
  <c r="AO1414" i="43"/>
  <c r="AL1414" i="43"/>
  <c r="AE1414" i="43"/>
  <c r="AB1414" i="43"/>
  <c r="AY1414" i="43" s="1"/>
  <c r="Z1414" i="43"/>
  <c r="R1414" i="43"/>
  <c r="AJ1414" i="43" s="1"/>
  <c r="AH1414" i="43"/>
  <c r="AV1413" i="43"/>
  <c r="AT1413" i="43"/>
  <c r="AQ1413" i="43"/>
  <c r="AO1413" i="43"/>
  <c r="AL1413" i="43"/>
  <c r="AE1413" i="43"/>
  <c r="AB1413" i="43"/>
  <c r="AY1413" i="43" s="1"/>
  <c r="Z1413" i="43"/>
  <c r="R1413" i="43"/>
  <c r="AJ1413" i="43" s="1"/>
  <c r="AH1413" i="43"/>
  <c r="AV1412" i="43"/>
  <c r="AT1412" i="43"/>
  <c r="AQ1412" i="43"/>
  <c r="AO1412" i="43"/>
  <c r="AL1412" i="43"/>
  <c r="AE1412" i="43"/>
  <c r="AB1412" i="43"/>
  <c r="AY1412" i="43" s="1"/>
  <c r="Z1412" i="43"/>
  <c r="R1412" i="43"/>
  <c r="AJ1412" i="43" s="1"/>
  <c r="AH1412" i="43"/>
  <c r="AV1411" i="43"/>
  <c r="AT1411" i="43"/>
  <c r="AQ1411" i="43"/>
  <c r="AO1411" i="43"/>
  <c r="AL1411" i="43"/>
  <c r="AE1411" i="43"/>
  <c r="AB1411" i="43"/>
  <c r="AY1411" i="43" s="1"/>
  <c r="Z1411" i="43"/>
  <c r="R1411" i="43"/>
  <c r="AJ1411" i="43" s="1"/>
  <c r="AH1411" i="43"/>
  <c r="AV1410" i="43"/>
  <c r="AT1410" i="43"/>
  <c r="AQ1410" i="43"/>
  <c r="AO1410" i="43"/>
  <c r="AL1410" i="43"/>
  <c r="AE1410" i="43"/>
  <c r="AB1410" i="43"/>
  <c r="AY1410" i="43" s="1"/>
  <c r="Z1410" i="43"/>
  <c r="R1410" i="43"/>
  <c r="AJ1410" i="43" s="1"/>
  <c r="AH1410" i="43"/>
  <c r="AV1409" i="43"/>
  <c r="AT1409" i="43"/>
  <c r="AQ1409" i="43"/>
  <c r="AO1409" i="43"/>
  <c r="AL1409" i="43"/>
  <c r="AE1409" i="43"/>
  <c r="AB1409" i="43"/>
  <c r="AY1409" i="43" s="1"/>
  <c r="Z1409" i="43"/>
  <c r="R1409" i="43"/>
  <c r="AJ1409" i="43" s="1"/>
  <c r="AH1409" i="43"/>
  <c r="AV1408" i="43"/>
  <c r="AT1408" i="43"/>
  <c r="AQ1408" i="43"/>
  <c r="AO1408" i="43"/>
  <c r="AL1408" i="43"/>
  <c r="AE1408" i="43"/>
  <c r="AB1408" i="43"/>
  <c r="AY1408" i="43" s="1"/>
  <c r="Z1408" i="43"/>
  <c r="R1408" i="43"/>
  <c r="AJ1408" i="43" s="1"/>
  <c r="AH1408" i="43"/>
  <c r="AV1407" i="43"/>
  <c r="AT1407" i="43"/>
  <c r="AQ1407" i="43"/>
  <c r="AO1407" i="43"/>
  <c r="AL1407" i="43"/>
  <c r="AE1407" i="43"/>
  <c r="AB1407" i="43"/>
  <c r="AY1407" i="43" s="1"/>
  <c r="Z1407" i="43"/>
  <c r="R1407" i="43"/>
  <c r="AJ1407" i="43" s="1"/>
  <c r="AH1407" i="43"/>
  <c r="AV1406" i="43"/>
  <c r="AT1406" i="43"/>
  <c r="AQ1406" i="43"/>
  <c r="AO1406" i="43"/>
  <c r="AL1406" i="43"/>
  <c r="AE1406" i="43"/>
  <c r="AB1406" i="43"/>
  <c r="AY1406" i="43" s="1"/>
  <c r="Z1406" i="43"/>
  <c r="R1406" i="43"/>
  <c r="AJ1406" i="43" s="1"/>
  <c r="AH1406" i="43"/>
  <c r="AV1405" i="43"/>
  <c r="AT1405" i="43"/>
  <c r="AQ1405" i="43"/>
  <c r="AO1405" i="43"/>
  <c r="AL1405" i="43"/>
  <c r="AE1405" i="43"/>
  <c r="AB1405" i="43"/>
  <c r="AY1405" i="43" s="1"/>
  <c r="Z1405" i="43"/>
  <c r="R1405" i="43"/>
  <c r="AJ1405" i="43" s="1"/>
  <c r="AH1405" i="43"/>
  <c r="AV1404" i="43"/>
  <c r="AT1404" i="43"/>
  <c r="AQ1404" i="43"/>
  <c r="AO1404" i="43"/>
  <c r="AL1404" i="43"/>
  <c r="AE1404" i="43"/>
  <c r="AB1404" i="43"/>
  <c r="AY1404" i="43" s="1"/>
  <c r="Z1404" i="43"/>
  <c r="R1404" i="43"/>
  <c r="AJ1404" i="43" s="1"/>
  <c r="AH1404" i="43"/>
  <c r="AV1403" i="43"/>
  <c r="AT1403" i="43"/>
  <c r="AQ1403" i="43"/>
  <c r="AO1403" i="43"/>
  <c r="AL1403" i="43"/>
  <c r="AE1403" i="43"/>
  <c r="AB1403" i="43"/>
  <c r="AY1403" i="43" s="1"/>
  <c r="Z1403" i="43"/>
  <c r="R1403" i="43"/>
  <c r="AJ1403" i="43" s="1"/>
  <c r="AH1403" i="43"/>
  <c r="AV1402" i="43"/>
  <c r="AT1402" i="43"/>
  <c r="AQ1402" i="43"/>
  <c r="AO1402" i="43"/>
  <c r="AL1402" i="43"/>
  <c r="AE1402" i="43"/>
  <c r="AB1402" i="43"/>
  <c r="AY1402" i="43" s="1"/>
  <c r="Z1402" i="43"/>
  <c r="R1402" i="43"/>
  <c r="AJ1402" i="43" s="1"/>
  <c r="AH1402" i="43"/>
  <c r="AV1401" i="43"/>
  <c r="AT1401" i="43"/>
  <c r="AQ1401" i="43"/>
  <c r="AO1401" i="43"/>
  <c r="AL1401" i="43"/>
  <c r="AE1401" i="43"/>
  <c r="AB1401" i="43"/>
  <c r="AY1401" i="43" s="1"/>
  <c r="Z1401" i="43"/>
  <c r="R1401" i="43"/>
  <c r="AJ1401" i="43" s="1"/>
  <c r="AH1401" i="43"/>
  <c r="AV1400" i="43"/>
  <c r="AT1400" i="43"/>
  <c r="AQ1400" i="43"/>
  <c r="AO1400" i="43"/>
  <c r="AL1400" i="43"/>
  <c r="AE1400" i="43"/>
  <c r="AB1400" i="43"/>
  <c r="AY1400" i="43" s="1"/>
  <c r="Z1400" i="43"/>
  <c r="R1400" i="43"/>
  <c r="AJ1400" i="43" s="1"/>
  <c r="AH1400" i="43"/>
  <c r="AV1399" i="43"/>
  <c r="AT1399" i="43"/>
  <c r="AQ1399" i="43"/>
  <c r="AO1399" i="43"/>
  <c r="AL1399" i="43"/>
  <c r="AE1399" i="43"/>
  <c r="AB1399" i="43"/>
  <c r="AY1399" i="43" s="1"/>
  <c r="Z1399" i="43"/>
  <c r="R1399" i="43"/>
  <c r="AJ1399" i="43" s="1"/>
  <c r="AH1399" i="43"/>
  <c r="AV1398" i="43"/>
  <c r="AT1398" i="43"/>
  <c r="AQ1398" i="43"/>
  <c r="AO1398" i="43"/>
  <c r="AL1398" i="43"/>
  <c r="AE1398" i="43"/>
  <c r="AB1398" i="43"/>
  <c r="AY1398" i="43" s="1"/>
  <c r="Z1398" i="43"/>
  <c r="R1398" i="43"/>
  <c r="AJ1398" i="43" s="1"/>
  <c r="AH1398" i="43"/>
  <c r="AV1397" i="43"/>
  <c r="AT1397" i="43"/>
  <c r="AQ1397" i="43"/>
  <c r="AO1397" i="43"/>
  <c r="AL1397" i="43"/>
  <c r="AE1397" i="43"/>
  <c r="AB1397" i="43"/>
  <c r="AY1397" i="43" s="1"/>
  <c r="Z1397" i="43"/>
  <c r="R1397" i="43"/>
  <c r="AJ1397" i="43" s="1"/>
  <c r="AH1397" i="43"/>
  <c r="AV1396" i="43"/>
  <c r="AT1396" i="43"/>
  <c r="AQ1396" i="43"/>
  <c r="AO1396" i="43"/>
  <c r="AL1396" i="43"/>
  <c r="AE1396" i="43"/>
  <c r="AB1396" i="43"/>
  <c r="AY1396" i="43" s="1"/>
  <c r="Z1396" i="43"/>
  <c r="R1396" i="43"/>
  <c r="AJ1396" i="43" s="1"/>
  <c r="AH1396" i="43"/>
  <c r="AV1395" i="43"/>
  <c r="AT1395" i="43"/>
  <c r="AQ1395" i="43"/>
  <c r="AO1395" i="43"/>
  <c r="AL1395" i="43"/>
  <c r="AE1395" i="43"/>
  <c r="AB1395" i="43"/>
  <c r="AY1395" i="43" s="1"/>
  <c r="Z1395" i="43"/>
  <c r="R1395" i="43"/>
  <c r="AJ1395" i="43" s="1"/>
  <c r="AH1395" i="43"/>
  <c r="AV1394" i="43"/>
  <c r="AT1394" i="43"/>
  <c r="AQ1394" i="43"/>
  <c r="AO1394" i="43"/>
  <c r="AL1394" i="43"/>
  <c r="AE1394" i="43"/>
  <c r="AB1394" i="43"/>
  <c r="AY1394" i="43" s="1"/>
  <c r="Z1394" i="43"/>
  <c r="R1394" i="43"/>
  <c r="AJ1394" i="43" s="1"/>
  <c r="AH1394" i="43"/>
  <c r="AV1393" i="43"/>
  <c r="AT1393" i="43"/>
  <c r="AQ1393" i="43"/>
  <c r="AO1393" i="43"/>
  <c r="AL1393" i="43"/>
  <c r="AE1393" i="43"/>
  <c r="AB1393" i="43"/>
  <c r="AY1393" i="43" s="1"/>
  <c r="Z1393" i="43"/>
  <c r="R1393" i="43"/>
  <c r="AJ1393" i="43" s="1"/>
  <c r="AH1393" i="43"/>
  <c r="AV1392" i="43"/>
  <c r="AT1392" i="43"/>
  <c r="AQ1392" i="43"/>
  <c r="AO1392" i="43"/>
  <c r="AL1392" i="43"/>
  <c r="AE1392" i="43"/>
  <c r="AB1392" i="43"/>
  <c r="AY1392" i="43" s="1"/>
  <c r="Z1392" i="43"/>
  <c r="R1392" i="43"/>
  <c r="AJ1392" i="43" s="1"/>
  <c r="AH1392" i="43"/>
  <c r="AV1391" i="43"/>
  <c r="AT1391" i="43"/>
  <c r="AQ1391" i="43"/>
  <c r="AO1391" i="43"/>
  <c r="AL1391" i="43"/>
  <c r="AE1391" i="43"/>
  <c r="AB1391" i="43"/>
  <c r="AY1391" i="43" s="1"/>
  <c r="Z1391" i="43"/>
  <c r="R1391" i="43"/>
  <c r="AJ1391" i="43" s="1"/>
  <c r="AH1391" i="43"/>
  <c r="AV1390" i="43"/>
  <c r="AT1390" i="43"/>
  <c r="AQ1390" i="43"/>
  <c r="AO1390" i="43"/>
  <c r="AL1390" i="43"/>
  <c r="AE1390" i="43"/>
  <c r="AB1390" i="43"/>
  <c r="AY1390" i="43" s="1"/>
  <c r="Z1390" i="43"/>
  <c r="R1390" i="43"/>
  <c r="AJ1390" i="43" s="1"/>
  <c r="AH1390" i="43"/>
  <c r="AV1389" i="43"/>
  <c r="AT1389" i="43"/>
  <c r="AQ1389" i="43"/>
  <c r="AO1389" i="43"/>
  <c r="AL1389" i="43"/>
  <c r="AE1389" i="43"/>
  <c r="AB1389" i="43"/>
  <c r="AY1389" i="43" s="1"/>
  <c r="Z1389" i="43"/>
  <c r="R1389" i="43"/>
  <c r="AJ1389" i="43" s="1"/>
  <c r="AH1389" i="43"/>
  <c r="AV1388" i="43"/>
  <c r="AT1388" i="43"/>
  <c r="AQ1388" i="43"/>
  <c r="AO1388" i="43"/>
  <c r="AL1388" i="43"/>
  <c r="AE1388" i="43"/>
  <c r="AB1388" i="43"/>
  <c r="AY1388" i="43" s="1"/>
  <c r="Z1388" i="43"/>
  <c r="R1388" i="43"/>
  <c r="AJ1388" i="43" s="1"/>
  <c r="AH1388" i="43"/>
  <c r="AV1387" i="43"/>
  <c r="AT1387" i="43"/>
  <c r="AQ1387" i="43"/>
  <c r="AO1387" i="43"/>
  <c r="AL1387" i="43"/>
  <c r="AE1387" i="43"/>
  <c r="AB1387" i="43"/>
  <c r="AY1387" i="43" s="1"/>
  <c r="Z1387" i="43"/>
  <c r="R1387" i="43"/>
  <c r="AJ1387" i="43" s="1"/>
  <c r="AH1387" i="43"/>
  <c r="AV1386" i="43"/>
  <c r="AT1386" i="43"/>
  <c r="AQ1386" i="43"/>
  <c r="AO1386" i="43"/>
  <c r="AL1386" i="43"/>
  <c r="AE1386" i="43"/>
  <c r="AB1386" i="43"/>
  <c r="AY1386" i="43" s="1"/>
  <c r="Z1386" i="43"/>
  <c r="R1386" i="43"/>
  <c r="AJ1386" i="43" s="1"/>
  <c r="AH1386" i="43"/>
  <c r="AV1385" i="43"/>
  <c r="AT1385" i="43"/>
  <c r="AQ1385" i="43"/>
  <c r="AO1385" i="43"/>
  <c r="AL1385" i="43"/>
  <c r="AE1385" i="43"/>
  <c r="AB1385" i="43"/>
  <c r="AY1385" i="43" s="1"/>
  <c r="Z1385" i="43"/>
  <c r="R1385" i="43"/>
  <c r="AJ1385" i="43" s="1"/>
  <c r="AH1385" i="43"/>
  <c r="AV1384" i="43"/>
  <c r="AT1384" i="43"/>
  <c r="AQ1384" i="43"/>
  <c r="AO1384" i="43"/>
  <c r="AL1384" i="43"/>
  <c r="AE1384" i="43"/>
  <c r="AB1384" i="43"/>
  <c r="AY1384" i="43" s="1"/>
  <c r="Z1384" i="43"/>
  <c r="R1384" i="43"/>
  <c r="AJ1384" i="43" s="1"/>
  <c r="AH1384" i="43"/>
  <c r="AV1383" i="43"/>
  <c r="AT1383" i="43"/>
  <c r="AQ1383" i="43"/>
  <c r="AO1383" i="43"/>
  <c r="AL1383" i="43"/>
  <c r="AE1383" i="43"/>
  <c r="AB1383" i="43"/>
  <c r="AY1383" i="43" s="1"/>
  <c r="Z1383" i="43"/>
  <c r="R1383" i="43"/>
  <c r="AJ1383" i="43" s="1"/>
  <c r="AH1383" i="43"/>
  <c r="AV1382" i="43"/>
  <c r="AT1382" i="43"/>
  <c r="AQ1382" i="43"/>
  <c r="AO1382" i="43"/>
  <c r="AL1382" i="43"/>
  <c r="AE1382" i="43"/>
  <c r="AB1382" i="43"/>
  <c r="AY1382" i="43" s="1"/>
  <c r="Z1382" i="43"/>
  <c r="R1382" i="43"/>
  <c r="AJ1382" i="43" s="1"/>
  <c r="AH1382" i="43"/>
  <c r="AV1381" i="43"/>
  <c r="AT1381" i="43"/>
  <c r="AQ1381" i="43"/>
  <c r="AO1381" i="43"/>
  <c r="AL1381" i="43"/>
  <c r="AE1381" i="43"/>
  <c r="AB1381" i="43"/>
  <c r="AY1381" i="43" s="1"/>
  <c r="Z1381" i="43"/>
  <c r="R1381" i="43"/>
  <c r="AJ1381" i="43" s="1"/>
  <c r="AH1381" i="43"/>
  <c r="AV1380" i="43"/>
  <c r="AT1380" i="43"/>
  <c r="AQ1380" i="43"/>
  <c r="AO1380" i="43"/>
  <c r="AL1380" i="43"/>
  <c r="AE1380" i="43"/>
  <c r="AB1380" i="43"/>
  <c r="AY1380" i="43" s="1"/>
  <c r="Z1380" i="43"/>
  <c r="R1380" i="43"/>
  <c r="AJ1380" i="43" s="1"/>
  <c r="AH1380" i="43"/>
  <c r="AV1379" i="43"/>
  <c r="AT1379" i="43"/>
  <c r="AQ1379" i="43"/>
  <c r="AO1379" i="43"/>
  <c r="AL1379" i="43"/>
  <c r="AE1379" i="43"/>
  <c r="AB1379" i="43"/>
  <c r="AY1379" i="43" s="1"/>
  <c r="Z1379" i="43"/>
  <c r="R1379" i="43"/>
  <c r="AJ1379" i="43" s="1"/>
  <c r="AH1379" i="43"/>
  <c r="AV1378" i="43"/>
  <c r="AT1378" i="43"/>
  <c r="AQ1378" i="43"/>
  <c r="AO1378" i="43"/>
  <c r="AL1378" i="43"/>
  <c r="AE1378" i="43"/>
  <c r="AB1378" i="43"/>
  <c r="AY1378" i="43" s="1"/>
  <c r="Z1378" i="43"/>
  <c r="R1378" i="43"/>
  <c r="AJ1378" i="43" s="1"/>
  <c r="AH1378" i="43"/>
  <c r="AV1377" i="43"/>
  <c r="AT1377" i="43"/>
  <c r="AQ1377" i="43"/>
  <c r="AO1377" i="43"/>
  <c r="AL1377" i="43"/>
  <c r="AE1377" i="43"/>
  <c r="AB1377" i="43"/>
  <c r="AY1377" i="43" s="1"/>
  <c r="Z1377" i="43"/>
  <c r="R1377" i="43"/>
  <c r="AJ1377" i="43" s="1"/>
  <c r="AH1377" i="43"/>
  <c r="AV1376" i="43"/>
  <c r="AT1376" i="43"/>
  <c r="AQ1376" i="43"/>
  <c r="AO1376" i="43"/>
  <c r="AL1376" i="43"/>
  <c r="AE1376" i="43"/>
  <c r="AB1376" i="43"/>
  <c r="AY1376" i="43" s="1"/>
  <c r="Z1376" i="43"/>
  <c r="R1376" i="43"/>
  <c r="AJ1376" i="43" s="1"/>
  <c r="AH1376" i="43"/>
  <c r="AV1375" i="43"/>
  <c r="AT1375" i="43"/>
  <c r="AQ1375" i="43"/>
  <c r="AO1375" i="43"/>
  <c r="AL1375" i="43"/>
  <c r="AE1375" i="43"/>
  <c r="AB1375" i="43"/>
  <c r="AY1375" i="43" s="1"/>
  <c r="Z1375" i="43"/>
  <c r="R1375" i="43"/>
  <c r="AJ1375" i="43" s="1"/>
  <c r="AH1375" i="43"/>
  <c r="AV1374" i="43"/>
  <c r="AT1374" i="43"/>
  <c r="AQ1374" i="43"/>
  <c r="AO1374" i="43"/>
  <c r="AL1374" i="43"/>
  <c r="AE1374" i="43"/>
  <c r="AB1374" i="43"/>
  <c r="AY1374" i="43" s="1"/>
  <c r="Z1374" i="43"/>
  <c r="R1374" i="43"/>
  <c r="AJ1374" i="43" s="1"/>
  <c r="AH1374" i="43"/>
  <c r="AV1373" i="43"/>
  <c r="AT1373" i="43"/>
  <c r="AQ1373" i="43"/>
  <c r="AO1373" i="43"/>
  <c r="AL1373" i="43"/>
  <c r="AE1373" i="43"/>
  <c r="AB1373" i="43"/>
  <c r="AY1373" i="43" s="1"/>
  <c r="Z1373" i="43"/>
  <c r="R1373" i="43"/>
  <c r="AJ1373" i="43" s="1"/>
  <c r="AH1373" i="43"/>
  <c r="AV1372" i="43"/>
  <c r="AT1372" i="43"/>
  <c r="AQ1372" i="43"/>
  <c r="AO1372" i="43"/>
  <c r="AL1372" i="43"/>
  <c r="AE1372" i="43"/>
  <c r="AB1372" i="43"/>
  <c r="AY1372" i="43" s="1"/>
  <c r="Z1372" i="43"/>
  <c r="R1372" i="43"/>
  <c r="AJ1372" i="43" s="1"/>
  <c r="AH1372" i="43"/>
  <c r="AV1371" i="43"/>
  <c r="AT1371" i="43"/>
  <c r="AQ1371" i="43"/>
  <c r="AO1371" i="43"/>
  <c r="AL1371" i="43"/>
  <c r="AE1371" i="43"/>
  <c r="AB1371" i="43"/>
  <c r="AY1371" i="43" s="1"/>
  <c r="Z1371" i="43"/>
  <c r="R1371" i="43"/>
  <c r="AJ1371" i="43" s="1"/>
  <c r="AH1371" i="43"/>
  <c r="AV1370" i="43"/>
  <c r="AT1370" i="43"/>
  <c r="AQ1370" i="43"/>
  <c r="AO1370" i="43"/>
  <c r="AL1370" i="43"/>
  <c r="AE1370" i="43"/>
  <c r="AB1370" i="43"/>
  <c r="AY1370" i="43" s="1"/>
  <c r="Z1370" i="43"/>
  <c r="R1370" i="43"/>
  <c r="AJ1370" i="43" s="1"/>
  <c r="AH1370" i="43"/>
  <c r="AV1369" i="43"/>
  <c r="AT1369" i="43"/>
  <c r="AQ1369" i="43"/>
  <c r="AO1369" i="43"/>
  <c r="AL1369" i="43"/>
  <c r="AE1369" i="43"/>
  <c r="AB1369" i="43"/>
  <c r="AY1369" i="43" s="1"/>
  <c r="Z1369" i="43"/>
  <c r="R1369" i="43"/>
  <c r="AJ1369" i="43" s="1"/>
  <c r="AH1369" i="43"/>
  <c r="AV1368" i="43"/>
  <c r="AT1368" i="43"/>
  <c r="AQ1368" i="43"/>
  <c r="AO1368" i="43"/>
  <c r="AL1368" i="43"/>
  <c r="AE1368" i="43"/>
  <c r="AB1368" i="43"/>
  <c r="AY1368" i="43" s="1"/>
  <c r="Z1368" i="43"/>
  <c r="R1368" i="43"/>
  <c r="AJ1368" i="43" s="1"/>
  <c r="AH1368" i="43"/>
  <c r="AV1367" i="43"/>
  <c r="AT1367" i="43"/>
  <c r="AQ1367" i="43"/>
  <c r="AO1367" i="43"/>
  <c r="AL1367" i="43"/>
  <c r="AE1367" i="43"/>
  <c r="AB1367" i="43"/>
  <c r="AY1367" i="43" s="1"/>
  <c r="Z1367" i="43"/>
  <c r="R1367" i="43"/>
  <c r="AJ1367" i="43" s="1"/>
  <c r="AH1367" i="43"/>
  <c r="AV1366" i="43"/>
  <c r="AT1366" i="43"/>
  <c r="AQ1366" i="43"/>
  <c r="AO1366" i="43"/>
  <c r="AL1366" i="43"/>
  <c r="AE1366" i="43"/>
  <c r="AB1366" i="43"/>
  <c r="AY1366" i="43" s="1"/>
  <c r="Z1366" i="43"/>
  <c r="R1366" i="43"/>
  <c r="AJ1366" i="43" s="1"/>
  <c r="AH1366" i="43"/>
  <c r="AV1365" i="43"/>
  <c r="AT1365" i="43"/>
  <c r="AQ1365" i="43"/>
  <c r="AO1365" i="43"/>
  <c r="AL1365" i="43"/>
  <c r="AE1365" i="43"/>
  <c r="AB1365" i="43"/>
  <c r="AY1365" i="43" s="1"/>
  <c r="Z1365" i="43"/>
  <c r="R1365" i="43"/>
  <c r="AJ1365" i="43" s="1"/>
  <c r="AH1365" i="43"/>
  <c r="AV1364" i="43"/>
  <c r="AT1364" i="43"/>
  <c r="AQ1364" i="43"/>
  <c r="AO1364" i="43"/>
  <c r="AL1364" i="43"/>
  <c r="AE1364" i="43"/>
  <c r="AB1364" i="43"/>
  <c r="AY1364" i="43" s="1"/>
  <c r="Z1364" i="43"/>
  <c r="R1364" i="43"/>
  <c r="AJ1364" i="43" s="1"/>
  <c r="AH1364" i="43"/>
  <c r="AV1363" i="43"/>
  <c r="AT1363" i="43"/>
  <c r="AQ1363" i="43"/>
  <c r="AO1363" i="43"/>
  <c r="AL1363" i="43"/>
  <c r="AE1363" i="43"/>
  <c r="AB1363" i="43"/>
  <c r="AY1363" i="43" s="1"/>
  <c r="Z1363" i="43"/>
  <c r="R1363" i="43"/>
  <c r="AJ1363" i="43" s="1"/>
  <c r="AH1363" i="43"/>
  <c r="AV1362" i="43"/>
  <c r="AT1362" i="43"/>
  <c r="AQ1362" i="43"/>
  <c r="AO1362" i="43"/>
  <c r="AL1362" i="43"/>
  <c r="AE1362" i="43"/>
  <c r="AB1362" i="43"/>
  <c r="AY1362" i="43" s="1"/>
  <c r="Z1362" i="43"/>
  <c r="R1362" i="43"/>
  <c r="AJ1362" i="43" s="1"/>
  <c r="AH1362" i="43"/>
  <c r="AV1361" i="43"/>
  <c r="AT1361" i="43"/>
  <c r="AQ1361" i="43"/>
  <c r="AO1361" i="43"/>
  <c r="AL1361" i="43"/>
  <c r="AE1361" i="43"/>
  <c r="AB1361" i="43"/>
  <c r="AY1361" i="43" s="1"/>
  <c r="Z1361" i="43"/>
  <c r="R1361" i="43"/>
  <c r="AJ1361" i="43" s="1"/>
  <c r="AH1361" i="43"/>
  <c r="AV1360" i="43"/>
  <c r="AT1360" i="43"/>
  <c r="AQ1360" i="43"/>
  <c r="AO1360" i="43"/>
  <c r="AL1360" i="43"/>
  <c r="AE1360" i="43"/>
  <c r="AB1360" i="43"/>
  <c r="AY1360" i="43" s="1"/>
  <c r="Z1360" i="43"/>
  <c r="R1360" i="43"/>
  <c r="AJ1360" i="43" s="1"/>
  <c r="AH1360" i="43"/>
  <c r="AV1359" i="43"/>
  <c r="AT1359" i="43"/>
  <c r="AQ1359" i="43"/>
  <c r="AO1359" i="43"/>
  <c r="AL1359" i="43"/>
  <c r="AE1359" i="43"/>
  <c r="AB1359" i="43"/>
  <c r="AY1359" i="43" s="1"/>
  <c r="Z1359" i="43"/>
  <c r="R1359" i="43"/>
  <c r="AJ1359" i="43" s="1"/>
  <c r="AH1359" i="43"/>
  <c r="AV1358" i="43"/>
  <c r="AT1358" i="43"/>
  <c r="AQ1358" i="43"/>
  <c r="AO1358" i="43"/>
  <c r="AL1358" i="43"/>
  <c r="AE1358" i="43"/>
  <c r="AB1358" i="43"/>
  <c r="AY1358" i="43" s="1"/>
  <c r="Z1358" i="43"/>
  <c r="R1358" i="43"/>
  <c r="AJ1358" i="43" s="1"/>
  <c r="AH1358" i="43"/>
  <c r="AV1357" i="43"/>
  <c r="AT1357" i="43"/>
  <c r="AQ1357" i="43"/>
  <c r="AO1357" i="43"/>
  <c r="AL1357" i="43"/>
  <c r="AE1357" i="43"/>
  <c r="AB1357" i="43"/>
  <c r="AY1357" i="43" s="1"/>
  <c r="Z1357" i="43"/>
  <c r="R1357" i="43"/>
  <c r="AJ1357" i="43" s="1"/>
  <c r="AH1357" i="43"/>
  <c r="AV1356" i="43"/>
  <c r="AT1356" i="43"/>
  <c r="AQ1356" i="43"/>
  <c r="AO1356" i="43"/>
  <c r="AL1356" i="43"/>
  <c r="AE1356" i="43"/>
  <c r="AB1356" i="43"/>
  <c r="AY1356" i="43" s="1"/>
  <c r="Z1356" i="43"/>
  <c r="R1356" i="43"/>
  <c r="AJ1356" i="43" s="1"/>
  <c r="AH1356" i="43"/>
  <c r="AV1355" i="43"/>
  <c r="AT1355" i="43"/>
  <c r="AQ1355" i="43"/>
  <c r="AO1355" i="43"/>
  <c r="AL1355" i="43"/>
  <c r="AE1355" i="43"/>
  <c r="AB1355" i="43"/>
  <c r="AY1355" i="43" s="1"/>
  <c r="Z1355" i="43"/>
  <c r="R1355" i="43"/>
  <c r="AJ1355" i="43" s="1"/>
  <c r="AH1355" i="43"/>
  <c r="AV1354" i="43"/>
  <c r="AT1354" i="43"/>
  <c r="AQ1354" i="43"/>
  <c r="AO1354" i="43"/>
  <c r="AL1354" i="43"/>
  <c r="AE1354" i="43"/>
  <c r="AB1354" i="43"/>
  <c r="AY1354" i="43" s="1"/>
  <c r="Z1354" i="43"/>
  <c r="R1354" i="43"/>
  <c r="AJ1354" i="43" s="1"/>
  <c r="AH1354" i="43"/>
  <c r="AV1353" i="43"/>
  <c r="AT1353" i="43"/>
  <c r="AQ1353" i="43"/>
  <c r="AO1353" i="43"/>
  <c r="AL1353" i="43"/>
  <c r="AE1353" i="43"/>
  <c r="AB1353" i="43"/>
  <c r="AY1353" i="43" s="1"/>
  <c r="Z1353" i="43"/>
  <c r="R1353" i="43"/>
  <c r="AJ1353" i="43" s="1"/>
  <c r="AH1353" i="43"/>
  <c r="AV1352" i="43"/>
  <c r="AT1352" i="43"/>
  <c r="AQ1352" i="43"/>
  <c r="AO1352" i="43"/>
  <c r="AL1352" i="43"/>
  <c r="AE1352" i="43"/>
  <c r="AB1352" i="43"/>
  <c r="AY1352" i="43" s="1"/>
  <c r="Z1352" i="43"/>
  <c r="R1352" i="43"/>
  <c r="AJ1352" i="43" s="1"/>
  <c r="AH1352" i="43"/>
  <c r="AV1351" i="43"/>
  <c r="AT1351" i="43"/>
  <c r="AQ1351" i="43"/>
  <c r="AO1351" i="43"/>
  <c r="AL1351" i="43"/>
  <c r="AE1351" i="43"/>
  <c r="AB1351" i="43"/>
  <c r="AY1351" i="43" s="1"/>
  <c r="Z1351" i="43"/>
  <c r="R1351" i="43"/>
  <c r="AJ1351" i="43" s="1"/>
  <c r="AH1351" i="43"/>
  <c r="AV1350" i="43"/>
  <c r="AT1350" i="43"/>
  <c r="AQ1350" i="43"/>
  <c r="AO1350" i="43"/>
  <c r="AL1350" i="43"/>
  <c r="AE1350" i="43"/>
  <c r="AB1350" i="43"/>
  <c r="AY1350" i="43" s="1"/>
  <c r="Z1350" i="43"/>
  <c r="R1350" i="43"/>
  <c r="AJ1350" i="43" s="1"/>
  <c r="AH1350" i="43"/>
  <c r="AV1349" i="43"/>
  <c r="AT1349" i="43"/>
  <c r="AQ1349" i="43"/>
  <c r="AO1349" i="43"/>
  <c r="AL1349" i="43"/>
  <c r="AE1349" i="43"/>
  <c r="AB1349" i="43"/>
  <c r="AY1349" i="43" s="1"/>
  <c r="Z1349" i="43"/>
  <c r="R1349" i="43"/>
  <c r="AJ1349" i="43" s="1"/>
  <c r="AH1349" i="43"/>
  <c r="AV1348" i="43"/>
  <c r="AT1348" i="43"/>
  <c r="AQ1348" i="43"/>
  <c r="AO1348" i="43"/>
  <c r="AL1348" i="43"/>
  <c r="AE1348" i="43"/>
  <c r="AB1348" i="43"/>
  <c r="AY1348" i="43" s="1"/>
  <c r="Z1348" i="43"/>
  <c r="R1348" i="43"/>
  <c r="AJ1348" i="43" s="1"/>
  <c r="AH1348" i="43"/>
  <c r="AV1347" i="43"/>
  <c r="AT1347" i="43"/>
  <c r="AQ1347" i="43"/>
  <c r="AO1347" i="43"/>
  <c r="AL1347" i="43"/>
  <c r="AE1347" i="43"/>
  <c r="AB1347" i="43"/>
  <c r="AY1347" i="43" s="1"/>
  <c r="Z1347" i="43"/>
  <c r="R1347" i="43"/>
  <c r="AJ1347" i="43" s="1"/>
  <c r="AH1347" i="43"/>
  <c r="AV1346" i="43"/>
  <c r="AT1346" i="43"/>
  <c r="AQ1346" i="43"/>
  <c r="AO1346" i="43"/>
  <c r="AL1346" i="43"/>
  <c r="AE1346" i="43"/>
  <c r="AB1346" i="43"/>
  <c r="AY1346" i="43" s="1"/>
  <c r="Z1346" i="43"/>
  <c r="R1346" i="43"/>
  <c r="AJ1346" i="43" s="1"/>
  <c r="AH1346" i="43"/>
  <c r="AV1345" i="43"/>
  <c r="AT1345" i="43"/>
  <c r="AQ1345" i="43"/>
  <c r="AO1345" i="43"/>
  <c r="AL1345" i="43"/>
  <c r="AE1345" i="43"/>
  <c r="AB1345" i="43"/>
  <c r="AY1345" i="43" s="1"/>
  <c r="Z1345" i="43"/>
  <c r="R1345" i="43"/>
  <c r="AJ1345" i="43" s="1"/>
  <c r="AH1345" i="43"/>
  <c r="AV1344" i="43"/>
  <c r="AT1344" i="43"/>
  <c r="AQ1344" i="43"/>
  <c r="AO1344" i="43"/>
  <c r="AL1344" i="43"/>
  <c r="AE1344" i="43"/>
  <c r="AB1344" i="43"/>
  <c r="AY1344" i="43" s="1"/>
  <c r="Z1344" i="43"/>
  <c r="R1344" i="43"/>
  <c r="AJ1344" i="43" s="1"/>
  <c r="AH1344" i="43"/>
  <c r="AV1343" i="43"/>
  <c r="AT1343" i="43"/>
  <c r="AQ1343" i="43"/>
  <c r="AO1343" i="43"/>
  <c r="AL1343" i="43"/>
  <c r="AE1343" i="43"/>
  <c r="AB1343" i="43"/>
  <c r="AY1343" i="43" s="1"/>
  <c r="Z1343" i="43"/>
  <c r="R1343" i="43"/>
  <c r="AJ1343" i="43" s="1"/>
  <c r="AH1343" i="43"/>
  <c r="AV1342" i="43"/>
  <c r="AT1342" i="43"/>
  <c r="AQ1342" i="43"/>
  <c r="AO1342" i="43"/>
  <c r="AL1342" i="43"/>
  <c r="AE1342" i="43"/>
  <c r="AB1342" i="43"/>
  <c r="AY1342" i="43" s="1"/>
  <c r="Z1342" i="43"/>
  <c r="R1342" i="43"/>
  <c r="AJ1342" i="43" s="1"/>
  <c r="AH1342" i="43"/>
  <c r="AV1341" i="43"/>
  <c r="AT1341" i="43"/>
  <c r="AQ1341" i="43"/>
  <c r="AO1341" i="43"/>
  <c r="AL1341" i="43"/>
  <c r="AE1341" i="43"/>
  <c r="AB1341" i="43"/>
  <c r="AY1341" i="43" s="1"/>
  <c r="Z1341" i="43"/>
  <c r="R1341" i="43"/>
  <c r="AJ1341" i="43" s="1"/>
  <c r="AH1341" i="43"/>
  <c r="AV1340" i="43"/>
  <c r="AT1340" i="43"/>
  <c r="AQ1340" i="43"/>
  <c r="AO1340" i="43"/>
  <c r="AL1340" i="43"/>
  <c r="AE1340" i="43"/>
  <c r="AB1340" i="43"/>
  <c r="AY1340" i="43" s="1"/>
  <c r="Z1340" i="43"/>
  <c r="R1340" i="43"/>
  <c r="AJ1340" i="43" s="1"/>
  <c r="AH1340" i="43"/>
  <c r="AV1339" i="43"/>
  <c r="AT1339" i="43"/>
  <c r="AQ1339" i="43"/>
  <c r="AO1339" i="43"/>
  <c r="AL1339" i="43"/>
  <c r="AE1339" i="43"/>
  <c r="AB1339" i="43"/>
  <c r="AY1339" i="43" s="1"/>
  <c r="Z1339" i="43"/>
  <c r="R1339" i="43"/>
  <c r="AJ1339" i="43" s="1"/>
  <c r="AH1339" i="43"/>
  <c r="AV1338" i="43"/>
  <c r="AT1338" i="43"/>
  <c r="AQ1338" i="43"/>
  <c r="AO1338" i="43"/>
  <c r="AL1338" i="43"/>
  <c r="AE1338" i="43"/>
  <c r="AB1338" i="43"/>
  <c r="AY1338" i="43" s="1"/>
  <c r="Z1338" i="43"/>
  <c r="R1338" i="43"/>
  <c r="AJ1338" i="43" s="1"/>
  <c r="AH1338" i="43"/>
  <c r="AV1337" i="43"/>
  <c r="AT1337" i="43"/>
  <c r="AQ1337" i="43"/>
  <c r="AO1337" i="43"/>
  <c r="AL1337" i="43"/>
  <c r="AE1337" i="43"/>
  <c r="AB1337" i="43"/>
  <c r="AY1337" i="43" s="1"/>
  <c r="Z1337" i="43"/>
  <c r="R1337" i="43"/>
  <c r="AJ1337" i="43" s="1"/>
  <c r="AH1337" i="43"/>
  <c r="AV1336" i="43"/>
  <c r="AT1336" i="43"/>
  <c r="AQ1336" i="43"/>
  <c r="AO1336" i="43"/>
  <c r="AL1336" i="43"/>
  <c r="AE1336" i="43"/>
  <c r="AB1336" i="43"/>
  <c r="AY1336" i="43" s="1"/>
  <c r="Z1336" i="43"/>
  <c r="R1336" i="43"/>
  <c r="AJ1336" i="43" s="1"/>
  <c r="AH1336" i="43"/>
  <c r="AV1335" i="43"/>
  <c r="AT1335" i="43"/>
  <c r="AQ1335" i="43"/>
  <c r="AO1335" i="43"/>
  <c r="AL1335" i="43"/>
  <c r="AE1335" i="43"/>
  <c r="AB1335" i="43"/>
  <c r="AY1335" i="43" s="1"/>
  <c r="Z1335" i="43"/>
  <c r="R1335" i="43"/>
  <c r="AJ1335" i="43" s="1"/>
  <c r="AH1335" i="43"/>
  <c r="AV1334" i="43"/>
  <c r="AT1334" i="43"/>
  <c r="AQ1334" i="43"/>
  <c r="AO1334" i="43"/>
  <c r="AL1334" i="43"/>
  <c r="AE1334" i="43"/>
  <c r="AB1334" i="43"/>
  <c r="AY1334" i="43" s="1"/>
  <c r="Z1334" i="43"/>
  <c r="R1334" i="43"/>
  <c r="AJ1334" i="43" s="1"/>
  <c r="AH1334" i="43"/>
  <c r="AV1333" i="43"/>
  <c r="AT1333" i="43"/>
  <c r="AQ1333" i="43"/>
  <c r="AO1333" i="43"/>
  <c r="AL1333" i="43"/>
  <c r="AE1333" i="43"/>
  <c r="AB1333" i="43"/>
  <c r="AY1333" i="43" s="1"/>
  <c r="Z1333" i="43"/>
  <c r="R1333" i="43"/>
  <c r="AJ1333" i="43" s="1"/>
  <c r="AH1333" i="43"/>
  <c r="AV1332" i="43"/>
  <c r="AT1332" i="43"/>
  <c r="AQ1332" i="43"/>
  <c r="AO1332" i="43"/>
  <c r="AL1332" i="43"/>
  <c r="AE1332" i="43"/>
  <c r="AB1332" i="43"/>
  <c r="AY1332" i="43" s="1"/>
  <c r="Z1332" i="43"/>
  <c r="R1332" i="43"/>
  <c r="AJ1332" i="43" s="1"/>
  <c r="AH1332" i="43"/>
  <c r="AV1331" i="43"/>
  <c r="AT1331" i="43"/>
  <c r="AQ1331" i="43"/>
  <c r="AO1331" i="43"/>
  <c r="AL1331" i="43"/>
  <c r="AE1331" i="43"/>
  <c r="AB1331" i="43"/>
  <c r="AY1331" i="43" s="1"/>
  <c r="Z1331" i="43"/>
  <c r="R1331" i="43"/>
  <c r="AJ1331" i="43" s="1"/>
  <c r="AH1331" i="43"/>
  <c r="AV1330" i="43"/>
  <c r="AT1330" i="43"/>
  <c r="AQ1330" i="43"/>
  <c r="AO1330" i="43"/>
  <c r="AL1330" i="43"/>
  <c r="AE1330" i="43"/>
  <c r="AB1330" i="43"/>
  <c r="AY1330" i="43" s="1"/>
  <c r="Z1330" i="43"/>
  <c r="R1330" i="43"/>
  <c r="AJ1330" i="43" s="1"/>
  <c r="AH1330" i="43"/>
  <c r="AV1329" i="43"/>
  <c r="AT1329" i="43"/>
  <c r="AQ1329" i="43"/>
  <c r="AO1329" i="43"/>
  <c r="AL1329" i="43"/>
  <c r="AE1329" i="43"/>
  <c r="AB1329" i="43"/>
  <c r="AY1329" i="43" s="1"/>
  <c r="Z1329" i="43"/>
  <c r="R1329" i="43"/>
  <c r="AJ1329" i="43" s="1"/>
  <c r="AH1329" i="43"/>
  <c r="AV1328" i="43"/>
  <c r="AT1328" i="43"/>
  <c r="AQ1328" i="43"/>
  <c r="AO1328" i="43"/>
  <c r="AL1328" i="43"/>
  <c r="AE1328" i="43"/>
  <c r="AB1328" i="43"/>
  <c r="AY1328" i="43" s="1"/>
  <c r="Z1328" i="43"/>
  <c r="R1328" i="43"/>
  <c r="AJ1328" i="43" s="1"/>
  <c r="AH1328" i="43"/>
  <c r="AV1327" i="43"/>
  <c r="AT1327" i="43"/>
  <c r="AQ1327" i="43"/>
  <c r="AO1327" i="43"/>
  <c r="AL1327" i="43"/>
  <c r="AE1327" i="43"/>
  <c r="AB1327" i="43"/>
  <c r="AY1327" i="43" s="1"/>
  <c r="Z1327" i="43"/>
  <c r="R1327" i="43"/>
  <c r="AJ1327" i="43" s="1"/>
  <c r="AH1327" i="43"/>
  <c r="AV1326" i="43"/>
  <c r="AT1326" i="43"/>
  <c r="AQ1326" i="43"/>
  <c r="AO1326" i="43"/>
  <c r="AL1326" i="43"/>
  <c r="AE1326" i="43"/>
  <c r="AB1326" i="43"/>
  <c r="AY1326" i="43" s="1"/>
  <c r="Z1326" i="43"/>
  <c r="R1326" i="43"/>
  <c r="AJ1326" i="43" s="1"/>
  <c r="AH1326" i="43"/>
  <c r="AV1325" i="43"/>
  <c r="AT1325" i="43"/>
  <c r="AQ1325" i="43"/>
  <c r="AO1325" i="43"/>
  <c r="AL1325" i="43"/>
  <c r="AE1325" i="43"/>
  <c r="AB1325" i="43"/>
  <c r="AY1325" i="43" s="1"/>
  <c r="Z1325" i="43"/>
  <c r="R1325" i="43"/>
  <c r="AJ1325" i="43" s="1"/>
  <c r="AH1325" i="43"/>
  <c r="AV1324" i="43"/>
  <c r="AT1324" i="43"/>
  <c r="AQ1324" i="43"/>
  <c r="AO1324" i="43"/>
  <c r="AL1324" i="43"/>
  <c r="AE1324" i="43"/>
  <c r="AB1324" i="43"/>
  <c r="AY1324" i="43" s="1"/>
  <c r="Z1324" i="43"/>
  <c r="R1324" i="43"/>
  <c r="AJ1324" i="43" s="1"/>
  <c r="AH1324" i="43"/>
  <c r="AV1323" i="43"/>
  <c r="AT1323" i="43"/>
  <c r="AQ1323" i="43"/>
  <c r="AO1323" i="43"/>
  <c r="AL1323" i="43"/>
  <c r="AE1323" i="43"/>
  <c r="AB1323" i="43"/>
  <c r="AY1323" i="43" s="1"/>
  <c r="Z1323" i="43"/>
  <c r="R1323" i="43"/>
  <c r="AJ1323" i="43" s="1"/>
  <c r="AH1323" i="43"/>
  <c r="AV1322" i="43"/>
  <c r="AT1322" i="43"/>
  <c r="AQ1322" i="43"/>
  <c r="AO1322" i="43"/>
  <c r="AL1322" i="43"/>
  <c r="AE1322" i="43"/>
  <c r="AB1322" i="43"/>
  <c r="AY1322" i="43" s="1"/>
  <c r="Z1322" i="43"/>
  <c r="R1322" i="43"/>
  <c r="AJ1322" i="43" s="1"/>
  <c r="AH1322" i="43"/>
  <c r="AV1321" i="43"/>
  <c r="AT1321" i="43"/>
  <c r="AQ1321" i="43"/>
  <c r="AO1321" i="43"/>
  <c r="AL1321" i="43"/>
  <c r="AE1321" i="43"/>
  <c r="AB1321" i="43"/>
  <c r="AY1321" i="43" s="1"/>
  <c r="Z1321" i="43"/>
  <c r="R1321" i="43"/>
  <c r="AJ1321" i="43" s="1"/>
  <c r="AH1321" i="43"/>
  <c r="AV1320" i="43"/>
  <c r="AT1320" i="43"/>
  <c r="AQ1320" i="43"/>
  <c r="AO1320" i="43"/>
  <c r="AL1320" i="43"/>
  <c r="AE1320" i="43"/>
  <c r="AB1320" i="43"/>
  <c r="AY1320" i="43" s="1"/>
  <c r="Z1320" i="43"/>
  <c r="R1320" i="43"/>
  <c r="AJ1320" i="43" s="1"/>
  <c r="AH1320" i="43"/>
  <c r="AV1319" i="43"/>
  <c r="AT1319" i="43"/>
  <c r="AQ1319" i="43"/>
  <c r="AO1319" i="43"/>
  <c r="AL1319" i="43"/>
  <c r="AE1319" i="43"/>
  <c r="AB1319" i="43"/>
  <c r="AY1319" i="43" s="1"/>
  <c r="Z1319" i="43"/>
  <c r="R1319" i="43"/>
  <c r="AJ1319" i="43" s="1"/>
  <c r="AH1319" i="43"/>
  <c r="AV1318" i="43"/>
  <c r="AT1318" i="43"/>
  <c r="AQ1318" i="43"/>
  <c r="AO1318" i="43"/>
  <c r="AL1318" i="43"/>
  <c r="AE1318" i="43"/>
  <c r="AB1318" i="43"/>
  <c r="AY1318" i="43" s="1"/>
  <c r="Z1318" i="43"/>
  <c r="R1318" i="43"/>
  <c r="AJ1318" i="43" s="1"/>
  <c r="AH1318" i="43"/>
  <c r="AV1317" i="43"/>
  <c r="AT1317" i="43"/>
  <c r="AQ1317" i="43"/>
  <c r="AO1317" i="43"/>
  <c r="AL1317" i="43"/>
  <c r="AE1317" i="43"/>
  <c r="AB1317" i="43"/>
  <c r="AY1317" i="43" s="1"/>
  <c r="Z1317" i="43"/>
  <c r="R1317" i="43"/>
  <c r="AJ1317" i="43" s="1"/>
  <c r="AH1317" i="43"/>
  <c r="AV1316" i="43"/>
  <c r="AT1316" i="43"/>
  <c r="AQ1316" i="43"/>
  <c r="AO1316" i="43"/>
  <c r="AL1316" i="43"/>
  <c r="AE1316" i="43"/>
  <c r="AB1316" i="43"/>
  <c r="AY1316" i="43" s="1"/>
  <c r="Z1316" i="43"/>
  <c r="R1316" i="43"/>
  <c r="AJ1316" i="43" s="1"/>
  <c r="AH1316" i="43"/>
  <c r="AV1315" i="43"/>
  <c r="AT1315" i="43"/>
  <c r="AQ1315" i="43"/>
  <c r="AO1315" i="43"/>
  <c r="AL1315" i="43"/>
  <c r="AE1315" i="43"/>
  <c r="AB1315" i="43"/>
  <c r="AY1315" i="43" s="1"/>
  <c r="Z1315" i="43"/>
  <c r="R1315" i="43"/>
  <c r="AJ1315" i="43" s="1"/>
  <c r="AH1315" i="43"/>
  <c r="AV1314" i="43"/>
  <c r="AT1314" i="43"/>
  <c r="AQ1314" i="43"/>
  <c r="AO1314" i="43"/>
  <c r="AL1314" i="43"/>
  <c r="AE1314" i="43"/>
  <c r="AB1314" i="43"/>
  <c r="AY1314" i="43" s="1"/>
  <c r="Z1314" i="43"/>
  <c r="R1314" i="43"/>
  <c r="AJ1314" i="43" s="1"/>
  <c r="AH1314" i="43"/>
  <c r="AV1313" i="43"/>
  <c r="AT1313" i="43"/>
  <c r="AQ1313" i="43"/>
  <c r="AO1313" i="43"/>
  <c r="AL1313" i="43"/>
  <c r="AE1313" i="43"/>
  <c r="AB1313" i="43"/>
  <c r="AY1313" i="43" s="1"/>
  <c r="Z1313" i="43"/>
  <c r="R1313" i="43"/>
  <c r="AJ1313" i="43" s="1"/>
  <c r="AH1313" i="43"/>
  <c r="AV1312" i="43"/>
  <c r="AT1312" i="43"/>
  <c r="AQ1312" i="43"/>
  <c r="AO1312" i="43"/>
  <c r="AL1312" i="43"/>
  <c r="AE1312" i="43"/>
  <c r="AB1312" i="43"/>
  <c r="AY1312" i="43" s="1"/>
  <c r="Z1312" i="43"/>
  <c r="R1312" i="43"/>
  <c r="AJ1312" i="43" s="1"/>
  <c r="AH1312" i="43"/>
  <c r="AV1311" i="43"/>
  <c r="AT1311" i="43"/>
  <c r="AQ1311" i="43"/>
  <c r="AO1311" i="43"/>
  <c r="AL1311" i="43"/>
  <c r="AE1311" i="43"/>
  <c r="AB1311" i="43"/>
  <c r="AY1311" i="43" s="1"/>
  <c r="Z1311" i="43"/>
  <c r="R1311" i="43"/>
  <c r="AJ1311" i="43" s="1"/>
  <c r="AH1311" i="43"/>
  <c r="AV1310" i="43"/>
  <c r="AT1310" i="43"/>
  <c r="AQ1310" i="43"/>
  <c r="AO1310" i="43"/>
  <c r="AL1310" i="43"/>
  <c r="AE1310" i="43"/>
  <c r="AB1310" i="43"/>
  <c r="AY1310" i="43" s="1"/>
  <c r="Z1310" i="43"/>
  <c r="R1310" i="43"/>
  <c r="AJ1310" i="43" s="1"/>
  <c r="AH1310" i="43"/>
  <c r="AV1309" i="43"/>
  <c r="AT1309" i="43"/>
  <c r="AQ1309" i="43"/>
  <c r="AO1309" i="43"/>
  <c r="AL1309" i="43"/>
  <c r="AE1309" i="43"/>
  <c r="AB1309" i="43"/>
  <c r="AY1309" i="43" s="1"/>
  <c r="Z1309" i="43"/>
  <c r="R1309" i="43"/>
  <c r="AJ1309" i="43" s="1"/>
  <c r="AH1309" i="43"/>
  <c r="AV1308" i="43"/>
  <c r="AT1308" i="43"/>
  <c r="AQ1308" i="43"/>
  <c r="AO1308" i="43"/>
  <c r="AL1308" i="43"/>
  <c r="AE1308" i="43"/>
  <c r="AB1308" i="43"/>
  <c r="AY1308" i="43" s="1"/>
  <c r="Z1308" i="43"/>
  <c r="R1308" i="43"/>
  <c r="AJ1308" i="43" s="1"/>
  <c r="AH1308" i="43"/>
  <c r="AV1307" i="43"/>
  <c r="AT1307" i="43"/>
  <c r="AQ1307" i="43"/>
  <c r="AO1307" i="43"/>
  <c r="AL1307" i="43"/>
  <c r="AE1307" i="43"/>
  <c r="AB1307" i="43"/>
  <c r="AY1307" i="43" s="1"/>
  <c r="Z1307" i="43"/>
  <c r="R1307" i="43"/>
  <c r="AJ1307" i="43" s="1"/>
  <c r="AH1307" i="43"/>
  <c r="AV1306" i="43"/>
  <c r="AT1306" i="43"/>
  <c r="AQ1306" i="43"/>
  <c r="AO1306" i="43"/>
  <c r="AL1306" i="43"/>
  <c r="AE1306" i="43"/>
  <c r="AB1306" i="43"/>
  <c r="AY1306" i="43" s="1"/>
  <c r="Z1306" i="43"/>
  <c r="R1306" i="43"/>
  <c r="AJ1306" i="43" s="1"/>
  <c r="AH1306" i="43"/>
  <c r="AV1305" i="43"/>
  <c r="AT1305" i="43"/>
  <c r="AQ1305" i="43"/>
  <c r="AO1305" i="43"/>
  <c r="AL1305" i="43"/>
  <c r="AE1305" i="43"/>
  <c r="AB1305" i="43"/>
  <c r="AY1305" i="43" s="1"/>
  <c r="Z1305" i="43"/>
  <c r="R1305" i="43"/>
  <c r="AJ1305" i="43" s="1"/>
  <c r="AH1305" i="43"/>
  <c r="AV1304" i="43"/>
  <c r="AT1304" i="43"/>
  <c r="AQ1304" i="43"/>
  <c r="AO1304" i="43"/>
  <c r="AL1304" i="43"/>
  <c r="AE1304" i="43"/>
  <c r="AB1304" i="43"/>
  <c r="AY1304" i="43" s="1"/>
  <c r="Z1304" i="43"/>
  <c r="R1304" i="43"/>
  <c r="AJ1304" i="43" s="1"/>
  <c r="AH1304" i="43"/>
  <c r="AV1303" i="43"/>
  <c r="AT1303" i="43"/>
  <c r="AQ1303" i="43"/>
  <c r="AO1303" i="43"/>
  <c r="AL1303" i="43"/>
  <c r="AE1303" i="43"/>
  <c r="AB1303" i="43"/>
  <c r="AY1303" i="43" s="1"/>
  <c r="Z1303" i="43"/>
  <c r="R1303" i="43"/>
  <c r="AJ1303" i="43" s="1"/>
  <c r="AH1303" i="43"/>
  <c r="AV1302" i="43"/>
  <c r="AT1302" i="43"/>
  <c r="AQ1302" i="43"/>
  <c r="AO1302" i="43"/>
  <c r="AL1302" i="43"/>
  <c r="AE1302" i="43"/>
  <c r="AB1302" i="43"/>
  <c r="AY1302" i="43" s="1"/>
  <c r="Z1302" i="43"/>
  <c r="R1302" i="43"/>
  <c r="AJ1302" i="43" s="1"/>
  <c r="AH1302" i="43"/>
  <c r="AV1301" i="43"/>
  <c r="AT1301" i="43"/>
  <c r="AQ1301" i="43"/>
  <c r="AO1301" i="43"/>
  <c r="AL1301" i="43"/>
  <c r="AE1301" i="43"/>
  <c r="AB1301" i="43"/>
  <c r="AY1301" i="43" s="1"/>
  <c r="Z1301" i="43"/>
  <c r="R1301" i="43"/>
  <c r="AJ1301" i="43" s="1"/>
  <c r="AH1301" i="43"/>
  <c r="AV1300" i="43"/>
  <c r="AT1300" i="43"/>
  <c r="AQ1300" i="43"/>
  <c r="AO1300" i="43"/>
  <c r="AL1300" i="43"/>
  <c r="AE1300" i="43"/>
  <c r="AB1300" i="43"/>
  <c r="AY1300" i="43" s="1"/>
  <c r="Z1300" i="43"/>
  <c r="R1300" i="43"/>
  <c r="AJ1300" i="43" s="1"/>
  <c r="AH1300" i="43"/>
  <c r="AV1299" i="43"/>
  <c r="AT1299" i="43"/>
  <c r="AQ1299" i="43"/>
  <c r="AO1299" i="43"/>
  <c r="AL1299" i="43"/>
  <c r="AE1299" i="43"/>
  <c r="AB1299" i="43"/>
  <c r="AY1299" i="43" s="1"/>
  <c r="Z1299" i="43"/>
  <c r="R1299" i="43"/>
  <c r="AJ1299" i="43" s="1"/>
  <c r="AH1299" i="43"/>
  <c r="AV1298" i="43"/>
  <c r="AT1298" i="43"/>
  <c r="AQ1298" i="43"/>
  <c r="AO1298" i="43"/>
  <c r="AL1298" i="43"/>
  <c r="AE1298" i="43"/>
  <c r="AB1298" i="43"/>
  <c r="AY1298" i="43" s="1"/>
  <c r="Z1298" i="43"/>
  <c r="R1298" i="43"/>
  <c r="AJ1298" i="43" s="1"/>
  <c r="AH1298" i="43"/>
  <c r="AV1297" i="43"/>
  <c r="AT1297" i="43"/>
  <c r="AQ1297" i="43"/>
  <c r="AO1297" i="43"/>
  <c r="AL1297" i="43"/>
  <c r="AE1297" i="43"/>
  <c r="AB1297" i="43"/>
  <c r="AY1297" i="43" s="1"/>
  <c r="Z1297" i="43"/>
  <c r="R1297" i="43"/>
  <c r="AJ1297" i="43" s="1"/>
  <c r="AH1297" i="43"/>
  <c r="AV1296" i="43"/>
  <c r="AT1296" i="43"/>
  <c r="AQ1296" i="43"/>
  <c r="AO1296" i="43"/>
  <c r="AL1296" i="43"/>
  <c r="AE1296" i="43"/>
  <c r="AB1296" i="43"/>
  <c r="AY1296" i="43" s="1"/>
  <c r="Z1296" i="43"/>
  <c r="R1296" i="43"/>
  <c r="AJ1296" i="43" s="1"/>
  <c r="AH1296" i="43"/>
  <c r="AV1295" i="43"/>
  <c r="AT1295" i="43"/>
  <c r="AQ1295" i="43"/>
  <c r="AO1295" i="43"/>
  <c r="AL1295" i="43"/>
  <c r="AE1295" i="43"/>
  <c r="AB1295" i="43"/>
  <c r="AY1295" i="43" s="1"/>
  <c r="Z1295" i="43"/>
  <c r="R1295" i="43"/>
  <c r="AJ1295" i="43" s="1"/>
  <c r="AH1295" i="43"/>
  <c r="AV1294" i="43"/>
  <c r="AT1294" i="43"/>
  <c r="AQ1294" i="43"/>
  <c r="AO1294" i="43"/>
  <c r="AL1294" i="43"/>
  <c r="AE1294" i="43"/>
  <c r="AB1294" i="43"/>
  <c r="AY1294" i="43" s="1"/>
  <c r="Z1294" i="43"/>
  <c r="R1294" i="43"/>
  <c r="AJ1294" i="43" s="1"/>
  <c r="AH1294" i="43"/>
  <c r="AV1293" i="43"/>
  <c r="AT1293" i="43"/>
  <c r="AQ1293" i="43"/>
  <c r="AO1293" i="43"/>
  <c r="AL1293" i="43"/>
  <c r="AE1293" i="43"/>
  <c r="AB1293" i="43"/>
  <c r="AY1293" i="43" s="1"/>
  <c r="Z1293" i="43"/>
  <c r="R1293" i="43"/>
  <c r="AJ1293" i="43" s="1"/>
  <c r="AH1293" i="43"/>
  <c r="AV1292" i="43"/>
  <c r="AT1292" i="43"/>
  <c r="AQ1292" i="43"/>
  <c r="AO1292" i="43"/>
  <c r="AL1292" i="43"/>
  <c r="AE1292" i="43"/>
  <c r="AB1292" i="43"/>
  <c r="AY1292" i="43" s="1"/>
  <c r="Z1292" i="43"/>
  <c r="R1292" i="43"/>
  <c r="AJ1292" i="43" s="1"/>
  <c r="AH1292" i="43"/>
  <c r="AV1291" i="43"/>
  <c r="AT1291" i="43"/>
  <c r="AQ1291" i="43"/>
  <c r="AO1291" i="43"/>
  <c r="AL1291" i="43"/>
  <c r="AE1291" i="43"/>
  <c r="AB1291" i="43"/>
  <c r="AY1291" i="43" s="1"/>
  <c r="Z1291" i="43"/>
  <c r="R1291" i="43"/>
  <c r="AJ1291" i="43" s="1"/>
  <c r="AH1291" i="43"/>
  <c r="AV1290" i="43"/>
  <c r="AT1290" i="43"/>
  <c r="AQ1290" i="43"/>
  <c r="AO1290" i="43"/>
  <c r="AL1290" i="43"/>
  <c r="AE1290" i="43"/>
  <c r="AB1290" i="43"/>
  <c r="AY1290" i="43" s="1"/>
  <c r="Z1290" i="43"/>
  <c r="R1290" i="43"/>
  <c r="AJ1290" i="43" s="1"/>
  <c r="AH1290" i="43"/>
  <c r="AV1289" i="43"/>
  <c r="AT1289" i="43"/>
  <c r="AQ1289" i="43"/>
  <c r="AO1289" i="43"/>
  <c r="AL1289" i="43"/>
  <c r="AE1289" i="43"/>
  <c r="AB1289" i="43"/>
  <c r="AY1289" i="43" s="1"/>
  <c r="Z1289" i="43"/>
  <c r="R1289" i="43"/>
  <c r="AJ1289" i="43" s="1"/>
  <c r="AH1289" i="43"/>
  <c r="AV1288" i="43"/>
  <c r="AT1288" i="43"/>
  <c r="AQ1288" i="43"/>
  <c r="AO1288" i="43"/>
  <c r="AL1288" i="43"/>
  <c r="AE1288" i="43"/>
  <c r="AB1288" i="43"/>
  <c r="AY1288" i="43" s="1"/>
  <c r="Z1288" i="43"/>
  <c r="R1288" i="43"/>
  <c r="AJ1288" i="43" s="1"/>
  <c r="AH1288" i="43"/>
  <c r="AV1287" i="43"/>
  <c r="AT1287" i="43"/>
  <c r="AQ1287" i="43"/>
  <c r="AO1287" i="43"/>
  <c r="AL1287" i="43"/>
  <c r="AE1287" i="43"/>
  <c r="AB1287" i="43"/>
  <c r="AY1287" i="43" s="1"/>
  <c r="Z1287" i="43"/>
  <c r="R1287" i="43"/>
  <c r="AJ1287" i="43" s="1"/>
  <c r="AH1287" i="43"/>
  <c r="AV1286" i="43"/>
  <c r="AT1286" i="43"/>
  <c r="AQ1286" i="43"/>
  <c r="AO1286" i="43"/>
  <c r="AL1286" i="43"/>
  <c r="AE1286" i="43"/>
  <c r="AB1286" i="43"/>
  <c r="AY1286" i="43" s="1"/>
  <c r="Z1286" i="43"/>
  <c r="R1286" i="43"/>
  <c r="AJ1286" i="43" s="1"/>
  <c r="AH1286" i="43"/>
  <c r="AV1285" i="43"/>
  <c r="AT1285" i="43"/>
  <c r="AQ1285" i="43"/>
  <c r="AO1285" i="43"/>
  <c r="AL1285" i="43"/>
  <c r="AE1285" i="43"/>
  <c r="AB1285" i="43"/>
  <c r="AY1285" i="43" s="1"/>
  <c r="Z1285" i="43"/>
  <c r="R1285" i="43"/>
  <c r="AJ1285" i="43" s="1"/>
  <c r="AH1285" i="43"/>
  <c r="AV1284" i="43"/>
  <c r="AT1284" i="43"/>
  <c r="AQ1284" i="43"/>
  <c r="AO1284" i="43"/>
  <c r="AL1284" i="43"/>
  <c r="AE1284" i="43"/>
  <c r="AB1284" i="43"/>
  <c r="AY1284" i="43" s="1"/>
  <c r="Z1284" i="43"/>
  <c r="R1284" i="43"/>
  <c r="AJ1284" i="43" s="1"/>
  <c r="AH1284" i="43"/>
  <c r="AV1283" i="43"/>
  <c r="AT1283" i="43"/>
  <c r="AQ1283" i="43"/>
  <c r="AO1283" i="43"/>
  <c r="AL1283" i="43"/>
  <c r="AE1283" i="43"/>
  <c r="AB1283" i="43"/>
  <c r="AY1283" i="43" s="1"/>
  <c r="Z1283" i="43"/>
  <c r="R1283" i="43"/>
  <c r="AJ1283" i="43" s="1"/>
  <c r="AH1283" i="43"/>
  <c r="AV1282" i="43"/>
  <c r="AT1282" i="43"/>
  <c r="AQ1282" i="43"/>
  <c r="AO1282" i="43"/>
  <c r="AL1282" i="43"/>
  <c r="AE1282" i="43"/>
  <c r="AB1282" i="43"/>
  <c r="AY1282" i="43" s="1"/>
  <c r="Z1282" i="43"/>
  <c r="R1282" i="43"/>
  <c r="AJ1282" i="43" s="1"/>
  <c r="AH1282" i="43"/>
  <c r="AV1281" i="43"/>
  <c r="AT1281" i="43"/>
  <c r="AQ1281" i="43"/>
  <c r="AO1281" i="43"/>
  <c r="AL1281" i="43"/>
  <c r="AE1281" i="43"/>
  <c r="AB1281" i="43"/>
  <c r="AY1281" i="43" s="1"/>
  <c r="Z1281" i="43"/>
  <c r="R1281" i="43"/>
  <c r="AJ1281" i="43" s="1"/>
  <c r="AH1281" i="43"/>
  <c r="AV1280" i="43"/>
  <c r="AT1280" i="43"/>
  <c r="AQ1280" i="43"/>
  <c r="AO1280" i="43"/>
  <c r="AL1280" i="43"/>
  <c r="AE1280" i="43"/>
  <c r="AB1280" i="43"/>
  <c r="AY1280" i="43" s="1"/>
  <c r="Z1280" i="43"/>
  <c r="R1280" i="43"/>
  <c r="AJ1280" i="43" s="1"/>
  <c r="AH1280" i="43"/>
  <c r="AV1279" i="43"/>
  <c r="AT1279" i="43"/>
  <c r="AQ1279" i="43"/>
  <c r="AO1279" i="43"/>
  <c r="AL1279" i="43"/>
  <c r="AE1279" i="43"/>
  <c r="AB1279" i="43"/>
  <c r="AY1279" i="43" s="1"/>
  <c r="Z1279" i="43"/>
  <c r="R1279" i="43"/>
  <c r="AJ1279" i="43" s="1"/>
  <c r="AH1279" i="43"/>
  <c r="AV1278" i="43"/>
  <c r="AT1278" i="43"/>
  <c r="AQ1278" i="43"/>
  <c r="AO1278" i="43"/>
  <c r="AL1278" i="43"/>
  <c r="AE1278" i="43"/>
  <c r="AB1278" i="43"/>
  <c r="AY1278" i="43" s="1"/>
  <c r="Z1278" i="43"/>
  <c r="R1278" i="43"/>
  <c r="AJ1278" i="43" s="1"/>
  <c r="AH1278" i="43"/>
  <c r="AV1277" i="43"/>
  <c r="AT1277" i="43"/>
  <c r="AQ1277" i="43"/>
  <c r="AO1277" i="43"/>
  <c r="AL1277" i="43"/>
  <c r="AE1277" i="43"/>
  <c r="AB1277" i="43"/>
  <c r="AY1277" i="43" s="1"/>
  <c r="Z1277" i="43"/>
  <c r="R1277" i="43"/>
  <c r="AJ1277" i="43" s="1"/>
  <c r="AH1277" i="43"/>
  <c r="AV1276" i="43"/>
  <c r="AT1276" i="43"/>
  <c r="AQ1276" i="43"/>
  <c r="AO1276" i="43"/>
  <c r="AL1276" i="43"/>
  <c r="AE1276" i="43"/>
  <c r="AB1276" i="43"/>
  <c r="AY1276" i="43" s="1"/>
  <c r="Z1276" i="43"/>
  <c r="R1276" i="43"/>
  <c r="AJ1276" i="43" s="1"/>
  <c r="AH1276" i="43"/>
  <c r="AV1275" i="43"/>
  <c r="AT1275" i="43"/>
  <c r="AQ1275" i="43"/>
  <c r="AO1275" i="43"/>
  <c r="AL1275" i="43"/>
  <c r="AE1275" i="43"/>
  <c r="AB1275" i="43"/>
  <c r="AY1275" i="43" s="1"/>
  <c r="Z1275" i="43"/>
  <c r="R1275" i="43"/>
  <c r="AJ1275" i="43" s="1"/>
  <c r="AH1275" i="43"/>
  <c r="AV1274" i="43"/>
  <c r="AT1274" i="43"/>
  <c r="AQ1274" i="43"/>
  <c r="AO1274" i="43"/>
  <c r="AL1274" i="43"/>
  <c r="AE1274" i="43"/>
  <c r="AB1274" i="43"/>
  <c r="AY1274" i="43" s="1"/>
  <c r="Z1274" i="43"/>
  <c r="R1274" i="43"/>
  <c r="AJ1274" i="43" s="1"/>
  <c r="AH1274" i="43"/>
  <c r="AV1273" i="43"/>
  <c r="AT1273" i="43"/>
  <c r="AQ1273" i="43"/>
  <c r="AO1273" i="43"/>
  <c r="AL1273" i="43"/>
  <c r="AE1273" i="43"/>
  <c r="AB1273" i="43"/>
  <c r="AY1273" i="43" s="1"/>
  <c r="Z1273" i="43"/>
  <c r="R1273" i="43"/>
  <c r="AJ1273" i="43" s="1"/>
  <c r="AH1273" i="43"/>
  <c r="AV1272" i="43"/>
  <c r="AT1272" i="43"/>
  <c r="AQ1272" i="43"/>
  <c r="AO1272" i="43"/>
  <c r="AL1272" i="43"/>
  <c r="AE1272" i="43"/>
  <c r="AB1272" i="43"/>
  <c r="AY1272" i="43" s="1"/>
  <c r="Z1272" i="43"/>
  <c r="R1272" i="43"/>
  <c r="AJ1272" i="43" s="1"/>
  <c r="AH1272" i="43"/>
  <c r="AV1271" i="43"/>
  <c r="AT1271" i="43"/>
  <c r="AQ1271" i="43"/>
  <c r="AO1271" i="43"/>
  <c r="AL1271" i="43"/>
  <c r="AE1271" i="43"/>
  <c r="AB1271" i="43"/>
  <c r="AY1271" i="43" s="1"/>
  <c r="Z1271" i="43"/>
  <c r="R1271" i="43"/>
  <c r="AJ1271" i="43" s="1"/>
  <c r="AH1271" i="43"/>
  <c r="AV1270" i="43"/>
  <c r="AT1270" i="43"/>
  <c r="AQ1270" i="43"/>
  <c r="AO1270" i="43"/>
  <c r="AL1270" i="43"/>
  <c r="AE1270" i="43"/>
  <c r="AB1270" i="43"/>
  <c r="AY1270" i="43" s="1"/>
  <c r="Z1270" i="43"/>
  <c r="R1270" i="43"/>
  <c r="AJ1270" i="43" s="1"/>
  <c r="AH1270" i="43"/>
  <c r="AV1269" i="43"/>
  <c r="AT1269" i="43"/>
  <c r="AQ1269" i="43"/>
  <c r="AO1269" i="43"/>
  <c r="AL1269" i="43"/>
  <c r="AE1269" i="43"/>
  <c r="AB1269" i="43"/>
  <c r="AY1269" i="43" s="1"/>
  <c r="Z1269" i="43"/>
  <c r="R1269" i="43"/>
  <c r="AJ1269" i="43" s="1"/>
  <c r="AH1269" i="43"/>
  <c r="AV1268" i="43"/>
  <c r="AT1268" i="43"/>
  <c r="AQ1268" i="43"/>
  <c r="AO1268" i="43"/>
  <c r="AL1268" i="43"/>
  <c r="AE1268" i="43"/>
  <c r="AB1268" i="43"/>
  <c r="AY1268" i="43" s="1"/>
  <c r="Z1268" i="43"/>
  <c r="R1268" i="43"/>
  <c r="AJ1268" i="43" s="1"/>
  <c r="AH1268" i="43"/>
  <c r="AV1267" i="43"/>
  <c r="AT1267" i="43"/>
  <c r="AQ1267" i="43"/>
  <c r="AO1267" i="43"/>
  <c r="AL1267" i="43"/>
  <c r="AE1267" i="43"/>
  <c r="AB1267" i="43"/>
  <c r="AY1267" i="43" s="1"/>
  <c r="Z1267" i="43"/>
  <c r="R1267" i="43"/>
  <c r="AJ1267" i="43" s="1"/>
  <c r="AH1267" i="43"/>
  <c r="AV1266" i="43"/>
  <c r="AT1266" i="43"/>
  <c r="AQ1266" i="43"/>
  <c r="AO1266" i="43"/>
  <c r="AL1266" i="43"/>
  <c r="AE1266" i="43"/>
  <c r="AB1266" i="43"/>
  <c r="AY1266" i="43" s="1"/>
  <c r="Z1266" i="43"/>
  <c r="R1266" i="43"/>
  <c r="AJ1266" i="43" s="1"/>
  <c r="AH1266" i="43"/>
  <c r="AV1265" i="43"/>
  <c r="AT1265" i="43"/>
  <c r="AQ1265" i="43"/>
  <c r="AO1265" i="43"/>
  <c r="AL1265" i="43"/>
  <c r="AE1265" i="43"/>
  <c r="AB1265" i="43"/>
  <c r="AY1265" i="43" s="1"/>
  <c r="Z1265" i="43"/>
  <c r="R1265" i="43"/>
  <c r="AJ1265" i="43" s="1"/>
  <c r="AH1265" i="43"/>
  <c r="AV1264" i="43"/>
  <c r="AT1264" i="43"/>
  <c r="AQ1264" i="43"/>
  <c r="AO1264" i="43"/>
  <c r="AL1264" i="43"/>
  <c r="AE1264" i="43"/>
  <c r="AB1264" i="43"/>
  <c r="AY1264" i="43" s="1"/>
  <c r="Z1264" i="43"/>
  <c r="R1264" i="43"/>
  <c r="AJ1264" i="43" s="1"/>
  <c r="AH1264" i="43"/>
  <c r="AV1263" i="43"/>
  <c r="AT1263" i="43"/>
  <c r="AQ1263" i="43"/>
  <c r="AO1263" i="43"/>
  <c r="AL1263" i="43"/>
  <c r="AE1263" i="43"/>
  <c r="AB1263" i="43"/>
  <c r="AY1263" i="43" s="1"/>
  <c r="Z1263" i="43"/>
  <c r="R1263" i="43"/>
  <c r="AJ1263" i="43" s="1"/>
  <c r="AH1263" i="43"/>
  <c r="AV1262" i="43"/>
  <c r="AT1262" i="43"/>
  <c r="AQ1262" i="43"/>
  <c r="AO1262" i="43"/>
  <c r="AL1262" i="43"/>
  <c r="AE1262" i="43"/>
  <c r="AB1262" i="43"/>
  <c r="AY1262" i="43" s="1"/>
  <c r="Z1262" i="43"/>
  <c r="R1262" i="43"/>
  <c r="AJ1262" i="43" s="1"/>
  <c r="AH1262" i="43"/>
  <c r="AV1261" i="43"/>
  <c r="AT1261" i="43"/>
  <c r="AQ1261" i="43"/>
  <c r="AO1261" i="43"/>
  <c r="AL1261" i="43"/>
  <c r="AE1261" i="43"/>
  <c r="AB1261" i="43"/>
  <c r="AY1261" i="43" s="1"/>
  <c r="Z1261" i="43"/>
  <c r="R1261" i="43"/>
  <c r="AJ1261" i="43" s="1"/>
  <c r="AH1261" i="43"/>
  <c r="AV1260" i="43"/>
  <c r="AT1260" i="43"/>
  <c r="AQ1260" i="43"/>
  <c r="AO1260" i="43"/>
  <c r="AL1260" i="43"/>
  <c r="AE1260" i="43"/>
  <c r="AB1260" i="43"/>
  <c r="AY1260" i="43" s="1"/>
  <c r="Z1260" i="43"/>
  <c r="R1260" i="43"/>
  <c r="AJ1260" i="43" s="1"/>
  <c r="AH1260" i="43"/>
  <c r="AV1259" i="43"/>
  <c r="AT1259" i="43"/>
  <c r="AQ1259" i="43"/>
  <c r="AO1259" i="43"/>
  <c r="AL1259" i="43"/>
  <c r="AE1259" i="43"/>
  <c r="AB1259" i="43"/>
  <c r="AY1259" i="43" s="1"/>
  <c r="Z1259" i="43"/>
  <c r="R1259" i="43"/>
  <c r="AJ1259" i="43" s="1"/>
  <c r="AH1259" i="43"/>
  <c r="AV1258" i="43"/>
  <c r="AT1258" i="43"/>
  <c r="AQ1258" i="43"/>
  <c r="AO1258" i="43"/>
  <c r="AL1258" i="43"/>
  <c r="AE1258" i="43"/>
  <c r="AB1258" i="43"/>
  <c r="AY1258" i="43" s="1"/>
  <c r="Z1258" i="43"/>
  <c r="R1258" i="43"/>
  <c r="AJ1258" i="43" s="1"/>
  <c r="AH1258" i="43"/>
  <c r="AV1257" i="43"/>
  <c r="AT1257" i="43"/>
  <c r="AQ1257" i="43"/>
  <c r="AO1257" i="43"/>
  <c r="AL1257" i="43"/>
  <c r="AE1257" i="43"/>
  <c r="AB1257" i="43"/>
  <c r="AY1257" i="43" s="1"/>
  <c r="Z1257" i="43"/>
  <c r="R1257" i="43"/>
  <c r="AJ1257" i="43" s="1"/>
  <c r="AH1257" i="43"/>
  <c r="AV1256" i="43"/>
  <c r="AT1256" i="43"/>
  <c r="AQ1256" i="43"/>
  <c r="AO1256" i="43"/>
  <c r="AL1256" i="43"/>
  <c r="AE1256" i="43"/>
  <c r="AB1256" i="43"/>
  <c r="AY1256" i="43" s="1"/>
  <c r="Z1256" i="43"/>
  <c r="R1256" i="43"/>
  <c r="AJ1256" i="43" s="1"/>
  <c r="AH1256" i="43"/>
  <c r="AV1255" i="43"/>
  <c r="AT1255" i="43"/>
  <c r="AQ1255" i="43"/>
  <c r="AO1255" i="43"/>
  <c r="AL1255" i="43"/>
  <c r="AE1255" i="43"/>
  <c r="AB1255" i="43"/>
  <c r="AY1255" i="43" s="1"/>
  <c r="Z1255" i="43"/>
  <c r="R1255" i="43"/>
  <c r="AJ1255" i="43" s="1"/>
  <c r="AH1255" i="43"/>
  <c r="AV1254" i="43"/>
  <c r="AT1254" i="43"/>
  <c r="AQ1254" i="43"/>
  <c r="AO1254" i="43"/>
  <c r="AL1254" i="43"/>
  <c r="AE1254" i="43"/>
  <c r="AB1254" i="43"/>
  <c r="AY1254" i="43" s="1"/>
  <c r="Z1254" i="43"/>
  <c r="R1254" i="43"/>
  <c r="AJ1254" i="43" s="1"/>
  <c r="AH1254" i="43"/>
  <c r="AV1253" i="43"/>
  <c r="AT1253" i="43"/>
  <c r="AQ1253" i="43"/>
  <c r="AO1253" i="43"/>
  <c r="AL1253" i="43"/>
  <c r="AE1253" i="43"/>
  <c r="AB1253" i="43"/>
  <c r="AY1253" i="43" s="1"/>
  <c r="Z1253" i="43"/>
  <c r="R1253" i="43"/>
  <c r="AJ1253" i="43" s="1"/>
  <c r="AH1253" i="43"/>
  <c r="AV1252" i="43"/>
  <c r="AT1252" i="43"/>
  <c r="AQ1252" i="43"/>
  <c r="AO1252" i="43"/>
  <c r="AL1252" i="43"/>
  <c r="AE1252" i="43"/>
  <c r="AB1252" i="43"/>
  <c r="AY1252" i="43" s="1"/>
  <c r="Z1252" i="43"/>
  <c r="R1252" i="43"/>
  <c r="AJ1252" i="43" s="1"/>
  <c r="AH1252" i="43"/>
  <c r="AV1251" i="43"/>
  <c r="AT1251" i="43"/>
  <c r="AQ1251" i="43"/>
  <c r="AO1251" i="43"/>
  <c r="AL1251" i="43"/>
  <c r="AE1251" i="43"/>
  <c r="AB1251" i="43"/>
  <c r="AY1251" i="43" s="1"/>
  <c r="Z1251" i="43"/>
  <c r="R1251" i="43"/>
  <c r="AJ1251" i="43" s="1"/>
  <c r="AH1251" i="43"/>
  <c r="AV1250" i="43"/>
  <c r="AT1250" i="43"/>
  <c r="AQ1250" i="43"/>
  <c r="AO1250" i="43"/>
  <c r="AL1250" i="43"/>
  <c r="AE1250" i="43"/>
  <c r="AB1250" i="43"/>
  <c r="AY1250" i="43" s="1"/>
  <c r="Z1250" i="43"/>
  <c r="R1250" i="43"/>
  <c r="AJ1250" i="43" s="1"/>
  <c r="AH1250" i="43"/>
  <c r="AV1249" i="43"/>
  <c r="AT1249" i="43"/>
  <c r="AQ1249" i="43"/>
  <c r="AO1249" i="43"/>
  <c r="AL1249" i="43"/>
  <c r="AE1249" i="43"/>
  <c r="AB1249" i="43"/>
  <c r="AY1249" i="43" s="1"/>
  <c r="Z1249" i="43"/>
  <c r="R1249" i="43"/>
  <c r="AJ1249" i="43" s="1"/>
  <c r="AH1249" i="43"/>
  <c r="AV1248" i="43"/>
  <c r="AT1248" i="43"/>
  <c r="AQ1248" i="43"/>
  <c r="AO1248" i="43"/>
  <c r="AL1248" i="43"/>
  <c r="AE1248" i="43"/>
  <c r="AB1248" i="43"/>
  <c r="AY1248" i="43" s="1"/>
  <c r="Z1248" i="43"/>
  <c r="R1248" i="43"/>
  <c r="AJ1248" i="43" s="1"/>
  <c r="AH1248" i="43"/>
  <c r="AV1247" i="43"/>
  <c r="AT1247" i="43"/>
  <c r="AQ1247" i="43"/>
  <c r="AO1247" i="43"/>
  <c r="AL1247" i="43"/>
  <c r="AE1247" i="43"/>
  <c r="AB1247" i="43"/>
  <c r="AY1247" i="43" s="1"/>
  <c r="Z1247" i="43"/>
  <c r="R1247" i="43"/>
  <c r="AJ1247" i="43" s="1"/>
  <c r="AH1247" i="43"/>
  <c r="AV1246" i="43"/>
  <c r="AT1246" i="43"/>
  <c r="AQ1246" i="43"/>
  <c r="AO1246" i="43"/>
  <c r="AL1246" i="43"/>
  <c r="AE1246" i="43"/>
  <c r="AB1246" i="43"/>
  <c r="AY1246" i="43" s="1"/>
  <c r="Z1246" i="43"/>
  <c r="R1246" i="43"/>
  <c r="AJ1246" i="43" s="1"/>
  <c r="AH1246" i="43"/>
  <c r="AV1245" i="43"/>
  <c r="AT1245" i="43"/>
  <c r="AQ1245" i="43"/>
  <c r="AO1245" i="43"/>
  <c r="AL1245" i="43"/>
  <c r="AE1245" i="43"/>
  <c r="AB1245" i="43"/>
  <c r="AY1245" i="43" s="1"/>
  <c r="Z1245" i="43"/>
  <c r="R1245" i="43"/>
  <c r="AJ1245" i="43" s="1"/>
  <c r="AH1245" i="43"/>
  <c r="AV1244" i="43"/>
  <c r="AT1244" i="43"/>
  <c r="AQ1244" i="43"/>
  <c r="AO1244" i="43"/>
  <c r="AL1244" i="43"/>
  <c r="AE1244" i="43"/>
  <c r="AB1244" i="43"/>
  <c r="AY1244" i="43" s="1"/>
  <c r="Z1244" i="43"/>
  <c r="R1244" i="43"/>
  <c r="AJ1244" i="43" s="1"/>
  <c r="AH1244" i="43"/>
  <c r="AV1243" i="43"/>
  <c r="AT1243" i="43"/>
  <c r="AQ1243" i="43"/>
  <c r="AO1243" i="43"/>
  <c r="AL1243" i="43"/>
  <c r="AE1243" i="43"/>
  <c r="AB1243" i="43"/>
  <c r="AY1243" i="43" s="1"/>
  <c r="Z1243" i="43"/>
  <c r="R1243" i="43"/>
  <c r="AJ1243" i="43" s="1"/>
  <c r="AH1243" i="43"/>
  <c r="AV1242" i="43"/>
  <c r="AT1242" i="43"/>
  <c r="AQ1242" i="43"/>
  <c r="AO1242" i="43"/>
  <c r="AL1242" i="43"/>
  <c r="AE1242" i="43"/>
  <c r="AB1242" i="43"/>
  <c r="AY1242" i="43" s="1"/>
  <c r="Z1242" i="43"/>
  <c r="R1242" i="43"/>
  <c r="AJ1242" i="43" s="1"/>
  <c r="AH1242" i="43"/>
  <c r="AV1241" i="43"/>
  <c r="AT1241" i="43"/>
  <c r="AQ1241" i="43"/>
  <c r="AO1241" i="43"/>
  <c r="AL1241" i="43"/>
  <c r="AE1241" i="43"/>
  <c r="AB1241" i="43"/>
  <c r="AY1241" i="43" s="1"/>
  <c r="Z1241" i="43"/>
  <c r="R1241" i="43"/>
  <c r="AJ1241" i="43" s="1"/>
  <c r="AH1241" i="43"/>
  <c r="AV1240" i="43"/>
  <c r="AT1240" i="43"/>
  <c r="AQ1240" i="43"/>
  <c r="AO1240" i="43"/>
  <c r="AL1240" i="43"/>
  <c r="AE1240" i="43"/>
  <c r="AB1240" i="43"/>
  <c r="AY1240" i="43" s="1"/>
  <c r="Z1240" i="43"/>
  <c r="R1240" i="43"/>
  <c r="AJ1240" i="43" s="1"/>
  <c r="AH1240" i="43"/>
  <c r="AV1239" i="43"/>
  <c r="AT1239" i="43"/>
  <c r="AQ1239" i="43"/>
  <c r="AO1239" i="43"/>
  <c r="AL1239" i="43"/>
  <c r="AE1239" i="43"/>
  <c r="AB1239" i="43"/>
  <c r="AY1239" i="43" s="1"/>
  <c r="Z1239" i="43"/>
  <c r="R1239" i="43"/>
  <c r="AJ1239" i="43" s="1"/>
  <c r="AH1239" i="43"/>
  <c r="AV1238" i="43"/>
  <c r="AT1238" i="43"/>
  <c r="AQ1238" i="43"/>
  <c r="AO1238" i="43"/>
  <c r="AL1238" i="43"/>
  <c r="AE1238" i="43"/>
  <c r="AB1238" i="43"/>
  <c r="AY1238" i="43" s="1"/>
  <c r="Z1238" i="43"/>
  <c r="R1238" i="43"/>
  <c r="AJ1238" i="43" s="1"/>
  <c r="AH1238" i="43"/>
  <c r="AV1237" i="43"/>
  <c r="AT1237" i="43"/>
  <c r="AQ1237" i="43"/>
  <c r="AO1237" i="43"/>
  <c r="AL1237" i="43"/>
  <c r="AE1237" i="43"/>
  <c r="AB1237" i="43"/>
  <c r="AY1237" i="43" s="1"/>
  <c r="Z1237" i="43"/>
  <c r="R1237" i="43"/>
  <c r="AJ1237" i="43" s="1"/>
  <c r="AH1237" i="43"/>
  <c r="AV1236" i="43"/>
  <c r="AT1236" i="43"/>
  <c r="AQ1236" i="43"/>
  <c r="AO1236" i="43"/>
  <c r="AL1236" i="43"/>
  <c r="AE1236" i="43"/>
  <c r="AB1236" i="43"/>
  <c r="AY1236" i="43" s="1"/>
  <c r="Z1236" i="43"/>
  <c r="R1236" i="43"/>
  <c r="AJ1236" i="43" s="1"/>
  <c r="AH1236" i="43"/>
  <c r="AV1235" i="43"/>
  <c r="AT1235" i="43"/>
  <c r="AQ1235" i="43"/>
  <c r="AO1235" i="43"/>
  <c r="AL1235" i="43"/>
  <c r="AE1235" i="43"/>
  <c r="AB1235" i="43"/>
  <c r="AY1235" i="43" s="1"/>
  <c r="Z1235" i="43"/>
  <c r="R1235" i="43"/>
  <c r="AJ1235" i="43" s="1"/>
  <c r="AH1235" i="43"/>
  <c r="AV1234" i="43"/>
  <c r="AT1234" i="43"/>
  <c r="AQ1234" i="43"/>
  <c r="AO1234" i="43"/>
  <c r="AL1234" i="43"/>
  <c r="AE1234" i="43"/>
  <c r="AB1234" i="43"/>
  <c r="AY1234" i="43" s="1"/>
  <c r="Z1234" i="43"/>
  <c r="R1234" i="43"/>
  <c r="AJ1234" i="43" s="1"/>
  <c r="AH1234" i="43"/>
  <c r="AV1233" i="43"/>
  <c r="AT1233" i="43"/>
  <c r="AQ1233" i="43"/>
  <c r="AO1233" i="43"/>
  <c r="AL1233" i="43"/>
  <c r="AE1233" i="43"/>
  <c r="AB1233" i="43"/>
  <c r="AY1233" i="43" s="1"/>
  <c r="Z1233" i="43"/>
  <c r="R1233" i="43"/>
  <c r="AJ1233" i="43" s="1"/>
  <c r="AH1233" i="43"/>
  <c r="AV1232" i="43"/>
  <c r="AT1232" i="43"/>
  <c r="AQ1232" i="43"/>
  <c r="AO1232" i="43"/>
  <c r="AL1232" i="43"/>
  <c r="AE1232" i="43"/>
  <c r="AB1232" i="43"/>
  <c r="AY1232" i="43" s="1"/>
  <c r="Z1232" i="43"/>
  <c r="R1232" i="43"/>
  <c r="AJ1232" i="43" s="1"/>
  <c r="AH1232" i="43"/>
  <c r="AV1231" i="43"/>
  <c r="AT1231" i="43"/>
  <c r="AQ1231" i="43"/>
  <c r="AO1231" i="43"/>
  <c r="AL1231" i="43"/>
  <c r="AE1231" i="43"/>
  <c r="AB1231" i="43"/>
  <c r="AY1231" i="43" s="1"/>
  <c r="Z1231" i="43"/>
  <c r="R1231" i="43"/>
  <c r="AJ1231" i="43" s="1"/>
  <c r="AH1231" i="43"/>
  <c r="AV1230" i="43"/>
  <c r="AT1230" i="43"/>
  <c r="AQ1230" i="43"/>
  <c r="AO1230" i="43"/>
  <c r="AL1230" i="43"/>
  <c r="AE1230" i="43"/>
  <c r="AB1230" i="43"/>
  <c r="AY1230" i="43" s="1"/>
  <c r="Z1230" i="43"/>
  <c r="R1230" i="43"/>
  <c r="AJ1230" i="43" s="1"/>
  <c r="AH1230" i="43"/>
  <c r="AV1229" i="43"/>
  <c r="AT1229" i="43"/>
  <c r="AQ1229" i="43"/>
  <c r="AO1229" i="43"/>
  <c r="AL1229" i="43"/>
  <c r="AE1229" i="43"/>
  <c r="AB1229" i="43"/>
  <c r="AY1229" i="43" s="1"/>
  <c r="Z1229" i="43"/>
  <c r="R1229" i="43"/>
  <c r="AJ1229" i="43" s="1"/>
  <c r="AH1229" i="43"/>
  <c r="AV1228" i="43"/>
  <c r="AT1228" i="43"/>
  <c r="AQ1228" i="43"/>
  <c r="AO1228" i="43"/>
  <c r="AL1228" i="43"/>
  <c r="AE1228" i="43"/>
  <c r="AB1228" i="43"/>
  <c r="AY1228" i="43" s="1"/>
  <c r="Z1228" i="43"/>
  <c r="R1228" i="43"/>
  <c r="AJ1228" i="43" s="1"/>
  <c r="AH1228" i="43"/>
  <c r="AV1227" i="43"/>
  <c r="AT1227" i="43"/>
  <c r="AQ1227" i="43"/>
  <c r="AO1227" i="43"/>
  <c r="AL1227" i="43"/>
  <c r="AE1227" i="43"/>
  <c r="AB1227" i="43"/>
  <c r="AY1227" i="43" s="1"/>
  <c r="Z1227" i="43"/>
  <c r="R1227" i="43"/>
  <c r="AJ1227" i="43" s="1"/>
  <c r="AH1227" i="43"/>
  <c r="AV1226" i="43"/>
  <c r="AT1226" i="43"/>
  <c r="AQ1226" i="43"/>
  <c r="AO1226" i="43"/>
  <c r="AL1226" i="43"/>
  <c r="AE1226" i="43"/>
  <c r="AB1226" i="43"/>
  <c r="AY1226" i="43" s="1"/>
  <c r="Z1226" i="43"/>
  <c r="R1226" i="43"/>
  <c r="AJ1226" i="43" s="1"/>
  <c r="AH1226" i="43"/>
  <c r="AV1225" i="43"/>
  <c r="AT1225" i="43"/>
  <c r="AQ1225" i="43"/>
  <c r="AO1225" i="43"/>
  <c r="AL1225" i="43"/>
  <c r="AE1225" i="43"/>
  <c r="AB1225" i="43"/>
  <c r="AY1225" i="43" s="1"/>
  <c r="Z1225" i="43"/>
  <c r="R1225" i="43"/>
  <c r="AJ1225" i="43" s="1"/>
  <c r="AH1225" i="43"/>
  <c r="AV1224" i="43"/>
  <c r="AT1224" i="43"/>
  <c r="AQ1224" i="43"/>
  <c r="AO1224" i="43"/>
  <c r="AL1224" i="43"/>
  <c r="AE1224" i="43"/>
  <c r="AB1224" i="43"/>
  <c r="AY1224" i="43" s="1"/>
  <c r="Z1224" i="43"/>
  <c r="R1224" i="43"/>
  <c r="AJ1224" i="43" s="1"/>
  <c r="AH1224" i="43"/>
  <c r="AV1223" i="43"/>
  <c r="AT1223" i="43"/>
  <c r="AQ1223" i="43"/>
  <c r="AO1223" i="43"/>
  <c r="AL1223" i="43"/>
  <c r="AE1223" i="43"/>
  <c r="AB1223" i="43"/>
  <c r="AY1223" i="43" s="1"/>
  <c r="Z1223" i="43"/>
  <c r="R1223" i="43"/>
  <c r="AJ1223" i="43" s="1"/>
  <c r="AH1223" i="43"/>
  <c r="AV1222" i="43"/>
  <c r="AT1222" i="43"/>
  <c r="AQ1222" i="43"/>
  <c r="AO1222" i="43"/>
  <c r="AL1222" i="43"/>
  <c r="AE1222" i="43"/>
  <c r="AB1222" i="43"/>
  <c r="AY1222" i="43" s="1"/>
  <c r="Z1222" i="43"/>
  <c r="R1222" i="43"/>
  <c r="AJ1222" i="43" s="1"/>
  <c r="AH1222" i="43"/>
  <c r="AV1221" i="43"/>
  <c r="AT1221" i="43"/>
  <c r="AQ1221" i="43"/>
  <c r="AO1221" i="43"/>
  <c r="AL1221" i="43"/>
  <c r="AE1221" i="43"/>
  <c r="AB1221" i="43"/>
  <c r="AY1221" i="43" s="1"/>
  <c r="Z1221" i="43"/>
  <c r="R1221" i="43"/>
  <c r="AJ1221" i="43" s="1"/>
  <c r="AH1221" i="43"/>
  <c r="AV1220" i="43"/>
  <c r="AT1220" i="43"/>
  <c r="AQ1220" i="43"/>
  <c r="AO1220" i="43"/>
  <c r="AL1220" i="43"/>
  <c r="AE1220" i="43"/>
  <c r="AB1220" i="43"/>
  <c r="AY1220" i="43" s="1"/>
  <c r="Z1220" i="43"/>
  <c r="R1220" i="43"/>
  <c r="AJ1220" i="43" s="1"/>
  <c r="AH1220" i="43"/>
  <c r="AV1219" i="43"/>
  <c r="AT1219" i="43"/>
  <c r="AQ1219" i="43"/>
  <c r="AO1219" i="43"/>
  <c r="AL1219" i="43"/>
  <c r="AE1219" i="43"/>
  <c r="AB1219" i="43"/>
  <c r="AY1219" i="43" s="1"/>
  <c r="Z1219" i="43"/>
  <c r="R1219" i="43"/>
  <c r="AJ1219" i="43" s="1"/>
  <c r="AH1219" i="43"/>
  <c r="AV1218" i="43"/>
  <c r="AT1218" i="43"/>
  <c r="AQ1218" i="43"/>
  <c r="AO1218" i="43"/>
  <c r="AL1218" i="43"/>
  <c r="AE1218" i="43"/>
  <c r="AB1218" i="43"/>
  <c r="AY1218" i="43" s="1"/>
  <c r="Z1218" i="43"/>
  <c r="R1218" i="43"/>
  <c r="AJ1218" i="43" s="1"/>
  <c r="AH1218" i="43"/>
  <c r="AV1217" i="43"/>
  <c r="AT1217" i="43"/>
  <c r="AQ1217" i="43"/>
  <c r="AO1217" i="43"/>
  <c r="AL1217" i="43"/>
  <c r="AE1217" i="43"/>
  <c r="AB1217" i="43"/>
  <c r="AY1217" i="43" s="1"/>
  <c r="Z1217" i="43"/>
  <c r="R1217" i="43"/>
  <c r="AJ1217" i="43" s="1"/>
  <c r="AH1217" i="43"/>
  <c r="AV1216" i="43"/>
  <c r="AT1216" i="43"/>
  <c r="AQ1216" i="43"/>
  <c r="AO1216" i="43"/>
  <c r="AL1216" i="43"/>
  <c r="AE1216" i="43"/>
  <c r="AB1216" i="43"/>
  <c r="AY1216" i="43" s="1"/>
  <c r="Z1216" i="43"/>
  <c r="R1216" i="43"/>
  <c r="AJ1216" i="43" s="1"/>
  <c r="AH1216" i="43"/>
  <c r="AV1215" i="43"/>
  <c r="AT1215" i="43"/>
  <c r="AQ1215" i="43"/>
  <c r="AO1215" i="43"/>
  <c r="AL1215" i="43"/>
  <c r="AE1215" i="43"/>
  <c r="AB1215" i="43"/>
  <c r="AY1215" i="43" s="1"/>
  <c r="Z1215" i="43"/>
  <c r="R1215" i="43"/>
  <c r="AJ1215" i="43" s="1"/>
  <c r="AH1215" i="43"/>
  <c r="AV1214" i="43"/>
  <c r="AT1214" i="43"/>
  <c r="AQ1214" i="43"/>
  <c r="AO1214" i="43"/>
  <c r="AL1214" i="43"/>
  <c r="AE1214" i="43"/>
  <c r="AB1214" i="43"/>
  <c r="AY1214" i="43" s="1"/>
  <c r="Z1214" i="43"/>
  <c r="R1214" i="43"/>
  <c r="AJ1214" i="43" s="1"/>
  <c r="AH1214" i="43"/>
  <c r="AV1213" i="43"/>
  <c r="AT1213" i="43"/>
  <c r="AQ1213" i="43"/>
  <c r="AO1213" i="43"/>
  <c r="AL1213" i="43"/>
  <c r="AE1213" i="43"/>
  <c r="AB1213" i="43"/>
  <c r="AY1213" i="43" s="1"/>
  <c r="Z1213" i="43"/>
  <c r="R1213" i="43"/>
  <c r="AJ1213" i="43" s="1"/>
  <c r="AH1213" i="43"/>
  <c r="AV1212" i="43"/>
  <c r="AT1212" i="43"/>
  <c r="AQ1212" i="43"/>
  <c r="AO1212" i="43"/>
  <c r="AL1212" i="43"/>
  <c r="AE1212" i="43"/>
  <c r="AB1212" i="43"/>
  <c r="AY1212" i="43" s="1"/>
  <c r="Z1212" i="43"/>
  <c r="R1212" i="43"/>
  <c r="AJ1212" i="43" s="1"/>
  <c r="AH1212" i="43"/>
  <c r="AV1211" i="43"/>
  <c r="AT1211" i="43"/>
  <c r="AQ1211" i="43"/>
  <c r="AO1211" i="43"/>
  <c r="AL1211" i="43"/>
  <c r="AE1211" i="43"/>
  <c r="AB1211" i="43"/>
  <c r="AY1211" i="43" s="1"/>
  <c r="Z1211" i="43"/>
  <c r="R1211" i="43"/>
  <c r="AJ1211" i="43" s="1"/>
  <c r="AH1211" i="43"/>
  <c r="AV1210" i="43"/>
  <c r="AT1210" i="43"/>
  <c r="AQ1210" i="43"/>
  <c r="AO1210" i="43"/>
  <c r="AL1210" i="43"/>
  <c r="AE1210" i="43"/>
  <c r="AB1210" i="43"/>
  <c r="AY1210" i="43" s="1"/>
  <c r="Z1210" i="43"/>
  <c r="R1210" i="43"/>
  <c r="AJ1210" i="43" s="1"/>
  <c r="AH1210" i="43"/>
  <c r="AV1209" i="43"/>
  <c r="AT1209" i="43"/>
  <c r="AQ1209" i="43"/>
  <c r="AO1209" i="43"/>
  <c r="AL1209" i="43"/>
  <c r="AE1209" i="43"/>
  <c r="AB1209" i="43"/>
  <c r="AY1209" i="43" s="1"/>
  <c r="Z1209" i="43"/>
  <c r="R1209" i="43"/>
  <c r="AJ1209" i="43" s="1"/>
  <c r="AH1209" i="43"/>
  <c r="AV1208" i="43"/>
  <c r="AT1208" i="43"/>
  <c r="AQ1208" i="43"/>
  <c r="AO1208" i="43"/>
  <c r="AL1208" i="43"/>
  <c r="AE1208" i="43"/>
  <c r="AB1208" i="43"/>
  <c r="AY1208" i="43" s="1"/>
  <c r="Z1208" i="43"/>
  <c r="R1208" i="43"/>
  <c r="AJ1208" i="43" s="1"/>
  <c r="AH1208" i="43"/>
  <c r="AV1207" i="43"/>
  <c r="AT1207" i="43"/>
  <c r="AQ1207" i="43"/>
  <c r="AO1207" i="43"/>
  <c r="AL1207" i="43"/>
  <c r="AE1207" i="43"/>
  <c r="AB1207" i="43"/>
  <c r="AY1207" i="43" s="1"/>
  <c r="Z1207" i="43"/>
  <c r="R1207" i="43"/>
  <c r="AJ1207" i="43" s="1"/>
  <c r="AH1207" i="43"/>
  <c r="AV1206" i="43"/>
  <c r="AT1206" i="43"/>
  <c r="AQ1206" i="43"/>
  <c r="AO1206" i="43"/>
  <c r="AL1206" i="43"/>
  <c r="AE1206" i="43"/>
  <c r="AB1206" i="43"/>
  <c r="AY1206" i="43" s="1"/>
  <c r="Z1206" i="43"/>
  <c r="R1206" i="43"/>
  <c r="AJ1206" i="43" s="1"/>
  <c r="AH1206" i="43"/>
  <c r="AV1205" i="43"/>
  <c r="AT1205" i="43"/>
  <c r="AQ1205" i="43"/>
  <c r="AO1205" i="43"/>
  <c r="AL1205" i="43"/>
  <c r="AE1205" i="43"/>
  <c r="AB1205" i="43"/>
  <c r="AY1205" i="43" s="1"/>
  <c r="Z1205" i="43"/>
  <c r="R1205" i="43"/>
  <c r="AJ1205" i="43" s="1"/>
  <c r="AH1205" i="43"/>
  <c r="AV1204" i="43"/>
  <c r="AT1204" i="43"/>
  <c r="AQ1204" i="43"/>
  <c r="AO1204" i="43"/>
  <c r="AL1204" i="43"/>
  <c r="AE1204" i="43"/>
  <c r="AB1204" i="43"/>
  <c r="AY1204" i="43" s="1"/>
  <c r="Z1204" i="43"/>
  <c r="R1204" i="43"/>
  <c r="AJ1204" i="43" s="1"/>
  <c r="AH1204" i="43"/>
  <c r="AV1203" i="43"/>
  <c r="AT1203" i="43"/>
  <c r="AQ1203" i="43"/>
  <c r="AO1203" i="43"/>
  <c r="AL1203" i="43"/>
  <c r="AE1203" i="43"/>
  <c r="AB1203" i="43"/>
  <c r="AY1203" i="43" s="1"/>
  <c r="Z1203" i="43"/>
  <c r="R1203" i="43"/>
  <c r="AJ1203" i="43" s="1"/>
  <c r="AH1203" i="43"/>
  <c r="AV1202" i="43"/>
  <c r="AT1202" i="43"/>
  <c r="AQ1202" i="43"/>
  <c r="AO1202" i="43"/>
  <c r="AL1202" i="43"/>
  <c r="AE1202" i="43"/>
  <c r="AB1202" i="43"/>
  <c r="AY1202" i="43" s="1"/>
  <c r="Z1202" i="43"/>
  <c r="R1202" i="43"/>
  <c r="AJ1202" i="43" s="1"/>
  <c r="AH1202" i="43"/>
  <c r="AV1201" i="43"/>
  <c r="AT1201" i="43"/>
  <c r="AQ1201" i="43"/>
  <c r="AO1201" i="43"/>
  <c r="AL1201" i="43"/>
  <c r="AE1201" i="43"/>
  <c r="AB1201" i="43"/>
  <c r="AY1201" i="43" s="1"/>
  <c r="Z1201" i="43"/>
  <c r="R1201" i="43"/>
  <c r="AJ1201" i="43" s="1"/>
  <c r="AH1201" i="43"/>
  <c r="AV1200" i="43"/>
  <c r="AT1200" i="43"/>
  <c r="AQ1200" i="43"/>
  <c r="AO1200" i="43"/>
  <c r="AL1200" i="43"/>
  <c r="AE1200" i="43"/>
  <c r="AB1200" i="43"/>
  <c r="AY1200" i="43" s="1"/>
  <c r="Z1200" i="43"/>
  <c r="R1200" i="43"/>
  <c r="AJ1200" i="43" s="1"/>
  <c r="AH1200" i="43"/>
  <c r="AV1199" i="43"/>
  <c r="AT1199" i="43"/>
  <c r="AQ1199" i="43"/>
  <c r="AO1199" i="43"/>
  <c r="AL1199" i="43"/>
  <c r="AE1199" i="43"/>
  <c r="AB1199" i="43"/>
  <c r="AY1199" i="43" s="1"/>
  <c r="Z1199" i="43"/>
  <c r="R1199" i="43"/>
  <c r="AJ1199" i="43" s="1"/>
  <c r="AH1199" i="43"/>
  <c r="AV1198" i="43"/>
  <c r="AT1198" i="43"/>
  <c r="AQ1198" i="43"/>
  <c r="AO1198" i="43"/>
  <c r="AL1198" i="43"/>
  <c r="AE1198" i="43"/>
  <c r="AB1198" i="43"/>
  <c r="AY1198" i="43" s="1"/>
  <c r="Z1198" i="43"/>
  <c r="R1198" i="43"/>
  <c r="AJ1198" i="43" s="1"/>
  <c r="AH1198" i="43"/>
  <c r="AV1197" i="43"/>
  <c r="AT1197" i="43"/>
  <c r="AQ1197" i="43"/>
  <c r="AO1197" i="43"/>
  <c r="AL1197" i="43"/>
  <c r="AE1197" i="43"/>
  <c r="AB1197" i="43"/>
  <c r="AY1197" i="43" s="1"/>
  <c r="Z1197" i="43"/>
  <c r="R1197" i="43"/>
  <c r="AJ1197" i="43" s="1"/>
  <c r="AH1197" i="43"/>
  <c r="AV1196" i="43"/>
  <c r="AT1196" i="43"/>
  <c r="AQ1196" i="43"/>
  <c r="AO1196" i="43"/>
  <c r="AL1196" i="43"/>
  <c r="AE1196" i="43"/>
  <c r="AB1196" i="43"/>
  <c r="AY1196" i="43" s="1"/>
  <c r="Z1196" i="43"/>
  <c r="R1196" i="43"/>
  <c r="AJ1196" i="43" s="1"/>
  <c r="AH1196" i="43"/>
  <c r="AV1195" i="43"/>
  <c r="AT1195" i="43"/>
  <c r="AQ1195" i="43"/>
  <c r="AO1195" i="43"/>
  <c r="AL1195" i="43"/>
  <c r="AE1195" i="43"/>
  <c r="AB1195" i="43"/>
  <c r="AY1195" i="43" s="1"/>
  <c r="Z1195" i="43"/>
  <c r="R1195" i="43"/>
  <c r="AJ1195" i="43" s="1"/>
  <c r="AH1195" i="43"/>
  <c r="AV1194" i="43"/>
  <c r="AT1194" i="43"/>
  <c r="AQ1194" i="43"/>
  <c r="AO1194" i="43"/>
  <c r="AL1194" i="43"/>
  <c r="AE1194" i="43"/>
  <c r="AB1194" i="43"/>
  <c r="AY1194" i="43" s="1"/>
  <c r="Z1194" i="43"/>
  <c r="R1194" i="43"/>
  <c r="AJ1194" i="43" s="1"/>
  <c r="AH1194" i="43"/>
  <c r="AV1193" i="43"/>
  <c r="AT1193" i="43"/>
  <c r="AQ1193" i="43"/>
  <c r="AO1193" i="43"/>
  <c r="AL1193" i="43"/>
  <c r="AE1193" i="43"/>
  <c r="AB1193" i="43"/>
  <c r="AY1193" i="43" s="1"/>
  <c r="Z1193" i="43"/>
  <c r="R1193" i="43"/>
  <c r="AJ1193" i="43" s="1"/>
  <c r="AH1193" i="43"/>
  <c r="AV1192" i="43"/>
  <c r="AT1192" i="43"/>
  <c r="AQ1192" i="43"/>
  <c r="AO1192" i="43"/>
  <c r="AL1192" i="43"/>
  <c r="AE1192" i="43"/>
  <c r="AB1192" i="43"/>
  <c r="AY1192" i="43" s="1"/>
  <c r="Z1192" i="43"/>
  <c r="R1192" i="43"/>
  <c r="AJ1192" i="43" s="1"/>
  <c r="AH1192" i="43"/>
  <c r="AV1191" i="43"/>
  <c r="AT1191" i="43"/>
  <c r="AQ1191" i="43"/>
  <c r="AO1191" i="43"/>
  <c r="AL1191" i="43"/>
  <c r="AE1191" i="43"/>
  <c r="AB1191" i="43"/>
  <c r="AY1191" i="43" s="1"/>
  <c r="Z1191" i="43"/>
  <c r="R1191" i="43"/>
  <c r="AJ1191" i="43" s="1"/>
  <c r="AH1191" i="43"/>
  <c r="AV1190" i="43"/>
  <c r="AT1190" i="43"/>
  <c r="AQ1190" i="43"/>
  <c r="AO1190" i="43"/>
  <c r="AL1190" i="43"/>
  <c r="AE1190" i="43"/>
  <c r="AB1190" i="43"/>
  <c r="AY1190" i="43" s="1"/>
  <c r="Z1190" i="43"/>
  <c r="R1190" i="43"/>
  <c r="AJ1190" i="43" s="1"/>
  <c r="AH1190" i="43"/>
  <c r="AV1189" i="43"/>
  <c r="AT1189" i="43"/>
  <c r="AQ1189" i="43"/>
  <c r="AO1189" i="43"/>
  <c r="AL1189" i="43"/>
  <c r="AE1189" i="43"/>
  <c r="AB1189" i="43"/>
  <c r="AY1189" i="43" s="1"/>
  <c r="Z1189" i="43"/>
  <c r="R1189" i="43"/>
  <c r="AJ1189" i="43" s="1"/>
  <c r="AH1189" i="43"/>
  <c r="AV1188" i="43"/>
  <c r="AT1188" i="43"/>
  <c r="AQ1188" i="43"/>
  <c r="AO1188" i="43"/>
  <c r="AL1188" i="43"/>
  <c r="AE1188" i="43"/>
  <c r="AB1188" i="43"/>
  <c r="AY1188" i="43" s="1"/>
  <c r="Z1188" i="43"/>
  <c r="R1188" i="43"/>
  <c r="AJ1188" i="43" s="1"/>
  <c r="AH1188" i="43"/>
  <c r="AV1187" i="43"/>
  <c r="AT1187" i="43"/>
  <c r="AQ1187" i="43"/>
  <c r="AO1187" i="43"/>
  <c r="AL1187" i="43"/>
  <c r="AE1187" i="43"/>
  <c r="AB1187" i="43"/>
  <c r="AY1187" i="43" s="1"/>
  <c r="Z1187" i="43"/>
  <c r="R1187" i="43"/>
  <c r="AJ1187" i="43" s="1"/>
  <c r="AH1187" i="43"/>
  <c r="AV1186" i="43"/>
  <c r="AT1186" i="43"/>
  <c r="AQ1186" i="43"/>
  <c r="AO1186" i="43"/>
  <c r="AL1186" i="43"/>
  <c r="AE1186" i="43"/>
  <c r="AB1186" i="43"/>
  <c r="AY1186" i="43" s="1"/>
  <c r="Z1186" i="43"/>
  <c r="R1186" i="43"/>
  <c r="AJ1186" i="43" s="1"/>
  <c r="AH1186" i="43"/>
  <c r="AV1185" i="43"/>
  <c r="AT1185" i="43"/>
  <c r="AQ1185" i="43"/>
  <c r="AO1185" i="43"/>
  <c r="AL1185" i="43"/>
  <c r="AE1185" i="43"/>
  <c r="AB1185" i="43"/>
  <c r="AY1185" i="43" s="1"/>
  <c r="Z1185" i="43"/>
  <c r="R1185" i="43"/>
  <c r="AJ1185" i="43" s="1"/>
  <c r="AH1185" i="43"/>
  <c r="AV1184" i="43"/>
  <c r="AT1184" i="43"/>
  <c r="AQ1184" i="43"/>
  <c r="AO1184" i="43"/>
  <c r="AL1184" i="43"/>
  <c r="AE1184" i="43"/>
  <c r="AB1184" i="43"/>
  <c r="AY1184" i="43" s="1"/>
  <c r="Z1184" i="43"/>
  <c r="R1184" i="43"/>
  <c r="AJ1184" i="43" s="1"/>
  <c r="AH1184" i="43"/>
  <c r="AV1183" i="43"/>
  <c r="AT1183" i="43"/>
  <c r="AQ1183" i="43"/>
  <c r="AO1183" i="43"/>
  <c r="AL1183" i="43"/>
  <c r="AE1183" i="43"/>
  <c r="AB1183" i="43"/>
  <c r="AY1183" i="43" s="1"/>
  <c r="Z1183" i="43"/>
  <c r="R1183" i="43"/>
  <c r="AJ1183" i="43" s="1"/>
  <c r="AH1183" i="43"/>
  <c r="AV1182" i="43"/>
  <c r="AT1182" i="43"/>
  <c r="AQ1182" i="43"/>
  <c r="AO1182" i="43"/>
  <c r="AL1182" i="43"/>
  <c r="AE1182" i="43"/>
  <c r="AB1182" i="43"/>
  <c r="AY1182" i="43" s="1"/>
  <c r="Z1182" i="43"/>
  <c r="R1182" i="43"/>
  <c r="AJ1182" i="43" s="1"/>
  <c r="AH1182" i="43"/>
  <c r="AV1181" i="43"/>
  <c r="AT1181" i="43"/>
  <c r="AQ1181" i="43"/>
  <c r="AO1181" i="43"/>
  <c r="AL1181" i="43"/>
  <c r="AE1181" i="43"/>
  <c r="AB1181" i="43"/>
  <c r="AY1181" i="43" s="1"/>
  <c r="Z1181" i="43"/>
  <c r="R1181" i="43"/>
  <c r="AJ1181" i="43" s="1"/>
  <c r="AH1181" i="43"/>
  <c r="AV1180" i="43"/>
  <c r="AT1180" i="43"/>
  <c r="AQ1180" i="43"/>
  <c r="AO1180" i="43"/>
  <c r="AL1180" i="43"/>
  <c r="AE1180" i="43"/>
  <c r="AB1180" i="43"/>
  <c r="AY1180" i="43" s="1"/>
  <c r="Z1180" i="43"/>
  <c r="R1180" i="43"/>
  <c r="AJ1180" i="43" s="1"/>
  <c r="AH1180" i="43"/>
  <c r="AV1179" i="43"/>
  <c r="AT1179" i="43"/>
  <c r="AQ1179" i="43"/>
  <c r="AO1179" i="43"/>
  <c r="AL1179" i="43"/>
  <c r="AE1179" i="43"/>
  <c r="AB1179" i="43"/>
  <c r="AY1179" i="43" s="1"/>
  <c r="Z1179" i="43"/>
  <c r="R1179" i="43"/>
  <c r="AJ1179" i="43" s="1"/>
  <c r="AH1179" i="43"/>
  <c r="AV1178" i="43"/>
  <c r="AT1178" i="43"/>
  <c r="AQ1178" i="43"/>
  <c r="AO1178" i="43"/>
  <c r="AL1178" i="43"/>
  <c r="AE1178" i="43"/>
  <c r="AB1178" i="43"/>
  <c r="AY1178" i="43" s="1"/>
  <c r="Z1178" i="43"/>
  <c r="R1178" i="43"/>
  <c r="AJ1178" i="43" s="1"/>
  <c r="AH1178" i="43"/>
  <c r="AV1177" i="43"/>
  <c r="AT1177" i="43"/>
  <c r="AQ1177" i="43"/>
  <c r="AO1177" i="43"/>
  <c r="AL1177" i="43"/>
  <c r="AE1177" i="43"/>
  <c r="AB1177" i="43"/>
  <c r="AY1177" i="43" s="1"/>
  <c r="Z1177" i="43"/>
  <c r="R1177" i="43"/>
  <c r="AJ1177" i="43" s="1"/>
  <c r="AH1177" i="43"/>
  <c r="AV1176" i="43"/>
  <c r="AT1176" i="43"/>
  <c r="AQ1176" i="43"/>
  <c r="AO1176" i="43"/>
  <c r="AL1176" i="43"/>
  <c r="AE1176" i="43"/>
  <c r="AB1176" i="43"/>
  <c r="AY1176" i="43" s="1"/>
  <c r="Z1176" i="43"/>
  <c r="R1176" i="43"/>
  <c r="AJ1176" i="43" s="1"/>
  <c r="AH1176" i="43"/>
  <c r="AV1175" i="43"/>
  <c r="AT1175" i="43"/>
  <c r="AQ1175" i="43"/>
  <c r="AO1175" i="43"/>
  <c r="AL1175" i="43"/>
  <c r="AE1175" i="43"/>
  <c r="AB1175" i="43"/>
  <c r="AY1175" i="43" s="1"/>
  <c r="Z1175" i="43"/>
  <c r="R1175" i="43"/>
  <c r="AJ1175" i="43" s="1"/>
  <c r="AH1175" i="43"/>
  <c r="AV1174" i="43"/>
  <c r="AT1174" i="43"/>
  <c r="AQ1174" i="43"/>
  <c r="AO1174" i="43"/>
  <c r="AL1174" i="43"/>
  <c r="AE1174" i="43"/>
  <c r="AB1174" i="43"/>
  <c r="AY1174" i="43" s="1"/>
  <c r="Z1174" i="43"/>
  <c r="R1174" i="43"/>
  <c r="AJ1174" i="43" s="1"/>
  <c r="AH1174" i="43"/>
  <c r="AV1173" i="43"/>
  <c r="AT1173" i="43"/>
  <c r="AQ1173" i="43"/>
  <c r="AO1173" i="43"/>
  <c r="AL1173" i="43"/>
  <c r="AE1173" i="43"/>
  <c r="AB1173" i="43"/>
  <c r="AY1173" i="43" s="1"/>
  <c r="Z1173" i="43"/>
  <c r="R1173" i="43"/>
  <c r="AJ1173" i="43" s="1"/>
  <c r="AH1173" i="43"/>
  <c r="AV1172" i="43"/>
  <c r="AT1172" i="43"/>
  <c r="AQ1172" i="43"/>
  <c r="AO1172" i="43"/>
  <c r="AL1172" i="43"/>
  <c r="AE1172" i="43"/>
  <c r="AB1172" i="43"/>
  <c r="AY1172" i="43" s="1"/>
  <c r="Z1172" i="43"/>
  <c r="R1172" i="43"/>
  <c r="AJ1172" i="43" s="1"/>
  <c r="AH1172" i="43"/>
  <c r="AV1171" i="43"/>
  <c r="AT1171" i="43"/>
  <c r="AQ1171" i="43"/>
  <c r="AO1171" i="43"/>
  <c r="AL1171" i="43"/>
  <c r="AE1171" i="43"/>
  <c r="AB1171" i="43"/>
  <c r="AY1171" i="43" s="1"/>
  <c r="Z1171" i="43"/>
  <c r="R1171" i="43"/>
  <c r="AJ1171" i="43" s="1"/>
  <c r="AH1171" i="43"/>
  <c r="AV1170" i="43"/>
  <c r="AT1170" i="43"/>
  <c r="AQ1170" i="43"/>
  <c r="AO1170" i="43"/>
  <c r="AL1170" i="43"/>
  <c r="AE1170" i="43"/>
  <c r="AB1170" i="43"/>
  <c r="AY1170" i="43" s="1"/>
  <c r="Z1170" i="43"/>
  <c r="R1170" i="43"/>
  <c r="AJ1170" i="43" s="1"/>
  <c r="AH1170" i="43"/>
  <c r="AV1169" i="43"/>
  <c r="AT1169" i="43"/>
  <c r="AQ1169" i="43"/>
  <c r="AO1169" i="43"/>
  <c r="AL1169" i="43"/>
  <c r="AE1169" i="43"/>
  <c r="AB1169" i="43"/>
  <c r="AY1169" i="43" s="1"/>
  <c r="Z1169" i="43"/>
  <c r="R1169" i="43"/>
  <c r="AJ1169" i="43" s="1"/>
  <c r="AH1169" i="43"/>
  <c r="AV1168" i="43"/>
  <c r="AT1168" i="43"/>
  <c r="AQ1168" i="43"/>
  <c r="AO1168" i="43"/>
  <c r="AL1168" i="43"/>
  <c r="AE1168" i="43"/>
  <c r="AB1168" i="43"/>
  <c r="AY1168" i="43" s="1"/>
  <c r="Z1168" i="43"/>
  <c r="R1168" i="43"/>
  <c r="AJ1168" i="43" s="1"/>
  <c r="AH1168" i="43"/>
  <c r="AV1167" i="43"/>
  <c r="AT1167" i="43"/>
  <c r="AQ1167" i="43"/>
  <c r="AO1167" i="43"/>
  <c r="AL1167" i="43"/>
  <c r="AE1167" i="43"/>
  <c r="AB1167" i="43"/>
  <c r="AY1167" i="43" s="1"/>
  <c r="Z1167" i="43"/>
  <c r="R1167" i="43"/>
  <c r="AJ1167" i="43" s="1"/>
  <c r="AH1167" i="43"/>
  <c r="AV1166" i="43"/>
  <c r="AT1166" i="43"/>
  <c r="AQ1166" i="43"/>
  <c r="AO1166" i="43"/>
  <c r="AL1166" i="43"/>
  <c r="AE1166" i="43"/>
  <c r="AB1166" i="43"/>
  <c r="AY1166" i="43" s="1"/>
  <c r="Z1166" i="43"/>
  <c r="R1166" i="43"/>
  <c r="AJ1166" i="43" s="1"/>
  <c r="AH1166" i="43"/>
  <c r="AV1165" i="43"/>
  <c r="AT1165" i="43"/>
  <c r="AQ1165" i="43"/>
  <c r="AO1165" i="43"/>
  <c r="AL1165" i="43"/>
  <c r="AE1165" i="43"/>
  <c r="AB1165" i="43"/>
  <c r="AY1165" i="43" s="1"/>
  <c r="Z1165" i="43"/>
  <c r="R1165" i="43"/>
  <c r="AJ1165" i="43" s="1"/>
  <c r="AH1165" i="43"/>
  <c r="AV1164" i="43"/>
  <c r="AT1164" i="43"/>
  <c r="AQ1164" i="43"/>
  <c r="AO1164" i="43"/>
  <c r="AL1164" i="43"/>
  <c r="AE1164" i="43"/>
  <c r="AB1164" i="43"/>
  <c r="AY1164" i="43" s="1"/>
  <c r="Z1164" i="43"/>
  <c r="R1164" i="43"/>
  <c r="AJ1164" i="43" s="1"/>
  <c r="AH1164" i="43"/>
  <c r="AV1163" i="43"/>
  <c r="AT1163" i="43"/>
  <c r="AQ1163" i="43"/>
  <c r="AO1163" i="43"/>
  <c r="AL1163" i="43"/>
  <c r="AE1163" i="43"/>
  <c r="AB1163" i="43"/>
  <c r="AY1163" i="43" s="1"/>
  <c r="Z1163" i="43"/>
  <c r="R1163" i="43"/>
  <c r="AJ1163" i="43" s="1"/>
  <c r="AH1163" i="43"/>
  <c r="AV1162" i="43"/>
  <c r="AT1162" i="43"/>
  <c r="AQ1162" i="43"/>
  <c r="AO1162" i="43"/>
  <c r="AL1162" i="43"/>
  <c r="AE1162" i="43"/>
  <c r="AB1162" i="43"/>
  <c r="AY1162" i="43" s="1"/>
  <c r="Z1162" i="43"/>
  <c r="R1162" i="43"/>
  <c r="AJ1162" i="43" s="1"/>
  <c r="AH1162" i="43"/>
  <c r="AV1161" i="43"/>
  <c r="AT1161" i="43"/>
  <c r="AQ1161" i="43"/>
  <c r="AO1161" i="43"/>
  <c r="AL1161" i="43"/>
  <c r="AE1161" i="43"/>
  <c r="AB1161" i="43"/>
  <c r="AY1161" i="43" s="1"/>
  <c r="Z1161" i="43"/>
  <c r="R1161" i="43"/>
  <c r="AJ1161" i="43" s="1"/>
  <c r="AH1161" i="43"/>
  <c r="AV1160" i="43"/>
  <c r="AT1160" i="43"/>
  <c r="AQ1160" i="43"/>
  <c r="AO1160" i="43"/>
  <c r="AL1160" i="43"/>
  <c r="AE1160" i="43"/>
  <c r="AB1160" i="43"/>
  <c r="AY1160" i="43" s="1"/>
  <c r="Z1160" i="43"/>
  <c r="R1160" i="43"/>
  <c r="AJ1160" i="43" s="1"/>
  <c r="AH1160" i="43"/>
  <c r="AV1159" i="43"/>
  <c r="AT1159" i="43"/>
  <c r="AQ1159" i="43"/>
  <c r="AO1159" i="43"/>
  <c r="AL1159" i="43"/>
  <c r="AE1159" i="43"/>
  <c r="AB1159" i="43"/>
  <c r="AY1159" i="43" s="1"/>
  <c r="Z1159" i="43"/>
  <c r="R1159" i="43"/>
  <c r="AJ1159" i="43" s="1"/>
  <c r="AH1159" i="43"/>
  <c r="AV1158" i="43"/>
  <c r="AT1158" i="43"/>
  <c r="AQ1158" i="43"/>
  <c r="AO1158" i="43"/>
  <c r="AL1158" i="43"/>
  <c r="AE1158" i="43"/>
  <c r="AB1158" i="43"/>
  <c r="AY1158" i="43" s="1"/>
  <c r="Z1158" i="43"/>
  <c r="R1158" i="43"/>
  <c r="AJ1158" i="43" s="1"/>
  <c r="AH1158" i="43"/>
  <c r="AV1157" i="43"/>
  <c r="AT1157" i="43"/>
  <c r="AQ1157" i="43"/>
  <c r="AO1157" i="43"/>
  <c r="AL1157" i="43"/>
  <c r="AE1157" i="43"/>
  <c r="AB1157" i="43"/>
  <c r="AY1157" i="43" s="1"/>
  <c r="Z1157" i="43"/>
  <c r="R1157" i="43"/>
  <c r="AJ1157" i="43" s="1"/>
  <c r="AH1157" i="43"/>
  <c r="AV1156" i="43"/>
  <c r="AT1156" i="43"/>
  <c r="AQ1156" i="43"/>
  <c r="AO1156" i="43"/>
  <c r="AL1156" i="43"/>
  <c r="AE1156" i="43"/>
  <c r="AB1156" i="43"/>
  <c r="AY1156" i="43" s="1"/>
  <c r="Z1156" i="43"/>
  <c r="R1156" i="43"/>
  <c r="AJ1156" i="43" s="1"/>
  <c r="AH1156" i="43"/>
  <c r="AV1155" i="43"/>
  <c r="AT1155" i="43"/>
  <c r="AQ1155" i="43"/>
  <c r="AO1155" i="43"/>
  <c r="AL1155" i="43"/>
  <c r="AE1155" i="43"/>
  <c r="AB1155" i="43"/>
  <c r="AY1155" i="43" s="1"/>
  <c r="Z1155" i="43"/>
  <c r="R1155" i="43"/>
  <c r="AJ1155" i="43" s="1"/>
  <c r="AH1155" i="43"/>
  <c r="AV1154" i="43"/>
  <c r="AT1154" i="43"/>
  <c r="AQ1154" i="43"/>
  <c r="AO1154" i="43"/>
  <c r="AL1154" i="43"/>
  <c r="AE1154" i="43"/>
  <c r="AB1154" i="43"/>
  <c r="AY1154" i="43" s="1"/>
  <c r="Z1154" i="43"/>
  <c r="R1154" i="43"/>
  <c r="AJ1154" i="43" s="1"/>
  <c r="AH1154" i="43"/>
  <c r="AV1153" i="43"/>
  <c r="AT1153" i="43"/>
  <c r="AQ1153" i="43"/>
  <c r="AO1153" i="43"/>
  <c r="AL1153" i="43"/>
  <c r="AE1153" i="43"/>
  <c r="AB1153" i="43"/>
  <c r="AY1153" i="43" s="1"/>
  <c r="Z1153" i="43"/>
  <c r="R1153" i="43"/>
  <c r="AJ1153" i="43" s="1"/>
  <c r="AH1153" i="43"/>
  <c r="AV1152" i="43"/>
  <c r="AT1152" i="43"/>
  <c r="AQ1152" i="43"/>
  <c r="AO1152" i="43"/>
  <c r="AL1152" i="43"/>
  <c r="AE1152" i="43"/>
  <c r="AB1152" i="43"/>
  <c r="AY1152" i="43" s="1"/>
  <c r="Z1152" i="43"/>
  <c r="R1152" i="43"/>
  <c r="AJ1152" i="43" s="1"/>
  <c r="AH1152" i="43"/>
  <c r="AV1151" i="43"/>
  <c r="AT1151" i="43"/>
  <c r="AQ1151" i="43"/>
  <c r="AO1151" i="43"/>
  <c r="AL1151" i="43"/>
  <c r="AE1151" i="43"/>
  <c r="AB1151" i="43"/>
  <c r="AY1151" i="43" s="1"/>
  <c r="Z1151" i="43"/>
  <c r="R1151" i="43"/>
  <c r="AJ1151" i="43" s="1"/>
  <c r="AH1151" i="43"/>
  <c r="AV1150" i="43"/>
  <c r="AT1150" i="43"/>
  <c r="AQ1150" i="43"/>
  <c r="AO1150" i="43"/>
  <c r="AL1150" i="43"/>
  <c r="AE1150" i="43"/>
  <c r="AB1150" i="43"/>
  <c r="AY1150" i="43" s="1"/>
  <c r="Z1150" i="43"/>
  <c r="R1150" i="43"/>
  <c r="AJ1150" i="43" s="1"/>
  <c r="AH1150" i="43"/>
  <c r="AV1149" i="43"/>
  <c r="AT1149" i="43"/>
  <c r="AQ1149" i="43"/>
  <c r="AO1149" i="43"/>
  <c r="AL1149" i="43"/>
  <c r="AE1149" i="43"/>
  <c r="AB1149" i="43"/>
  <c r="AY1149" i="43" s="1"/>
  <c r="Z1149" i="43"/>
  <c r="R1149" i="43"/>
  <c r="AJ1149" i="43" s="1"/>
  <c r="AH1149" i="43"/>
  <c r="AV1148" i="43"/>
  <c r="AT1148" i="43"/>
  <c r="AQ1148" i="43"/>
  <c r="AO1148" i="43"/>
  <c r="AL1148" i="43"/>
  <c r="AE1148" i="43"/>
  <c r="AB1148" i="43"/>
  <c r="AY1148" i="43" s="1"/>
  <c r="Z1148" i="43"/>
  <c r="R1148" i="43"/>
  <c r="AJ1148" i="43" s="1"/>
  <c r="AH1148" i="43"/>
  <c r="AV1147" i="43"/>
  <c r="AT1147" i="43"/>
  <c r="AQ1147" i="43"/>
  <c r="AO1147" i="43"/>
  <c r="AL1147" i="43"/>
  <c r="AE1147" i="43"/>
  <c r="AB1147" i="43"/>
  <c r="AY1147" i="43" s="1"/>
  <c r="Z1147" i="43"/>
  <c r="R1147" i="43"/>
  <c r="AJ1147" i="43" s="1"/>
  <c r="AH1147" i="43"/>
  <c r="AV1146" i="43"/>
  <c r="AT1146" i="43"/>
  <c r="AQ1146" i="43"/>
  <c r="AO1146" i="43"/>
  <c r="AL1146" i="43"/>
  <c r="AE1146" i="43"/>
  <c r="AB1146" i="43"/>
  <c r="AY1146" i="43" s="1"/>
  <c r="Z1146" i="43"/>
  <c r="R1146" i="43"/>
  <c r="AJ1146" i="43" s="1"/>
  <c r="AH1146" i="43"/>
  <c r="AV1145" i="43"/>
  <c r="AT1145" i="43"/>
  <c r="AQ1145" i="43"/>
  <c r="AO1145" i="43"/>
  <c r="AL1145" i="43"/>
  <c r="AE1145" i="43"/>
  <c r="AB1145" i="43"/>
  <c r="AY1145" i="43" s="1"/>
  <c r="Z1145" i="43"/>
  <c r="R1145" i="43"/>
  <c r="AJ1145" i="43" s="1"/>
  <c r="AH1145" i="43"/>
  <c r="AV1144" i="43"/>
  <c r="AT1144" i="43"/>
  <c r="AQ1144" i="43"/>
  <c r="AO1144" i="43"/>
  <c r="AL1144" i="43"/>
  <c r="AE1144" i="43"/>
  <c r="AB1144" i="43"/>
  <c r="AY1144" i="43" s="1"/>
  <c r="Z1144" i="43"/>
  <c r="R1144" i="43"/>
  <c r="AJ1144" i="43" s="1"/>
  <c r="AH1144" i="43"/>
  <c r="AV1143" i="43"/>
  <c r="AT1143" i="43"/>
  <c r="AQ1143" i="43"/>
  <c r="AO1143" i="43"/>
  <c r="AL1143" i="43"/>
  <c r="AE1143" i="43"/>
  <c r="AB1143" i="43"/>
  <c r="AY1143" i="43" s="1"/>
  <c r="Z1143" i="43"/>
  <c r="R1143" i="43"/>
  <c r="AJ1143" i="43" s="1"/>
  <c r="AH1143" i="43"/>
  <c r="AV1142" i="43"/>
  <c r="AT1142" i="43"/>
  <c r="AQ1142" i="43"/>
  <c r="AO1142" i="43"/>
  <c r="AL1142" i="43"/>
  <c r="AE1142" i="43"/>
  <c r="AB1142" i="43"/>
  <c r="AY1142" i="43" s="1"/>
  <c r="Z1142" i="43"/>
  <c r="R1142" i="43"/>
  <c r="AJ1142" i="43" s="1"/>
  <c r="AH1142" i="43"/>
  <c r="AV1141" i="43"/>
  <c r="AT1141" i="43"/>
  <c r="AQ1141" i="43"/>
  <c r="AO1141" i="43"/>
  <c r="AL1141" i="43"/>
  <c r="AE1141" i="43"/>
  <c r="AB1141" i="43"/>
  <c r="AY1141" i="43" s="1"/>
  <c r="Z1141" i="43"/>
  <c r="R1141" i="43"/>
  <c r="AJ1141" i="43" s="1"/>
  <c r="AH1141" i="43"/>
  <c r="AV1140" i="43"/>
  <c r="AT1140" i="43"/>
  <c r="AQ1140" i="43"/>
  <c r="AO1140" i="43"/>
  <c r="AL1140" i="43"/>
  <c r="AE1140" i="43"/>
  <c r="AB1140" i="43"/>
  <c r="AY1140" i="43" s="1"/>
  <c r="Z1140" i="43"/>
  <c r="R1140" i="43"/>
  <c r="AJ1140" i="43" s="1"/>
  <c r="AH1140" i="43"/>
  <c r="AV1139" i="43"/>
  <c r="AT1139" i="43"/>
  <c r="AQ1139" i="43"/>
  <c r="AO1139" i="43"/>
  <c r="AL1139" i="43"/>
  <c r="AE1139" i="43"/>
  <c r="AB1139" i="43"/>
  <c r="AY1139" i="43" s="1"/>
  <c r="Z1139" i="43"/>
  <c r="R1139" i="43"/>
  <c r="AJ1139" i="43" s="1"/>
  <c r="AH1139" i="43"/>
  <c r="AV1138" i="43"/>
  <c r="AT1138" i="43"/>
  <c r="AQ1138" i="43"/>
  <c r="AO1138" i="43"/>
  <c r="AL1138" i="43"/>
  <c r="AE1138" i="43"/>
  <c r="AB1138" i="43"/>
  <c r="AY1138" i="43" s="1"/>
  <c r="Z1138" i="43"/>
  <c r="R1138" i="43"/>
  <c r="AJ1138" i="43" s="1"/>
  <c r="AH1138" i="43"/>
  <c r="AV1137" i="43"/>
  <c r="AT1137" i="43"/>
  <c r="AQ1137" i="43"/>
  <c r="AO1137" i="43"/>
  <c r="AL1137" i="43"/>
  <c r="AE1137" i="43"/>
  <c r="AB1137" i="43"/>
  <c r="AY1137" i="43" s="1"/>
  <c r="Z1137" i="43"/>
  <c r="R1137" i="43"/>
  <c r="AJ1137" i="43" s="1"/>
  <c r="AH1137" i="43"/>
  <c r="AV1136" i="43"/>
  <c r="AT1136" i="43"/>
  <c r="AQ1136" i="43"/>
  <c r="AO1136" i="43"/>
  <c r="AL1136" i="43"/>
  <c r="AE1136" i="43"/>
  <c r="AB1136" i="43"/>
  <c r="AY1136" i="43" s="1"/>
  <c r="Z1136" i="43"/>
  <c r="R1136" i="43"/>
  <c r="AJ1136" i="43" s="1"/>
  <c r="AH1136" i="43"/>
  <c r="AV1135" i="43"/>
  <c r="AT1135" i="43"/>
  <c r="AQ1135" i="43"/>
  <c r="AO1135" i="43"/>
  <c r="AL1135" i="43"/>
  <c r="AE1135" i="43"/>
  <c r="AB1135" i="43"/>
  <c r="AY1135" i="43" s="1"/>
  <c r="Z1135" i="43"/>
  <c r="R1135" i="43"/>
  <c r="AJ1135" i="43" s="1"/>
  <c r="AH1135" i="43"/>
  <c r="AV1134" i="43"/>
  <c r="AT1134" i="43"/>
  <c r="AQ1134" i="43"/>
  <c r="AO1134" i="43"/>
  <c r="AL1134" i="43"/>
  <c r="AE1134" i="43"/>
  <c r="AB1134" i="43"/>
  <c r="AY1134" i="43" s="1"/>
  <c r="Z1134" i="43"/>
  <c r="R1134" i="43"/>
  <c r="AJ1134" i="43" s="1"/>
  <c r="AH1134" i="43"/>
  <c r="AV1133" i="43"/>
  <c r="AT1133" i="43"/>
  <c r="AQ1133" i="43"/>
  <c r="AO1133" i="43"/>
  <c r="AL1133" i="43"/>
  <c r="AE1133" i="43"/>
  <c r="AB1133" i="43"/>
  <c r="AY1133" i="43" s="1"/>
  <c r="Z1133" i="43"/>
  <c r="R1133" i="43"/>
  <c r="AJ1133" i="43" s="1"/>
  <c r="AH1133" i="43"/>
  <c r="AV1132" i="43"/>
  <c r="AT1132" i="43"/>
  <c r="AQ1132" i="43"/>
  <c r="AO1132" i="43"/>
  <c r="AL1132" i="43"/>
  <c r="AE1132" i="43"/>
  <c r="AB1132" i="43"/>
  <c r="AY1132" i="43" s="1"/>
  <c r="Z1132" i="43"/>
  <c r="R1132" i="43"/>
  <c r="AJ1132" i="43" s="1"/>
  <c r="AH1132" i="43"/>
  <c r="AV1131" i="43"/>
  <c r="AT1131" i="43"/>
  <c r="AQ1131" i="43"/>
  <c r="AO1131" i="43"/>
  <c r="AL1131" i="43"/>
  <c r="AE1131" i="43"/>
  <c r="AB1131" i="43"/>
  <c r="AY1131" i="43" s="1"/>
  <c r="Z1131" i="43"/>
  <c r="R1131" i="43"/>
  <c r="AJ1131" i="43" s="1"/>
  <c r="AH1131" i="43"/>
  <c r="AV1130" i="43"/>
  <c r="AT1130" i="43"/>
  <c r="AQ1130" i="43"/>
  <c r="AO1130" i="43"/>
  <c r="AL1130" i="43"/>
  <c r="AE1130" i="43"/>
  <c r="AB1130" i="43"/>
  <c r="AY1130" i="43" s="1"/>
  <c r="Z1130" i="43"/>
  <c r="R1130" i="43"/>
  <c r="AJ1130" i="43" s="1"/>
  <c r="AH1130" i="43"/>
  <c r="AV1129" i="43"/>
  <c r="AT1129" i="43"/>
  <c r="AQ1129" i="43"/>
  <c r="AO1129" i="43"/>
  <c r="AL1129" i="43"/>
  <c r="AE1129" i="43"/>
  <c r="AB1129" i="43"/>
  <c r="AY1129" i="43" s="1"/>
  <c r="Z1129" i="43"/>
  <c r="R1129" i="43"/>
  <c r="AJ1129" i="43" s="1"/>
  <c r="AH1129" i="43"/>
  <c r="AV1128" i="43"/>
  <c r="AT1128" i="43"/>
  <c r="AQ1128" i="43"/>
  <c r="AO1128" i="43"/>
  <c r="AL1128" i="43"/>
  <c r="AE1128" i="43"/>
  <c r="AB1128" i="43"/>
  <c r="AY1128" i="43" s="1"/>
  <c r="Z1128" i="43"/>
  <c r="R1128" i="43"/>
  <c r="AJ1128" i="43" s="1"/>
  <c r="AH1128" i="43"/>
  <c r="AV1127" i="43"/>
  <c r="AT1127" i="43"/>
  <c r="AQ1127" i="43"/>
  <c r="AO1127" i="43"/>
  <c r="AL1127" i="43"/>
  <c r="AE1127" i="43"/>
  <c r="AB1127" i="43"/>
  <c r="AY1127" i="43" s="1"/>
  <c r="Z1127" i="43"/>
  <c r="R1127" i="43"/>
  <c r="AJ1127" i="43" s="1"/>
  <c r="AH1127" i="43"/>
  <c r="AV1126" i="43"/>
  <c r="AT1126" i="43"/>
  <c r="AQ1126" i="43"/>
  <c r="AO1126" i="43"/>
  <c r="AL1126" i="43"/>
  <c r="AE1126" i="43"/>
  <c r="AB1126" i="43"/>
  <c r="AY1126" i="43" s="1"/>
  <c r="Z1126" i="43"/>
  <c r="R1126" i="43"/>
  <c r="AJ1126" i="43" s="1"/>
  <c r="AH1126" i="43"/>
  <c r="AV1125" i="43"/>
  <c r="AT1125" i="43"/>
  <c r="AQ1125" i="43"/>
  <c r="AO1125" i="43"/>
  <c r="AL1125" i="43"/>
  <c r="AE1125" i="43"/>
  <c r="AB1125" i="43"/>
  <c r="AY1125" i="43" s="1"/>
  <c r="Z1125" i="43"/>
  <c r="R1125" i="43"/>
  <c r="AJ1125" i="43" s="1"/>
  <c r="AH1125" i="43"/>
  <c r="AV1124" i="43"/>
  <c r="AT1124" i="43"/>
  <c r="AQ1124" i="43"/>
  <c r="AO1124" i="43"/>
  <c r="AL1124" i="43"/>
  <c r="AE1124" i="43"/>
  <c r="AB1124" i="43"/>
  <c r="AY1124" i="43" s="1"/>
  <c r="Z1124" i="43"/>
  <c r="R1124" i="43"/>
  <c r="AJ1124" i="43" s="1"/>
  <c r="AH1124" i="43"/>
  <c r="AV1123" i="43"/>
  <c r="AT1123" i="43"/>
  <c r="AQ1123" i="43"/>
  <c r="AO1123" i="43"/>
  <c r="AL1123" i="43"/>
  <c r="AE1123" i="43"/>
  <c r="AB1123" i="43"/>
  <c r="AY1123" i="43" s="1"/>
  <c r="Z1123" i="43"/>
  <c r="R1123" i="43"/>
  <c r="AJ1123" i="43" s="1"/>
  <c r="AH1123" i="43"/>
  <c r="AV1122" i="43"/>
  <c r="AT1122" i="43"/>
  <c r="AQ1122" i="43"/>
  <c r="AO1122" i="43"/>
  <c r="AL1122" i="43"/>
  <c r="AE1122" i="43"/>
  <c r="AB1122" i="43"/>
  <c r="AY1122" i="43" s="1"/>
  <c r="Z1122" i="43"/>
  <c r="R1122" i="43"/>
  <c r="AJ1122" i="43" s="1"/>
  <c r="AH1122" i="43"/>
  <c r="AV1121" i="43"/>
  <c r="AT1121" i="43"/>
  <c r="AQ1121" i="43"/>
  <c r="AO1121" i="43"/>
  <c r="AL1121" i="43"/>
  <c r="AE1121" i="43"/>
  <c r="AB1121" i="43"/>
  <c r="AY1121" i="43" s="1"/>
  <c r="Z1121" i="43"/>
  <c r="R1121" i="43"/>
  <c r="AJ1121" i="43" s="1"/>
  <c r="AH1121" i="43"/>
  <c r="AV1120" i="43"/>
  <c r="AT1120" i="43"/>
  <c r="AQ1120" i="43"/>
  <c r="AO1120" i="43"/>
  <c r="AL1120" i="43"/>
  <c r="AE1120" i="43"/>
  <c r="AB1120" i="43"/>
  <c r="AY1120" i="43" s="1"/>
  <c r="Z1120" i="43"/>
  <c r="R1120" i="43"/>
  <c r="AJ1120" i="43" s="1"/>
  <c r="AH1120" i="43"/>
  <c r="AV1119" i="43"/>
  <c r="AT1119" i="43"/>
  <c r="AQ1119" i="43"/>
  <c r="AO1119" i="43"/>
  <c r="AL1119" i="43"/>
  <c r="AE1119" i="43"/>
  <c r="AB1119" i="43"/>
  <c r="AY1119" i="43" s="1"/>
  <c r="Z1119" i="43"/>
  <c r="R1119" i="43"/>
  <c r="AJ1119" i="43" s="1"/>
  <c r="AH1119" i="43"/>
  <c r="AV1118" i="43"/>
  <c r="AT1118" i="43"/>
  <c r="AQ1118" i="43"/>
  <c r="AO1118" i="43"/>
  <c r="AL1118" i="43"/>
  <c r="AE1118" i="43"/>
  <c r="AB1118" i="43"/>
  <c r="AY1118" i="43" s="1"/>
  <c r="Z1118" i="43"/>
  <c r="R1118" i="43"/>
  <c r="AJ1118" i="43" s="1"/>
  <c r="AH1118" i="43"/>
  <c r="AV1117" i="43"/>
  <c r="AT1117" i="43"/>
  <c r="AQ1117" i="43"/>
  <c r="AO1117" i="43"/>
  <c r="AL1117" i="43"/>
  <c r="AE1117" i="43"/>
  <c r="AB1117" i="43"/>
  <c r="AY1117" i="43" s="1"/>
  <c r="Z1117" i="43"/>
  <c r="R1117" i="43"/>
  <c r="AJ1117" i="43" s="1"/>
  <c r="AH1117" i="43"/>
  <c r="AV1116" i="43"/>
  <c r="AT1116" i="43"/>
  <c r="AQ1116" i="43"/>
  <c r="AO1116" i="43"/>
  <c r="AL1116" i="43"/>
  <c r="AE1116" i="43"/>
  <c r="AB1116" i="43"/>
  <c r="AY1116" i="43" s="1"/>
  <c r="Z1116" i="43"/>
  <c r="R1116" i="43"/>
  <c r="AJ1116" i="43" s="1"/>
  <c r="AH1116" i="43"/>
  <c r="AV1115" i="43"/>
  <c r="AT1115" i="43"/>
  <c r="AQ1115" i="43"/>
  <c r="AO1115" i="43"/>
  <c r="AL1115" i="43"/>
  <c r="AE1115" i="43"/>
  <c r="AB1115" i="43"/>
  <c r="AY1115" i="43" s="1"/>
  <c r="Z1115" i="43"/>
  <c r="R1115" i="43"/>
  <c r="AJ1115" i="43" s="1"/>
  <c r="AH1115" i="43"/>
  <c r="AV1114" i="43"/>
  <c r="AT1114" i="43"/>
  <c r="AQ1114" i="43"/>
  <c r="AO1114" i="43"/>
  <c r="AL1114" i="43"/>
  <c r="AE1114" i="43"/>
  <c r="AB1114" i="43"/>
  <c r="AY1114" i="43" s="1"/>
  <c r="Z1114" i="43"/>
  <c r="R1114" i="43"/>
  <c r="AJ1114" i="43" s="1"/>
  <c r="AH1114" i="43"/>
  <c r="AV1113" i="43"/>
  <c r="AT1113" i="43"/>
  <c r="AQ1113" i="43"/>
  <c r="AO1113" i="43"/>
  <c r="AL1113" i="43"/>
  <c r="AE1113" i="43"/>
  <c r="AB1113" i="43"/>
  <c r="AY1113" i="43" s="1"/>
  <c r="Z1113" i="43"/>
  <c r="R1113" i="43"/>
  <c r="AJ1113" i="43" s="1"/>
  <c r="AH1113" i="43"/>
  <c r="AV1112" i="43"/>
  <c r="AT1112" i="43"/>
  <c r="AQ1112" i="43"/>
  <c r="AO1112" i="43"/>
  <c r="AL1112" i="43"/>
  <c r="AE1112" i="43"/>
  <c r="AB1112" i="43"/>
  <c r="AY1112" i="43" s="1"/>
  <c r="Z1112" i="43"/>
  <c r="R1112" i="43"/>
  <c r="AJ1112" i="43" s="1"/>
  <c r="AH1112" i="43"/>
  <c r="AV1111" i="43"/>
  <c r="AT1111" i="43"/>
  <c r="AQ1111" i="43"/>
  <c r="AO1111" i="43"/>
  <c r="AL1111" i="43"/>
  <c r="AE1111" i="43"/>
  <c r="AB1111" i="43"/>
  <c r="AY1111" i="43" s="1"/>
  <c r="Z1111" i="43"/>
  <c r="R1111" i="43"/>
  <c r="AJ1111" i="43" s="1"/>
  <c r="AH1111" i="43"/>
  <c r="AV1110" i="43"/>
  <c r="AT1110" i="43"/>
  <c r="AQ1110" i="43"/>
  <c r="AO1110" i="43"/>
  <c r="AL1110" i="43"/>
  <c r="AE1110" i="43"/>
  <c r="AB1110" i="43"/>
  <c r="AY1110" i="43" s="1"/>
  <c r="Z1110" i="43"/>
  <c r="R1110" i="43"/>
  <c r="AJ1110" i="43" s="1"/>
  <c r="AH1110" i="43"/>
  <c r="AV1109" i="43"/>
  <c r="AT1109" i="43"/>
  <c r="AQ1109" i="43"/>
  <c r="AO1109" i="43"/>
  <c r="AL1109" i="43"/>
  <c r="AE1109" i="43"/>
  <c r="AB1109" i="43"/>
  <c r="AY1109" i="43" s="1"/>
  <c r="Z1109" i="43"/>
  <c r="R1109" i="43"/>
  <c r="AJ1109" i="43" s="1"/>
  <c r="AH1109" i="43"/>
  <c r="AV1108" i="43"/>
  <c r="AT1108" i="43"/>
  <c r="AQ1108" i="43"/>
  <c r="AO1108" i="43"/>
  <c r="AL1108" i="43"/>
  <c r="AE1108" i="43"/>
  <c r="AB1108" i="43"/>
  <c r="AY1108" i="43" s="1"/>
  <c r="Z1108" i="43"/>
  <c r="R1108" i="43"/>
  <c r="AJ1108" i="43" s="1"/>
  <c r="AH1108" i="43"/>
  <c r="AV1107" i="43"/>
  <c r="AT1107" i="43"/>
  <c r="AQ1107" i="43"/>
  <c r="AO1107" i="43"/>
  <c r="AL1107" i="43"/>
  <c r="AE1107" i="43"/>
  <c r="AB1107" i="43"/>
  <c r="AY1107" i="43" s="1"/>
  <c r="Z1107" i="43"/>
  <c r="R1107" i="43"/>
  <c r="AJ1107" i="43" s="1"/>
  <c r="AH1107" i="43"/>
  <c r="AV1106" i="43"/>
  <c r="AT1106" i="43"/>
  <c r="AQ1106" i="43"/>
  <c r="AO1106" i="43"/>
  <c r="AL1106" i="43"/>
  <c r="AE1106" i="43"/>
  <c r="AB1106" i="43"/>
  <c r="AY1106" i="43" s="1"/>
  <c r="Z1106" i="43"/>
  <c r="R1106" i="43"/>
  <c r="AJ1106" i="43" s="1"/>
  <c r="AH1106" i="43"/>
  <c r="AV1105" i="43"/>
  <c r="AT1105" i="43"/>
  <c r="AQ1105" i="43"/>
  <c r="AO1105" i="43"/>
  <c r="AL1105" i="43"/>
  <c r="AE1105" i="43"/>
  <c r="AB1105" i="43"/>
  <c r="AY1105" i="43" s="1"/>
  <c r="Z1105" i="43"/>
  <c r="R1105" i="43"/>
  <c r="AJ1105" i="43" s="1"/>
  <c r="AH1105" i="43"/>
  <c r="AV1104" i="43"/>
  <c r="AT1104" i="43"/>
  <c r="AQ1104" i="43"/>
  <c r="AO1104" i="43"/>
  <c r="AL1104" i="43"/>
  <c r="AE1104" i="43"/>
  <c r="AB1104" i="43"/>
  <c r="AY1104" i="43" s="1"/>
  <c r="Z1104" i="43"/>
  <c r="R1104" i="43"/>
  <c r="AJ1104" i="43" s="1"/>
  <c r="AH1104" i="43"/>
  <c r="AV1103" i="43"/>
  <c r="AT1103" i="43"/>
  <c r="AQ1103" i="43"/>
  <c r="AO1103" i="43"/>
  <c r="AL1103" i="43"/>
  <c r="AE1103" i="43"/>
  <c r="AB1103" i="43"/>
  <c r="AY1103" i="43" s="1"/>
  <c r="Z1103" i="43"/>
  <c r="R1103" i="43"/>
  <c r="AJ1103" i="43" s="1"/>
  <c r="AH1103" i="43"/>
  <c r="AV1102" i="43"/>
  <c r="AT1102" i="43"/>
  <c r="AQ1102" i="43"/>
  <c r="AO1102" i="43"/>
  <c r="AL1102" i="43"/>
  <c r="AE1102" i="43"/>
  <c r="AB1102" i="43"/>
  <c r="AY1102" i="43" s="1"/>
  <c r="Z1102" i="43"/>
  <c r="R1102" i="43"/>
  <c r="AJ1102" i="43" s="1"/>
  <c r="AH1102" i="43"/>
  <c r="AV1101" i="43"/>
  <c r="AT1101" i="43"/>
  <c r="AQ1101" i="43"/>
  <c r="AO1101" i="43"/>
  <c r="AL1101" i="43"/>
  <c r="AE1101" i="43"/>
  <c r="AB1101" i="43"/>
  <c r="AY1101" i="43" s="1"/>
  <c r="Z1101" i="43"/>
  <c r="R1101" i="43"/>
  <c r="AJ1101" i="43" s="1"/>
  <c r="AH1101" i="43"/>
  <c r="AV1100" i="43"/>
  <c r="AT1100" i="43"/>
  <c r="AQ1100" i="43"/>
  <c r="AO1100" i="43"/>
  <c r="AL1100" i="43"/>
  <c r="AE1100" i="43"/>
  <c r="AB1100" i="43"/>
  <c r="AY1100" i="43" s="1"/>
  <c r="Z1100" i="43"/>
  <c r="R1100" i="43"/>
  <c r="AJ1100" i="43" s="1"/>
  <c r="AH1100" i="43"/>
  <c r="AV1099" i="43"/>
  <c r="AT1099" i="43"/>
  <c r="AQ1099" i="43"/>
  <c r="AO1099" i="43"/>
  <c r="AL1099" i="43"/>
  <c r="AE1099" i="43"/>
  <c r="AB1099" i="43"/>
  <c r="AY1099" i="43" s="1"/>
  <c r="Z1099" i="43"/>
  <c r="R1099" i="43"/>
  <c r="AJ1099" i="43" s="1"/>
  <c r="AH1099" i="43"/>
  <c r="AV1098" i="43"/>
  <c r="AT1098" i="43"/>
  <c r="AQ1098" i="43"/>
  <c r="AO1098" i="43"/>
  <c r="AL1098" i="43"/>
  <c r="AE1098" i="43"/>
  <c r="AB1098" i="43"/>
  <c r="AY1098" i="43" s="1"/>
  <c r="Z1098" i="43"/>
  <c r="R1098" i="43"/>
  <c r="AJ1098" i="43" s="1"/>
  <c r="AH1098" i="43"/>
  <c r="AV1097" i="43"/>
  <c r="AT1097" i="43"/>
  <c r="AQ1097" i="43"/>
  <c r="AO1097" i="43"/>
  <c r="AL1097" i="43"/>
  <c r="AE1097" i="43"/>
  <c r="AB1097" i="43"/>
  <c r="AY1097" i="43" s="1"/>
  <c r="Z1097" i="43"/>
  <c r="R1097" i="43"/>
  <c r="AJ1097" i="43" s="1"/>
  <c r="AH1097" i="43"/>
  <c r="AV1096" i="43"/>
  <c r="AT1096" i="43"/>
  <c r="AQ1096" i="43"/>
  <c r="AO1096" i="43"/>
  <c r="AL1096" i="43"/>
  <c r="AE1096" i="43"/>
  <c r="AB1096" i="43"/>
  <c r="AY1096" i="43" s="1"/>
  <c r="Z1096" i="43"/>
  <c r="R1096" i="43"/>
  <c r="AJ1096" i="43" s="1"/>
  <c r="AH1096" i="43"/>
  <c r="AV1095" i="43"/>
  <c r="AT1095" i="43"/>
  <c r="AQ1095" i="43"/>
  <c r="AO1095" i="43"/>
  <c r="AL1095" i="43"/>
  <c r="AE1095" i="43"/>
  <c r="AB1095" i="43"/>
  <c r="AY1095" i="43" s="1"/>
  <c r="Z1095" i="43"/>
  <c r="R1095" i="43"/>
  <c r="AJ1095" i="43" s="1"/>
  <c r="AH1095" i="43"/>
  <c r="AV1094" i="43"/>
  <c r="AT1094" i="43"/>
  <c r="AQ1094" i="43"/>
  <c r="AO1094" i="43"/>
  <c r="AL1094" i="43"/>
  <c r="AE1094" i="43"/>
  <c r="AB1094" i="43"/>
  <c r="AY1094" i="43" s="1"/>
  <c r="Z1094" i="43"/>
  <c r="R1094" i="43"/>
  <c r="AJ1094" i="43" s="1"/>
  <c r="AH1094" i="43"/>
  <c r="AV1093" i="43"/>
  <c r="AT1093" i="43"/>
  <c r="AQ1093" i="43"/>
  <c r="AO1093" i="43"/>
  <c r="AL1093" i="43"/>
  <c r="AE1093" i="43"/>
  <c r="AB1093" i="43"/>
  <c r="AY1093" i="43" s="1"/>
  <c r="Z1093" i="43"/>
  <c r="R1093" i="43"/>
  <c r="AJ1093" i="43" s="1"/>
  <c r="AH1093" i="43"/>
  <c r="AV1092" i="43"/>
  <c r="AT1092" i="43"/>
  <c r="AQ1092" i="43"/>
  <c r="AO1092" i="43"/>
  <c r="AL1092" i="43"/>
  <c r="AE1092" i="43"/>
  <c r="AB1092" i="43"/>
  <c r="AY1092" i="43" s="1"/>
  <c r="Z1092" i="43"/>
  <c r="R1092" i="43"/>
  <c r="AJ1092" i="43" s="1"/>
  <c r="AH1092" i="43"/>
  <c r="AV1091" i="43"/>
  <c r="AT1091" i="43"/>
  <c r="AQ1091" i="43"/>
  <c r="AO1091" i="43"/>
  <c r="AL1091" i="43"/>
  <c r="AE1091" i="43"/>
  <c r="AB1091" i="43"/>
  <c r="AY1091" i="43" s="1"/>
  <c r="Z1091" i="43"/>
  <c r="R1091" i="43"/>
  <c r="AJ1091" i="43" s="1"/>
  <c r="AH1091" i="43"/>
  <c r="AV1090" i="43"/>
  <c r="AT1090" i="43"/>
  <c r="AQ1090" i="43"/>
  <c r="AO1090" i="43"/>
  <c r="AL1090" i="43"/>
  <c r="AE1090" i="43"/>
  <c r="AB1090" i="43"/>
  <c r="AY1090" i="43" s="1"/>
  <c r="Z1090" i="43"/>
  <c r="R1090" i="43"/>
  <c r="AJ1090" i="43" s="1"/>
  <c r="AH1090" i="43"/>
  <c r="AV1089" i="43"/>
  <c r="AT1089" i="43"/>
  <c r="AQ1089" i="43"/>
  <c r="AO1089" i="43"/>
  <c r="AL1089" i="43"/>
  <c r="AE1089" i="43"/>
  <c r="AB1089" i="43"/>
  <c r="AY1089" i="43" s="1"/>
  <c r="Z1089" i="43"/>
  <c r="R1089" i="43"/>
  <c r="AJ1089" i="43" s="1"/>
  <c r="AH1089" i="43"/>
  <c r="AV1088" i="43"/>
  <c r="AT1088" i="43"/>
  <c r="AQ1088" i="43"/>
  <c r="AO1088" i="43"/>
  <c r="AL1088" i="43"/>
  <c r="AE1088" i="43"/>
  <c r="AB1088" i="43"/>
  <c r="AY1088" i="43" s="1"/>
  <c r="Z1088" i="43"/>
  <c r="R1088" i="43"/>
  <c r="AJ1088" i="43" s="1"/>
  <c r="AH1088" i="43"/>
  <c r="AV1087" i="43"/>
  <c r="AT1087" i="43"/>
  <c r="AQ1087" i="43"/>
  <c r="AO1087" i="43"/>
  <c r="AL1087" i="43"/>
  <c r="AE1087" i="43"/>
  <c r="AB1087" i="43"/>
  <c r="AY1087" i="43" s="1"/>
  <c r="Z1087" i="43"/>
  <c r="R1087" i="43"/>
  <c r="AJ1087" i="43" s="1"/>
  <c r="AH1087" i="43"/>
  <c r="AV1086" i="43"/>
  <c r="AT1086" i="43"/>
  <c r="AQ1086" i="43"/>
  <c r="AO1086" i="43"/>
  <c r="AL1086" i="43"/>
  <c r="AE1086" i="43"/>
  <c r="AB1086" i="43"/>
  <c r="AY1086" i="43" s="1"/>
  <c r="Z1086" i="43"/>
  <c r="R1086" i="43"/>
  <c r="AJ1086" i="43" s="1"/>
  <c r="AH1086" i="43"/>
  <c r="AV1085" i="43"/>
  <c r="AT1085" i="43"/>
  <c r="AQ1085" i="43"/>
  <c r="AO1085" i="43"/>
  <c r="AL1085" i="43"/>
  <c r="AE1085" i="43"/>
  <c r="AB1085" i="43"/>
  <c r="AY1085" i="43" s="1"/>
  <c r="Z1085" i="43"/>
  <c r="R1085" i="43"/>
  <c r="AJ1085" i="43" s="1"/>
  <c r="AH1085" i="43"/>
  <c r="AV1084" i="43"/>
  <c r="AT1084" i="43"/>
  <c r="AQ1084" i="43"/>
  <c r="AO1084" i="43"/>
  <c r="AL1084" i="43"/>
  <c r="AE1084" i="43"/>
  <c r="AB1084" i="43"/>
  <c r="AY1084" i="43" s="1"/>
  <c r="Z1084" i="43"/>
  <c r="R1084" i="43"/>
  <c r="AJ1084" i="43" s="1"/>
  <c r="AH1084" i="43"/>
  <c r="AV1083" i="43"/>
  <c r="AT1083" i="43"/>
  <c r="AQ1083" i="43"/>
  <c r="AO1083" i="43"/>
  <c r="AL1083" i="43"/>
  <c r="AE1083" i="43"/>
  <c r="AB1083" i="43"/>
  <c r="AY1083" i="43" s="1"/>
  <c r="Z1083" i="43"/>
  <c r="R1083" i="43"/>
  <c r="AJ1083" i="43" s="1"/>
  <c r="AH1083" i="43"/>
  <c r="AV1082" i="43"/>
  <c r="AT1082" i="43"/>
  <c r="AQ1082" i="43"/>
  <c r="AO1082" i="43"/>
  <c r="AL1082" i="43"/>
  <c r="AE1082" i="43"/>
  <c r="AB1082" i="43"/>
  <c r="AY1082" i="43" s="1"/>
  <c r="Z1082" i="43"/>
  <c r="R1082" i="43"/>
  <c r="AJ1082" i="43" s="1"/>
  <c r="AH1082" i="43"/>
  <c r="AV1081" i="43"/>
  <c r="AT1081" i="43"/>
  <c r="AQ1081" i="43"/>
  <c r="AO1081" i="43"/>
  <c r="AL1081" i="43"/>
  <c r="AE1081" i="43"/>
  <c r="AB1081" i="43"/>
  <c r="AY1081" i="43" s="1"/>
  <c r="Z1081" i="43"/>
  <c r="R1081" i="43"/>
  <c r="AJ1081" i="43" s="1"/>
  <c r="AH1081" i="43"/>
  <c r="AV1080" i="43"/>
  <c r="AT1080" i="43"/>
  <c r="AQ1080" i="43"/>
  <c r="AO1080" i="43"/>
  <c r="AL1080" i="43"/>
  <c r="AE1080" i="43"/>
  <c r="AB1080" i="43"/>
  <c r="AY1080" i="43" s="1"/>
  <c r="Z1080" i="43"/>
  <c r="R1080" i="43"/>
  <c r="AJ1080" i="43" s="1"/>
  <c r="AH1080" i="43"/>
  <c r="AV1079" i="43"/>
  <c r="AT1079" i="43"/>
  <c r="AQ1079" i="43"/>
  <c r="AO1079" i="43"/>
  <c r="AL1079" i="43"/>
  <c r="AE1079" i="43"/>
  <c r="AB1079" i="43"/>
  <c r="AY1079" i="43" s="1"/>
  <c r="Z1079" i="43"/>
  <c r="R1079" i="43"/>
  <c r="AJ1079" i="43" s="1"/>
  <c r="AH1079" i="43"/>
  <c r="AV1078" i="43"/>
  <c r="AT1078" i="43"/>
  <c r="AQ1078" i="43"/>
  <c r="AO1078" i="43"/>
  <c r="AL1078" i="43"/>
  <c r="AE1078" i="43"/>
  <c r="AB1078" i="43"/>
  <c r="AY1078" i="43" s="1"/>
  <c r="Z1078" i="43"/>
  <c r="R1078" i="43"/>
  <c r="AJ1078" i="43" s="1"/>
  <c r="AH1078" i="43"/>
  <c r="AV1077" i="43"/>
  <c r="AT1077" i="43"/>
  <c r="AQ1077" i="43"/>
  <c r="AO1077" i="43"/>
  <c r="AL1077" i="43"/>
  <c r="AE1077" i="43"/>
  <c r="AB1077" i="43"/>
  <c r="AY1077" i="43" s="1"/>
  <c r="Z1077" i="43"/>
  <c r="R1077" i="43"/>
  <c r="AJ1077" i="43" s="1"/>
  <c r="AH1077" i="43"/>
  <c r="AV1076" i="43"/>
  <c r="AT1076" i="43"/>
  <c r="AQ1076" i="43"/>
  <c r="AO1076" i="43"/>
  <c r="AL1076" i="43"/>
  <c r="AE1076" i="43"/>
  <c r="AB1076" i="43"/>
  <c r="AY1076" i="43" s="1"/>
  <c r="Z1076" i="43"/>
  <c r="R1076" i="43"/>
  <c r="AJ1076" i="43" s="1"/>
  <c r="AH1076" i="43"/>
  <c r="AV1075" i="43"/>
  <c r="AT1075" i="43"/>
  <c r="AQ1075" i="43"/>
  <c r="AO1075" i="43"/>
  <c r="AL1075" i="43"/>
  <c r="AE1075" i="43"/>
  <c r="AB1075" i="43"/>
  <c r="AY1075" i="43" s="1"/>
  <c r="Z1075" i="43"/>
  <c r="R1075" i="43"/>
  <c r="AJ1075" i="43" s="1"/>
  <c r="AH1075" i="43"/>
  <c r="AV1074" i="43"/>
  <c r="AT1074" i="43"/>
  <c r="AQ1074" i="43"/>
  <c r="AO1074" i="43"/>
  <c r="AL1074" i="43"/>
  <c r="AE1074" i="43"/>
  <c r="AB1074" i="43"/>
  <c r="AY1074" i="43" s="1"/>
  <c r="Z1074" i="43"/>
  <c r="R1074" i="43"/>
  <c r="AJ1074" i="43" s="1"/>
  <c r="AH1074" i="43"/>
  <c r="AV1073" i="43"/>
  <c r="AT1073" i="43"/>
  <c r="AQ1073" i="43"/>
  <c r="AO1073" i="43"/>
  <c r="AL1073" i="43"/>
  <c r="AE1073" i="43"/>
  <c r="AB1073" i="43"/>
  <c r="AY1073" i="43" s="1"/>
  <c r="Z1073" i="43"/>
  <c r="R1073" i="43"/>
  <c r="AJ1073" i="43" s="1"/>
  <c r="AH1073" i="43"/>
  <c r="AV1072" i="43"/>
  <c r="AT1072" i="43"/>
  <c r="AQ1072" i="43"/>
  <c r="AO1072" i="43"/>
  <c r="AL1072" i="43"/>
  <c r="AE1072" i="43"/>
  <c r="AB1072" i="43"/>
  <c r="AY1072" i="43" s="1"/>
  <c r="Z1072" i="43"/>
  <c r="R1072" i="43"/>
  <c r="AJ1072" i="43" s="1"/>
  <c r="AH1072" i="43"/>
  <c r="AV1071" i="43"/>
  <c r="AT1071" i="43"/>
  <c r="AQ1071" i="43"/>
  <c r="AO1071" i="43"/>
  <c r="AL1071" i="43"/>
  <c r="AE1071" i="43"/>
  <c r="AB1071" i="43"/>
  <c r="AY1071" i="43" s="1"/>
  <c r="Z1071" i="43"/>
  <c r="R1071" i="43"/>
  <c r="AJ1071" i="43" s="1"/>
  <c r="AH1071" i="43"/>
  <c r="AV1070" i="43"/>
  <c r="AT1070" i="43"/>
  <c r="AQ1070" i="43"/>
  <c r="AO1070" i="43"/>
  <c r="AL1070" i="43"/>
  <c r="AE1070" i="43"/>
  <c r="AB1070" i="43"/>
  <c r="AY1070" i="43" s="1"/>
  <c r="Z1070" i="43"/>
  <c r="R1070" i="43"/>
  <c r="AJ1070" i="43" s="1"/>
  <c r="AH1070" i="43"/>
  <c r="AV1069" i="43"/>
  <c r="AT1069" i="43"/>
  <c r="AQ1069" i="43"/>
  <c r="AO1069" i="43"/>
  <c r="AL1069" i="43"/>
  <c r="AE1069" i="43"/>
  <c r="AB1069" i="43"/>
  <c r="AY1069" i="43" s="1"/>
  <c r="Z1069" i="43"/>
  <c r="R1069" i="43"/>
  <c r="AJ1069" i="43" s="1"/>
  <c r="AH1069" i="43"/>
  <c r="AV1068" i="43"/>
  <c r="AT1068" i="43"/>
  <c r="AQ1068" i="43"/>
  <c r="AO1068" i="43"/>
  <c r="AL1068" i="43"/>
  <c r="AE1068" i="43"/>
  <c r="AB1068" i="43"/>
  <c r="AY1068" i="43" s="1"/>
  <c r="Z1068" i="43"/>
  <c r="R1068" i="43"/>
  <c r="AJ1068" i="43" s="1"/>
  <c r="AH1068" i="43"/>
  <c r="AV1067" i="43"/>
  <c r="AT1067" i="43"/>
  <c r="AQ1067" i="43"/>
  <c r="AO1067" i="43"/>
  <c r="AL1067" i="43"/>
  <c r="AE1067" i="43"/>
  <c r="AB1067" i="43"/>
  <c r="AY1067" i="43" s="1"/>
  <c r="Z1067" i="43"/>
  <c r="R1067" i="43"/>
  <c r="AJ1067" i="43" s="1"/>
  <c r="AH1067" i="43"/>
  <c r="AV1066" i="43"/>
  <c r="AT1066" i="43"/>
  <c r="AQ1066" i="43"/>
  <c r="AO1066" i="43"/>
  <c r="AL1066" i="43"/>
  <c r="AE1066" i="43"/>
  <c r="AB1066" i="43"/>
  <c r="AY1066" i="43" s="1"/>
  <c r="Z1066" i="43"/>
  <c r="R1066" i="43"/>
  <c r="AJ1066" i="43" s="1"/>
  <c r="AH1066" i="43"/>
  <c r="AV1065" i="43"/>
  <c r="AT1065" i="43"/>
  <c r="AQ1065" i="43"/>
  <c r="AO1065" i="43"/>
  <c r="AL1065" i="43"/>
  <c r="AE1065" i="43"/>
  <c r="AB1065" i="43"/>
  <c r="AY1065" i="43" s="1"/>
  <c r="Z1065" i="43"/>
  <c r="R1065" i="43"/>
  <c r="AJ1065" i="43" s="1"/>
  <c r="AH1065" i="43"/>
  <c r="AV1064" i="43"/>
  <c r="AT1064" i="43"/>
  <c r="AQ1064" i="43"/>
  <c r="AO1064" i="43"/>
  <c r="AL1064" i="43"/>
  <c r="AE1064" i="43"/>
  <c r="AB1064" i="43"/>
  <c r="AY1064" i="43" s="1"/>
  <c r="Z1064" i="43"/>
  <c r="R1064" i="43"/>
  <c r="AJ1064" i="43" s="1"/>
  <c r="AH1064" i="43"/>
  <c r="AV1063" i="43"/>
  <c r="AT1063" i="43"/>
  <c r="AQ1063" i="43"/>
  <c r="AO1063" i="43"/>
  <c r="AL1063" i="43"/>
  <c r="AE1063" i="43"/>
  <c r="AB1063" i="43"/>
  <c r="AY1063" i="43" s="1"/>
  <c r="Z1063" i="43"/>
  <c r="R1063" i="43"/>
  <c r="AJ1063" i="43" s="1"/>
  <c r="AH1063" i="43"/>
  <c r="AV1062" i="43"/>
  <c r="AT1062" i="43"/>
  <c r="AQ1062" i="43"/>
  <c r="AO1062" i="43"/>
  <c r="AL1062" i="43"/>
  <c r="AE1062" i="43"/>
  <c r="AB1062" i="43"/>
  <c r="AY1062" i="43" s="1"/>
  <c r="Z1062" i="43"/>
  <c r="R1062" i="43"/>
  <c r="AJ1062" i="43" s="1"/>
  <c r="AH1062" i="43"/>
  <c r="AV1061" i="43"/>
  <c r="AT1061" i="43"/>
  <c r="AQ1061" i="43"/>
  <c r="AO1061" i="43"/>
  <c r="AL1061" i="43"/>
  <c r="AE1061" i="43"/>
  <c r="AB1061" i="43"/>
  <c r="AY1061" i="43" s="1"/>
  <c r="Z1061" i="43"/>
  <c r="R1061" i="43"/>
  <c r="AJ1061" i="43" s="1"/>
  <c r="AH1061" i="43"/>
  <c r="AV1060" i="43"/>
  <c r="AT1060" i="43"/>
  <c r="AQ1060" i="43"/>
  <c r="AO1060" i="43"/>
  <c r="AL1060" i="43"/>
  <c r="AE1060" i="43"/>
  <c r="AB1060" i="43"/>
  <c r="AY1060" i="43" s="1"/>
  <c r="Z1060" i="43"/>
  <c r="R1060" i="43"/>
  <c r="AJ1060" i="43" s="1"/>
  <c r="AH1060" i="43"/>
  <c r="AV1059" i="43"/>
  <c r="AT1059" i="43"/>
  <c r="AQ1059" i="43"/>
  <c r="AO1059" i="43"/>
  <c r="AL1059" i="43"/>
  <c r="AE1059" i="43"/>
  <c r="AB1059" i="43"/>
  <c r="AY1059" i="43" s="1"/>
  <c r="Z1059" i="43"/>
  <c r="R1059" i="43"/>
  <c r="AJ1059" i="43" s="1"/>
  <c r="AH1059" i="43"/>
  <c r="AV1058" i="43"/>
  <c r="AT1058" i="43"/>
  <c r="AQ1058" i="43"/>
  <c r="AO1058" i="43"/>
  <c r="AL1058" i="43"/>
  <c r="AE1058" i="43"/>
  <c r="AB1058" i="43"/>
  <c r="AY1058" i="43" s="1"/>
  <c r="Z1058" i="43"/>
  <c r="R1058" i="43"/>
  <c r="AJ1058" i="43" s="1"/>
  <c r="AH1058" i="43"/>
  <c r="AV1057" i="43"/>
  <c r="AT1057" i="43"/>
  <c r="AQ1057" i="43"/>
  <c r="AO1057" i="43"/>
  <c r="AL1057" i="43"/>
  <c r="AE1057" i="43"/>
  <c r="AB1057" i="43"/>
  <c r="AY1057" i="43" s="1"/>
  <c r="Z1057" i="43"/>
  <c r="R1057" i="43"/>
  <c r="AJ1057" i="43" s="1"/>
  <c r="AH1057" i="43"/>
  <c r="AV1056" i="43"/>
  <c r="AT1056" i="43"/>
  <c r="AQ1056" i="43"/>
  <c r="AO1056" i="43"/>
  <c r="AL1056" i="43"/>
  <c r="AE1056" i="43"/>
  <c r="AB1056" i="43"/>
  <c r="AY1056" i="43" s="1"/>
  <c r="Z1056" i="43"/>
  <c r="R1056" i="43"/>
  <c r="AJ1056" i="43" s="1"/>
  <c r="AH1056" i="43"/>
  <c r="AV1055" i="43"/>
  <c r="AT1055" i="43"/>
  <c r="AQ1055" i="43"/>
  <c r="AO1055" i="43"/>
  <c r="AL1055" i="43"/>
  <c r="AE1055" i="43"/>
  <c r="AB1055" i="43"/>
  <c r="AY1055" i="43" s="1"/>
  <c r="Z1055" i="43"/>
  <c r="R1055" i="43"/>
  <c r="AJ1055" i="43" s="1"/>
  <c r="AH1055" i="43"/>
  <c r="AV1054" i="43"/>
  <c r="AT1054" i="43"/>
  <c r="AQ1054" i="43"/>
  <c r="AO1054" i="43"/>
  <c r="AL1054" i="43"/>
  <c r="AE1054" i="43"/>
  <c r="AB1054" i="43"/>
  <c r="AY1054" i="43" s="1"/>
  <c r="Z1054" i="43"/>
  <c r="R1054" i="43"/>
  <c r="AJ1054" i="43" s="1"/>
  <c r="AH1054" i="43"/>
  <c r="AV1053" i="43"/>
  <c r="AT1053" i="43"/>
  <c r="AQ1053" i="43"/>
  <c r="AO1053" i="43"/>
  <c r="AL1053" i="43"/>
  <c r="AE1053" i="43"/>
  <c r="AB1053" i="43"/>
  <c r="AY1053" i="43" s="1"/>
  <c r="Z1053" i="43"/>
  <c r="R1053" i="43"/>
  <c r="AJ1053" i="43" s="1"/>
  <c r="AH1053" i="43"/>
  <c r="AV1052" i="43"/>
  <c r="AT1052" i="43"/>
  <c r="AQ1052" i="43"/>
  <c r="AO1052" i="43"/>
  <c r="AL1052" i="43"/>
  <c r="AE1052" i="43"/>
  <c r="AB1052" i="43"/>
  <c r="AY1052" i="43" s="1"/>
  <c r="Z1052" i="43"/>
  <c r="R1052" i="43"/>
  <c r="AJ1052" i="43" s="1"/>
  <c r="AH1052" i="43"/>
  <c r="AV1051" i="43"/>
  <c r="AT1051" i="43"/>
  <c r="AQ1051" i="43"/>
  <c r="AO1051" i="43"/>
  <c r="AL1051" i="43"/>
  <c r="AE1051" i="43"/>
  <c r="AB1051" i="43"/>
  <c r="AY1051" i="43" s="1"/>
  <c r="Z1051" i="43"/>
  <c r="R1051" i="43"/>
  <c r="AJ1051" i="43" s="1"/>
  <c r="AH1051" i="43"/>
  <c r="AV1050" i="43"/>
  <c r="AT1050" i="43"/>
  <c r="AQ1050" i="43"/>
  <c r="AO1050" i="43"/>
  <c r="AL1050" i="43"/>
  <c r="AE1050" i="43"/>
  <c r="AB1050" i="43"/>
  <c r="AY1050" i="43" s="1"/>
  <c r="Z1050" i="43"/>
  <c r="R1050" i="43"/>
  <c r="AJ1050" i="43" s="1"/>
  <c r="AH1050" i="43"/>
  <c r="AV1049" i="43"/>
  <c r="AT1049" i="43"/>
  <c r="AQ1049" i="43"/>
  <c r="AO1049" i="43"/>
  <c r="AL1049" i="43"/>
  <c r="AE1049" i="43"/>
  <c r="AB1049" i="43"/>
  <c r="AY1049" i="43" s="1"/>
  <c r="Z1049" i="43"/>
  <c r="R1049" i="43"/>
  <c r="AJ1049" i="43" s="1"/>
  <c r="AH1049" i="43"/>
  <c r="AV1048" i="43"/>
  <c r="AT1048" i="43"/>
  <c r="AQ1048" i="43"/>
  <c r="AO1048" i="43"/>
  <c r="AL1048" i="43"/>
  <c r="AE1048" i="43"/>
  <c r="AB1048" i="43"/>
  <c r="AY1048" i="43" s="1"/>
  <c r="Z1048" i="43"/>
  <c r="R1048" i="43"/>
  <c r="AJ1048" i="43" s="1"/>
  <c r="AH1048" i="43"/>
  <c r="AV1047" i="43"/>
  <c r="AT1047" i="43"/>
  <c r="AQ1047" i="43"/>
  <c r="AO1047" i="43"/>
  <c r="AL1047" i="43"/>
  <c r="AE1047" i="43"/>
  <c r="AB1047" i="43"/>
  <c r="AY1047" i="43" s="1"/>
  <c r="Z1047" i="43"/>
  <c r="R1047" i="43"/>
  <c r="AJ1047" i="43" s="1"/>
  <c r="AH1047" i="43"/>
  <c r="AV1046" i="43"/>
  <c r="AT1046" i="43"/>
  <c r="AQ1046" i="43"/>
  <c r="AO1046" i="43"/>
  <c r="AL1046" i="43"/>
  <c r="AE1046" i="43"/>
  <c r="AB1046" i="43"/>
  <c r="AY1046" i="43" s="1"/>
  <c r="Z1046" i="43"/>
  <c r="R1046" i="43"/>
  <c r="AJ1046" i="43" s="1"/>
  <c r="AH1046" i="43"/>
  <c r="AV1045" i="43"/>
  <c r="AT1045" i="43"/>
  <c r="AQ1045" i="43"/>
  <c r="AO1045" i="43"/>
  <c r="AL1045" i="43"/>
  <c r="AE1045" i="43"/>
  <c r="AB1045" i="43"/>
  <c r="AY1045" i="43" s="1"/>
  <c r="Z1045" i="43"/>
  <c r="R1045" i="43"/>
  <c r="AJ1045" i="43" s="1"/>
  <c r="AH1045" i="43"/>
  <c r="AV1044" i="43"/>
  <c r="AT1044" i="43"/>
  <c r="AQ1044" i="43"/>
  <c r="AO1044" i="43"/>
  <c r="AL1044" i="43"/>
  <c r="AE1044" i="43"/>
  <c r="AB1044" i="43"/>
  <c r="AY1044" i="43" s="1"/>
  <c r="Z1044" i="43"/>
  <c r="R1044" i="43"/>
  <c r="AJ1044" i="43" s="1"/>
  <c r="AH1044" i="43"/>
  <c r="AV1043" i="43"/>
  <c r="AT1043" i="43"/>
  <c r="AQ1043" i="43"/>
  <c r="AO1043" i="43"/>
  <c r="AL1043" i="43"/>
  <c r="AE1043" i="43"/>
  <c r="AB1043" i="43"/>
  <c r="AY1043" i="43" s="1"/>
  <c r="Z1043" i="43"/>
  <c r="R1043" i="43"/>
  <c r="AJ1043" i="43" s="1"/>
  <c r="AH1043" i="43"/>
  <c r="AV1042" i="43"/>
  <c r="AT1042" i="43"/>
  <c r="AQ1042" i="43"/>
  <c r="AO1042" i="43"/>
  <c r="AL1042" i="43"/>
  <c r="AE1042" i="43"/>
  <c r="AB1042" i="43"/>
  <c r="AY1042" i="43" s="1"/>
  <c r="Z1042" i="43"/>
  <c r="R1042" i="43"/>
  <c r="AJ1042" i="43" s="1"/>
  <c r="AH1042" i="43"/>
  <c r="AV1041" i="43"/>
  <c r="AT1041" i="43"/>
  <c r="AQ1041" i="43"/>
  <c r="AO1041" i="43"/>
  <c r="AL1041" i="43"/>
  <c r="AE1041" i="43"/>
  <c r="AB1041" i="43"/>
  <c r="AY1041" i="43" s="1"/>
  <c r="Z1041" i="43"/>
  <c r="R1041" i="43"/>
  <c r="AJ1041" i="43" s="1"/>
  <c r="AH1041" i="43"/>
  <c r="AV1040" i="43"/>
  <c r="AT1040" i="43"/>
  <c r="AQ1040" i="43"/>
  <c r="AO1040" i="43"/>
  <c r="AL1040" i="43"/>
  <c r="AE1040" i="43"/>
  <c r="AB1040" i="43"/>
  <c r="AY1040" i="43" s="1"/>
  <c r="Z1040" i="43"/>
  <c r="R1040" i="43"/>
  <c r="AJ1040" i="43" s="1"/>
  <c r="AH1040" i="43"/>
  <c r="AV1039" i="43"/>
  <c r="AT1039" i="43"/>
  <c r="AQ1039" i="43"/>
  <c r="AO1039" i="43"/>
  <c r="AL1039" i="43"/>
  <c r="AE1039" i="43"/>
  <c r="AB1039" i="43"/>
  <c r="AY1039" i="43" s="1"/>
  <c r="Z1039" i="43"/>
  <c r="R1039" i="43"/>
  <c r="AJ1039" i="43" s="1"/>
  <c r="AH1039" i="43"/>
  <c r="AV1038" i="43"/>
  <c r="AT1038" i="43"/>
  <c r="AQ1038" i="43"/>
  <c r="AO1038" i="43"/>
  <c r="AL1038" i="43"/>
  <c r="AE1038" i="43"/>
  <c r="AB1038" i="43"/>
  <c r="AY1038" i="43" s="1"/>
  <c r="Z1038" i="43"/>
  <c r="R1038" i="43"/>
  <c r="AJ1038" i="43" s="1"/>
  <c r="AH1038" i="43"/>
  <c r="AV1037" i="43"/>
  <c r="AT1037" i="43"/>
  <c r="AQ1037" i="43"/>
  <c r="AO1037" i="43"/>
  <c r="AL1037" i="43"/>
  <c r="AE1037" i="43"/>
  <c r="AB1037" i="43"/>
  <c r="AY1037" i="43" s="1"/>
  <c r="Z1037" i="43"/>
  <c r="R1037" i="43"/>
  <c r="AJ1037" i="43" s="1"/>
  <c r="AH1037" i="43"/>
  <c r="AV1036" i="43"/>
  <c r="AT1036" i="43"/>
  <c r="AQ1036" i="43"/>
  <c r="AO1036" i="43"/>
  <c r="AL1036" i="43"/>
  <c r="AE1036" i="43"/>
  <c r="AB1036" i="43"/>
  <c r="AY1036" i="43" s="1"/>
  <c r="Z1036" i="43"/>
  <c r="R1036" i="43"/>
  <c r="AJ1036" i="43" s="1"/>
  <c r="AH1036" i="43"/>
  <c r="AV1035" i="43"/>
  <c r="AT1035" i="43"/>
  <c r="AQ1035" i="43"/>
  <c r="AO1035" i="43"/>
  <c r="AL1035" i="43"/>
  <c r="AE1035" i="43"/>
  <c r="AB1035" i="43"/>
  <c r="AY1035" i="43" s="1"/>
  <c r="Z1035" i="43"/>
  <c r="R1035" i="43"/>
  <c r="AJ1035" i="43" s="1"/>
  <c r="AH1035" i="43"/>
  <c r="AV1034" i="43"/>
  <c r="AT1034" i="43"/>
  <c r="AQ1034" i="43"/>
  <c r="AO1034" i="43"/>
  <c r="AL1034" i="43"/>
  <c r="AE1034" i="43"/>
  <c r="AB1034" i="43"/>
  <c r="AY1034" i="43" s="1"/>
  <c r="Z1034" i="43"/>
  <c r="R1034" i="43"/>
  <c r="AJ1034" i="43" s="1"/>
  <c r="AH1034" i="43"/>
  <c r="AV1033" i="43"/>
  <c r="AT1033" i="43"/>
  <c r="AQ1033" i="43"/>
  <c r="AO1033" i="43"/>
  <c r="AL1033" i="43"/>
  <c r="AE1033" i="43"/>
  <c r="AB1033" i="43"/>
  <c r="AY1033" i="43" s="1"/>
  <c r="Z1033" i="43"/>
  <c r="R1033" i="43"/>
  <c r="AJ1033" i="43" s="1"/>
  <c r="AH1033" i="43"/>
  <c r="AV1032" i="43"/>
  <c r="AT1032" i="43"/>
  <c r="AQ1032" i="43"/>
  <c r="AO1032" i="43"/>
  <c r="AL1032" i="43"/>
  <c r="AE1032" i="43"/>
  <c r="AB1032" i="43"/>
  <c r="AY1032" i="43" s="1"/>
  <c r="Z1032" i="43"/>
  <c r="R1032" i="43"/>
  <c r="AJ1032" i="43" s="1"/>
  <c r="AH1032" i="43"/>
  <c r="AV1031" i="43"/>
  <c r="AT1031" i="43"/>
  <c r="AQ1031" i="43"/>
  <c r="AO1031" i="43"/>
  <c r="AL1031" i="43"/>
  <c r="AH1031" i="43"/>
  <c r="AE1031" i="43"/>
  <c r="AB1031" i="43"/>
  <c r="AY1031" i="43" s="1"/>
  <c r="Z1031" i="43"/>
  <c r="R1031" i="43"/>
  <c r="AJ1031" i="43" s="1"/>
  <c r="AV1030" i="43"/>
  <c r="AT1030" i="43"/>
  <c r="AQ1030" i="43"/>
  <c r="AO1030" i="43"/>
  <c r="AL1030" i="43"/>
  <c r="AE1030" i="43"/>
  <c r="AB1030" i="43"/>
  <c r="AY1030" i="43" s="1"/>
  <c r="Z1030" i="43"/>
  <c r="R1030" i="43"/>
  <c r="AJ1030" i="43" s="1"/>
  <c r="AH1030" i="43"/>
  <c r="AV1029" i="43"/>
  <c r="AT1029" i="43"/>
  <c r="AQ1029" i="43"/>
  <c r="AO1029" i="43"/>
  <c r="AL1029" i="43"/>
  <c r="AE1029" i="43"/>
  <c r="AB1029" i="43"/>
  <c r="AY1029" i="43" s="1"/>
  <c r="Z1029" i="43"/>
  <c r="R1029" i="43"/>
  <c r="AJ1029" i="43" s="1"/>
  <c r="AH1029" i="43"/>
  <c r="AV1028" i="43"/>
  <c r="AT1028" i="43"/>
  <c r="AQ1028" i="43"/>
  <c r="AO1028" i="43"/>
  <c r="AL1028" i="43"/>
  <c r="AE1028" i="43"/>
  <c r="AB1028" i="43"/>
  <c r="AY1028" i="43" s="1"/>
  <c r="Z1028" i="43"/>
  <c r="R1028" i="43"/>
  <c r="AJ1028" i="43" s="1"/>
  <c r="AH1028" i="43"/>
  <c r="AV1027" i="43"/>
  <c r="AT1027" i="43"/>
  <c r="AQ1027" i="43"/>
  <c r="AO1027" i="43"/>
  <c r="AL1027" i="43"/>
  <c r="AE1027" i="43"/>
  <c r="AB1027" i="43"/>
  <c r="AY1027" i="43" s="1"/>
  <c r="Z1027" i="43"/>
  <c r="R1027" i="43"/>
  <c r="AJ1027" i="43" s="1"/>
  <c r="AH1027" i="43"/>
  <c r="AV1026" i="43"/>
  <c r="AT1026" i="43"/>
  <c r="AQ1026" i="43"/>
  <c r="AO1026" i="43"/>
  <c r="AL1026" i="43"/>
  <c r="AE1026" i="43"/>
  <c r="AB1026" i="43"/>
  <c r="AY1026" i="43" s="1"/>
  <c r="Z1026" i="43"/>
  <c r="R1026" i="43"/>
  <c r="AJ1026" i="43" s="1"/>
  <c r="AH1026" i="43"/>
  <c r="AV1025" i="43"/>
  <c r="AT1025" i="43"/>
  <c r="AQ1025" i="43"/>
  <c r="AO1025" i="43"/>
  <c r="AL1025" i="43"/>
  <c r="AE1025" i="43"/>
  <c r="AB1025" i="43"/>
  <c r="AY1025" i="43" s="1"/>
  <c r="Z1025" i="43"/>
  <c r="R1025" i="43"/>
  <c r="AJ1025" i="43" s="1"/>
  <c r="AH1025" i="43"/>
  <c r="AV1024" i="43"/>
  <c r="AT1024" i="43"/>
  <c r="AQ1024" i="43"/>
  <c r="AO1024" i="43"/>
  <c r="AL1024" i="43"/>
  <c r="AE1024" i="43"/>
  <c r="AB1024" i="43"/>
  <c r="AY1024" i="43" s="1"/>
  <c r="Z1024" i="43"/>
  <c r="R1024" i="43"/>
  <c r="AJ1024" i="43" s="1"/>
  <c r="AH1024" i="43"/>
  <c r="AV1023" i="43"/>
  <c r="AT1023" i="43"/>
  <c r="AQ1023" i="43"/>
  <c r="AO1023" i="43"/>
  <c r="AL1023" i="43"/>
  <c r="AE1023" i="43"/>
  <c r="AB1023" i="43"/>
  <c r="AY1023" i="43" s="1"/>
  <c r="Z1023" i="43"/>
  <c r="R1023" i="43"/>
  <c r="AJ1023" i="43" s="1"/>
  <c r="AH1023" i="43"/>
  <c r="AV1022" i="43"/>
  <c r="AT1022" i="43"/>
  <c r="AQ1022" i="43"/>
  <c r="AO1022" i="43"/>
  <c r="AL1022" i="43"/>
  <c r="AE1022" i="43"/>
  <c r="AB1022" i="43"/>
  <c r="AY1022" i="43" s="1"/>
  <c r="Z1022" i="43"/>
  <c r="R1022" i="43"/>
  <c r="AJ1022" i="43" s="1"/>
  <c r="AH1022" i="43"/>
  <c r="AV1021" i="43"/>
  <c r="AT1021" i="43"/>
  <c r="AQ1021" i="43"/>
  <c r="AO1021" i="43"/>
  <c r="AL1021" i="43"/>
  <c r="AE1021" i="43"/>
  <c r="AB1021" i="43"/>
  <c r="AY1021" i="43" s="1"/>
  <c r="Z1021" i="43"/>
  <c r="R1021" i="43"/>
  <c r="AJ1021" i="43" s="1"/>
  <c r="AH1021" i="43"/>
  <c r="AV1020" i="43"/>
  <c r="AT1020" i="43"/>
  <c r="AQ1020" i="43"/>
  <c r="AO1020" i="43"/>
  <c r="AL1020" i="43"/>
  <c r="AE1020" i="43"/>
  <c r="AB1020" i="43"/>
  <c r="AY1020" i="43" s="1"/>
  <c r="Z1020" i="43"/>
  <c r="R1020" i="43"/>
  <c r="AJ1020" i="43" s="1"/>
  <c r="AH1020" i="43"/>
  <c r="AV1019" i="43"/>
  <c r="AT1019" i="43"/>
  <c r="AQ1019" i="43"/>
  <c r="AO1019" i="43"/>
  <c r="AL1019" i="43"/>
  <c r="AE1019" i="43"/>
  <c r="AB1019" i="43"/>
  <c r="AY1019" i="43" s="1"/>
  <c r="Z1019" i="43"/>
  <c r="R1019" i="43"/>
  <c r="AJ1019" i="43" s="1"/>
  <c r="AH1019" i="43"/>
  <c r="AV1018" i="43"/>
  <c r="AT1018" i="43"/>
  <c r="AQ1018" i="43"/>
  <c r="AO1018" i="43"/>
  <c r="AL1018" i="43"/>
  <c r="AE1018" i="43"/>
  <c r="AB1018" i="43"/>
  <c r="AY1018" i="43" s="1"/>
  <c r="Z1018" i="43"/>
  <c r="R1018" i="43"/>
  <c r="AJ1018" i="43" s="1"/>
  <c r="AH1018" i="43"/>
  <c r="AV1017" i="43"/>
  <c r="AT1017" i="43"/>
  <c r="AQ1017" i="43"/>
  <c r="AO1017" i="43"/>
  <c r="AL1017" i="43"/>
  <c r="AE1017" i="43"/>
  <c r="AB1017" i="43"/>
  <c r="AY1017" i="43" s="1"/>
  <c r="Z1017" i="43"/>
  <c r="R1017" i="43"/>
  <c r="AJ1017" i="43" s="1"/>
  <c r="AH1017" i="43"/>
  <c r="AV1016" i="43"/>
  <c r="AT1016" i="43"/>
  <c r="AQ1016" i="43"/>
  <c r="AO1016" i="43"/>
  <c r="AL1016" i="43"/>
  <c r="AE1016" i="43"/>
  <c r="AB1016" i="43"/>
  <c r="AY1016" i="43" s="1"/>
  <c r="Z1016" i="43"/>
  <c r="R1016" i="43"/>
  <c r="AJ1016" i="43" s="1"/>
  <c r="AH1016" i="43"/>
  <c r="AV1015" i="43"/>
  <c r="AT1015" i="43"/>
  <c r="AQ1015" i="43"/>
  <c r="AO1015" i="43"/>
  <c r="AL1015" i="43"/>
  <c r="AE1015" i="43"/>
  <c r="AB1015" i="43"/>
  <c r="AY1015" i="43" s="1"/>
  <c r="Z1015" i="43"/>
  <c r="R1015" i="43"/>
  <c r="AJ1015" i="43" s="1"/>
  <c r="AH1015" i="43"/>
  <c r="AV1014" i="43"/>
  <c r="AT1014" i="43"/>
  <c r="AQ1014" i="43"/>
  <c r="AO1014" i="43"/>
  <c r="AL1014" i="43"/>
  <c r="AE1014" i="43"/>
  <c r="AB1014" i="43"/>
  <c r="AY1014" i="43" s="1"/>
  <c r="Z1014" i="43"/>
  <c r="R1014" i="43"/>
  <c r="AJ1014" i="43" s="1"/>
  <c r="AH1014" i="43"/>
  <c r="AV1013" i="43"/>
  <c r="AT1013" i="43"/>
  <c r="AQ1013" i="43"/>
  <c r="AO1013" i="43"/>
  <c r="AL1013" i="43"/>
  <c r="AE1013" i="43"/>
  <c r="AB1013" i="43"/>
  <c r="AY1013" i="43" s="1"/>
  <c r="Z1013" i="43"/>
  <c r="R1013" i="43"/>
  <c r="AJ1013" i="43" s="1"/>
  <c r="AH1013" i="43"/>
  <c r="AV1012" i="43"/>
  <c r="AT1012" i="43"/>
  <c r="AQ1012" i="43"/>
  <c r="AO1012" i="43"/>
  <c r="AL1012" i="43"/>
  <c r="AE1012" i="43"/>
  <c r="AB1012" i="43"/>
  <c r="AY1012" i="43" s="1"/>
  <c r="Z1012" i="43"/>
  <c r="R1012" i="43"/>
  <c r="AJ1012" i="43" s="1"/>
  <c r="AH1012" i="43"/>
  <c r="AV1011" i="43"/>
  <c r="AT1011" i="43"/>
  <c r="AQ1011" i="43"/>
  <c r="AO1011" i="43"/>
  <c r="AL1011" i="43"/>
  <c r="AE1011" i="43"/>
  <c r="AB1011" i="43"/>
  <c r="AY1011" i="43" s="1"/>
  <c r="Z1011" i="43"/>
  <c r="R1011" i="43"/>
  <c r="AJ1011" i="43" s="1"/>
  <c r="AH1011" i="43"/>
  <c r="AV1010" i="43"/>
  <c r="AT1010" i="43"/>
  <c r="AQ1010" i="43"/>
  <c r="AO1010" i="43"/>
  <c r="AL1010" i="43"/>
  <c r="AE1010" i="43"/>
  <c r="AB1010" i="43"/>
  <c r="AY1010" i="43" s="1"/>
  <c r="Z1010" i="43"/>
  <c r="R1010" i="43"/>
  <c r="AJ1010" i="43" s="1"/>
  <c r="AH1010" i="43"/>
  <c r="AV1009" i="43"/>
  <c r="AT1009" i="43"/>
  <c r="AQ1009" i="43"/>
  <c r="AO1009" i="43"/>
  <c r="AL1009" i="43"/>
  <c r="AE1009" i="43"/>
  <c r="AB1009" i="43"/>
  <c r="AY1009" i="43" s="1"/>
  <c r="Z1009" i="43"/>
  <c r="R1009" i="43"/>
  <c r="AJ1009" i="43" s="1"/>
  <c r="AH1009" i="43"/>
  <c r="AV1008" i="43"/>
  <c r="AT1008" i="43"/>
  <c r="AQ1008" i="43"/>
  <c r="AO1008" i="43"/>
  <c r="AL1008" i="43"/>
  <c r="AE1008" i="43"/>
  <c r="AB1008" i="43"/>
  <c r="AY1008" i="43" s="1"/>
  <c r="Z1008" i="43"/>
  <c r="R1008" i="43"/>
  <c r="AJ1008" i="43" s="1"/>
  <c r="AH1008" i="43"/>
  <c r="AV1007" i="43"/>
  <c r="AT1007" i="43"/>
  <c r="AQ1007" i="43"/>
  <c r="AO1007" i="43"/>
  <c r="AL1007" i="43"/>
  <c r="AE1007" i="43"/>
  <c r="AB1007" i="43"/>
  <c r="AY1007" i="43" s="1"/>
  <c r="Z1007" i="43"/>
  <c r="R1007" i="43"/>
  <c r="AJ1007" i="43" s="1"/>
  <c r="AH1007" i="43"/>
  <c r="AV1006" i="43"/>
  <c r="AT1006" i="43"/>
  <c r="AQ1006" i="43"/>
  <c r="AO1006" i="43"/>
  <c r="AL1006" i="43"/>
  <c r="AE1006" i="43"/>
  <c r="AB1006" i="43"/>
  <c r="AY1006" i="43" s="1"/>
  <c r="Z1006" i="43"/>
  <c r="R1006" i="43"/>
  <c r="AJ1006" i="43" s="1"/>
  <c r="AH1006" i="43"/>
  <c r="AV1005" i="43"/>
  <c r="AT1005" i="43"/>
  <c r="AQ1005" i="43"/>
  <c r="AO1005" i="43"/>
  <c r="AL1005" i="43"/>
  <c r="AE1005" i="43"/>
  <c r="AB1005" i="43"/>
  <c r="AY1005" i="43" s="1"/>
  <c r="Z1005" i="43"/>
  <c r="R1005" i="43"/>
  <c r="AJ1005" i="43" s="1"/>
  <c r="AH1005" i="43"/>
  <c r="AV1004" i="43"/>
  <c r="AT1004" i="43"/>
  <c r="AQ1004" i="43"/>
  <c r="AO1004" i="43"/>
  <c r="AL1004" i="43"/>
  <c r="AE1004" i="43"/>
  <c r="AB1004" i="43"/>
  <c r="AY1004" i="43" s="1"/>
  <c r="Z1004" i="43"/>
  <c r="R1004" i="43"/>
  <c r="AJ1004" i="43" s="1"/>
  <c r="AH1004" i="43"/>
  <c r="AV1003" i="43"/>
  <c r="AT1003" i="43"/>
  <c r="AQ1003" i="43"/>
  <c r="AO1003" i="43"/>
  <c r="AL1003" i="43"/>
  <c r="AE1003" i="43"/>
  <c r="AB1003" i="43"/>
  <c r="AY1003" i="43" s="1"/>
  <c r="Z1003" i="43"/>
  <c r="R1003" i="43"/>
  <c r="AJ1003" i="43" s="1"/>
  <c r="AH1003" i="43"/>
  <c r="AV1002" i="43"/>
  <c r="AT1002" i="43"/>
  <c r="AQ1002" i="43"/>
  <c r="AO1002" i="43"/>
  <c r="AL1002" i="43"/>
  <c r="AE1002" i="43"/>
  <c r="AB1002" i="43"/>
  <c r="AY1002" i="43" s="1"/>
  <c r="Z1002" i="43"/>
  <c r="R1002" i="43"/>
  <c r="AJ1002" i="43" s="1"/>
  <c r="AH1002" i="43"/>
  <c r="AV1001" i="43"/>
  <c r="AT1001" i="43"/>
  <c r="AQ1001" i="43"/>
  <c r="AO1001" i="43"/>
  <c r="AL1001" i="43"/>
  <c r="AE1001" i="43"/>
  <c r="AB1001" i="43"/>
  <c r="AY1001" i="43" s="1"/>
  <c r="Z1001" i="43"/>
  <c r="R1001" i="43"/>
  <c r="AJ1001" i="43" s="1"/>
  <c r="AH1001" i="43"/>
  <c r="AV1000" i="43"/>
  <c r="AT1000" i="43"/>
  <c r="AQ1000" i="43"/>
  <c r="AO1000" i="43"/>
  <c r="AL1000" i="43"/>
  <c r="AE1000" i="43"/>
  <c r="AB1000" i="43"/>
  <c r="AY1000" i="43" s="1"/>
  <c r="Z1000" i="43"/>
  <c r="R1000" i="43"/>
  <c r="AJ1000" i="43" s="1"/>
  <c r="AH1000" i="43"/>
  <c r="AV999" i="43"/>
  <c r="AT999" i="43"/>
  <c r="AQ999" i="43"/>
  <c r="AO999" i="43"/>
  <c r="AL999" i="43"/>
  <c r="AE999" i="43"/>
  <c r="AB999" i="43"/>
  <c r="AY999" i="43" s="1"/>
  <c r="Z999" i="43"/>
  <c r="R999" i="43"/>
  <c r="AJ999" i="43" s="1"/>
  <c r="AH999" i="43"/>
  <c r="AV998" i="43"/>
  <c r="AT998" i="43"/>
  <c r="AQ998" i="43"/>
  <c r="AO998" i="43"/>
  <c r="AL998" i="43"/>
  <c r="AE998" i="43"/>
  <c r="AB998" i="43"/>
  <c r="AY998" i="43" s="1"/>
  <c r="Z998" i="43"/>
  <c r="R998" i="43"/>
  <c r="AJ998" i="43" s="1"/>
  <c r="AH998" i="43"/>
  <c r="AV997" i="43"/>
  <c r="AT997" i="43"/>
  <c r="AQ997" i="43"/>
  <c r="AO997" i="43"/>
  <c r="AL997" i="43"/>
  <c r="AE997" i="43"/>
  <c r="AB997" i="43"/>
  <c r="AY997" i="43" s="1"/>
  <c r="Z997" i="43"/>
  <c r="R997" i="43"/>
  <c r="AJ997" i="43" s="1"/>
  <c r="AH997" i="43"/>
  <c r="AV996" i="43"/>
  <c r="AT996" i="43"/>
  <c r="AQ996" i="43"/>
  <c r="AO996" i="43"/>
  <c r="AL996" i="43"/>
  <c r="AE996" i="43"/>
  <c r="AB996" i="43"/>
  <c r="AY996" i="43" s="1"/>
  <c r="Z996" i="43"/>
  <c r="R996" i="43"/>
  <c r="AJ996" i="43" s="1"/>
  <c r="AH996" i="43"/>
  <c r="AV995" i="43"/>
  <c r="AT995" i="43"/>
  <c r="AQ995" i="43"/>
  <c r="AO995" i="43"/>
  <c r="AL995" i="43"/>
  <c r="AE995" i="43"/>
  <c r="AB995" i="43"/>
  <c r="AY995" i="43" s="1"/>
  <c r="Z995" i="43"/>
  <c r="R995" i="43"/>
  <c r="AJ995" i="43" s="1"/>
  <c r="AH995" i="43"/>
  <c r="AV994" i="43"/>
  <c r="AT994" i="43"/>
  <c r="AQ994" i="43"/>
  <c r="AO994" i="43"/>
  <c r="AL994" i="43"/>
  <c r="AE994" i="43"/>
  <c r="AB994" i="43"/>
  <c r="AY994" i="43" s="1"/>
  <c r="Z994" i="43"/>
  <c r="R994" i="43"/>
  <c r="AJ994" i="43" s="1"/>
  <c r="AH994" i="43"/>
  <c r="AV993" i="43"/>
  <c r="AT993" i="43"/>
  <c r="AQ993" i="43"/>
  <c r="AO993" i="43"/>
  <c r="AL993" i="43"/>
  <c r="AE993" i="43"/>
  <c r="AB993" i="43"/>
  <c r="AY993" i="43" s="1"/>
  <c r="Z993" i="43"/>
  <c r="R993" i="43"/>
  <c r="AJ993" i="43" s="1"/>
  <c r="AH993" i="43"/>
  <c r="AV992" i="43"/>
  <c r="AT992" i="43"/>
  <c r="AQ992" i="43"/>
  <c r="AO992" i="43"/>
  <c r="AL992" i="43"/>
  <c r="AE992" i="43"/>
  <c r="AB992" i="43"/>
  <c r="AY992" i="43" s="1"/>
  <c r="Z992" i="43"/>
  <c r="R992" i="43"/>
  <c r="AJ992" i="43" s="1"/>
  <c r="AH992" i="43"/>
  <c r="AV991" i="43"/>
  <c r="AT991" i="43"/>
  <c r="AQ991" i="43"/>
  <c r="AO991" i="43"/>
  <c r="AL991" i="43"/>
  <c r="AE991" i="43"/>
  <c r="AB991" i="43"/>
  <c r="AY991" i="43" s="1"/>
  <c r="Z991" i="43"/>
  <c r="R991" i="43"/>
  <c r="AJ991" i="43" s="1"/>
  <c r="AH991" i="43"/>
  <c r="AV990" i="43"/>
  <c r="AT990" i="43"/>
  <c r="AQ990" i="43"/>
  <c r="AO990" i="43"/>
  <c r="AL990" i="43"/>
  <c r="AE990" i="43"/>
  <c r="AB990" i="43"/>
  <c r="AY990" i="43" s="1"/>
  <c r="Z990" i="43"/>
  <c r="R990" i="43"/>
  <c r="AJ990" i="43" s="1"/>
  <c r="AH990" i="43"/>
  <c r="AV989" i="43"/>
  <c r="AT989" i="43"/>
  <c r="AQ989" i="43"/>
  <c r="AO989" i="43"/>
  <c r="AL989" i="43"/>
  <c r="AE989" i="43"/>
  <c r="AB989" i="43"/>
  <c r="AY989" i="43" s="1"/>
  <c r="Z989" i="43"/>
  <c r="R989" i="43"/>
  <c r="AJ989" i="43" s="1"/>
  <c r="AH989" i="43"/>
  <c r="AV988" i="43"/>
  <c r="AT988" i="43"/>
  <c r="AQ988" i="43"/>
  <c r="AO988" i="43"/>
  <c r="AL988" i="43"/>
  <c r="AE988" i="43"/>
  <c r="AB988" i="43"/>
  <c r="AY988" i="43" s="1"/>
  <c r="Z988" i="43"/>
  <c r="R988" i="43"/>
  <c r="AJ988" i="43" s="1"/>
  <c r="AH988" i="43"/>
  <c r="AV987" i="43"/>
  <c r="AT987" i="43"/>
  <c r="AQ987" i="43"/>
  <c r="AO987" i="43"/>
  <c r="AL987" i="43"/>
  <c r="AE987" i="43"/>
  <c r="AB987" i="43"/>
  <c r="AY987" i="43" s="1"/>
  <c r="Z987" i="43"/>
  <c r="R987" i="43"/>
  <c r="AJ987" i="43" s="1"/>
  <c r="AH987" i="43"/>
  <c r="AV986" i="43"/>
  <c r="AT986" i="43"/>
  <c r="AQ986" i="43"/>
  <c r="AO986" i="43"/>
  <c r="AL986" i="43"/>
  <c r="AE986" i="43"/>
  <c r="AB986" i="43"/>
  <c r="AY986" i="43" s="1"/>
  <c r="Z986" i="43"/>
  <c r="R986" i="43"/>
  <c r="AJ986" i="43" s="1"/>
  <c r="AH986" i="43"/>
  <c r="AV985" i="43"/>
  <c r="AT985" i="43"/>
  <c r="AQ985" i="43"/>
  <c r="AO985" i="43"/>
  <c r="AL985" i="43"/>
  <c r="AE985" i="43"/>
  <c r="AB985" i="43"/>
  <c r="AY985" i="43" s="1"/>
  <c r="Z985" i="43"/>
  <c r="R985" i="43"/>
  <c r="AJ985" i="43" s="1"/>
  <c r="AH985" i="43"/>
  <c r="AV984" i="43"/>
  <c r="AT984" i="43"/>
  <c r="AQ984" i="43"/>
  <c r="AO984" i="43"/>
  <c r="AL984" i="43"/>
  <c r="AE984" i="43"/>
  <c r="AB984" i="43"/>
  <c r="AY984" i="43" s="1"/>
  <c r="Z984" i="43"/>
  <c r="R984" i="43"/>
  <c r="AJ984" i="43" s="1"/>
  <c r="AH984" i="43"/>
  <c r="AV983" i="43"/>
  <c r="AT983" i="43"/>
  <c r="AQ983" i="43"/>
  <c r="AO983" i="43"/>
  <c r="AL983" i="43"/>
  <c r="AE983" i="43"/>
  <c r="AB983" i="43"/>
  <c r="AY983" i="43" s="1"/>
  <c r="Z983" i="43"/>
  <c r="R983" i="43"/>
  <c r="AJ983" i="43" s="1"/>
  <c r="AH983" i="43"/>
  <c r="AV982" i="43"/>
  <c r="AT982" i="43"/>
  <c r="AQ982" i="43"/>
  <c r="AO982" i="43"/>
  <c r="AL982" i="43"/>
  <c r="AE982" i="43"/>
  <c r="AB982" i="43"/>
  <c r="AY982" i="43" s="1"/>
  <c r="Z982" i="43"/>
  <c r="R982" i="43"/>
  <c r="AJ982" i="43" s="1"/>
  <c r="AH982" i="43"/>
  <c r="AV981" i="43"/>
  <c r="AT981" i="43"/>
  <c r="AQ981" i="43"/>
  <c r="AO981" i="43"/>
  <c r="AL981" i="43"/>
  <c r="AE981" i="43"/>
  <c r="AB981" i="43"/>
  <c r="AY981" i="43" s="1"/>
  <c r="Z981" i="43"/>
  <c r="R981" i="43"/>
  <c r="AJ981" i="43" s="1"/>
  <c r="AH981" i="43"/>
  <c r="AV980" i="43"/>
  <c r="AT980" i="43"/>
  <c r="AQ980" i="43"/>
  <c r="AO980" i="43"/>
  <c r="AL980" i="43"/>
  <c r="AE980" i="43"/>
  <c r="AB980" i="43"/>
  <c r="AY980" i="43" s="1"/>
  <c r="Z980" i="43"/>
  <c r="R980" i="43"/>
  <c r="AJ980" i="43" s="1"/>
  <c r="AH980" i="43"/>
  <c r="AV979" i="43"/>
  <c r="AT979" i="43"/>
  <c r="AQ979" i="43"/>
  <c r="AO979" i="43"/>
  <c r="AL979" i="43"/>
  <c r="AE979" i="43"/>
  <c r="AB979" i="43"/>
  <c r="AY979" i="43" s="1"/>
  <c r="Z979" i="43"/>
  <c r="R979" i="43"/>
  <c r="AJ979" i="43" s="1"/>
  <c r="AH979" i="43"/>
  <c r="AV978" i="43"/>
  <c r="AT978" i="43"/>
  <c r="AQ978" i="43"/>
  <c r="AO978" i="43"/>
  <c r="AL978" i="43"/>
  <c r="AE978" i="43"/>
  <c r="AB978" i="43"/>
  <c r="AY978" i="43" s="1"/>
  <c r="Z978" i="43"/>
  <c r="R978" i="43"/>
  <c r="AJ978" i="43" s="1"/>
  <c r="AH978" i="43"/>
  <c r="AV977" i="43"/>
  <c r="AT977" i="43"/>
  <c r="AQ977" i="43"/>
  <c r="AO977" i="43"/>
  <c r="AL977" i="43"/>
  <c r="AE977" i="43"/>
  <c r="AB977" i="43"/>
  <c r="AY977" i="43" s="1"/>
  <c r="Z977" i="43"/>
  <c r="R977" i="43"/>
  <c r="AJ977" i="43" s="1"/>
  <c r="AH977" i="43"/>
  <c r="AV976" i="43"/>
  <c r="AT976" i="43"/>
  <c r="AQ976" i="43"/>
  <c r="AO976" i="43"/>
  <c r="AL976" i="43"/>
  <c r="AE976" i="43"/>
  <c r="AB976" i="43"/>
  <c r="AY976" i="43" s="1"/>
  <c r="Z976" i="43"/>
  <c r="R976" i="43"/>
  <c r="AJ976" i="43" s="1"/>
  <c r="AH976" i="43"/>
  <c r="AV975" i="43"/>
  <c r="AT975" i="43"/>
  <c r="AQ975" i="43"/>
  <c r="AO975" i="43"/>
  <c r="AL975" i="43"/>
  <c r="AE975" i="43"/>
  <c r="AB975" i="43"/>
  <c r="AY975" i="43" s="1"/>
  <c r="Z975" i="43"/>
  <c r="R975" i="43"/>
  <c r="AJ975" i="43" s="1"/>
  <c r="AH975" i="43"/>
  <c r="AV974" i="43"/>
  <c r="AT974" i="43"/>
  <c r="AQ974" i="43"/>
  <c r="AO974" i="43"/>
  <c r="AL974" i="43"/>
  <c r="AE974" i="43"/>
  <c r="AB974" i="43"/>
  <c r="AY974" i="43" s="1"/>
  <c r="Z974" i="43"/>
  <c r="R974" i="43"/>
  <c r="AJ974" i="43" s="1"/>
  <c r="AH974" i="43"/>
  <c r="AV973" i="43"/>
  <c r="AT973" i="43"/>
  <c r="AQ973" i="43"/>
  <c r="AO973" i="43"/>
  <c r="AL973" i="43"/>
  <c r="AE973" i="43"/>
  <c r="AB973" i="43"/>
  <c r="AY973" i="43" s="1"/>
  <c r="Z973" i="43"/>
  <c r="R973" i="43"/>
  <c r="AJ973" i="43" s="1"/>
  <c r="AH973" i="43"/>
  <c r="AV972" i="43"/>
  <c r="AT972" i="43"/>
  <c r="AQ972" i="43"/>
  <c r="AO972" i="43"/>
  <c r="AL972" i="43"/>
  <c r="AE972" i="43"/>
  <c r="AB972" i="43"/>
  <c r="AY972" i="43" s="1"/>
  <c r="Z972" i="43"/>
  <c r="R972" i="43"/>
  <c r="AJ972" i="43" s="1"/>
  <c r="AH972" i="43"/>
  <c r="AV971" i="43"/>
  <c r="AT971" i="43"/>
  <c r="AQ971" i="43"/>
  <c r="AO971" i="43"/>
  <c r="AL971" i="43"/>
  <c r="AE971" i="43"/>
  <c r="AB971" i="43"/>
  <c r="AY971" i="43" s="1"/>
  <c r="Z971" i="43"/>
  <c r="R971" i="43"/>
  <c r="AJ971" i="43" s="1"/>
  <c r="AH971" i="43"/>
  <c r="AV970" i="43"/>
  <c r="AT970" i="43"/>
  <c r="AQ970" i="43"/>
  <c r="AO970" i="43"/>
  <c r="AL970" i="43"/>
  <c r="AE970" i="43"/>
  <c r="AB970" i="43"/>
  <c r="AY970" i="43" s="1"/>
  <c r="Z970" i="43"/>
  <c r="R970" i="43"/>
  <c r="AJ970" i="43" s="1"/>
  <c r="AH970" i="43"/>
  <c r="AV969" i="43"/>
  <c r="AT969" i="43"/>
  <c r="AQ969" i="43"/>
  <c r="AO969" i="43"/>
  <c r="AL969" i="43"/>
  <c r="AE969" i="43"/>
  <c r="AB969" i="43"/>
  <c r="AY969" i="43" s="1"/>
  <c r="Z969" i="43"/>
  <c r="R969" i="43"/>
  <c r="AJ969" i="43" s="1"/>
  <c r="AH969" i="43"/>
  <c r="AV968" i="43"/>
  <c r="AT968" i="43"/>
  <c r="AQ968" i="43"/>
  <c r="AO968" i="43"/>
  <c r="AL968" i="43"/>
  <c r="AE968" i="43"/>
  <c r="AB968" i="43"/>
  <c r="AY968" i="43" s="1"/>
  <c r="Z968" i="43"/>
  <c r="R968" i="43"/>
  <c r="AJ968" i="43" s="1"/>
  <c r="AH968" i="43"/>
  <c r="AV967" i="43"/>
  <c r="AT967" i="43"/>
  <c r="AQ967" i="43"/>
  <c r="AO967" i="43"/>
  <c r="AL967" i="43"/>
  <c r="AE967" i="43"/>
  <c r="AB967" i="43"/>
  <c r="AY967" i="43" s="1"/>
  <c r="Z967" i="43"/>
  <c r="R967" i="43"/>
  <c r="AJ967" i="43" s="1"/>
  <c r="AH967" i="43"/>
  <c r="AV966" i="43"/>
  <c r="AT966" i="43"/>
  <c r="AQ966" i="43"/>
  <c r="AO966" i="43"/>
  <c r="AL966" i="43"/>
  <c r="AE966" i="43"/>
  <c r="AB966" i="43"/>
  <c r="AY966" i="43" s="1"/>
  <c r="Z966" i="43"/>
  <c r="R966" i="43"/>
  <c r="AJ966" i="43" s="1"/>
  <c r="AH966" i="43"/>
  <c r="AV965" i="43"/>
  <c r="AT965" i="43"/>
  <c r="AQ965" i="43"/>
  <c r="AO965" i="43"/>
  <c r="AL965" i="43"/>
  <c r="AE965" i="43"/>
  <c r="AB965" i="43"/>
  <c r="AY965" i="43" s="1"/>
  <c r="Z965" i="43"/>
  <c r="R965" i="43"/>
  <c r="AJ965" i="43" s="1"/>
  <c r="AH965" i="43"/>
  <c r="AV964" i="43"/>
  <c r="AT964" i="43"/>
  <c r="AQ964" i="43"/>
  <c r="AO964" i="43"/>
  <c r="AL964" i="43"/>
  <c r="AE964" i="43"/>
  <c r="AB964" i="43"/>
  <c r="AY964" i="43" s="1"/>
  <c r="Z964" i="43"/>
  <c r="R964" i="43"/>
  <c r="AJ964" i="43" s="1"/>
  <c r="AH964" i="43"/>
  <c r="AV963" i="43"/>
  <c r="AT963" i="43"/>
  <c r="AQ963" i="43"/>
  <c r="AO963" i="43"/>
  <c r="AL963" i="43"/>
  <c r="AE963" i="43"/>
  <c r="AB963" i="43"/>
  <c r="AY963" i="43" s="1"/>
  <c r="Z963" i="43"/>
  <c r="R963" i="43"/>
  <c r="AJ963" i="43" s="1"/>
  <c r="AH963" i="43"/>
  <c r="AV962" i="43"/>
  <c r="AT962" i="43"/>
  <c r="AQ962" i="43"/>
  <c r="AO962" i="43"/>
  <c r="AL962" i="43"/>
  <c r="AE962" i="43"/>
  <c r="AB962" i="43"/>
  <c r="AY962" i="43" s="1"/>
  <c r="Z962" i="43"/>
  <c r="R962" i="43"/>
  <c r="AJ962" i="43" s="1"/>
  <c r="AH962" i="43"/>
  <c r="AV961" i="43"/>
  <c r="AT961" i="43"/>
  <c r="AQ961" i="43"/>
  <c r="AO961" i="43"/>
  <c r="AL961" i="43"/>
  <c r="AE961" i="43"/>
  <c r="AB961" i="43"/>
  <c r="AY961" i="43" s="1"/>
  <c r="Z961" i="43"/>
  <c r="R961" i="43"/>
  <c r="AJ961" i="43" s="1"/>
  <c r="AH961" i="43"/>
  <c r="AV960" i="43"/>
  <c r="AT960" i="43"/>
  <c r="AQ960" i="43"/>
  <c r="AO960" i="43"/>
  <c r="AL960" i="43"/>
  <c r="AE960" i="43"/>
  <c r="AB960" i="43"/>
  <c r="AY960" i="43" s="1"/>
  <c r="Z960" i="43"/>
  <c r="R960" i="43"/>
  <c r="AJ960" i="43" s="1"/>
  <c r="AH960" i="43"/>
  <c r="AV959" i="43"/>
  <c r="AT959" i="43"/>
  <c r="AQ959" i="43"/>
  <c r="AO959" i="43"/>
  <c r="AL959" i="43"/>
  <c r="AE959" i="43"/>
  <c r="AB959" i="43"/>
  <c r="AY959" i="43" s="1"/>
  <c r="Z959" i="43"/>
  <c r="R959" i="43"/>
  <c r="AJ959" i="43" s="1"/>
  <c r="AH959" i="43"/>
  <c r="AV958" i="43"/>
  <c r="AT958" i="43"/>
  <c r="AQ958" i="43"/>
  <c r="AO958" i="43"/>
  <c r="AL958" i="43"/>
  <c r="AE958" i="43"/>
  <c r="AB958" i="43"/>
  <c r="AY958" i="43" s="1"/>
  <c r="Z958" i="43"/>
  <c r="R958" i="43"/>
  <c r="AJ958" i="43" s="1"/>
  <c r="AH958" i="43"/>
  <c r="AV957" i="43"/>
  <c r="AT957" i="43"/>
  <c r="AQ957" i="43"/>
  <c r="AO957" i="43"/>
  <c r="AL957" i="43"/>
  <c r="AE957" i="43"/>
  <c r="AB957" i="43"/>
  <c r="AY957" i="43" s="1"/>
  <c r="Z957" i="43"/>
  <c r="R957" i="43"/>
  <c r="AJ957" i="43" s="1"/>
  <c r="AH957" i="43"/>
  <c r="AV956" i="43"/>
  <c r="AT956" i="43"/>
  <c r="AQ956" i="43"/>
  <c r="AO956" i="43"/>
  <c r="AL956" i="43"/>
  <c r="AE956" i="43"/>
  <c r="AB956" i="43"/>
  <c r="AY956" i="43" s="1"/>
  <c r="Z956" i="43"/>
  <c r="R956" i="43"/>
  <c r="AJ956" i="43" s="1"/>
  <c r="AH956" i="43"/>
  <c r="AV955" i="43"/>
  <c r="AT955" i="43"/>
  <c r="AQ955" i="43"/>
  <c r="AO955" i="43"/>
  <c r="AL955" i="43"/>
  <c r="AE955" i="43"/>
  <c r="AB955" i="43"/>
  <c r="AY955" i="43" s="1"/>
  <c r="Z955" i="43"/>
  <c r="R955" i="43"/>
  <c r="AJ955" i="43" s="1"/>
  <c r="AH955" i="43"/>
  <c r="AV954" i="43"/>
  <c r="AT954" i="43"/>
  <c r="AQ954" i="43"/>
  <c r="AO954" i="43"/>
  <c r="AL954" i="43"/>
  <c r="AE954" i="43"/>
  <c r="AB954" i="43"/>
  <c r="AY954" i="43" s="1"/>
  <c r="Z954" i="43"/>
  <c r="R954" i="43"/>
  <c r="AJ954" i="43" s="1"/>
  <c r="AH954" i="43"/>
  <c r="AV953" i="43"/>
  <c r="AT953" i="43"/>
  <c r="AQ953" i="43"/>
  <c r="AO953" i="43"/>
  <c r="AL953" i="43"/>
  <c r="AE953" i="43"/>
  <c r="AB953" i="43"/>
  <c r="AY953" i="43" s="1"/>
  <c r="Z953" i="43"/>
  <c r="R953" i="43"/>
  <c r="AJ953" i="43" s="1"/>
  <c r="AH953" i="43"/>
  <c r="AV952" i="43"/>
  <c r="AT952" i="43"/>
  <c r="AQ952" i="43"/>
  <c r="AO952" i="43"/>
  <c r="AL952" i="43"/>
  <c r="AE952" i="43"/>
  <c r="AB952" i="43"/>
  <c r="AY952" i="43" s="1"/>
  <c r="Z952" i="43"/>
  <c r="R952" i="43"/>
  <c r="AJ952" i="43" s="1"/>
  <c r="AH952" i="43"/>
  <c r="AV951" i="43"/>
  <c r="AT951" i="43"/>
  <c r="AQ951" i="43"/>
  <c r="AO951" i="43"/>
  <c r="AL951" i="43"/>
  <c r="AE951" i="43"/>
  <c r="AB951" i="43"/>
  <c r="AY951" i="43" s="1"/>
  <c r="Z951" i="43"/>
  <c r="R951" i="43"/>
  <c r="AJ951" i="43" s="1"/>
  <c r="AH951" i="43"/>
  <c r="AV950" i="43"/>
  <c r="AT950" i="43"/>
  <c r="AQ950" i="43"/>
  <c r="AO950" i="43"/>
  <c r="AL950" i="43"/>
  <c r="AE950" i="43"/>
  <c r="AB950" i="43"/>
  <c r="AY950" i="43" s="1"/>
  <c r="Z950" i="43"/>
  <c r="R950" i="43"/>
  <c r="AJ950" i="43" s="1"/>
  <c r="AH950" i="43"/>
  <c r="AV949" i="43"/>
  <c r="AT949" i="43"/>
  <c r="AQ949" i="43"/>
  <c r="AO949" i="43"/>
  <c r="AL949" i="43"/>
  <c r="AE949" i="43"/>
  <c r="AB949" i="43"/>
  <c r="AY949" i="43" s="1"/>
  <c r="Z949" i="43"/>
  <c r="R949" i="43"/>
  <c r="AJ949" i="43" s="1"/>
  <c r="AH949" i="43"/>
  <c r="AV948" i="43"/>
  <c r="AT948" i="43"/>
  <c r="AQ948" i="43"/>
  <c r="AO948" i="43"/>
  <c r="AL948" i="43"/>
  <c r="AE948" i="43"/>
  <c r="AB948" i="43"/>
  <c r="AY948" i="43" s="1"/>
  <c r="Z948" i="43"/>
  <c r="R948" i="43"/>
  <c r="AJ948" i="43" s="1"/>
  <c r="AH948" i="43"/>
  <c r="AV947" i="43"/>
  <c r="AT947" i="43"/>
  <c r="AQ947" i="43"/>
  <c r="AO947" i="43"/>
  <c r="AL947" i="43"/>
  <c r="AE947" i="43"/>
  <c r="AB947" i="43"/>
  <c r="AY947" i="43" s="1"/>
  <c r="Z947" i="43"/>
  <c r="R947" i="43"/>
  <c r="AJ947" i="43" s="1"/>
  <c r="AH947" i="43"/>
  <c r="AV946" i="43"/>
  <c r="AT946" i="43"/>
  <c r="AQ946" i="43"/>
  <c r="AO946" i="43"/>
  <c r="AL946" i="43"/>
  <c r="AE946" i="43"/>
  <c r="AB946" i="43"/>
  <c r="AY946" i="43" s="1"/>
  <c r="Z946" i="43"/>
  <c r="R946" i="43"/>
  <c r="AJ946" i="43" s="1"/>
  <c r="AH946" i="43"/>
  <c r="AV945" i="43"/>
  <c r="AT945" i="43"/>
  <c r="AQ945" i="43"/>
  <c r="AO945" i="43"/>
  <c r="AL945" i="43"/>
  <c r="AE945" i="43"/>
  <c r="AB945" i="43"/>
  <c r="AY945" i="43" s="1"/>
  <c r="Z945" i="43"/>
  <c r="R945" i="43"/>
  <c r="AJ945" i="43" s="1"/>
  <c r="AH945" i="43"/>
  <c r="AV944" i="43"/>
  <c r="AT944" i="43"/>
  <c r="AQ944" i="43"/>
  <c r="AO944" i="43"/>
  <c r="AL944" i="43"/>
  <c r="AE944" i="43"/>
  <c r="AB944" i="43"/>
  <c r="AY944" i="43" s="1"/>
  <c r="Z944" i="43"/>
  <c r="R944" i="43"/>
  <c r="AJ944" i="43" s="1"/>
  <c r="AH944" i="43"/>
  <c r="AV943" i="43"/>
  <c r="AT943" i="43"/>
  <c r="AQ943" i="43"/>
  <c r="AO943" i="43"/>
  <c r="AL943" i="43"/>
  <c r="AE943" i="43"/>
  <c r="AB943" i="43"/>
  <c r="AY943" i="43" s="1"/>
  <c r="Z943" i="43"/>
  <c r="R943" i="43"/>
  <c r="AJ943" i="43" s="1"/>
  <c r="AH943" i="43"/>
  <c r="AV942" i="43"/>
  <c r="AT942" i="43"/>
  <c r="AQ942" i="43"/>
  <c r="AO942" i="43"/>
  <c r="AL942" i="43"/>
  <c r="AE942" i="43"/>
  <c r="AB942" i="43"/>
  <c r="AY942" i="43" s="1"/>
  <c r="Z942" i="43"/>
  <c r="R942" i="43"/>
  <c r="AJ942" i="43" s="1"/>
  <c r="AH942" i="43"/>
  <c r="AV941" i="43"/>
  <c r="AT941" i="43"/>
  <c r="AQ941" i="43"/>
  <c r="AO941" i="43"/>
  <c r="AL941" i="43"/>
  <c r="AE941" i="43"/>
  <c r="AB941" i="43"/>
  <c r="AY941" i="43" s="1"/>
  <c r="Z941" i="43"/>
  <c r="R941" i="43"/>
  <c r="AJ941" i="43" s="1"/>
  <c r="AH941" i="43"/>
  <c r="AV940" i="43"/>
  <c r="AT940" i="43"/>
  <c r="AQ940" i="43"/>
  <c r="AO940" i="43"/>
  <c r="AL940" i="43"/>
  <c r="AE940" i="43"/>
  <c r="AB940" i="43"/>
  <c r="AY940" i="43" s="1"/>
  <c r="Z940" i="43"/>
  <c r="R940" i="43"/>
  <c r="AJ940" i="43" s="1"/>
  <c r="AH940" i="43"/>
  <c r="AV939" i="43"/>
  <c r="AT939" i="43"/>
  <c r="AQ939" i="43"/>
  <c r="AO939" i="43"/>
  <c r="AL939" i="43"/>
  <c r="AE939" i="43"/>
  <c r="AB939" i="43"/>
  <c r="AY939" i="43" s="1"/>
  <c r="Z939" i="43"/>
  <c r="R939" i="43"/>
  <c r="AJ939" i="43" s="1"/>
  <c r="AH939" i="43"/>
  <c r="AV938" i="43"/>
  <c r="AT938" i="43"/>
  <c r="AQ938" i="43"/>
  <c r="AO938" i="43"/>
  <c r="AL938" i="43"/>
  <c r="AE938" i="43"/>
  <c r="AB938" i="43"/>
  <c r="AY938" i="43" s="1"/>
  <c r="Z938" i="43"/>
  <c r="R938" i="43"/>
  <c r="AJ938" i="43" s="1"/>
  <c r="AH938" i="43"/>
  <c r="AV937" i="43"/>
  <c r="AT937" i="43"/>
  <c r="AQ937" i="43"/>
  <c r="AO937" i="43"/>
  <c r="AL937" i="43"/>
  <c r="AE937" i="43"/>
  <c r="AB937" i="43"/>
  <c r="AY937" i="43" s="1"/>
  <c r="Z937" i="43"/>
  <c r="R937" i="43"/>
  <c r="AJ937" i="43" s="1"/>
  <c r="AH937" i="43"/>
  <c r="AV936" i="43"/>
  <c r="AT936" i="43"/>
  <c r="AQ936" i="43"/>
  <c r="AO936" i="43"/>
  <c r="AL936" i="43"/>
  <c r="AE936" i="43"/>
  <c r="AB936" i="43"/>
  <c r="AY936" i="43" s="1"/>
  <c r="Z936" i="43"/>
  <c r="R936" i="43"/>
  <c r="AJ936" i="43" s="1"/>
  <c r="AH936" i="43"/>
  <c r="AV935" i="43"/>
  <c r="AT935" i="43"/>
  <c r="AQ935" i="43"/>
  <c r="AO935" i="43"/>
  <c r="AL935" i="43"/>
  <c r="AE935" i="43"/>
  <c r="AB935" i="43"/>
  <c r="AY935" i="43" s="1"/>
  <c r="Z935" i="43"/>
  <c r="R935" i="43"/>
  <c r="AJ935" i="43" s="1"/>
  <c r="AH935" i="43"/>
  <c r="AV934" i="43"/>
  <c r="AT934" i="43"/>
  <c r="AQ934" i="43"/>
  <c r="AO934" i="43"/>
  <c r="AL934" i="43"/>
  <c r="AE934" i="43"/>
  <c r="AB934" i="43"/>
  <c r="AY934" i="43" s="1"/>
  <c r="Z934" i="43"/>
  <c r="R934" i="43"/>
  <c r="AJ934" i="43" s="1"/>
  <c r="AH934" i="43"/>
  <c r="AV933" i="43"/>
  <c r="AT933" i="43"/>
  <c r="AQ933" i="43"/>
  <c r="AO933" i="43"/>
  <c r="AL933" i="43"/>
  <c r="AE933" i="43"/>
  <c r="AB933" i="43"/>
  <c r="AY933" i="43" s="1"/>
  <c r="Z933" i="43"/>
  <c r="R933" i="43"/>
  <c r="AJ933" i="43" s="1"/>
  <c r="AH933" i="43"/>
  <c r="AV932" i="43"/>
  <c r="AT932" i="43"/>
  <c r="AQ932" i="43"/>
  <c r="AO932" i="43"/>
  <c r="AL932" i="43"/>
  <c r="AE932" i="43"/>
  <c r="AB932" i="43"/>
  <c r="AY932" i="43" s="1"/>
  <c r="Z932" i="43"/>
  <c r="R932" i="43"/>
  <c r="AJ932" i="43" s="1"/>
  <c r="AH932" i="43"/>
  <c r="AV931" i="43"/>
  <c r="AT931" i="43"/>
  <c r="AQ931" i="43"/>
  <c r="AO931" i="43"/>
  <c r="AL931" i="43"/>
  <c r="AE931" i="43"/>
  <c r="AB931" i="43"/>
  <c r="AY931" i="43" s="1"/>
  <c r="Z931" i="43"/>
  <c r="R931" i="43"/>
  <c r="AJ931" i="43" s="1"/>
  <c r="AH931" i="43"/>
  <c r="AV930" i="43"/>
  <c r="AT930" i="43"/>
  <c r="AQ930" i="43"/>
  <c r="AO930" i="43"/>
  <c r="AL930" i="43"/>
  <c r="AE930" i="43"/>
  <c r="AB930" i="43"/>
  <c r="AY930" i="43" s="1"/>
  <c r="Z930" i="43"/>
  <c r="R930" i="43"/>
  <c r="AJ930" i="43" s="1"/>
  <c r="AH930" i="43"/>
  <c r="AV929" i="43"/>
  <c r="AT929" i="43"/>
  <c r="AQ929" i="43"/>
  <c r="AO929" i="43"/>
  <c r="AL929" i="43"/>
  <c r="AE929" i="43"/>
  <c r="AB929" i="43"/>
  <c r="AY929" i="43" s="1"/>
  <c r="Z929" i="43"/>
  <c r="R929" i="43"/>
  <c r="AJ929" i="43" s="1"/>
  <c r="AH929" i="43"/>
  <c r="AV928" i="43"/>
  <c r="AT928" i="43"/>
  <c r="AQ928" i="43"/>
  <c r="AO928" i="43"/>
  <c r="AL928" i="43"/>
  <c r="AE928" i="43"/>
  <c r="AB928" i="43"/>
  <c r="AY928" i="43" s="1"/>
  <c r="Z928" i="43"/>
  <c r="R928" i="43"/>
  <c r="AJ928" i="43" s="1"/>
  <c r="AH928" i="43"/>
  <c r="AV927" i="43"/>
  <c r="AT927" i="43"/>
  <c r="AQ927" i="43"/>
  <c r="AO927" i="43"/>
  <c r="AL927" i="43"/>
  <c r="AE927" i="43"/>
  <c r="AB927" i="43"/>
  <c r="AY927" i="43" s="1"/>
  <c r="Z927" i="43"/>
  <c r="R927" i="43"/>
  <c r="AJ927" i="43" s="1"/>
  <c r="AH927" i="43"/>
  <c r="AV926" i="43"/>
  <c r="AT926" i="43"/>
  <c r="AQ926" i="43"/>
  <c r="AO926" i="43"/>
  <c r="AL926" i="43"/>
  <c r="AE926" i="43"/>
  <c r="AB926" i="43"/>
  <c r="AY926" i="43" s="1"/>
  <c r="Z926" i="43"/>
  <c r="R926" i="43"/>
  <c r="AJ926" i="43" s="1"/>
  <c r="AH926" i="43"/>
  <c r="AV925" i="43"/>
  <c r="AT925" i="43"/>
  <c r="AQ925" i="43"/>
  <c r="AO925" i="43"/>
  <c r="AL925" i="43"/>
  <c r="AE925" i="43"/>
  <c r="AB925" i="43"/>
  <c r="AY925" i="43" s="1"/>
  <c r="Z925" i="43"/>
  <c r="R925" i="43"/>
  <c r="AJ925" i="43" s="1"/>
  <c r="AH925" i="43"/>
  <c r="AV924" i="43"/>
  <c r="AT924" i="43"/>
  <c r="AQ924" i="43"/>
  <c r="AO924" i="43"/>
  <c r="AL924" i="43"/>
  <c r="AE924" i="43"/>
  <c r="AB924" i="43"/>
  <c r="AY924" i="43" s="1"/>
  <c r="Z924" i="43"/>
  <c r="R924" i="43"/>
  <c r="AJ924" i="43" s="1"/>
  <c r="AH924" i="43"/>
  <c r="AV923" i="43"/>
  <c r="AT923" i="43"/>
  <c r="AQ923" i="43"/>
  <c r="AO923" i="43"/>
  <c r="AL923" i="43"/>
  <c r="AE923" i="43"/>
  <c r="AB923" i="43"/>
  <c r="AY923" i="43" s="1"/>
  <c r="Z923" i="43"/>
  <c r="R923" i="43"/>
  <c r="AJ923" i="43" s="1"/>
  <c r="AH923" i="43"/>
  <c r="AV922" i="43"/>
  <c r="AT922" i="43"/>
  <c r="AQ922" i="43"/>
  <c r="AO922" i="43"/>
  <c r="AL922" i="43"/>
  <c r="AE922" i="43"/>
  <c r="AB922" i="43"/>
  <c r="AY922" i="43" s="1"/>
  <c r="Z922" i="43"/>
  <c r="R922" i="43"/>
  <c r="AJ922" i="43" s="1"/>
  <c r="AH922" i="43"/>
  <c r="AV921" i="43"/>
  <c r="AT921" i="43"/>
  <c r="AQ921" i="43"/>
  <c r="AO921" i="43"/>
  <c r="AL921" i="43"/>
  <c r="AE921" i="43"/>
  <c r="AB921" i="43"/>
  <c r="AY921" i="43" s="1"/>
  <c r="Z921" i="43"/>
  <c r="R921" i="43"/>
  <c r="AJ921" i="43" s="1"/>
  <c r="AH921" i="43"/>
  <c r="AV920" i="43"/>
  <c r="AT920" i="43"/>
  <c r="AQ920" i="43"/>
  <c r="AO920" i="43"/>
  <c r="AL920" i="43"/>
  <c r="AE920" i="43"/>
  <c r="AB920" i="43"/>
  <c r="AY920" i="43" s="1"/>
  <c r="Z920" i="43"/>
  <c r="R920" i="43"/>
  <c r="AJ920" i="43" s="1"/>
  <c r="AH920" i="43"/>
  <c r="AV919" i="43"/>
  <c r="AT919" i="43"/>
  <c r="AQ919" i="43"/>
  <c r="AO919" i="43"/>
  <c r="AL919" i="43"/>
  <c r="AE919" i="43"/>
  <c r="AB919" i="43"/>
  <c r="AY919" i="43" s="1"/>
  <c r="Z919" i="43"/>
  <c r="R919" i="43"/>
  <c r="AJ919" i="43" s="1"/>
  <c r="AH919" i="43"/>
  <c r="AV918" i="43"/>
  <c r="AT918" i="43"/>
  <c r="AQ918" i="43"/>
  <c r="AO918" i="43"/>
  <c r="AL918" i="43"/>
  <c r="AE918" i="43"/>
  <c r="AB918" i="43"/>
  <c r="AY918" i="43" s="1"/>
  <c r="Z918" i="43"/>
  <c r="R918" i="43"/>
  <c r="AJ918" i="43" s="1"/>
  <c r="AH918" i="43"/>
  <c r="AV917" i="43"/>
  <c r="AT917" i="43"/>
  <c r="AQ917" i="43"/>
  <c r="AO917" i="43"/>
  <c r="AL917" i="43"/>
  <c r="AE917" i="43"/>
  <c r="AB917" i="43"/>
  <c r="AY917" i="43" s="1"/>
  <c r="Z917" i="43"/>
  <c r="R917" i="43"/>
  <c r="AJ917" i="43" s="1"/>
  <c r="AH917" i="43"/>
  <c r="AV916" i="43"/>
  <c r="AT916" i="43"/>
  <c r="AQ916" i="43"/>
  <c r="AO916" i="43"/>
  <c r="AL916" i="43"/>
  <c r="AE916" i="43"/>
  <c r="AB916" i="43"/>
  <c r="AY916" i="43" s="1"/>
  <c r="Z916" i="43"/>
  <c r="R916" i="43"/>
  <c r="AJ916" i="43" s="1"/>
  <c r="AH916" i="43"/>
  <c r="AV915" i="43"/>
  <c r="AT915" i="43"/>
  <c r="AQ915" i="43"/>
  <c r="AO915" i="43"/>
  <c r="AL915" i="43"/>
  <c r="AE915" i="43"/>
  <c r="AB915" i="43"/>
  <c r="AY915" i="43" s="1"/>
  <c r="Z915" i="43"/>
  <c r="R915" i="43"/>
  <c r="AJ915" i="43" s="1"/>
  <c r="AH915" i="43"/>
  <c r="AV914" i="43"/>
  <c r="AT914" i="43"/>
  <c r="AQ914" i="43"/>
  <c r="AO914" i="43"/>
  <c r="AL914" i="43"/>
  <c r="AE914" i="43"/>
  <c r="AB914" i="43"/>
  <c r="AY914" i="43" s="1"/>
  <c r="Z914" i="43"/>
  <c r="R914" i="43"/>
  <c r="AJ914" i="43" s="1"/>
  <c r="AH914" i="43"/>
  <c r="AV913" i="43"/>
  <c r="AT913" i="43"/>
  <c r="AQ913" i="43"/>
  <c r="AO913" i="43"/>
  <c r="AL913" i="43"/>
  <c r="AE913" i="43"/>
  <c r="AB913" i="43"/>
  <c r="AY913" i="43" s="1"/>
  <c r="Z913" i="43"/>
  <c r="R913" i="43"/>
  <c r="AJ913" i="43" s="1"/>
  <c r="AH913" i="43"/>
  <c r="AV912" i="43"/>
  <c r="AT912" i="43"/>
  <c r="AQ912" i="43"/>
  <c r="AO912" i="43"/>
  <c r="AL912" i="43"/>
  <c r="AE912" i="43"/>
  <c r="AB912" i="43"/>
  <c r="AY912" i="43" s="1"/>
  <c r="Z912" i="43"/>
  <c r="R912" i="43"/>
  <c r="AJ912" i="43" s="1"/>
  <c r="AH912" i="43"/>
  <c r="AV911" i="43"/>
  <c r="AT911" i="43"/>
  <c r="AQ911" i="43"/>
  <c r="AO911" i="43"/>
  <c r="AL911" i="43"/>
  <c r="AE911" i="43"/>
  <c r="AB911" i="43"/>
  <c r="AY911" i="43" s="1"/>
  <c r="Z911" i="43"/>
  <c r="R911" i="43"/>
  <c r="AJ911" i="43" s="1"/>
  <c r="AH911" i="43"/>
  <c r="AV910" i="43"/>
  <c r="AT910" i="43"/>
  <c r="AQ910" i="43"/>
  <c r="AO910" i="43"/>
  <c r="AL910" i="43"/>
  <c r="AE910" i="43"/>
  <c r="AB910" i="43"/>
  <c r="AY910" i="43" s="1"/>
  <c r="Z910" i="43"/>
  <c r="R910" i="43"/>
  <c r="AJ910" i="43" s="1"/>
  <c r="AH910" i="43"/>
  <c r="AV909" i="43"/>
  <c r="AT909" i="43"/>
  <c r="AQ909" i="43"/>
  <c r="AO909" i="43"/>
  <c r="AL909" i="43"/>
  <c r="AE909" i="43"/>
  <c r="AB909" i="43"/>
  <c r="AY909" i="43" s="1"/>
  <c r="Z909" i="43"/>
  <c r="R909" i="43"/>
  <c r="AJ909" i="43" s="1"/>
  <c r="AH909" i="43"/>
  <c r="AV908" i="43"/>
  <c r="AT908" i="43"/>
  <c r="AQ908" i="43"/>
  <c r="AO908" i="43"/>
  <c r="AL908" i="43"/>
  <c r="AE908" i="43"/>
  <c r="AB908" i="43"/>
  <c r="AY908" i="43" s="1"/>
  <c r="Z908" i="43"/>
  <c r="R908" i="43"/>
  <c r="AJ908" i="43" s="1"/>
  <c r="AH908" i="43"/>
  <c r="AV907" i="43"/>
  <c r="AT907" i="43"/>
  <c r="AQ907" i="43"/>
  <c r="AO907" i="43"/>
  <c r="AL907" i="43"/>
  <c r="AE907" i="43"/>
  <c r="AB907" i="43"/>
  <c r="AY907" i="43" s="1"/>
  <c r="Z907" i="43"/>
  <c r="R907" i="43"/>
  <c r="AJ907" i="43" s="1"/>
  <c r="AH907" i="43"/>
  <c r="AV906" i="43"/>
  <c r="AT906" i="43"/>
  <c r="AQ906" i="43"/>
  <c r="AO906" i="43"/>
  <c r="AL906" i="43"/>
  <c r="AE906" i="43"/>
  <c r="AB906" i="43"/>
  <c r="AY906" i="43" s="1"/>
  <c r="Z906" i="43"/>
  <c r="R906" i="43"/>
  <c r="AJ906" i="43" s="1"/>
  <c r="AH906" i="43"/>
  <c r="AV905" i="43"/>
  <c r="AT905" i="43"/>
  <c r="AQ905" i="43"/>
  <c r="AO905" i="43"/>
  <c r="AL905" i="43"/>
  <c r="AE905" i="43"/>
  <c r="AB905" i="43"/>
  <c r="AY905" i="43" s="1"/>
  <c r="Z905" i="43"/>
  <c r="R905" i="43"/>
  <c r="AJ905" i="43" s="1"/>
  <c r="AH905" i="43"/>
  <c r="AV904" i="43"/>
  <c r="AT904" i="43"/>
  <c r="AQ904" i="43"/>
  <c r="AO904" i="43"/>
  <c r="AL904" i="43"/>
  <c r="AE904" i="43"/>
  <c r="AB904" i="43"/>
  <c r="AY904" i="43" s="1"/>
  <c r="Z904" i="43"/>
  <c r="R904" i="43"/>
  <c r="AJ904" i="43" s="1"/>
  <c r="AH904" i="43"/>
  <c r="AV903" i="43"/>
  <c r="AT903" i="43"/>
  <c r="AQ903" i="43"/>
  <c r="AO903" i="43"/>
  <c r="AL903" i="43"/>
  <c r="AE903" i="43"/>
  <c r="AB903" i="43"/>
  <c r="AY903" i="43" s="1"/>
  <c r="Z903" i="43"/>
  <c r="R903" i="43"/>
  <c r="AJ903" i="43" s="1"/>
  <c r="AH903" i="43"/>
  <c r="AV902" i="43"/>
  <c r="AT902" i="43"/>
  <c r="AQ902" i="43"/>
  <c r="AO902" i="43"/>
  <c r="AL902" i="43"/>
  <c r="AE902" i="43"/>
  <c r="AB902" i="43"/>
  <c r="AY902" i="43" s="1"/>
  <c r="Z902" i="43"/>
  <c r="R902" i="43"/>
  <c r="AJ902" i="43" s="1"/>
  <c r="AH902" i="43"/>
  <c r="AV901" i="43"/>
  <c r="AT901" i="43"/>
  <c r="AQ901" i="43"/>
  <c r="AO901" i="43"/>
  <c r="AL901" i="43"/>
  <c r="AE901" i="43"/>
  <c r="AB901" i="43"/>
  <c r="AY901" i="43" s="1"/>
  <c r="Z901" i="43"/>
  <c r="R901" i="43"/>
  <c r="AJ901" i="43" s="1"/>
  <c r="AH901" i="43"/>
  <c r="AV900" i="43"/>
  <c r="AT900" i="43"/>
  <c r="AQ900" i="43"/>
  <c r="AO900" i="43"/>
  <c r="AL900" i="43"/>
  <c r="AE900" i="43"/>
  <c r="AB900" i="43"/>
  <c r="AY900" i="43" s="1"/>
  <c r="Z900" i="43"/>
  <c r="R900" i="43"/>
  <c r="AJ900" i="43" s="1"/>
  <c r="AH900" i="43"/>
  <c r="AV899" i="43"/>
  <c r="AT899" i="43"/>
  <c r="AQ899" i="43"/>
  <c r="AO899" i="43"/>
  <c r="AL899" i="43"/>
  <c r="AE899" i="43"/>
  <c r="AB899" i="43"/>
  <c r="AY899" i="43" s="1"/>
  <c r="Z899" i="43"/>
  <c r="R899" i="43"/>
  <c r="AJ899" i="43" s="1"/>
  <c r="AH899" i="43"/>
  <c r="AV898" i="43"/>
  <c r="AT898" i="43"/>
  <c r="AQ898" i="43"/>
  <c r="AO898" i="43"/>
  <c r="AL898" i="43"/>
  <c r="AE898" i="43"/>
  <c r="AB898" i="43"/>
  <c r="AY898" i="43" s="1"/>
  <c r="Z898" i="43"/>
  <c r="R898" i="43"/>
  <c r="AJ898" i="43" s="1"/>
  <c r="AH898" i="43"/>
  <c r="AV897" i="43"/>
  <c r="AT897" i="43"/>
  <c r="AQ897" i="43"/>
  <c r="AO897" i="43"/>
  <c r="AL897" i="43"/>
  <c r="AE897" i="43"/>
  <c r="AB897" i="43"/>
  <c r="AY897" i="43" s="1"/>
  <c r="Z897" i="43"/>
  <c r="R897" i="43"/>
  <c r="AJ897" i="43" s="1"/>
  <c r="AH897" i="43"/>
  <c r="AV896" i="43"/>
  <c r="AT896" i="43"/>
  <c r="AQ896" i="43"/>
  <c r="AO896" i="43"/>
  <c r="AL896" i="43"/>
  <c r="AE896" i="43"/>
  <c r="AB896" i="43"/>
  <c r="AY896" i="43" s="1"/>
  <c r="Z896" i="43"/>
  <c r="R896" i="43"/>
  <c r="AJ896" i="43" s="1"/>
  <c r="AH896" i="43"/>
  <c r="AV895" i="43"/>
  <c r="AT895" i="43"/>
  <c r="AQ895" i="43"/>
  <c r="AO895" i="43"/>
  <c r="AL895" i="43"/>
  <c r="AE895" i="43"/>
  <c r="AB895" i="43"/>
  <c r="AY895" i="43" s="1"/>
  <c r="Z895" i="43"/>
  <c r="R895" i="43"/>
  <c r="AJ895" i="43" s="1"/>
  <c r="AH895" i="43"/>
  <c r="AV894" i="43"/>
  <c r="AT894" i="43"/>
  <c r="AQ894" i="43"/>
  <c r="AO894" i="43"/>
  <c r="AL894" i="43"/>
  <c r="AE894" i="43"/>
  <c r="AB894" i="43"/>
  <c r="AY894" i="43" s="1"/>
  <c r="Z894" i="43"/>
  <c r="R894" i="43"/>
  <c r="AJ894" i="43" s="1"/>
  <c r="AH894" i="43"/>
  <c r="AV893" i="43"/>
  <c r="AT893" i="43"/>
  <c r="AQ893" i="43"/>
  <c r="AO893" i="43"/>
  <c r="AL893" i="43"/>
  <c r="AE893" i="43"/>
  <c r="AB893" i="43"/>
  <c r="AY893" i="43" s="1"/>
  <c r="Z893" i="43"/>
  <c r="R893" i="43"/>
  <c r="AJ893" i="43" s="1"/>
  <c r="AH893" i="43"/>
  <c r="AV892" i="43"/>
  <c r="AT892" i="43"/>
  <c r="AQ892" i="43"/>
  <c r="AO892" i="43"/>
  <c r="AL892" i="43"/>
  <c r="AE892" i="43"/>
  <c r="AB892" i="43"/>
  <c r="AY892" i="43" s="1"/>
  <c r="Z892" i="43"/>
  <c r="R892" i="43"/>
  <c r="AJ892" i="43" s="1"/>
  <c r="AH892" i="43"/>
  <c r="AV891" i="43"/>
  <c r="AT891" i="43"/>
  <c r="AQ891" i="43"/>
  <c r="AO891" i="43"/>
  <c r="AL891" i="43"/>
  <c r="AE891" i="43"/>
  <c r="AB891" i="43"/>
  <c r="AY891" i="43" s="1"/>
  <c r="Z891" i="43"/>
  <c r="R891" i="43"/>
  <c r="AJ891" i="43" s="1"/>
  <c r="AH891" i="43"/>
  <c r="AV890" i="43"/>
  <c r="AT890" i="43"/>
  <c r="AQ890" i="43"/>
  <c r="AO890" i="43"/>
  <c r="AL890" i="43"/>
  <c r="AE890" i="43"/>
  <c r="AB890" i="43"/>
  <c r="AY890" i="43" s="1"/>
  <c r="Z890" i="43"/>
  <c r="R890" i="43"/>
  <c r="AJ890" i="43" s="1"/>
  <c r="AH890" i="43"/>
  <c r="AV889" i="43"/>
  <c r="AT889" i="43"/>
  <c r="AQ889" i="43"/>
  <c r="AO889" i="43"/>
  <c r="AL889" i="43"/>
  <c r="AE889" i="43"/>
  <c r="AB889" i="43"/>
  <c r="AY889" i="43" s="1"/>
  <c r="Z889" i="43"/>
  <c r="R889" i="43"/>
  <c r="AJ889" i="43" s="1"/>
  <c r="AH889" i="43"/>
  <c r="AV888" i="43"/>
  <c r="AT888" i="43"/>
  <c r="AQ888" i="43"/>
  <c r="AO888" i="43"/>
  <c r="AL888" i="43"/>
  <c r="AE888" i="43"/>
  <c r="AB888" i="43"/>
  <c r="AY888" i="43" s="1"/>
  <c r="Z888" i="43"/>
  <c r="R888" i="43"/>
  <c r="AJ888" i="43" s="1"/>
  <c r="AH888" i="43"/>
  <c r="AV887" i="43"/>
  <c r="AT887" i="43"/>
  <c r="AQ887" i="43"/>
  <c r="AO887" i="43"/>
  <c r="AL887" i="43"/>
  <c r="AE887" i="43"/>
  <c r="AB887" i="43"/>
  <c r="AY887" i="43" s="1"/>
  <c r="Z887" i="43"/>
  <c r="R887" i="43"/>
  <c r="AJ887" i="43" s="1"/>
  <c r="AH887" i="43"/>
  <c r="AV886" i="43"/>
  <c r="AT886" i="43"/>
  <c r="AQ886" i="43"/>
  <c r="AO886" i="43"/>
  <c r="AL886" i="43"/>
  <c r="AE886" i="43"/>
  <c r="AB886" i="43"/>
  <c r="AY886" i="43" s="1"/>
  <c r="Z886" i="43"/>
  <c r="R886" i="43"/>
  <c r="AJ886" i="43" s="1"/>
  <c r="AH886" i="43"/>
  <c r="AV885" i="43"/>
  <c r="AT885" i="43"/>
  <c r="AQ885" i="43"/>
  <c r="AO885" i="43"/>
  <c r="AL885" i="43"/>
  <c r="AE885" i="43"/>
  <c r="AB885" i="43"/>
  <c r="AY885" i="43" s="1"/>
  <c r="Z885" i="43"/>
  <c r="R885" i="43"/>
  <c r="AJ885" i="43" s="1"/>
  <c r="AH885" i="43"/>
  <c r="AV884" i="43"/>
  <c r="AT884" i="43"/>
  <c r="AQ884" i="43"/>
  <c r="AO884" i="43"/>
  <c r="AL884" i="43"/>
  <c r="AE884" i="43"/>
  <c r="AB884" i="43"/>
  <c r="AY884" i="43" s="1"/>
  <c r="Z884" i="43"/>
  <c r="R884" i="43"/>
  <c r="AJ884" i="43" s="1"/>
  <c r="AH884" i="43"/>
  <c r="AV883" i="43"/>
  <c r="AT883" i="43"/>
  <c r="AQ883" i="43"/>
  <c r="AO883" i="43"/>
  <c r="AL883" i="43"/>
  <c r="AE883" i="43"/>
  <c r="AB883" i="43"/>
  <c r="AY883" i="43" s="1"/>
  <c r="Z883" i="43"/>
  <c r="R883" i="43"/>
  <c r="AJ883" i="43" s="1"/>
  <c r="AH883" i="43"/>
  <c r="AV882" i="43"/>
  <c r="AT882" i="43"/>
  <c r="AQ882" i="43"/>
  <c r="AO882" i="43"/>
  <c r="AL882" i="43"/>
  <c r="AE882" i="43"/>
  <c r="AB882" i="43"/>
  <c r="AY882" i="43" s="1"/>
  <c r="Z882" i="43"/>
  <c r="R882" i="43"/>
  <c r="AJ882" i="43" s="1"/>
  <c r="AH882" i="43"/>
  <c r="AV881" i="43"/>
  <c r="AT881" i="43"/>
  <c r="AQ881" i="43"/>
  <c r="AO881" i="43"/>
  <c r="AL881" i="43"/>
  <c r="AE881" i="43"/>
  <c r="AB881" i="43"/>
  <c r="AY881" i="43" s="1"/>
  <c r="Z881" i="43"/>
  <c r="R881" i="43"/>
  <c r="AJ881" i="43" s="1"/>
  <c r="AH881" i="43"/>
  <c r="AV880" i="43"/>
  <c r="AT880" i="43"/>
  <c r="AQ880" i="43"/>
  <c r="AO880" i="43"/>
  <c r="AL880" i="43"/>
  <c r="AE880" i="43"/>
  <c r="AB880" i="43"/>
  <c r="AY880" i="43" s="1"/>
  <c r="Z880" i="43"/>
  <c r="R880" i="43"/>
  <c r="AJ880" i="43" s="1"/>
  <c r="AH880" i="43"/>
  <c r="AV879" i="43"/>
  <c r="AT879" i="43"/>
  <c r="AQ879" i="43"/>
  <c r="AO879" i="43"/>
  <c r="AL879" i="43"/>
  <c r="AE879" i="43"/>
  <c r="AB879" i="43"/>
  <c r="AY879" i="43" s="1"/>
  <c r="Z879" i="43"/>
  <c r="R879" i="43"/>
  <c r="AJ879" i="43" s="1"/>
  <c r="AH879" i="43"/>
  <c r="AV878" i="43"/>
  <c r="AT878" i="43"/>
  <c r="AQ878" i="43"/>
  <c r="AO878" i="43"/>
  <c r="AL878" i="43"/>
  <c r="AE878" i="43"/>
  <c r="AB878" i="43"/>
  <c r="AY878" i="43" s="1"/>
  <c r="Z878" i="43"/>
  <c r="R878" i="43"/>
  <c r="AJ878" i="43" s="1"/>
  <c r="AH878" i="43"/>
  <c r="AV877" i="43"/>
  <c r="AT877" i="43"/>
  <c r="AQ877" i="43"/>
  <c r="AO877" i="43"/>
  <c r="AL877" i="43"/>
  <c r="AE877" i="43"/>
  <c r="AB877" i="43"/>
  <c r="AY877" i="43" s="1"/>
  <c r="Z877" i="43"/>
  <c r="R877" i="43"/>
  <c r="AJ877" i="43" s="1"/>
  <c r="AH877" i="43"/>
  <c r="AV876" i="43"/>
  <c r="AT876" i="43"/>
  <c r="AQ876" i="43"/>
  <c r="AO876" i="43"/>
  <c r="AL876" i="43"/>
  <c r="AE876" i="43"/>
  <c r="AB876" i="43"/>
  <c r="AY876" i="43" s="1"/>
  <c r="Z876" i="43"/>
  <c r="R876" i="43"/>
  <c r="AJ876" i="43" s="1"/>
  <c r="AH876" i="43"/>
  <c r="AV875" i="43"/>
  <c r="AT875" i="43"/>
  <c r="AQ875" i="43"/>
  <c r="AO875" i="43"/>
  <c r="AL875" i="43"/>
  <c r="AE875" i="43"/>
  <c r="AB875" i="43"/>
  <c r="AY875" i="43" s="1"/>
  <c r="Z875" i="43"/>
  <c r="R875" i="43"/>
  <c r="AJ875" i="43" s="1"/>
  <c r="AH875" i="43"/>
  <c r="AV874" i="43"/>
  <c r="AT874" i="43"/>
  <c r="AQ874" i="43"/>
  <c r="AO874" i="43"/>
  <c r="AL874" i="43"/>
  <c r="AE874" i="43"/>
  <c r="AB874" i="43"/>
  <c r="AY874" i="43" s="1"/>
  <c r="Z874" i="43"/>
  <c r="R874" i="43"/>
  <c r="AJ874" i="43" s="1"/>
  <c r="AH874" i="43"/>
  <c r="AV873" i="43"/>
  <c r="AT873" i="43"/>
  <c r="AQ873" i="43"/>
  <c r="AO873" i="43"/>
  <c r="AL873" i="43"/>
  <c r="AE873" i="43"/>
  <c r="AB873" i="43"/>
  <c r="AY873" i="43" s="1"/>
  <c r="Z873" i="43"/>
  <c r="R873" i="43"/>
  <c r="AJ873" i="43" s="1"/>
  <c r="AH873" i="43"/>
  <c r="AV872" i="43"/>
  <c r="AT872" i="43"/>
  <c r="AQ872" i="43"/>
  <c r="AO872" i="43"/>
  <c r="AL872" i="43"/>
  <c r="AE872" i="43"/>
  <c r="AB872" i="43"/>
  <c r="AY872" i="43" s="1"/>
  <c r="Z872" i="43"/>
  <c r="R872" i="43"/>
  <c r="AJ872" i="43" s="1"/>
  <c r="AH872" i="43"/>
  <c r="AV871" i="43"/>
  <c r="AT871" i="43"/>
  <c r="AQ871" i="43"/>
  <c r="AO871" i="43"/>
  <c r="AL871" i="43"/>
  <c r="AE871" i="43"/>
  <c r="AB871" i="43"/>
  <c r="AY871" i="43" s="1"/>
  <c r="Z871" i="43"/>
  <c r="R871" i="43"/>
  <c r="AJ871" i="43" s="1"/>
  <c r="AH871" i="43"/>
  <c r="AV870" i="43"/>
  <c r="AT870" i="43"/>
  <c r="AQ870" i="43"/>
  <c r="AO870" i="43"/>
  <c r="AL870" i="43"/>
  <c r="AE870" i="43"/>
  <c r="AB870" i="43"/>
  <c r="AY870" i="43" s="1"/>
  <c r="Z870" i="43"/>
  <c r="R870" i="43"/>
  <c r="AJ870" i="43" s="1"/>
  <c r="AH870" i="43"/>
  <c r="AV869" i="43"/>
  <c r="AT869" i="43"/>
  <c r="AQ869" i="43"/>
  <c r="AO869" i="43"/>
  <c r="AL869" i="43"/>
  <c r="AE869" i="43"/>
  <c r="AB869" i="43"/>
  <c r="AY869" i="43" s="1"/>
  <c r="Z869" i="43"/>
  <c r="R869" i="43"/>
  <c r="AJ869" i="43" s="1"/>
  <c r="AH869" i="43"/>
  <c r="AV868" i="43"/>
  <c r="AT868" i="43"/>
  <c r="AQ868" i="43"/>
  <c r="AO868" i="43"/>
  <c r="AL868" i="43"/>
  <c r="AE868" i="43"/>
  <c r="AB868" i="43"/>
  <c r="AY868" i="43" s="1"/>
  <c r="Z868" i="43"/>
  <c r="R868" i="43"/>
  <c r="AJ868" i="43" s="1"/>
  <c r="AH868" i="43"/>
  <c r="AV867" i="43"/>
  <c r="AT867" i="43"/>
  <c r="AQ867" i="43"/>
  <c r="AO867" i="43"/>
  <c r="AL867" i="43"/>
  <c r="AE867" i="43"/>
  <c r="AB867" i="43"/>
  <c r="AY867" i="43" s="1"/>
  <c r="Z867" i="43"/>
  <c r="R867" i="43"/>
  <c r="AJ867" i="43" s="1"/>
  <c r="AH867" i="43"/>
  <c r="AV866" i="43"/>
  <c r="AT866" i="43"/>
  <c r="AQ866" i="43"/>
  <c r="AO866" i="43"/>
  <c r="AL866" i="43"/>
  <c r="AE866" i="43"/>
  <c r="AB866" i="43"/>
  <c r="AY866" i="43" s="1"/>
  <c r="Z866" i="43"/>
  <c r="R866" i="43"/>
  <c r="AJ866" i="43" s="1"/>
  <c r="AH866" i="43"/>
  <c r="AV865" i="43"/>
  <c r="AT865" i="43"/>
  <c r="AQ865" i="43"/>
  <c r="AO865" i="43"/>
  <c r="AL865" i="43"/>
  <c r="AE865" i="43"/>
  <c r="AB865" i="43"/>
  <c r="AY865" i="43" s="1"/>
  <c r="Z865" i="43"/>
  <c r="R865" i="43"/>
  <c r="AJ865" i="43" s="1"/>
  <c r="AH865" i="43"/>
  <c r="AV864" i="43"/>
  <c r="AT864" i="43"/>
  <c r="AQ864" i="43"/>
  <c r="AO864" i="43"/>
  <c r="AL864" i="43"/>
  <c r="AE864" i="43"/>
  <c r="AB864" i="43"/>
  <c r="AY864" i="43" s="1"/>
  <c r="Z864" i="43"/>
  <c r="R864" i="43"/>
  <c r="AJ864" i="43" s="1"/>
  <c r="AH864" i="43"/>
  <c r="AV863" i="43"/>
  <c r="AT863" i="43"/>
  <c r="AQ863" i="43"/>
  <c r="AO863" i="43"/>
  <c r="AL863" i="43"/>
  <c r="AE863" i="43"/>
  <c r="AB863" i="43"/>
  <c r="AY863" i="43" s="1"/>
  <c r="Z863" i="43"/>
  <c r="R863" i="43"/>
  <c r="AJ863" i="43" s="1"/>
  <c r="AH863" i="43"/>
  <c r="AV862" i="43"/>
  <c r="AT862" i="43"/>
  <c r="AQ862" i="43"/>
  <c r="AO862" i="43"/>
  <c r="AL862" i="43"/>
  <c r="AE862" i="43"/>
  <c r="AB862" i="43"/>
  <c r="AY862" i="43" s="1"/>
  <c r="Z862" i="43"/>
  <c r="R862" i="43"/>
  <c r="AJ862" i="43" s="1"/>
  <c r="AH862" i="43"/>
  <c r="AV861" i="43"/>
  <c r="AT861" i="43"/>
  <c r="AQ861" i="43"/>
  <c r="AO861" i="43"/>
  <c r="AL861" i="43"/>
  <c r="AE861" i="43"/>
  <c r="AB861" i="43"/>
  <c r="AY861" i="43" s="1"/>
  <c r="Z861" i="43"/>
  <c r="R861" i="43"/>
  <c r="AJ861" i="43" s="1"/>
  <c r="AH861" i="43"/>
  <c r="AV860" i="43"/>
  <c r="AT860" i="43"/>
  <c r="AQ860" i="43"/>
  <c r="AO860" i="43"/>
  <c r="AL860" i="43"/>
  <c r="AE860" i="43"/>
  <c r="AB860" i="43"/>
  <c r="AY860" i="43" s="1"/>
  <c r="Z860" i="43"/>
  <c r="R860" i="43"/>
  <c r="AJ860" i="43" s="1"/>
  <c r="AH860" i="43"/>
  <c r="AV859" i="43"/>
  <c r="AT859" i="43"/>
  <c r="AQ859" i="43"/>
  <c r="AO859" i="43"/>
  <c r="AL859" i="43"/>
  <c r="AE859" i="43"/>
  <c r="AB859" i="43"/>
  <c r="AY859" i="43" s="1"/>
  <c r="Z859" i="43"/>
  <c r="R859" i="43"/>
  <c r="AJ859" i="43" s="1"/>
  <c r="AH859" i="43"/>
  <c r="AV858" i="43"/>
  <c r="AT858" i="43"/>
  <c r="AQ858" i="43"/>
  <c r="AO858" i="43"/>
  <c r="AL858" i="43"/>
  <c r="AE858" i="43"/>
  <c r="AB858" i="43"/>
  <c r="AY858" i="43" s="1"/>
  <c r="Z858" i="43"/>
  <c r="R858" i="43"/>
  <c r="AJ858" i="43" s="1"/>
  <c r="AH858" i="43"/>
  <c r="AV857" i="43"/>
  <c r="AT857" i="43"/>
  <c r="AQ857" i="43"/>
  <c r="AO857" i="43"/>
  <c r="AL857" i="43"/>
  <c r="AE857" i="43"/>
  <c r="AB857" i="43"/>
  <c r="AY857" i="43" s="1"/>
  <c r="Z857" i="43"/>
  <c r="R857" i="43"/>
  <c r="AJ857" i="43" s="1"/>
  <c r="AH857" i="43"/>
  <c r="AV856" i="43"/>
  <c r="AT856" i="43"/>
  <c r="AQ856" i="43"/>
  <c r="AO856" i="43"/>
  <c r="AL856" i="43"/>
  <c r="AE856" i="43"/>
  <c r="AB856" i="43"/>
  <c r="AY856" i="43" s="1"/>
  <c r="Z856" i="43"/>
  <c r="R856" i="43"/>
  <c r="AJ856" i="43" s="1"/>
  <c r="AH856" i="43"/>
  <c r="AV855" i="43"/>
  <c r="AT855" i="43"/>
  <c r="AQ855" i="43"/>
  <c r="AO855" i="43"/>
  <c r="AL855" i="43"/>
  <c r="AE855" i="43"/>
  <c r="AB855" i="43"/>
  <c r="AY855" i="43" s="1"/>
  <c r="Z855" i="43"/>
  <c r="R855" i="43"/>
  <c r="AJ855" i="43" s="1"/>
  <c r="AH855" i="43"/>
  <c r="AV854" i="43"/>
  <c r="AT854" i="43"/>
  <c r="AQ854" i="43"/>
  <c r="AO854" i="43"/>
  <c r="AL854" i="43"/>
  <c r="AE854" i="43"/>
  <c r="AB854" i="43"/>
  <c r="AY854" i="43" s="1"/>
  <c r="Z854" i="43"/>
  <c r="R854" i="43"/>
  <c r="AJ854" i="43" s="1"/>
  <c r="AH854" i="43"/>
  <c r="AV853" i="43"/>
  <c r="AT853" i="43"/>
  <c r="AQ853" i="43"/>
  <c r="AO853" i="43"/>
  <c r="AL853" i="43"/>
  <c r="AE853" i="43"/>
  <c r="AB853" i="43"/>
  <c r="AY853" i="43" s="1"/>
  <c r="Z853" i="43"/>
  <c r="R853" i="43"/>
  <c r="AJ853" i="43" s="1"/>
  <c r="AH853" i="43"/>
  <c r="AV852" i="43"/>
  <c r="AT852" i="43"/>
  <c r="AQ852" i="43"/>
  <c r="AO852" i="43"/>
  <c r="AL852" i="43"/>
  <c r="AE852" i="43"/>
  <c r="AB852" i="43"/>
  <c r="AY852" i="43" s="1"/>
  <c r="Z852" i="43"/>
  <c r="R852" i="43"/>
  <c r="AJ852" i="43" s="1"/>
  <c r="AH852" i="43"/>
  <c r="AV851" i="43"/>
  <c r="AT851" i="43"/>
  <c r="AQ851" i="43"/>
  <c r="AO851" i="43"/>
  <c r="AL851" i="43"/>
  <c r="AE851" i="43"/>
  <c r="AB851" i="43"/>
  <c r="AY851" i="43" s="1"/>
  <c r="Z851" i="43"/>
  <c r="R851" i="43"/>
  <c r="AJ851" i="43" s="1"/>
  <c r="AH851" i="43"/>
  <c r="AV850" i="43"/>
  <c r="AT850" i="43"/>
  <c r="AQ850" i="43"/>
  <c r="AO850" i="43"/>
  <c r="AL850" i="43"/>
  <c r="AE850" i="43"/>
  <c r="AB850" i="43"/>
  <c r="AY850" i="43" s="1"/>
  <c r="Z850" i="43"/>
  <c r="R850" i="43"/>
  <c r="AJ850" i="43" s="1"/>
  <c r="AH850" i="43"/>
  <c r="AV849" i="43"/>
  <c r="AT849" i="43"/>
  <c r="AQ849" i="43"/>
  <c r="AO849" i="43"/>
  <c r="AL849" i="43"/>
  <c r="AE849" i="43"/>
  <c r="AB849" i="43"/>
  <c r="AY849" i="43" s="1"/>
  <c r="Z849" i="43"/>
  <c r="R849" i="43"/>
  <c r="AJ849" i="43" s="1"/>
  <c r="AH849" i="43"/>
  <c r="AV848" i="43"/>
  <c r="AT848" i="43"/>
  <c r="AQ848" i="43"/>
  <c r="AO848" i="43"/>
  <c r="AL848" i="43"/>
  <c r="AE848" i="43"/>
  <c r="AB848" i="43"/>
  <c r="AY848" i="43" s="1"/>
  <c r="Z848" i="43"/>
  <c r="R848" i="43"/>
  <c r="AJ848" i="43" s="1"/>
  <c r="AH848" i="43"/>
  <c r="AV847" i="43"/>
  <c r="AT847" i="43"/>
  <c r="AQ847" i="43"/>
  <c r="AO847" i="43"/>
  <c r="AL847" i="43"/>
  <c r="AE847" i="43"/>
  <c r="AB847" i="43"/>
  <c r="AY847" i="43" s="1"/>
  <c r="Z847" i="43"/>
  <c r="R847" i="43"/>
  <c r="AJ847" i="43" s="1"/>
  <c r="AH847" i="43"/>
  <c r="AV846" i="43"/>
  <c r="AT846" i="43"/>
  <c r="AQ846" i="43"/>
  <c r="AO846" i="43"/>
  <c r="AL846" i="43"/>
  <c r="AE846" i="43"/>
  <c r="AB846" i="43"/>
  <c r="AY846" i="43" s="1"/>
  <c r="Z846" i="43"/>
  <c r="R846" i="43"/>
  <c r="AJ846" i="43" s="1"/>
  <c r="AH846" i="43"/>
  <c r="AV845" i="43"/>
  <c r="AT845" i="43"/>
  <c r="AQ845" i="43"/>
  <c r="AO845" i="43"/>
  <c r="AL845" i="43"/>
  <c r="AE845" i="43"/>
  <c r="AB845" i="43"/>
  <c r="AY845" i="43" s="1"/>
  <c r="Z845" i="43"/>
  <c r="R845" i="43"/>
  <c r="AJ845" i="43" s="1"/>
  <c r="AH845" i="43"/>
  <c r="AV844" i="43"/>
  <c r="AT844" i="43"/>
  <c r="AQ844" i="43"/>
  <c r="AO844" i="43"/>
  <c r="AL844" i="43"/>
  <c r="AE844" i="43"/>
  <c r="AB844" i="43"/>
  <c r="AY844" i="43" s="1"/>
  <c r="Z844" i="43"/>
  <c r="R844" i="43"/>
  <c r="AJ844" i="43" s="1"/>
  <c r="AH844" i="43"/>
  <c r="AV843" i="43"/>
  <c r="AT843" i="43"/>
  <c r="AQ843" i="43"/>
  <c r="AO843" i="43"/>
  <c r="AL843" i="43"/>
  <c r="AE843" i="43"/>
  <c r="AB843" i="43"/>
  <c r="AY843" i="43" s="1"/>
  <c r="Z843" i="43"/>
  <c r="R843" i="43"/>
  <c r="AJ843" i="43" s="1"/>
  <c r="AH843" i="43"/>
  <c r="AV842" i="43"/>
  <c r="AT842" i="43"/>
  <c r="AQ842" i="43"/>
  <c r="AO842" i="43"/>
  <c r="AL842" i="43"/>
  <c r="AE842" i="43"/>
  <c r="AB842" i="43"/>
  <c r="AY842" i="43" s="1"/>
  <c r="Z842" i="43"/>
  <c r="R842" i="43"/>
  <c r="AJ842" i="43" s="1"/>
  <c r="AH842" i="43"/>
  <c r="AV841" i="43"/>
  <c r="AT841" i="43"/>
  <c r="AQ841" i="43"/>
  <c r="AO841" i="43"/>
  <c r="AL841" i="43"/>
  <c r="AE841" i="43"/>
  <c r="AB841" i="43"/>
  <c r="AY841" i="43" s="1"/>
  <c r="Z841" i="43"/>
  <c r="R841" i="43"/>
  <c r="AJ841" i="43" s="1"/>
  <c r="AH841" i="43"/>
  <c r="AV840" i="43"/>
  <c r="AT840" i="43"/>
  <c r="AQ840" i="43"/>
  <c r="AO840" i="43"/>
  <c r="AL840" i="43"/>
  <c r="AE840" i="43"/>
  <c r="AB840" i="43"/>
  <c r="AY840" i="43" s="1"/>
  <c r="Z840" i="43"/>
  <c r="R840" i="43"/>
  <c r="AJ840" i="43" s="1"/>
  <c r="AH840" i="43"/>
  <c r="AV839" i="43"/>
  <c r="AT839" i="43"/>
  <c r="AQ839" i="43"/>
  <c r="AO839" i="43"/>
  <c r="AL839" i="43"/>
  <c r="AE839" i="43"/>
  <c r="AB839" i="43"/>
  <c r="AY839" i="43" s="1"/>
  <c r="Z839" i="43"/>
  <c r="R839" i="43"/>
  <c r="AJ839" i="43" s="1"/>
  <c r="AH839" i="43"/>
  <c r="AV838" i="43"/>
  <c r="AT838" i="43"/>
  <c r="AQ838" i="43"/>
  <c r="AO838" i="43"/>
  <c r="AL838" i="43"/>
  <c r="AE838" i="43"/>
  <c r="AB838" i="43"/>
  <c r="AY838" i="43" s="1"/>
  <c r="Z838" i="43"/>
  <c r="R838" i="43"/>
  <c r="AJ838" i="43" s="1"/>
  <c r="AH838" i="43"/>
  <c r="AV837" i="43"/>
  <c r="AT837" i="43"/>
  <c r="AQ837" i="43"/>
  <c r="AO837" i="43"/>
  <c r="AL837" i="43"/>
  <c r="AE837" i="43"/>
  <c r="AB837" i="43"/>
  <c r="AY837" i="43" s="1"/>
  <c r="Z837" i="43"/>
  <c r="R837" i="43"/>
  <c r="AJ837" i="43" s="1"/>
  <c r="AH837" i="43"/>
  <c r="AV836" i="43"/>
  <c r="AT836" i="43"/>
  <c r="AQ836" i="43"/>
  <c r="AO836" i="43"/>
  <c r="AL836" i="43"/>
  <c r="AE836" i="43"/>
  <c r="AB836" i="43"/>
  <c r="AY836" i="43" s="1"/>
  <c r="Z836" i="43"/>
  <c r="R836" i="43"/>
  <c r="AJ836" i="43" s="1"/>
  <c r="AH836" i="43"/>
  <c r="AV835" i="43"/>
  <c r="AT835" i="43"/>
  <c r="AQ835" i="43"/>
  <c r="AO835" i="43"/>
  <c r="AL835" i="43"/>
  <c r="AE835" i="43"/>
  <c r="AB835" i="43"/>
  <c r="AY835" i="43" s="1"/>
  <c r="Z835" i="43"/>
  <c r="R835" i="43"/>
  <c r="AJ835" i="43" s="1"/>
  <c r="AH835" i="43"/>
  <c r="AV834" i="43"/>
  <c r="AT834" i="43"/>
  <c r="AQ834" i="43"/>
  <c r="AO834" i="43"/>
  <c r="AL834" i="43"/>
  <c r="AE834" i="43"/>
  <c r="AB834" i="43"/>
  <c r="AY834" i="43" s="1"/>
  <c r="Z834" i="43"/>
  <c r="R834" i="43"/>
  <c r="AJ834" i="43" s="1"/>
  <c r="AH834" i="43"/>
  <c r="AV833" i="43"/>
  <c r="AT833" i="43"/>
  <c r="AQ833" i="43"/>
  <c r="AO833" i="43"/>
  <c r="AL833" i="43"/>
  <c r="AE833" i="43"/>
  <c r="AB833" i="43"/>
  <c r="AY833" i="43" s="1"/>
  <c r="Z833" i="43"/>
  <c r="R833" i="43"/>
  <c r="AJ833" i="43" s="1"/>
  <c r="AH833" i="43"/>
  <c r="AV832" i="43"/>
  <c r="AT832" i="43"/>
  <c r="AQ832" i="43"/>
  <c r="AO832" i="43"/>
  <c r="AL832" i="43"/>
  <c r="AE832" i="43"/>
  <c r="AB832" i="43"/>
  <c r="AY832" i="43" s="1"/>
  <c r="Z832" i="43"/>
  <c r="R832" i="43"/>
  <c r="AJ832" i="43" s="1"/>
  <c r="AH832" i="43"/>
  <c r="AV831" i="43"/>
  <c r="AT831" i="43"/>
  <c r="AQ831" i="43"/>
  <c r="AO831" i="43"/>
  <c r="AL831" i="43"/>
  <c r="AE831" i="43"/>
  <c r="AB831" i="43"/>
  <c r="AY831" i="43" s="1"/>
  <c r="Z831" i="43"/>
  <c r="R831" i="43"/>
  <c r="AJ831" i="43" s="1"/>
  <c r="AH831" i="43"/>
  <c r="AV830" i="43"/>
  <c r="AT830" i="43"/>
  <c r="AQ830" i="43"/>
  <c r="AO830" i="43"/>
  <c r="AL830" i="43"/>
  <c r="AE830" i="43"/>
  <c r="AB830" i="43"/>
  <c r="AY830" i="43" s="1"/>
  <c r="Z830" i="43"/>
  <c r="R830" i="43"/>
  <c r="AJ830" i="43" s="1"/>
  <c r="AH830" i="43"/>
  <c r="AV829" i="43"/>
  <c r="AT829" i="43"/>
  <c r="AQ829" i="43"/>
  <c r="AO829" i="43"/>
  <c r="AL829" i="43"/>
  <c r="AE829" i="43"/>
  <c r="AB829" i="43"/>
  <c r="AY829" i="43" s="1"/>
  <c r="Z829" i="43"/>
  <c r="R829" i="43"/>
  <c r="AJ829" i="43" s="1"/>
  <c r="AH829" i="43"/>
  <c r="AV828" i="43"/>
  <c r="AT828" i="43"/>
  <c r="AQ828" i="43"/>
  <c r="AO828" i="43"/>
  <c r="AL828" i="43"/>
  <c r="AE828" i="43"/>
  <c r="AB828" i="43"/>
  <c r="AY828" i="43" s="1"/>
  <c r="Z828" i="43"/>
  <c r="R828" i="43"/>
  <c r="AJ828" i="43" s="1"/>
  <c r="AH828" i="43"/>
  <c r="AV827" i="43"/>
  <c r="AT827" i="43"/>
  <c r="AQ827" i="43"/>
  <c r="AO827" i="43"/>
  <c r="AL827" i="43"/>
  <c r="AE827" i="43"/>
  <c r="AB827" i="43"/>
  <c r="AY827" i="43" s="1"/>
  <c r="Z827" i="43"/>
  <c r="R827" i="43"/>
  <c r="AJ827" i="43" s="1"/>
  <c r="AH827" i="43"/>
  <c r="AV826" i="43"/>
  <c r="AT826" i="43"/>
  <c r="AQ826" i="43"/>
  <c r="AO826" i="43"/>
  <c r="AL826" i="43"/>
  <c r="AE826" i="43"/>
  <c r="AB826" i="43"/>
  <c r="AY826" i="43" s="1"/>
  <c r="Z826" i="43"/>
  <c r="R826" i="43"/>
  <c r="AJ826" i="43" s="1"/>
  <c r="AH826" i="43"/>
  <c r="AV825" i="43"/>
  <c r="AT825" i="43"/>
  <c r="AQ825" i="43"/>
  <c r="AO825" i="43"/>
  <c r="AL825" i="43"/>
  <c r="AE825" i="43"/>
  <c r="AB825" i="43"/>
  <c r="AY825" i="43" s="1"/>
  <c r="Z825" i="43"/>
  <c r="R825" i="43"/>
  <c r="AJ825" i="43" s="1"/>
  <c r="AH825" i="43"/>
  <c r="AV824" i="43"/>
  <c r="AT824" i="43"/>
  <c r="AQ824" i="43"/>
  <c r="AO824" i="43"/>
  <c r="AL824" i="43"/>
  <c r="AE824" i="43"/>
  <c r="AB824" i="43"/>
  <c r="AY824" i="43" s="1"/>
  <c r="Z824" i="43"/>
  <c r="R824" i="43"/>
  <c r="AJ824" i="43" s="1"/>
  <c r="AH824" i="43"/>
  <c r="AV823" i="43"/>
  <c r="AT823" i="43"/>
  <c r="AQ823" i="43"/>
  <c r="AO823" i="43"/>
  <c r="AL823" i="43"/>
  <c r="AE823" i="43"/>
  <c r="AB823" i="43"/>
  <c r="AY823" i="43" s="1"/>
  <c r="Z823" i="43"/>
  <c r="R823" i="43"/>
  <c r="AJ823" i="43" s="1"/>
  <c r="AH823" i="43"/>
  <c r="AV822" i="43"/>
  <c r="AT822" i="43"/>
  <c r="AQ822" i="43"/>
  <c r="AO822" i="43"/>
  <c r="AL822" i="43"/>
  <c r="AE822" i="43"/>
  <c r="AB822" i="43"/>
  <c r="AY822" i="43" s="1"/>
  <c r="Z822" i="43"/>
  <c r="R822" i="43"/>
  <c r="AJ822" i="43" s="1"/>
  <c r="AH822" i="43"/>
  <c r="AV821" i="43"/>
  <c r="AT821" i="43"/>
  <c r="AQ821" i="43"/>
  <c r="AO821" i="43"/>
  <c r="AL821" i="43"/>
  <c r="AE821" i="43"/>
  <c r="AB821" i="43"/>
  <c r="AY821" i="43" s="1"/>
  <c r="Z821" i="43"/>
  <c r="R821" i="43"/>
  <c r="AJ821" i="43" s="1"/>
  <c r="AH821" i="43"/>
  <c r="AV820" i="43"/>
  <c r="AT820" i="43"/>
  <c r="AQ820" i="43"/>
  <c r="AO820" i="43"/>
  <c r="AL820" i="43"/>
  <c r="AE820" i="43"/>
  <c r="AB820" i="43"/>
  <c r="AY820" i="43" s="1"/>
  <c r="Z820" i="43"/>
  <c r="R820" i="43"/>
  <c r="AJ820" i="43" s="1"/>
  <c r="AH820" i="43"/>
  <c r="AV819" i="43"/>
  <c r="AT819" i="43"/>
  <c r="AQ819" i="43"/>
  <c r="AO819" i="43"/>
  <c r="AL819" i="43"/>
  <c r="AE819" i="43"/>
  <c r="AB819" i="43"/>
  <c r="AY819" i="43" s="1"/>
  <c r="Z819" i="43"/>
  <c r="R819" i="43"/>
  <c r="AJ819" i="43" s="1"/>
  <c r="AH819" i="43"/>
  <c r="AV818" i="43"/>
  <c r="AT818" i="43"/>
  <c r="AQ818" i="43"/>
  <c r="AO818" i="43"/>
  <c r="AL818" i="43"/>
  <c r="AE818" i="43"/>
  <c r="AB818" i="43"/>
  <c r="AY818" i="43" s="1"/>
  <c r="Z818" i="43"/>
  <c r="R818" i="43"/>
  <c r="AJ818" i="43" s="1"/>
  <c r="AH818" i="43"/>
  <c r="AV817" i="43"/>
  <c r="AT817" i="43"/>
  <c r="AQ817" i="43"/>
  <c r="AO817" i="43"/>
  <c r="AL817" i="43"/>
  <c r="AE817" i="43"/>
  <c r="AB817" i="43"/>
  <c r="AY817" i="43" s="1"/>
  <c r="Z817" i="43"/>
  <c r="R817" i="43"/>
  <c r="AJ817" i="43" s="1"/>
  <c r="AH817" i="43"/>
  <c r="AV816" i="43"/>
  <c r="AT816" i="43"/>
  <c r="AQ816" i="43"/>
  <c r="AO816" i="43"/>
  <c r="AL816" i="43"/>
  <c r="AE816" i="43"/>
  <c r="AB816" i="43"/>
  <c r="AY816" i="43" s="1"/>
  <c r="Z816" i="43"/>
  <c r="R816" i="43"/>
  <c r="AJ816" i="43" s="1"/>
  <c r="AH816" i="43"/>
  <c r="AV815" i="43"/>
  <c r="AT815" i="43"/>
  <c r="AQ815" i="43"/>
  <c r="AO815" i="43"/>
  <c r="AL815" i="43"/>
  <c r="AE815" i="43"/>
  <c r="AB815" i="43"/>
  <c r="AY815" i="43" s="1"/>
  <c r="Z815" i="43"/>
  <c r="R815" i="43"/>
  <c r="AJ815" i="43" s="1"/>
  <c r="AH815" i="43"/>
  <c r="AV814" i="43"/>
  <c r="AT814" i="43"/>
  <c r="AQ814" i="43"/>
  <c r="AO814" i="43"/>
  <c r="AL814" i="43"/>
  <c r="AE814" i="43"/>
  <c r="AB814" i="43"/>
  <c r="AY814" i="43" s="1"/>
  <c r="Z814" i="43"/>
  <c r="R814" i="43"/>
  <c r="AJ814" i="43" s="1"/>
  <c r="AH814" i="43"/>
  <c r="AV813" i="43"/>
  <c r="AT813" i="43"/>
  <c r="AQ813" i="43"/>
  <c r="AO813" i="43"/>
  <c r="AL813" i="43"/>
  <c r="AE813" i="43"/>
  <c r="AB813" i="43"/>
  <c r="AY813" i="43" s="1"/>
  <c r="Z813" i="43"/>
  <c r="R813" i="43"/>
  <c r="AJ813" i="43" s="1"/>
  <c r="AH813" i="43"/>
  <c r="AV812" i="43"/>
  <c r="AT812" i="43"/>
  <c r="AQ812" i="43"/>
  <c r="AO812" i="43"/>
  <c r="AL812" i="43"/>
  <c r="AE812" i="43"/>
  <c r="AB812" i="43"/>
  <c r="AY812" i="43" s="1"/>
  <c r="Z812" i="43"/>
  <c r="R812" i="43"/>
  <c r="AJ812" i="43" s="1"/>
  <c r="AH812" i="43"/>
  <c r="AV811" i="43"/>
  <c r="AT811" i="43"/>
  <c r="AQ811" i="43"/>
  <c r="AO811" i="43"/>
  <c r="AL811" i="43"/>
  <c r="AE811" i="43"/>
  <c r="AB811" i="43"/>
  <c r="AY811" i="43" s="1"/>
  <c r="Z811" i="43"/>
  <c r="R811" i="43"/>
  <c r="AJ811" i="43" s="1"/>
  <c r="AH811" i="43"/>
  <c r="AV810" i="43"/>
  <c r="AT810" i="43"/>
  <c r="AQ810" i="43"/>
  <c r="AO810" i="43"/>
  <c r="AL810" i="43"/>
  <c r="AE810" i="43"/>
  <c r="AB810" i="43"/>
  <c r="AY810" i="43" s="1"/>
  <c r="Z810" i="43"/>
  <c r="R810" i="43"/>
  <c r="AJ810" i="43" s="1"/>
  <c r="AH810" i="43"/>
  <c r="AV809" i="43"/>
  <c r="AT809" i="43"/>
  <c r="AQ809" i="43"/>
  <c r="AO809" i="43"/>
  <c r="AL809" i="43"/>
  <c r="AE809" i="43"/>
  <c r="AB809" i="43"/>
  <c r="AY809" i="43" s="1"/>
  <c r="Z809" i="43"/>
  <c r="R809" i="43"/>
  <c r="AJ809" i="43" s="1"/>
  <c r="AH809" i="43"/>
  <c r="AV808" i="43"/>
  <c r="AT808" i="43"/>
  <c r="AQ808" i="43"/>
  <c r="AO808" i="43"/>
  <c r="AL808" i="43"/>
  <c r="AE808" i="43"/>
  <c r="AB808" i="43"/>
  <c r="AY808" i="43" s="1"/>
  <c r="Z808" i="43"/>
  <c r="R808" i="43"/>
  <c r="AJ808" i="43" s="1"/>
  <c r="AH808" i="43"/>
  <c r="AV807" i="43"/>
  <c r="AT807" i="43"/>
  <c r="AQ807" i="43"/>
  <c r="AO807" i="43"/>
  <c r="AL807" i="43"/>
  <c r="AE807" i="43"/>
  <c r="AB807" i="43"/>
  <c r="AY807" i="43" s="1"/>
  <c r="Z807" i="43"/>
  <c r="R807" i="43"/>
  <c r="AJ807" i="43" s="1"/>
  <c r="AH807" i="43"/>
  <c r="AV806" i="43"/>
  <c r="AT806" i="43"/>
  <c r="AQ806" i="43"/>
  <c r="AO806" i="43"/>
  <c r="AL806" i="43"/>
  <c r="AE806" i="43"/>
  <c r="AB806" i="43"/>
  <c r="AY806" i="43" s="1"/>
  <c r="Z806" i="43"/>
  <c r="R806" i="43"/>
  <c r="AJ806" i="43" s="1"/>
  <c r="AH806" i="43"/>
  <c r="AV805" i="43"/>
  <c r="AT805" i="43"/>
  <c r="AQ805" i="43"/>
  <c r="AO805" i="43"/>
  <c r="AL805" i="43"/>
  <c r="AE805" i="43"/>
  <c r="AB805" i="43"/>
  <c r="AY805" i="43" s="1"/>
  <c r="Z805" i="43"/>
  <c r="R805" i="43"/>
  <c r="AJ805" i="43" s="1"/>
  <c r="AH805" i="43"/>
  <c r="AV804" i="43"/>
  <c r="AT804" i="43"/>
  <c r="AQ804" i="43"/>
  <c r="AO804" i="43"/>
  <c r="AL804" i="43"/>
  <c r="AE804" i="43"/>
  <c r="AB804" i="43"/>
  <c r="AY804" i="43" s="1"/>
  <c r="Z804" i="43"/>
  <c r="R804" i="43"/>
  <c r="AJ804" i="43" s="1"/>
  <c r="AH804" i="43"/>
  <c r="AV803" i="43"/>
  <c r="AT803" i="43"/>
  <c r="AQ803" i="43"/>
  <c r="AO803" i="43"/>
  <c r="AL803" i="43"/>
  <c r="AE803" i="43"/>
  <c r="AB803" i="43"/>
  <c r="AY803" i="43" s="1"/>
  <c r="Z803" i="43"/>
  <c r="R803" i="43"/>
  <c r="AJ803" i="43" s="1"/>
  <c r="AH803" i="43"/>
  <c r="AV802" i="43"/>
  <c r="AT802" i="43"/>
  <c r="AQ802" i="43"/>
  <c r="AO802" i="43"/>
  <c r="AL802" i="43"/>
  <c r="AE802" i="43"/>
  <c r="AB802" i="43"/>
  <c r="AY802" i="43" s="1"/>
  <c r="Z802" i="43"/>
  <c r="R802" i="43"/>
  <c r="AJ802" i="43" s="1"/>
  <c r="AH802" i="43"/>
  <c r="AV801" i="43"/>
  <c r="AT801" i="43"/>
  <c r="AQ801" i="43"/>
  <c r="AO801" i="43"/>
  <c r="AL801" i="43"/>
  <c r="AE801" i="43"/>
  <c r="AB801" i="43"/>
  <c r="AY801" i="43" s="1"/>
  <c r="Z801" i="43"/>
  <c r="R801" i="43"/>
  <c r="AJ801" i="43" s="1"/>
  <c r="AH801" i="43"/>
  <c r="AV800" i="43"/>
  <c r="AT800" i="43"/>
  <c r="AQ800" i="43"/>
  <c r="AO800" i="43"/>
  <c r="AL800" i="43"/>
  <c r="AE800" i="43"/>
  <c r="AB800" i="43"/>
  <c r="AY800" i="43" s="1"/>
  <c r="Z800" i="43"/>
  <c r="R800" i="43"/>
  <c r="AJ800" i="43" s="1"/>
  <c r="AH800" i="43"/>
  <c r="AV799" i="43"/>
  <c r="AT799" i="43"/>
  <c r="AQ799" i="43"/>
  <c r="AO799" i="43"/>
  <c r="AL799" i="43"/>
  <c r="AE799" i="43"/>
  <c r="AB799" i="43"/>
  <c r="AY799" i="43" s="1"/>
  <c r="Z799" i="43"/>
  <c r="R799" i="43"/>
  <c r="AJ799" i="43" s="1"/>
  <c r="AH799" i="43"/>
  <c r="AV798" i="43"/>
  <c r="AT798" i="43"/>
  <c r="AQ798" i="43"/>
  <c r="AO798" i="43"/>
  <c r="AL798" i="43"/>
  <c r="AE798" i="43"/>
  <c r="AB798" i="43"/>
  <c r="AY798" i="43" s="1"/>
  <c r="Z798" i="43"/>
  <c r="R798" i="43"/>
  <c r="AJ798" i="43" s="1"/>
  <c r="AH798" i="43"/>
  <c r="AV797" i="43"/>
  <c r="AT797" i="43"/>
  <c r="AQ797" i="43"/>
  <c r="AO797" i="43"/>
  <c r="AL797" i="43"/>
  <c r="AE797" i="43"/>
  <c r="AB797" i="43"/>
  <c r="AY797" i="43" s="1"/>
  <c r="Z797" i="43"/>
  <c r="R797" i="43"/>
  <c r="AJ797" i="43" s="1"/>
  <c r="AH797" i="43"/>
  <c r="AV796" i="43"/>
  <c r="AT796" i="43"/>
  <c r="AQ796" i="43"/>
  <c r="AO796" i="43"/>
  <c r="AL796" i="43"/>
  <c r="AE796" i="43"/>
  <c r="AB796" i="43"/>
  <c r="AY796" i="43" s="1"/>
  <c r="Z796" i="43"/>
  <c r="R796" i="43"/>
  <c r="AJ796" i="43" s="1"/>
  <c r="AH796" i="43"/>
  <c r="AV795" i="43"/>
  <c r="AT795" i="43"/>
  <c r="AQ795" i="43"/>
  <c r="AO795" i="43"/>
  <c r="AL795" i="43"/>
  <c r="AE795" i="43"/>
  <c r="AB795" i="43"/>
  <c r="AY795" i="43" s="1"/>
  <c r="Z795" i="43"/>
  <c r="R795" i="43"/>
  <c r="AJ795" i="43" s="1"/>
  <c r="AH795" i="43"/>
  <c r="AV794" i="43"/>
  <c r="AT794" i="43"/>
  <c r="AQ794" i="43"/>
  <c r="AO794" i="43"/>
  <c r="AL794" i="43"/>
  <c r="AE794" i="43"/>
  <c r="AB794" i="43"/>
  <c r="AY794" i="43" s="1"/>
  <c r="Z794" i="43"/>
  <c r="R794" i="43"/>
  <c r="AJ794" i="43" s="1"/>
  <c r="AH794" i="43"/>
  <c r="AV793" i="43"/>
  <c r="AT793" i="43"/>
  <c r="AQ793" i="43"/>
  <c r="AO793" i="43"/>
  <c r="AL793" i="43"/>
  <c r="AE793" i="43"/>
  <c r="AB793" i="43"/>
  <c r="AY793" i="43" s="1"/>
  <c r="Z793" i="43"/>
  <c r="R793" i="43"/>
  <c r="AJ793" i="43" s="1"/>
  <c r="AH793" i="43"/>
  <c r="AV792" i="43"/>
  <c r="AT792" i="43"/>
  <c r="AQ792" i="43"/>
  <c r="AO792" i="43"/>
  <c r="AL792" i="43"/>
  <c r="AE792" i="43"/>
  <c r="AB792" i="43"/>
  <c r="AY792" i="43" s="1"/>
  <c r="Z792" i="43"/>
  <c r="R792" i="43"/>
  <c r="AJ792" i="43" s="1"/>
  <c r="AH792" i="43"/>
  <c r="AV791" i="43"/>
  <c r="AT791" i="43"/>
  <c r="AQ791" i="43"/>
  <c r="AO791" i="43"/>
  <c r="AL791" i="43"/>
  <c r="AE791" i="43"/>
  <c r="AB791" i="43"/>
  <c r="AY791" i="43" s="1"/>
  <c r="Z791" i="43"/>
  <c r="R791" i="43"/>
  <c r="AJ791" i="43" s="1"/>
  <c r="AH791" i="43"/>
  <c r="AV790" i="43"/>
  <c r="AT790" i="43"/>
  <c r="AQ790" i="43"/>
  <c r="AO790" i="43"/>
  <c r="AL790" i="43"/>
  <c r="AE790" i="43"/>
  <c r="AB790" i="43"/>
  <c r="AY790" i="43" s="1"/>
  <c r="Z790" i="43"/>
  <c r="R790" i="43"/>
  <c r="AJ790" i="43" s="1"/>
  <c r="AH790" i="43"/>
  <c r="AV789" i="43"/>
  <c r="AT789" i="43"/>
  <c r="AQ789" i="43"/>
  <c r="AO789" i="43"/>
  <c r="AL789" i="43"/>
  <c r="AE789" i="43"/>
  <c r="AB789" i="43"/>
  <c r="AY789" i="43" s="1"/>
  <c r="Z789" i="43"/>
  <c r="R789" i="43"/>
  <c r="AJ789" i="43" s="1"/>
  <c r="AH789" i="43"/>
  <c r="AV788" i="43"/>
  <c r="AT788" i="43"/>
  <c r="AQ788" i="43"/>
  <c r="AO788" i="43"/>
  <c r="AL788" i="43"/>
  <c r="AE788" i="43"/>
  <c r="AB788" i="43"/>
  <c r="AY788" i="43" s="1"/>
  <c r="Z788" i="43"/>
  <c r="R788" i="43"/>
  <c r="AJ788" i="43" s="1"/>
  <c r="AH788" i="43"/>
  <c r="AV787" i="43"/>
  <c r="AT787" i="43"/>
  <c r="AQ787" i="43"/>
  <c r="AO787" i="43"/>
  <c r="AL787" i="43"/>
  <c r="AE787" i="43"/>
  <c r="AB787" i="43"/>
  <c r="AY787" i="43" s="1"/>
  <c r="Z787" i="43"/>
  <c r="R787" i="43"/>
  <c r="AJ787" i="43" s="1"/>
  <c r="AH787" i="43"/>
  <c r="AV786" i="43"/>
  <c r="AT786" i="43"/>
  <c r="AQ786" i="43"/>
  <c r="AO786" i="43"/>
  <c r="AL786" i="43"/>
  <c r="AE786" i="43"/>
  <c r="AB786" i="43"/>
  <c r="AY786" i="43" s="1"/>
  <c r="Z786" i="43"/>
  <c r="R786" i="43"/>
  <c r="AJ786" i="43" s="1"/>
  <c r="AH786" i="43"/>
  <c r="AV785" i="43"/>
  <c r="AT785" i="43"/>
  <c r="AQ785" i="43"/>
  <c r="AO785" i="43"/>
  <c r="AL785" i="43"/>
  <c r="AE785" i="43"/>
  <c r="AB785" i="43"/>
  <c r="AY785" i="43" s="1"/>
  <c r="Z785" i="43"/>
  <c r="R785" i="43"/>
  <c r="AJ785" i="43" s="1"/>
  <c r="AH785" i="43"/>
  <c r="AV784" i="43"/>
  <c r="AT784" i="43"/>
  <c r="AQ784" i="43"/>
  <c r="AO784" i="43"/>
  <c r="AL784" i="43"/>
  <c r="AE784" i="43"/>
  <c r="AB784" i="43"/>
  <c r="AY784" i="43" s="1"/>
  <c r="Z784" i="43"/>
  <c r="R784" i="43"/>
  <c r="AJ784" i="43" s="1"/>
  <c r="AH784" i="43"/>
  <c r="AV783" i="43"/>
  <c r="AT783" i="43"/>
  <c r="AQ783" i="43"/>
  <c r="AO783" i="43"/>
  <c r="AL783" i="43"/>
  <c r="AE783" i="43"/>
  <c r="AB783" i="43"/>
  <c r="AY783" i="43" s="1"/>
  <c r="Z783" i="43"/>
  <c r="R783" i="43"/>
  <c r="AJ783" i="43" s="1"/>
  <c r="AH783" i="43"/>
  <c r="AV782" i="43"/>
  <c r="AT782" i="43"/>
  <c r="AQ782" i="43"/>
  <c r="AO782" i="43"/>
  <c r="AL782" i="43"/>
  <c r="AE782" i="43"/>
  <c r="AB782" i="43"/>
  <c r="AY782" i="43" s="1"/>
  <c r="Z782" i="43"/>
  <c r="R782" i="43"/>
  <c r="AJ782" i="43" s="1"/>
  <c r="AH782" i="43"/>
  <c r="AV781" i="43"/>
  <c r="AT781" i="43"/>
  <c r="AQ781" i="43"/>
  <c r="AO781" i="43"/>
  <c r="AL781" i="43"/>
  <c r="AE781" i="43"/>
  <c r="AB781" i="43"/>
  <c r="AY781" i="43" s="1"/>
  <c r="Z781" i="43"/>
  <c r="R781" i="43"/>
  <c r="AJ781" i="43" s="1"/>
  <c r="AH781" i="43"/>
  <c r="AV780" i="43"/>
  <c r="AT780" i="43"/>
  <c r="AQ780" i="43"/>
  <c r="AO780" i="43"/>
  <c r="AL780" i="43"/>
  <c r="AE780" i="43"/>
  <c r="AB780" i="43"/>
  <c r="AY780" i="43" s="1"/>
  <c r="Z780" i="43"/>
  <c r="R780" i="43"/>
  <c r="AJ780" i="43" s="1"/>
  <c r="AH780" i="43"/>
  <c r="AV779" i="43"/>
  <c r="AT779" i="43"/>
  <c r="AQ779" i="43"/>
  <c r="AO779" i="43"/>
  <c r="AL779" i="43"/>
  <c r="AE779" i="43"/>
  <c r="AB779" i="43"/>
  <c r="AY779" i="43" s="1"/>
  <c r="Z779" i="43"/>
  <c r="R779" i="43"/>
  <c r="AJ779" i="43" s="1"/>
  <c r="AH779" i="43"/>
  <c r="AV778" i="43"/>
  <c r="AT778" i="43"/>
  <c r="AQ778" i="43"/>
  <c r="AO778" i="43"/>
  <c r="AL778" i="43"/>
  <c r="AE778" i="43"/>
  <c r="AB778" i="43"/>
  <c r="AY778" i="43" s="1"/>
  <c r="Z778" i="43"/>
  <c r="R778" i="43"/>
  <c r="AJ778" i="43" s="1"/>
  <c r="AH778" i="43"/>
  <c r="AV777" i="43"/>
  <c r="AT777" i="43"/>
  <c r="AQ777" i="43"/>
  <c r="AO777" i="43"/>
  <c r="AL777" i="43"/>
  <c r="AE777" i="43"/>
  <c r="AB777" i="43"/>
  <c r="AY777" i="43" s="1"/>
  <c r="Z777" i="43"/>
  <c r="R777" i="43"/>
  <c r="AJ777" i="43" s="1"/>
  <c r="AH777" i="43"/>
  <c r="AV776" i="43"/>
  <c r="AT776" i="43"/>
  <c r="AQ776" i="43"/>
  <c r="AO776" i="43"/>
  <c r="AL776" i="43"/>
  <c r="AE776" i="43"/>
  <c r="AB776" i="43"/>
  <c r="AY776" i="43" s="1"/>
  <c r="Z776" i="43"/>
  <c r="R776" i="43"/>
  <c r="AJ776" i="43" s="1"/>
  <c r="AH776" i="43"/>
  <c r="AV775" i="43"/>
  <c r="AT775" i="43"/>
  <c r="AQ775" i="43"/>
  <c r="AO775" i="43"/>
  <c r="AL775" i="43"/>
  <c r="AE775" i="43"/>
  <c r="AB775" i="43"/>
  <c r="AY775" i="43" s="1"/>
  <c r="Z775" i="43"/>
  <c r="R775" i="43"/>
  <c r="AJ775" i="43" s="1"/>
  <c r="AH775" i="43"/>
  <c r="AV774" i="43"/>
  <c r="AT774" i="43"/>
  <c r="AQ774" i="43"/>
  <c r="AO774" i="43"/>
  <c r="AL774" i="43"/>
  <c r="AE774" i="43"/>
  <c r="AB774" i="43"/>
  <c r="AY774" i="43" s="1"/>
  <c r="Z774" i="43"/>
  <c r="R774" i="43"/>
  <c r="AJ774" i="43" s="1"/>
  <c r="AH774" i="43"/>
  <c r="AV773" i="43"/>
  <c r="AT773" i="43"/>
  <c r="AQ773" i="43"/>
  <c r="AO773" i="43"/>
  <c r="AL773" i="43"/>
  <c r="AE773" i="43"/>
  <c r="AB773" i="43"/>
  <c r="AY773" i="43" s="1"/>
  <c r="Z773" i="43"/>
  <c r="R773" i="43"/>
  <c r="AJ773" i="43" s="1"/>
  <c r="AH773" i="43"/>
  <c r="AV772" i="43"/>
  <c r="AT772" i="43"/>
  <c r="AQ772" i="43"/>
  <c r="AO772" i="43"/>
  <c r="AL772" i="43"/>
  <c r="AE772" i="43"/>
  <c r="AB772" i="43"/>
  <c r="AY772" i="43" s="1"/>
  <c r="Z772" i="43"/>
  <c r="R772" i="43"/>
  <c r="AJ772" i="43" s="1"/>
  <c r="AH772" i="43"/>
  <c r="AV771" i="43"/>
  <c r="AT771" i="43"/>
  <c r="AQ771" i="43"/>
  <c r="AO771" i="43"/>
  <c r="AL771" i="43"/>
  <c r="AE771" i="43"/>
  <c r="AB771" i="43"/>
  <c r="AY771" i="43" s="1"/>
  <c r="Z771" i="43"/>
  <c r="R771" i="43"/>
  <c r="AJ771" i="43" s="1"/>
  <c r="AH771" i="43"/>
  <c r="AV770" i="43"/>
  <c r="AT770" i="43"/>
  <c r="AQ770" i="43"/>
  <c r="AO770" i="43"/>
  <c r="AL770" i="43"/>
  <c r="AE770" i="43"/>
  <c r="AB770" i="43"/>
  <c r="AY770" i="43" s="1"/>
  <c r="Z770" i="43"/>
  <c r="R770" i="43"/>
  <c r="AJ770" i="43" s="1"/>
  <c r="AH770" i="43"/>
  <c r="AV769" i="43"/>
  <c r="AT769" i="43"/>
  <c r="AQ769" i="43"/>
  <c r="AO769" i="43"/>
  <c r="AL769" i="43"/>
  <c r="AE769" i="43"/>
  <c r="AB769" i="43"/>
  <c r="AY769" i="43" s="1"/>
  <c r="Z769" i="43"/>
  <c r="R769" i="43"/>
  <c r="AJ769" i="43" s="1"/>
  <c r="AH769" i="43"/>
  <c r="AV768" i="43"/>
  <c r="AT768" i="43"/>
  <c r="AQ768" i="43"/>
  <c r="AO768" i="43"/>
  <c r="AL768" i="43"/>
  <c r="AE768" i="43"/>
  <c r="AB768" i="43"/>
  <c r="AY768" i="43" s="1"/>
  <c r="Z768" i="43"/>
  <c r="R768" i="43"/>
  <c r="AJ768" i="43" s="1"/>
  <c r="AH768" i="43"/>
  <c r="AV767" i="43"/>
  <c r="AT767" i="43"/>
  <c r="AQ767" i="43"/>
  <c r="AO767" i="43"/>
  <c r="AL767" i="43"/>
  <c r="AE767" i="43"/>
  <c r="AB767" i="43"/>
  <c r="AY767" i="43" s="1"/>
  <c r="Z767" i="43"/>
  <c r="R767" i="43"/>
  <c r="AJ767" i="43" s="1"/>
  <c r="AH767" i="43"/>
  <c r="AV766" i="43"/>
  <c r="AT766" i="43"/>
  <c r="AQ766" i="43"/>
  <c r="AO766" i="43"/>
  <c r="AL766" i="43"/>
  <c r="AE766" i="43"/>
  <c r="AB766" i="43"/>
  <c r="AY766" i="43" s="1"/>
  <c r="Z766" i="43"/>
  <c r="R766" i="43"/>
  <c r="AJ766" i="43" s="1"/>
  <c r="AH766" i="43"/>
  <c r="AV765" i="43"/>
  <c r="AT765" i="43"/>
  <c r="AQ765" i="43"/>
  <c r="AO765" i="43"/>
  <c r="AL765" i="43"/>
  <c r="AE765" i="43"/>
  <c r="AB765" i="43"/>
  <c r="AY765" i="43" s="1"/>
  <c r="Z765" i="43"/>
  <c r="R765" i="43"/>
  <c r="AJ765" i="43" s="1"/>
  <c r="AH765" i="43"/>
  <c r="AV764" i="43"/>
  <c r="AT764" i="43"/>
  <c r="AQ764" i="43"/>
  <c r="AO764" i="43"/>
  <c r="AL764" i="43"/>
  <c r="AE764" i="43"/>
  <c r="AB764" i="43"/>
  <c r="AY764" i="43" s="1"/>
  <c r="Z764" i="43"/>
  <c r="R764" i="43"/>
  <c r="AJ764" i="43" s="1"/>
  <c r="AH764" i="43"/>
  <c r="AV763" i="43"/>
  <c r="AT763" i="43"/>
  <c r="AQ763" i="43"/>
  <c r="AO763" i="43"/>
  <c r="AL763" i="43"/>
  <c r="AE763" i="43"/>
  <c r="AB763" i="43"/>
  <c r="AY763" i="43" s="1"/>
  <c r="Z763" i="43"/>
  <c r="R763" i="43"/>
  <c r="AJ763" i="43" s="1"/>
  <c r="AH763" i="43"/>
  <c r="AV762" i="43"/>
  <c r="AT762" i="43"/>
  <c r="AQ762" i="43"/>
  <c r="AO762" i="43"/>
  <c r="AL762" i="43"/>
  <c r="AE762" i="43"/>
  <c r="AB762" i="43"/>
  <c r="AY762" i="43" s="1"/>
  <c r="Z762" i="43"/>
  <c r="R762" i="43"/>
  <c r="AJ762" i="43" s="1"/>
  <c r="AH762" i="43"/>
  <c r="AV761" i="43"/>
  <c r="AT761" i="43"/>
  <c r="AQ761" i="43"/>
  <c r="AO761" i="43"/>
  <c r="AL761" i="43"/>
  <c r="AE761" i="43"/>
  <c r="AB761" i="43"/>
  <c r="AY761" i="43" s="1"/>
  <c r="Z761" i="43"/>
  <c r="R761" i="43"/>
  <c r="AJ761" i="43" s="1"/>
  <c r="AH761" i="43"/>
  <c r="AV760" i="43"/>
  <c r="AT760" i="43"/>
  <c r="AQ760" i="43"/>
  <c r="AO760" i="43"/>
  <c r="AL760" i="43"/>
  <c r="AE760" i="43"/>
  <c r="AB760" i="43"/>
  <c r="AY760" i="43" s="1"/>
  <c r="Z760" i="43"/>
  <c r="R760" i="43"/>
  <c r="AJ760" i="43" s="1"/>
  <c r="AH760" i="43"/>
  <c r="AV759" i="43"/>
  <c r="AT759" i="43"/>
  <c r="AQ759" i="43"/>
  <c r="AO759" i="43"/>
  <c r="AL759" i="43"/>
  <c r="AE759" i="43"/>
  <c r="AB759" i="43"/>
  <c r="AY759" i="43" s="1"/>
  <c r="Z759" i="43"/>
  <c r="R759" i="43"/>
  <c r="AJ759" i="43" s="1"/>
  <c r="AH759" i="43"/>
  <c r="AV758" i="43"/>
  <c r="AT758" i="43"/>
  <c r="AQ758" i="43"/>
  <c r="AO758" i="43"/>
  <c r="AL758" i="43"/>
  <c r="AE758" i="43"/>
  <c r="AB758" i="43"/>
  <c r="AY758" i="43" s="1"/>
  <c r="Z758" i="43"/>
  <c r="R758" i="43"/>
  <c r="AJ758" i="43" s="1"/>
  <c r="AH758" i="43"/>
  <c r="AV757" i="43"/>
  <c r="AT757" i="43"/>
  <c r="AQ757" i="43"/>
  <c r="AO757" i="43"/>
  <c r="AL757" i="43"/>
  <c r="AE757" i="43"/>
  <c r="AB757" i="43"/>
  <c r="AY757" i="43" s="1"/>
  <c r="Z757" i="43"/>
  <c r="R757" i="43"/>
  <c r="AJ757" i="43" s="1"/>
  <c r="AH757" i="43"/>
  <c r="AV756" i="43"/>
  <c r="AT756" i="43"/>
  <c r="AQ756" i="43"/>
  <c r="AO756" i="43"/>
  <c r="AL756" i="43"/>
  <c r="AE756" i="43"/>
  <c r="AB756" i="43"/>
  <c r="AY756" i="43" s="1"/>
  <c r="Z756" i="43"/>
  <c r="R756" i="43"/>
  <c r="AJ756" i="43" s="1"/>
  <c r="AH756" i="43"/>
  <c r="AV755" i="43"/>
  <c r="AT755" i="43"/>
  <c r="AQ755" i="43"/>
  <c r="AO755" i="43"/>
  <c r="AL755" i="43"/>
  <c r="AE755" i="43"/>
  <c r="AB755" i="43"/>
  <c r="AY755" i="43" s="1"/>
  <c r="Z755" i="43"/>
  <c r="R755" i="43"/>
  <c r="AJ755" i="43" s="1"/>
  <c r="AH755" i="43"/>
  <c r="AV754" i="43"/>
  <c r="AT754" i="43"/>
  <c r="AQ754" i="43"/>
  <c r="AO754" i="43"/>
  <c r="AL754" i="43"/>
  <c r="AE754" i="43"/>
  <c r="AB754" i="43"/>
  <c r="AY754" i="43" s="1"/>
  <c r="Z754" i="43"/>
  <c r="R754" i="43"/>
  <c r="AJ754" i="43" s="1"/>
  <c r="AH754" i="43"/>
  <c r="AV753" i="43"/>
  <c r="AT753" i="43"/>
  <c r="AQ753" i="43"/>
  <c r="AO753" i="43"/>
  <c r="AL753" i="43"/>
  <c r="AE753" i="43"/>
  <c r="AB753" i="43"/>
  <c r="AY753" i="43" s="1"/>
  <c r="Z753" i="43"/>
  <c r="R753" i="43"/>
  <c r="AJ753" i="43" s="1"/>
  <c r="AH753" i="43"/>
  <c r="AV752" i="43"/>
  <c r="AT752" i="43"/>
  <c r="AQ752" i="43"/>
  <c r="AO752" i="43"/>
  <c r="AL752" i="43"/>
  <c r="AE752" i="43"/>
  <c r="AB752" i="43"/>
  <c r="AY752" i="43" s="1"/>
  <c r="Z752" i="43"/>
  <c r="R752" i="43"/>
  <c r="AJ752" i="43" s="1"/>
  <c r="AH752" i="43"/>
  <c r="AV751" i="43"/>
  <c r="AT751" i="43"/>
  <c r="AQ751" i="43"/>
  <c r="AO751" i="43"/>
  <c r="AL751" i="43"/>
  <c r="AE751" i="43"/>
  <c r="AB751" i="43"/>
  <c r="AY751" i="43" s="1"/>
  <c r="Z751" i="43"/>
  <c r="R751" i="43"/>
  <c r="AJ751" i="43" s="1"/>
  <c r="AH751" i="43"/>
  <c r="AV750" i="43"/>
  <c r="AT750" i="43"/>
  <c r="AQ750" i="43"/>
  <c r="AO750" i="43"/>
  <c r="AL750" i="43"/>
  <c r="AE750" i="43"/>
  <c r="AB750" i="43"/>
  <c r="AY750" i="43" s="1"/>
  <c r="Z750" i="43"/>
  <c r="R750" i="43"/>
  <c r="AJ750" i="43" s="1"/>
  <c r="AH750" i="43"/>
  <c r="AV749" i="43"/>
  <c r="AT749" i="43"/>
  <c r="AQ749" i="43"/>
  <c r="AO749" i="43"/>
  <c r="AL749" i="43"/>
  <c r="AE749" i="43"/>
  <c r="AB749" i="43"/>
  <c r="AY749" i="43" s="1"/>
  <c r="Z749" i="43"/>
  <c r="R749" i="43"/>
  <c r="AJ749" i="43" s="1"/>
  <c r="AH749" i="43"/>
  <c r="AV748" i="43"/>
  <c r="AT748" i="43"/>
  <c r="AQ748" i="43"/>
  <c r="AO748" i="43"/>
  <c r="AL748" i="43"/>
  <c r="AE748" i="43"/>
  <c r="AB748" i="43"/>
  <c r="AY748" i="43" s="1"/>
  <c r="Z748" i="43"/>
  <c r="R748" i="43"/>
  <c r="AJ748" i="43" s="1"/>
  <c r="AH748" i="43"/>
  <c r="AV747" i="43"/>
  <c r="AT747" i="43"/>
  <c r="AQ747" i="43"/>
  <c r="AO747" i="43"/>
  <c r="AL747" i="43"/>
  <c r="AE747" i="43"/>
  <c r="AB747" i="43"/>
  <c r="AY747" i="43" s="1"/>
  <c r="Z747" i="43"/>
  <c r="R747" i="43"/>
  <c r="AJ747" i="43" s="1"/>
  <c r="AH747" i="43"/>
  <c r="AV746" i="43"/>
  <c r="AT746" i="43"/>
  <c r="AQ746" i="43"/>
  <c r="AO746" i="43"/>
  <c r="AL746" i="43"/>
  <c r="AE746" i="43"/>
  <c r="AB746" i="43"/>
  <c r="AY746" i="43" s="1"/>
  <c r="Z746" i="43"/>
  <c r="R746" i="43"/>
  <c r="AJ746" i="43" s="1"/>
  <c r="AH746" i="43"/>
  <c r="AV745" i="43"/>
  <c r="AT745" i="43"/>
  <c r="AQ745" i="43"/>
  <c r="AO745" i="43"/>
  <c r="AL745" i="43"/>
  <c r="AE745" i="43"/>
  <c r="AB745" i="43"/>
  <c r="AY745" i="43" s="1"/>
  <c r="Z745" i="43"/>
  <c r="R745" i="43"/>
  <c r="AJ745" i="43" s="1"/>
  <c r="AH745" i="43"/>
  <c r="AV744" i="43"/>
  <c r="AT744" i="43"/>
  <c r="AQ744" i="43"/>
  <c r="AO744" i="43"/>
  <c r="AL744" i="43"/>
  <c r="AE744" i="43"/>
  <c r="AB744" i="43"/>
  <c r="AY744" i="43" s="1"/>
  <c r="Z744" i="43"/>
  <c r="R744" i="43"/>
  <c r="AJ744" i="43" s="1"/>
  <c r="AH744" i="43"/>
  <c r="AV743" i="43"/>
  <c r="AT743" i="43"/>
  <c r="AQ743" i="43"/>
  <c r="AO743" i="43"/>
  <c r="AL743" i="43"/>
  <c r="AE743" i="43"/>
  <c r="AB743" i="43"/>
  <c r="AY743" i="43" s="1"/>
  <c r="Z743" i="43"/>
  <c r="R743" i="43"/>
  <c r="AJ743" i="43" s="1"/>
  <c r="AH743" i="43"/>
  <c r="AV742" i="43"/>
  <c r="AT742" i="43"/>
  <c r="AQ742" i="43"/>
  <c r="AO742" i="43"/>
  <c r="AL742" i="43"/>
  <c r="AE742" i="43"/>
  <c r="AB742" i="43"/>
  <c r="AY742" i="43" s="1"/>
  <c r="Z742" i="43"/>
  <c r="R742" i="43"/>
  <c r="AJ742" i="43" s="1"/>
  <c r="AH742" i="43"/>
  <c r="AV741" i="43"/>
  <c r="AT741" i="43"/>
  <c r="AQ741" i="43"/>
  <c r="AO741" i="43"/>
  <c r="AL741" i="43"/>
  <c r="AE741" i="43"/>
  <c r="AB741" i="43"/>
  <c r="AY741" i="43" s="1"/>
  <c r="Z741" i="43"/>
  <c r="R741" i="43"/>
  <c r="AJ741" i="43" s="1"/>
  <c r="AH741" i="43"/>
  <c r="AV740" i="43"/>
  <c r="AT740" i="43"/>
  <c r="AQ740" i="43"/>
  <c r="AO740" i="43"/>
  <c r="AL740" i="43"/>
  <c r="AE740" i="43"/>
  <c r="AB740" i="43"/>
  <c r="AY740" i="43" s="1"/>
  <c r="Z740" i="43"/>
  <c r="R740" i="43"/>
  <c r="AJ740" i="43" s="1"/>
  <c r="AH740" i="43"/>
  <c r="AV739" i="43"/>
  <c r="AT739" i="43"/>
  <c r="AQ739" i="43"/>
  <c r="AO739" i="43"/>
  <c r="AL739" i="43"/>
  <c r="AE739" i="43"/>
  <c r="AB739" i="43"/>
  <c r="AY739" i="43" s="1"/>
  <c r="Z739" i="43"/>
  <c r="R739" i="43"/>
  <c r="AJ739" i="43" s="1"/>
  <c r="AH739" i="43"/>
  <c r="AV738" i="43"/>
  <c r="AT738" i="43"/>
  <c r="AQ738" i="43"/>
  <c r="AO738" i="43"/>
  <c r="AL738" i="43"/>
  <c r="AE738" i="43"/>
  <c r="AB738" i="43"/>
  <c r="AY738" i="43" s="1"/>
  <c r="Z738" i="43"/>
  <c r="R738" i="43"/>
  <c r="AJ738" i="43" s="1"/>
  <c r="AH738" i="43"/>
  <c r="AV737" i="43"/>
  <c r="AT737" i="43"/>
  <c r="AQ737" i="43"/>
  <c r="AO737" i="43"/>
  <c r="AL737" i="43"/>
  <c r="AE737" i="43"/>
  <c r="AB737" i="43"/>
  <c r="AY737" i="43" s="1"/>
  <c r="Z737" i="43"/>
  <c r="R737" i="43"/>
  <c r="AJ737" i="43" s="1"/>
  <c r="AH737" i="43"/>
  <c r="AV736" i="43"/>
  <c r="AT736" i="43"/>
  <c r="AQ736" i="43"/>
  <c r="AO736" i="43"/>
  <c r="AL736" i="43"/>
  <c r="AE736" i="43"/>
  <c r="AB736" i="43"/>
  <c r="AY736" i="43" s="1"/>
  <c r="Z736" i="43"/>
  <c r="R736" i="43"/>
  <c r="AJ736" i="43" s="1"/>
  <c r="AH736" i="43"/>
  <c r="AV735" i="43"/>
  <c r="AT735" i="43"/>
  <c r="AQ735" i="43"/>
  <c r="AO735" i="43"/>
  <c r="AL735" i="43"/>
  <c r="AE735" i="43"/>
  <c r="AB735" i="43"/>
  <c r="AY735" i="43" s="1"/>
  <c r="Z735" i="43"/>
  <c r="R735" i="43"/>
  <c r="AJ735" i="43" s="1"/>
  <c r="AH735" i="43"/>
  <c r="AV734" i="43"/>
  <c r="AT734" i="43"/>
  <c r="AQ734" i="43"/>
  <c r="AO734" i="43"/>
  <c r="AL734" i="43"/>
  <c r="AE734" i="43"/>
  <c r="AB734" i="43"/>
  <c r="AY734" i="43" s="1"/>
  <c r="Z734" i="43"/>
  <c r="R734" i="43"/>
  <c r="AJ734" i="43" s="1"/>
  <c r="AH734" i="43"/>
  <c r="AV733" i="43"/>
  <c r="AT733" i="43"/>
  <c r="AQ733" i="43"/>
  <c r="AO733" i="43"/>
  <c r="AL733" i="43"/>
  <c r="AE733" i="43"/>
  <c r="AB733" i="43"/>
  <c r="AY733" i="43" s="1"/>
  <c r="Z733" i="43"/>
  <c r="R733" i="43"/>
  <c r="AJ733" i="43" s="1"/>
  <c r="AH733" i="43"/>
  <c r="AV732" i="43"/>
  <c r="AT732" i="43"/>
  <c r="AQ732" i="43"/>
  <c r="AO732" i="43"/>
  <c r="AL732" i="43"/>
  <c r="AE732" i="43"/>
  <c r="AB732" i="43"/>
  <c r="AY732" i="43" s="1"/>
  <c r="Z732" i="43"/>
  <c r="R732" i="43"/>
  <c r="AJ732" i="43" s="1"/>
  <c r="AH732" i="43"/>
  <c r="AV731" i="43"/>
  <c r="AT731" i="43"/>
  <c r="AQ731" i="43"/>
  <c r="AO731" i="43"/>
  <c r="AL731" i="43"/>
  <c r="AE731" i="43"/>
  <c r="AB731" i="43"/>
  <c r="AY731" i="43" s="1"/>
  <c r="Z731" i="43"/>
  <c r="R731" i="43"/>
  <c r="AJ731" i="43" s="1"/>
  <c r="AH731" i="43"/>
  <c r="AV730" i="43"/>
  <c r="AT730" i="43"/>
  <c r="AQ730" i="43"/>
  <c r="AO730" i="43"/>
  <c r="AL730" i="43"/>
  <c r="AE730" i="43"/>
  <c r="AB730" i="43"/>
  <c r="AY730" i="43" s="1"/>
  <c r="Z730" i="43"/>
  <c r="R730" i="43"/>
  <c r="AJ730" i="43" s="1"/>
  <c r="AH730" i="43"/>
  <c r="AV729" i="43"/>
  <c r="AT729" i="43"/>
  <c r="AQ729" i="43"/>
  <c r="AO729" i="43"/>
  <c r="AL729" i="43"/>
  <c r="AE729" i="43"/>
  <c r="AB729" i="43"/>
  <c r="AY729" i="43" s="1"/>
  <c r="Z729" i="43"/>
  <c r="R729" i="43"/>
  <c r="AJ729" i="43" s="1"/>
  <c r="AH729" i="43"/>
  <c r="AV728" i="43"/>
  <c r="AT728" i="43"/>
  <c r="AQ728" i="43"/>
  <c r="AO728" i="43"/>
  <c r="AL728" i="43"/>
  <c r="AE728" i="43"/>
  <c r="AB728" i="43"/>
  <c r="AY728" i="43" s="1"/>
  <c r="Z728" i="43"/>
  <c r="R728" i="43"/>
  <c r="AJ728" i="43" s="1"/>
  <c r="AH728" i="43"/>
  <c r="AV727" i="43"/>
  <c r="AT727" i="43"/>
  <c r="AQ727" i="43"/>
  <c r="AO727" i="43"/>
  <c r="AL727" i="43"/>
  <c r="AE727" i="43"/>
  <c r="AB727" i="43"/>
  <c r="AY727" i="43" s="1"/>
  <c r="Z727" i="43"/>
  <c r="R727" i="43"/>
  <c r="AJ727" i="43" s="1"/>
  <c r="AH727" i="43"/>
  <c r="AV726" i="43"/>
  <c r="AT726" i="43"/>
  <c r="AQ726" i="43"/>
  <c r="AO726" i="43"/>
  <c r="AL726" i="43"/>
  <c r="AE726" i="43"/>
  <c r="AB726" i="43"/>
  <c r="AY726" i="43" s="1"/>
  <c r="Z726" i="43"/>
  <c r="R726" i="43"/>
  <c r="AJ726" i="43" s="1"/>
  <c r="AH726" i="43"/>
  <c r="AV725" i="43"/>
  <c r="AT725" i="43"/>
  <c r="AQ725" i="43"/>
  <c r="AO725" i="43"/>
  <c r="AL725" i="43"/>
  <c r="AE725" i="43"/>
  <c r="AB725" i="43"/>
  <c r="AY725" i="43" s="1"/>
  <c r="Z725" i="43"/>
  <c r="R725" i="43"/>
  <c r="AJ725" i="43" s="1"/>
  <c r="AH725" i="43"/>
  <c r="AV724" i="43"/>
  <c r="AT724" i="43"/>
  <c r="AQ724" i="43"/>
  <c r="AO724" i="43"/>
  <c r="AL724" i="43"/>
  <c r="AE724" i="43"/>
  <c r="AB724" i="43"/>
  <c r="AY724" i="43" s="1"/>
  <c r="Z724" i="43"/>
  <c r="R724" i="43"/>
  <c r="AJ724" i="43" s="1"/>
  <c r="AH724" i="43"/>
  <c r="AV723" i="43"/>
  <c r="AT723" i="43"/>
  <c r="AQ723" i="43"/>
  <c r="AO723" i="43"/>
  <c r="AL723" i="43"/>
  <c r="AE723" i="43"/>
  <c r="AB723" i="43"/>
  <c r="AY723" i="43" s="1"/>
  <c r="Z723" i="43"/>
  <c r="R723" i="43"/>
  <c r="AJ723" i="43" s="1"/>
  <c r="AH723" i="43"/>
  <c r="AV722" i="43"/>
  <c r="AT722" i="43"/>
  <c r="AQ722" i="43"/>
  <c r="AO722" i="43"/>
  <c r="AL722" i="43"/>
  <c r="AE722" i="43"/>
  <c r="AB722" i="43"/>
  <c r="AY722" i="43" s="1"/>
  <c r="Z722" i="43"/>
  <c r="R722" i="43"/>
  <c r="AJ722" i="43" s="1"/>
  <c r="AH722" i="43"/>
  <c r="AV721" i="43"/>
  <c r="AT721" i="43"/>
  <c r="AQ721" i="43"/>
  <c r="AO721" i="43"/>
  <c r="AL721" i="43"/>
  <c r="AE721" i="43"/>
  <c r="AB721" i="43"/>
  <c r="AY721" i="43" s="1"/>
  <c r="Z721" i="43"/>
  <c r="R721" i="43"/>
  <c r="AJ721" i="43" s="1"/>
  <c r="AH721" i="43"/>
  <c r="AV720" i="43"/>
  <c r="AT720" i="43"/>
  <c r="AQ720" i="43"/>
  <c r="AO720" i="43"/>
  <c r="AL720" i="43"/>
  <c r="AE720" i="43"/>
  <c r="AB720" i="43"/>
  <c r="AY720" i="43" s="1"/>
  <c r="Z720" i="43"/>
  <c r="R720" i="43"/>
  <c r="AJ720" i="43" s="1"/>
  <c r="AH720" i="43"/>
  <c r="AV719" i="43"/>
  <c r="AT719" i="43"/>
  <c r="AQ719" i="43"/>
  <c r="AO719" i="43"/>
  <c r="AL719" i="43"/>
  <c r="AE719" i="43"/>
  <c r="AB719" i="43"/>
  <c r="AY719" i="43" s="1"/>
  <c r="Z719" i="43"/>
  <c r="R719" i="43"/>
  <c r="AJ719" i="43" s="1"/>
  <c r="AH719" i="43"/>
  <c r="AV718" i="43"/>
  <c r="AT718" i="43"/>
  <c r="AQ718" i="43"/>
  <c r="AO718" i="43"/>
  <c r="AL718" i="43"/>
  <c r="AE718" i="43"/>
  <c r="AB718" i="43"/>
  <c r="AY718" i="43" s="1"/>
  <c r="Z718" i="43"/>
  <c r="R718" i="43"/>
  <c r="AJ718" i="43" s="1"/>
  <c r="AH718" i="43"/>
  <c r="AV717" i="43"/>
  <c r="AT717" i="43"/>
  <c r="AQ717" i="43"/>
  <c r="AO717" i="43"/>
  <c r="AL717" i="43"/>
  <c r="AE717" i="43"/>
  <c r="AB717" i="43"/>
  <c r="AY717" i="43" s="1"/>
  <c r="Z717" i="43"/>
  <c r="R717" i="43"/>
  <c r="AJ717" i="43" s="1"/>
  <c r="AH717" i="43"/>
  <c r="AV716" i="43"/>
  <c r="AT716" i="43"/>
  <c r="AQ716" i="43"/>
  <c r="AO716" i="43"/>
  <c r="AL716" i="43"/>
  <c r="AE716" i="43"/>
  <c r="AB716" i="43"/>
  <c r="AY716" i="43" s="1"/>
  <c r="Z716" i="43"/>
  <c r="R716" i="43"/>
  <c r="AJ716" i="43" s="1"/>
  <c r="AH716" i="43"/>
  <c r="AV715" i="43"/>
  <c r="AT715" i="43"/>
  <c r="AQ715" i="43"/>
  <c r="AO715" i="43"/>
  <c r="AL715" i="43"/>
  <c r="AE715" i="43"/>
  <c r="AB715" i="43"/>
  <c r="AY715" i="43" s="1"/>
  <c r="Z715" i="43"/>
  <c r="R715" i="43"/>
  <c r="AJ715" i="43" s="1"/>
  <c r="AH715" i="43"/>
  <c r="AV714" i="43"/>
  <c r="AT714" i="43"/>
  <c r="AQ714" i="43"/>
  <c r="AO714" i="43"/>
  <c r="AL714" i="43"/>
  <c r="AE714" i="43"/>
  <c r="AB714" i="43"/>
  <c r="AY714" i="43" s="1"/>
  <c r="Z714" i="43"/>
  <c r="R714" i="43"/>
  <c r="AJ714" i="43" s="1"/>
  <c r="AH714" i="43"/>
  <c r="AV713" i="43"/>
  <c r="AT713" i="43"/>
  <c r="AQ713" i="43"/>
  <c r="AO713" i="43"/>
  <c r="AL713" i="43"/>
  <c r="AE713" i="43"/>
  <c r="AB713" i="43"/>
  <c r="AY713" i="43" s="1"/>
  <c r="Z713" i="43"/>
  <c r="R713" i="43"/>
  <c r="AJ713" i="43" s="1"/>
  <c r="AH713" i="43"/>
  <c r="AV712" i="43"/>
  <c r="AT712" i="43"/>
  <c r="AQ712" i="43"/>
  <c r="AO712" i="43"/>
  <c r="AL712" i="43"/>
  <c r="AE712" i="43"/>
  <c r="AB712" i="43"/>
  <c r="AY712" i="43" s="1"/>
  <c r="Z712" i="43"/>
  <c r="R712" i="43"/>
  <c r="AJ712" i="43" s="1"/>
  <c r="AH712" i="43"/>
  <c r="AV711" i="43"/>
  <c r="AT711" i="43"/>
  <c r="AQ711" i="43"/>
  <c r="AO711" i="43"/>
  <c r="AL711" i="43"/>
  <c r="AE711" i="43"/>
  <c r="AB711" i="43"/>
  <c r="AY711" i="43" s="1"/>
  <c r="Z711" i="43"/>
  <c r="R711" i="43"/>
  <c r="AJ711" i="43" s="1"/>
  <c r="AH711" i="43"/>
  <c r="AV710" i="43"/>
  <c r="AT710" i="43"/>
  <c r="AQ710" i="43"/>
  <c r="AO710" i="43"/>
  <c r="AL710" i="43"/>
  <c r="AE710" i="43"/>
  <c r="AB710" i="43"/>
  <c r="AY710" i="43" s="1"/>
  <c r="Z710" i="43"/>
  <c r="R710" i="43"/>
  <c r="AJ710" i="43" s="1"/>
  <c r="AH710" i="43"/>
  <c r="AV709" i="43"/>
  <c r="AT709" i="43"/>
  <c r="AQ709" i="43"/>
  <c r="AO709" i="43"/>
  <c r="AL709" i="43"/>
  <c r="AE709" i="43"/>
  <c r="AB709" i="43"/>
  <c r="AY709" i="43" s="1"/>
  <c r="Z709" i="43"/>
  <c r="R709" i="43"/>
  <c r="AJ709" i="43" s="1"/>
  <c r="AH709" i="43"/>
  <c r="AV708" i="43"/>
  <c r="AT708" i="43"/>
  <c r="AQ708" i="43"/>
  <c r="AO708" i="43"/>
  <c r="AL708" i="43"/>
  <c r="AE708" i="43"/>
  <c r="AB708" i="43"/>
  <c r="AY708" i="43" s="1"/>
  <c r="Z708" i="43"/>
  <c r="R708" i="43"/>
  <c r="AJ708" i="43" s="1"/>
  <c r="AH708" i="43"/>
  <c r="AV707" i="43"/>
  <c r="AT707" i="43"/>
  <c r="AQ707" i="43"/>
  <c r="AO707" i="43"/>
  <c r="AL707" i="43"/>
  <c r="AE707" i="43"/>
  <c r="AB707" i="43"/>
  <c r="AY707" i="43" s="1"/>
  <c r="Z707" i="43"/>
  <c r="R707" i="43"/>
  <c r="AJ707" i="43" s="1"/>
  <c r="AH707" i="43"/>
  <c r="AV706" i="43"/>
  <c r="AT706" i="43"/>
  <c r="AQ706" i="43"/>
  <c r="AO706" i="43"/>
  <c r="AL706" i="43"/>
  <c r="AE706" i="43"/>
  <c r="AB706" i="43"/>
  <c r="AY706" i="43" s="1"/>
  <c r="Z706" i="43"/>
  <c r="R706" i="43"/>
  <c r="AJ706" i="43" s="1"/>
  <c r="AH706" i="43"/>
  <c r="AV705" i="43"/>
  <c r="AT705" i="43"/>
  <c r="AQ705" i="43"/>
  <c r="AO705" i="43"/>
  <c r="AL705" i="43"/>
  <c r="AE705" i="43"/>
  <c r="AB705" i="43"/>
  <c r="AY705" i="43" s="1"/>
  <c r="Z705" i="43"/>
  <c r="R705" i="43"/>
  <c r="AJ705" i="43" s="1"/>
  <c r="AH705" i="43"/>
  <c r="AV704" i="43"/>
  <c r="AT704" i="43"/>
  <c r="AQ704" i="43"/>
  <c r="AO704" i="43"/>
  <c r="AL704" i="43"/>
  <c r="AE704" i="43"/>
  <c r="AB704" i="43"/>
  <c r="AY704" i="43" s="1"/>
  <c r="Z704" i="43"/>
  <c r="R704" i="43"/>
  <c r="AJ704" i="43" s="1"/>
  <c r="AH704" i="43"/>
  <c r="AV703" i="43"/>
  <c r="AT703" i="43"/>
  <c r="AQ703" i="43"/>
  <c r="AO703" i="43"/>
  <c r="AL703" i="43"/>
  <c r="AE703" i="43"/>
  <c r="AB703" i="43"/>
  <c r="AY703" i="43" s="1"/>
  <c r="Z703" i="43"/>
  <c r="R703" i="43"/>
  <c r="AJ703" i="43" s="1"/>
  <c r="AH703" i="43"/>
  <c r="AV702" i="43"/>
  <c r="AT702" i="43"/>
  <c r="AQ702" i="43"/>
  <c r="AO702" i="43"/>
  <c r="AL702" i="43"/>
  <c r="AE702" i="43"/>
  <c r="AB702" i="43"/>
  <c r="AY702" i="43" s="1"/>
  <c r="Z702" i="43"/>
  <c r="R702" i="43"/>
  <c r="AJ702" i="43" s="1"/>
  <c r="AH702" i="43"/>
  <c r="AV701" i="43"/>
  <c r="AT701" i="43"/>
  <c r="AQ701" i="43"/>
  <c r="AO701" i="43"/>
  <c r="AL701" i="43"/>
  <c r="AE701" i="43"/>
  <c r="AB701" i="43"/>
  <c r="AY701" i="43" s="1"/>
  <c r="Z701" i="43"/>
  <c r="R701" i="43"/>
  <c r="AJ701" i="43" s="1"/>
  <c r="AH701" i="43"/>
  <c r="AV700" i="43"/>
  <c r="AT700" i="43"/>
  <c r="AQ700" i="43"/>
  <c r="AO700" i="43"/>
  <c r="AL700" i="43"/>
  <c r="AE700" i="43"/>
  <c r="AB700" i="43"/>
  <c r="AY700" i="43" s="1"/>
  <c r="Z700" i="43"/>
  <c r="R700" i="43"/>
  <c r="AJ700" i="43" s="1"/>
  <c r="AH700" i="43"/>
  <c r="AV699" i="43"/>
  <c r="AT699" i="43"/>
  <c r="AQ699" i="43"/>
  <c r="AO699" i="43"/>
  <c r="AL699" i="43"/>
  <c r="AE699" i="43"/>
  <c r="AB699" i="43"/>
  <c r="AY699" i="43" s="1"/>
  <c r="Z699" i="43"/>
  <c r="R699" i="43"/>
  <c r="AJ699" i="43" s="1"/>
  <c r="AH699" i="43"/>
  <c r="AV698" i="43"/>
  <c r="AT698" i="43"/>
  <c r="AQ698" i="43"/>
  <c r="AO698" i="43"/>
  <c r="AL698" i="43"/>
  <c r="AE698" i="43"/>
  <c r="AB698" i="43"/>
  <c r="AY698" i="43" s="1"/>
  <c r="Z698" i="43"/>
  <c r="R698" i="43"/>
  <c r="AJ698" i="43" s="1"/>
  <c r="AH698" i="43"/>
  <c r="AV697" i="43"/>
  <c r="AT697" i="43"/>
  <c r="AQ697" i="43"/>
  <c r="AO697" i="43"/>
  <c r="AL697" i="43"/>
  <c r="AE697" i="43"/>
  <c r="AB697" i="43"/>
  <c r="AY697" i="43" s="1"/>
  <c r="Z697" i="43"/>
  <c r="R697" i="43"/>
  <c r="AJ697" i="43" s="1"/>
  <c r="AH697" i="43"/>
  <c r="AV696" i="43"/>
  <c r="AT696" i="43"/>
  <c r="AQ696" i="43"/>
  <c r="AO696" i="43"/>
  <c r="AL696" i="43"/>
  <c r="AE696" i="43"/>
  <c r="AB696" i="43"/>
  <c r="AY696" i="43" s="1"/>
  <c r="Z696" i="43"/>
  <c r="R696" i="43"/>
  <c r="AJ696" i="43" s="1"/>
  <c r="AH696" i="43"/>
  <c r="AV695" i="43"/>
  <c r="AT695" i="43"/>
  <c r="AQ695" i="43"/>
  <c r="AO695" i="43"/>
  <c r="AL695" i="43"/>
  <c r="AE695" i="43"/>
  <c r="AB695" i="43"/>
  <c r="AY695" i="43" s="1"/>
  <c r="Z695" i="43"/>
  <c r="R695" i="43"/>
  <c r="AJ695" i="43" s="1"/>
  <c r="AH695" i="43"/>
  <c r="AV694" i="43"/>
  <c r="AT694" i="43"/>
  <c r="AQ694" i="43"/>
  <c r="AO694" i="43"/>
  <c r="AL694" i="43"/>
  <c r="AE694" i="43"/>
  <c r="AB694" i="43"/>
  <c r="AY694" i="43" s="1"/>
  <c r="Z694" i="43"/>
  <c r="R694" i="43"/>
  <c r="AJ694" i="43" s="1"/>
  <c r="AH694" i="43"/>
  <c r="AV693" i="43"/>
  <c r="AT693" i="43"/>
  <c r="AQ693" i="43"/>
  <c r="AO693" i="43"/>
  <c r="AL693" i="43"/>
  <c r="AE693" i="43"/>
  <c r="AB693" i="43"/>
  <c r="AY693" i="43" s="1"/>
  <c r="Z693" i="43"/>
  <c r="R693" i="43"/>
  <c r="AJ693" i="43" s="1"/>
  <c r="AH693" i="43"/>
  <c r="AV692" i="43"/>
  <c r="AT692" i="43"/>
  <c r="AQ692" i="43"/>
  <c r="AO692" i="43"/>
  <c r="AL692" i="43"/>
  <c r="AE692" i="43"/>
  <c r="AB692" i="43"/>
  <c r="AY692" i="43" s="1"/>
  <c r="Z692" i="43"/>
  <c r="R692" i="43"/>
  <c r="AJ692" i="43" s="1"/>
  <c r="AH692" i="43"/>
  <c r="AV691" i="43"/>
  <c r="AT691" i="43"/>
  <c r="AQ691" i="43"/>
  <c r="AO691" i="43"/>
  <c r="AL691" i="43"/>
  <c r="AE691" i="43"/>
  <c r="AB691" i="43"/>
  <c r="AY691" i="43" s="1"/>
  <c r="Z691" i="43"/>
  <c r="R691" i="43"/>
  <c r="AJ691" i="43" s="1"/>
  <c r="AH691" i="43"/>
  <c r="AV690" i="43"/>
  <c r="AT690" i="43"/>
  <c r="AQ690" i="43"/>
  <c r="AO690" i="43"/>
  <c r="AL690" i="43"/>
  <c r="AE690" i="43"/>
  <c r="AB690" i="43"/>
  <c r="AY690" i="43" s="1"/>
  <c r="Z690" i="43"/>
  <c r="R690" i="43"/>
  <c r="AJ690" i="43" s="1"/>
  <c r="AH690" i="43"/>
  <c r="AV689" i="43"/>
  <c r="AT689" i="43"/>
  <c r="AQ689" i="43"/>
  <c r="AO689" i="43"/>
  <c r="AL689" i="43"/>
  <c r="AE689" i="43"/>
  <c r="AB689" i="43"/>
  <c r="AY689" i="43" s="1"/>
  <c r="Z689" i="43"/>
  <c r="R689" i="43"/>
  <c r="AJ689" i="43" s="1"/>
  <c r="AH689" i="43"/>
  <c r="AV688" i="43"/>
  <c r="AT688" i="43"/>
  <c r="AQ688" i="43"/>
  <c r="AO688" i="43"/>
  <c r="AL688" i="43"/>
  <c r="AE688" i="43"/>
  <c r="AB688" i="43"/>
  <c r="AY688" i="43" s="1"/>
  <c r="Z688" i="43"/>
  <c r="R688" i="43"/>
  <c r="AJ688" i="43" s="1"/>
  <c r="AH688" i="43"/>
  <c r="AV687" i="43"/>
  <c r="AT687" i="43"/>
  <c r="AQ687" i="43"/>
  <c r="AO687" i="43"/>
  <c r="AL687" i="43"/>
  <c r="AE687" i="43"/>
  <c r="AB687" i="43"/>
  <c r="AY687" i="43" s="1"/>
  <c r="Z687" i="43"/>
  <c r="R687" i="43"/>
  <c r="AJ687" i="43" s="1"/>
  <c r="AH687" i="43"/>
  <c r="AV686" i="43"/>
  <c r="AT686" i="43"/>
  <c r="AQ686" i="43"/>
  <c r="AO686" i="43"/>
  <c r="AL686" i="43"/>
  <c r="AE686" i="43"/>
  <c r="AB686" i="43"/>
  <c r="AY686" i="43" s="1"/>
  <c r="Z686" i="43"/>
  <c r="R686" i="43"/>
  <c r="AJ686" i="43" s="1"/>
  <c r="AH686" i="43"/>
  <c r="AV685" i="43"/>
  <c r="AT685" i="43"/>
  <c r="AQ685" i="43"/>
  <c r="AO685" i="43"/>
  <c r="AL685" i="43"/>
  <c r="AE685" i="43"/>
  <c r="AB685" i="43"/>
  <c r="AY685" i="43" s="1"/>
  <c r="Z685" i="43"/>
  <c r="R685" i="43"/>
  <c r="AJ685" i="43" s="1"/>
  <c r="AH685" i="43"/>
  <c r="AV684" i="43"/>
  <c r="AT684" i="43"/>
  <c r="AQ684" i="43"/>
  <c r="AO684" i="43"/>
  <c r="AL684" i="43"/>
  <c r="AE684" i="43"/>
  <c r="AB684" i="43"/>
  <c r="AY684" i="43" s="1"/>
  <c r="Z684" i="43"/>
  <c r="R684" i="43"/>
  <c r="AJ684" i="43" s="1"/>
  <c r="AH684" i="43"/>
  <c r="AV683" i="43"/>
  <c r="AT683" i="43"/>
  <c r="AQ683" i="43"/>
  <c r="AO683" i="43"/>
  <c r="AL683" i="43"/>
  <c r="AE683" i="43"/>
  <c r="AB683" i="43"/>
  <c r="AY683" i="43" s="1"/>
  <c r="Z683" i="43"/>
  <c r="R683" i="43"/>
  <c r="AJ683" i="43" s="1"/>
  <c r="AH683" i="43"/>
  <c r="AV682" i="43"/>
  <c r="AT682" i="43"/>
  <c r="AQ682" i="43"/>
  <c r="AO682" i="43"/>
  <c r="AL682" i="43"/>
  <c r="AE682" i="43"/>
  <c r="AB682" i="43"/>
  <c r="AY682" i="43" s="1"/>
  <c r="Z682" i="43"/>
  <c r="R682" i="43"/>
  <c r="AJ682" i="43" s="1"/>
  <c r="AH682" i="43"/>
  <c r="AV681" i="43"/>
  <c r="AT681" i="43"/>
  <c r="AQ681" i="43"/>
  <c r="AO681" i="43"/>
  <c r="AL681" i="43"/>
  <c r="AE681" i="43"/>
  <c r="AB681" i="43"/>
  <c r="AY681" i="43" s="1"/>
  <c r="Z681" i="43"/>
  <c r="R681" i="43"/>
  <c r="AJ681" i="43" s="1"/>
  <c r="AH681" i="43"/>
  <c r="AV680" i="43"/>
  <c r="AT680" i="43"/>
  <c r="AQ680" i="43"/>
  <c r="AO680" i="43"/>
  <c r="AL680" i="43"/>
  <c r="AE680" i="43"/>
  <c r="AB680" i="43"/>
  <c r="AY680" i="43" s="1"/>
  <c r="Z680" i="43"/>
  <c r="R680" i="43"/>
  <c r="AJ680" i="43" s="1"/>
  <c r="AH680" i="43"/>
  <c r="AV679" i="43"/>
  <c r="AT679" i="43"/>
  <c r="AQ679" i="43"/>
  <c r="AO679" i="43"/>
  <c r="AL679" i="43"/>
  <c r="AE679" i="43"/>
  <c r="AB679" i="43"/>
  <c r="AY679" i="43" s="1"/>
  <c r="Z679" i="43"/>
  <c r="R679" i="43"/>
  <c r="AJ679" i="43" s="1"/>
  <c r="AH679" i="43"/>
  <c r="AV678" i="43"/>
  <c r="AT678" i="43"/>
  <c r="AQ678" i="43"/>
  <c r="AO678" i="43"/>
  <c r="AL678" i="43"/>
  <c r="AE678" i="43"/>
  <c r="AB678" i="43"/>
  <c r="AY678" i="43" s="1"/>
  <c r="Z678" i="43"/>
  <c r="R678" i="43"/>
  <c r="AJ678" i="43" s="1"/>
  <c r="AH678" i="43"/>
  <c r="AV677" i="43"/>
  <c r="AT677" i="43"/>
  <c r="AQ677" i="43"/>
  <c r="AO677" i="43"/>
  <c r="AL677" i="43"/>
  <c r="AE677" i="43"/>
  <c r="AB677" i="43"/>
  <c r="AY677" i="43" s="1"/>
  <c r="Z677" i="43"/>
  <c r="R677" i="43"/>
  <c r="AJ677" i="43" s="1"/>
  <c r="AH677" i="43"/>
  <c r="AV676" i="43"/>
  <c r="AT676" i="43"/>
  <c r="AQ676" i="43"/>
  <c r="AO676" i="43"/>
  <c r="AL676" i="43"/>
  <c r="AE676" i="43"/>
  <c r="AB676" i="43"/>
  <c r="AY676" i="43" s="1"/>
  <c r="Z676" i="43"/>
  <c r="R676" i="43"/>
  <c r="AJ676" i="43" s="1"/>
  <c r="AH676" i="43"/>
  <c r="AV675" i="43"/>
  <c r="AT675" i="43"/>
  <c r="AQ675" i="43"/>
  <c r="AO675" i="43"/>
  <c r="AL675" i="43"/>
  <c r="AE675" i="43"/>
  <c r="AB675" i="43"/>
  <c r="AY675" i="43" s="1"/>
  <c r="Z675" i="43"/>
  <c r="R675" i="43"/>
  <c r="AJ675" i="43" s="1"/>
  <c r="AH675" i="43"/>
  <c r="AV674" i="43"/>
  <c r="AT674" i="43"/>
  <c r="AQ674" i="43"/>
  <c r="AO674" i="43"/>
  <c r="AL674" i="43"/>
  <c r="AE674" i="43"/>
  <c r="AB674" i="43"/>
  <c r="AY674" i="43" s="1"/>
  <c r="Z674" i="43"/>
  <c r="R674" i="43"/>
  <c r="AJ674" i="43" s="1"/>
  <c r="AH674" i="43"/>
  <c r="AV673" i="43"/>
  <c r="AT673" i="43"/>
  <c r="AQ673" i="43"/>
  <c r="AO673" i="43"/>
  <c r="AL673" i="43"/>
  <c r="AE673" i="43"/>
  <c r="AB673" i="43"/>
  <c r="AY673" i="43" s="1"/>
  <c r="Z673" i="43"/>
  <c r="R673" i="43"/>
  <c r="AJ673" i="43" s="1"/>
  <c r="AH673" i="43"/>
  <c r="AV672" i="43"/>
  <c r="AT672" i="43"/>
  <c r="AQ672" i="43"/>
  <c r="AO672" i="43"/>
  <c r="AL672" i="43"/>
  <c r="AE672" i="43"/>
  <c r="AB672" i="43"/>
  <c r="AY672" i="43" s="1"/>
  <c r="Z672" i="43"/>
  <c r="R672" i="43"/>
  <c r="AJ672" i="43" s="1"/>
  <c r="AH672" i="43"/>
  <c r="AV671" i="43"/>
  <c r="AT671" i="43"/>
  <c r="AQ671" i="43"/>
  <c r="AO671" i="43"/>
  <c r="AL671" i="43"/>
  <c r="AE671" i="43"/>
  <c r="AB671" i="43"/>
  <c r="AY671" i="43" s="1"/>
  <c r="Z671" i="43"/>
  <c r="R671" i="43"/>
  <c r="AJ671" i="43" s="1"/>
  <c r="AH671" i="43"/>
  <c r="AV670" i="43"/>
  <c r="AT670" i="43"/>
  <c r="AQ670" i="43"/>
  <c r="AO670" i="43"/>
  <c r="AL670" i="43"/>
  <c r="AE670" i="43"/>
  <c r="AB670" i="43"/>
  <c r="AY670" i="43" s="1"/>
  <c r="Z670" i="43"/>
  <c r="R670" i="43"/>
  <c r="AJ670" i="43" s="1"/>
  <c r="AH670" i="43"/>
  <c r="AV669" i="43"/>
  <c r="AT669" i="43"/>
  <c r="AQ669" i="43"/>
  <c r="AO669" i="43"/>
  <c r="AL669" i="43"/>
  <c r="AE669" i="43"/>
  <c r="AB669" i="43"/>
  <c r="AY669" i="43" s="1"/>
  <c r="Z669" i="43"/>
  <c r="R669" i="43"/>
  <c r="AJ669" i="43" s="1"/>
  <c r="AH669" i="43"/>
  <c r="AV668" i="43"/>
  <c r="AT668" i="43"/>
  <c r="AQ668" i="43"/>
  <c r="AO668" i="43"/>
  <c r="AL668" i="43"/>
  <c r="AE668" i="43"/>
  <c r="AB668" i="43"/>
  <c r="AY668" i="43" s="1"/>
  <c r="Z668" i="43"/>
  <c r="R668" i="43"/>
  <c r="AJ668" i="43" s="1"/>
  <c r="AH668" i="43"/>
  <c r="AV667" i="43"/>
  <c r="AT667" i="43"/>
  <c r="AQ667" i="43"/>
  <c r="AO667" i="43"/>
  <c r="AL667" i="43"/>
  <c r="AE667" i="43"/>
  <c r="AB667" i="43"/>
  <c r="Z667" i="43"/>
  <c r="R667" i="43"/>
  <c r="AJ667" i="43" s="1"/>
  <c r="AH667" i="43"/>
  <c r="AV666" i="43"/>
  <c r="AT666" i="43"/>
  <c r="AQ666" i="43"/>
  <c r="AO666" i="43"/>
  <c r="AL666" i="43"/>
  <c r="AE666" i="43"/>
  <c r="AB666" i="43"/>
  <c r="Z666" i="43"/>
  <c r="R666" i="43"/>
  <c r="AJ666" i="43" s="1"/>
  <c r="AH666" i="43"/>
  <c r="AV665" i="43"/>
  <c r="AT665" i="43"/>
  <c r="AQ665" i="43"/>
  <c r="AO665" i="43"/>
  <c r="AL665" i="43"/>
  <c r="AE665" i="43"/>
  <c r="AB665" i="43"/>
  <c r="Z665" i="43"/>
  <c r="R665" i="43"/>
  <c r="AJ665" i="43" s="1"/>
  <c r="AH665" i="43"/>
  <c r="AV664" i="43"/>
  <c r="AT664" i="43"/>
  <c r="AQ664" i="43"/>
  <c r="AO664" i="43"/>
  <c r="AL664" i="43"/>
  <c r="AE664" i="43"/>
  <c r="AB664" i="43"/>
  <c r="Z664" i="43"/>
  <c r="R664" i="43"/>
  <c r="AJ664" i="43" s="1"/>
  <c r="AH664" i="43"/>
  <c r="AV663" i="43"/>
  <c r="AT663" i="43"/>
  <c r="AQ663" i="43"/>
  <c r="AO663" i="43"/>
  <c r="AL663" i="43"/>
  <c r="AE663" i="43"/>
  <c r="AB663" i="43"/>
  <c r="Z663" i="43"/>
  <c r="R663" i="43"/>
  <c r="AJ663" i="43" s="1"/>
  <c r="AH663" i="43"/>
  <c r="AV662" i="43"/>
  <c r="AT662" i="43"/>
  <c r="AQ662" i="43"/>
  <c r="AO662" i="43"/>
  <c r="AL662" i="43"/>
  <c r="AE662" i="43"/>
  <c r="AB662" i="43"/>
  <c r="Z662" i="43"/>
  <c r="R662" i="43"/>
  <c r="AJ662" i="43" s="1"/>
  <c r="AH662" i="43"/>
  <c r="AV661" i="43"/>
  <c r="AT661" i="43"/>
  <c r="AQ661" i="43"/>
  <c r="AO661" i="43"/>
  <c r="AL661" i="43"/>
  <c r="AE661" i="43"/>
  <c r="AB661" i="43"/>
  <c r="Z661" i="43"/>
  <c r="R661" i="43"/>
  <c r="AJ661" i="43" s="1"/>
  <c r="AH661" i="43"/>
  <c r="AV660" i="43"/>
  <c r="AT660" i="43"/>
  <c r="AQ660" i="43"/>
  <c r="AO660" i="43"/>
  <c r="AL660" i="43"/>
  <c r="AE660" i="43"/>
  <c r="AB660" i="43"/>
  <c r="Z660" i="43"/>
  <c r="R660" i="43"/>
  <c r="AJ660" i="43" s="1"/>
  <c r="AH660" i="43"/>
  <c r="AV659" i="43"/>
  <c r="AT659" i="43"/>
  <c r="AQ659" i="43"/>
  <c r="AO659" i="43"/>
  <c r="AL659" i="43"/>
  <c r="AE659" i="43"/>
  <c r="AB659" i="43"/>
  <c r="Z659" i="43"/>
  <c r="R659" i="43"/>
  <c r="AJ659" i="43" s="1"/>
  <c r="AH659" i="43"/>
  <c r="AV658" i="43"/>
  <c r="AT658" i="43"/>
  <c r="AQ658" i="43"/>
  <c r="AO658" i="43"/>
  <c r="AL658" i="43"/>
  <c r="AE658" i="43"/>
  <c r="AB658" i="43"/>
  <c r="Z658" i="43"/>
  <c r="R658" i="43"/>
  <c r="AJ658" i="43" s="1"/>
  <c r="AH658" i="43"/>
  <c r="AV657" i="43"/>
  <c r="AT657" i="43"/>
  <c r="AQ657" i="43"/>
  <c r="AO657" i="43"/>
  <c r="AL657" i="43"/>
  <c r="AE657" i="43"/>
  <c r="AB657" i="43"/>
  <c r="Z657" i="43"/>
  <c r="R657" i="43"/>
  <c r="AJ657" i="43" s="1"/>
  <c r="AH657" i="43"/>
  <c r="AV656" i="43"/>
  <c r="AT656" i="43"/>
  <c r="AQ656" i="43"/>
  <c r="AO656" i="43"/>
  <c r="AL656" i="43"/>
  <c r="AE656" i="43"/>
  <c r="AB656" i="43"/>
  <c r="Z656" i="43"/>
  <c r="R656" i="43"/>
  <c r="AJ656" i="43" s="1"/>
  <c r="AH656" i="43"/>
  <c r="AV655" i="43"/>
  <c r="AT655" i="43"/>
  <c r="AQ655" i="43"/>
  <c r="AO655" i="43"/>
  <c r="AL655" i="43"/>
  <c r="AE655" i="43"/>
  <c r="AB655" i="43"/>
  <c r="Z655" i="43"/>
  <c r="R655" i="43"/>
  <c r="AJ655" i="43" s="1"/>
  <c r="AH655" i="43"/>
  <c r="AV654" i="43"/>
  <c r="AT654" i="43"/>
  <c r="AQ654" i="43"/>
  <c r="AO654" i="43"/>
  <c r="AL654" i="43"/>
  <c r="AE654" i="43"/>
  <c r="AB654" i="43"/>
  <c r="Z654" i="43"/>
  <c r="R654" i="43"/>
  <c r="AJ654" i="43" s="1"/>
  <c r="AH654" i="43"/>
  <c r="AV653" i="43"/>
  <c r="AT653" i="43"/>
  <c r="AQ653" i="43"/>
  <c r="AO653" i="43"/>
  <c r="AL653" i="43"/>
  <c r="AE653" i="43"/>
  <c r="AB653" i="43"/>
  <c r="Z653" i="43"/>
  <c r="R653" i="43"/>
  <c r="AJ653" i="43" s="1"/>
  <c r="AH653" i="43"/>
  <c r="AV652" i="43"/>
  <c r="AT652" i="43"/>
  <c r="AQ652" i="43"/>
  <c r="AO652" i="43"/>
  <c r="AL652" i="43"/>
  <c r="AE652" i="43"/>
  <c r="AB652" i="43"/>
  <c r="Z652" i="43"/>
  <c r="R652" i="43"/>
  <c r="AJ652" i="43" s="1"/>
  <c r="AH652" i="43"/>
  <c r="AV651" i="43"/>
  <c r="AT651" i="43"/>
  <c r="AQ651" i="43"/>
  <c r="AO651" i="43"/>
  <c r="AL651" i="43"/>
  <c r="AE651" i="43"/>
  <c r="AB651" i="43"/>
  <c r="Z651" i="43"/>
  <c r="R651" i="43"/>
  <c r="AJ651" i="43" s="1"/>
  <c r="AH651" i="43"/>
  <c r="AV650" i="43"/>
  <c r="AT650" i="43"/>
  <c r="AQ650" i="43"/>
  <c r="AO650" i="43"/>
  <c r="AL650" i="43"/>
  <c r="AE650" i="43"/>
  <c r="AB650" i="43"/>
  <c r="Z650" i="43"/>
  <c r="R650" i="43"/>
  <c r="AJ650" i="43" s="1"/>
  <c r="AH650" i="43"/>
  <c r="AV649" i="43"/>
  <c r="AT649" i="43"/>
  <c r="AQ649" i="43"/>
  <c r="AO649" i="43"/>
  <c r="AL649" i="43"/>
  <c r="AE649" i="43"/>
  <c r="AB649" i="43"/>
  <c r="Z649" i="43"/>
  <c r="R649" i="43"/>
  <c r="AJ649" i="43" s="1"/>
  <c r="AH649" i="43"/>
  <c r="AV648" i="43"/>
  <c r="AT648" i="43"/>
  <c r="AQ648" i="43"/>
  <c r="AO648" i="43"/>
  <c r="AL648" i="43"/>
  <c r="AE648" i="43"/>
  <c r="AB648" i="43"/>
  <c r="Z648" i="43"/>
  <c r="R648" i="43"/>
  <c r="AJ648" i="43" s="1"/>
  <c r="AH648" i="43"/>
  <c r="AV647" i="43"/>
  <c r="AT647" i="43"/>
  <c r="AQ647" i="43"/>
  <c r="AO647" i="43"/>
  <c r="AL647" i="43"/>
  <c r="AE647" i="43"/>
  <c r="AB647" i="43"/>
  <c r="Z647" i="43"/>
  <c r="R647" i="43"/>
  <c r="AJ647" i="43" s="1"/>
  <c r="AH647" i="43"/>
  <c r="AV646" i="43"/>
  <c r="AT646" i="43"/>
  <c r="AQ646" i="43"/>
  <c r="AO646" i="43"/>
  <c r="AL646" i="43"/>
  <c r="AE646" i="43"/>
  <c r="AB646" i="43"/>
  <c r="Z646" i="43"/>
  <c r="R646" i="43"/>
  <c r="AJ646" i="43" s="1"/>
  <c r="AH646" i="43"/>
  <c r="AV645" i="43"/>
  <c r="AT645" i="43"/>
  <c r="AQ645" i="43"/>
  <c r="AO645" i="43"/>
  <c r="AL645" i="43"/>
  <c r="AE645" i="43"/>
  <c r="AB645" i="43"/>
  <c r="Z645" i="43"/>
  <c r="R645" i="43"/>
  <c r="AJ645" i="43" s="1"/>
  <c r="AH645" i="43"/>
  <c r="AV644" i="43"/>
  <c r="AT644" i="43"/>
  <c r="AQ644" i="43"/>
  <c r="AO644" i="43"/>
  <c r="AL644" i="43"/>
  <c r="AE644" i="43"/>
  <c r="AB644" i="43"/>
  <c r="Z644" i="43"/>
  <c r="R644" i="43"/>
  <c r="AJ644" i="43" s="1"/>
  <c r="AH644" i="43"/>
  <c r="AV643" i="43"/>
  <c r="AT643" i="43"/>
  <c r="AQ643" i="43"/>
  <c r="AO643" i="43"/>
  <c r="AL643" i="43"/>
  <c r="AE643" i="43"/>
  <c r="AB643" i="43"/>
  <c r="Z643" i="43"/>
  <c r="R643" i="43"/>
  <c r="AJ643" i="43" s="1"/>
  <c r="AH643" i="43"/>
  <c r="AV642" i="43"/>
  <c r="AT642" i="43"/>
  <c r="AQ642" i="43"/>
  <c r="AO642" i="43"/>
  <c r="AL642" i="43"/>
  <c r="AE642" i="43"/>
  <c r="AB642" i="43"/>
  <c r="Z642" i="43"/>
  <c r="R642" i="43"/>
  <c r="AJ642" i="43" s="1"/>
  <c r="AH642" i="43"/>
  <c r="AV641" i="43"/>
  <c r="AT641" i="43"/>
  <c r="AQ641" i="43"/>
  <c r="AO641" i="43"/>
  <c r="AL641" i="43"/>
  <c r="AE641" i="43"/>
  <c r="AB641" i="43"/>
  <c r="Z641" i="43"/>
  <c r="R641" i="43"/>
  <c r="AJ641" i="43" s="1"/>
  <c r="AH641" i="43"/>
  <c r="AV640" i="43"/>
  <c r="AT640" i="43"/>
  <c r="AQ640" i="43"/>
  <c r="AO640" i="43"/>
  <c r="AL640" i="43"/>
  <c r="AE640" i="43"/>
  <c r="AB640" i="43"/>
  <c r="Z640" i="43"/>
  <c r="R640" i="43"/>
  <c r="AJ640" i="43" s="1"/>
  <c r="AH640" i="43"/>
  <c r="AV639" i="43"/>
  <c r="AT639" i="43"/>
  <c r="AQ639" i="43"/>
  <c r="AO639" i="43"/>
  <c r="AL639" i="43"/>
  <c r="AE639" i="43"/>
  <c r="AB639" i="43"/>
  <c r="Z639" i="43"/>
  <c r="R639" i="43"/>
  <c r="AJ639" i="43" s="1"/>
  <c r="AH639" i="43"/>
  <c r="AV638" i="43"/>
  <c r="AT638" i="43"/>
  <c r="AQ638" i="43"/>
  <c r="AO638" i="43"/>
  <c r="AL638" i="43"/>
  <c r="AE638" i="43"/>
  <c r="AB638" i="43"/>
  <c r="Z638" i="43"/>
  <c r="R638" i="43"/>
  <c r="AJ638" i="43" s="1"/>
  <c r="AH638" i="43"/>
  <c r="AV637" i="43"/>
  <c r="AT637" i="43"/>
  <c r="AQ637" i="43"/>
  <c r="AO637" i="43"/>
  <c r="AL637" i="43"/>
  <c r="AE637" i="43"/>
  <c r="AB637" i="43"/>
  <c r="Z637" i="43"/>
  <c r="R637" i="43"/>
  <c r="AJ637" i="43" s="1"/>
  <c r="AH637" i="43"/>
  <c r="AV636" i="43"/>
  <c r="AT636" i="43"/>
  <c r="AQ636" i="43"/>
  <c r="AO636" i="43"/>
  <c r="AL636" i="43"/>
  <c r="AE636" i="43"/>
  <c r="AB636" i="43"/>
  <c r="Z636" i="43"/>
  <c r="R636" i="43"/>
  <c r="AJ636" i="43" s="1"/>
  <c r="AH636" i="43"/>
  <c r="AV635" i="43"/>
  <c r="AT635" i="43"/>
  <c r="AQ635" i="43"/>
  <c r="AO635" i="43"/>
  <c r="AL635" i="43"/>
  <c r="AE635" i="43"/>
  <c r="AB635" i="43"/>
  <c r="Z635" i="43"/>
  <c r="R635" i="43"/>
  <c r="AJ635" i="43" s="1"/>
  <c r="AH635" i="43"/>
  <c r="AV634" i="43"/>
  <c r="AT634" i="43"/>
  <c r="AQ634" i="43"/>
  <c r="AO634" i="43"/>
  <c r="AL634" i="43"/>
  <c r="AE634" i="43"/>
  <c r="AB634" i="43"/>
  <c r="Z634" i="43"/>
  <c r="R634" i="43"/>
  <c r="AJ634" i="43" s="1"/>
  <c r="AH634" i="43"/>
  <c r="AV633" i="43"/>
  <c r="AT633" i="43"/>
  <c r="AQ633" i="43"/>
  <c r="AO633" i="43"/>
  <c r="AL633" i="43"/>
  <c r="AE633" i="43"/>
  <c r="AB633" i="43"/>
  <c r="Z633" i="43"/>
  <c r="R633" i="43"/>
  <c r="AJ633" i="43" s="1"/>
  <c r="AH633" i="43"/>
  <c r="AV632" i="43"/>
  <c r="AT632" i="43"/>
  <c r="AQ632" i="43"/>
  <c r="AO632" i="43"/>
  <c r="AL632" i="43"/>
  <c r="AE632" i="43"/>
  <c r="AB632" i="43"/>
  <c r="Z632" i="43"/>
  <c r="R632" i="43"/>
  <c r="AJ632" i="43" s="1"/>
  <c r="AH632" i="43"/>
  <c r="AV631" i="43"/>
  <c r="AT631" i="43"/>
  <c r="AQ631" i="43"/>
  <c r="AO631" i="43"/>
  <c r="AL631" i="43"/>
  <c r="AE631" i="43"/>
  <c r="AB631" i="43"/>
  <c r="Z631" i="43"/>
  <c r="R631" i="43"/>
  <c r="AJ631" i="43" s="1"/>
  <c r="AH631" i="43"/>
  <c r="AV630" i="43"/>
  <c r="AT630" i="43"/>
  <c r="AQ630" i="43"/>
  <c r="AO630" i="43"/>
  <c r="AL630" i="43"/>
  <c r="AE630" i="43"/>
  <c r="AB630" i="43"/>
  <c r="Z630" i="43"/>
  <c r="R630" i="43"/>
  <c r="AJ630" i="43" s="1"/>
  <c r="AH630" i="43"/>
  <c r="AV629" i="43"/>
  <c r="AT629" i="43"/>
  <c r="AQ629" i="43"/>
  <c r="AO629" i="43"/>
  <c r="AL629" i="43"/>
  <c r="AE629" i="43"/>
  <c r="AB629" i="43"/>
  <c r="Z629" i="43"/>
  <c r="R629" i="43"/>
  <c r="AJ629" i="43" s="1"/>
  <c r="AH629" i="43"/>
  <c r="AV628" i="43"/>
  <c r="AT628" i="43"/>
  <c r="AQ628" i="43"/>
  <c r="AO628" i="43"/>
  <c r="AL628" i="43"/>
  <c r="AE628" i="43"/>
  <c r="AB628" i="43"/>
  <c r="Z628" i="43"/>
  <c r="R628" i="43"/>
  <c r="AJ628" i="43" s="1"/>
  <c r="AH628" i="43"/>
  <c r="AV627" i="43"/>
  <c r="AT627" i="43"/>
  <c r="AQ627" i="43"/>
  <c r="AO627" i="43"/>
  <c r="AL627" i="43"/>
  <c r="AE627" i="43"/>
  <c r="AB627" i="43"/>
  <c r="Z627" i="43"/>
  <c r="R627" i="43"/>
  <c r="AJ627" i="43" s="1"/>
  <c r="AH627" i="43"/>
  <c r="AV626" i="43"/>
  <c r="AT626" i="43"/>
  <c r="AQ626" i="43"/>
  <c r="AO626" i="43"/>
  <c r="AL626" i="43"/>
  <c r="AE626" i="43"/>
  <c r="AB626" i="43"/>
  <c r="Z626" i="43"/>
  <c r="R626" i="43"/>
  <c r="AJ626" i="43" s="1"/>
  <c r="AH626" i="43"/>
  <c r="AV625" i="43"/>
  <c r="AT625" i="43"/>
  <c r="AQ625" i="43"/>
  <c r="AO625" i="43"/>
  <c r="AL625" i="43"/>
  <c r="AE625" i="43"/>
  <c r="AB625" i="43"/>
  <c r="Z625" i="43"/>
  <c r="R625" i="43"/>
  <c r="AJ625" i="43" s="1"/>
  <c r="AH625" i="43"/>
  <c r="AV624" i="43"/>
  <c r="AT624" i="43"/>
  <c r="AQ624" i="43"/>
  <c r="AO624" i="43"/>
  <c r="AL624" i="43"/>
  <c r="AE624" i="43"/>
  <c r="AB624" i="43"/>
  <c r="Z624" i="43"/>
  <c r="R624" i="43"/>
  <c r="AJ624" i="43" s="1"/>
  <c r="AH624" i="43"/>
  <c r="AV623" i="43"/>
  <c r="AT623" i="43"/>
  <c r="AQ623" i="43"/>
  <c r="AO623" i="43"/>
  <c r="AL623" i="43"/>
  <c r="AE623" i="43"/>
  <c r="AB623" i="43"/>
  <c r="Z623" i="43"/>
  <c r="R623" i="43"/>
  <c r="AJ623" i="43" s="1"/>
  <c r="AH623" i="43"/>
  <c r="AV622" i="43"/>
  <c r="AT622" i="43"/>
  <c r="AQ622" i="43"/>
  <c r="AO622" i="43"/>
  <c r="AL622" i="43"/>
  <c r="AE622" i="43"/>
  <c r="AB622" i="43"/>
  <c r="Z622" i="43"/>
  <c r="R622" i="43"/>
  <c r="AJ622" i="43" s="1"/>
  <c r="AH622" i="43"/>
  <c r="AV621" i="43"/>
  <c r="AT621" i="43"/>
  <c r="AQ621" i="43"/>
  <c r="AO621" i="43"/>
  <c r="AL621" i="43"/>
  <c r="AH621" i="43"/>
  <c r="AE621" i="43"/>
  <c r="AB621" i="43"/>
  <c r="Z621" i="43"/>
  <c r="R621" i="43"/>
  <c r="AJ621" i="43" s="1"/>
  <c r="AV620" i="43"/>
  <c r="AT620" i="43"/>
  <c r="AQ620" i="43"/>
  <c r="AO620" i="43"/>
  <c r="AL620" i="43"/>
  <c r="AE620" i="43"/>
  <c r="AB620" i="43"/>
  <c r="Z620" i="43"/>
  <c r="R620" i="43"/>
  <c r="AJ620" i="43" s="1"/>
  <c r="AH620" i="43"/>
  <c r="AV619" i="43"/>
  <c r="AT619" i="43"/>
  <c r="AQ619" i="43"/>
  <c r="AO619" i="43"/>
  <c r="AL619" i="43"/>
  <c r="AE619" i="43"/>
  <c r="AB619" i="43"/>
  <c r="Z619" i="43"/>
  <c r="R619" i="43"/>
  <c r="AJ619" i="43" s="1"/>
  <c r="AH619" i="43"/>
  <c r="AV618" i="43"/>
  <c r="AT618" i="43"/>
  <c r="AQ618" i="43"/>
  <c r="AO618" i="43"/>
  <c r="AL618" i="43"/>
  <c r="AE618" i="43"/>
  <c r="AB618" i="43"/>
  <c r="Z618" i="43"/>
  <c r="R618" i="43"/>
  <c r="AJ618" i="43" s="1"/>
  <c r="AH618" i="43"/>
  <c r="AV617" i="43"/>
  <c r="AT617" i="43"/>
  <c r="AQ617" i="43"/>
  <c r="AO617" i="43"/>
  <c r="AL617" i="43"/>
  <c r="AE617" i="43"/>
  <c r="AB617" i="43"/>
  <c r="Z617" i="43"/>
  <c r="R617" i="43"/>
  <c r="AJ617" i="43" s="1"/>
  <c r="AH617" i="43"/>
  <c r="AV616" i="43"/>
  <c r="AT616" i="43"/>
  <c r="AQ616" i="43"/>
  <c r="AO616" i="43"/>
  <c r="AL616" i="43"/>
  <c r="AE616" i="43"/>
  <c r="AB616" i="43"/>
  <c r="Z616" i="43"/>
  <c r="R616" i="43"/>
  <c r="AJ616" i="43" s="1"/>
  <c r="AH616" i="43"/>
  <c r="AV615" i="43"/>
  <c r="AT615" i="43"/>
  <c r="AQ615" i="43"/>
  <c r="AO615" i="43"/>
  <c r="AL615" i="43"/>
  <c r="AE615" i="43"/>
  <c r="AB615" i="43"/>
  <c r="Z615" i="43"/>
  <c r="R615" i="43"/>
  <c r="AJ615" i="43" s="1"/>
  <c r="AH615" i="43"/>
  <c r="AV614" i="43"/>
  <c r="AT614" i="43"/>
  <c r="AQ614" i="43"/>
  <c r="AO614" i="43"/>
  <c r="AL614" i="43"/>
  <c r="AE614" i="43"/>
  <c r="AB614" i="43"/>
  <c r="Z614" i="43"/>
  <c r="R614" i="43"/>
  <c r="AJ614" i="43" s="1"/>
  <c r="AH614" i="43"/>
  <c r="AV613" i="43"/>
  <c r="AT613" i="43"/>
  <c r="AQ613" i="43"/>
  <c r="AO613" i="43"/>
  <c r="AL613" i="43"/>
  <c r="AE613" i="43"/>
  <c r="AB613" i="43"/>
  <c r="Z613" i="43"/>
  <c r="R613" i="43"/>
  <c r="AJ613" i="43" s="1"/>
  <c r="AH613" i="43"/>
  <c r="AV612" i="43"/>
  <c r="AT612" i="43"/>
  <c r="AQ612" i="43"/>
  <c r="AO612" i="43"/>
  <c r="AL612" i="43"/>
  <c r="AE612" i="43"/>
  <c r="AB612" i="43"/>
  <c r="Z612" i="43"/>
  <c r="R612" i="43"/>
  <c r="AJ612" i="43" s="1"/>
  <c r="AH612" i="43"/>
  <c r="AV611" i="43"/>
  <c r="AT611" i="43"/>
  <c r="AQ611" i="43"/>
  <c r="AO611" i="43"/>
  <c r="AL611" i="43"/>
  <c r="AE611" i="43"/>
  <c r="AB611" i="43"/>
  <c r="Z611" i="43"/>
  <c r="R611" i="43"/>
  <c r="AJ611" i="43" s="1"/>
  <c r="AH611" i="43"/>
  <c r="AV610" i="43"/>
  <c r="AT610" i="43"/>
  <c r="AQ610" i="43"/>
  <c r="AO610" i="43"/>
  <c r="AL610" i="43"/>
  <c r="AE610" i="43"/>
  <c r="AB610" i="43"/>
  <c r="Z610" i="43"/>
  <c r="R610" i="43"/>
  <c r="AJ610" i="43" s="1"/>
  <c r="AH610" i="43"/>
  <c r="AV609" i="43"/>
  <c r="AT609" i="43"/>
  <c r="AQ609" i="43"/>
  <c r="AO609" i="43"/>
  <c r="AL609" i="43"/>
  <c r="AE609" i="43"/>
  <c r="AB609" i="43"/>
  <c r="Z609" i="43"/>
  <c r="R609" i="43"/>
  <c r="AJ609" i="43" s="1"/>
  <c r="AH609" i="43"/>
  <c r="AV608" i="43"/>
  <c r="AT608" i="43"/>
  <c r="AQ608" i="43"/>
  <c r="AO608" i="43"/>
  <c r="AL608" i="43"/>
  <c r="AE608" i="43"/>
  <c r="AB608" i="43"/>
  <c r="Z608" i="43"/>
  <c r="R608" i="43"/>
  <c r="AJ608" i="43" s="1"/>
  <c r="AH608" i="43"/>
  <c r="AV607" i="43"/>
  <c r="AT607" i="43"/>
  <c r="AQ607" i="43"/>
  <c r="AO607" i="43"/>
  <c r="AL607" i="43"/>
  <c r="AE607" i="43"/>
  <c r="AB607" i="43"/>
  <c r="Z607" i="43"/>
  <c r="R607" i="43"/>
  <c r="AJ607" i="43" s="1"/>
  <c r="AH607" i="43"/>
  <c r="AV606" i="43"/>
  <c r="AT606" i="43"/>
  <c r="AQ606" i="43"/>
  <c r="AO606" i="43"/>
  <c r="AL606" i="43"/>
  <c r="AE606" i="43"/>
  <c r="AB606" i="43"/>
  <c r="Z606" i="43"/>
  <c r="R606" i="43"/>
  <c r="AJ606" i="43" s="1"/>
  <c r="AH606" i="43"/>
  <c r="AV605" i="43"/>
  <c r="AT605" i="43"/>
  <c r="AQ605" i="43"/>
  <c r="AO605" i="43"/>
  <c r="AL605" i="43"/>
  <c r="AE605" i="43"/>
  <c r="AB605" i="43"/>
  <c r="Z605" i="43"/>
  <c r="R605" i="43"/>
  <c r="AJ605" i="43" s="1"/>
  <c r="AH605" i="43"/>
  <c r="AV604" i="43"/>
  <c r="AT604" i="43"/>
  <c r="AQ604" i="43"/>
  <c r="AO604" i="43"/>
  <c r="AL604" i="43"/>
  <c r="AE604" i="43"/>
  <c r="AB604" i="43"/>
  <c r="Z604" i="43"/>
  <c r="R604" i="43"/>
  <c r="AJ604" i="43" s="1"/>
  <c r="AH604" i="43"/>
  <c r="AV603" i="43"/>
  <c r="AT603" i="43"/>
  <c r="AQ603" i="43"/>
  <c r="AO603" i="43"/>
  <c r="AL603" i="43"/>
  <c r="AE603" i="43"/>
  <c r="AB603" i="43"/>
  <c r="Z603" i="43"/>
  <c r="R603" i="43"/>
  <c r="AJ603" i="43" s="1"/>
  <c r="AH603" i="43"/>
  <c r="AV602" i="43"/>
  <c r="AT602" i="43"/>
  <c r="AQ602" i="43"/>
  <c r="AO602" i="43"/>
  <c r="AL602" i="43"/>
  <c r="AE602" i="43"/>
  <c r="AB602" i="43"/>
  <c r="Z602" i="43"/>
  <c r="R602" i="43"/>
  <c r="AJ602" i="43" s="1"/>
  <c r="AH602" i="43"/>
  <c r="AV601" i="43"/>
  <c r="AT601" i="43"/>
  <c r="AQ601" i="43"/>
  <c r="AO601" i="43"/>
  <c r="AL601" i="43"/>
  <c r="AE601" i="43"/>
  <c r="AB601" i="43"/>
  <c r="Z601" i="43"/>
  <c r="R601" i="43"/>
  <c r="AJ601" i="43" s="1"/>
  <c r="AH601" i="43"/>
  <c r="AV600" i="43"/>
  <c r="AT600" i="43"/>
  <c r="AQ600" i="43"/>
  <c r="AO600" i="43"/>
  <c r="AL600" i="43"/>
  <c r="AE600" i="43"/>
  <c r="AB600" i="43"/>
  <c r="Z600" i="43"/>
  <c r="R600" i="43"/>
  <c r="AJ600" i="43" s="1"/>
  <c r="AH600" i="43"/>
  <c r="AV599" i="43"/>
  <c r="AT599" i="43"/>
  <c r="AQ599" i="43"/>
  <c r="AO599" i="43"/>
  <c r="AL599" i="43"/>
  <c r="AE599" i="43"/>
  <c r="AB599" i="43"/>
  <c r="Z599" i="43"/>
  <c r="R599" i="43"/>
  <c r="AJ599" i="43" s="1"/>
  <c r="AH599" i="43"/>
  <c r="AV598" i="43"/>
  <c r="AT598" i="43"/>
  <c r="AQ598" i="43"/>
  <c r="AO598" i="43"/>
  <c r="AL598" i="43"/>
  <c r="AE598" i="43"/>
  <c r="AB598" i="43"/>
  <c r="Z598" i="43"/>
  <c r="R598" i="43"/>
  <c r="AJ598" i="43" s="1"/>
  <c r="AH598" i="43"/>
  <c r="AV597" i="43"/>
  <c r="AT597" i="43"/>
  <c r="AQ597" i="43"/>
  <c r="AO597" i="43"/>
  <c r="AL597" i="43"/>
  <c r="AE597" i="43"/>
  <c r="AB597" i="43"/>
  <c r="Z597" i="43"/>
  <c r="R597" i="43"/>
  <c r="AJ597" i="43" s="1"/>
  <c r="AH597" i="43"/>
  <c r="AV596" i="43"/>
  <c r="AT596" i="43"/>
  <c r="AQ596" i="43"/>
  <c r="AO596" i="43"/>
  <c r="AL596" i="43"/>
  <c r="AE596" i="43"/>
  <c r="AB596" i="43"/>
  <c r="Z596" i="43"/>
  <c r="R596" i="43"/>
  <c r="AJ596" i="43" s="1"/>
  <c r="AH596" i="43"/>
  <c r="AV595" i="43"/>
  <c r="AT595" i="43"/>
  <c r="AQ595" i="43"/>
  <c r="AO595" i="43"/>
  <c r="AL595" i="43"/>
  <c r="AE595" i="43"/>
  <c r="AB595" i="43"/>
  <c r="Z595" i="43"/>
  <c r="R595" i="43"/>
  <c r="AJ595" i="43" s="1"/>
  <c r="AH595" i="43"/>
  <c r="AV594" i="43"/>
  <c r="AT594" i="43"/>
  <c r="AQ594" i="43"/>
  <c r="AO594" i="43"/>
  <c r="AL594" i="43"/>
  <c r="AE594" i="43"/>
  <c r="AB594" i="43"/>
  <c r="Z594" i="43"/>
  <c r="R594" i="43"/>
  <c r="AJ594" i="43" s="1"/>
  <c r="AH594" i="43"/>
  <c r="AV593" i="43"/>
  <c r="AT593" i="43"/>
  <c r="AQ593" i="43"/>
  <c r="AO593" i="43"/>
  <c r="AL593" i="43"/>
  <c r="AE593" i="43"/>
  <c r="AB593" i="43"/>
  <c r="Z593" i="43"/>
  <c r="R593" i="43"/>
  <c r="AJ593" i="43" s="1"/>
  <c r="AH593" i="43"/>
  <c r="AV592" i="43"/>
  <c r="AT592" i="43"/>
  <c r="AQ592" i="43"/>
  <c r="AO592" i="43"/>
  <c r="AL592" i="43"/>
  <c r="AE592" i="43"/>
  <c r="AB592" i="43"/>
  <c r="Z592" i="43"/>
  <c r="R592" i="43"/>
  <c r="AJ592" i="43" s="1"/>
  <c r="AH592" i="43"/>
  <c r="AV591" i="43"/>
  <c r="AT591" i="43"/>
  <c r="AQ591" i="43"/>
  <c r="AO591" i="43"/>
  <c r="AL591" i="43"/>
  <c r="AE591" i="43"/>
  <c r="AB591" i="43"/>
  <c r="Z591" i="43"/>
  <c r="R591" i="43"/>
  <c r="AJ591" i="43" s="1"/>
  <c r="AH591" i="43"/>
  <c r="AV590" i="43"/>
  <c r="AT590" i="43"/>
  <c r="AQ590" i="43"/>
  <c r="AO590" i="43"/>
  <c r="AL590" i="43"/>
  <c r="AE590" i="43"/>
  <c r="AB590" i="43"/>
  <c r="Z590" i="43"/>
  <c r="R590" i="43"/>
  <c r="AJ590" i="43" s="1"/>
  <c r="AH590" i="43"/>
  <c r="AV589" i="43"/>
  <c r="AT589" i="43"/>
  <c r="AQ589" i="43"/>
  <c r="AO589" i="43"/>
  <c r="AL589" i="43"/>
  <c r="AE589" i="43"/>
  <c r="AB589" i="43"/>
  <c r="Z589" i="43"/>
  <c r="R589" i="43"/>
  <c r="AJ589" i="43" s="1"/>
  <c r="AH589" i="43"/>
  <c r="AV588" i="43"/>
  <c r="AT588" i="43"/>
  <c r="AQ588" i="43"/>
  <c r="AO588" i="43"/>
  <c r="AL588" i="43"/>
  <c r="AE588" i="43"/>
  <c r="AB588" i="43"/>
  <c r="Z588" i="43"/>
  <c r="R588" i="43"/>
  <c r="AJ588" i="43" s="1"/>
  <c r="AH588" i="43"/>
  <c r="AV587" i="43"/>
  <c r="AT587" i="43"/>
  <c r="AQ587" i="43"/>
  <c r="AO587" i="43"/>
  <c r="AL587" i="43"/>
  <c r="AE587" i="43"/>
  <c r="AB587" i="43"/>
  <c r="Z587" i="43"/>
  <c r="R587" i="43"/>
  <c r="AJ587" i="43" s="1"/>
  <c r="AH587" i="43"/>
  <c r="AV586" i="43"/>
  <c r="AT586" i="43"/>
  <c r="AQ586" i="43"/>
  <c r="AO586" i="43"/>
  <c r="AL586" i="43"/>
  <c r="AE586" i="43"/>
  <c r="AB586" i="43"/>
  <c r="Z586" i="43"/>
  <c r="R586" i="43"/>
  <c r="AJ586" i="43" s="1"/>
  <c r="AH586" i="43"/>
  <c r="AV585" i="43"/>
  <c r="AT585" i="43"/>
  <c r="AQ585" i="43"/>
  <c r="AO585" i="43"/>
  <c r="AL585" i="43"/>
  <c r="AE585" i="43"/>
  <c r="AB585" i="43"/>
  <c r="Z585" i="43"/>
  <c r="R585" i="43"/>
  <c r="AJ585" i="43" s="1"/>
  <c r="AH585" i="43"/>
  <c r="AV584" i="43"/>
  <c r="AT584" i="43"/>
  <c r="AQ584" i="43"/>
  <c r="AO584" i="43"/>
  <c r="AL584" i="43"/>
  <c r="AE584" i="43"/>
  <c r="AB584" i="43"/>
  <c r="Z584" i="43"/>
  <c r="R584" i="43"/>
  <c r="AJ584" i="43" s="1"/>
  <c r="AH584" i="43"/>
  <c r="AV583" i="43"/>
  <c r="AT583" i="43"/>
  <c r="AQ583" i="43"/>
  <c r="AO583" i="43"/>
  <c r="AL583" i="43"/>
  <c r="AE583" i="43"/>
  <c r="AB583" i="43"/>
  <c r="Z583" i="43"/>
  <c r="R583" i="43"/>
  <c r="AJ583" i="43" s="1"/>
  <c r="AH583" i="43"/>
  <c r="AV582" i="43"/>
  <c r="AT582" i="43"/>
  <c r="AQ582" i="43"/>
  <c r="AO582" i="43"/>
  <c r="AL582" i="43"/>
  <c r="AE582" i="43"/>
  <c r="AB582" i="43"/>
  <c r="Z582" i="43"/>
  <c r="R582" i="43"/>
  <c r="AJ582" i="43" s="1"/>
  <c r="AH582" i="43"/>
  <c r="AV581" i="43"/>
  <c r="AT581" i="43"/>
  <c r="AQ581" i="43"/>
  <c r="AO581" i="43"/>
  <c r="AL581" i="43"/>
  <c r="AE581" i="43"/>
  <c r="AB581" i="43"/>
  <c r="Z581" i="43"/>
  <c r="R581" i="43"/>
  <c r="AJ581" i="43" s="1"/>
  <c r="AH581" i="43"/>
  <c r="AV580" i="43"/>
  <c r="AT580" i="43"/>
  <c r="AQ580" i="43"/>
  <c r="AO580" i="43"/>
  <c r="AL580" i="43"/>
  <c r="AE580" i="43"/>
  <c r="AB580" i="43"/>
  <c r="Z580" i="43"/>
  <c r="R580" i="43"/>
  <c r="AJ580" i="43" s="1"/>
  <c r="AH580" i="43"/>
  <c r="AV579" i="43"/>
  <c r="AT579" i="43"/>
  <c r="AQ579" i="43"/>
  <c r="AO579" i="43"/>
  <c r="AL579" i="43"/>
  <c r="AE579" i="43"/>
  <c r="AB579" i="43"/>
  <c r="Z579" i="43"/>
  <c r="R579" i="43"/>
  <c r="AJ579" i="43" s="1"/>
  <c r="AH579" i="43"/>
  <c r="AV578" i="43"/>
  <c r="AT578" i="43"/>
  <c r="AQ578" i="43"/>
  <c r="AO578" i="43"/>
  <c r="AL578" i="43"/>
  <c r="AE578" i="43"/>
  <c r="AB578" i="43"/>
  <c r="Z578" i="43"/>
  <c r="R578" i="43"/>
  <c r="AJ578" i="43" s="1"/>
  <c r="AH578" i="43"/>
  <c r="AV577" i="43"/>
  <c r="AT577" i="43"/>
  <c r="AQ577" i="43"/>
  <c r="AO577" i="43"/>
  <c r="AL577" i="43"/>
  <c r="AE577" i="43"/>
  <c r="AB577" i="43"/>
  <c r="Z577" i="43"/>
  <c r="R577" i="43"/>
  <c r="AJ577" i="43" s="1"/>
  <c r="AH577" i="43"/>
  <c r="AV576" i="43"/>
  <c r="AT576" i="43"/>
  <c r="AQ576" i="43"/>
  <c r="AO576" i="43"/>
  <c r="AL576" i="43"/>
  <c r="AE576" i="43"/>
  <c r="AB576" i="43"/>
  <c r="Z576" i="43"/>
  <c r="R576" i="43"/>
  <c r="AJ576" i="43" s="1"/>
  <c r="AH576" i="43"/>
  <c r="AV575" i="43"/>
  <c r="AT575" i="43"/>
  <c r="AQ575" i="43"/>
  <c r="AO575" i="43"/>
  <c r="AL575" i="43"/>
  <c r="AE575" i="43"/>
  <c r="AB575" i="43"/>
  <c r="Z575" i="43"/>
  <c r="R575" i="43"/>
  <c r="AJ575" i="43" s="1"/>
  <c r="AH575" i="43"/>
  <c r="AV574" i="43"/>
  <c r="AT574" i="43"/>
  <c r="AQ574" i="43"/>
  <c r="AO574" i="43"/>
  <c r="AL574" i="43"/>
  <c r="AE574" i="43"/>
  <c r="AB574" i="43"/>
  <c r="Z574" i="43"/>
  <c r="R574" i="43"/>
  <c r="AJ574" i="43" s="1"/>
  <c r="AH574" i="43"/>
  <c r="AV573" i="43"/>
  <c r="AT573" i="43"/>
  <c r="AQ573" i="43"/>
  <c r="AO573" i="43"/>
  <c r="AL573" i="43"/>
  <c r="AE573" i="43"/>
  <c r="AB573" i="43"/>
  <c r="Z573" i="43"/>
  <c r="R573" i="43"/>
  <c r="AJ573" i="43" s="1"/>
  <c r="AH573" i="43"/>
  <c r="AV572" i="43"/>
  <c r="AT572" i="43"/>
  <c r="AQ572" i="43"/>
  <c r="AO572" i="43"/>
  <c r="AL572" i="43"/>
  <c r="AE572" i="43"/>
  <c r="AB572" i="43"/>
  <c r="Z572" i="43"/>
  <c r="R572" i="43"/>
  <c r="AJ572" i="43" s="1"/>
  <c r="AH572" i="43"/>
  <c r="AV571" i="43"/>
  <c r="AT571" i="43"/>
  <c r="AQ571" i="43"/>
  <c r="AO571" i="43"/>
  <c r="AL571" i="43"/>
  <c r="AE571" i="43"/>
  <c r="AB571" i="43"/>
  <c r="Z571" i="43"/>
  <c r="R571" i="43"/>
  <c r="AJ571" i="43" s="1"/>
  <c r="AH571" i="43"/>
  <c r="AV570" i="43"/>
  <c r="AT570" i="43"/>
  <c r="AQ570" i="43"/>
  <c r="AO570" i="43"/>
  <c r="AL570" i="43"/>
  <c r="AE570" i="43"/>
  <c r="AB570" i="43"/>
  <c r="Z570" i="43"/>
  <c r="R570" i="43"/>
  <c r="AJ570" i="43" s="1"/>
  <c r="AH570" i="43"/>
  <c r="AV569" i="43"/>
  <c r="AT569" i="43"/>
  <c r="AQ569" i="43"/>
  <c r="AO569" i="43"/>
  <c r="AL569" i="43"/>
  <c r="AE569" i="43"/>
  <c r="AB569" i="43"/>
  <c r="Z569" i="43"/>
  <c r="R569" i="43"/>
  <c r="AJ569" i="43" s="1"/>
  <c r="AH569" i="43"/>
  <c r="AV568" i="43"/>
  <c r="AT568" i="43"/>
  <c r="AQ568" i="43"/>
  <c r="AO568" i="43"/>
  <c r="AL568" i="43"/>
  <c r="AE568" i="43"/>
  <c r="AB568" i="43"/>
  <c r="Z568" i="43"/>
  <c r="R568" i="43"/>
  <c r="AJ568" i="43" s="1"/>
  <c r="AH568" i="43"/>
  <c r="AV567" i="43"/>
  <c r="AT567" i="43"/>
  <c r="AQ567" i="43"/>
  <c r="AO567" i="43"/>
  <c r="AL567" i="43"/>
  <c r="AE567" i="43"/>
  <c r="AB567" i="43"/>
  <c r="Z567" i="43"/>
  <c r="R567" i="43"/>
  <c r="AJ567" i="43" s="1"/>
  <c r="AH567" i="43"/>
  <c r="AV566" i="43"/>
  <c r="AT566" i="43"/>
  <c r="AQ566" i="43"/>
  <c r="AO566" i="43"/>
  <c r="AL566" i="43"/>
  <c r="AE566" i="43"/>
  <c r="AB566" i="43"/>
  <c r="Z566" i="43"/>
  <c r="R566" i="43"/>
  <c r="AJ566" i="43" s="1"/>
  <c r="AH566" i="43"/>
  <c r="AV565" i="43"/>
  <c r="AT565" i="43"/>
  <c r="AQ565" i="43"/>
  <c r="AO565" i="43"/>
  <c r="AL565" i="43"/>
  <c r="AE565" i="43"/>
  <c r="AB565" i="43"/>
  <c r="Z565" i="43"/>
  <c r="R565" i="43"/>
  <c r="AJ565" i="43" s="1"/>
  <c r="AH565" i="43"/>
  <c r="AV564" i="43"/>
  <c r="AT564" i="43"/>
  <c r="AQ564" i="43"/>
  <c r="AO564" i="43"/>
  <c r="AL564" i="43"/>
  <c r="AE564" i="43"/>
  <c r="AB564" i="43"/>
  <c r="Z564" i="43"/>
  <c r="R564" i="43"/>
  <c r="AJ564" i="43" s="1"/>
  <c r="AH564" i="43"/>
  <c r="AV563" i="43"/>
  <c r="AT563" i="43"/>
  <c r="AQ563" i="43"/>
  <c r="AO563" i="43"/>
  <c r="AL563" i="43"/>
  <c r="AE563" i="43"/>
  <c r="AB563" i="43"/>
  <c r="Z563" i="43"/>
  <c r="R563" i="43"/>
  <c r="AJ563" i="43" s="1"/>
  <c r="AH563" i="43"/>
  <c r="AV562" i="43"/>
  <c r="AT562" i="43"/>
  <c r="AQ562" i="43"/>
  <c r="AO562" i="43"/>
  <c r="AL562" i="43"/>
  <c r="AE562" i="43"/>
  <c r="AB562" i="43"/>
  <c r="Z562" i="43"/>
  <c r="R562" i="43"/>
  <c r="AJ562" i="43" s="1"/>
  <c r="AH562" i="43"/>
  <c r="AV561" i="43"/>
  <c r="AT561" i="43"/>
  <c r="AQ561" i="43"/>
  <c r="AO561" i="43"/>
  <c r="AL561" i="43"/>
  <c r="AE561" i="43"/>
  <c r="AB561" i="43"/>
  <c r="Z561" i="43"/>
  <c r="R561" i="43"/>
  <c r="AJ561" i="43" s="1"/>
  <c r="AH561" i="43"/>
  <c r="AV560" i="43"/>
  <c r="AT560" i="43"/>
  <c r="AQ560" i="43"/>
  <c r="AO560" i="43"/>
  <c r="AL560" i="43"/>
  <c r="AE560" i="43"/>
  <c r="AB560" i="43"/>
  <c r="Z560" i="43"/>
  <c r="R560" i="43"/>
  <c r="AJ560" i="43" s="1"/>
  <c r="AH560" i="43"/>
  <c r="AV559" i="43"/>
  <c r="AT559" i="43"/>
  <c r="AQ559" i="43"/>
  <c r="AO559" i="43"/>
  <c r="AL559" i="43"/>
  <c r="AE559" i="43"/>
  <c r="AB559" i="43"/>
  <c r="Z559" i="43"/>
  <c r="R559" i="43"/>
  <c r="AJ559" i="43" s="1"/>
  <c r="AH559" i="43"/>
  <c r="AV558" i="43"/>
  <c r="AT558" i="43"/>
  <c r="AQ558" i="43"/>
  <c r="AO558" i="43"/>
  <c r="AL558" i="43"/>
  <c r="AE558" i="43"/>
  <c r="AB558" i="43"/>
  <c r="Z558" i="43"/>
  <c r="R558" i="43"/>
  <c r="AJ558" i="43" s="1"/>
  <c r="AH558" i="43"/>
  <c r="AV557" i="43"/>
  <c r="AT557" i="43"/>
  <c r="AQ557" i="43"/>
  <c r="AO557" i="43"/>
  <c r="AL557" i="43"/>
  <c r="AE557" i="43"/>
  <c r="AB557" i="43"/>
  <c r="Z557" i="43"/>
  <c r="R557" i="43"/>
  <c r="AJ557" i="43" s="1"/>
  <c r="AH557" i="43"/>
  <c r="AV556" i="43"/>
  <c r="AT556" i="43"/>
  <c r="AQ556" i="43"/>
  <c r="AO556" i="43"/>
  <c r="AL556" i="43"/>
  <c r="AE556" i="43"/>
  <c r="AB556" i="43"/>
  <c r="Z556" i="43"/>
  <c r="R556" i="43"/>
  <c r="AJ556" i="43" s="1"/>
  <c r="AH556" i="43"/>
  <c r="AV555" i="43"/>
  <c r="AT555" i="43"/>
  <c r="AQ555" i="43"/>
  <c r="AO555" i="43"/>
  <c r="AL555" i="43"/>
  <c r="AE555" i="43"/>
  <c r="AB555" i="43"/>
  <c r="Z555" i="43"/>
  <c r="R555" i="43"/>
  <c r="AJ555" i="43" s="1"/>
  <c r="AH555" i="43"/>
  <c r="AV554" i="43"/>
  <c r="AT554" i="43"/>
  <c r="AQ554" i="43"/>
  <c r="AO554" i="43"/>
  <c r="AL554" i="43"/>
  <c r="AE554" i="43"/>
  <c r="AB554" i="43"/>
  <c r="Z554" i="43"/>
  <c r="R554" i="43"/>
  <c r="AJ554" i="43" s="1"/>
  <c r="AH554" i="43"/>
  <c r="AV553" i="43"/>
  <c r="AT553" i="43"/>
  <c r="AQ553" i="43"/>
  <c r="AO553" i="43"/>
  <c r="AL553" i="43"/>
  <c r="AE553" i="43"/>
  <c r="AB553" i="43"/>
  <c r="Z553" i="43"/>
  <c r="R553" i="43"/>
  <c r="AJ553" i="43" s="1"/>
  <c r="AH553" i="43"/>
  <c r="AV552" i="43"/>
  <c r="AT552" i="43"/>
  <c r="AQ552" i="43"/>
  <c r="AO552" i="43"/>
  <c r="AL552" i="43"/>
  <c r="AE552" i="43"/>
  <c r="AB552" i="43"/>
  <c r="Z552" i="43"/>
  <c r="R552" i="43"/>
  <c r="AJ552" i="43" s="1"/>
  <c r="AH552" i="43"/>
  <c r="AV551" i="43"/>
  <c r="AT551" i="43"/>
  <c r="AQ551" i="43"/>
  <c r="AO551" i="43"/>
  <c r="AL551" i="43"/>
  <c r="AE551" i="43"/>
  <c r="AB551" i="43"/>
  <c r="Z551" i="43"/>
  <c r="R551" i="43"/>
  <c r="AJ551" i="43" s="1"/>
  <c r="AH551" i="43"/>
  <c r="AV550" i="43"/>
  <c r="AT550" i="43"/>
  <c r="AQ550" i="43"/>
  <c r="AO550" i="43"/>
  <c r="AL550" i="43"/>
  <c r="AE550" i="43"/>
  <c r="AB550" i="43"/>
  <c r="Z550" i="43"/>
  <c r="R550" i="43"/>
  <c r="AJ550" i="43" s="1"/>
  <c r="AH550" i="43"/>
  <c r="AV549" i="43"/>
  <c r="AT549" i="43"/>
  <c r="AQ549" i="43"/>
  <c r="AO549" i="43"/>
  <c r="AL549" i="43"/>
  <c r="AE549" i="43"/>
  <c r="AB549" i="43"/>
  <c r="Z549" i="43"/>
  <c r="R549" i="43"/>
  <c r="AJ549" i="43" s="1"/>
  <c r="AH549" i="43"/>
  <c r="AV548" i="43"/>
  <c r="AT548" i="43"/>
  <c r="AQ548" i="43"/>
  <c r="AO548" i="43"/>
  <c r="AL548" i="43"/>
  <c r="AE548" i="43"/>
  <c r="AB548" i="43"/>
  <c r="Z548" i="43"/>
  <c r="R548" i="43"/>
  <c r="AJ548" i="43" s="1"/>
  <c r="AH548" i="43"/>
  <c r="AV547" i="43"/>
  <c r="AT547" i="43"/>
  <c r="AQ547" i="43"/>
  <c r="AO547" i="43"/>
  <c r="AL547" i="43"/>
  <c r="AE547" i="43"/>
  <c r="AB547" i="43"/>
  <c r="Z547" i="43"/>
  <c r="R547" i="43"/>
  <c r="AJ547" i="43" s="1"/>
  <c r="AH547" i="43"/>
  <c r="AV546" i="43"/>
  <c r="AT546" i="43"/>
  <c r="AQ546" i="43"/>
  <c r="AO546" i="43"/>
  <c r="AL546" i="43"/>
  <c r="AE546" i="43"/>
  <c r="AB546" i="43"/>
  <c r="Z546" i="43"/>
  <c r="R546" i="43"/>
  <c r="AJ546" i="43" s="1"/>
  <c r="AH546" i="43"/>
  <c r="AV545" i="43"/>
  <c r="AT545" i="43"/>
  <c r="AQ545" i="43"/>
  <c r="AO545" i="43"/>
  <c r="AL545" i="43"/>
  <c r="AE545" i="43"/>
  <c r="AB545" i="43"/>
  <c r="Z545" i="43"/>
  <c r="R545" i="43"/>
  <c r="AJ545" i="43" s="1"/>
  <c r="AH545" i="43"/>
  <c r="AV544" i="43"/>
  <c r="AT544" i="43"/>
  <c r="AQ544" i="43"/>
  <c r="AO544" i="43"/>
  <c r="AL544" i="43"/>
  <c r="AE544" i="43"/>
  <c r="AB544" i="43"/>
  <c r="Z544" i="43"/>
  <c r="R544" i="43"/>
  <c r="AJ544" i="43" s="1"/>
  <c r="AH544" i="43"/>
  <c r="AV543" i="43"/>
  <c r="AT543" i="43"/>
  <c r="AQ543" i="43"/>
  <c r="AO543" i="43"/>
  <c r="AL543" i="43"/>
  <c r="AE543" i="43"/>
  <c r="AB543" i="43"/>
  <c r="Z543" i="43"/>
  <c r="R543" i="43"/>
  <c r="AJ543" i="43" s="1"/>
  <c r="AH543" i="43"/>
  <c r="AV542" i="43"/>
  <c r="AT542" i="43"/>
  <c r="AQ542" i="43"/>
  <c r="AO542" i="43"/>
  <c r="AL542" i="43"/>
  <c r="AE542" i="43"/>
  <c r="AB542" i="43"/>
  <c r="Z542" i="43"/>
  <c r="R542" i="43"/>
  <c r="AJ542" i="43" s="1"/>
  <c r="AH542" i="43"/>
  <c r="AV541" i="43"/>
  <c r="AT541" i="43"/>
  <c r="AQ541" i="43"/>
  <c r="AO541" i="43"/>
  <c r="AL541" i="43"/>
  <c r="AE541" i="43"/>
  <c r="AB541" i="43"/>
  <c r="Z541" i="43"/>
  <c r="R541" i="43"/>
  <c r="AJ541" i="43" s="1"/>
  <c r="AH541" i="43"/>
  <c r="AV540" i="43"/>
  <c r="AT540" i="43"/>
  <c r="AQ540" i="43"/>
  <c r="AO540" i="43"/>
  <c r="AL540" i="43"/>
  <c r="AE540" i="43"/>
  <c r="AB540" i="43"/>
  <c r="Z540" i="43"/>
  <c r="R540" i="43"/>
  <c r="AJ540" i="43" s="1"/>
  <c r="AH540" i="43"/>
  <c r="AV539" i="43"/>
  <c r="AT539" i="43"/>
  <c r="AQ539" i="43"/>
  <c r="AO539" i="43"/>
  <c r="AL539" i="43"/>
  <c r="AE539" i="43"/>
  <c r="AB539" i="43"/>
  <c r="Z539" i="43"/>
  <c r="R539" i="43"/>
  <c r="AJ539" i="43" s="1"/>
  <c r="AH539" i="43"/>
  <c r="AV538" i="43"/>
  <c r="AT538" i="43"/>
  <c r="AQ538" i="43"/>
  <c r="AO538" i="43"/>
  <c r="AL538" i="43"/>
  <c r="AE538" i="43"/>
  <c r="AB538" i="43"/>
  <c r="Z538" i="43"/>
  <c r="R538" i="43"/>
  <c r="AJ538" i="43" s="1"/>
  <c r="AH538" i="43"/>
  <c r="AV537" i="43"/>
  <c r="AT537" i="43"/>
  <c r="AQ537" i="43"/>
  <c r="AO537" i="43"/>
  <c r="AL537" i="43"/>
  <c r="AE537" i="43"/>
  <c r="AB537" i="43"/>
  <c r="Z537" i="43"/>
  <c r="R537" i="43"/>
  <c r="AJ537" i="43" s="1"/>
  <c r="AH537" i="43"/>
  <c r="AV536" i="43"/>
  <c r="AT536" i="43"/>
  <c r="AQ536" i="43"/>
  <c r="AO536" i="43"/>
  <c r="AL536" i="43"/>
  <c r="AE536" i="43"/>
  <c r="AB536" i="43"/>
  <c r="Z536" i="43"/>
  <c r="R536" i="43"/>
  <c r="AJ536" i="43" s="1"/>
  <c r="AH536" i="43"/>
  <c r="AV535" i="43"/>
  <c r="AT535" i="43"/>
  <c r="AQ535" i="43"/>
  <c r="AO535" i="43"/>
  <c r="AL535" i="43"/>
  <c r="AE535" i="43"/>
  <c r="AB535" i="43"/>
  <c r="Z535" i="43"/>
  <c r="R535" i="43"/>
  <c r="AJ535" i="43" s="1"/>
  <c r="AH535" i="43"/>
  <c r="AV534" i="43"/>
  <c r="AT534" i="43"/>
  <c r="AQ534" i="43"/>
  <c r="AO534" i="43"/>
  <c r="AL534" i="43"/>
  <c r="AE534" i="43"/>
  <c r="AB534" i="43"/>
  <c r="Z534" i="43"/>
  <c r="R534" i="43"/>
  <c r="AJ534" i="43" s="1"/>
  <c r="AH534" i="43"/>
  <c r="AV533" i="43"/>
  <c r="AT533" i="43"/>
  <c r="AQ533" i="43"/>
  <c r="AO533" i="43"/>
  <c r="AL533" i="43"/>
  <c r="AE533" i="43"/>
  <c r="AB533" i="43"/>
  <c r="Z533" i="43"/>
  <c r="R533" i="43"/>
  <c r="AJ533" i="43" s="1"/>
  <c r="AH533" i="43"/>
  <c r="AV532" i="43"/>
  <c r="AT532" i="43"/>
  <c r="AQ532" i="43"/>
  <c r="AO532" i="43"/>
  <c r="AL532" i="43"/>
  <c r="AE532" i="43"/>
  <c r="AB532" i="43"/>
  <c r="Z532" i="43"/>
  <c r="R532" i="43"/>
  <c r="AJ532" i="43" s="1"/>
  <c r="AH532" i="43"/>
  <c r="AV531" i="43"/>
  <c r="AT531" i="43"/>
  <c r="AQ531" i="43"/>
  <c r="AO531" i="43"/>
  <c r="AL531" i="43"/>
  <c r="AE531" i="43"/>
  <c r="AB531" i="43"/>
  <c r="Z531" i="43"/>
  <c r="R531" i="43"/>
  <c r="AJ531" i="43" s="1"/>
  <c r="AH531" i="43"/>
  <c r="AV530" i="43"/>
  <c r="AT530" i="43"/>
  <c r="AQ530" i="43"/>
  <c r="AO530" i="43"/>
  <c r="AL530" i="43"/>
  <c r="AE530" i="43"/>
  <c r="AB530" i="43"/>
  <c r="Z530" i="43"/>
  <c r="R530" i="43"/>
  <c r="AJ530" i="43" s="1"/>
  <c r="AH530" i="43"/>
  <c r="AV529" i="43"/>
  <c r="AT529" i="43"/>
  <c r="AQ529" i="43"/>
  <c r="AO529" i="43"/>
  <c r="AL529" i="43"/>
  <c r="AE529" i="43"/>
  <c r="AB529" i="43"/>
  <c r="Z529" i="43"/>
  <c r="R529" i="43"/>
  <c r="AJ529" i="43" s="1"/>
  <c r="AH529" i="43"/>
  <c r="AV528" i="43"/>
  <c r="AT528" i="43"/>
  <c r="AQ528" i="43"/>
  <c r="AO528" i="43"/>
  <c r="AL528" i="43"/>
  <c r="AE528" i="43"/>
  <c r="AB528" i="43"/>
  <c r="Z528" i="43"/>
  <c r="R528" i="43"/>
  <c r="AJ528" i="43" s="1"/>
  <c r="AH528" i="43"/>
  <c r="AV527" i="43"/>
  <c r="AT527" i="43"/>
  <c r="AQ527" i="43"/>
  <c r="AO527" i="43"/>
  <c r="AL527" i="43"/>
  <c r="AE527" i="43"/>
  <c r="AB527" i="43"/>
  <c r="Z527" i="43"/>
  <c r="R527" i="43"/>
  <c r="AJ527" i="43" s="1"/>
  <c r="AH527" i="43"/>
  <c r="AV526" i="43"/>
  <c r="AT526" i="43"/>
  <c r="AQ526" i="43"/>
  <c r="AO526" i="43"/>
  <c r="AL526" i="43"/>
  <c r="AE526" i="43"/>
  <c r="AB526" i="43"/>
  <c r="Z526" i="43"/>
  <c r="R526" i="43"/>
  <c r="AJ526" i="43" s="1"/>
  <c r="AH526" i="43"/>
  <c r="AV525" i="43"/>
  <c r="AT525" i="43"/>
  <c r="AQ525" i="43"/>
  <c r="AO525" i="43"/>
  <c r="AL525" i="43"/>
  <c r="AE525" i="43"/>
  <c r="AB525" i="43"/>
  <c r="Z525" i="43"/>
  <c r="R525" i="43"/>
  <c r="AJ525" i="43" s="1"/>
  <c r="AH525" i="43"/>
  <c r="AV524" i="43"/>
  <c r="AT524" i="43"/>
  <c r="AQ524" i="43"/>
  <c r="AO524" i="43"/>
  <c r="AL524" i="43"/>
  <c r="AE524" i="43"/>
  <c r="AB524" i="43"/>
  <c r="Z524" i="43"/>
  <c r="R524" i="43"/>
  <c r="AJ524" i="43" s="1"/>
  <c r="AH524" i="43"/>
  <c r="AV523" i="43"/>
  <c r="AT523" i="43"/>
  <c r="AQ523" i="43"/>
  <c r="AO523" i="43"/>
  <c r="AL523" i="43"/>
  <c r="AE523" i="43"/>
  <c r="AB523" i="43"/>
  <c r="Z523" i="43"/>
  <c r="R523" i="43"/>
  <c r="AJ523" i="43" s="1"/>
  <c r="AH523" i="43"/>
  <c r="AV522" i="43"/>
  <c r="AT522" i="43"/>
  <c r="AQ522" i="43"/>
  <c r="AO522" i="43"/>
  <c r="AL522" i="43"/>
  <c r="AE522" i="43"/>
  <c r="AB522" i="43"/>
  <c r="Z522" i="43"/>
  <c r="R522" i="43"/>
  <c r="AJ522" i="43" s="1"/>
  <c r="AH522" i="43"/>
  <c r="AV521" i="43"/>
  <c r="AT521" i="43"/>
  <c r="AQ521" i="43"/>
  <c r="AO521" i="43"/>
  <c r="AL521" i="43"/>
  <c r="AE521" i="43"/>
  <c r="AB521" i="43"/>
  <c r="Z521" i="43"/>
  <c r="R521" i="43"/>
  <c r="AJ521" i="43" s="1"/>
  <c r="AH521" i="43"/>
  <c r="AV520" i="43"/>
  <c r="AT520" i="43"/>
  <c r="AQ520" i="43"/>
  <c r="AO520" i="43"/>
  <c r="AL520" i="43"/>
  <c r="AE520" i="43"/>
  <c r="AB520" i="43"/>
  <c r="Z520" i="43"/>
  <c r="R520" i="43"/>
  <c r="AJ520" i="43" s="1"/>
  <c r="AH520" i="43"/>
  <c r="AV519" i="43"/>
  <c r="AT519" i="43"/>
  <c r="AQ519" i="43"/>
  <c r="AO519" i="43"/>
  <c r="AL519" i="43"/>
  <c r="AE519" i="43"/>
  <c r="AB519" i="43"/>
  <c r="Z519" i="43"/>
  <c r="R519" i="43"/>
  <c r="AJ519" i="43" s="1"/>
  <c r="AH519" i="43"/>
  <c r="AV518" i="43"/>
  <c r="AT518" i="43"/>
  <c r="AQ518" i="43"/>
  <c r="AO518" i="43"/>
  <c r="AL518" i="43"/>
  <c r="AE518" i="43"/>
  <c r="AB518" i="43"/>
  <c r="Z518" i="43"/>
  <c r="R518" i="43"/>
  <c r="AJ518" i="43" s="1"/>
  <c r="AH518" i="43"/>
  <c r="AV517" i="43"/>
  <c r="AT517" i="43"/>
  <c r="AQ517" i="43"/>
  <c r="AO517" i="43"/>
  <c r="AL517" i="43"/>
  <c r="AE517" i="43"/>
  <c r="AB517" i="43"/>
  <c r="Z517" i="43"/>
  <c r="R517" i="43"/>
  <c r="AJ517" i="43" s="1"/>
  <c r="AH517" i="43"/>
  <c r="AV516" i="43"/>
  <c r="AT516" i="43"/>
  <c r="AQ516" i="43"/>
  <c r="AO516" i="43"/>
  <c r="AL516" i="43"/>
  <c r="AE516" i="43"/>
  <c r="AB516" i="43"/>
  <c r="Z516" i="43"/>
  <c r="R516" i="43"/>
  <c r="AJ516" i="43" s="1"/>
  <c r="AH516" i="43"/>
  <c r="AV515" i="43"/>
  <c r="AT515" i="43"/>
  <c r="AQ515" i="43"/>
  <c r="AO515" i="43"/>
  <c r="AL515" i="43"/>
  <c r="AE515" i="43"/>
  <c r="AB515" i="43"/>
  <c r="Z515" i="43"/>
  <c r="R515" i="43"/>
  <c r="AJ515" i="43" s="1"/>
  <c r="AH515" i="43"/>
  <c r="AV514" i="43"/>
  <c r="AT514" i="43"/>
  <c r="AQ514" i="43"/>
  <c r="AO514" i="43"/>
  <c r="AL514" i="43"/>
  <c r="AE514" i="43"/>
  <c r="AB514" i="43"/>
  <c r="Z514" i="43"/>
  <c r="R514" i="43"/>
  <c r="AJ514" i="43" s="1"/>
  <c r="AH514" i="43"/>
  <c r="AV513" i="43"/>
  <c r="AT513" i="43"/>
  <c r="AQ513" i="43"/>
  <c r="AO513" i="43"/>
  <c r="AL513" i="43"/>
  <c r="AE513" i="43"/>
  <c r="AB513" i="43"/>
  <c r="Z513" i="43"/>
  <c r="R513" i="43"/>
  <c r="AJ513" i="43" s="1"/>
  <c r="AH513" i="43"/>
  <c r="AV512" i="43"/>
  <c r="AT512" i="43"/>
  <c r="AQ512" i="43"/>
  <c r="AO512" i="43"/>
  <c r="AL512" i="43"/>
  <c r="AE512" i="43"/>
  <c r="AB512" i="43"/>
  <c r="Z512" i="43"/>
  <c r="R512" i="43"/>
  <c r="AJ512" i="43" s="1"/>
  <c r="AH512" i="43"/>
  <c r="AV511" i="43"/>
  <c r="AT511" i="43"/>
  <c r="AQ511" i="43"/>
  <c r="AO511" i="43"/>
  <c r="AL511" i="43"/>
  <c r="AE511" i="43"/>
  <c r="AB511" i="43"/>
  <c r="Z511" i="43"/>
  <c r="R511" i="43"/>
  <c r="AJ511" i="43" s="1"/>
  <c r="AH511" i="43"/>
  <c r="AV510" i="43"/>
  <c r="AT510" i="43"/>
  <c r="AQ510" i="43"/>
  <c r="AO510" i="43"/>
  <c r="AL510" i="43"/>
  <c r="AE510" i="43"/>
  <c r="AB510" i="43"/>
  <c r="Z510" i="43"/>
  <c r="R510" i="43"/>
  <c r="AJ510" i="43" s="1"/>
  <c r="AH510" i="43"/>
  <c r="AV509" i="43"/>
  <c r="AT509" i="43"/>
  <c r="AQ509" i="43"/>
  <c r="AO509" i="43"/>
  <c r="AL509" i="43"/>
  <c r="AE509" i="43"/>
  <c r="AB509" i="43"/>
  <c r="Z509" i="43"/>
  <c r="R509" i="43"/>
  <c r="AJ509" i="43" s="1"/>
  <c r="AH509" i="43"/>
  <c r="AV508" i="43"/>
  <c r="AT508" i="43"/>
  <c r="AQ508" i="43"/>
  <c r="AO508" i="43"/>
  <c r="AL508" i="43"/>
  <c r="AE508" i="43"/>
  <c r="AB508" i="43"/>
  <c r="Z508" i="43"/>
  <c r="R508" i="43"/>
  <c r="AJ508" i="43" s="1"/>
  <c r="AH508" i="43"/>
  <c r="AV507" i="43"/>
  <c r="AT507" i="43"/>
  <c r="AQ507" i="43"/>
  <c r="AO507" i="43"/>
  <c r="AL507" i="43"/>
  <c r="AE507" i="43"/>
  <c r="AB507" i="43"/>
  <c r="Z507" i="43"/>
  <c r="R507" i="43"/>
  <c r="AJ507" i="43" s="1"/>
  <c r="AH507" i="43"/>
  <c r="AV506" i="43"/>
  <c r="AT506" i="43"/>
  <c r="AQ506" i="43"/>
  <c r="AO506" i="43"/>
  <c r="AL506" i="43"/>
  <c r="AE506" i="43"/>
  <c r="AB506" i="43"/>
  <c r="Z506" i="43"/>
  <c r="R506" i="43"/>
  <c r="AJ506" i="43" s="1"/>
  <c r="AH506" i="43"/>
  <c r="AV505" i="43"/>
  <c r="AT505" i="43"/>
  <c r="AQ505" i="43"/>
  <c r="AO505" i="43"/>
  <c r="AL505" i="43"/>
  <c r="AE505" i="43"/>
  <c r="AB505" i="43"/>
  <c r="Z505" i="43"/>
  <c r="R505" i="43"/>
  <c r="AJ505" i="43" s="1"/>
  <c r="AH505" i="43"/>
  <c r="AV504" i="43"/>
  <c r="AT504" i="43"/>
  <c r="AQ504" i="43"/>
  <c r="AO504" i="43"/>
  <c r="AL504" i="43"/>
  <c r="AE504" i="43"/>
  <c r="AB504" i="43"/>
  <c r="Z504" i="43"/>
  <c r="R504" i="43"/>
  <c r="AJ504" i="43" s="1"/>
  <c r="AH504" i="43"/>
  <c r="AV503" i="43"/>
  <c r="AT503" i="43"/>
  <c r="AQ503" i="43"/>
  <c r="AO503" i="43"/>
  <c r="AL503" i="43"/>
  <c r="AE503" i="43"/>
  <c r="AB503" i="43"/>
  <c r="Z503" i="43"/>
  <c r="R503" i="43"/>
  <c r="AJ503" i="43" s="1"/>
  <c r="AH503" i="43"/>
  <c r="AV502" i="43"/>
  <c r="AT502" i="43"/>
  <c r="AQ502" i="43"/>
  <c r="AO502" i="43"/>
  <c r="AL502" i="43"/>
  <c r="AE502" i="43"/>
  <c r="AB502" i="43"/>
  <c r="Z502" i="43"/>
  <c r="R502" i="43"/>
  <c r="AJ502" i="43" s="1"/>
  <c r="AH502" i="43"/>
  <c r="AV501" i="43"/>
  <c r="AT501" i="43"/>
  <c r="AQ501" i="43"/>
  <c r="AO501" i="43"/>
  <c r="AL501" i="43"/>
  <c r="AE501" i="43"/>
  <c r="AB501" i="43"/>
  <c r="Z501" i="43"/>
  <c r="R501" i="43"/>
  <c r="AJ501" i="43" s="1"/>
  <c r="AH501" i="43"/>
  <c r="AV500" i="43"/>
  <c r="AT500" i="43"/>
  <c r="AQ500" i="43"/>
  <c r="AO500" i="43"/>
  <c r="AL500" i="43"/>
  <c r="AE500" i="43"/>
  <c r="AB500" i="43"/>
  <c r="Z500" i="43"/>
  <c r="R500" i="43"/>
  <c r="AJ500" i="43" s="1"/>
  <c r="AH500" i="43"/>
  <c r="AV499" i="43"/>
  <c r="AT499" i="43"/>
  <c r="AQ499" i="43"/>
  <c r="AO499" i="43"/>
  <c r="AL499" i="43"/>
  <c r="AE499" i="43"/>
  <c r="AB499" i="43"/>
  <c r="Z499" i="43"/>
  <c r="R499" i="43"/>
  <c r="AJ499" i="43" s="1"/>
  <c r="AH499" i="43"/>
  <c r="AV498" i="43"/>
  <c r="AT498" i="43"/>
  <c r="AQ498" i="43"/>
  <c r="AO498" i="43"/>
  <c r="AL498" i="43"/>
  <c r="AE498" i="43"/>
  <c r="AB498" i="43"/>
  <c r="Z498" i="43"/>
  <c r="R498" i="43"/>
  <c r="AJ498" i="43" s="1"/>
  <c r="AH498" i="43"/>
  <c r="AV497" i="43"/>
  <c r="AT497" i="43"/>
  <c r="AQ497" i="43"/>
  <c r="AO497" i="43"/>
  <c r="AL497" i="43"/>
  <c r="AE497" i="43"/>
  <c r="AB497" i="43"/>
  <c r="Z497" i="43"/>
  <c r="R497" i="43"/>
  <c r="AJ497" i="43" s="1"/>
  <c r="AH497" i="43"/>
  <c r="AV496" i="43"/>
  <c r="AT496" i="43"/>
  <c r="AQ496" i="43"/>
  <c r="AO496" i="43"/>
  <c r="AL496" i="43"/>
  <c r="AE496" i="43"/>
  <c r="AB496" i="43"/>
  <c r="Z496" i="43"/>
  <c r="R496" i="43"/>
  <c r="AJ496" i="43" s="1"/>
  <c r="AH496" i="43"/>
  <c r="AV495" i="43"/>
  <c r="AT495" i="43"/>
  <c r="AQ495" i="43"/>
  <c r="AO495" i="43"/>
  <c r="AL495" i="43"/>
  <c r="AE495" i="43"/>
  <c r="AB495" i="43"/>
  <c r="Z495" i="43"/>
  <c r="R495" i="43"/>
  <c r="AJ495" i="43" s="1"/>
  <c r="AH495" i="43"/>
  <c r="AV494" i="43"/>
  <c r="AT494" i="43"/>
  <c r="AQ494" i="43"/>
  <c r="AO494" i="43"/>
  <c r="AL494" i="43"/>
  <c r="AE494" i="43"/>
  <c r="AB494" i="43"/>
  <c r="Z494" i="43"/>
  <c r="R494" i="43"/>
  <c r="AJ494" i="43" s="1"/>
  <c r="AH494" i="43"/>
  <c r="AV493" i="43"/>
  <c r="AT493" i="43"/>
  <c r="AQ493" i="43"/>
  <c r="AO493" i="43"/>
  <c r="AL493" i="43"/>
  <c r="AE493" i="43"/>
  <c r="AB493" i="43"/>
  <c r="Z493" i="43"/>
  <c r="R493" i="43"/>
  <c r="AJ493" i="43" s="1"/>
  <c r="AH493" i="43"/>
  <c r="AV492" i="43"/>
  <c r="AT492" i="43"/>
  <c r="AQ492" i="43"/>
  <c r="AO492" i="43"/>
  <c r="AL492" i="43"/>
  <c r="AE492" i="43"/>
  <c r="AB492" i="43"/>
  <c r="Z492" i="43"/>
  <c r="R492" i="43"/>
  <c r="AJ492" i="43" s="1"/>
  <c r="AH492" i="43"/>
  <c r="AV491" i="43"/>
  <c r="AT491" i="43"/>
  <c r="AQ491" i="43"/>
  <c r="AO491" i="43"/>
  <c r="AL491" i="43"/>
  <c r="AE491" i="43"/>
  <c r="AB491" i="43"/>
  <c r="Z491" i="43"/>
  <c r="R491" i="43"/>
  <c r="AJ491" i="43" s="1"/>
  <c r="AH491" i="43"/>
  <c r="AV490" i="43"/>
  <c r="AT490" i="43"/>
  <c r="AQ490" i="43"/>
  <c r="AO490" i="43"/>
  <c r="AL490" i="43"/>
  <c r="AE490" i="43"/>
  <c r="AB490" i="43"/>
  <c r="Z490" i="43"/>
  <c r="R490" i="43"/>
  <c r="AJ490" i="43" s="1"/>
  <c r="AH490" i="43"/>
  <c r="AV489" i="43"/>
  <c r="AT489" i="43"/>
  <c r="AQ489" i="43"/>
  <c r="AO489" i="43"/>
  <c r="AL489" i="43"/>
  <c r="AE489" i="43"/>
  <c r="AB489" i="43"/>
  <c r="Z489" i="43"/>
  <c r="R489" i="43"/>
  <c r="AJ489" i="43" s="1"/>
  <c r="AH489" i="43"/>
  <c r="AV488" i="43"/>
  <c r="AT488" i="43"/>
  <c r="AQ488" i="43"/>
  <c r="AO488" i="43"/>
  <c r="AL488" i="43"/>
  <c r="AE488" i="43"/>
  <c r="AB488" i="43"/>
  <c r="Z488" i="43"/>
  <c r="R488" i="43"/>
  <c r="AJ488" i="43" s="1"/>
  <c r="AH488" i="43"/>
  <c r="AV487" i="43"/>
  <c r="AT487" i="43"/>
  <c r="AQ487" i="43"/>
  <c r="AO487" i="43"/>
  <c r="AL487" i="43"/>
  <c r="AE487" i="43"/>
  <c r="AB487" i="43"/>
  <c r="Z487" i="43"/>
  <c r="R487" i="43"/>
  <c r="AJ487" i="43" s="1"/>
  <c r="AH487" i="43"/>
  <c r="AV486" i="43"/>
  <c r="AT486" i="43"/>
  <c r="AQ486" i="43"/>
  <c r="AO486" i="43"/>
  <c r="AL486" i="43"/>
  <c r="AE486" i="43"/>
  <c r="AB486" i="43"/>
  <c r="Z486" i="43"/>
  <c r="R486" i="43"/>
  <c r="AJ486" i="43" s="1"/>
  <c r="AH486" i="43"/>
  <c r="AV485" i="43"/>
  <c r="AT485" i="43"/>
  <c r="AQ485" i="43"/>
  <c r="AO485" i="43"/>
  <c r="AL485" i="43"/>
  <c r="AE485" i="43"/>
  <c r="AB485" i="43"/>
  <c r="Z485" i="43"/>
  <c r="R485" i="43"/>
  <c r="AJ485" i="43" s="1"/>
  <c r="AH485" i="43"/>
  <c r="AV484" i="43"/>
  <c r="AT484" i="43"/>
  <c r="AQ484" i="43"/>
  <c r="AO484" i="43"/>
  <c r="AL484" i="43"/>
  <c r="AE484" i="43"/>
  <c r="AB484" i="43"/>
  <c r="Z484" i="43"/>
  <c r="R484" i="43"/>
  <c r="AJ484" i="43" s="1"/>
  <c r="AH484" i="43"/>
  <c r="AV483" i="43"/>
  <c r="AT483" i="43"/>
  <c r="AQ483" i="43"/>
  <c r="AO483" i="43"/>
  <c r="AL483" i="43"/>
  <c r="AE483" i="43"/>
  <c r="AB483" i="43"/>
  <c r="Z483" i="43"/>
  <c r="R483" i="43"/>
  <c r="AJ483" i="43" s="1"/>
  <c r="AH483" i="43"/>
  <c r="AV482" i="43"/>
  <c r="AT482" i="43"/>
  <c r="AQ482" i="43"/>
  <c r="AO482" i="43"/>
  <c r="AL482" i="43"/>
  <c r="AE482" i="43"/>
  <c r="AB482" i="43"/>
  <c r="Z482" i="43"/>
  <c r="R482" i="43"/>
  <c r="AJ482" i="43" s="1"/>
  <c r="AH482" i="43"/>
  <c r="AV481" i="43"/>
  <c r="AT481" i="43"/>
  <c r="AQ481" i="43"/>
  <c r="AO481" i="43"/>
  <c r="AL481" i="43"/>
  <c r="AE481" i="43"/>
  <c r="AB481" i="43"/>
  <c r="Z481" i="43"/>
  <c r="R481" i="43"/>
  <c r="AJ481" i="43" s="1"/>
  <c r="AH481" i="43"/>
  <c r="AV480" i="43"/>
  <c r="AT480" i="43"/>
  <c r="AQ480" i="43"/>
  <c r="AO480" i="43"/>
  <c r="AL480" i="43"/>
  <c r="AE480" i="43"/>
  <c r="AB480" i="43"/>
  <c r="Z480" i="43"/>
  <c r="R480" i="43"/>
  <c r="AJ480" i="43" s="1"/>
  <c r="AH480" i="43"/>
  <c r="AV479" i="43"/>
  <c r="AT479" i="43"/>
  <c r="AQ479" i="43"/>
  <c r="AO479" i="43"/>
  <c r="AL479" i="43"/>
  <c r="AE479" i="43"/>
  <c r="AB479" i="43"/>
  <c r="Z479" i="43"/>
  <c r="R479" i="43"/>
  <c r="AJ479" i="43" s="1"/>
  <c r="AH479" i="43"/>
  <c r="AV478" i="43"/>
  <c r="AT478" i="43"/>
  <c r="AQ478" i="43"/>
  <c r="AO478" i="43"/>
  <c r="AL478" i="43"/>
  <c r="AE478" i="43"/>
  <c r="AB478" i="43"/>
  <c r="Z478" i="43"/>
  <c r="R478" i="43"/>
  <c r="AJ478" i="43" s="1"/>
  <c r="AH478" i="43"/>
  <c r="AV477" i="43"/>
  <c r="AT477" i="43"/>
  <c r="AQ477" i="43"/>
  <c r="AO477" i="43"/>
  <c r="AL477" i="43"/>
  <c r="AE477" i="43"/>
  <c r="AB477" i="43"/>
  <c r="Z477" i="43"/>
  <c r="R477" i="43"/>
  <c r="AJ477" i="43" s="1"/>
  <c r="AH477" i="43"/>
  <c r="AV476" i="43"/>
  <c r="AT476" i="43"/>
  <c r="AQ476" i="43"/>
  <c r="AO476" i="43"/>
  <c r="AL476" i="43"/>
  <c r="AE476" i="43"/>
  <c r="AB476" i="43"/>
  <c r="Z476" i="43"/>
  <c r="R476" i="43"/>
  <c r="AJ476" i="43" s="1"/>
  <c r="AH476" i="43"/>
  <c r="AV475" i="43"/>
  <c r="AT475" i="43"/>
  <c r="AQ475" i="43"/>
  <c r="AO475" i="43"/>
  <c r="AL475" i="43"/>
  <c r="AE475" i="43"/>
  <c r="AB475" i="43"/>
  <c r="Z475" i="43"/>
  <c r="R475" i="43"/>
  <c r="AJ475" i="43" s="1"/>
  <c r="AH475" i="43"/>
  <c r="AV474" i="43"/>
  <c r="AT474" i="43"/>
  <c r="AQ474" i="43"/>
  <c r="AO474" i="43"/>
  <c r="AL474" i="43"/>
  <c r="AE474" i="43"/>
  <c r="AB474" i="43"/>
  <c r="Z474" i="43"/>
  <c r="R474" i="43"/>
  <c r="AJ474" i="43" s="1"/>
  <c r="AH474" i="43"/>
  <c r="AV473" i="43"/>
  <c r="AT473" i="43"/>
  <c r="AQ473" i="43"/>
  <c r="AO473" i="43"/>
  <c r="AL473" i="43"/>
  <c r="AE473" i="43"/>
  <c r="AB473" i="43"/>
  <c r="Z473" i="43"/>
  <c r="R473" i="43"/>
  <c r="AJ473" i="43" s="1"/>
  <c r="AH473" i="43"/>
  <c r="AV472" i="43"/>
  <c r="AT472" i="43"/>
  <c r="AQ472" i="43"/>
  <c r="AO472" i="43"/>
  <c r="AL472" i="43"/>
  <c r="AE472" i="43"/>
  <c r="AB472" i="43"/>
  <c r="Z472" i="43"/>
  <c r="R472" i="43"/>
  <c r="AJ472" i="43" s="1"/>
  <c r="AH472" i="43"/>
  <c r="AV471" i="43"/>
  <c r="AT471" i="43"/>
  <c r="AQ471" i="43"/>
  <c r="AO471" i="43"/>
  <c r="AL471" i="43"/>
  <c r="AE471" i="43"/>
  <c r="AB471" i="43"/>
  <c r="Z471" i="43"/>
  <c r="R471" i="43"/>
  <c r="AJ471" i="43" s="1"/>
  <c r="AH471" i="43"/>
  <c r="AV470" i="43"/>
  <c r="AT470" i="43"/>
  <c r="AQ470" i="43"/>
  <c r="AO470" i="43"/>
  <c r="AL470" i="43"/>
  <c r="AE470" i="43"/>
  <c r="AB470" i="43"/>
  <c r="Z470" i="43"/>
  <c r="R470" i="43"/>
  <c r="AJ470" i="43" s="1"/>
  <c r="AH470" i="43"/>
  <c r="AV469" i="43"/>
  <c r="AT469" i="43"/>
  <c r="AQ469" i="43"/>
  <c r="AO469" i="43"/>
  <c r="AL469" i="43"/>
  <c r="AE469" i="43"/>
  <c r="AB469" i="43"/>
  <c r="Z469" i="43"/>
  <c r="R469" i="43"/>
  <c r="AJ469" i="43" s="1"/>
  <c r="AH469" i="43"/>
  <c r="AV468" i="43"/>
  <c r="AT468" i="43"/>
  <c r="AQ468" i="43"/>
  <c r="AO468" i="43"/>
  <c r="AL468" i="43"/>
  <c r="AE468" i="43"/>
  <c r="AB468" i="43"/>
  <c r="Z468" i="43"/>
  <c r="R468" i="43"/>
  <c r="AJ468" i="43" s="1"/>
  <c r="AH468" i="43"/>
  <c r="AV467" i="43"/>
  <c r="AT467" i="43"/>
  <c r="AQ467" i="43"/>
  <c r="AO467" i="43"/>
  <c r="AL467" i="43"/>
  <c r="AE467" i="43"/>
  <c r="AB467" i="43"/>
  <c r="Z467" i="43"/>
  <c r="R467" i="43"/>
  <c r="AJ467" i="43" s="1"/>
  <c r="AH467" i="43"/>
  <c r="AV466" i="43"/>
  <c r="AT466" i="43"/>
  <c r="AQ466" i="43"/>
  <c r="AO466" i="43"/>
  <c r="AL466" i="43"/>
  <c r="AE466" i="43"/>
  <c r="AB466" i="43"/>
  <c r="Z466" i="43"/>
  <c r="R466" i="43"/>
  <c r="AJ466" i="43" s="1"/>
  <c r="AH466" i="43"/>
  <c r="AV465" i="43"/>
  <c r="AT465" i="43"/>
  <c r="AQ465" i="43"/>
  <c r="AO465" i="43"/>
  <c r="AL465" i="43"/>
  <c r="AE465" i="43"/>
  <c r="AB465" i="43"/>
  <c r="Z465" i="43"/>
  <c r="R465" i="43"/>
  <c r="AJ465" i="43" s="1"/>
  <c r="AH465" i="43"/>
  <c r="AV464" i="43"/>
  <c r="AT464" i="43"/>
  <c r="AQ464" i="43"/>
  <c r="AO464" i="43"/>
  <c r="AL464" i="43"/>
  <c r="AE464" i="43"/>
  <c r="AB464" i="43"/>
  <c r="Z464" i="43"/>
  <c r="R464" i="43"/>
  <c r="AJ464" i="43" s="1"/>
  <c r="AH464" i="43"/>
  <c r="AV463" i="43"/>
  <c r="AT463" i="43"/>
  <c r="AQ463" i="43"/>
  <c r="AO463" i="43"/>
  <c r="AL463" i="43"/>
  <c r="AE463" i="43"/>
  <c r="AB463" i="43"/>
  <c r="Z463" i="43"/>
  <c r="R463" i="43"/>
  <c r="AJ463" i="43" s="1"/>
  <c r="AH463" i="43"/>
  <c r="AV462" i="43"/>
  <c r="AT462" i="43"/>
  <c r="AQ462" i="43"/>
  <c r="AO462" i="43"/>
  <c r="AL462" i="43"/>
  <c r="AE462" i="43"/>
  <c r="AB462" i="43"/>
  <c r="Z462" i="43"/>
  <c r="R462" i="43"/>
  <c r="AJ462" i="43" s="1"/>
  <c r="AH462" i="43"/>
  <c r="AV461" i="43"/>
  <c r="AT461" i="43"/>
  <c r="AQ461" i="43"/>
  <c r="AO461" i="43"/>
  <c r="AL461" i="43"/>
  <c r="AE461" i="43"/>
  <c r="AB461" i="43"/>
  <c r="Z461" i="43"/>
  <c r="R461" i="43"/>
  <c r="AJ461" i="43" s="1"/>
  <c r="AH461" i="43"/>
  <c r="AV460" i="43"/>
  <c r="AT460" i="43"/>
  <c r="AQ460" i="43"/>
  <c r="AO460" i="43"/>
  <c r="AL460" i="43"/>
  <c r="AE460" i="43"/>
  <c r="AB460" i="43"/>
  <c r="Z460" i="43"/>
  <c r="R460" i="43"/>
  <c r="AJ460" i="43" s="1"/>
  <c r="AH460" i="43"/>
  <c r="AV459" i="43"/>
  <c r="AT459" i="43"/>
  <c r="AQ459" i="43"/>
  <c r="AO459" i="43"/>
  <c r="AL459" i="43"/>
  <c r="AE459" i="43"/>
  <c r="AB459" i="43"/>
  <c r="Z459" i="43"/>
  <c r="R459" i="43"/>
  <c r="AJ459" i="43" s="1"/>
  <c r="AH459" i="43"/>
  <c r="AV458" i="43"/>
  <c r="AT458" i="43"/>
  <c r="AQ458" i="43"/>
  <c r="AO458" i="43"/>
  <c r="AL458" i="43"/>
  <c r="AE458" i="43"/>
  <c r="AB458" i="43"/>
  <c r="Z458" i="43"/>
  <c r="R458" i="43"/>
  <c r="AJ458" i="43" s="1"/>
  <c r="AH458" i="43"/>
  <c r="AV457" i="43"/>
  <c r="AT457" i="43"/>
  <c r="AQ457" i="43"/>
  <c r="AO457" i="43"/>
  <c r="AL457" i="43"/>
  <c r="AE457" i="43"/>
  <c r="AB457" i="43"/>
  <c r="Z457" i="43"/>
  <c r="R457" i="43"/>
  <c r="AJ457" i="43" s="1"/>
  <c r="AH457" i="43"/>
  <c r="AV456" i="43"/>
  <c r="AT456" i="43"/>
  <c r="AQ456" i="43"/>
  <c r="AO456" i="43"/>
  <c r="AL456" i="43"/>
  <c r="AE456" i="43"/>
  <c r="AB456" i="43"/>
  <c r="Z456" i="43"/>
  <c r="R456" i="43"/>
  <c r="AJ456" i="43" s="1"/>
  <c r="AH456" i="43"/>
  <c r="AV455" i="43"/>
  <c r="AT455" i="43"/>
  <c r="AQ455" i="43"/>
  <c r="AO455" i="43"/>
  <c r="AL455" i="43"/>
  <c r="AE455" i="43"/>
  <c r="AB455" i="43"/>
  <c r="Z455" i="43"/>
  <c r="R455" i="43"/>
  <c r="AJ455" i="43" s="1"/>
  <c r="AH455" i="43"/>
  <c r="AV454" i="43"/>
  <c r="AT454" i="43"/>
  <c r="AQ454" i="43"/>
  <c r="AO454" i="43"/>
  <c r="AL454" i="43"/>
  <c r="AE454" i="43"/>
  <c r="AB454" i="43"/>
  <c r="Z454" i="43"/>
  <c r="R454" i="43"/>
  <c r="AJ454" i="43" s="1"/>
  <c r="AH454" i="43"/>
  <c r="AV453" i="43"/>
  <c r="AT453" i="43"/>
  <c r="AQ453" i="43"/>
  <c r="AO453" i="43"/>
  <c r="AL453" i="43"/>
  <c r="AE453" i="43"/>
  <c r="AB453" i="43"/>
  <c r="Z453" i="43"/>
  <c r="R453" i="43"/>
  <c r="AJ453" i="43" s="1"/>
  <c r="AH453" i="43"/>
  <c r="AV452" i="43"/>
  <c r="AT452" i="43"/>
  <c r="AQ452" i="43"/>
  <c r="AO452" i="43"/>
  <c r="AL452" i="43"/>
  <c r="AE452" i="43"/>
  <c r="AB452" i="43"/>
  <c r="Z452" i="43"/>
  <c r="R452" i="43"/>
  <c r="AJ452" i="43" s="1"/>
  <c r="AH452" i="43"/>
  <c r="AV451" i="43"/>
  <c r="AT451" i="43"/>
  <c r="AQ451" i="43"/>
  <c r="AO451" i="43"/>
  <c r="AL451" i="43"/>
  <c r="AE451" i="43"/>
  <c r="AB451" i="43"/>
  <c r="Z451" i="43"/>
  <c r="R451" i="43"/>
  <c r="AJ451" i="43" s="1"/>
  <c r="AH451" i="43"/>
  <c r="AV450" i="43"/>
  <c r="AT450" i="43"/>
  <c r="AQ450" i="43"/>
  <c r="AO450" i="43"/>
  <c r="AL450" i="43"/>
  <c r="AE450" i="43"/>
  <c r="AB450" i="43"/>
  <c r="Z450" i="43"/>
  <c r="R450" i="43"/>
  <c r="AJ450" i="43" s="1"/>
  <c r="AH450" i="43"/>
  <c r="AV449" i="43"/>
  <c r="AT449" i="43"/>
  <c r="AQ449" i="43"/>
  <c r="AO449" i="43"/>
  <c r="AL449" i="43"/>
  <c r="AE449" i="43"/>
  <c r="AB449" i="43"/>
  <c r="Z449" i="43"/>
  <c r="R449" i="43"/>
  <c r="AJ449" i="43" s="1"/>
  <c r="AH449" i="43"/>
  <c r="AV448" i="43"/>
  <c r="AT448" i="43"/>
  <c r="AQ448" i="43"/>
  <c r="AO448" i="43"/>
  <c r="AL448" i="43"/>
  <c r="AE448" i="43"/>
  <c r="AB448" i="43"/>
  <c r="Z448" i="43"/>
  <c r="R448" i="43"/>
  <c r="AJ448" i="43" s="1"/>
  <c r="AH448" i="43"/>
  <c r="AV447" i="43"/>
  <c r="AT447" i="43"/>
  <c r="AQ447" i="43"/>
  <c r="AO447" i="43"/>
  <c r="AL447" i="43"/>
  <c r="AE447" i="43"/>
  <c r="AB447" i="43"/>
  <c r="Z447" i="43"/>
  <c r="R447" i="43"/>
  <c r="AJ447" i="43" s="1"/>
  <c r="AH447" i="43"/>
  <c r="AV446" i="43"/>
  <c r="AT446" i="43"/>
  <c r="AQ446" i="43"/>
  <c r="AO446" i="43"/>
  <c r="AL446" i="43"/>
  <c r="AE446" i="43"/>
  <c r="AB446" i="43"/>
  <c r="Z446" i="43"/>
  <c r="R446" i="43"/>
  <c r="AJ446" i="43" s="1"/>
  <c r="AH446" i="43"/>
  <c r="AV445" i="43"/>
  <c r="AT445" i="43"/>
  <c r="AQ445" i="43"/>
  <c r="AO445" i="43"/>
  <c r="AL445" i="43"/>
  <c r="AE445" i="43"/>
  <c r="AB445" i="43"/>
  <c r="Z445" i="43"/>
  <c r="R445" i="43"/>
  <c r="AJ445" i="43" s="1"/>
  <c r="AH445" i="43"/>
  <c r="AV444" i="43"/>
  <c r="AT444" i="43"/>
  <c r="AQ444" i="43"/>
  <c r="AO444" i="43"/>
  <c r="AL444" i="43"/>
  <c r="AE444" i="43"/>
  <c r="AB444" i="43"/>
  <c r="Z444" i="43"/>
  <c r="R444" i="43"/>
  <c r="AJ444" i="43" s="1"/>
  <c r="AH444" i="43"/>
  <c r="AV443" i="43"/>
  <c r="AT443" i="43"/>
  <c r="AQ443" i="43"/>
  <c r="AO443" i="43"/>
  <c r="AL443" i="43"/>
  <c r="AE443" i="43"/>
  <c r="AB443" i="43"/>
  <c r="Z443" i="43"/>
  <c r="R443" i="43"/>
  <c r="AJ443" i="43" s="1"/>
  <c r="AH443" i="43"/>
  <c r="AV442" i="43"/>
  <c r="AT442" i="43"/>
  <c r="AQ442" i="43"/>
  <c r="AO442" i="43"/>
  <c r="AL442" i="43"/>
  <c r="AE442" i="43"/>
  <c r="AB442" i="43"/>
  <c r="Z442" i="43"/>
  <c r="R442" i="43"/>
  <c r="AJ442" i="43" s="1"/>
  <c r="AH442" i="43"/>
  <c r="AV441" i="43"/>
  <c r="AT441" i="43"/>
  <c r="AQ441" i="43"/>
  <c r="AO441" i="43"/>
  <c r="AL441" i="43"/>
  <c r="AE441" i="43"/>
  <c r="AB441" i="43"/>
  <c r="Z441" i="43"/>
  <c r="R441" i="43"/>
  <c r="AJ441" i="43" s="1"/>
  <c r="AH441" i="43"/>
  <c r="AV440" i="43"/>
  <c r="AT440" i="43"/>
  <c r="AQ440" i="43"/>
  <c r="AO440" i="43"/>
  <c r="AL440" i="43"/>
  <c r="AE440" i="43"/>
  <c r="AB440" i="43"/>
  <c r="Z440" i="43"/>
  <c r="R440" i="43"/>
  <c r="AJ440" i="43" s="1"/>
  <c r="AH440" i="43"/>
  <c r="AV439" i="43"/>
  <c r="AT439" i="43"/>
  <c r="AQ439" i="43"/>
  <c r="AO439" i="43"/>
  <c r="AL439" i="43"/>
  <c r="AE439" i="43"/>
  <c r="AB439" i="43"/>
  <c r="Z439" i="43"/>
  <c r="R439" i="43"/>
  <c r="AJ439" i="43" s="1"/>
  <c r="AH439" i="43"/>
  <c r="AV438" i="43"/>
  <c r="AT438" i="43"/>
  <c r="AQ438" i="43"/>
  <c r="AO438" i="43"/>
  <c r="AL438" i="43"/>
  <c r="AE438" i="43"/>
  <c r="AB438" i="43"/>
  <c r="Z438" i="43"/>
  <c r="R438" i="43"/>
  <c r="AJ438" i="43" s="1"/>
  <c r="AH438" i="43"/>
  <c r="AV437" i="43"/>
  <c r="AT437" i="43"/>
  <c r="AQ437" i="43"/>
  <c r="AO437" i="43"/>
  <c r="AL437" i="43"/>
  <c r="AE437" i="43"/>
  <c r="AB437" i="43"/>
  <c r="Z437" i="43"/>
  <c r="R437" i="43"/>
  <c r="AJ437" i="43" s="1"/>
  <c r="AH437" i="43"/>
  <c r="AV436" i="43"/>
  <c r="AT436" i="43"/>
  <c r="AQ436" i="43"/>
  <c r="AO436" i="43"/>
  <c r="AL436" i="43"/>
  <c r="AE436" i="43"/>
  <c r="AB436" i="43"/>
  <c r="Z436" i="43"/>
  <c r="R436" i="43"/>
  <c r="AJ436" i="43" s="1"/>
  <c r="AH436" i="43"/>
  <c r="AV435" i="43"/>
  <c r="AT435" i="43"/>
  <c r="AQ435" i="43"/>
  <c r="AO435" i="43"/>
  <c r="AL435" i="43"/>
  <c r="AE435" i="43"/>
  <c r="AB435" i="43"/>
  <c r="Z435" i="43"/>
  <c r="R435" i="43"/>
  <c r="AJ435" i="43" s="1"/>
  <c r="AH435" i="43"/>
  <c r="AV434" i="43"/>
  <c r="AT434" i="43"/>
  <c r="AQ434" i="43"/>
  <c r="AO434" i="43"/>
  <c r="AL434" i="43"/>
  <c r="AE434" i="43"/>
  <c r="AB434" i="43"/>
  <c r="Z434" i="43"/>
  <c r="R434" i="43"/>
  <c r="AJ434" i="43" s="1"/>
  <c r="AH434" i="43"/>
  <c r="AV433" i="43"/>
  <c r="AT433" i="43"/>
  <c r="AQ433" i="43"/>
  <c r="AO433" i="43"/>
  <c r="AL433" i="43"/>
  <c r="AE433" i="43"/>
  <c r="AB433" i="43"/>
  <c r="Z433" i="43"/>
  <c r="R433" i="43"/>
  <c r="AJ433" i="43" s="1"/>
  <c r="AH433" i="43"/>
  <c r="AV432" i="43"/>
  <c r="AT432" i="43"/>
  <c r="AQ432" i="43"/>
  <c r="AO432" i="43"/>
  <c r="AL432" i="43"/>
  <c r="AE432" i="43"/>
  <c r="AB432" i="43"/>
  <c r="Z432" i="43"/>
  <c r="R432" i="43"/>
  <c r="AJ432" i="43" s="1"/>
  <c r="AH432" i="43"/>
  <c r="AV431" i="43"/>
  <c r="AT431" i="43"/>
  <c r="AQ431" i="43"/>
  <c r="AO431" i="43"/>
  <c r="AL431" i="43"/>
  <c r="AE431" i="43"/>
  <c r="AB431" i="43"/>
  <c r="Z431" i="43"/>
  <c r="R431" i="43"/>
  <c r="AJ431" i="43" s="1"/>
  <c r="AH431" i="43"/>
  <c r="AV430" i="43"/>
  <c r="AT430" i="43"/>
  <c r="AQ430" i="43"/>
  <c r="AO430" i="43"/>
  <c r="AL430" i="43"/>
  <c r="AE430" i="43"/>
  <c r="AB430" i="43"/>
  <c r="Z430" i="43"/>
  <c r="R430" i="43"/>
  <c r="AJ430" i="43" s="1"/>
  <c r="AH430" i="43"/>
  <c r="AV429" i="43"/>
  <c r="AT429" i="43"/>
  <c r="AQ429" i="43"/>
  <c r="AO429" i="43"/>
  <c r="AL429" i="43"/>
  <c r="AE429" i="43"/>
  <c r="AB429" i="43"/>
  <c r="Z429" i="43"/>
  <c r="R429" i="43"/>
  <c r="AJ429" i="43" s="1"/>
  <c r="AH429" i="43"/>
  <c r="AV428" i="43"/>
  <c r="AT428" i="43"/>
  <c r="AQ428" i="43"/>
  <c r="AO428" i="43"/>
  <c r="AL428" i="43"/>
  <c r="AE428" i="43"/>
  <c r="AB428" i="43"/>
  <c r="Z428" i="43"/>
  <c r="R428" i="43"/>
  <c r="AJ428" i="43" s="1"/>
  <c r="AH428" i="43"/>
  <c r="AV427" i="43"/>
  <c r="AT427" i="43"/>
  <c r="AQ427" i="43"/>
  <c r="AO427" i="43"/>
  <c r="AL427" i="43"/>
  <c r="AE427" i="43"/>
  <c r="AB427" i="43"/>
  <c r="Z427" i="43"/>
  <c r="R427" i="43"/>
  <c r="AJ427" i="43" s="1"/>
  <c r="AH427" i="43"/>
  <c r="AV426" i="43"/>
  <c r="AT426" i="43"/>
  <c r="AQ426" i="43"/>
  <c r="AO426" i="43"/>
  <c r="AL426" i="43"/>
  <c r="AE426" i="43"/>
  <c r="AB426" i="43"/>
  <c r="Z426" i="43"/>
  <c r="R426" i="43"/>
  <c r="AJ426" i="43" s="1"/>
  <c r="AH426" i="43"/>
  <c r="AV425" i="43"/>
  <c r="AT425" i="43"/>
  <c r="AQ425" i="43"/>
  <c r="AO425" i="43"/>
  <c r="AL425" i="43"/>
  <c r="AE425" i="43"/>
  <c r="AB425" i="43"/>
  <c r="Z425" i="43"/>
  <c r="R425" i="43"/>
  <c r="AJ425" i="43" s="1"/>
  <c r="AH425" i="43"/>
  <c r="AV424" i="43"/>
  <c r="AT424" i="43"/>
  <c r="AQ424" i="43"/>
  <c r="AO424" i="43"/>
  <c r="AL424" i="43"/>
  <c r="AE424" i="43"/>
  <c r="AB424" i="43"/>
  <c r="Z424" i="43"/>
  <c r="R424" i="43"/>
  <c r="AJ424" i="43" s="1"/>
  <c r="AH424" i="43"/>
  <c r="AV423" i="43"/>
  <c r="AT423" i="43"/>
  <c r="AQ423" i="43"/>
  <c r="AO423" i="43"/>
  <c r="AL423" i="43"/>
  <c r="AE423" i="43"/>
  <c r="AB423" i="43"/>
  <c r="Z423" i="43"/>
  <c r="R423" i="43"/>
  <c r="AJ423" i="43" s="1"/>
  <c r="AH423" i="43"/>
  <c r="AV422" i="43"/>
  <c r="AT422" i="43"/>
  <c r="AQ422" i="43"/>
  <c r="AO422" i="43"/>
  <c r="AL422" i="43"/>
  <c r="AE422" i="43"/>
  <c r="AB422" i="43"/>
  <c r="Z422" i="43"/>
  <c r="R422" i="43"/>
  <c r="AJ422" i="43" s="1"/>
  <c r="AH422" i="43"/>
  <c r="AV421" i="43"/>
  <c r="AT421" i="43"/>
  <c r="AQ421" i="43"/>
  <c r="AO421" i="43"/>
  <c r="AL421" i="43"/>
  <c r="AE421" i="43"/>
  <c r="AB421" i="43"/>
  <c r="Z421" i="43"/>
  <c r="R421" i="43"/>
  <c r="AJ421" i="43" s="1"/>
  <c r="AH421" i="43"/>
  <c r="AV420" i="43"/>
  <c r="AT420" i="43"/>
  <c r="AQ420" i="43"/>
  <c r="AO420" i="43"/>
  <c r="AL420" i="43"/>
  <c r="AE420" i="43"/>
  <c r="AB420" i="43"/>
  <c r="Z420" i="43"/>
  <c r="R420" i="43"/>
  <c r="AJ420" i="43" s="1"/>
  <c r="AH420" i="43"/>
  <c r="AV419" i="43"/>
  <c r="AT419" i="43"/>
  <c r="AQ419" i="43"/>
  <c r="AO419" i="43"/>
  <c r="AL419" i="43"/>
  <c r="AE419" i="43"/>
  <c r="AB419" i="43"/>
  <c r="Z419" i="43"/>
  <c r="R419" i="43"/>
  <c r="AJ419" i="43" s="1"/>
  <c r="AH419" i="43"/>
  <c r="AV418" i="43"/>
  <c r="AT418" i="43"/>
  <c r="AQ418" i="43"/>
  <c r="AO418" i="43"/>
  <c r="AL418" i="43"/>
  <c r="AE418" i="43"/>
  <c r="AB418" i="43"/>
  <c r="Z418" i="43"/>
  <c r="R418" i="43"/>
  <c r="AJ418" i="43" s="1"/>
  <c r="AH418" i="43"/>
  <c r="AV417" i="43"/>
  <c r="AT417" i="43"/>
  <c r="AQ417" i="43"/>
  <c r="AO417" i="43"/>
  <c r="AL417" i="43"/>
  <c r="AE417" i="43"/>
  <c r="AB417" i="43"/>
  <c r="Z417" i="43"/>
  <c r="R417" i="43"/>
  <c r="AJ417" i="43" s="1"/>
  <c r="AH417" i="43"/>
  <c r="AV416" i="43"/>
  <c r="AT416" i="43"/>
  <c r="AQ416" i="43"/>
  <c r="AO416" i="43"/>
  <c r="AL416" i="43"/>
  <c r="AE416" i="43"/>
  <c r="AB416" i="43"/>
  <c r="Z416" i="43"/>
  <c r="R416" i="43"/>
  <c r="AJ416" i="43" s="1"/>
  <c r="AH416" i="43"/>
  <c r="AV415" i="43"/>
  <c r="AT415" i="43"/>
  <c r="AQ415" i="43"/>
  <c r="AO415" i="43"/>
  <c r="AL415" i="43"/>
  <c r="AE415" i="43"/>
  <c r="AB415" i="43"/>
  <c r="Z415" i="43"/>
  <c r="R415" i="43"/>
  <c r="AJ415" i="43" s="1"/>
  <c r="AH415" i="43"/>
  <c r="AV414" i="43"/>
  <c r="AT414" i="43"/>
  <c r="AQ414" i="43"/>
  <c r="AO414" i="43"/>
  <c r="AL414" i="43"/>
  <c r="AE414" i="43"/>
  <c r="AB414" i="43"/>
  <c r="Z414" i="43"/>
  <c r="R414" i="43"/>
  <c r="AJ414" i="43" s="1"/>
  <c r="AH414" i="43"/>
  <c r="AV413" i="43"/>
  <c r="AT413" i="43"/>
  <c r="AQ413" i="43"/>
  <c r="AO413" i="43"/>
  <c r="AL413" i="43"/>
  <c r="AE413" i="43"/>
  <c r="AB413" i="43"/>
  <c r="Z413" i="43"/>
  <c r="R413" i="43"/>
  <c r="AJ413" i="43" s="1"/>
  <c r="AH413" i="43"/>
  <c r="AV412" i="43"/>
  <c r="AT412" i="43"/>
  <c r="AQ412" i="43"/>
  <c r="AO412" i="43"/>
  <c r="AL412" i="43"/>
  <c r="AE412" i="43"/>
  <c r="AB412" i="43"/>
  <c r="Z412" i="43"/>
  <c r="R412" i="43"/>
  <c r="AJ412" i="43" s="1"/>
  <c r="AH412" i="43"/>
  <c r="AV411" i="43"/>
  <c r="AT411" i="43"/>
  <c r="AQ411" i="43"/>
  <c r="AO411" i="43"/>
  <c r="AL411" i="43"/>
  <c r="AE411" i="43"/>
  <c r="AB411" i="43"/>
  <c r="Z411" i="43"/>
  <c r="R411" i="43"/>
  <c r="AJ411" i="43" s="1"/>
  <c r="AH411" i="43"/>
  <c r="AV410" i="43"/>
  <c r="AT410" i="43"/>
  <c r="AQ410" i="43"/>
  <c r="AO410" i="43"/>
  <c r="AL410" i="43"/>
  <c r="AE410" i="43"/>
  <c r="AB410" i="43"/>
  <c r="Z410" i="43"/>
  <c r="R410" i="43"/>
  <c r="AJ410" i="43" s="1"/>
  <c r="AH410" i="43"/>
  <c r="AV409" i="43"/>
  <c r="AT409" i="43"/>
  <c r="AQ409" i="43"/>
  <c r="AO409" i="43"/>
  <c r="AL409" i="43"/>
  <c r="AE409" i="43"/>
  <c r="AB409" i="43"/>
  <c r="Z409" i="43"/>
  <c r="R409" i="43"/>
  <c r="AJ409" i="43" s="1"/>
  <c r="AH409" i="43"/>
  <c r="AV408" i="43"/>
  <c r="AT408" i="43"/>
  <c r="AQ408" i="43"/>
  <c r="AO408" i="43"/>
  <c r="AL408" i="43"/>
  <c r="AE408" i="43"/>
  <c r="AB408" i="43"/>
  <c r="Z408" i="43"/>
  <c r="R408" i="43"/>
  <c r="AJ408" i="43" s="1"/>
  <c r="AH408" i="43"/>
  <c r="AV407" i="43"/>
  <c r="AT407" i="43"/>
  <c r="AQ407" i="43"/>
  <c r="AO407" i="43"/>
  <c r="AL407" i="43"/>
  <c r="AE407" i="43"/>
  <c r="AB407" i="43"/>
  <c r="Z407" i="43"/>
  <c r="R407" i="43"/>
  <c r="AJ407" i="43" s="1"/>
  <c r="AH407" i="43"/>
  <c r="AV406" i="43"/>
  <c r="AT406" i="43"/>
  <c r="AQ406" i="43"/>
  <c r="AO406" i="43"/>
  <c r="AL406" i="43"/>
  <c r="AE406" i="43"/>
  <c r="AB406" i="43"/>
  <c r="Z406" i="43"/>
  <c r="R406" i="43"/>
  <c r="AJ406" i="43" s="1"/>
  <c r="AH406" i="43"/>
  <c r="AV405" i="43"/>
  <c r="AT405" i="43"/>
  <c r="AQ405" i="43"/>
  <c r="AO405" i="43"/>
  <c r="AL405" i="43"/>
  <c r="AE405" i="43"/>
  <c r="AB405" i="43"/>
  <c r="Z405" i="43"/>
  <c r="R405" i="43"/>
  <c r="AJ405" i="43" s="1"/>
  <c r="AH405" i="43"/>
  <c r="AV404" i="43"/>
  <c r="AT404" i="43"/>
  <c r="AQ404" i="43"/>
  <c r="AO404" i="43"/>
  <c r="AL404" i="43"/>
  <c r="AE404" i="43"/>
  <c r="AB404" i="43"/>
  <c r="Z404" i="43"/>
  <c r="R404" i="43"/>
  <c r="AJ404" i="43" s="1"/>
  <c r="AH404" i="43"/>
  <c r="AV403" i="43"/>
  <c r="AT403" i="43"/>
  <c r="AQ403" i="43"/>
  <c r="AO403" i="43"/>
  <c r="AL403" i="43"/>
  <c r="AE403" i="43"/>
  <c r="AB403" i="43"/>
  <c r="Z403" i="43"/>
  <c r="R403" i="43"/>
  <c r="AJ403" i="43" s="1"/>
  <c r="AH403" i="43"/>
  <c r="AV402" i="43"/>
  <c r="AT402" i="43"/>
  <c r="AQ402" i="43"/>
  <c r="AO402" i="43"/>
  <c r="AL402" i="43"/>
  <c r="AE402" i="43"/>
  <c r="AB402" i="43"/>
  <c r="Z402" i="43"/>
  <c r="R402" i="43"/>
  <c r="AJ402" i="43" s="1"/>
  <c r="AH402" i="43"/>
  <c r="AV401" i="43"/>
  <c r="AT401" i="43"/>
  <c r="AQ401" i="43"/>
  <c r="AO401" i="43"/>
  <c r="AL401" i="43"/>
  <c r="AE401" i="43"/>
  <c r="AB401" i="43"/>
  <c r="Z401" i="43"/>
  <c r="R401" i="43"/>
  <c r="AJ401" i="43" s="1"/>
  <c r="AH401" i="43"/>
  <c r="AV400" i="43"/>
  <c r="AT400" i="43"/>
  <c r="AQ400" i="43"/>
  <c r="AO400" i="43"/>
  <c r="AL400" i="43"/>
  <c r="AE400" i="43"/>
  <c r="AB400" i="43"/>
  <c r="Z400" i="43"/>
  <c r="R400" i="43"/>
  <c r="AJ400" i="43" s="1"/>
  <c r="AH400" i="43"/>
  <c r="AV399" i="43"/>
  <c r="AT399" i="43"/>
  <c r="AQ399" i="43"/>
  <c r="AO399" i="43"/>
  <c r="AL399" i="43"/>
  <c r="AE399" i="43"/>
  <c r="AB399" i="43"/>
  <c r="Z399" i="43"/>
  <c r="R399" i="43"/>
  <c r="AJ399" i="43" s="1"/>
  <c r="AH399" i="43"/>
  <c r="AV398" i="43"/>
  <c r="AT398" i="43"/>
  <c r="AQ398" i="43"/>
  <c r="AO398" i="43"/>
  <c r="AL398" i="43"/>
  <c r="AE398" i="43"/>
  <c r="AB398" i="43"/>
  <c r="Z398" i="43"/>
  <c r="R398" i="43"/>
  <c r="AJ398" i="43" s="1"/>
  <c r="AH398" i="43"/>
  <c r="AV397" i="43"/>
  <c r="AT397" i="43"/>
  <c r="AQ397" i="43"/>
  <c r="AO397" i="43"/>
  <c r="AL397" i="43"/>
  <c r="AE397" i="43"/>
  <c r="AB397" i="43"/>
  <c r="Z397" i="43"/>
  <c r="R397" i="43"/>
  <c r="AJ397" i="43" s="1"/>
  <c r="AH397" i="43"/>
  <c r="AV396" i="43"/>
  <c r="AT396" i="43"/>
  <c r="AQ396" i="43"/>
  <c r="AO396" i="43"/>
  <c r="AL396" i="43"/>
  <c r="AE396" i="43"/>
  <c r="AB396" i="43"/>
  <c r="Z396" i="43"/>
  <c r="R396" i="43"/>
  <c r="AJ396" i="43" s="1"/>
  <c r="AH396" i="43"/>
  <c r="AV395" i="43"/>
  <c r="AT395" i="43"/>
  <c r="AQ395" i="43"/>
  <c r="AO395" i="43"/>
  <c r="AL395" i="43"/>
  <c r="AE395" i="43"/>
  <c r="AB395" i="43"/>
  <c r="Z395" i="43"/>
  <c r="R395" i="43"/>
  <c r="AJ395" i="43" s="1"/>
  <c r="AH395" i="43"/>
  <c r="AV394" i="43"/>
  <c r="AT394" i="43"/>
  <c r="AQ394" i="43"/>
  <c r="AO394" i="43"/>
  <c r="AL394" i="43"/>
  <c r="AE394" i="43"/>
  <c r="AB394" i="43"/>
  <c r="Z394" i="43"/>
  <c r="R394" i="43"/>
  <c r="AJ394" i="43" s="1"/>
  <c r="AH394" i="43"/>
  <c r="AV393" i="43"/>
  <c r="AT393" i="43"/>
  <c r="AQ393" i="43"/>
  <c r="AO393" i="43"/>
  <c r="AL393" i="43"/>
  <c r="AE393" i="43"/>
  <c r="AB393" i="43"/>
  <c r="Z393" i="43"/>
  <c r="R393" i="43"/>
  <c r="AJ393" i="43" s="1"/>
  <c r="AH393" i="43"/>
  <c r="AV392" i="43"/>
  <c r="AT392" i="43"/>
  <c r="AQ392" i="43"/>
  <c r="AO392" i="43"/>
  <c r="AL392" i="43"/>
  <c r="AE392" i="43"/>
  <c r="AB392" i="43"/>
  <c r="Z392" i="43"/>
  <c r="R392" i="43"/>
  <c r="AJ392" i="43" s="1"/>
  <c r="AH392" i="43"/>
  <c r="AV391" i="43"/>
  <c r="AT391" i="43"/>
  <c r="AQ391" i="43"/>
  <c r="AO391" i="43"/>
  <c r="AL391" i="43"/>
  <c r="AE391" i="43"/>
  <c r="AB391" i="43"/>
  <c r="Z391" i="43"/>
  <c r="R391" i="43"/>
  <c r="AJ391" i="43" s="1"/>
  <c r="AH391" i="43"/>
  <c r="AV390" i="43"/>
  <c r="AT390" i="43"/>
  <c r="AQ390" i="43"/>
  <c r="AO390" i="43"/>
  <c r="AL390" i="43"/>
  <c r="AE390" i="43"/>
  <c r="AB390" i="43"/>
  <c r="Z390" i="43"/>
  <c r="R390" i="43"/>
  <c r="AJ390" i="43" s="1"/>
  <c r="AH390" i="43"/>
  <c r="AV389" i="43"/>
  <c r="AT389" i="43"/>
  <c r="AQ389" i="43"/>
  <c r="AO389" i="43"/>
  <c r="AL389" i="43"/>
  <c r="AE389" i="43"/>
  <c r="AB389" i="43"/>
  <c r="Z389" i="43"/>
  <c r="R389" i="43"/>
  <c r="AJ389" i="43" s="1"/>
  <c r="AH389" i="43"/>
  <c r="AV388" i="43"/>
  <c r="AT388" i="43"/>
  <c r="AQ388" i="43"/>
  <c r="AO388" i="43"/>
  <c r="AL388" i="43"/>
  <c r="AE388" i="43"/>
  <c r="AB388" i="43"/>
  <c r="Z388" i="43"/>
  <c r="R388" i="43"/>
  <c r="AJ388" i="43" s="1"/>
  <c r="AH388" i="43"/>
  <c r="AV387" i="43"/>
  <c r="AT387" i="43"/>
  <c r="AQ387" i="43"/>
  <c r="AO387" i="43"/>
  <c r="AL387" i="43"/>
  <c r="AE387" i="43"/>
  <c r="AB387" i="43"/>
  <c r="Z387" i="43"/>
  <c r="R387" i="43"/>
  <c r="AJ387" i="43" s="1"/>
  <c r="AH387" i="43"/>
  <c r="AV386" i="43"/>
  <c r="AT386" i="43"/>
  <c r="AQ386" i="43"/>
  <c r="AO386" i="43"/>
  <c r="AL386" i="43"/>
  <c r="AE386" i="43"/>
  <c r="AB386" i="43"/>
  <c r="Z386" i="43"/>
  <c r="R386" i="43"/>
  <c r="AJ386" i="43" s="1"/>
  <c r="AH386" i="43"/>
  <c r="AV385" i="43"/>
  <c r="AT385" i="43"/>
  <c r="AQ385" i="43"/>
  <c r="AO385" i="43"/>
  <c r="AL385" i="43"/>
  <c r="AE385" i="43"/>
  <c r="AB385" i="43"/>
  <c r="Z385" i="43"/>
  <c r="R385" i="43"/>
  <c r="AJ385" i="43" s="1"/>
  <c r="AH385" i="43"/>
  <c r="AV384" i="43"/>
  <c r="AT384" i="43"/>
  <c r="AQ384" i="43"/>
  <c r="AO384" i="43"/>
  <c r="AL384" i="43"/>
  <c r="AE384" i="43"/>
  <c r="AB384" i="43"/>
  <c r="Z384" i="43"/>
  <c r="R384" i="43"/>
  <c r="AJ384" i="43" s="1"/>
  <c r="AH384" i="43"/>
  <c r="AV383" i="43"/>
  <c r="AT383" i="43"/>
  <c r="AQ383" i="43"/>
  <c r="AO383" i="43"/>
  <c r="AL383" i="43"/>
  <c r="AE383" i="43"/>
  <c r="AB383" i="43"/>
  <c r="Z383" i="43"/>
  <c r="R383" i="43"/>
  <c r="AJ383" i="43" s="1"/>
  <c r="AH383" i="43"/>
  <c r="AV382" i="43"/>
  <c r="AT382" i="43"/>
  <c r="AQ382" i="43"/>
  <c r="AO382" i="43"/>
  <c r="AL382" i="43"/>
  <c r="AE382" i="43"/>
  <c r="AB382" i="43"/>
  <c r="Z382" i="43"/>
  <c r="R382" i="43"/>
  <c r="AJ382" i="43" s="1"/>
  <c r="AH382" i="43"/>
  <c r="AV381" i="43"/>
  <c r="AT381" i="43"/>
  <c r="AQ381" i="43"/>
  <c r="AO381" i="43"/>
  <c r="AL381" i="43"/>
  <c r="AE381" i="43"/>
  <c r="AB381" i="43"/>
  <c r="Z381" i="43"/>
  <c r="R381" i="43"/>
  <c r="AJ381" i="43" s="1"/>
  <c r="AH381" i="43"/>
  <c r="AV380" i="43"/>
  <c r="AT380" i="43"/>
  <c r="AQ380" i="43"/>
  <c r="AO380" i="43"/>
  <c r="AL380" i="43"/>
  <c r="AE380" i="43"/>
  <c r="AB380" i="43"/>
  <c r="Z380" i="43"/>
  <c r="R380" i="43"/>
  <c r="AJ380" i="43" s="1"/>
  <c r="AH380" i="43"/>
  <c r="AV379" i="43"/>
  <c r="AT379" i="43"/>
  <c r="AQ379" i="43"/>
  <c r="AO379" i="43"/>
  <c r="AL379" i="43"/>
  <c r="AE379" i="43"/>
  <c r="AB379" i="43"/>
  <c r="Z379" i="43"/>
  <c r="R379" i="43"/>
  <c r="AJ379" i="43" s="1"/>
  <c r="AH379" i="43"/>
  <c r="AV378" i="43"/>
  <c r="AT378" i="43"/>
  <c r="AQ378" i="43"/>
  <c r="AO378" i="43"/>
  <c r="AL378" i="43"/>
  <c r="AE378" i="43"/>
  <c r="AB378" i="43"/>
  <c r="Z378" i="43"/>
  <c r="R378" i="43"/>
  <c r="AJ378" i="43" s="1"/>
  <c r="AH378" i="43"/>
  <c r="AV377" i="43"/>
  <c r="AT377" i="43"/>
  <c r="AQ377" i="43"/>
  <c r="AO377" i="43"/>
  <c r="AL377" i="43"/>
  <c r="AE377" i="43"/>
  <c r="AB377" i="43"/>
  <c r="Z377" i="43"/>
  <c r="R377" i="43"/>
  <c r="AJ377" i="43" s="1"/>
  <c r="AH377" i="43"/>
  <c r="AV376" i="43"/>
  <c r="AT376" i="43"/>
  <c r="AQ376" i="43"/>
  <c r="AO376" i="43"/>
  <c r="AL376" i="43"/>
  <c r="AE376" i="43"/>
  <c r="AB376" i="43"/>
  <c r="Z376" i="43"/>
  <c r="R376" i="43"/>
  <c r="AJ376" i="43" s="1"/>
  <c r="AH376" i="43"/>
  <c r="AV375" i="43"/>
  <c r="AT375" i="43"/>
  <c r="AQ375" i="43"/>
  <c r="AO375" i="43"/>
  <c r="AL375" i="43"/>
  <c r="AE375" i="43"/>
  <c r="AB375" i="43"/>
  <c r="Z375" i="43"/>
  <c r="R375" i="43"/>
  <c r="AJ375" i="43" s="1"/>
  <c r="AH375" i="43"/>
  <c r="AV374" i="43"/>
  <c r="AT374" i="43"/>
  <c r="AQ374" i="43"/>
  <c r="AO374" i="43"/>
  <c r="AL374" i="43"/>
  <c r="AE374" i="43"/>
  <c r="AB374" i="43"/>
  <c r="Z374" i="43"/>
  <c r="R374" i="43"/>
  <c r="AJ374" i="43" s="1"/>
  <c r="AH374" i="43"/>
  <c r="AV373" i="43"/>
  <c r="AT373" i="43"/>
  <c r="AQ373" i="43"/>
  <c r="AO373" i="43"/>
  <c r="AL373" i="43"/>
  <c r="AE373" i="43"/>
  <c r="AB373" i="43"/>
  <c r="Z373" i="43"/>
  <c r="R373" i="43"/>
  <c r="AJ373" i="43" s="1"/>
  <c r="AH373" i="43"/>
  <c r="AV372" i="43"/>
  <c r="AT372" i="43"/>
  <c r="AQ372" i="43"/>
  <c r="AO372" i="43"/>
  <c r="AL372" i="43"/>
  <c r="AE372" i="43"/>
  <c r="AB372" i="43"/>
  <c r="Z372" i="43"/>
  <c r="R372" i="43"/>
  <c r="AJ372" i="43" s="1"/>
  <c r="AH372" i="43"/>
  <c r="AV371" i="43"/>
  <c r="AT371" i="43"/>
  <c r="AQ371" i="43"/>
  <c r="AO371" i="43"/>
  <c r="AL371" i="43"/>
  <c r="AE371" i="43"/>
  <c r="AB371" i="43"/>
  <c r="Z371" i="43"/>
  <c r="R371" i="43"/>
  <c r="AJ371" i="43" s="1"/>
  <c r="AH371" i="43"/>
  <c r="AV370" i="43"/>
  <c r="AT370" i="43"/>
  <c r="AQ370" i="43"/>
  <c r="AO370" i="43"/>
  <c r="AL370" i="43"/>
  <c r="AE370" i="43"/>
  <c r="AB370" i="43"/>
  <c r="Z370" i="43"/>
  <c r="R370" i="43"/>
  <c r="AJ370" i="43" s="1"/>
  <c r="AH370" i="43"/>
  <c r="AV369" i="43"/>
  <c r="AT369" i="43"/>
  <c r="AQ369" i="43"/>
  <c r="AO369" i="43"/>
  <c r="AL369" i="43"/>
  <c r="AE369" i="43"/>
  <c r="AB369" i="43"/>
  <c r="Z369" i="43"/>
  <c r="R369" i="43"/>
  <c r="AJ369" i="43" s="1"/>
  <c r="AH369" i="43"/>
  <c r="AV368" i="43"/>
  <c r="AT368" i="43"/>
  <c r="AQ368" i="43"/>
  <c r="AO368" i="43"/>
  <c r="AL368" i="43"/>
  <c r="AE368" i="43"/>
  <c r="AB368" i="43"/>
  <c r="Z368" i="43"/>
  <c r="R368" i="43"/>
  <c r="AJ368" i="43" s="1"/>
  <c r="AH368" i="43"/>
  <c r="AV367" i="43"/>
  <c r="AT367" i="43"/>
  <c r="AQ367" i="43"/>
  <c r="AO367" i="43"/>
  <c r="AL367" i="43"/>
  <c r="AE367" i="43"/>
  <c r="AB367" i="43"/>
  <c r="Z367" i="43"/>
  <c r="R367" i="43"/>
  <c r="AJ367" i="43" s="1"/>
  <c r="AH367" i="43"/>
  <c r="AV366" i="43"/>
  <c r="AT366" i="43"/>
  <c r="AQ366" i="43"/>
  <c r="AO366" i="43"/>
  <c r="AL366" i="43"/>
  <c r="AE366" i="43"/>
  <c r="AB366" i="43"/>
  <c r="Z366" i="43"/>
  <c r="R366" i="43"/>
  <c r="AJ366" i="43" s="1"/>
  <c r="AH366" i="43"/>
  <c r="AV365" i="43"/>
  <c r="AT365" i="43"/>
  <c r="AQ365" i="43"/>
  <c r="AO365" i="43"/>
  <c r="AL365" i="43"/>
  <c r="AE365" i="43"/>
  <c r="AB365" i="43"/>
  <c r="Z365" i="43"/>
  <c r="R365" i="43"/>
  <c r="AJ365" i="43" s="1"/>
  <c r="AH365" i="43"/>
  <c r="AV364" i="43"/>
  <c r="AT364" i="43"/>
  <c r="AQ364" i="43"/>
  <c r="AO364" i="43"/>
  <c r="AL364" i="43"/>
  <c r="AE364" i="43"/>
  <c r="AB364" i="43"/>
  <c r="Z364" i="43"/>
  <c r="R364" i="43"/>
  <c r="AJ364" i="43" s="1"/>
  <c r="AH364" i="43"/>
  <c r="AV363" i="43"/>
  <c r="AT363" i="43"/>
  <c r="AQ363" i="43"/>
  <c r="AO363" i="43"/>
  <c r="AL363" i="43"/>
  <c r="AE363" i="43"/>
  <c r="AB363" i="43"/>
  <c r="Z363" i="43"/>
  <c r="R363" i="43"/>
  <c r="AJ363" i="43" s="1"/>
  <c r="AH363" i="43"/>
  <c r="AV362" i="43"/>
  <c r="AT362" i="43"/>
  <c r="AQ362" i="43"/>
  <c r="AO362" i="43"/>
  <c r="AL362" i="43"/>
  <c r="AE362" i="43"/>
  <c r="AB362" i="43"/>
  <c r="Z362" i="43"/>
  <c r="R362" i="43"/>
  <c r="AJ362" i="43" s="1"/>
  <c r="AH362" i="43"/>
  <c r="AV361" i="43"/>
  <c r="AT361" i="43"/>
  <c r="AQ361" i="43"/>
  <c r="AO361" i="43"/>
  <c r="AL361" i="43"/>
  <c r="AE361" i="43"/>
  <c r="AB361" i="43"/>
  <c r="Z361" i="43"/>
  <c r="R361" i="43"/>
  <c r="AJ361" i="43" s="1"/>
  <c r="AH361" i="43"/>
  <c r="AV360" i="43"/>
  <c r="AT360" i="43"/>
  <c r="AQ360" i="43"/>
  <c r="AO360" i="43"/>
  <c r="AL360" i="43"/>
  <c r="AE360" i="43"/>
  <c r="AB360" i="43"/>
  <c r="Z360" i="43"/>
  <c r="R360" i="43"/>
  <c r="AJ360" i="43" s="1"/>
  <c r="AH360" i="43"/>
  <c r="AV359" i="43"/>
  <c r="AT359" i="43"/>
  <c r="AQ359" i="43"/>
  <c r="AO359" i="43"/>
  <c r="AL359" i="43"/>
  <c r="AE359" i="43"/>
  <c r="AB359" i="43"/>
  <c r="Z359" i="43"/>
  <c r="R359" i="43"/>
  <c r="AJ359" i="43" s="1"/>
  <c r="AH359" i="43"/>
  <c r="AV358" i="43"/>
  <c r="AT358" i="43"/>
  <c r="AQ358" i="43"/>
  <c r="AO358" i="43"/>
  <c r="AL358" i="43"/>
  <c r="AE358" i="43"/>
  <c r="AB358" i="43"/>
  <c r="Z358" i="43"/>
  <c r="R358" i="43"/>
  <c r="AJ358" i="43" s="1"/>
  <c r="AH358" i="43"/>
  <c r="AV357" i="43"/>
  <c r="AT357" i="43"/>
  <c r="AQ357" i="43"/>
  <c r="AO357" i="43"/>
  <c r="AL357" i="43"/>
  <c r="AE357" i="43"/>
  <c r="AB357" i="43"/>
  <c r="Z357" i="43"/>
  <c r="R357" i="43"/>
  <c r="AJ357" i="43" s="1"/>
  <c r="AH357" i="43"/>
  <c r="AV356" i="43"/>
  <c r="AT356" i="43"/>
  <c r="AQ356" i="43"/>
  <c r="AO356" i="43"/>
  <c r="AL356" i="43"/>
  <c r="AE356" i="43"/>
  <c r="AB356" i="43"/>
  <c r="Z356" i="43"/>
  <c r="R356" i="43"/>
  <c r="AJ356" i="43" s="1"/>
  <c r="AH356" i="43"/>
  <c r="AV355" i="43"/>
  <c r="AT355" i="43"/>
  <c r="AQ355" i="43"/>
  <c r="AO355" i="43"/>
  <c r="AL355" i="43"/>
  <c r="AE355" i="43"/>
  <c r="AB355" i="43"/>
  <c r="Z355" i="43"/>
  <c r="R355" i="43"/>
  <c r="AJ355" i="43" s="1"/>
  <c r="AH355" i="43"/>
  <c r="AV354" i="43"/>
  <c r="AT354" i="43"/>
  <c r="AQ354" i="43"/>
  <c r="AO354" i="43"/>
  <c r="AL354" i="43"/>
  <c r="AE354" i="43"/>
  <c r="AB354" i="43"/>
  <c r="Z354" i="43"/>
  <c r="R354" i="43"/>
  <c r="AJ354" i="43" s="1"/>
  <c r="AH354" i="43"/>
  <c r="AV353" i="43"/>
  <c r="AT353" i="43"/>
  <c r="AQ353" i="43"/>
  <c r="AO353" i="43"/>
  <c r="AL353" i="43"/>
  <c r="AE353" i="43"/>
  <c r="AB353" i="43"/>
  <c r="Z353" i="43"/>
  <c r="R353" i="43"/>
  <c r="AJ353" i="43" s="1"/>
  <c r="AH353" i="43"/>
  <c r="AV352" i="43"/>
  <c r="AT352" i="43"/>
  <c r="AQ352" i="43"/>
  <c r="AO352" i="43"/>
  <c r="AL352" i="43"/>
  <c r="AE352" i="43"/>
  <c r="AB352" i="43"/>
  <c r="Z352" i="43"/>
  <c r="R352" i="43"/>
  <c r="AJ352" i="43" s="1"/>
  <c r="AH352" i="43"/>
  <c r="AV351" i="43"/>
  <c r="AT351" i="43"/>
  <c r="AQ351" i="43"/>
  <c r="AO351" i="43"/>
  <c r="AL351" i="43"/>
  <c r="AE351" i="43"/>
  <c r="AB351" i="43"/>
  <c r="Z351" i="43"/>
  <c r="R351" i="43"/>
  <c r="AJ351" i="43" s="1"/>
  <c r="AH351" i="43"/>
  <c r="AV350" i="43"/>
  <c r="AT350" i="43"/>
  <c r="AQ350" i="43"/>
  <c r="AO350" i="43"/>
  <c r="AL350" i="43"/>
  <c r="AE350" i="43"/>
  <c r="AB350" i="43"/>
  <c r="Z350" i="43"/>
  <c r="R350" i="43"/>
  <c r="AJ350" i="43" s="1"/>
  <c r="AH350" i="43"/>
  <c r="AV349" i="43"/>
  <c r="AT349" i="43"/>
  <c r="AQ349" i="43"/>
  <c r="AO349" i="43"/>
  <c r="AL349" i="43"/>
  <c r="AE349" i="43"/>
  <c r="AB349" i="43"/>
  <c r="Z349" i="43"/>
  <c r="R349" i="43"/>
  <c r="AJ349" i="43" s="1"/>
  <c r="AH349" i="43"/>
  <c r="AV348" i="43"/>
  <c r="AT348" i="43"/>
  <c r="AQ348" i="43"/>
  <c r="AO348" i="43"/>
  <c r="AL348" i="43"/>
  <c r="AE348" i="43"/>
  <c r="AB348" i="43"/>
  <c r="Z348" i="43"/>
  <c r="R348" i="43"/>
  <c r="AJ348" i="43" s="1"/>
  <c r="AH348" i="43"/>
  <c r="AV347" i="43"/>
  <c r="AT347" i="43"/>
  <c r="AQ347" i="43"/>
  <c r="AO347" i="43"/>
  <c r="AL347" i="43"/>
  <c r="AE347" i="43"/>
  <c r="AB347" i="43"/>
  <c r="Z347" i="43"/>
  <c r="R347" i="43"/>
  <c r="AJ347" i="43" s="1"/>
  <c r="AH347" i="43"/>
  <c r="AV346" i="43"/>
  <c r="AT346" i="43"/>
  <c r="AQ346" i="43"/>
  <c r="AO346" i="43"/>
  <c r="AL346" i="43"/>
  <c r="AE346" i="43"/>
  <c r="AB346" i="43"/>
  <c r="Z346" i="43"/>
  <c r="R346" i="43"/>
  <c r="AJ346" i="43" s="1"/>
  <c r="AH346" i="43"/>
  <c r="AV345" i="43"/>
  <c r="AT345" i="43"/>
  <c r="AQ345" i="43"/>
  <c r="AO345" i="43"/>
  <c r="AL345" i="43"/>
  <c r="AE345" i="43"/>
  <c r="AB345" i="43"/>
  <c r="Z345" i="43"/>
  <c r="R345" i="43"/>
  <c r="AJ345" i="43" s="1"/>
  <c r="AH345" i="43"/>
  <c r="AV344" i="43"/>
  <c r="AT344" i="43"/>
  <c r="AQ344" i="43"/>
  <c r="AO344" i="43"/>
  <c r="AL344" i="43"/>
  <c r="AE344" i="43"/>
  <c r="AB344" i="43"/>
  <c r="Z344" i="43"/>
  <c r="R344" i="43"/>
  <c r="AJ344" i="43" s="1"/>
  <c r="AH344" i="43"/>
  <c r="AV343" i="43"/>
  <c r="AT343" i="43"/>
  <c r="AQ343" i="43"/>
  <c r="AO343" i="43"/>
  <c r="AL343" i="43"/>
  <c r="AE343" i="43"/>
  <c r="AB343" i="43"/>
  <c r="Z343" i="43"/>
  <c r="R343" i="43"/>
  <c r="AJ343" i="43" s="1"/>
  <c r="AH343" i="43"/>
  <c r="AV342" i="43"/>
  <c r="AT342" i="43"/>
  <c r="AQ342" i="43"/>
  <c r="AO342" i="43"/>
  <c r="AL342" i="43"/>
  <c r="AE342" i="43"/>
  <c r="AB342" i="43"/>
  <c r="Z342" i="43"/>
  <c r="R342" i="43"/>
  <c r="AJ342" i="43" s="1"/>
  <c r="AH342" i="43"/>
  <c r="AV341" i="43"/>
  <c r="AT341" i="43"/>
  <c r="AQ341" i="43"/>
  <c r="AO341" i="43"/>
  <c r="AL341" i="43"/>
  <c r="AE341" i="43"/>
  <c r="AB341" i="43"/>
  <c r="Z341" i="43"/>
  <c r="R341" i="43"/>
  <c r="AJ341" i="43" s="1"/>
  <c r="AH341" i="43"/>
  <c r="AV340" i="43"/>
  <c r="AT340" i="43"/>
  <c r="AQ340" i="43"/>
  <c r="AO340" i="43"/>
  <c r="AL340" i="43"/>
  <c r="AE340" i="43"/>
  <c r="AB340" i="43"/>
  <c r="Z340" i="43"/>
  <c r="R340" i="43"/>
  <c r="AJ340" i="43" s="1"/>
  <c r="AH340" i="43"/>
  <c r="AV339" i="43"/>
  <c r="AT339" i="43"/>
  <c r="AQ339" i="43"/>
  <c r="AO339" i="43"/>
  <c r="AL339" i="43"/>
  <c r="AE339" i="43"/>
  <c r="AB339" i="43"/>
  <c r="Z339" i="43"/>
  <c r="R339" i="43"/>
  <c r="AJ339" i="43" s="1"/>
  <c r="AH339" i="43"/>
  <c r="AV338" i="43"/>
  <c r="AT338" i="43"/>
  <c r="AQ338" i="43"/>
  <c r="AO338" i="43"/>
  <c r="AL338" i="43"/>
  <c r="AE338" i="43"/>
  <c r="AB338" i="43"/>
  <c r="Z338" i="43"/>
  <c r="R338" i="43"/>
  <c r="AJ338" i="43" s="1"/>
  <c r="AH338" i="43"/>
  <c r="AV337" i="43"/>
  <c r="AT337" i="43"/>
  <c r="AQ337" i="43"/>
  <c r="AO337" i="43"/>
  <c r="AL337" i="43"/>
  <c r="AE337" i="43"/>
  <c r="AB337" i="43"/>
  <c r="Z337" i="43"/>
  <c r="R337" i="43"/>
  <c r="AJ337" i="43" s="1"/>
  <c r="AH337" i="43"/>
  <c r="AV336" i="43"/>
  <c r="AT336" i="43"/>
  <c r="AQ336" i="43"/>
  <c r="AO336" i="43"/>
  <c r="AL336" i="43"/>
  <c r="AE336" i="43"/>
  <c r="AB336" i="43"/>
  <c r="Z336" i="43"/>
  <c r="R336" i="43"/>
  <c r="AJ336" i="43" s="1"/>
  <c r="AH336" i="43"/>
  <c r="AV335" i="43"/>
  <c r="AT335" i="43"/>
  <c r="AQ335" i="43"/>
  <c r="AO335" i="43"/>
  <c r="AL335" i="43"/>
  <c r="AE335" i="43"/>
  <c r="AB335" i="43"/>
  <c r="Z335" i="43"/>
  <c r="R335" i="43"/>
  <c r="AJ335" i="43" s="1"/>
  <c r="AH335" i="43"/>
  <c r="AV334" i="43"/>
  <c r="AT334" i="43"/>
  <c r="AQ334" i="43"/>
  <c r="AO334" i="43"/>
  <c r="AL334" i="43"/>
  <c r="AE334" i="43"/>
  <c r="AB334" i="43"/>
  <c r="Z334" i="43"/>
  <c r="R334" i="43"/>
  <c r="AJ334" i="43" s="1"/>
  <c r="AH334" i="43"/>
  <c r="AV333" i="43"/>
  <c r="AT333" i="43"/>
  <c r="AQ333" i="43"/>
  <c r="AO333" i="43"/>
  <c r="AL333" i="43"/>
  <c r="AE333" i="43"/>
  <c r="AB333" i="43"/>
  <c r="Z333" i="43"/>
  <c r="R333" i="43"/>
  <c r="AJ333" i="43" s="1"/>
  <c r="AH333" i="43"/>
  <c r="AV332" i="43"/>
  <c r="AT332" i="43"/>
  <c r="AQ332" i="43"/>
  <c r="AO332" i="43"/>
  <c r="AL332" i="43"/>
  <c r="AE332" i="43"/>
  <c r="AB332" i="43"/>
  <c r="Z332" i="43"/>
  <c r="R332" i="43"/>
  <c r="AJ332" i="43" s="1"/>
  <c r="AH332" i="43"/>
  <c r="AV331" i="43"/>
  <c r="AT331" i="43"/>
  <c r="AQ331" i="43"/>
  <c r="AO331" i="43"/>
  <c r="AL331" i="43"/>
  <c r="AE331" i="43"/>
  <c r="AB331" i="43"/>
  <c r="Z331" i="43"/>
  <c r="R331" i="43"/>
  <c r="AJ331" i="43" s="1"/>
  <c r="AH331" i="43"/>
  <c r="AV330" i="43"/>
  <c r="AT330" i="43"/>
  <c r="AQ330" i="43"/>
  <c r="AO330" i="43"/>
  <c r="AL330" i="43"/>
  <c r="AE330" i="43"/>
  <c r="AB330" i="43"/>
  <c r="Z330" i="43"/>
  <c r="R330" i="43"/>
  <c r="AJ330" i="43" s="1"/>
  <c r="AH330" i="43"/>
  <c r="AV329" i="43"/>
  <c r="AT329" i="43"/>
  <c r="AQ329" i="43"/>
  <c r="AO329" i="43"/>
  <c r="AL329" i="43"/>
  <c r="AE329" i="43"/>
  <c r="AB329" i="43"/>
  <c r="Z329" i="43"/>
  <c r="R329" i="43"/>
  <c r="AJ329" i="43" s="1"/>
  <c r="AH329" i="43"/>
  <c r="AV328" i="43"/>
  <c r="AT328" i="43"/>
  <c r="AQ328" i="43"/>
  <c r="AO328" i="43"/>
  <c r="AL328" i="43"/>
  <c r="AE328" i="43"/>
  <c r="AB328" i="43"/>
  <c r="Z328" i="43"/>
  <c r="R328" i="43"/>
  <c r="AJ328" i="43" s="1"/>
  <c r="AH328" i="43"/>
  <c r="AV327" i="43"/>
  <c r="AT327" i="43"/>
  <c r="AQ327" i="43"/>
  <c r="AO327" i="43"/>
  <c r="AL327" i="43"/>
  <c r="AE327" i="43"/>
  <c r="AB327" i="43"/>
  <c r="Z327" i="43"/>
  <c r="R327" i="43"/>
  <c r="AJ327" i="43" s="1"/>
  <c r="AH327" i="43"/>
  <c r="AV326" i="43"/>
  <c r="AT326" i="43"/>
  <c r="AQ326" i="43"/>
  <c r="AO326" i="43"/>
  <c r="AL326" i="43"/>
  <c r="AE326" i="43"/>
  <c r="AB326" i="43"/>
  <c r="Z326" i="43"/>
  <c r="R326" i="43"/>
  <c r="AJ326" i="43" s="1"/>
  <c r="AH326" i="43"/>
  <c r="AV325" i="43"/>
  <c r="AT325" i="43"/>
  <c r="AQ325" i="43"/>
  <c r="AO325" i="43"/>
  <c r="AL325" i="43"/>
  <c r="AE325" i="43"/>
  <c r="AB325" i="43"/>
  <c r="Z325" i="43"/>
  <c r="R325" i="43"/>
  <c r="AJ325" i="43" s="1"/>
  <c r="AH325" i="43"/>
  <c r="AV324" i="43"/>
  <c r="AT324" i="43"/>
  <c r="AQ324" i="43"/>
  <c r="AO324" i="43"/>
  <c r="AL324" i="43"/>
  <c r="AE324" i="43"/>
  <c r="AB324" i="43"/>
  <c r="Z324" i="43"/>
  <c r="R324" i="43"/>
  <c r="AJ324" i="43" s="1"/>
  <c r="AH324" i="43"/>
  <c r="AV323" i="43"/>
  <c r="AT323" i="43"/>
  <c r="AQ323" i="43"/>
  <c r="AO323" i="43"/>
  <c r="AL323" i="43"/>
  <c r="AE323" i="43"/>
  <c r="AB323" i="43"/>
  <c r="Z323" i="43"/>
  <c r="R323" i="43"/>
  <c r="AJ323" i="43" s="1"/>
  <c r="AH323" i="43"/>
  <c r="AV322" i="43"/>
  <c r="AT322" i="43"/>
  <c r="AQ322" i="43"/>
  <c r="AO322" i="43"/>
  <c r="AL322" i="43"/>
  <c r="AE322" i="43"/>
  <c r="AB322" i="43"/>
  <c r="Z322" i="43"/>
  <c r="R322" i="43"/>
  <c r="AJ322" i="43" s="1"/>
  <c r="AH322" i="43"/>
  <c r="AV321" i="43"/>
  <c r="AT321" i="43"/>
  <c r="AQ321" i="43"/>
  <c r="AO321" i="43"/>
  <c r="AL321" i="43"/>
  <c r="AE321" i="43"/>
  <c r="AB321" i="43"/>
  <c r="Z321" i="43"/>
  <c r="R321" i="43"/>
  <c r="AJ321" i="43" s="1"/>
  <c r="AH321" i="43"/>
  <c r="AV320" i="43"/>
  <c r="AT320" i="43"/>
  <c r="AQ320" i="43"/>
  <c r="AO320" i="43"/>
  <c r="AL320" i="43"/>
  <c r="AE320" i="43"/>
  <c r="AB320" i="43"/>
  <c r="Z320" i="43"/>
  <c r="R320" i="43"/>
  <c r="AJ320" i="43" s="1"/>
  <c r="AH320" i="43"/>
  <c r="AV319" i="43"/>
  <c r="AT319" i="43"/>
  <c r="AQ319" i="43"/>
  <c r="AO319" i="43"/>
  <c r="AL319" i="43"/>
  <c r="AE319" i="43"/>
  <c r="AB319" i="43"/>
  <c r="Z319" i="43"/>
  <c r="R319" i="43"/>
  <c r="AJ319" i="43" s="1"/>
  <c r="AH319" i="43"/>
  <c r="AV318" i="43"/>
  <c r="AT318" i="43"/>
  <c r="AQ318" i="43"/>
  <c r="AO318" i="43"/>
  <c r="AL318" i="43"/>
  <c r="AE318" i="43"/>
  <c r="AB318" i="43"/>
  <c r="Z318" i="43"/>
  <c r="R318" i="43"/>
  <c r="AJ318" i="43" s="1"/>
  <c r="AH318" i="43"/>
  <c r="AV317" i="43"/>
  <c r="AT317" i="43"/>
  <c r="AQ317" i="43"/>
  <c r="AO317" i="43"/>
  <c r="AL317" i="43"/>
  <c r="AE317" i="43"/>
  <c r="AB317" i="43"/>
  <c r="Z317" i="43"/>
  <c r="R317" i="43"/>
  <c r="AJ317" i="43" s="1"/>
  <c r="AH317" i="43"/>
  <c r="AV316" i="43"/>
  <c r="AT316" i="43"/>
  <c r="AQ316" i="43"/>
  <c r="AO316" i="43"/>
  <c r="AL316" i="43"/>
  <c r="AE316" i="43"/>
  <c r="AB316" i="43"/>
  <c r="Z316" i="43"/>
  <c r="R316" i="43"/>
  <c r="AJ316" i="43" s="1"/>
  <c r="AH316" i="43"/>
  <c r="AV315" i="43"/>
  <c r="AT315" i="43"/>
  <c r="AQ315" i="43"/>
  <c r="AO315" i="43"/>
  <c r="AL315" i="43"/>
  <c r="AE315" i="43"/>
  <c r="AB315" i="43"/>
  <c r="Z315" i="43"/>
  <c r="R315" i="43"/>
  <c r="AJ315" i="43" s="1"/>
  <c r="AH315" i="43"/>
  <c r="AV314" i="43"/>
  <c r="AT314" i="43"/>
  <c r="AQ314" i="43"/>
  <c r="AO314" i="43"/>
  <c r="AL314" i="43"/>
  <c r="AE314" i="43"/>
  <c r="AB314" i="43"/>
  <c r="Z314" i="43"/>
  <c r="R314" i="43"/>
  <c r="AJ314" i="43" s="1"/>
  <c r="AH314" i="43"/>
  <c r="AV313" i="43"/>
  <c r="AT313" i="43"/>
  <c r="AQ313" i="43"/>
  <c r="AO313" i="43"/>
  <c r="AL313" i="43"/>
  <c r="AE313" i="43"/>
  <c r="AB313" i="43"/>
  <c r="Z313" i="43"/>
  <c r="R313" i="43"/>
  <c r="AJ313" i="43" s="1"/>
  <c r="AH313" i="43"/>
  <c r="AV312" i="43"/>
  <c r="AT312" i="43"/>
  <c r="AQ312" i="43"/>
  <c r="AO312" i="43"/>
  <c r="AL312" i="43"/>
  <c r="AE312" i="43"/>
  <c r="AB312" i="43"/>
  <c r="Z312" i="43"/>
  <c r="R312" i="43"/>
  <c r="AJ312" i="43" s="1"/>
  <c r="AH312" i="43"/>
  <c r="AV311" i="43"/>
  <c r="AT311" i="43"/>
  <c r="AQ311" i="43"/>
  <c r="AO311" i="43"/>
  <c r="AL311" i="43"/>
  <c r="AE311" i="43"/>
  <c r="AB311" i="43"/>
  <c r="Z311" i="43"/>
  <c r="R311" i="43"/>
  <c r="AJ311" i="43" s="1"/>
  <c r="AH311" i="43"/>
  <c r="AV310" i="43"/>
  <c r="AT310" i="43"/>
  <c r="AQ310" i="43"/>
  <c r="AO310" i="43"/>
  <c r="AL310" i="43"/>
  <c r="AE310" i="43"/>
  <c r="AB310" i="43"/>
  <c r="Z310" i="43"/>
  <c r="R310" i="43"/>
  <c r="AJ310" i="43" s="1"/>
  <c r="AH310" i="43"/>
  <c r="AV309" i="43"/>
  <c r="AT309" i="43"/>
  <c r="AQ309" i="43"/>
  <c r="AO309" i="43"/>
  <c r="AL309" i="43"/>
  <c r="AE309" i="43"/>
  <c r="AB309" i="43"/>
  <c r="Z309" i="43"/>
  <c r="R309" i="43"/>
  <c r="AJ309" i="43" s="1"/>
  <c r="AH309" i="43"/>
  <c r="AV308" i="43"/>
  <c r="AT308" i="43"/>
  <c r="AQ308" i="43"/>
  <c r="AO308" i="43"/>
  <c r="AL308" i="43"/>
  <c r="AE308" i="43"/>
  <c r="AB308" i="43"/>
  <c r="Z308" i="43"/>
  <c r="R308" i="43"/>
  <c r="AJ308" i="43" s="1"/>
  <c r="AH308" i="43"/>
  <c r="AV307" i="43"/>
  <c r="AT307" i="43"/>
  <c r="AQ307" i="43"/>
  <c r="AO307" i="43"/>
  <c r="AL307" i="43"/>
  <c r="AE307" i="43"/>
  <c r="AB307" i="43"/>
  <c r="Z307" i="43"/>
  <c r="R307" i="43"/>
  <c r="AJ307" i="43" s="1"/>
  <c r="AH307" i="43"/>
  <c r="AV306" i="43"/>
  <c r="AT306" i="43"/>
  <c r="AQ306" i="43"/>
  <c r="AO306" i="43"/>
  <c r="AL306" i="43"/>
  <c r="AE306" i="43"/>
  <c r="AB306" i="43"/>
  <c r="Z306" i="43"/>
  <c r="R306" i="43"/>
  <c r="AJ306" i="43" s="1"/>
  <c r="AH306" i="43"/>
  <c r="AV305" i="43"/>
  <c r="AT305" i="43"/>
  <c r="AQ305" i="43"/>
  <c r="AO305" i="43"/>
  <c r="AL305" i="43"/>
  <c r="AE305" i="43"/>
  <c r="AB305" i="43"/>
  <c r="Z305" i="43"/>
  <c r="R305" i="43"/>
  <c r="AJ305" i="43" s="1"/>
  <c r="AH305" i="43"/>
  <c r="AV304" i="43"/>
  <c r="AT304" i="43"/>
  <c r="AQ304" i="43"/>
  <c r="AO304" i="43"/>
  <c r="AL304" i="43"/>
  <c r="AE304" i="43"/>
  <c r="AB304" i="43"/>
  <c r="Z304" i="43"/>
  <c r="R304" i="43"/>
  <c r="AJ304" i="43" s="1"/>
  <c r="AH304" i="43"/>
  <c r="AV303" i="43"/>
  <c r="AT303" i="43"/>
  <c r="AQ303" i="43"/>
  <c r="AO303" i="43"/>
  <c r="AL303" i="43"/>
  <c r="AE303" i="43"/>
  <c r="AB303" i="43"/>
  <c r="Z303" i="43"/>
  <c r="R303" i="43"/>
  <c r="AJ303" i="43" s="1"/>
  <c r="AH303" i="43"/>
  <c r="AV302" i="43"/>
  <c r="AT302" i="43"/>
  <c r="AQ302" i="43"/>
  <c r="AO302" i="43"/>
  <c r="AL302" i="43"/>
  <c r="AE302" i="43"/>
  <c r="AB302" i="43"/>
  <c r="Z302" i="43"/>
  <c r="R302" i="43"/>
  <c r="AJ302" i="43" s="1"/>
  <c r="AH302" i="43"/>
  <c r="AV301" i="43"/>
  <c r="AT301" i="43"/>
  <c r="AQ301" i="43"/>
  <c r="AO301" i="43"/>
  <c r="AL301" i="43"/>
  <c r="AE301" i="43"/>
  <c r="AB301" i="43"/>
  <c r="Z301" i="43"/>
  <c r="R301" i="43"/>
  <c r="AJ301" i="43" s="1"/>
  <c r="AH301" i="43"/>
  <c r="AV300" i="43"/>
  <c r="AT300" i="43"/>
  <c r="AQ300" i="43"/>
  <c r="AO300" i="43"/>
  <c r="AL300" i="43"/>
  <c r="AE300" i="43"/>
  <c r="AB300" i="43"/>
  <c r="Z300" i="43"/>
  <c r="R300" i="43"/>
  <c r="AJ300" i="43" s="1"/>
  <c r="AH300" i="43"/>
  <c r="AV299" i="43"/>
  <c r="AT299" i="43"/>
  <c r="AQ299" i="43"/>
  <c r="AO299" i="43"/>
  <c r="AL299" i="43"/>
  <c r="AE299" i="43"/>
  <c r="AB299" i="43"/>
  <c r="Z299" i="43"/>
  <c r="R299" i="43"/>
  <c r="AJ299" i="43" s="1"/>
  <c r="AH299" i="43"/>
  <c r="AV298" i="43"/>
  <c r="AT298" i="43"/>
  <c r="AQ298" i="43"/>
  <c r="AO298" i="43"/>
  <c r="AL298" i="43"/>
  <c r="AE298" i="43"/>
  <c r="AB298" i="43"/>
  <c r="Z298" i="43"/>
  <c r="R298" i="43"/>
  <c r="AJ298" i="43" s="1"/>
  <c r="AH298" i="43"/>
  <c r="AV297" i="43"/>
  <c r="AT297" i="43"/>
  <c r="AQ297" i="43"/>
  <c r="AO297" i="43"/>
  <c r="AL297" i="43"/>
  <c r="AE297" i="43"/>
  <c r="AB297" i="43"/>
  <c r="Z297" i="43"/>
  <c r="R297" i="43"/>
  <c r="AJ297" i="43" s="1"/>
  <c r="AH297" i="43"/>
  <c r="AV296" i="43"/>
  <c r="AT296" i="43"/>
  <c r="AQ296" i="43"/>
  <c r="AO296" i="43"/>
  <c r="AL296" i="43"/>
  <c r="AE296" i="43"/>
  <c r="AB296" i="43"/>
  <c r="Z296" i="43"/>
  <c r="R296" i="43"/>
  <c r="AJ296" i="43" s="1"/>
  <c r="AH296" i="43"/>
  <c r="AV295" i="43"/>
  <c r="AT295" i="43"/>
  <c r="AQ295" i="43"/>
  <c r="AO295" i="43"/>
  <c r="AL295" i="43"/>
  <c r="AE295" i="43"/>
  <c r="AB295" i="43"/>
  <c r="Z295" i="43"/>
  <c r="R295" i="43"/>
  <c r="AJ295" i="43" s="1"/>
  <c r="AH295" i="43"/>
  <c r="AV294" i="43"/>
  <c r="AT294" i="43"/>
  <c r="AQ294" i="43"/>
  <c r="AO294" i="43"/>
  <c r="AL294" i="43"/>
  <c r="AE294" i="43"/>
  <c r="AB294" i="43"/>
  <c r="Z294" i="43"/>
  <c r="R294" i="43"/>
  <c r="AJ294" i="43" s="1"/>
  <c r="AH294" i="43"/>
  <c r="AV293" i="43"/>
  <c r="AT293" i="43"/>
  <c r="AQ293" i="43"/>
  <c r="AO293" i="43"/>
  <c r="AL293" i="43"/>
  <c r="AE293" i="43"/>
  <c r="AB293" i="43"/>
  <c r="Z293" i="43"/>
  <c r="R293" i="43"/>
  <c r="AJ293" i="43" s="1"/>
  <c r="AH293" i="43"/>
  <c r="AV292" i="43"/>
  <c r="AT292" i="43"/>
  <c r="AQ292" i="43"/>
  <c r="AO292" i="43"/>
  <c r="AL292" i="43"/>
  <c r="AE292" i="43"/>
  <c r="AB292" i="43"/>
  <c r="Z292" i="43"/>
  <c r="R292" i="43"/>
  <c r="AJ292" i="43" s="1"/>
  <c r="AH292" i="43"/>
  <c r="AV291" i="43"/>
  <c r="AT291" i="43"/>
  <c r="AQ291" i="43"/>
  <c r="AO291" i="43"/>
  <c r="AL291" i="43"/>
  <c r="AE291" i="43"/>
  <c r="AB291" i="43"/>
  <c r="Z291" i="43"/>
  <c r="R291" i="43"/>
  <c r="AJ291" i="43" s="1"/>
  <c r="AH291" i="43"/>
  <c r="AV290" i="43"/>
  <c r="AT290" i="43"/>
  <c r="AQ290" i="43"/>
  <c r="AO290" i="43"/>
  <c r="AL290" i="43"/>
  <c r="AE290" i="43"/>
  <c r="AB290" i="43"/>
  <c r="Z290" i="43"/>
  <c r="R290" i="43"/>
  <c r="AJ290" i="43" s="1"/>
  <c r="AH290" i="43"/>
  <c r="AV289" i="43"/>
  <c r="AT289" i="43"/>
  <c r="AQ289" i="43"/>
  <c r="AO289" i="43"/>
  <c r="AL289" i="43"/>
  <c r="AE289" i="43"/>
  <c r="AB289" i="43"/>
  <c r="Z289" i="43"/>
  <c r="R289" i="43"/>
  <c r="AJ289" i="43" s="1"/>
  <c r="AH289" i="43"/>
  <c r="AV288" i="43"/>
  <c r="AT288" i="43"/>
  <c r="AQ288" i="43"/>
  <c r="AO288" i="43"/>
  <c r="AL288" i="43"/>
  <c r="AE288" i="43"/>
  <c r="AB288" i="43"/>
  <c r="Z288" i="43"/>
  <c r="R288" i="43"/>
  <c r="AJ288" i="43" s="1"/>
  <c r="AH288" i="43"/>
  <c r="AV287" i="43"/>
  <c r="AT287" i="43"/>
  <c r="AQ287" i="43"/>
  <c r="AO287" i="43"/>
  <c r="AL287" i="43"/>
  <c r="AE287" i="43"/>
  <c r="AB287" i="43"/>
  <c r="Z287" i="43"/>
  <c r="R287" i="43"/>
  <c r="AJ287" i="43" s="1"/>
  <c r="AH287" i="43"/>
  <c r="AV286" i="43"/>
  <c r="AT286" i="43"/>
  <c r="AQ286" i="43"/>
  <c r="AO286" i="43"/>
  <c r="AL286" i="43"/>
  <c r="AE286" i="43"/>
  <c r="AB286" i="43"/>
  <c r="Z286" i="43"/>
  <c r="R286" i="43"/>
  <c r="AJ286" i="43" s="1"/>
  <c r="AH286" i="43"/>
  <c r="AV285" i="43"/>
  <c r="AT285" i="43"/>
  <c r="AQ285" i="43"/>
  <c r="AO285" i="43"/>
  <c r="AL285" i="43"/>
  <c r="AE285" i="43"/>
  <c r="AB285" i="43"/>
  <c r="Z285" i="43"/>
  <c r="R285" i="43"/>
  <c r="AJ285" i="43" s="1"/>
  <c r="AH285" i="43"/>
  <c r="AV284" i="43"/>
  <c r="AT284" i="43"/>
  <c r="AQ284" i="43"/>
  <c r="AO284" i="43"/>
  <c r="AL284" i="43"/>
  <c r="AE284" i="43"/>
  <c r="AB284" i="43"/>
  <c r="Z284" i="43"/>
  <c r="R284" i="43"/>
  <c r="AJ284" i="43" s="1"/>
  <c r="AH284" i="43"/>
  <c r="AV283" i="43"/>
  <c r="AT283" i="43"/>
  <c r="AQ283" i="43"/>
  <c r="AO283" i="43"/>
  <c r="AL283" i="43"/>
  <c r="AE283" i="43"/>
  <c r="AB283" i="43"/>
  <c r="Z283" i="43"/>
  <c r="R283" i="43"/>
  <c r="AJ283" i="43" s="1"/>
  <c r="AH283" i="43"/>
  <c r="AV282" i="43"/>
  <c r="AT282" i="43"/>
  <c r="AQ282" i="43"/>
  <c r="AO282" i="43"/>
  <c r="AL282" i="43"/>
  <c r="AE282" i="43"/>
  <c r="AB282" i="43"/>
  <c r="Z282" i="43"/>
  <c r="R282" i="43"/>
  <c r="AJ282" i="43" s="1"/>
  <c r="AH282" i="43"/>
  <c r="AV281" i="43"/>
  <c r="AT281" i="43"/>
  <c r="AQ281" i="43"/>
  <c r="AO281" i="43"/>
  <c r="AL281" i="43"/>
  <c r="AE281" i="43"/>
  <c r="AB281" i="43"/>
  <c r="Z281" i="43"/>
  <c r="R281" i="43"/>
  <c r="AJ281" i="43" s="1"/>
  <c r="AH281" i="43"/>
  <c r="AV280" i="43"/>
  <c r="AT280" i="43"/>
  <c r="AQ280" i="43"/>
  <c r="AO280" i="43"/>
  <c r="AL280" i="43"/>
  <c r="AE280" i="43"/>
  <c r="AB280" i="43"/>
  <c r="Z280" i="43"/>
  <c r="R280" i="43"/>
  <c r="AJ280" i="43" s="1"/>
  <c r="AH280" i="43"/>
  <c r="AV279" i="43"/>
  <c r="AT279" i="43"/>
  <c r="AQ279" i="43"/>
  <c r="AO279" i="43"/>
  <c r="AL279" i="43"/>
  <c r="AE279" i="43"/>
  <c r="AB279" i="43"/>
  <c r="Z279" i="43"/>
  <c r="R279" i="43"/>
  <c r="AJ279" i="43" s="1"/>
  <c r="AH279" i="43"/>
  <c r="AV278" i="43"/>
  <c r="AT278" i="43"/>
  <c r="AQ278" i="43"/>
  <c r="AO278" i="43"/>
  <c r="AL278" i="43"/>
  <c r="AE278" i="43"/>
  <c r="AB278" i="43"/>
  <c r="Z278" i="43"/>
  <c r="R278" i="43"/>
  <c r="AJ278" i="43" s="1"/>
  <c r="AH278" i="43"/>
  <c r="AV277" i="43"/>
  <c r="AT277" i="43"/>
  <c r="AQ277" i="43"/>
  <c r="AO277" i="43"/>
  <c r="AL277" i="43"/>
  <c r="AE277" i="43"/>
  <c r="AB277" i="43"/>
  <c r="Z277" i="43"/>
  <c r="R277" i="43"/>
  <c r="AJ277" i="43" s="1"/>
  <c r="AH277" i="43"/>
  <c r="AV276" i="43"/>
  <c r="AT276" i="43"/>
  <c r="AQ276" i="43"/>
  <c r="AO276" i="43"/>
  <c r="AL276" i="43"/>
  <c r="AE276" i="43"/>
  <c r="AB276" i="43"/>
  <c r="Z276" i="43"/>
  <c r="R276" i="43"/>
  <c r="AJ276" i="43" s="1"/>
  <c r="AH276" i="43"/>
  <c r="AV275" i="43"/>
  <c r="AT275" i="43"/>
  <c r="AQ275" i="43"/>
  <c r="AO275" i="43"/>
  <c r="AL275" i="43"/>
  <c r="AE275" i="43"/>
  <c r="AB275" i="43"/>
  <c r="Z275" i="43"/>
  <c r="R275" i="43"/>
  <c r="AJ275" i="43" s="1"/>
  <c r="AH275" i="43"/>
  <c r="AV274" i="43"/>
  <c r="AT274" i="43"/>
  <c r="AQ274" i="43"/>
  <c r="AO274" i="43"/>
  <c r="AL274" i="43"/>
  <c r="AE274" i="43"/>
  <c r="AB274" i="43"/>
  <c r="Z274" i="43"/>
  <c r="R274" i="43"/>
  <c r="AJ274" i="43" s="1"/>
  <c r="AH274" i="43"/>
  <c r="AV273" i="43"/>
  <c r="AT273" i="43"/>
  <c r="AQ273" i="43"/>
  <c r="AO273" i="43"/>
  <c r="AL273" i="43"/>
  <c r="AE273" i="43"/>
  <c r="AB273" i="43"/>
  <c r="Z273" i="43"/>
  <c r="R273" i="43"/>
  <c r="AJ273" i="43" s="1"/>
  <c r="AH273" i="43"/>
  <c r="AV272" i="43"/>
  <c r="AT272" i="43"/>
  <c r="AQ272" i="43"/>
  <c r="AO272" i="43"/>
  <c r="AL272" i="43"/>
  <c r="AE272" i="43"/>
  <c r="AB272" i="43"/>
  <c r="Z272" i="43"/>
  <c r="R272" i="43"/>
  <c r="AJ272" i="43" s="1"/>
  <c r="AH272" i="43"/>
  <c r="AV271" i="43"/>
  <c r="AT271" i="43"/>
  <c r="AQ271" i="43"/>
  <c r="AO271" i="43"/>
  <c r="AL271" i="43"/>
  <c r="AE271" i="43"/>
  <c r="AB271" i="43"/>
  <c r="Z271" i="43"/>
  <c r="R271" i="43"/>
  <c r="AJ271" i="43" s="1"/>
  <c r="AH271" i="43"/>
  <c r="AV270" i="43"/>
  <c r="AT270" i="43"/>
  <c r="AQ270" i="43"/>
  <c r="AO270" i="43"/>
  <c r="AL270" i="43"/>
  <c r="AE270" i="43"/>
  <c r="AB270" i="43"/>
  <c r="Z270" i="43"/>
  <c r="R270" i="43"/>
  <c r="AJ270" i="43" s="1"/>
  <c r="AH270" i="43"/>
  <c r="AV269" i="43"/>
  <c r="AT269" i="43"/>
  <c r="AQ269" i="43"/>
  <c r="AO269" i="43"/>
  <c r="AL269" i="43"/>
  <c r="AE269" i="43"/>
  <c r="AB269" i="43"/>
  <c r="Z269" i="43"/>
  <c r="R269" i="43"/>
  <c r="AJ269" i="43" s="1"/>
  <c r="AH269" i="43"/>
  <c r="AV268" i="43"/>
  <c r="AT268" i="43"/>
  <c r="AQ268" i="43"/>
  <c r="AO268" i="43"/>
  <c r="AL268" i="43"/>
  <c r="AE268" i="43"/>
  <c r="AB268" i="43"/>
  <c r="Z268" i="43"/>
  <c r="R268" i="43"/>
  <c r="AJ268" i="43" s="1"/>
  <c r="AH268" i="43"/>
  <c r="AV267" i="43"/>
  <c r="AT267" i="43"/>
  <c r="AQ267" i="43"/>
  <c r="AO267" i="43"/>
  <c r="AL267" i="43"/>
  <c r="AE267" i="43"/>
  <c r="AB267" i="43"/>
  <c r="Z267" i="43"/>
  <c r="R267" i="43"/>
  <c r="AJ267" i="43" s="1"/>
  <c r="AH267" i="43"/>
  <c r="AV266" i="43"/>
  <c r="AT266" i="43"/>
  <c r="AQ266" i="43"/>
  <c r="AO266" i="43"/>
  <c r="AL266" i="43"/>
  <c r="AE266" i="43"/>
  <c r="AB266" i="43"/>
  <c r="Z266" i="43"/>
  <c r="R266" i="43"/>
  <c r="AJ266" i="43" s="1"/>
  <c r="AH266" i="43"/>
  <c r="AV265" i="43"/>
  <c r="AT265" i="43"/>
  <c r="AQ265" i="43"/>
  <c r="AO265" i="43"/>
  <c r="AL265" i="43"/>
  <c r="AE265" i="43"/>
  <c r="AB265" i="43"/>
  <c r="Z265" i="43"/>
  <c r="R265" i="43"/>
  <c r="AJ265" i="43" s="1"/>
  <c r="AH265" i="43"/>
  <c r="AV264" i="43"/>
  <c r="AT264" i="43"/>
  <c r="AQ264" i="43"/>
  <c r="AO264" i="43"/>
  <c r="AL264" i="43"/>
  <c r="AE264" i="43"/>
  <c r="AB264" i="43"/>
  <c r="Z264" i="43"/>
  <c r="R264" i="43"/>
  <c r="AJ264" i="43" s="1"/>
  <c r="AH264" i="43"/>
  <c r="AV263" i="43"/>
  <c r="AT263" i="43"/>
  <c r="AQ263" i="43"/>
  <c r="AO263" i="43"/>
  <c r="AL263" i="43"/>
  <c r="AE263" i="43"/>
  <c r="AB263" i="43"/>
  <c r="Z263" i="43"/>
  <c r="R263" i="43"/>
  <c r="AJ263" i="43" s="1"/>
  <c r="AH263" i="43"/>
  <c r="AV262" i="43"/>
  <c r="AT262" i="43"/>
  <c r="AQ262" i="43"/>
  <c r="AO262" i="43"/>
  <c r="AL262" i="43"/>
  <c r="AE262" i="43"/>
  <c r="AB262" i="43"/>
  <c r="Z262" i="43"/>
  <c r="R262" i="43"/>
  <c r="AJ262" i="43" s="1"/>
  <c r="AH262" i="43"/>
  <c r="AV261" i="43"/>
  <c r="AT261" i="43"/>
  <c r="AQ261" i="43"/>
  <c r="AO261" i="43"/>
  <c r="AL261" i="43"/>
  <c r="AE261" i="43"/>
  <c r="AB261" i="43"/>
  <c r="Z261" i="43"/>
  <c r="R261" i="43"/>
  <c r="AJ261" i="43" s="1"/>
  <c r="AH261" i="43"/>
  <c r="AV260" i="43"/>
  <c r="AT260" i="43"/>
  <c r="AQ260" i="43"/>
  <c r="AO260" i="43"/>
  <c r="AL260" i="43"/>
  <c r="AE260" i="43"/>
  <c r="AB260" i="43"/>
  <c r="Z260" i="43"/>
  <c r="R260" i="43"/>
  <c r="AJ260" i="43" s="1"/>
  <c r="AH260" i="43"/>
  <c r="AV259" i="43"/>
  <c r="AT259" i="43"/>
  <c r="AQ259" i="43"/>
  <c r="AO259" i="43"/>
  <c r="AL259" i="43"/>
  <c r="AE259" i="43"/>
  <c r="AB259" i="43"/>
  <c r="Z259" i="43"/>
  <c r="R259" i="43"/>
  <c r="AJ259" i="43" s="1"/>
  <c r="AH259" i="43"/>
  <c r="AV258" i="43"/>
  <c r="AT258" i="43"/>
  <c r="AQ258" i="43"/>
  <c r="AO258" i="43"/>
  <c r="AL258" i="43"/>
  <c r="AE258" i="43"/>
  <c r="AB258" i="43"/>
  <c r="Z258" i="43"/>
  <c r="R258" i="43"/>
  <c r="AJ258" i="43" s="1"/>
  <c r="AH258" i="43"/>
  <c r="AV257" i="43"/>
  <c r="AT257" i="43"/>
  <c r="AQ257" i="43"/>
  <c r="AO257" i="43"/>
  <c r="AL257" i="43"/>
  <c r="AE257" i="43"/>
  <c r="AB257" i="43"/>
  <c r="Z257" i="43"/>
  <c r="R257" i="43"/>
  <c r="AJ257" i="43" s="1"/>
  <c r="AH257" i="43"/>
  <c r="AV256" i="43"/>
  <c r="AT256" i="43"/>
  <c r="AQ256" i="43"/>
  <c r="AO256" i="43"/>
  <c r="AL256" i="43"/>
  <c r="AE256" i="43"/>
  <c r="AB256" i="43"/>
  <c r="Z256" i="43"/>
  <c r="R256" i="43"/>
  <c r="AJ256" i="43" s="1"/>
  <c r="AH256" i="43"/>
  <c r="AV255" i="43"/>
  <c r="AT255" i="43"/>
  <c r="AQ255" i="43"/>
  <c r="AO255" i="43"/>
  <c r="AL255" i="43"/>
  <c r="AE255" i="43"/>
  <c r="AB255" i="43"/>
  <c r="Z255" i="43"/>
  <c r="R255" i="43"/>
  <c r="AJ255" i="43" s="1"/>
  <c r="AH255" i="43"/>
  <c r="AV254" i="43"/>
  <c r="AT254" i="43"/>
  <c r="AQ254" i="43"/>
  <c r="AO254" i="43"/>
  <c r="AL254" i="43"/>
  <c r="AE254" i="43"/>
  <c r="AB254" i="43"/>
  <c r="Z254" i="43"/>
  <c r="R254" i="43"/>
  <c r="AJ254" i="43" s="1"/>
  <c r="AH254" i="43"/>
  <c r="AV253" i="43"/>
  <c r="AT253" i="43"/>
  <c r="AQ253" i="43"/>
  <c r="AO253" i="43"/>
  <c r="AL253" i="43"/>
  <c r="AE253" i="43"/>
  <c r="AB253" i="43"/>
  <c r="Z253" i="43"/>
  <c r="R253" i="43"/>
  <c r="AJ253" i="43" s="1"/>
  <c r="AH253" i="43"/>
  <c r="AV252" i="43"/>
  <c r="AT252" i="43"/>
  <c r="AQ252" i="43"/>
  <c r="AO252" i="43"/>
  <c r="AL252" i="43"/>
  <c r="AE252" i="43"/>
  <c r="AB252" i="43"/>
  <c r="Z252" i="43"/>
  <c r="R252" i="43"/>
  <c r="AJ252" i="43" s="1"/>
  <c r="AH252" i="43"/>
  <c r="AV251" i="43"/>
  <c r="AT251" i="43"/>
  <c r="AQ251" i="43"/>
  <c r="AO251" i="43"/>
  <c r="AL251" i="43"/>
  <c r="AE251" i="43"/>
  <c r="AB251" i="43"/>
  <c r="Z251" i="43"/>
  <c r="R251" i="43"/>
  <c r="AJ251" i="43" s="1"/>
  <c r="AH251" i="43"/>
  <c r="AV250" i="43"/>
  <c r="AT250" i="43"/>
  <c r="AQ250" i="43"/>
  <c r="AO250" i="43"/>
  <c r="AL250" i="43"/>
  <c r="AE250" i="43"/>
  <c r="AB250" i="43"/>
  <c r="Z250" i="43"/>
  <c r="R250" i="43"/>
  <c r="AJ250" i="43" s="1"/>
  <c r="AH250" i="43"/>
  <c r="AV249" i="43"/>
  <c r="AT249" i="43"/>
  <c r="AQ249" i="43"/>
  <c r="AO249" i="43"/>
  <c r="AL249" i="43"/>
  <c r="AE249" i="43"/>
  <c r="AB249" i="43"/>
  <c r="Z249" i="43"/>
  <c r="R249" i="43"/>
  <c r="AJ249" i="43" s="1"/>
  <c r="AH249" i="43"/>
  <c r="AV248" i="43"/>
  <c r="AT248" i="43"/>
  <c r="AQ248" i="43"/>
  <c r="AO248" i="43"/>
  <c r="AL248" i="43"/>
  <c r="AE248" i="43"/>
  <c r="AB248" i="43"/>
  <c r="Z248" i="43"/>
  <c r="R248" i="43"/>
  <c r="AJ248" i="43" s="1"/>
  <c r="AH248" i="43"/>
  <c r="AV247" i="43"/>
  <c r="AT247" i="43"/>
  <c r="AQ247" i="43"/>
  <c r="AO247" i="43"/>
  <c r="AL247" i="43"/>
  <c r="AE247" i="43"/>
  <c r="AB247" i="43"/>
  <c r="Z247" i="43"/>
  <c r="R247" i="43"/>
  <c r="AJ247" i="43" s="1"/>
  <c r="AH247" i="43"/>
  <c r="AV246" i="43"/>
  <c r="AT246" i="43"/>
  <c r="AQ246" i="43"/>
  <c r="AO246" i="43"/>
  <c r="AL246" i="43"/>
  <c r="AE246" i="43"/>
  <c r="AB246" i="43"/>
  <c r="Z246" i="43"/>
  <c r="R246" i="43"/>
  <c r="AJ246" i="43" s="1"/>
  <c r="AH246" i="43"/>
  <c r="AV245" i="43"/>
  <c r="AT245" i="43"/>
  <c r="AQ245" i="43"/>
  <c r="AO245" i="43"/>
  <c r="AL245" i="43"/>
  <c r="AE245" i="43"/>
  <c r="AB245" i="43"/>
  <c r="Z245" i="43"/>
  <c r="R245" i="43"/>
  <c r="AJ245" i="43" s="1"/>
  <c r="AH245" i="43"/>
  <c r="AV244" i="43"/>
  <c r="AT244" i="43"/>
  <c r="AQ244" i="43"/>
  <c r="AO244" i="43"/>
  <c r="AL244" i="43"/>
  <c r="AE244" i="43"/>
  <c r="AB244" i="43"/>
  <c r="Z244" i="43"/>
  <c r="R244" i="43"/>
  <c r="AJ244" i="43" s="1"/>
  <c r="AH244" i="43"/>
  <c r="AV243" i="43"/>
  <c r="AT243" i="43"/>
  <c r="AQ243" i="43"/>
  <c r="AO243" i="43"/>
  <c r="AL243" i="43"/>
  <c r="AE243" i="43"/>
  <c r="AB243" i="43"/>
  <c r="Z243" i="43"/>
  <c r="R243" i="43"/>
  <c r="AJ243" i="43" s="1"/>
  <c r="AH243" i="43"/>
  <c r="AV242" i="43"/>
  <c r="AT242" i="43"/>
  <c r="AQ242" i="43"/>
  <c r="AO242" i="43"/>
  <c r="AL242" i="43"/>
  <c r="AE242" i="43"/>
  <c r="AB242" i="43"/>
  <c r="Z242" i="43"/>
  <c r="R242" i="43"/>
  <c r="AJ242" i="43" s="1"/>
  <c r="AH242" i="43"/>
  <c r="AV241" i="43"/>
  <c r="AT241" i="43"/>
  <c r="AQ241" i="43"/>
  <c r="AO241" i="43"/>
  <c r="AL241" i="43"/>
  <c r="AE241" i="43"/>
  <c r="AB241" i="43"/>
  <c r="Z241" i="43"/>
  <c r="R241" i="43"/>
  <c r="AJ241" i="43" s="1"/>
  <c r="AH241" i="43"/>
  <c r="AV240" i="43"/>
  <c r="AT240" i="43"/>
  <c r="AQ240" i="43"/>
  <c r="AO240" i="43"/>
  <c r="AL240" i="43"/>
  <c r="AE240" i="43"/>
  <c r="AB240" i="43"/>
  <c r="Z240" i="43"/>
  <c r="R240" i="43"/>
  <c r="AJ240" i="43" s="1"/>
  <c r="AH240" i="43"/>
  <c r="AV239" i="43"/>
  <c r="AT239" i="43"/>
  <c r="AQ239" i="43"/>
  <c r="AO239" i="43"/>
  <c r="AL239" i="43"/>
  <c r="AE239" i="43"/>
  <c r="AB239" i="43"/>
  <c r="Z239" i="43"/>
  <c r="R239" i="43"/>
  <c r="AJ239" i="43" s="1"/>
  <c r="AH239" i="43"/>
  <c r="AV238" i="43"/>
  <c r="AT238" i="43"/>
  <c r="AQ238" i="43"/>
  <c r="AO238" i="43"/>
  <c r="AL238" i="43"/>
  <c r="AE238" i="43"/>
  <c r="AB238" i="43"/>
  <c r="Z238" i="43"/>
  <c r="R238" i="43"/>
  <c r="AJ238" i="43" s="1"/>
  <c r="AH238" i="43"/>
  <c r="AV237" i="43"/>
  <c r="AT237" i="43"/>
  <c r="AQ237" i="43"/>
  <c r="AO237" i="43"/>
  <c r="AL237" i="43"/>
  <c r="AE237" i="43"/>
  <c r="AB237" i="43"/>
  <c r="Z237" i="43"/>
  <c r="R237" i="43"/>
  <c r="AJ237" i="43" s="1"/>
  <c r="AH237" i="43"/>
  <c r="AV236" i="43"/>
  <c r="AT236" i="43"/>
  <c r="AQ236" i="43"/>
  <c r="AO236" i="43"/>
  <c r="AL236" i="43"/>
  <c r="AE236" i="43"/>
  <c r="AB236" i="43"/>
  <c r="Z236" i="43"/>
  <c r="R236" i="43"/>
  <c r="AJ236" i="43" s="1"/>
  <c r="AH236" i="43"/>
  <c r="AV235" i="43"/>
  <c r="AT235" i="43"/>
  <c r="AQ235" i="43"/>
  <c r="AO235" i="43"/>
  <c r="AL235" i="43"/>
  <c r="AE235" i="43"/>
  <c r="AB235" i="43"/>
  <c r="Z235" i="43"/>
  <c r="R235" i="43"/>
  <c r="AJ235" i="43" s="1"/>
  <c r="AH235" i="43"/>
  <c r="AV234" i="43"/>
  <c r="AT234" i="43"/>
  <c r="AQ234" i="43"/>
  <c r="AO234" i="43"/>
  <c r="AL234" i="43"/>
  <c r="AE234" i="43"/>
  <c r="AB234" i="43"/>
  <c r="Z234" i="43"/>
  <c r="R234" i="43"/>
  <c r="AJ234" i="43" s="1"/>
  <c r="AH234" i="43"/>
  <c r="AV233" i="43"/>
  <c r="AT233" i="43"/>
  <c r="AQ233" i="43"/>
  <c r="AO233" i="43"/>
  <c r="AL233" i="43"/>
  <c r="AE233" i="43"/>
  <c r="AB233" i="43"/>
  <c r="Z233" i="43"/>
  <c r="R233" i="43"/>
  <c r="AJ233" i="43" s="1"/>
  <c r="AH233" i="43"/>
  <c r="AV232" i="43"/>
  <c r="AT232" i="43"/>
  <c r="AQ232" i="43"/>
  <c r="AO232" i="43"/>
  <c r="AL232" i="43"/>
  <c r="AE232" i="43"/>
  <c r="AB232" i="43"/>
  <c r="Z232" i="43"/>
  <c r="R232" i="43"/>
  <c r="AJ232" i="43" s="1"/>
  <c r="AH232" i="43"/>
  <c r="AV231" i="43"/>
  <c r="AT231" i="43"/>
  <c r="AQ231" i="43"/>
  <c r="AO231" i="43"/>
  <c r="AL231" i="43"/>
  <c r="AE231" i="43"/>
  <c r="AB231" i="43"/>
  <c r="Z231" i="43"/>
  <c r="R231" i="43"/>
  <c r="AJ231" i="43" s="1"/>
  <c r="AH231" i="43"/>
  <c r="AV230" i="43"/>
  <c r="AT230" i="43"/>
  <c r="AQ230" i="43"/>
  <c r="AO230" i="43"/>
  <c r="AL230" i="43"/>
  <c r="AE230" i="43"/>
  <c r="AB230" i="43"/>
  <c r="Z230" i="43"/>
  <c r="R230" i="43"/>
  <c r="AJ230" i="43" s="1"/>
  <c r="AH230" i="43"/>
  <c r="AV229" i="43"/>
  <c r="AT229" i="43"/>
  <c r="AQ229" i="43"/>
  <c r="AO229" i="43"/>
  <c r="AL229" i="43"/>
  <c r="AE229" i="43"/>
  <c r="AB229" i="43"/>
  <c r="Z229" i="43"/>
  <c r="R229" i="43"/>
  <c r="AJ229" i="43" s="1"/>
  <c r="AH229" i="43"/>
  <c r="AV228" i="43"/>
  <c r="AT228" i="43"/>
  <c r="AQ228" i="43"/>
  <c r="AO228" i="43"/>
  <c r="AL228" i="43"/>
  <c r="AE228" i="43"/>
  <c r="AB228" i="43"/>
  <c r="Z228" i="43"/>
  <c r="R228" i="43"/>
  <c r="AJ228" i="43" s="1"/>
  <c r="AH228" i="43"/>
  <c r="AV227" i="43"/>
  <c r="AT227" i="43"/>
  <c r="AQ227" i="43"/>
  <c r="AO227" i="43"/>
  <c r="AL227" i="43"/>
  <c r="AE227" i="43"/>
  <c r="AB227" i="43"/>
  <c r="Z227" i="43"/>
  <c r="R227" i="43"/>
  <c r="AJ227" i="43" s="1"/>
  <c r="AH227" i="43"/>
  <c r="AV226" i="43"/>
  <c r="AT226" i="43"/>
  <c r="AQ226" i="43"/>
  <c r="AO226" i="43"/>
  <c r="AL226" i="43"/>
  <c r="AE226" i="43"/>
  <c r="AB226" i="43"/>
  <c r="Z226" i="43"/>
  <c r="R226" i="43"/>
  <c r="AJ226" i="43" s="1"/>
  <c r="AH226" i="43"/>
  <c r="AV225" i="43"/>
  <c r="AT225" i="43"/>
  <c r="AQ225" i="43"/>
  <c r="AO225" i="43"/>
  <c r="AL225" i="43"/>
  <c r="AE225" i="43"/>
  <c r="AB225" i="43"/>
  <c r="Z225" i="43"/>
  <c r="R225" i="43"/>
  <c r="AJ225" i="43" s="1"/>
  <c r="AH225" i="43"/>
  <c r="AV224" i="43"/>
  <c r="AT224" i="43"/>
  <c r="AQ224" i="43"/>
  <c r="AO224" i="43"/>
  <c r="AL224" i="43"/>
  <c r="AE224" i="43"/>
  <c r="AB224" i="43"/>
  <c r="Z224" i="43"/>
  <c r="R224" i="43"/>
  <c r="AJ224" i="43" s="1"/>
  <c r="AH224" i="43"/>
  <c r="AV223" i="43"/>
  <c r="AT223" i="43"/>
  <c r="AQ223" i="43"/>
  <c r="AO223" i="43"/>
  <c r="AL223" i="43"/>
  <c r="AE223" i="43"/>
  <c r="AB223" i="43"/>
  <c r="Z223" i="43"/>
  <c r="R223" i="43"/>
  <c r="AJ223" i="43" s="1"/>
  <c r="AH223" i="43"/>
  <c r="AV222" i="43"/>
  <c r="AT222" i="43"/>
  <c r="AQ222" i="43"/>
  <c r="AO222" i="43"/>
  <c r="AL222" i="43"/>
  <c r="AE222" i="43"/>
  <c r="AB222" i="43"/>
  <c r="Z222" i="43"/>
  <c r="R222" i="43"/>
  <c r="AJ222" i="43" s="1"/>
  <c r="AH222" i="43"/>
  <c r="AV221" i="43"/>
  <c r="AT221" i="43"/>
  <c r="AQ221" i="43"/>
  <c r="AO221" i="43"/>
  <c r="AL221" i="43"/>
  <c r="AE221" i="43"/>
  <c r="AB221" i="43"/>
  <c r="Z221" i="43"/>
  <c r="R221" i="43"/>
  <c r="AJ221" i="43" s="1"/>
  <c r="AH221" i="43"/>
  <c r="AV220" i="43"/>
  <c r="AT220" i="43"/>
  <c r="AQ220" i="43"/>
  <c r="AO220" i="43"/>
  <c r="AL220" i="43"/>
  <c r="AE220" i="43"/>
  <c r="AB220" i="43"/>
  <c r="Z220" i="43"/>
  <c r="R220" i="43"/>
  <c r="AJ220" i="43" s="1"/>
  <c r="AH220" i="43"/>
  <c r="AV219" i="43"/>
  <c r="AT219" i="43"/>
  <c r="AQ219" i="43"/>
  <c r="AO219" i="43"/>
  <c r="AL219" i="43"/>
  <c r="AE219" i="43"/>
  <c r="AB219" i="43"/>
  <c r="Z219" i="43"/>
  <c r="R219" i="43"/>
  <c r="AJ219" i="43" s="1"/>
  <c r="AH219" i="43"/>
  <c r="AV218" i="43"/>
  <c r="AT218" i="43"/>
  <c r="AQ218" i="43"/>
  <c r="AO218" i="43"/>
  <c r="AL218" i="43"/>
  <c r="AE218" i="43"/>
  <c r="AB218" i="43"/>
  <c r="Z218" i="43"/>
  <c r="R218" i="43"/>
  <c r="AJ218" i="43" s="1"/>
  <c r="AH218" i="43"/>
  <c r="AV217" i="43"/>
  <c r="AT217" i="43"/>
  <c r="AQ217" i="43"/>
  <c r="AO217" i="43"/>
  <c r="AL217" i="43"/>
  <c r="AE217" i="43"/>
  <c r="AB217" i="43"/>
  <c r="Z217" i="43"/>
  <c r="R217" i="43"/>
  <c r="AJ217" i="43" s="1"/>
  <c r="AH217" i="43"/>
  <c r="AV216" i="43"/>
  <c r="AT216" i="43"/>
  <c r="AQ216" i="43"/>
  <c r="AO216" i="43"/>
  <c r="AL216" i="43"/>
  <c r="AE216" i="43"/>
  <c r="AB216" i="43"/>
  <c r="Z216" i="43"/>
  <c r="R216" i="43"/>
  <c r="AJ216" i="43" s="1"/>
  <c r="AH216" i="43"/>
  <c r="AV215" i="43"/>
  <c r="AT215" i="43"/>
  <c r="AQ215" i="43"/>
  <c r="AO215" i="43"/>
  <c r="AL215" i="43"/>
  <c r="AE215" i="43"/>
  <c r="AB215" i="43"/>
  <c r="Z215" i="43"/>
  <c r="R215" i="43"/>
  <c r="AJ215" i="43" s="1"/>
  <c r="AH215" i="43"/>
  <c r="AV214" i="43"/>
  <c r="AT214" i="43"/>
  <c r="AQ214" i="43"/>
  <c r="AO214" i="43"/>
  <c r="AL214" i="43"/>
  <c r="AE214" i="43"/>
  <c r="AB214" i="43"/>
  <c r="Z214" i="43"/>
  <c r="R214" i="43"/>
  <c r="AJ214" i="43" s="1"/>
  <c r="AH214" i="43"/>
  <c r="AV213" i="43"/>
  <c r="AT213" i="43"/>
  <c r="AQ213" i="43"/>
  <c r="AO213" i="43"/>
  <c r="AL213" i="43"/>
  <c r="AE213" i="43"/>
  <c r="AB213" i="43"/>
  <c r="Z213" i="43"/>
  <c r="R213" i="43"/>
  <c r="AJ213" i="43" s="1"/>
  <c r="AH213" i="43"/>
  <c r="AV212" i="43"/>
  <c r="AT212" i="43"/>
  <c r="AQ212" i="43"/>
  <c r="AO212" i="43"/>
  <c r="AL212" i="43"/>
  <c r="AE212" i="43"/>
  <c r="AB212" i="43"/>
  <c r="Z212" i="43"/>
  <c r="R212" i="43"/>
  <c r="AJ212" i="43" s="1"/>
  <c r="AH212" i="43"/>
  <c r="AV211" i="43"/>
  <c r="AT211" i="43"/>
  <c r="AQ211" i="43"/>
  <c r="AO211" i="43"/>
  <c r="AL211" i="43"/>
  <c r="AE211" i="43"/>
  <c r="AB211" i="43"/>
  <c r="Z211" i="43"/>
  <c r="R211" i="43"/>
  <c r="AJ211" i="43" s="1"/>
  <c r="AH211" i="43"/>
  <c r="AV210" i="43"/>
  <c r="AT210" i="43"/>
  <c r="AQ210" i="43"/>
  <c r="AO210" i="43"/>
  <c r="AL210" i="43"/>
  <c r="AE210" i="43"/>
  <c r="AB210" i="43"/>
  <c r="Z210" i="43"/>
  <c r="R210" i="43"/>
  <c r="AJ210" i="43" s="1"/>
  <c r="AH210" i="43"/>
  <c r="AV209" i="43"/>
  <c r="AT209" i="43"/>
  <c r="AQ209" i="43"/>
  <c r="AO209" i="43"/>
  <c r="AL209" i="43"/>
  <c r="AE209" i="43"/>
  <c r="AB209" i="43"/>
  <c r="Z209" i="43"/>
  <c r="R209" i="43"/>
  <c r="AJ209" i="43" s="1"/>
  <c r="AH209" i="43"/>
  <c r="AV208" i="43"/>
  <c r="AT208" i="43"/>
  <c r="AQ208" i="43"/>
  <c r="AO208" i="43"/>
  <c r="AL208" i="43"/>
  <c r="AE208" i="43"/>
  <c r="AB208" i="43"/>
  <c r="Z208" i="43"/>
  <c r="R208" i="43"/>
  <c r="AJ208" i="43" s="1"/>
  <c r="AH208" i="43"/>
  <c r="AV207" i="43"/>
  <c r="AT207" i="43"/>
  <c r="AQ207" i="43"/>
  <c r="AO207" i="43"/>
  <c r="AL207" i="43"/>
  <c r="AE207" i="43"/>
  <c r="AB207" i="43"/>
  <c r="Z207" i="43"/>
  <c r="R207" i="43"/>
  <c r="AJ207" i="43" s="1"/>
  <c r="AH207" i="43"/>
  <c r="AV206" i="43"/>
  <c r="AT206" i="43"/>
  <c r="AQ206" i="43"/>
  <c r="AO206" i="43"/>
  <c r="AL206" i="43"/>
  <c r="AE206" i="43"/>
  <c r="AB206" i="43"/>
  <c r="Z206" i="43"/>
  <c r="R206" i="43"/>
  <c r="AJ206" i="43" s="1"/>
  <c r="AH206" i="43"/>
  <c r="AV205" i="43"/>
  <c r="AT205" i="43"/>
  <c r="AQ205" i="43"/>
  <c r="AO205" i="43"/>
  <c r="AL205" i="43"/>
  <c r="AE205" i="43"/>
  <c r="AB205" i="43"/>
  <c r="Z205" i="43"/>
  <c r="R205" i="43"/>
  <c r="AJ205" i="43" s="1"/>
  <c r="AH205" i="43"/>
  <c r="AV204" i="43"/>
  <c r="AT204" i="43"/>
  <c r="AQ204" i="43"/>
  <c r="AO204" i="43"/>
  <c r="AL204" i="43"/>
  <c r="AE204" i="43"/>
  <c r="AB204" i="43"/>
  <c r="Z204" i="43"/>
  <c r="R204" i="43"/>
  <c r="AJ204" i="43" s="1"/>
  <c r="AH204" i="43"/>
  <c r="AV203" i="43"/>
  <c r="AT203" i="43"/>
  <c r="AQ203" i="43"/>
  <c r="AO203" i="43"/>
  <c r="AL203" i="43"/>
  <c r="AE203" i="43"/>
  <c r="AB203" i="43"/>
  <c r="Z203" i="43"/>
  <c r="R203" i="43"/>
  <c r="AJ203" i="43" s="1"/>
  <c r="AH203" i="43"/>
  <c r="AV202" i="43"/>
  <c r="AT202" i="43"/>
  <c r="AQ202" i="43"/>
  <c r="AO202" i="43"/>
  <c r="AL202" i="43"/>
  <c r="AE202" i="43"/>
  <c r="AB202" i="43"/>
  <c r="Z202" i="43"/>
  <c r="R202" i="43"/>
  <c r="AJ202" i="43" s="1"/>
  <c r="AH202" i="43"/>
  <c r="AV201" i="43"/>
  <c r="AT201" i="43"/>
  <c r="AQ201" i="43"/>
  <c r="AO201" i="43"/>
  <c r="AL201" i="43"/>
  <c r="AE201" i="43"/>
  <c r="AB201" i="43"/>
  <c r="Z201" i="43"/>
  <c r="R201" i="43"/>
  <c r="AJ201" i="43" s="1"/>
  <c r="AH201" i="43"/>
  <c r="AV200" i="43"/>
  <c r="AT200" i="43"/>
  <c r="AQ200" i="43"/>
  <c r="AO200" i="43"/>
  <c r="AL200" i="43"/>
  <c r="AE200" i="43"/>
  <c r="AB200" i="43"/>
  <c r="Z200" i="43"/>
  <c r="R200" i="43"/>
  <c r="AJ200" i="43" s="1"/>
  <c r="AH200" i="43"/>
  <c r="AV199" i="43"/>
  <c r="AT199" i="43"/>
  <c r="AQ199" i="43"/>
  <c r="AO199" i="43"/>
  <c r="AL199" i="43"/>
  <c r="AE199" i="43"/>
  <c r="AB199" i="43"/>
  <c r="Z199" i="43"/>
  <c r="R199" i="43"/>
  <c r="AJ199" i="43" s="1"/>
  <c r="AH199" i="43"/>
  <c r="AV198" i="43"/>
  <c r="AT198" i="43"/>
  <c r="AQ198" i="43"/>
  <c r="AO198" i="43"/>
  <c r="AL198" i="43"/>
  <c r="AE198" i="43"/>
  <c r="AB198" i="43"/>
  <c r="Z198" i="43"/>
  <c r="R198" i="43"/>
  <c r="AJ198" i="43" s="1"/>
  <c r="AH198" i="43"/>
  <c r="AV197" i="43"/>
  <c r="AT197" i="43"/>
  <c r="AQ197" i="43"/>
  <c r="AO197" i="43"/>
  <c r="AL197" i="43"/>
  <c r="AE197" i="43"/>
  <c r="AB197" i="43"/>
  <c r="Z197" i="43"/>
  <c r="R197" i="43"/>
  <c r="AJ197" i="43" s="1"/>
  <c r="AH197" i="43"/>
  <c r="AV196" i="43"/>
  <c r="AT196" i="43"/>
  <c r="AQ196" i="43"/>
  <c r="AO196" i="43"/>
  <c r="AL196" i="43"/>
  <c r="AE196" i="43"/>
  <c r="AB196" i="43"/>
  <c r="Z196" i="43"/>
  <c r="R196" i="43"/>
  <c r="AJ196" i="43" s="1"/>
  <c r="AH196" i="43"/>
  <c r="AV195" i="43"/>
  <c r="AT195" i="43"/>
  <c r="AQ195" i="43"/>
  <c r="AO195" i="43"/>
  <c r="AL195" i="43"/>
  <c r="AE195" i="43"/>
  <c r="AB195" i="43"/>
  <c r="Z195" i="43"/>
  <c r="R195" i="43"/>
  <c r="AJ195" i="43" s="1"/>
  <c r="AH195" i="43"/>
  <c r="AV194" i="43"/>
  <c r="AT194" i="43"/>
  <c r="AQ194" i="43"/>
  <c r="AO194" i="43"/>
  <c r="AL194" i="43"/>
  <c r="AE194" i="43"/>
  <c r="AB194" i="43"/>
  <c r="Z194" i="43"/>
  <c r="R194" i="43"/>
  <c r="AJ194" i="43" s="1"/>
  <c r="AH194" i="43"/>
  <c r="AV193" i="43"/>
  <c r="AT193" i="43"/>
  <c r="AQ193" i="43"/>
  <c r="AO193" i="43"/>
  <c r="AL193" i="43"/>
  <c r="AE193" i="43"/>
  <c r="AB193" i="43"/>
  <c r="Z193" i="43"/>
  <c r="R193" i="43"/>
  <c r="AJ193" i="43" s="1"/>
  <c r="AH193" i="43"/>
  <c r="AV192" i="43"/>
  <c r="AT192" i="43"/>
  <c r="AQ192" i="43"/>
  <c r="AO192" i="43"/>
  <c r="AL192" i="43"/>
  <c r="AE192" i="43"/>
  <c r="AB192" i="43"/>
  <c r="Z192" i="43"/>
  <c r="R192" i="43"/>
  <c r="AJ192" i="43" s="1"/>
  <c r="AH192" i="43"/>
  <c r="AV191" i="43"/>
  <c r="AT191" i="43"/>
  <c r="AQ191" i="43"/>
  <c r="AO191" i="43"/>
  <c r="AL191" i="43"/>
  <c r="AE191" i="43"/>
  <c r="AB191" i="43"/>
  <c r="Z191" i="43"/>
  <c r="R191" i="43"/>
  <c r="AJ191" i="43" s="1"/>
  <c r="AH191" i="43"/>
  <c r="AV190" i="43"/>
  <c r="AT190" i="43"/>
  <c r="AQ190" i="43"/>
  <c r="AO190" i="43"/>
  <c r="AL190" i="43"/>
  <c r="AE190" i="43"/>
  <c r="AB190" i="43"/>
  <c r="Z190" i="43"/>
  <c r="R190" i="43"/>
  <c r="AJ190" i="43" s="1"/>
  <c r="AH190" i="43"/>
  <c r="AV189" i="43"/>
  <c r="AT189" i="43"/>
  <c r="AQ189" i="43"/>
  <c r="AO189" i="43"/>
  <c r="AL189" i="43"/>
  <c r="AE189" i="43"/>
  <c r="AB189" i="43"/>
  <c r="Z189" i="43"/>
  <c r="R189" i="43"/>
  <c r="AJ189" i="43" s="1"/>
  <c r="AH189" i="43"/>
  <c r="AV188" i="43"/>
  <c r="AT188" i="43"/>
  <c r="AQ188" i="43"/>
  <c r="AO188" i="43"/>
  <c r="AL188" i="43"/>
  <c r="AE188" i="43"/>
  <c r="AB188" i="43"/>
  <c r="Z188" i="43"/>
  <c r="R188" i="43"/>
  <c r="AJ188" i="43" s="1"/>
  <c r="AH188" i="43"/>
  <c r="AV187" i="43"/>
  <c r="AT187" i="43"/>
  <c r="AQ187" i="43"/>
  <c r="AO187" i="43"/>
  <c r="AL187" i="43"/>
  <c r="AE187" i="43"/>
  <c r="AB187" i="43"/>
  <c r="Z187" i="43"/>
  <c r="R187" i="43"/>
  <c r="AJ187" i="43" s="1"/>
  <c r="AH187" i="43"/>
  <c r="AV186" i="43"/>
  <c r="AT186" i="43"/>
  <c r="AQ186" i="43"/>
  <c r="AO186" i="43"/>
  <c r="AL186" i="43"/>
  <c r="AE186" i="43"/>
  <c r="AB186" i="43"/>
  <c r="Z186" i="43"/>
  <c r="R186" i="43"/>
  <c r="AJ186" i="43" s="1"/>
  <c r="AH186" i="43"/>
  <c r="AV185" i="43"/>
  <c r="AT185" i="43"/>
  <c r="AQ185" i="43"/>
  <c r="AO185" i="43"/>
  <c r="AL185" i="43"/>
  <c r="AE185" i="43"/>
  <c r="AB185" i="43"/>
  <c r="Z185" i="43"/>
  <c r="R185" i="43"/>
  <c r="AJ185" i="43" s="1"/>
  <c r="AH185" i="43"/>
  <c r="AV184" i="43"/>
  <c r="AT184" i="43"/>
  <c r="AQ184" i="43"/>
  <c r="AO184" i="43"/>
  <c r="AL184" i="43"/>
  <c r="AE184" i="43"/>
  <c r="AB184" i="43"/>
  <c r="Z184" i="43"/>
  <c r="R184" i="43"/>
  <c r="AJ184" i="43" s="1"/>
  <c r="AH184" i="43"/>
  <c r="AV183" i="43"/>
  <c r="AT183" i="43"/>
  <c r="AQ183" i="43"/>
  <c r="AO183" i="43"/>
  <c r="AL183" i="43"/>
  <c r="AE183" i="43"/>
  <c r="AB183" i="43"/>
  <c r="Z183" i="43"/>
  <c r="R183" i="43"/>
  <c r="AJ183" i="43" s="1"/>
  <c r="AH183" i="43"/>
  <c r="AV182" i="43"/>
  <c r="AT182" i="43"/>
  <c r="AQ182" i="43"/>
  <c r="AO182" i="43"/>
  <c r="AL182" i="43"/>
  <c r="AE182" i="43"/>
  <c r="AB182" i="43"/>
  <c r="Z182" i="43"/>
  <c r="R182" i="43"/>
  <c r="AJ182" i="43" s="1"/>
  <c r="AH182" i="43"/>
  <c r="AV181" i="43"/>
  <c r="AT181" i="43"/>
  <c r="AQ181" i="43"/>
  <c r="AO181" i="43"/>
  <c r="AL181" i="43"/>
  <c r="AE181" i="43"/>
  <c r="AB181" i="43"/>
  <c r="Z181" i="43"/>
  <c r="R181" i="43"/>
  <c r="AJ181" i="43" s="1"/>
  <c r="AH181" i="43"/>
  <c r="AV180" i="43"/>
  <c r="AT180" i="43"/>
  <c r="AQ180" i="43"/>
  <c r="AO180" i="43"/>
  <c r="AL180" i="43"/>
  <c r="AE180" i="43"/>
  <c r="AB180" i="43"/>
  <c r="Z180" i="43"/>
  <c r="R180" i="43"/>
  <c r="AJ180" i="43" s="1"/>
  <c r="AH180" i="43"/>
  <c r="AV179" i="43"/>
  <c r="AT179" i="43"/>
  <c r="AQ179" i="43"/>
  <c r="AO179" i="43"/>
  <c r="AL179" i="43"/>
  <c r="AE179" i="43"/>
  <c r="AB179" i="43"/>
  <c r="Z179" i="43"/>
  <c r="R179" i="43"/>
  <c r="AJ179" i="43" s="1"/>
  <c r="AH179" i="43"/>
  <c r="AV178" i="43"/>
  <c r="AT178" i="43"/>
  <c r="AQ178" i="43"/>
  <c r="AO178" i="43"/>
  <c r="AL178" i="43"/>
  <c r="AE178" i="43"/>
  <c r="AB178" i="43"/>
  <c r="Z178" i="43"/>
  <c r="R178" i="43"/>
  <c r="AJ178" i="43" s="1"/>
  <c r="AH178" i="43"/>
  <c r="AV177" i="43"/>
  <c r="AT177" i="43"/>
  <c r="AQ177" i="43"/>
  <c r="AO177" i="43"/>
  <c r="AL177" i="43"/>
  <c r="AE177" i="43"/>
  <c r="AB177" i="43"/>
  <c r="Z177" i="43"/>
  <c r="R177" i="43"/>
  <c r="AJ177" i="43" s="1"/>
  <c r="AH177" i="43"/>
  <c r="AV176" i="43"/>
  <c r="AT176" i="43"/>
  <c r="AQ176" i="43"/>
  <c r="AO176" i="43"/>
  <c r="AL176" i="43"/>
  <c r="AE176" i="43"/>
  <c r="AB176" i="43"/>
  <c r="Z176" i="43"/>
  <c r="R176" i="43"/>
  <c r="AJ176" i="43" s="1"/>
  <c r="AH176" i="43"/>
  <c r="AV175" i="43"/>
  <c r="AT175" i="43"/>
  <c r="AQ175" i="43"/>
  <c r="AO175" i="43"/>
  <c r="AL175" i="43"/>
  <c r="AE175" i="43"/>
  <c r="AB175" i="43"/>
  <c r="Z175" i="43"/>
  <c r="R175" i="43"/>
  <c r="AJ175" i="43" s="1"/>
  <c r="AH175" i="43"/>
  <c r="AV174" i="43"/>
  <c r="AT174" i="43"/>
  <c r="AQ174" i="43"/>
  <c r="AO174" i="43"/>
  <c r="AL174" i="43"/>
  <c r="AE174" i="43"/>
  <c r="AB174" i="43"/>
  <c r="Z174" i="43"/>
  <c r="R174" i="43"/>
  <c r="AJ174" i="43" s="1"/>
  <c r="AH174" i="43"/>
  <c r="AV173" i="43"/>
  <c r="AT173" i="43"/>
  <c r="AQ173" i="43"/>
  <c r="AO173" i="43"/>
  <c r="AL173" i="43"/>
  <c r="AE173" i="43"/>
  <c r="AB173" i="43"/>
  <c r="Z173" i="43"/>
  <c r="R173" i="43"/>
  <c r="AJ173" i="43" s="1"/>
  <c r="AH173" i="43"/>
  <c r="AV172" i="43"/>
  <c r="AT172" i="43"/>
  <c r="AQ172" i="43"/>
  <c r="AO172" i="43"/>
  <c r="AL172" i="43"/>
  <c r="AE172" i="43"/>
  <c r="AB172" i="43"/>
  <c r="Z172" i="43"/>
  <c r="R172" i="43"/>
  <c r="AJ172" i="43" s="1"/>
  <c r="AH172" i="43"/>
  <c r="AV171" i="43"/>
  <c r="AT171" i="43"/>
  <c r="AQ171" i="43"/>
  <c r="AO171" i="43"/>
  <c r="AL171" i="43"/>
  <c r="AE171" i="43"/>
  <c r="AB171" i="43"/>
  <c r="Z171" i="43"/>
  <c r="R171" i="43"/>
  <c r="AJ171" i="43" s="1"/>
  <c r="AH171" i="43"/>
  <c r="AV170" i="43"/>
  <c r="AT170" i="43"/>
  <c r="AQ170" i="43"/>
  <c r="AO170" i="43"/>
  <c r="AL170" i="43"/>
  <c r="AE170" i="43"/>
  <c r="AB170" i="43"/>
  <c r="Z170" i="43"/>
  <c r="R170" i="43"/>
  <c r="AJ170" i="43" s="1"/>
  <c r="AH170" i="43"/>
  <c r="AV169" i="43"/>
  <c r="AT169" i="43"/>
  <c r="AQ169" i="43"/>
  <c r="AO169" i="43"/>
  <c r="AL169" i="43"/>
  <c r="AE169" i="43"/>
  <c r="AB169" i="43"/>
  <c r="Z169" i="43"/>
  <c r="R169" i="43"/>
  <c r="AJ169" i="43" s="1"/>
  <c r="AH169" i="43"/>
  <c r="AV168" i="43"/>
  <c r="AT168" i="43"/>
  <c r="AQ168" i="43"/>
  <c r="AO168" i="43"/>
  <c r="AL168" i="43"/>
  <c r="AE168" i="43"/>
  <c r="AB168" i="43"/>
  <c r="Z168" i="43"/>
  <c r="R168" i="43"/>
  <c r="AJ168" i="43" s="1"/>
  <c r="AH168" i="43"/>
  <c r="AV167" i="43"/>
  <c r="AT167" i="43"/>
  <c r="AQ167" i="43"/>
  <c r="AO167" i="43"/>
  <c r="AL167" i="43"/>
  <c r="AE167" i="43"/>
  <c r="AB167" i="43"/>
  <c r="Z167" i="43"/>
  <c r="R167" i="43"/>
  <c r="AJ167" i="43" s="1"/>
  <c r="AH167" i="43"/>
  <c r="AV166" i="43"/>
  <c r="AT166" i="43"/>
  <c r="AQ166" i="43"/>
  <c r="AO166" i="43"/>
  <c r="AL166" i="43"/>
  <c r="AE166" i="43"/>
  <c r="AB166" i="43"/>
  <c r="Z166" i="43"/>
  <c r="R166" i="43"/>
  <c r="AJ166" i="43" s="1"/>
  <c r="AH166" i="43"/>
  <c r="AV165" i="43"/>
  <c r="AT165" i="43"/>
  <c r="AQ165" i="43"/>
  <c r="AO165" i="43"/>
  <c r="AL165" i="43"/>
  <c r="AE165" i="43"/>
  <c r="AB165" i="43"/>
  <c r="Z165" i="43"/>
  <c r="R165" i="43"/>
  <c r="AJ165" i="43" s="1"/>
  <c r="AH165" i="43"/>
  <c r="AV164" i="43"/>
  <c r="AT164" i="43"/>
  <c r="AQ164" i="43"/>
  <c r="AO164" i="43"/>
  <c r="AL164" i="43"/>
  <c r="AE164" i="43"/>
  <c r="AB164" i="43"/>
  <c r="Z164" i="43"/>
  <c r="R164" i="43"/>
  <c r="AJ164" i="43" s="1"/>
  <c r="AH164" i="43"/>
  <c r="AV163" i="43"/>
  <c r="AT163" i="43"/>
  <c r="AQ163" i="43"/>
  <c r="AO163" i="43"/>
  <c r="AL163" i="43"/>
  <c r="AE163" i="43"/>
  <c r="AB163" i="43"/>
  <c r="Z163" i="43"/>
  <c r="R163" i="43"/>
  <c r="AJ163" i="43" s="1"/>
  <c r="AH163" i="43"/>
  <c r="AV162" i="43"/>
  <c r="AT162" i="43"/>
  <c r="AQ162" i="43"/>
  <c r="AO162" i="43"/>
  <c r="AL162" i="43"/>
  <c r="AE162" i="43"/>
  <c r="AB162" i="43"/>
  <c r="Z162" i="43"/>
  <c r="R162" i="43"/>
  <c r="AJ162" i="43" s="1"/>
  <c r="AH162" i="43"/>
  <c r="AV161" i="43"/>
  <c r="AT161" i="43"/>
  <c r="AQ161" i="43"/>
  <c r="AO161" i="43"/>
  <c r="AL161" i="43"/>
  <c r="AE161" i="43"/>
  <c r="AB161" i="43"/>
  <c r="Z161" i="43"/>
  <c r="R161" i="43"/>
  <c r="AJ161" i="43" s="1"/>
  <c r="AH161" i="43"/>
  <c r="AV160" i="43"/>
  <c r="AT160" i="43"/>
  <c r="AQ160" i="43"/>
  <c r="AO160" i="43"/>
  <c r="AL160" i="43"/>
  <c r="AE160" i="43"/>
  <c r="AB160" i="43"/>
  <c r="Z160" i="43"/>
  <c r="R160" i="43"/>
  <c r="AJ160" i="43" s="1"/>
  <c r="AH160" i="43"/>
  <c r="AV159" i="43"/>
  <c r="AT159" i="43"/>
  <c r="AQ159" i="43"/>
  <c r="AO159" i="43"/>
  <c r="AL159" i="43"/>
  <c r="AE159" i="43"/>
  <c r="AB159" i="43"/>
  <c r="Z159" i="43"/>
  <c r="R159" i="43"/>
  <c r="AJ159" i="43" s="1"/>
  <c r="AH159" i="43"/>
  <c r="AV158" i="43"/>
  <c r="AT158" i="43"/>
  <c r="AQ158" i="43"/>
  <c r="AO158" i="43"/>
  <c r="AL158" i="43"/>
  <c r="AE158" i="43"/>
  <c r="AB158" i="43"/>
  <c r="Z158" i="43"/>
  <c r="R158" i="43"/>
  <c r="AJ158" i="43" s="1"/>
  <c r="AH158" i="43"/>
  <c r="AV157" i="43"/>
  <c r="AT157" i="43"/>
  <c r="AQ157" i="43"/>
  <c r="AO157" i="43"/>
  <c r="AL157" i="43"/>
  <c r="AE157" i="43"/>
  <c r="AB157" i="43"/>
  <c r="Z157" i="43"/>
  <c r="R157" i="43"/>
  <c r="AJ157" i="43" s="1"/>
  <c r="AH157" i="43"/>
  <c r="AV156" i="43"/>
  <c r="AT156" i="43"/>
  <c r="AQ156" i="43"/>
  <c r="AO156" i="43"/>
  <c r="AL156" i="43"/>
  <c r="AE156" i="43"/>
  <c r="AB156" i="43"/>
  <c r="Z156" i="43"/>
  <c r="R156" i="43"/>
  <c r="AJ156" i="43" s="1"/>
  <c r="AH156" i="43"/>
  <c r="AV155" i="43"/>
  <c r="AT155" i="43"/>
  <c r="AQ155" i="43"/>
  <c r="AO155" i="43"/>
  <c r="AL155" i="43"/>
  <c r="AE155" i="43"/>
  <c r="AB155" i="43"/>
  <c r="Z155" i="43"/>
  <c r="R155" i="43"/>
  <c r="AJ155" i="43" s="1"/>
  <c r="AH155" i="43"/>
  <c r="AV154" i="43"/>
  <c r="AT154" i="43"/>
  <c r="AQ154" i="43"/>
  <c r="AO154" i="43"/>
  <c r="AL154" i="43"/>
  <c r="AE154" i="43"/>
  <c r="AB154" i="43"/>
  <c r="Z154" i="43"/>
  <c r="R154" i="43"/>
  <c r="AJ154" i="43" s="1"/>
  <c r="AH154" i="43"/>
  <c r="AV153" i="43"/>
  <c r="AT153" i="43"/>
  <c r="AQ153" i="43"/>
  <c r="AO153" i="43"/>
  <c r="AL153" i="43"/>
  <c r="AE153" i="43"/>
  <c r="AB153" i="43"/>
  <c r="Z153" i="43"/>
  <c r="R153" i="43"/>
  <c r="AJ153" i="43" s="1"/>
  <c r="AH153" i="43"/>
  <c r="AV152" i="43"/>
  <c r="AT152" i="43"/>
  <c r="AQ152" i="43"/>
  <c r="AO152" i="43"/>
  <c r="AL152" i="43"/>
  <c r="AE152" i="43"/>
  <c r="AB152" i="43"/>
  <c r="Z152" i="43"/>
  <c r="R152" i="43"/>
  <c r="AJ152" i="43" s="1"/>
  <c r="AH152" i="43"/>
  <c r="AV151" i="43"/>
  <c r="AT151" i="43"/>
  <c r="AQ151" i="43"/>
  <c r="AO151" i="43"/>
  <c r="AL151" i="43"/>
  <c r="AE151" i="43"/>
  <c r="AB151" i="43"/>
  <c r="Z151" i="43"/>
  <c r="R151" i="43"/>
  <c r="AJ151" i="43" s="1"/>
  <c r="AH151" i="43"/>
  <c r="AV150" i="43"/>
  <c r="AT150" i="43"/>
  <c r="AQ150" i="43"/>
  <c r="AO150" i="43"/>
  <c r="AL150" i="43"/>
  <c r="AE150" i="43"/>
  <c r="AB150" i="43"/>
  <c r="Z150" i="43"/>
  <c r="R150" i="43"/>
  <c r="AJ150" i="43" s="1"/>
  <c r="AH150" i="43"/>
  <c r="AV149" i="43"/>
  <c r="AT149" i="43"/>
  <c r="AQ149" i="43"/>
  <c r="AO149" i="43"/>
  <c r="AL149" i="43"/>
  <c r="AE149" i="43"/>
  <c r="AB149" i="43"/>
  <c r="Z149" i="43"/>
  <c r="R149" i="43"/>
  <c r="AJ149" i="43" s="1"/>
  <c r="AH149" i="43"/>
  <c r="AV148" i="43"/>
  <c r="AT148" i="43"/>
  <c r="AQ148" i="43"/>
  <c r="AO148" i="43"/>
  <c r="AL148" i="43"/>
  <c r="AE148" i="43"/>
  <c r="AB148" i="43"/>
  <c r="Z148" i="43"/>
  <c r="R148" i="43"/>
  <c r="AJ148" i="43" s="1"/>
  <c r="AH148" i="43"/>
  <c r="AV147" i="43"/>
  <c r="AT147" i="43"/>
  <c r="AQ147" i="43"/>
  <c r="AO147" i="43"/>
  <c r="AL147" i="43"/>
  <c r="AE147" i="43"/>
  <c r="AB147" i="43"/>
  <c r="Z147" i="43"/>
  <c r="R147" i="43"/>
  <c r="AJ147" i="43" s="1"/>
  <c r="AH147" i="43"/>
  <c r="AV146" i="43"/>
  <c r="AT146" i="43"/>
  <c r="AQ146" i="43"/>
  <c r="AO146" i="43"/>
  <c r="AL146" i="43"/>
  <c r="AE146" i="43"/>
  <c r="AB146" i="43"/>
  <c r="Z146" i="43"/>
  <c r="R146" i="43"/>
  <c r="AJ146" i="43" s="1"/>
  <c r="AH146" i="43"/>
  <c r="AV145" i="43"/>
  <c r="AT145" i="43"/>
  <c r="AQ145" i="43"/>
  <c r="AO145" i="43"/>
  <c r="AL145" i="43"/>
  <c r="AE145" i="43"/>
  <c r="AB145" i="43"/>
  <c r="Z145" i="43"/>
  <c r="R145" i="43"/>
  <c r="AJ145" i="43" s="1"/>
  <c r="AH145" i="43"/>
  <c r="AV144" i="43"/>
  <c r="AT144" i="43"/>
  <c r="AQ144" i="43"/>
  <c r="AO144" i="43"/>
  <c r="AL144" i="43"/>
  <c r="AE144" i="43"/>
  <c r="AB144" i="43"/>
  <c r="Z144" i="43"/>
  <c r="R144" i="43"/>
  <c r="AJ144" i="43" s="1"/>
  <c r="AH144" i="43"/>
  <c r="AV143" i="43"/>
  <c r="AT143" i="43"/>
  <c r="AQ143" i="43"/>
  <c r="AO143" i="43"/>
  <c r="AL143" i="43"/>
  <c r="AE143" i="43"/>
  <c r="AB143" i="43"/>
  <c r="Z143" i="43"/>
  <c r="R143" i="43"/>
  <c r="AJ143" i="43" s="1"/>
  <c r="AH143" i="43"/>
  <c r="AV142" i="43"/>
  <c r="AT142" i="43"/>
  <c r="AQ142" i="43"/>
  <c r="AO142" i="43"/>
  <c r="AL142" i="43"/>
  <c r="AE142" i="43"/>
  <c r="AB142" i="43"/>
  <c r="Z142" i="43"/>
  <c r="R142" i="43"/>
  <c r="AJ142" i="43" s="1"/>
  <c r="AH142" i="43"/>
  <c r="AV141" i="43"/>
  <c r="AT141" i="43"/>
  <c r="AQ141" i="43"/>
  <c r="AO141" i="43"/>
  <c r="AL141" i="43"/>
  <c r="AE141" i="43"/>
  <c r="AB141" i="43"/>
  <c r="Z141" i="43"/>
  <c r="R141" i="43"/>
  <c r="AJ141" i="43" s="1"/>
  <c r="AH141" i="43"/>
  <c r="AV140" i="43"/>
  <c r="AT140" i="43"/>
  <c r="AQ140" i="43"/>
  <c r="AO140" i="43"/>
  <c r="AL140" i="43"/>
  <c r="AE140" i="43"/>
  <c r="AB140" i="43"/>
  <c r="Z140" i="43"/>
  <c r="R140" i="43"/>
  <c r="AJ140" i="43" s="1"/>
  <c r="AH140" i="43"/>
  <c r="AV139" i="43"/>
  <c r="AT139" i="43"/>
  <c r="AQ139" i="43"/>
  <c r="AO139" i="43"/>
  <c r="AL139" i="43"/>
  <c r="AE139" i="43"/>
  <c r="AB139" i="43"/>
  <c r="Z139" i="43"/>
  <c r="R139" i="43"/>
  <c r="AJ139" i="43" s="1"/>
  <c r="AH139" i="43"/>
  <c r="AV138" i="43"/>
  <c r="AT138" i="43"/>
  <c r="AQ138" i="43"/>
  <c r="AO138" i="43"/>
  <c r="AL138" i="43"/>
  <c r="AE138" i="43"/>
  <c r="AB138" i="43"/>
  <c r="Z138" i="43"/>
  <c r="R138" i="43"/>
  <c r="AJ138" i="43" s="1"/>
  <c r="AH138" i="43"/>
  <c r="AV137" i="43"/>
  <c r="AT137" i="43"/>
  <c r="AQ137" i="43"/>
  <c r="AO137" i="43"/>
  <c r="AL137" i="43"/>
  <c r="AE137" i="43"/>
  <c r="AB137" i="43"/>
  <c r="Z137" i="43"/>
  <c r="R137" i="43"/>
  <c r="AJ137" i="43" s="1"/>
  <c r="AH137" i="43"/>
  <c r="AV136" i="43"/>
  <c r="AT136" i="43"/>
  <c r="AQ136" i="43"/>
  <c r="AO136" i="43"/>
  <c r="AL136" i="43"/>
  <c r="AE136" i="43"/>
  <c r="AB136" i="43"/>
  <c r="Z136" i="43"/>
  <c r="R136" i="43"/>
  <c r="AJ136" i="43" s="1"/>
  <c r="AH136" i="43"/>
  <c r="AV135" i="43"/>
  <c r="AT135" i="43"/>
  <c r="AQ135" i="43"/>
  <c r="AO135" i="43"/>
  <c r="AL135" i="43"/>
  <c r="AE135" i="43"/>
  <c r="AB135" i="43"/>
  <c r="Z135" i="43"/>
  <c r="R135" i="43"/>
  <c r="AJ135" i="43" s="1"/>
  <c r="AH135" i="43"/>
  <c r="AV134" i="43"/>
  <c r="AT134" i="43"/>
  <c r="AQ134" i="43"/>
  <c r="AO134" i="43"/>
  <c r="AL134" i="43"/>
  <c r="AE134" i="43"/>
  <c r="AB134" i="43"/>
  <c r="Z134" i="43"/>
  <c r="R134" i="43"/>
  <c r="AJ134" i="43" s="1"/>
  <c r="AH134" i="43"/>
  <c r="AV133" i="43"/>
  <c r="AT133" i="43"/>
  <c r="AQ133" i="43"/>
  <c r="AO133" i="43"/>
  <c r="AL133" i="43"/>
  <c r="AE133" i="43"/>
  <c r="AB133" i="43"/>
  <c r="Z133" i="43"/>
  <c r="R133" i="43"/>
  <c r="AJ133" i="43" s="1"/>
  <c r="AH133" i="43"/>
  <c r="AV132" i="43"/>
  <c r="AT132" i="43"/>
  <c r="AQ132" i="43"/>
  <c r="AO132" i="43"/>
  <c r="AL132" i="43"/>
  <c r="AE132" i="43"/>
  <c r="AB132" i="43"/>
  <c r="Z132" i="43"/>
  <c r="R132" i="43"/>
  <c r="AJ132" i="43" s="1"/>
  <c r="AH132" i="43"/>
  <c r="AV131" i="43"/>
  <c r="AT131" i="43"/>
  <c r="AQ131" i="43"/>
  <c r="AO131" i="43"/>
  <c r="AL131" i="43"/>
  <c r="AE131" i="43"/>
  <c r="AB131" i="43"/>
  <c r="Z131" i="43"/>
  <c r="R131" i="43"/>
  <c r="AJ131" i="43" s="1"/>
  <c r="AH131" i="43"/>
  <c r="AV130" i="43"/>
  <c r="AT130" i="43"/>
  <c r="AQ130" i="43"/>
  <c r="AO130" i="43"/>
  <c r="AL130" i="43"/>
  <c r="AE130" i="43"/>
  <c r="AB130" i="43"/>
  <c r="Z130" i="43"/>
  <c r="R130" i="43"/>
  <c r="AJ130" i="43" s="1"/>
  <c r="AH130" i="43"/>
  <c r="AV129" i="43"/>
  <c r="AT129" i="43"/>
  <c r="AQ129" i="43"/>
  <c r="AO129" i="43"/>
  <c r="AL129" i="43"/>
  <c r="AE129" i="43"/>
  <c r="AB129" i="43"/>
  <c r="Z129" i="43"/>
  <c r="R129" i="43"/>
  <c r="AJ129" i="43" s="1"/>
  <c r="AH129" i="43"/>
  <c r="AV128" i="43"/>
  <c r="AT128" i="43"/>
  <c r="AQ128" i="43"/>
  <c r="AO128" i="43"/>
  <c r="AL128" i="43"/>
  <c r="AE128" i="43"/>
  <c r="AB128" i="43"/>
  <c r="Z128" i="43"/>
  <c r="R128" i="43"/>
  <c r="AJ128" i="43" s="1"/>
  <c r="AH128" i="43"/>
  <c r="AV127" i="43"/>
  <c r="AT127" i="43"/>
  <c r="AQ127" i="43"/>
  <c r="AO127" i="43"/>
  <c r="AL127" i="43"/>
  <c r="AE127" i="43"/>
  <c r="AB127" i="43"/>
  <c r="Z127" i="43"/>
  <c r="R127" i="43"/>
  <c r="AJ127" i="43" s="1"/>
  <c r="AH127" i="43"/>
  <c r="AV126" i="43"/>
  <c r="AT126" i="43"/>
  <c r="AQ126" i="43"/>
  <c r="AO126" i="43"/>
  <c r="AL126" i="43"/>
  <c r="AE126" i="43"/>
  <c r="AB126" i="43"/>
  <c r="Z126" i="43"/>
  <c r="R126" i="43"/>
  <c r="AJ126" i="43" s="1"/>
  <c r="AH126" i="43"/>
  <c r="AV125" i="43"/>
  <c r="AT125" i="43"/>
  <c r="AQ125" i="43"/>
  <c r="AO125" i="43"/>
  <c r="AL125" i="43"/>
  <c r="AE125" i="43"/>
  <c r="AB125" i="43"/>
  <c r="Z125" i="43"/>
  <c r="R125" i="43"/>
  <c r="AJ125" i="43" s="1"/>
  <c r="AH125" i="43"/>
  <c r="AV124" i="43"/>
  <c r="AT124" i="43"/>
  <c r="AQ124" i="43"/>
  <c r="AO124" i="43"/>
  <c r="AL124" i="43"/>
  <c r="AE124" i="43"/>
  <c r="AB124" i="43"/>
  <c r="Z124" i="43"/>
  <c r="R124" i="43"/>
  <c r="AJ124" i="43" s="1"/>
  <c r="AH124" i="43"/>
  <c r="AV123" i="43"/>
  <c r="AT123" i="43"/>
  <c r="AQ123" i="43"/>
  <c r="AO123" i="43"/>
  <c r="AL123" i="43"/>
  <c r="AE123" i="43"/>
  <c r="AB123" i="43"/>
  <c r="Z123" i="43"/>
  <c r="R123" i="43"/>
  <c r="AJ123" i="43" s="1"/>
  <c r="AH123" i="43"/>
  <c r="AV122" i="43"/>
  <c r="AT122" i="43"/>
  <c r="AQ122" i="43"/>
  <c r="AO122" i="43"/>
  <c r="AL122" i="43"/>
  <c r="AE122" i="43"/>
  <c r="AB122" i="43"/>
  <c r="Z122" i="43"/>
  <c r="R122" i="43"/>
  <c r="AJ122" i="43" s="1"/>
  <c r="AH122" i="43"/>
  <c r="AV121" i="43"/>
  <c r="AT121" i="43"/>
  <c r="AQ121" i="43"/>
  <c r="AO121" i="43"/>
  <c r="AL121" i="43"/>
  <c r="AE121" i="43"/>
  <c r="AB121" i="43"/>
  <c r="Z121" i="43"/>
  <c r="R121" i="43"/>
  <c r="AJ121" i="43" s="1"/>
  <c r="AH121" i="43"/>
  <c r="AV120" i="43"/>
  <c r="AT120" i="43"/>
  <c r="AQ120" i="43"/>
  <c r="AO120" i="43"/>
  <c r="AL120" i="43"/>
  <c r="AE120" i="43"/>
  <c r="AB120" i="43"/>
  <c r="Z120" i="43"/>
  <c r="R120" i="43"/>
  <c r="AJ120" i="43" s="1"/>
  <c r="AH120" i="43"/>
  <c r="AV119" i="43"/>
  <c r="AT119" i="43"/>
  <c r="AQ119" i="43"/>
  <c r="AO119" i="43"/>
  <c r="AL119" i="43"/>
  <c r="AE119" i="43"/>
  <c r="AB119" i="43"/>
  <c r="Z119" i="43"/>
  <c r="R119" i="43"/>
  <c r="AJ119" i="43" s="1"/>
  <c r="AH119" i="43"/>
  <c r="AV118" i="43"/>
  <c r="AT118" i="43"/>
  <c r="AQ118" i="43"/>
  <c r="AO118" i="43"/>
  <c r="AL118" i="43"/>
  <c r="AE118" i="43"/>
  <c r="AB118" i="43"/>
  <c r="Z118" i="43"/>
  <c r="R118" i="43"/>
  <c r="AJ118" i="43" s="1"/>
  <c r="AH118" i="43"/>
  <c r="AV117" i="43"/>
  <c r="AT117" i="43"/>
  <c r="AQ117" i="43"/>
  <c r="AO117" i="43"/>
  <c r="AL117" i="43"/>
  <c r="AE117" i="43"/>
  <c r="AB117" i="43"/>
  <c r="Z117" i="43"/>
  <c r="R117" i="43"/>
  <c r="AJ117" i="43" s="1"/>
  <c r="AH117" i="43"/>
  <c r="AV116" i="43"/>
  <c r="AT116" i="43"/>
  <c r="AQ116" i="43"/>
  <c r="AO116" i="43"/>
  <c r="AL116" i="43"/>
  <c r="AE116" i="43"/>
  <c r="AB116" i="43"/>
  <c r="Z116" i="43"/>
  <c r="R116" i="43"/>
  <c r="AJ116" i="43" s="1"/>
  <c r="AH116" i="43"/>
  <c r="AV115" i="43"/>
  <c r="AT115" i="43"/>
  <c r="AQ115" i="43"/>
  <c r="AO115" i="43"/>
  <c r="AL115" i="43"/>
  <c r="AE115" i="43"/>
  <c r="AB115" i="43"/>
  <c r="Z115" i="43"/>
  <c r="R115" i="43"/>
  <c r="AJ115" i="43" s="1"/>
  <c r="AH115" i="43"/>
  <c r="AV114" i="43"/>
  <c r="AT114" i="43"/>
  <c r="AQ114" i="43"/>
  <c r="AO114" i="43"/>
  <c r="AL114" i="43"/>
  <c r="AE114" i="43"/>
  <c r="AB114" i="43"/>
  <c r="Z114" i="43"/>
  <c r="R114" i="43"/>
  <c r="AJ114" i="43" s="1"/>
  <c r="AH114" i="43"/>
  <c r="AV113" i="43"/>
  <c r="AT113" i="43"/>
  <c r="AQ113" i="43"/>
  <c r="AO113" i="43"/>
  <c r="AL113" i="43"/>
  <c r="AE113" i="43"/>
  <c r="AB113" i="43"/>
  <c r="Z113" i="43"/>
  <c r="R113" i="43"/>
  <c r="AJ113" i="43" s="1"/>
  <c r="AH113" i="43"/>
  <c r="AV112" i="43"/>
  <c r="AT112" i="43"/>
  <c r="AQ112" i="43"/>
  <c r="AO112" i="43"/>
  <c r="AL112" i="43"/>
  <c r="AE112" i="43"/>
  <c r="AB112" i="43"/>
  <c r="Z112" i="43"/>
  <c r="R112" i="43"/>
  <c r="AJ112" i="43" s="1"/>
  <c r="AH112" i="43"/>
  <c r="AV111" i="43"/>
  <c r="AT111" i="43"/>
  <c r="AQ111" i="43"/>
  <c r="AO111" i="43"/>
  <c r="AL111" i="43"/>
  <c r="AE111" i="43"/>
  <c r="AB111" i="43"/>
  <c r="Z111" i="43"/>
  <c r="R111" i="43"/>
  <c r="AJ111" i="43" s="1"/>
  <c r="AH111" i="43"/>
  <c r="AV110" i="43"/>
  <c r="AT110" i="43"/>
  <c r="AQ110" i="43"/>
  <c r="AO110" i="43"/>
  <c r="AL110" i="43"/>
  <c r="AE110" i="43"/>
  <c r="AB110" i="43"/>
  <c r="Z110" i="43"/>
  <c r="R110" i="43"/>
  <c r="AJ110" i="43" s="1"/>
  <c r="AH110" i="43"/>
  <c r="AV109" i="43"/>
  <c r="AT109" i="43"/>
  <c r="AQ109" i="43"/>
  <c r="AO109" i="43"/>
  <c r="AL109" i="43"/>
  <c r="AE109" i="43"/>
  <c r="AB109" i="43"/>
  <c r="Z109" i="43"/>
  <c r="R109" i="43"/>
  <c r="AJ109" i="43" s="1"/>
  <c r="AH109" i="43"/>
  <c r="AV108" i="43"/>
  <c r="AT108" i="43"/>
  <c r="AQ108" i="43"/>
  <c r="AO108" i="43"/>
  <c r="AL108" i="43"/>
  <c r="AE108" i="43"/>
  <c r="AB108" i="43"/>
  <c r="Z108" i="43"/>
  <c r="R108" i="43"/>
  <c r="AJ108" i="43" s="1"/>
  <c r="AH108" i="43"/>
  <c r="AV107" i="43"/>
  <c r="AT107" i="43"/>
  <c r="AQ107" i="43"/>
  <c r="AO107" i="43"/>
  <c r="AL107" i="43"/>
  <c r="AE107" i="43"/>
  <c r="AB107" i="43"/>
  <c r="Z107" i="43"/>
  <c r="R107" i="43"/>
  <c r="AJ107" i="43" s="1"/>
  <c r="AH107" i="43"/>
  <c r="AV106" i="43"/>
  <c r="AT106" i="43"/>
  <c r="AQ106" i="43"/>
  <c r="AO106" i="43"/>
  <c r="AL106" i="43"/>
  <c r="AE106" i="43"/>
  <c r="AB106" i="43"/>
  <c r="Z106" i="43"/>
  <c r="R106" i="43"/>
  <c r="AJ106" i="43" s="1"/>
  <c r="AH106" i="43"/>
  <c r="AV105" i="43"/>
  <c r="AT105" i="43"/>
  <c r="AQ105" i="43"/>
  <c r="AO105" i="43"/>
  <c r="AL105" i="43"/>
  <c r="AE105" i="43"/>
  <c r="AB105" i="43"/>
  <c r="Z105" i="43"/>
  <c r="R105" i="43"/>
  <c r="AJ105" i="43" s="1"/>
  <c r="AH105" i="43"/>
  <c r="AV104" i="43"/>
  <c r="AT104" i="43"/>
  <c r="AQ104" i="43"/>
  <c r="AO104" i="43"/>
  <c r="AL104" i="43"/>
  <c r="AE104" i="43"/>
  <c r="AB104" i="43"/>
  <c r="Z104" i="43"/>
  <c r="R104" i="43"/>
  <c r="AJ104" i="43" s="1"/>
  <c r="AH104" i="43"/>
  <c r="AV103" i="43"/>
  <c r="AT103" i="43"/>
  <c r="AQ103" i="43"/>
  <c r="AO103" i="43"/>
  <c r="AL103" i="43"/>
  <c r="AE103" i="43"/>
  <c r="AB103" i="43"/>
  <c r="Z103" i="43"/>
  <c r="R103" i="43"/>
  <c r="AJ103" i="43" s="1"/>
  <c r="AH103" i="43"/>
  <c r="AV102" i="43"/>
  <c r="AT102" i="43"/>
  <c r="AQ102" i="43"/>
  <c r="AO102" i="43"/>
  <c r="AL102" i="43"/>
  <c r="AE102" i="43"/>
  <c r="AB102" i="43"/>
  <c r="Z102" i="43"/>
  <c r="R102" i="43"/>
  <c r="AJ102" i="43" s="1"/>
  <c r="AH102" i="43"/>
  <c r="AV101" i="43"/>
  <c r="AT101" i="43"/>
  <c r="AQ101" i="43"/>
  <c r="AO101" i="43"/>
  <c r="AL101" i="43"/>
  <c r="AE101" i="43"/>
  <c r="AB101" i="43"/>
  <c r="Z101" i="43"/>
  <c r="R101" i="43"/>
  <c r="AJ101" i="43" s="1"/>
  <c r="AH101" i="43"/>
  <c r="AV100" i="43"/>
  <c r="AT100" i="43"/>
  <c r="AQ100" i="43"/>
  <c r="AO100" i="43"/>
  <c r="AL100" i="43"/>
  <c r="AE100" i="43"/>
  <c r="AB100" i="43"/>
  <c r="Z100" i="43"/>
  <c r="R100" i="43"/>
  <c r="AJ100" i="43" s="1"/>
  <c r="AH100" i="43"/>
  <c r="AV99" i="43"/>
  <c r="AT99" i="43"/>
  <c r="AQ99" i="43"/>
  <c r="AO99" i="43"/>
  <c r="AL99" i="43"/>
  <c r="AE99" i="43"/>
  <c r="AB99" i="43"/>
  <c r="Z99" i="43"/>
  <c r="R99" i="43"/>
  <c r="AJ99" i="43" s="1"/>
  <c r="AH99" i="43"/>
  <c r="AV98" i="43"/>
  <c r="AT98" i="43"/>
  <c r="AQ98" i="43"/>
  <c r="AO98" i="43"/>
  <c r="AL98" i="43"/>
  <c r="AE98" i="43"/>
  <c r="AB98" i="43"/>
  <c r="Z98" i="43"/>
  <c r="R98" i="43"/>
  <c r="AJ98" i="43" s="1"/>
  <c r="AH98" i="43"/>
  <c r="AV97" i="43"/>
  <c r="AT97" i="43"/>
  <c r="AQ97" i="43"/>
  <c r="AO97" i="43"/>
  <c r="AL97" i="43"/>
  <c r="AE97" i="43"/>
  <c r="AB97" i="43"/>
  <c r="Z97" i="43"/>
  <c r="R97" i="43"/>
  <c r="AJ97" i="43" s="1"/>
  <c r="AH97" i="43"/>
  <c r="AV96" i="43"/>
  <c r="AT96" i="43"/>
  <c r="AQ96" i="43"/>
  <c r="AO96" i="43"/>
  <c r="AL96" i="43"/>
  <c r="AE96" i="43"/>
  <c r="AB96" i="43"/>
  <c r="Z96" i="43"/>
  <c r="R96" i="43"/>
  <c r="AJ96" i="43" s="1"/>
  <c r="AH96" i="43"/>
  <c r="AV95" i="43"/>
  <c r="AT95" i="43"/>
  <c r="AQ95" i="43"/>
  <c r="AO95" i="43"/>
  <c r="AL95" i="43"/>
  <c r="AE95" i="43"/>
  <c r="AB95" i="43"/>
  <c r="Z95" i="43"/>
  <c r="R95" i="43"/>
  <c r="AJ95" i="43" s="1"/>
  <c r="AH95" i="43"/>
  <c r="AV94" i="43"/>
  <c r="AT94" i="43"/>
  <c r="AQ94" i="43"/>
  <c r="AO94" i="43"/>
  <c r="AL94" i="43"/>
  <c r="AE94" i="43"/>
  <c r="AB94" i="43"/>
  <c r="Z94" i="43"/>
  <c r="R94" i="43"/>
  <c r="AJ94" i="43" s="1"/>
  <c r="AH94" i="43"/>
  <c r="AV93" i="43"/>
  <c r="AT93" i="43"/>
  <c r="AQ93" i="43"/>
  <c r="AO93" i="43"/>
  <c r="AL93" i="43"/>
  <c r="AE93" i="43"/>
  <c r="AB93" i="43"/>
  <c r="Z93" i="43"/>
  <c r="R93" i="43"/>
  <c r="AJ93" i="43" s="1"/>
  <c r="AH93" i="43"/>
  <c r="AV92" i="43"/>
  <c r="AT92" i="43"/>
  <c r="AQ92" i="43"/>
  <c r="AO92" i="43"/>
  <c r="AL92" i="43"/>
  <c r="AE92" i="43"/>
  <c r="AB92" i="43"/>
  <c r="Z92" i="43"/>
  <c r="R92" i="43"/>
  <c r="AJ92" i="43" s="1"/>
  <c r="AH92" i="43"/>
  <c r="AV91" i="43"/>
  <c r="AT91" i="43"/>
  <c r="AQ91" i="43"/>
  <c r="AO91" i="43"/>
  <c r="AL91" i="43"/>
  <c r="AE91" i="43"/>
  <c r="AB91" i="43"/>
  <c r="Z91" i="43"/>
  <c r="R91" i="43"/>
  <c r="AJ91" i="43" s="1"/>
  <c r="AH91" i="43"/>
  <c r="AV90" i="43"/>
  <c r="AT90" i="43"/>
  <c r="AQ90" i="43"/>
  <c r="AO90" i="43"/>
  <c r="AL90" i="43"/>
  <c r="AE90" i="43"/>
  <c r="AB90" i="43"/>
  <c r="Z90" i="43"/>
  <c r="R90" i="43"/>
  <c r="AJ90" i="43" s="1"/>
  <c r="AH90" i="43"/>
  <c r="AV89" i="43"/>
  <c r="AT89" i="43"/>
  <c r="AQ89" i="43"/>
  <c r="AO89" i="43"/>
  <c r="AL89" i="43"/>
  <c r="AE89" i="43"/>
  <c r="AB89" i="43"/>
  <c r="Z89" i="43"/>
  <c r="R89" i="43"/>
  <c r="AJ89" i="43" s="1"/>
  <c r="AH89" i="43"/>
  <c r="AV88" i="43"/>
  <c r="AT88" i="43"/>
  <c r="AQ88" i="43"/>
  <c r="AO88" i="43"/>
  <c r="AL88" i="43"/>
  <c r="AE88" i="43"/>
  <c r="AB88" i="43"/>
  <c r="Z88" i="43"/>
  <c r="R88" i="43"/>
  <c r="AJ88" i="43" s="1"/>
  <c r="AH88" i="43"/>
  <c r="AV87" i="43"/>
  <c r="AT87" i="43"/>
  <c r="AQ87" i="43"/>
  <c r="AO87" i="43"/>
  <c r="AL87" i="43"/>
  <c r="AE87" i="43"/>
  <c r="AB87" i="43"/>
  <c r="Z87" i="43"/>
  <c r="R87" i="43"/>
  <c r="AJ87" i="43" s="1"/>
  <c r="AH87" i="43"/>
  <c r="AV86" i="43"/>
  <c r="AT86" i="43"/>
  <c r="AQ86" i="43"/>
  <c r="AO86" i="43"/>
  <c r="AL86" i="43"/>
  <c r="AE86" i="43"/>
  <c r="AB86" i="43"/>
  <c r="Z86" i="43"/>
  <c r="R86" i="43"/>
  <c r="AJ86" i="43" s="1"/>
  <c r="AH86" i="43"/>
  <c r="AV85" i="43"/>
  <c r="AT85" i="43"/>
  <c r="AQ85" i="43"/>
  <c r="AO85" i="43"/>
  <c r="AL85" i="43"/>
  <c r="AE85" i="43"/>
  <c r="AB85" i="43"/>
  <c r="Z85" i="43"/>
  <c r="R85" i="43"/>
  <c r="AJ85" i="43" s="1"/>
  <c r="AH85" i="43"/>
  <c r="AV84" i="43"/>
  <c r="AT84" i="43"/>
  <c r="AQ84" i="43"/>
  <c r="AO84" i="43"/>
  <c r="AL84" i="43"/>
  <c r="AE84" i="43"/>
  <c r="AB84" i="43"/>
  <c r="Z84" i="43"/>
  <c r="R84" i="43"/>
  <c r="AJ84" i="43" s="1"/>
  <c r="AH84" i="43"/>
  <c r="AV83" i="43"/>
  <c r="AT83" i="43"/>
  <c r="AQ83" i="43"/>
  <c r="AO83" i="43"/>
  <c r="AL83" i="43"/>
  <c r="AE83" i="43"/>
  <c r="AB83" i="43"/>
  <c r="Z83" i="43"/>
  <c r="R83" i="43"/>
  <c r="AJ83" i="43" s="1"/>
  <c r="AH83" i="43"/>
  <c r="AV82" i="43"/>
  <c r="AT82" i="43"/>
  <c r="AQ82" i="43"/>
  <c r="AO82" i="43"/>
  <c r="AL82" i="43"/>
  <c r="AE82" i="43"/>
  <c r="AB82" i="43"/>
  <c r="Z82" i="43"/>
  <c r="R82" i="43"/>
  <c r="AJ82" i="43" s="1"/>
  <c r="AH82" i="43"/>
  <c r="AV81" i="43"/>
  <c r="AT81" i="43"/>
  <c r="AQ81" i="43"/>
  <c r="AO81" i="43"/>
  <c r="AL81" i="43"/>
  <c r="AE81" i="43"/>
  <c r="AB81" i="43"/>
  <c r="Z81" i="43"/>
  <c r="R81" i="43"/>
  <c r="AJ81" i="43" s="1"/>
  <c r="AH81" i="43"/>
  <c r="AV80" i="43"/>
  <c r="AT80" i="43"/>
  <c r="AQ80" i="43"/>
  <c r="AO80" i="43"/>
  <c r="AL80" i="43"/>
  <c r="AE80" i="43"/>
  <c r="AB80" i="43"/>
  <c r="Z80" i="43"/>
  <c r="R80" i="43"/>
  <c r="AJ80" i="43" s="1"/>
  <c r="AH80" i="43"/>
  <c r="AV79" i="43"/>
  <c r="AT79" i="43"/>
  <c r="AQ79" i="43"/>
  <c r="AO79" i="43"/>
  <c r="AL79" i="43"/>
  <c r="AE79" i="43"/>
  <c r="AB79" i="43"/>
  <c r="Z79" i="43"/>
  <c r="R79" i="43"/>
  <c r="AJ79" i="43" s="1"/>
  <c r="AH79" i="43"/>
  <c r="AV78" i="43"/>
  <c r="AT78" i="43"/>
  <c r="AQ78" i="43"/>
  <c r="AO78" i="43"/>
  <c r="AL78" i="43"/>
  <c r="AE78" i="43"/>
  <c r="AB78" i="43"/>
  <c r="Z78" i="43"/>
  <c r="R78" i="43"/>
  <c r="AJ78" i="43" s="1"/>
  <c r="AH78" i="43"/>
  <c r="AV77" i="43"/>
  <c r="AT77" i="43"/>
  <c r="AQ77" i="43"/>
  <c r="AO77" i="43"/>
  <c r="AL77" i="43"/>
  <c r="AE77" i="43"/>
  <c r="AB77" i="43"/>
  <c r="Z77" i="43"/>
  <c r="R77" i="43"/>
  <c r="AJ77" i="43" s="1"/>
  <c r="AH77" i="43"/>
  <c r="AV76" i="43"/>
  <c r="AT76" i="43"/>
  <c r="AQ76" i="43"/>
  <c r="AO76" i="43"/>
  <c r="AL76" i="43"/>
  <c r="AE76" i="43"/>
  <c r="AB76" i="43"/>
  <c r="Z76" i="43"/>
  <c r="R76" i="43"/>
  <c r="AJ76" i="43" s="1"/>
  <c r="AH76" i="43"/>
  <c r="AV75" i="43"/>
  <c r="AT75" i="43"/>
  <c r="AQ75" i="43"/>
  <c r="AO75" i="43"/>
  <c r="AL75" i="43"/>
  <c r="AE75" i="43"/>
  <c r="AB75" i="43"/>
  <c r="Z75" i="43"/>
  <c r="R75" i="43"/>
  <c r="AJ75" i="43" s="1"/>
  <c r="AH75" i="43"/>
  <c r="AV74" i="43"/>
  <c r="AT74" i="43"/>
  <c r="AQ74" i="43"/>
  <c r="AO74" i="43"/>
  <c r="AL74" i="43"/>
  <c r="AE74" i="43"/>
  <c r="AB74" i="43"/>
  <c r="Z74" i="43"/>
  <c r="R74" i="43"/>
  <c r="AJ74" i="43" s="1"/>
  <c r="AH74" i="43"/>
  <c r="AV73" i="43"/>
  <c r="AT73" i="43"/>
  <c r="AQ73" i="43"/>
  <c r="AO73" i="43"/>
  <c r="AL73" i="43"/>
  <c r="AE73" i="43"/>
  <c r="AB73" i="43"/>
  <c r="Z73" i="43"/>
  <c r="R73" i="43"/>
  <c r="AJ73" i="43" s="1"/>
  <c r="AH73" i="43"/>
  <c r="AV72" i="43"/>
  <c r="AT72" i="43"/>
  <c r="AQ72" i="43"/>
  <c r="AO72" i="43"/>
  <c r="AL72" i="43"/>
  <c r="AE72" i="43"/>
  <c r="AB72" i="43"/>
  <c r="Z72" i="43"/>
  <c r="R72" i="43"/>
  <c r="AJ72" i="43" s="1"/>
  <c r="AH72" i="43"/>
  <c r="AV71" i="43"/>
  <c r="AT71" i="43"/>
  <c r="AQ71" i="43"/>
  <c r="AO71" i="43"/>
  <c r="AL71" i="43"/>
  <c r="AE71" i="43"/>
  <c r="AB71" i="43"/>
  <c r="Z71" i="43"/>
  <c r="R71" i="43"/>
  <c r="AJ71" i="43" s="1"/>
  <c r="AH71" i="43"/>
  <c r="AV70" i="43"/>
  <c r="AT70" i="43"/>
  <c r="AQ70" i="43"/>
  <c r="AO70" i="43"/>
  <c r="AL70" i="43"/>
  <c r="AE70" i="43"/>
  <c r="AB70" i="43"/>
  <c r="Z70" i="43"/>
  <c r="R70" i="43"/>
  <c r="AJ70" i="43" s="1"/>
  <c r="AH70" i="43"/>
  <c r="AV69" i="43"/>
  <c r="AT69" i="43"/>
  <c r="AQ69" i="43"/>
  <c r="AO69" i="43"/>
  <c r="AL69" i="43"/>
  <c r="AE69" i="43"/>
  <c r="AB69" i="43"/>
  <c r="Z69" i="43"/>
  <c r="R69" i="43"/>
  <c r="AJ69" i="43" s="1"/>
  <c r="AH69" i="43"/>
  <c r="AV68" i="43"/>
  <c r="AT68" i="43"/>
  <c r="AQ68" i="43"/>
  <c r="AO68" i="43"/>
  <c r="AL68" i="43"/>
  <c r="AE68" i="43"/>
  <c r="AB68" i="43"/>
  <c r="Z68" i="43"/>
  <c r="R68" i="43"/>
  <c r="AJ68" i="43" s="1"/>
  <c r="AH68" i="43"/>
  <c r="AV67" i="43"/>
  <c r="AT67" i="43"/>
  <c r="AQ67" i="43"/>
  <c r="AO67" i="43"/>
  <c r="AL67" i="43"/>
  <c r="AE67" i="43"/>
  <c r="AB67" i="43"/>
  <c r="Z67" i="43"/>
  <c r="R67" i="43"/>
  <c r="AJ67" i="43" s="1"/>
  <c r="AH67" i="43"/>
  <c r="AV66" i="43"/>
  <c r="AT66" i="43"/>
  <c r="AQ66" i="43"/>
  <c r="AO66" i="43"/>
  <c r="AL66" i="43"/>
  <c r="AE66" i="43"/>
  <c r="AB66" i="43"/>
  <c r="Z66" i="43"/>
  <c r="R66" i="43"/>
  <c r="AJ66" i="43" s="1"/>
  <c r="AH66" i="43"/>
  <c r="AV65" i="43"/>
  <c r="AT65" i="43"/>
  <c r="AQ65" i="43"/>
  <c r="AO65" i="43"/>
  <c r="AL65" i="43"/>
  <c r="AE65" i="43"/>
  <c r="AB65" i="43"/>
  <c r="Z65" i="43"/>
  <c r="R65" i="43"/>
  <c r="AJ65" i="43" s="1"/>
  <c r="AH65" i="43"/>
  <c r="AV64" i="43"/>
  <c r="AT64" i="43"/>
  <c r="AQ64" i="43"/>
  <c r="AO64" i="43"/>
  <c r="AL64" i="43"/>
  <c r="AE64" i="43"/>
  <c r="AB64" i="43"/>
  <c r="Z64" i="43"/>
  <c r="R64" i="43"/>
  <c r="AJ64" i="43" s="1"/>
  <c r="AH64" i="43"/>
  <c r="AV63" i="43"/>
  <c r="AT63" i="43"/>
  <c r="AQ63" i="43"/>
  <c r="AO63" i="43"/>
  <c r="AL63" i="43"/>
  <c r="AE63" i="43"/>
  <c r="AB63" i="43"/>
  <c r="Z63" i="43"/>
  <c r="R63" i="43"/>
  <c r="AJ63" i="43" s="1"/>
  <c r="AH63" i="43"/>
  <c r="AV62" i="43"/>
  <c r="AT62" i="43"/>
  <c r="AQ62" i="43"/>
  <c r="AO62" i="43"/>
  <c r="AL62" i="43"/>
  <c r="AE62" i="43"/>
  <c r="AB62" i="43"/>
  <c r="Z62" i="43"/>
  <c r="R62" i="43"/>
  <c r="AJ62" i="43" s="1"/>
  <c r="AH62" i="43"/>
  <c r="AV61" i="43"/>
  <c r="AT61" i="43"/>
  <c r="AQ61" i="43"/>
  <c r="AO61" i="43"/>
  <c r="AL61" i="43"/>
  <c r="AE61" i="43"/>
  <c r="AB61" i="43"/>
  <c r="Z61" i="43"/>
  <c r="R61" i="43"/>
  <c r="AJ61" i="43" s="1"/>
  <c r="AH61" i="43"/>
  <c r="AV60" i="43"/>
  <c r="AT60" i="43"/>
  <c r="AQ60" i="43"/>
  <c r="AO60" i="43"/>
  <c r="AL60" i="43"/>
  <c r="AE60" i="43"/>
  <c r="AB60" i="43"/>
  <c r="Z60" i="43"/>
  <c r="R60" i="43"/>
  <c r="AJ60" i="43" s="1"/>
  <c r="AH60" i="43"/>
  <c r="AV59" i="43"/>
  <c r="AT59" i="43"/>
  <c r="AQ59" i="43"/>
  <c r="AO59" i="43"/>
  <c r="AL59" i="43"/>
  <c r="AE59" i="43"/>
  <c r="AB59" i="43"/>
  <c r="Z59" i="43"/>
  <c r="R59" i="43"/>
  <c r="AJ59" i="43" s="1"/>
  <c r="AH59" i="43"/>
  <c r="AV58" i="43"/>
  <c r="AT58" i="43"/>
  <c r="AQ58" i="43"/>
  <c r="AO58" i="43"/>
  <c r="AL58" i="43"/>
  <c r="AE58" i="43"/>
  <c r="AB58" i="43"/>
  <c r="Z58" i="43"/>
  <c r="R58" i="43"/>
  <c r="AJ58" i="43" s="1"/>
  <c r="AH58" i="43"/>
  <c r="AV57" i="43"/>
  <c r="AT57" i="43"/>
  <c r="AQ57" i="43"/>
  <c r="AO57" i="43"/>
  <c r="AL57" i="43"/>
  <c r="AE57" i="43"/>
  <c r="AB57" i="43"/>
  <c r="Z57" i="43"/>
  <c r="R57" i="43"/>
  <c r="AJ57" i="43" s="1"/>
  <c r="AH57" i="43"/>
  <c r="AV56" i="43"/>
  <c r="AT56" i="43"/>
  <c r="AQ56" i="43"/>
  <c r="AO56" i="43"/>
  <c r="AL56" i="43"/>
  <c r="AE56" i="43"/>
  <c r="AB56" i="43"/>
  <c r="Z56" i="43"/>
  <c r="R56" i="43"/>
  <c r="AJ56" i="43" s="1"/>
  <c r="AH56" i="43"/>
  <c r="AV55" i="43"/>
  <c r="AT55" i="43"/>
  <c r="AQ55" i="43"/>
  <c r="AO55" i="43"/>
  <c r="AL55" i="43"/>
  <c r="AE55" i="43"/>
  <c r="AB55" i="43"/>
  <c r="Z55" i="43"/>
  <c r="R55" i="43"/>
  <c r="AJ55" i="43" s="1"/>
  <c r="AH55" i="43"/>
  <c r="AV54" i="43"/>
  <c r="AT54" i="43"/>
  <c r="AQ54" i="43"/>
  <c r="AO54" i="43"/>
  <c r="AL54" i="43"/>
  <c r="AE54" i="43"/>
  <c r="AB54" i="43"/>
  <c r="Z54" i="43"/>
  <c r="R54" i="43"/>
  <c r="AJ54" i="43" s="1"/>
  <c r="AH54" i="43"/>
  <c r="AV53" i="43"/>
  <c r="AT53" i="43"/>
  <c r="AQ53" i="43"/>
  <c r="AO53" i="43"/>
  <c r="AL53" i="43"/>
  <c r="AE53" i="43"/>
  <c r="AB53" i="43"/>
  <c r="Z53" i="43"/>
  <c r="R53" i="43"/>
  <c r="AJ53" i="43" s="1"/>
  <c r="AH53" i="43"/>
  <c r="AV52" i="43"/>
  <c r="AT52" i="43"/>
  <c r="AQ52" i="43"/>
  <c r="AO52" i="43"/>
  <c r="AL52" i="43"/>
  <c r="AE52" i="43"/>
  <c r="AB52" i="43"/>
  <c r="Z52" i="43"/>
  <c r="R52" i="43"/>
  <c r="AJ52" i="43" s="1"/>
  <c r="AH52" i="43"/>
  <c r="AV51" i="43"/>
  <c r="AT51" i="43"/>
  <c r="AQ51" i="43"/>
  <c r="AO51" i="43"/>
  <c r="AL51" i="43"/>
  <c r="AE51" i="43"/>
  <c r="AB51" i="43"/>
  <c r="Z51" i="43"/>
  <c r="R51" i="43"/>
  <c r="AJ51" i="43" s="1"/>
  <c r="AH51" i="43"/>
  <c r="AV50" i="43"/>
  <c r="AT50" i="43"/>
  <c r="AQ50" i="43"/>
  <c r="AO50" i="43"/>
  <c r="AL50" i="43"/>
  <c r="AE50" i="43"/>
  <c r="AB50" i="43"/>
  <c r="Z50" i="43"/>
  <c r="R50" i="43"/>
  <c r="AJ50" i="43" s="1"/>
  <c r="AH50" i="43"/>
  <c r="AV49" i="43"/>
  <c r="AT49" i="43"/>
  <c r="AQ49" i="43"/>
  <c r="AO49" i="43"/>
  <c r="AL49" i="43"/>
  <c r="AE49" i="43"/>
  <c r="AB49" i="43"/>
  <c r="Z49" i="43"/>
  <c r="R49" i="43"/>
  <c r="AJ49" i="43" s="1"/>
  <c r="AH49" i="43"/>
  <c r="AV48" i="43"/>
  <c r="AT48" i="43"/>
  <c r="AQ48" i="43"/>
  <c r="AO48" i="43"/>
  <c r="AL48" i="43"/>
  <c r="AE48" i="43"/>
  <c r="AB48" i="43"/>
  <c r="Z48" i="43"/>
  <c r="R48" i="43"/>
  <c r="AJ48" i="43" s="1"/>
  <c r="AH48" i="43"/>
  <c r="AV47" i="43"/>
  <c r="AT47" i="43"/>
  <c r="AQ47" i="43"/>
  <c r="AO47" i="43"/>
  <c r="AL47" i="43"/>
  <c r="AE47" i="43"/>
  <c r="AB47" i="43"/>
  <c r="Z47" i="43"/>
  <c r="R47" i="43"/>
  <c r="AJ47" i="43" s="1"/>
  <c r="AH47" i="43"/>
  <c r="AV46" i="43"/>
  <c r="AT46" i="43"/>
  <c r="AQ46" i="43"/>
  <c r="AO46" i="43"/>
  <c r="AL46" i="43"/>
  <c r="AE46" i="43"/>
  <c r="AB46" i="43"/>
  <c r="Z46" i="43"/>
  <c r="R46" i="43"/>
  <c r="AJ46" i="43" s="1"/>
  <c r="AH46" i="43"/>
  <c r="AV45" i="43"/>
  <c r="AT45" i="43"/>
  <c r="AQ45" i="43"/>
  <c r="AO45" i="43"/>
  <c r="AL45" i="43"/>
  <c r="AE45" i="43"/>
  <c r="AB45" i="43"/>
  <c r="Z45" i="43"/>
  <c r="R45" i="43"/>
  <c r="AJ45" i="43" s="1"/>
  <c r="AH45" i="43"/>
  <c r="AV44" i="43"/>
  <c r="AT44" i="43"/>
  <c r="AQ44" i="43"/>
  <c r="AO44" i="43"/>
  <c r="AL44" i="43"/>
  <c r="AE44" i="43"/>
  <c r="AB44" i="43"/>
  <c r="Z44" i="43"/>
  <c r="R44" i="43"/>
  <c r="AJ44" i="43" s="1"/>
  <c r="AH44" i="43"/>
  <c r="AV43" i="43"/>
  <c r="AT43" i="43"/>
  <c r="AQ43" i="43"/>
  <c r="AO43" i="43"/>
  <c r="AL43" i="43"/>
  <c r="AE43" i="43"/>
  <c r="AB43" i="43"/>
  <c r="Z43" i="43"/>
  <c r="R43" i="43"/>
  <c r="AJ43" i="43" s="1"/>
  <c r="AH43" i="43"/>
  <c r="AV42" i="43"/>
  <c r="AT42" i="43"/>
  <c r="AQ42" i="43"/>
  <c r="AO42" i="43"/>
  <c r="AL42" i="43"/>
  <c r="AE42" i="43"/>
  <c r="AB42" i="43"/>
  <c r="Z42" i="43"/>
  <c r="R42" i="43"/>
  <c r="AJ42" i="43" s="1"/>
  <c r="AH42" i="43"/>
  <c r="AV41" i="43"/>
  <c r="AT41" i="43"/>
  <c r="AQ41" i="43"/>
  <c r="AO41" i="43"/>
  <c r="AL41" i="43"/>
  <c r="AE41" i="43"/>
  <c r="AB41" i="43"/>
  <c r="Z41" i="43"/>
  <c r="R41" i="43"/>
  <c r="AJ41" i="43" s="1"/>
  <c r="AH41" i="43"/>
  <c r="AV40" i="43"/>
  <c r="AT40" i="43"/>
  <c r="AQ40" i="43"/>
  <c r="AO40" i="43"/>
  <c r="AL40" i="43"/>
  <c r="AE40" i="43"/>
  <c r="AB40" i="43"/>
  <c r="Z40" i="43"/>
  <c r="R40" i="43"/>
  <c r="AJ40" i="43" s="1"/>
  <c r="AH40" i="43"/>
  <c r="AV39" i="43"/>
  <c r="AT39" i="43"/>
  <c r="AQ39" i="43"/>
  <c r="AO39" i="43"/>
  <c r="AL39" i="43"/>
  <c r="AE39" i="43"/>
  <c r="AB39" i="43"/>
  <c r="Z39" i="43"/>
  <c r="R39" i="43"/>
  <c r="AJ39" i="43" s="1"/>
  <c r="AH39" i="43"/>
  <c r="AV38" i="43"/>
  <c r="AT38" i="43"/>
  <c r="AQ38" i="43"/>
  <c r="AO38" i="43"/>
  <c r="AL38" i="43"/>
  <c r="AE38" i="43"/>
  <c r="AB38" i="43"/>
  <c r="Z38" i="43"/>
  <c r="R38" i="43"/>
  <c r="AJ38" i="43" s="1"/>
  <c r="AH38" i="43"/>
  <c r="AV37" i="43"/>
  <c r="AT37" i="43"/>
  <c r="AQ37" i="43"/>
  <c r="AO37" i="43"/>
  <c r="AL37" i="43"/>
  <c r="AE37" i="43"/>
  <c r="AB37" i="43"/>
  <c r="Z37" i="43"/>
  <c r="R37" i="43"/>
  <c r="AJ37" i="43" s="1"/>
  <c r="AH37" i="43"/>
  <c r="AV36" i="43"/>
  <c r="AT36" i="43"/>
  <c r="AQ36" i="43"/>
  <c r="AO36" i="43"/>
  <c r="AL36" i="43"/>
  <c r="AE36" i="43"/>
  <c r="AB36" i="43"/>
  <c r="Z36" i="43"/>
  <c r="R36" i="43"/>
  <c r="AJ36" i="43" s="1"/>
  <c r="AH36" i="43"/>
  <c r="AV35" i="43"/>
  <c r="AT35" i="43"/>
  <c r="AQ35" i="43"/>
  <c r="AO35" i="43"/>
  <c r="AL35" i="43"/>
  <c r="AE35" i="43"/>
  <c r="AB35" i="43"/>
  <c r="Z35" i="43"/>
  <c r="R35" i="43"/>
  <c r="AJ35" i="43" s="1"/>
  <c r="AH35" i="43"/>
  <c r="AV34" i="43"/>
  <c r="AT34" i="43"/>
  <c r="AQ34" i="43"/>
  <c r="AO34" i="43"/>
  <c r="AL34" i="43"/>
  <c r="AE34" i="43"/>
  <c r="AB34" i="43"/>
  <c r="Z34" i="43"/>
  <c r="R34" i="43"/>
  <c r="AJ34" i="43" s="1"/>
  <c r="AH34" i="43"/>
  <c r="AV33" i="43"/>
  <c r="AT33" i="43"/>
  <c r="AQ33" i="43"/>
  <c r="AO33" i="43"/>
  <c r="AL33" i="43"/>
  <c r="AE33" i="43"/>
  <c r="AB33" i="43"/>
  <c r="Z33" i="43"/>
  <c r="R33" i="43"/>
  <c r="AJ33" i="43" s="1"/>
  <c r="AH33" i="43"/>
  <c r="AV32" i="43"/>
  <c r="AT32" i="43"/>
  <c r="AQ32" i="43"/>
  <c r="AO32" i="43"/>
  <c r="AL32" i="43"/>
  <c r="AE32" i="43"/>
  <c r="AB32" i="43"/>
  <c r="Z32" i="43"/>
  <c r="R32" i="43"/>
  <c r="AJ32" i="43" s="1"/>
  <c r="AH32" i="43"/>
  <c r="AV31" i="43"/>
  <c r="AT31" i="43"/>
  <c r="AQ31" i="43"/>
  <c r="AO31" i="43"/>
  <c r="AL31" i="43"/>
  <c r="AE31" i="43"/>
  <c r="AB31" i="43"/>
  <c r="Z31" i="43"/>
  <c r="R31" i="43"/>
  <c r="AJ31" i="43" s="1"/>
  <c r="AH31" i="43"/>
  <c r="AV30" i="43"/>
  <c r="AT30" i="43"/>
  <c r="AQ30" i="43"/>
  <c r="AO30" i="43"/>
  <c r="AL30" i="43"/>
  <c r="AE30" i="43"/>
  <c r="AB30" i="43"/>
  <c r="Z30" i="43"/>
  <c r="R30" i="43"/>
  <c r="AJ30" i="43" s="1"/>
  <c r="AH30" i="43"/>
  <c r="AV29" i="43"/>
  <c r="AT29" i="43"/>
  <c r="AQ29" i="43"/>
  <c r="AO29" i="43"/>
  <c r="AL29" i="43"/>
  <c r="AE29" i="43"/>
  <c r="AB29" i="43"/>
  <c r="Z29" i="43"/>
  <c r="R29" i="43"/>
  <c r="AJ29" i="43" s="1"/>
  <c r="AH29" i="43"/>
  <c r="AV28" i="43"/>
  <c r="AT28" i="43"/>
  <c r="AQ28" i="43"/>
  <c r="AO28" i="43"/>
  <c r="AL28" i="43"/>
  <c r="AE28" i="43"/>
  <c r="AB28" i="43"/>
  <c r="Z28" i="43"/>
  <c r="R28" i="43"/>
  <c r="AJ28" i="43" s="1"/>
  <c r="AH28" i="43"/>
  <c r="AV27" i="43"/>
  <c r="AT27" i="43"/>
  <c r="AQ27" i="43"/>
  <c r="AO27" i="43"/>
  <c r="AL27" i="43"/>
  <c r="AE27" i="43"/>
  <c r="AB27" i="43"/>
  <c r="Z27" i="43"/>
  <c r="R27" i="43"/>
  <c r="AJ27" i="43" s="1"/>
  <c r="AH27" i="43"/>
  <c r="AV26" i="43"/>
  <c r="AT26" i="43"/>
  <c r="AQ26" i="43"/>
  <c r="AO26" i="43"/>
  <c r="AL26" i="43"/>
  <c r="AE26" i="43"/>
  <c r="AB26" i="43"/>
  <c r="Z26" i="43"/>
  <c r="R26" i="43"/>
  <c r="AJ26" i="43" s="1"/>
  <c r="AH26" i="43"/>
  <c r="AV25" i="43"/>
  <c r="AT25" i="43"/>
  <c r="AQ25" i="43"/>
  <c r="AO25" i="43"/>
  <c r="AL25" i="43"/>
  <c r="AE25" i="43"/>
  <c r="AB25" i="43"/>
  <c r="Z25" i="43"/>
  <c r="R25" i="43"/>
  <c r="AJ25" i="43" s="1"/>
  <c r="AH25" i="43"/>
  <c r="AV24" i="43"/>
  <c r="AT24" i="43"/>
  <c r="AQ24" i="43"/>
  <c r="AO24" i="43"/>
  <c r="AL24" i="43"/>
  <c r="AE24" i="43"/>
  <c r="AB24" i="43"/>
  <c r="Z24" i="43"/>
  <c r="R24" i="43"/>
  <c r="AJ24" i="43" s="1"/>
  <c r="AH24" i="43"/>
  <c r="AV23" i="43"/>
  <c r="AT23" i="43"/>
  <c r="AQ23" i="43"/>
  <c r="AO23" i="43"/>
  <c r="AL23" i="43"/>
  <c r="AE23" i="43"/>
  <c r="AB23" i="43"/>
  <c r="Z23" i="43"/>
  <c r="R23" i="43"/>
  <c r="AJ23" i="43" s="1"/>
  <c r="AH23" i="43"/>
  <c r="AV22" i="43"/>
  <c r="AT22" i="43"/>
  <c r="AQ22" i="43"/>
  <c r="AO22" i="43"/>
  <c r="AL22" i="43"/>
  <c r="AE22" i="43"/>
  <c r="AB22" i="43"/>
  <c r="Z22" i="43"/>
  <c r="R22" i="43"/>
  <c r="AJ22" i="43" s="1"/>
  <c r="AH22" i="43"/>
  <c r="AV21" i="43"/>
  <c r="AT21" i="43"/>
  <c r="AQ21" i="43"/>
  <c r="AO21" i="43"/>
  <c r="AL21" i="43"/>
  <c r="AE21" i="43"/>
  <c r="AB21" i="43"/>
  <c r="Z21" i="43"/>
  <c r="R21" i="43"/>
  <c r="AJ21" i="43" s="1"/>
  <c r="AH21" i="43"/>
  <c r="AV20" i="43"/>
  <c r="AT20" i="43"/>
  <c r="AQ20" i="43"/>
  <c r="AO20" i="43"/>
  <c r="AL20" i="43"/>
  <c r="AE20" i="43"/>
  <c r="AB20" i="43"/>
  <c r="Z20" i="43"/>
  <c r="R20" i="43"/>
  <c r="AJ20" i="43" s="1"/>
  <c r="AH20" i="43"/>
  <c r="AV19" i="43"/>
  <c r="AT19" i="43"/>
  <c r="AQ19" i="43"/>
  <c r="AO19" i="43"/>
  <c r="AL19" i="43"/>
  <c r="AE19" i="43"/>
  <c r="AB19" i="43"/>
  <c r="Z19" i="43"/>
  <c r="R19" i="43"/>
  <c r="AJ19" i="43" s="1"/>
  <c r="AH19" i="43"/>
  <c r="AV18" i="43"/>
  <c r="AT18" i="43"/>
  <c r="AQ18" i="43"/>
  <c r="AO18" i="43"/>
  <c r="AL18" i="43"/>
  <c r="AE18" i="43"/>
  <c r="AB18" i="43"/>
  <c r="Z18" i="43"/>
  <c r="R18" i="43"/>
  <c r="AJ18" i="43" s="1"/>
  <c r="AH18" i="43"/>
  <c r="AV17" i="43"/>
  <c r="AT17" i="43"/>
  <c r="AQ17" i="43"/>
  <c r="AO17" i="43"/>
  <c r="AL17" i="43"/>
  <c r="AE17" i="43"/>
  <c r="AB17" i="43"/>
  <c r="Z17" i="43"/>
  <c r="R17" i="43"/>
  <c r="AJ17" i="43" s="1"/>
  <c r="AH17" i="43"/>
  <c r="AV16" i="43"/>
  <c r="AT16" i="43"/>
  <c r="AQ16" i="43"/>
  <c r="AO16" i="43"/>
  <c r="AL16" i="43"/>
  <c r="AE16" i="43"/>
  <c r="AB16" i="43"/>
  <c r="Z16" i="43"/>
  <c r="R16" i="43"/>
  <c r="AJ16" i="43" s="1"/>
  <c r="AH16" i="43"/>
  <c r="AV15" i="43"/>
  <c r="AT15" i="43"/>
  <c r="AQ15" i="43"/>
  <c r="AO15" i="43"/>
  <c r="AL15" i="43"/>
  <c r="AE15" i="43"/>
  <c r="AB15" i="43"/>
  <c r="Z15" i="43"/>
  <c r="R15" i="43"/>
  <c r="AJ15" i="43" s="1"/>
  <c r="AH15" i="43"/>
  <c r="AV14" i="43"/>
  <c r="AT14" i="43"/>
  <c r="AQ14" i="43"/>
  <c r="AO14" i="43"/>
  <c r="AL14" i="43"/>
  <c r="AE14" i="43"/>
  <c r="AB14" i="43"/>
  <c r="Z14" i="43"/>
  <c r="R14" i="43"/>
  <c r="AJ14" i="43" s="1"/>
  <c r="AH14" i="43"/>
  <c r="AV13" i="43"/>
  <c r="AT13" i="43"/>
  <c r="AQ13" i="43"/>
  <c r="AO13" i="43"/>
  <c r="AL13" i="43"/>
  <c r="AE13" i="43"/>
  <c r="AB13" i="43"/>
  <c r="Z13" i="43"/>
  <c r="R13" i="43"/>
  <c r="AJ13" i="43" s="1"/>
  <c r="AH13" i="43"/>
  <c r="AV12" i="43"/>
  <c r="AT12" i="43"/>
  <c r="AQ12" i="43"/>
  <c r="AO12" i="43"/>
  <c r="AL12" i="43"/>
  <c r="AE12" i="43"/>
  <c r="AB12" i="43"/>
  <c r="Z12" i="43"/>
  <c r="R12" i="43"/>
  <c r="AJ12" i="43" s="1"/>
  <c r="AH12" i="43"/>
  <c r="AV11" i="43"/>
  <c r="AT11" i="43"/>
  <c r="AQ11" i="43"/>
  <c r="AO11" i="43"/>
  <c r="AL11" i="43"/>
  <c r="AE11" i="43"/>
  <c r="AB11" i="43"/>
  <c r="Z11" i="43"/>
  <c r="R11" i="43"/>
  <c r="AJ11" i="43" s="1"/>
  <c r="AH11" i="43"/>
  <c r="AV10" i="43"/>
  <c r="AT10" i="43"/>
  <c r="AQ10" i="43"/>
  <c r="AO10" i="43"/>
  <c r="AL10" i="43"/>
  <c r="AE10" i="43"/>
  <c r="AB10" i="43"/>
  <c r="Z10" i="43"/>
  <c r="R10" i="43"/>
  <c r="AJ10" i="43" s="1"/>
  <c r="AH10" i="43"/>
  <c r="AV9" i="43"/>
  <c r="AT9" i="43"/>
  <c r="AQ9" i="43"/>
  <c r="AO9" i="43"/>
  <c r="AL9" i="43"/>
  <c r="AE9" i="43"/>
  <c r="AB9" i="43"/>
  <c r="Z9" i="43"/>
  <c r="R9" i="43"/>
  <c r="AJ9" i="43" s="1"/>
  <c r="AH9" i="43"/>
  <c r="AV8" i="43"/>
  <c r="AT8" i="43"/>
  <c r="AQ8" i="43"/>
  <c r="AO8" i="43"/>
  <c r="AL8" i="43"/>
  <c r="AE8" i="43"/>
  <c r="AB8" i="43"/>
  <c r="Z8" i="43"/>
  <c r="R8" i="43"/>
  <c r="AJ8" i="43" s="1"/>
  <c r="AH8" i="43"/>
  <c r="AV7" i="43"/>
  <c r="AT7" i="43"/>
  <c r="AQ7" i="43"/>
  <c r="AO7" i="43"/>
  <c r="AL7" i="43"/>
  <c r="AE7" i="43"/>
  <c r="AB7" i="43"/>
  <c r="Z7" i="43"/>
  <c r="R7" i="43"/>
  <c r="AJ7" i="43" s="1"/>
  <c r="AH7" i="43"/>
  <c r="AV6" i="43"/>
  <c r="AT6" i="43"/>
  <c r="AO6" i="43"/>
  <c r="AL6" i="43"/>
  <c r="AE6" i="43"/>
  <c r="AB6" i="43"/>
  <c r="Z6" i="43"/>
  <c r="R6" i="43"/>
  <c r="AJ6" i="43" s="1"/>
  <c r="AH6" i="43"/>
  <c r="AY5" i="43"/>
  <c r="T741" i="42"/>
  <c r="AI741" i="42" s="1"/>
  <c r="S741" i="42"/>
  <c r="AG741" i="42" s="1"/>
  <c r="R741" i="42"/>
  <c r="AE741" i="42" s="1"/>
  <c r="Q741" i="42"/>
  <c r="AC741" i="42" s="1"/>
  <c r="P741" i="42"/>
  <c r="AA741" i="42" s="1"/>
  <c r="O741" i="42"/>
  <c r="Y741" i="42" s="1"/>
  <c r="T740" i="42"/>
  <c r="AI740" i="42" s="1"/>
  <c r="S740" i="42"/>
  <c r="AG740" i="42" s="1"/>
  <c r="R740" i="42"/>
  <c r="AE740" i="42" s="1"/>
  <c r="Q740" i="42"/>
  <c r="AC740" i="42" s="1"/>
  <c r="P740" i="42"/>
  <c r="AA740" i="42" s="1"/>
  <c r="O740" i="42"/>
  <c r="Y740" i="42" s="1"/>
  <c r="T739" i="42"/>
  <c r="AI739" i="42" s="1"/>
  <c r="S739" i="42"/>
  <c r="AG739" i="42" s="1"/>
  <c r="R739" i="42"/>
  <c r="AE739" i="42" s="1"/>
  <c r="Q739" i="42"/>
  <c r="AC739" i="42" s="1"/>
  <c r="P739" i="42"/>
  <c r="AA739" i="42" s="1"/>
  <c r="O739" i="42"/>
  <c r="Y739" i="42" s="1"/>
  <c r="T738" i="42"/>
  <c r="AI738" i="42" s="1"/>
  <c r="S738" i="42"/>
  <c r="AG738" i="42" s="1"/>
  <c r="R738" i="42"/>
  <c r="AE738" i="42" s="1"/>
  <c r="Q738" i="42"/>
  <c r="AC738" i="42" s="1"/>
  <c r="P738" i="42"/>
  <c r="AA738" i="42" s="1"/>
  <c r="O738" i="42"/>
  <c r="Y738" i="42" s="1"/>
  <c r="T737" i="42"/>
  <c r="AI737" i="42" s="1"/>
  <c r="S737" i="42"/>
  <c r="AG737" i="42" s="1"/>
  <c r="R737" i="42"/>
  <c r="AE737" i="42" s="1"/>
  <c r="Q737" i="42"/>
  <c r="AC737" i="42" s="1"/>
  <c r="P737" i="42"/>
  <c r="AA737" i="42" s="1"/>
  <c r="O737" i="42"/>
  <c r="Y737" i="42" s="1"/>
  <c r="T736" i="42"/>
  <c r="AI736" i="42" s="1"/>
  <c r="S736" i="42"/>
  <c r="AG736" i="42" s="1"/>
  <c r="R736" i="42"/>
  <c r="AE736" i="42" s="1"/>
  <c r="Q736" i="42"/>
  <c r="AC736" i="42" s="1"/>
  <c r="P736" i="42"/>
  <c r="AA736" i="42" s="1"/>
  <c r="O736" i="42"/>
  <c r="Y736" i="42" s="1"/>
  <c r="T735" i="42"/>
  <c r="AI735" i="42" s="1"/>
  <c r="S735" i="42"/>
  <c r="AG735" i="42" s="1"/>
  <c r="R735" i="42"/>
  <c r="AE735" i="42" s="1"/>
  <c r="Q735" i="42"/>
  <c r="AC735" i="42" s="1"/>
  <c r="P735" i="42"/>
  <c r="AA735" i="42" s="1"/>
  <c r="O735" i="42"/>
  <c r="Y735" i="42" s="1"/>
  <c r="T734" i="42"/>
  <c r="AI734" i="42" s="1"/>
  <c r="S734" i="42"/>
  <c r="AG734" i="42" s="1"/>
  <c r="R734" i="42"/>
  <c r="AE734" i="42" s="1"/>
  <c r="Q734" i="42"/>
  <c r="AC734" i="42" s="1"/>
  <c r="P734" i="42"/>
  <c r="AA734" i="42" s="1"/>
  <c r="O734" i="42"/>
  <c r="Y734" i="42" s="1"/>
  <c r="T733" i="42"/>
  <c r="AI733" i="42" s="1"/>
  <c r="S733" i="42"/>
  <c r="AG733" i="42" s="1"/>
  <c r="R733" i="42"/>
  <c r="AE733" i="42" s="1"/>
  <c r="Q733" i="42"/>
  <c r="AC733" i="42" s="1"/>
  <c r="P733" i="42"/>
  <c r="AA733" i="42" s="1"/>
  <c r="O733" i="42"/>
  <c r="Y733" i="42" s="1"/>
  <c r="T732" i="42"/>
  <c r="AI732" i="42" s="1"/>
  <c r="S732" i="42"/>
  <c r="AG732" i="42" s="1"/>
  <c r="R732" i="42"/>
  <c r="AE732" i="42" s="1"/>
  <c r="Q732" i="42"/>
  <c r="AC732" i="42" s="1"/>
  <c r="P732" i="42"/>
  <c r="AA732" i="42" s="1"/>
  <c r="O732" i="42"/>
  <c r="Y732" i="42" s="1"/>
  <c r="T731" i="42"/>
  <c r="AI731" i="42" s="1"/>
  <c r="S731" i="42"/>
  <c r="AG731" i="42" s="1"/>
  <c r="R731" i="42"/>
  <c r="AE731" i="42" s="1"/>
  <c r="Q731" i="42"/>
  <c r="AC731" i="42" s="1"/>
  <c r="P731" i="42"/>
  <c r="AA731" i="42" s="1"/>
  <c r="O731" i="42"/>
  <c r="Y731" i="42" s="1"/>
  <c r="T730" i="42"/>
  <c r="AI730" i="42" s="1"/>
  <c r="S730" i="42"/>
  <c r="AG730" i="42" s="1"/>
  <c r="R730" i="42"/>
  <c r="AE730" i="42" s="1"/>
  <c r="Q730" i="42"/>
  <c r="AC730" i="42" s="1"/>
  <c r="P730" i="42"/>
  <c r="AA730" i="42" s="1"/>
  <c r="O730" i="42"/>
  <c r="Y730" i="42" s="1"/>
  <c r="T729" i="42"/>
  <c r="AI729" i="42" s="1"/>
  <c r="S729" i="42"/>
  <c r="AG729" i="42" s="1"/>
  <c r="R729" i="42"/>
  <c r="AE729" i="42" s="1"/>
  <c r="Q729" i="42"/>
  <c r="AC729" i="42" s="1"/>
  <c r="P729" i="42"/>
  <c r="AA729" i="42" s="1"/>
  <c r="O729" i="42"/>
  <c r="Y729" i="42" s="1"/>
  <c r="T728" i="42"/>
  <c r="AI728" i="42" s="1"/>
  <c r="S728" i="42"/>
  <c r="AG728" i="42" s="1"/>
  <c r="R728" i="42"/>
  <c r="AE728" i="42" s="1"/>
  <c r="Q728" i="42"/>
  <c r="AC728" i="42" s="1"/>
  <c r="P728" i="42"/>
  <c r="AA728" i="42" s="1"/>
  <c r="O728" i="42"/>
  <c r="Y728" i="42" s="1"/>
  <c r="T727" i="42"/>
  <c r="AI727" i="42" s="1"/>
  <c r="S727" i="42"/>
  <c r="AG727" i="42" s="1"/>
  <c r="R727" i="42"/>
  <c r="AE727" i="42" s="1"/>
  <c r="Q727" i="42"/>
  <c r="AC727" i="42" s="1"/>
  <c r="P727" i="42"/>
  <c r="AA727" i="42" s="1"/>
  <c r="O727" i="42"/>
  <c r="Y727" i="42" s="1"/>
  <c r="T726" i="42"/>
  <c r="AI726" i="42" s="1"/>
  <c r="S726" i="42"/>
  <c r="AG726" i="42" s="1"/>
  <c r="R726" i="42"/>
  <c r="AE726" i="42" s="1"/>
  <c r="Q726" i="42"/>
  <c r="AC726" i="42" s="1"/>
  <c r="P726" i="42"/>
  <c r="AA726" i="42" s="1"/>
  <c r="O726" i="42"/>
  <c r="Y726" i="42" s="1"/>
  <c r="T725" i="42"/>
  <c r="AI725" i="42" s="1"/>
  <c r="S725" i="42"/>
  <c r="AG725" i="42" s="1"/>
  <c r="R725" i="42"/>
  <c r="AE725" i="42" s="1"/>
  <c r="Q725" i="42"/>
  <c r="AC725" i="42" s="1"/>
  <c r="P725" i="42"/>
  <c r="AA725" i="42" s="1"/>
  <c r="O725" i="42"/>
  <c r="Y725" i="42" s="1"/>
  <c r="T724" i="42"/>
  <c r="AI724" i="42" s="1"/>
  <c r="S724" i="42"/>
  <c r="AG724" i="42" s="1"/>
  <c r="R724" i="42"/>
  <c r="AE724" i="42" s="1"/>
  <c r="Q724" i="42"/>
  <c r="AC724" i="42" s="1"/>
  <c r="P724" i="42"/>
  <c r="AA724" i="42" s="1"/>
  <c r="O724" i="42"/>
  <c r="Y724" i="42" s="1"/>
  <c r="T723" i="42"/>
  <c r="AI723" i="42" s="1"/>
  <c r="S723" i="42"/>
  <c r="AG723" i="42" s="1"/>
  <c r="R723" i="42"/>
  <c r="AE723" i="42" s="1"/>
  <c r="Q723" i="42"/>
  <c r="AC723" i="42" s="1"/>
  <c r="P723" i="42"/>
  <c r="AA723" i="42" s="1"/>
  <c r="O723" i="42"/>
  <c r="Y723" i="42" s="1"/>
  <c r="T722" i="42"/>
  <c r="AI722" i="42" s="1"/>
  <c r="S722" i="42"/>
  <c r="AG722" i="42" s="1"/>
  <c r="R722" i="42"/>
  <c r="AE722" i="42" s="1"/>
  <c r="Q722" i="42"/>
  <c r="AC722" i="42" s="1"/>
  <c r="P722" i="42"/>
  <c r="AA722" i="42" s="1"/>
  <c r="O722" i="42"/>
  <c r="Y722" i="42" s="1"/>
  <c r="T721" i="42"/>
  <c r="AI721" i="42" s="1"/>
  <c r="S721" i="42"/>
  <c r="AG721" i="42" s="1"/>
  <c r="R721" i="42"/>
  <c r="AE721" i="42" s="1"/>
  <c r="Q721" i="42"/>
  <c r="AC721" i="42" s="1"/>
  <c r="P721" i="42"/>
  <c r="AA721" i="42" s="1"/>
  <c r="O721" i="42"/>
  <c r="Y721" i="42" s="1"/>
  <c r="T720" i="42"/>
  <c r="AI720" i="42" s="1"/>
  <c r="S720" i="42"/>
  <c r="AG720" i="42" s="1"/>
  <c r="R720" i="42"/>
  <c r="AE720" i="42" s="1"/>
  <c r="Q720" i="42"/>
  <c r="AC720" i="42" s="1"/>
  <c r="P720" i="42"/>
  <c r="AA720" i="42" s="1"/>
  <c r="O720" i="42"/>
  <c r="Y720" i="42" s="1"/>
  <c r="T719" i="42"/>
  <c r="AI719" i="42" s="1"/>
  <c r="S719" i="42"/>
  <c r="AG719" i="42" s="1"/>
  <c r="R719" i="42"/>
  <c r="AE719" i="42" s="1"/>
  <c r="Q719" i="42"/>
  <c r="AC719" i="42" s="1"/>
  <c r="P719" i="42"/>
  <c r="AA719" i="42" s="1"/>
  <c r="O719" i="42"/>
  <c r="Y719" i="42" s="1"/>
  <c r="T718" i="42"/>
  <c r="AI718" i="42" s="1"/>
  <c r="S718" i="42"/>
  <c r="AG718" i="42" s="1"/>
  <c r="R718" i="42"/>
  <c r="AE718" i="42" s="1"/>
  <c r="Q718" i="42"/>
  <c r="AC718" i="42" s="1"/>
  <c r="P718" i="42"/>
  <c r="AA718" i="42" s="1"/>
  <c r="O718" i="42"/>
  <c r="Y718" i="42" s="1"/>
  <c r="T717" i="42"/>
  <c r="AI717" i="42" s="1"/>
  <c r="S717" i="42"/>
  <c r="AG717" i="42" s="1"/>
  <c r="R717" i="42"/>
  <c r="AE717" i="42" s="1"/>
  <c r="Q717" i="42"/>
  <c r="AC717" i="42" s="1"/>
  <c r="P717" i="42"/>
  <c r="AA717" i="42" s="1"/>
  <c r="O717" i="42"/>
  <c r="Y717" i="42" s="1"/>
  <c r="T716" i="42"/>
  <c r="AI716" i="42" s="1"/>
  <c r="S716" i="42"/>
  <c r="AG716" i="42" s="1"/>
  <c r="R716" i="42"/>
  <c r="AE716" i="42" s="1"/>
  <c r="Q716" i="42"/>
  <c r="AC716" i="42" s="1"/>
  <c r="P716" i="42"/>
  <c r="AA716" i="42" s="1"/>
  <c r="O716" i="42"/>
  <c r="Y716" i="42" s="1"/>
  <c r="T715" i="42"/>
  <c r="AI715" i="42" s="1"/>
  <c r="S715" i="42"/>
  <c r="AG715" i="42" s="1"/>
  <c r="R715" i="42"/>
  <c r="AE715" i="42" s="1"/>
  <c r="Q715" i="42"/>
  <c r="AC715" i="42" s="1"/>
  <c r="P715" i="42"/>
  <c r="AA715" i="42" s="1"/>
  <c r="O715" i="42"/>
  <c r="Y715" i="42" s="1"/>
  <c r="T714" i="42"/>
  <c r="AI714" i="42" s="1"/>
  <c r="S714" i="42"/>
  <c r="AG714" i="42" s="1"/>
  <c r="R714" i="42"/>
  <c r="AE714" i="42" s="1"/>
  <c r="Q714" i="42"/>
  <c r="AC714" i="42" s="1"/>
  <c r="P714" i="42"/>
  <c r="AA714" i="42" s="1"/>
  <c r="O714" i="42"/>
  <c r="Y714" i="42" s="1"/>
  <c r="T713" i="42"/>
  <c r="AI713" i="42" s="1"/>
  <c r="S713" i="42"/>
  <c r="AG713" i="42" s="1"/>
  <c r="R713" i="42"/>
  <c r="AE713" i="42" s="1"/>
  <c r="Q713" i="42"/>
  <c r="AC713" i="42" s="1"/>
  <c r="P713" i="42"/>
  <c r="AA713" i="42" s="1"/>
  <c r="O713" i="42"/>
  <c r="Y713" i="42" s="1"/>
  <c r="T712" i="42"/>
  <c r="AI712" i="42" s="1"/>
  <c r="S712" i="42"/>
  <c r="AG712" i="42" s="1"/>
  <c r="R712" i="42"/>
  <c r="AE712" i="42" s="1"/>
  <c r="Q712" i="42"/>
  <c r="AC712" i="42" s="1"/>
  <c r="P712" i="42"/>
  <c r="AA712" i="42" s="1"/>
  <c r="O712" i="42"/>
  <c r="Y712" i="42" s="1"/>
  <c r="T711" i="42"/>
  <c r="AI711" i="42" s="1"/>
  <c r="S711" i="42"/>
  <c r="AG711" i="42" s="1"/>
  <c r="R711" i="42"/>
  <c r="AE711" i="42" s="1"/>
  <c r="Q711" i="42"/>
  <c r="AC711" i="42" s="1"/>
  <c r="P711" i="42"/>
  <c r="AA711" i="42" s="1"/>
  <c r="O711" i="42"/>
  <c r="Y711" i="42" s="1"/>
  <c r="T710" i="42"/>
  <c r="AI710" i="42" s="1"/>
  <c r="S710" i="42"/>
  <c r="AG710" i="42" s="1"/>
  <c r="R710" i="42"/>
  <c r="AE710" i="42" s="1"/>
  <c r="Q710" i="42"/>
  <c r="AC710" i="42" s="1"/>
  <c r="P710" i="42"/>
  <c r="AA710" i="42" s="1"/>
  <c r="O710" i="42"/>
  <c r="Y710" i="42" s="1"/>
  <c r="T709" i="42"/>
  <c r="AI709" i="42" s="1"/>
  <c r="S709" i="42"/>
  <c r="AG709" i="42" s="1"/>
  <c r="R709" i="42"/>
  <c r="AE709" i="42" s="1"/>
  <c r="Q709" i="42"/>
  <c r="AC709" i="42" s="1"/>
  <c r="P709" i="42"/>
  <c r="AA709" i="42" s="1"/>
  <c r="O709" i="42"/>
  <c r="Y709" i="42" s="1"/>
  <c r="T708" i="42"/>
  <c r="AI708" i="42" s="1"/>
  <c r="S708" i="42"/>
  <c r="AG708" i="42" s="1"/>
  <c r="R708" i="42"/>
  <c r="AE708" i="42" s="1"/>
  <c r="Q708" i="42"/>
  <c r="AC708" i="42" s="1"/>
  <c r="P708" i="42"/>
  <c r="AA708" i="42" s="1"/>
  <c r="O708" i="42"/>
  <c r="Y708" i="42" s="1"/>
  <c r="T707" i="42"/>
  <c r="AI707" i="42" s="1"/>
  <c r="S707" i="42"/>
  <c r="AG707" i="42" s="1"/>
  <c r="R707" i="42"/>
  <c r="AE707" i="42" s="1"/>
  <c r="Q707" i="42"/>
  <c r="AC707" i="42" s="1"/>
  <c r="P707" i="42"/>
  <c r="AA707" i="42" s="1"/>
  <c r="O707" i="42"/>
  <c r="Y707" i="42" s="1"/>
  <c r="T706" i="42"/>
  <c r="AI706" i="42" s="1"/>
  <c r="S706" i="42"/>
  <c r="AG706" i="42" s="1"/>
  <c r="R706" i="42"/>
  <c r="AE706" i="42" s="1"/>
  <c r="Q706" i="42"/>
  <c r="AC706" i="42" s="1"/>
  <c r="P706" i="42"/>
  <c r="AA706" i="42" s="1"/>
  <c r="O706" i="42"/>
  <c r="Y706" i="42" s="1"/>
  <c r="T705" i="42"/>
  <c r="AI705" i="42" s="1"/>
  <c r="S705" i="42"/>
  <c r="AG705" i="42" s="1"/>
  <c r="R705" i="42"/>
  <c r="AE705" i="42" s="1"/>
  <c r="Q705" i="42"/>
  <c r="AC705" i="42" s="1"/>
  <c r="P705" i="42"/>
  <c r="AA705" i="42" s="1"/>
  <c r="O705" i="42"/>
  <c r="Y705" i="42" s="1"/>
  <c r="T704" i="42"/>
  <c r="AI704" i="42" s="1"/>
  <c r="S704" i="42"/>
  <c r="AG704" i="42" s="1"/>
  <c r="R704" i="42"/>
  <c r="AE704" i="42" s="1"/>
  <c r="Q704" i="42"/>
  <c r="AC704" i="42" s="1"/>
  <c r="P704" i="42"/>
  <c r="AA704" i="42" s="1"/>
  <c r="O704" i="42"/>
  <c r="Y704" i="42" s="1"/>
  <c r="T703" i="42"/>
  <c r="AI703" i="42" s="1"/>
  <c r="S703" i="42"/>
  <c r="AG703" i="42" s="1"/>
  <c r="R703" i="42"/>
  <c r="AE703" i="42" s="1"/>
  <c r="Q703" i="42"/>
  <c r="AC703" i="42" s="1"/>
  <c r="P703" i="42"/>
  <c r="AA703" i="42" s="1"/>
  <c r="O703" i="42"/>
  <c r="Y703" i="42" s="1"/>
  <c r="T702" i="42"/>
  <c r="AI702" i="42" s="1"/>
  <c r="S702" i="42"/>
  <c r="AG702" i="42" s="1"/>
  <c r="R702" i="42"/>
  <c r="AE702" i="42" s="1"/>
  <c r="Q702" i="42"/>
  <c r="AC702" i="42" s="1"/>
  <c r="P702" i="42"/>
  <c r="AA702" i="42" s="1"/>
  <c r="O702" i="42"/>
  <c r="Y702" i="42" s="1"/>
  <c r="T701" i="42"/>
  <c r="AI701" i="42" s="1"/>
  <c r="S701" i="42"/>
  <c r="AG701" i="42" s="1"/>
  <c r="R701" i="42"/>
  <c r="AE701" i="42" s="1"/>
  <c r="Q701" i="42"/>
  <c r="AC701" i="42" s="1"/>
  <c r="P701" i="42"/>
  <c r="AA701" i="42" s="1"/>
  <c r="O701" i="42"/>
  <c r="Y701" i="42" s="1"/>
  <c r="T700" i="42"/>
  <c r="AI700" i="42" s="1"/>
  <c r="S700" i="42"/>
  <c r="AG700" i="42" s="1"/>
  <c r="R700" i="42"/>
  <c r="AE700" i="42" s="1"/>
  <c r="Q700" i="42"/>
  <c r="AC700" i="42" s="1"/>
  <c r="P700" i="42"/>
  <c r="AA700" i="42" s="1"/>
  <c r="O700" i="42"/>
  <c r="Y700" i="42" s="1"/>
  <c r="T699" i="42"/>
  <c r="AI699" i="42" s="1"/>
  <c r="S699" i="42"/>
  <c r="AG699" i="42" s="1"/>
  <c r="R699" i="42"/>
  <c r="AE699" i="42" s="1"/>
  <c r="Q699" i="42"/>
  <c r="AC699" i="42" s="1"/>
  <c r="P699" i="42"/>
  <c r="AA699" i="42" s="1"/>
  <c r="O699" i="42"/>
  <c r="Y699" i="42" s="1"/>
  <c r="T698" i="42"/>
  <c r="AI698" i="42" s="1"/>
  <c r="S698" i="42"/>
  <c r="AG698" i="42" s="1"/>
  <c r="R698" i="42"/>
  <c r="AE698" i="42" s="1"/>
  <c r="Q698" i="42"/>
  <c r="AC698" i="42" s="1"/>
  <c r="P698" i="42"/>
  <c r="AA698" i="42" s="1"/>
  <c r="O698" i="42"/>
  <c r="Y698" i="42" s="1"/>
  <c r="T697" i="42"/>
  <c r="AI697" i="42" s="1"/>
  <c r="S697" i="42"/>
  <c r="AG697" i="42" s="1"/>
  <c r="R697" i="42"/>
  <c r="AE697" i="42" s="1"/>
  <c r="Q697" i="42"/>
  <c r="AC697" i="42" s="1"/>
  <c r="P697" i="42"/>
  <c r="AA697" i="42" s="1"/>
  <c r="O697" i="42"/>
  <c r="Y697" i="42" s="1"/>
  <c r="T696" i="42"/>
  <c r="AI696" i="42" s="1"/>
  <c r="S696" i="42"/>
  <c r="AG696" i="42" s="1"/>
  <c r="R696" i="42"/>
  <c r="AE696" i="42" s="1"/>
  <c r="Q696" i="42"/>
  <c r="AC696" i="42" s="1"/>
  <c r="P696" i="42"/>
  <c r="AA696" i="42" s="1"/>
  <c r="O696" i="42"/>
  <c r="Y696" i="42" s="1"/>
  <c r="T695" i="42"/>
  <c r="AI695" i="42" s="1"/>
  <c r="S695" i="42"/>
  <c r="AG695" i="42" s="1"/>
  <c r="R695" i="42"/>
  <c r="AE695" i="42" s="1"/>
  <c r="Q695" i="42"/>
  <c r="AC695" i="42" s="1"/>
  <c r="P695" i="42"/>
  <c r="AA695" i="42" s="1"/>
  <c r="O695" i="42"/>
  <c r="Y695" i="42" s="1"/>
  <c r="T694" i="42"/>
  <c r="AI694" i="42" s="1"/>
  <c r="S694" i="42"/>
  <c r="AG694" i="42" s="1"/>
  <c r="R694" i="42"/>
  <c r="AE694" i="42" s="1"/>
  <c r="Q694" i="42"/>
  <c r="AC694" i="42" s="1"/>
  <c r="P694" i="42"/>
  <c r="AA694" i="42" s="1"/>
  <c r="O694" i="42"/>
  <c r="Y694" i="42" s="1"/>
  <c r="T693" i="42"/>
  <c r="AI693" i="42" s="1"/>
  <c r="S693" i="42"/>
  <c r="AG693" i="42" s="1"/>
  <c r="R693" i="42"/>
  <c r="AE693" i="42" s="1"/>
  <c r="Q693" i="42"/>
  <c r="AC693" i="42" s="1"/>
  <c r="P693" i="42"/>
  <c r="AA693" i="42" s="1"/>
  <c r="O693" i="42"/>
  <c r="Y693" i="42" s="1"/>
  <c r="T692" i="42"/>
  <c r="AI692" i="42" s="1"/>
  <c r="S692" i="42"/>
  <c r="AG692" i="42" s="1"/>
  <c r="R692" i="42"/>
  <c r="AE692" i="42" s="1"/>
  <c r="Q692" i="42"/>
  <c r="AC692" i="42" s="1"/>
  <c r="P692" i="42"/>
  <c r="AA692" i="42" s="1"/>
  <c r="O692" i="42"/>
  <c r="Y692" i="42" s="1"/>
  <c r="T691" i="42"/>
  <c r="AI691" i="42" s="1"/>
  <c r="S691" i="42"/>
  <c r="AG691" i="42" s="1"/>
  <c r="R691" i="42"/>
  <c r="AE691" i="42" s="1"/>
  <c r="Q691" i="42"/>
  <c r="AC691" i="42" s="1"/>
  <c r="P691" i="42"/>
  <c r="AA691" i="42" s="1"/>
  <c r="O691" i="42"/>
  <c r="Y691" i="42" s="1"/>
  <c r="T690" i="42"/>
  <c r="AI690" i="42" s="1"/>
  <c r="S690" i="42"/>
  <c r="AG690" i="42" s="1"/>
  <c r="R690" i="42"/>
  <c r="AE690" i="42" s="1"/>
  <c r="Q690" i="42"/>
  <c r="AC690" i="42" s="1"/>
  <c r="P690" i="42"/>
  <c r="AA690" i="42" s="1"/>
  <c r="O690" i="42"/>
  <c r="Y690" i="42" s="1"/>
  <c r="T689" i="42"/>
  <c r="AI689" i="42" s="1"/>
  <c r="S689" i="42"/>
  <c r="AG689" i="42" s="1"/>
  <c r="R689" i="42"/>
  <c r="AE689" i="42" s="1"/>
  <c r="Q689" i="42"/>
  <c r="AC689" i="42" s="1"/>
  <c r="P689" i="42"/>
  <c r="AA689" i="42" s="1"/>
  <c r="O689" i="42"/>
  <c r="Y689" i="42" s="1"/>
  <c r="T688" i="42"/>
  <c r="AI688" i="42" s="1"/>
  <c r="S688" i="42"/>
  <c r="AG688" i="42" s="1"/>
  <c r="R688" i="42"/>
  <c r="AE688" i="42" s="1"/>
  <c r="Q688" i="42"/>
  <c r="AC688" i="42" s="1"/>
  <c r="P688" i="42"/>
  <c r="AA688" i="42" s="1"/>
  <c r="O688" i="42"/>
  <c r="Y688" i="42" s="1"/>
  <c r="T687" i="42"/>
  <c r="AI687" i="42" s="1"/>
  <c r="S687" i="42"/>
  <c r="AG687" i="42" s="1"/>
  <c r="R687" i="42"/>
  <c r="AE687" i="42" s="1"/>
  <c r="Q687" i="42"/>
  <c r="AC687" i="42" s="1"/>
  <c r="P687" i="42"/>
  <c r="AA687" i="42" s="1"/>
  <c r="O687" i="42"/>
  <c r="Y687" i="42" s="1"/>
  <c r="T686" i="42"/>
  <c r="AI686" i="42" s="1"/>
  <c r="S686" i="42"/>
  <c r="AG686" i="42" s="1"/>
  <c r="R686" i="42"/>
  <c r="AE686" i="42" s="1"/>
  <c r="Q686" i="42"/>
  <c r="AC686" i="42" s="1"/>
  <c r="P686" i="42"/>
  <c r="AA686" i="42" s="1"/>
  <c r="O686" i="42"/>
  <c r="Y686" i="42" s="1"/>
  <c r="T685" i="42"/>
  <c r="AI685" i="42" s="1"/>
  <c r="S685" i="42"/>
  <c r="AG685" i="42" s="1"/>
  <c r="R685" i="42"/>
  <c r="AE685" i="42" s="1"/>
  <c r="Q685" i="42"/>
  <c r="AC685" i="42" s="1"/>
  <c r="P685" i="42"/>
  <c r="AA685" i="42" s="1"/>
  <c r="O685" i="42"/>
  <c r="Y685" i="42" s="1"/>
  <c r="T684" i="42"/>
  <c r="AI684" i="42" s="1"/>
  <c r="S684" i="42"/>
  <c r="AG684" i="42" s="1"/>
  <c r="R684" i="42"/>
  <c r="AE684" i="42" s="1"/>
  <c r="Q684" i="42"/>
  <c r="AC684" i="42" s="1"/>
  <c r="P684" i="42"/>
  <c r="AA684" i="42" s="1"/>
  <c r="O684" i="42"/>
  <c r="Y684" i="42" s="1"/>
  <c r="T683" i="42"/>
  <c r="AI683" i="42" s="1"/>
  <c r="S683" i="42"/>
  <c r="AG683" i="42" s="1"/>
  <c r="R683" i="42"/>
  <c r="AE683" i="42" s="1"/>
  <c r="Q683" i="42"/>
  <c r="AC683" i="42" s="1"/>
  <c r="P683" i="42"/>
  <c r="AA683" i="42" s="1"/>
  <c r="O683" i="42"/>
  <c r="Y683" i="42" s="1"/>
  <c r="T682" i="42"/>
  <c r="AI682" i="42" s="1"/>
  <c r="S682" i="42"/>
  <c r="AG682" i="42" s="1"/>
  <c r="R682" i="42"/>
  <c r="AE682" i="42" s="1"/>
  <c r="Q682" i="42"/>
  <c r="AC682" i="42" s="1"/>
  <c r="P682" i="42"/>
  <c r="AA682" i="42" s="1"/>
  <c r="O682" i="42"/>
  <c r="Y682" i="42" s="1"/>
  <c r="T681" i="42"/>
  <c r="AI681" i="42" s="1"/>
  <c r="S681" i="42"/>
  <c r="AG681" i="42" s="1"/>
  <c r="R681" i="42"/>
  <c r="AE681" i="42" s="1"/>
  <c r="Q681" i="42"/>
  <c r="AC681" i="42" s="1"/>
  <c r="P681" i="42"/>
  <c r="AA681" i="42" s="1"/>
  <c r="O681" i="42"/>
  <c r="Y681" i="42" s="1"/>
  <c r="T680" i="42"/>
  <c r="AI680" i="42" s="1"/>
  <c r="S680" i="42"/>
  <c r="AG680" i="42" s="1"/>
  <c r="R680" i="42"/>
  <c r="AE680" i="42" s="1"/>
  <c r="Q680" i="42"/>
  <c r="AC680" i="42" s="1"/>
  <c r="P680" i="42"/>
  <c r="AA680" i="42" s="1"/>
  <c r="O680" i="42"/>
  <c r="Y680" i="42" s="1"/>
  <c r="T679" i="42"/>
  <c r="AI679" i="42" s="1"/>
  <c r="S679" i="42"/>
  <c r="AG679" i="42" s="1"/>
  <c r="R679" i="42"/>
  <c r="AE679" i="42" s="1"/>
  <c r="Q679" i="42"/>
  <c r="AC679" i="42" s="1"/>
  <c r="P679" i="42"/>
  <c r="AA679" i="42" s="1"/>
  <c r="O679" i="42"/>
  <c r="Y679" i="42" s="1"/>
  <c r="T678" i="42"/>
  <c r="AI678" i="42" s="1"/>
  <c r="S678" i="42"/>
  <c r="AG678" i="42" s="1"/>
  <c r="R678" i="42"/>
  <c r="AE678" i="42" s="1"/>
  <c r="Q678" i="42"/>
  <c r="AC678" i="42" s="1"/>
  <c r="P678" i="42"/>
  <c r="AA678" i="42" s="1"/>
  <c r="O678" i="42"/>
  <c r="Y678" i="42" s="1"/>
  <c r="T677" i="42"/>
  <c r="AI677" i="42" s="1"/>
  <c r="S677" i="42"/>
  <c r="AG677" i="42" s="1"/>
  <c r="R677" i="42"/>
  <c r="AE677" i="42" s="1"/>
  <c r="Q677" i="42"/>
  <c r="AC677" i="42" s="1"/>
  <c r="P677" i="42"/>
  <c r="AA677" i="42" s="1"/>
  <c r="O677" i="42"/>
  <c r="Y677" i="42" s="1"/>
  <c r="T676" i="42"/>
  <c r="AI676" i="42" s="1"/>
  <c r="S676" i="42"/>
  <c r="AG676" i="42" s="1"/>
  <c r="R676" i="42"/>
  <c r="AE676" i="42" s="1"/>
  <c r="Q676" i="42"/>
  <c r="AC676" i="42" s="1"/>
  <c r="P676" i="42"/>
  <c r="AA676" i="42" s="1"/>
  <c r="O676" i="42"/>
  <c r="Y676" i="42" s="1"/>
  <c r="T675" i="42"/>
  <c r="AI675" i="42" s="1"/>
  <c r="S675" i="42"/>
  <c r="AG675" i="42" s="1"/>
  <c r="R675" i="42"/>
  <c r="AE675" i="42" s="1"/>
  <c r="Q675" i="42"/>
  <c r="AC675" i="42" s="1"/>
  <c r="P675" i="42"/>
  <c r="AA675" i="42" s="1"/>
  <c r="O675" i="42"/>
  <c r="Y675" i="42" s="1"/>
  <c r="T674" i="42"/>
  <c r="AI674" i="42" s="1"/>
  <c r="S674" i="42"/>
  <c r="AG674" i="42" s="1"/>
  <c r="R674" i="42"/>
  <c r="AE674" i="42" s="1"/>
  <c r="Q674" i="42"/>
  <c r="AC674" i="42" s="1"/>
  <c r="P674" i="42"/>
  <c r="AA674" i="42" s="1"/>
  <c r="O674" i="42"/>
  <c r="Y674" i="42" s="1"/>
  <c r="T673" i="42"/>
  <c r="AI673" i="42" s="1"/>
  <c r="S673" i="42"/>
  <c r="AG673" i="42" s="1"/>
  <c r="R673" i="42"/>
  <c r="AE673" i="42" s="1"/>
  <c r="Q673" i="42"/>
  <c r="AC673" i="42" s="1"/>
  <c r="P673" i="42"/>
  <c r="AA673" i="42" s="1"/>
  <c r="O673" i="42"/>
  <c r="Y673" i="42" s="1"/>
  <c r="T672" i="42"/>
  <c r="AI672" i="42" s="1"/>
  <c r="S672" i="42"/>
  <c r="AG672" i="42" s="1"/>
  <c r="R672" i="42"/>
  <c r="AE672" i="42" s="1"/>
  <c r="Q672" i="42"/>
  <c r="AC672" i="42" s="1"/>
  <c r="P672" i="42"/>
  <c r="AA672" i="42" s="1"/>
  <c r="O672" i="42"/>
  <c r="Y672" i="42" s="1"/>
  <c r="T671" i="42"/>
  <c r="AI671" i="42" s="1"/>
  <c r="S671" i="42"/>
  <c r="AG671" i="42" s="1"/>
  <c r="R671" i="42"/>
  <c r="AE671" i="42" s="1"/>
  <c r="Q671" i="42"/>
  <c r="AC671" i="42" s="1"/>
  <c r="P671" i="42"/>
  <c r="AA671" i="42" s="1"/>
  <c r="O671" i="42"/>
  <c r="Y671" i="42" s="1"/>
  <c r="T670" i="42"/>
  <c r="AI670" i="42" s="1"/>
  <c r="S670" i="42"/>
  <c r="AG670" i="42" s="1"/>
  <c r="R670" i="42"/>
  <c r="AE670" i="42" s="1"/>
  <c r="Q670" i="42"/>
  <c r="AC670" i="42" s="1"/>
  <c r="P670" i="42"/>
  <c r="AA670" i="42" s="1"/>
  <c r="O670" i="42"/>
  <c r="Y670" i="42" s="1"/>
  <c r="T669" i="42"/>
  <c r="AI669" i="42" s="1"/>
  <c r="S669" i="42"/>
  <c r="AG669" i="42" s="1"/>
  <c r="R669" i="42"/>
  <c r="AE669" i="42" s="1"/>
  <c r="Q669" i="42"/>
  <c r="AC669" i="42" s="1"/>
  <c r="P669" i="42"/>
  <c r="AA669" i="42" s="1"/>
  <c r="O669" i="42"/>
  <c r="Y669" i="42" s="1"/>
  <c r="T668" i="42"/>
  <c r="AI668" i="42" s="1"/>
  <c r="S668" i="42"/>
  <c r="AG668" i="42" s="1"/>
  <c r="R668" i="42"/>
  <c r="AE668" i="42" s="1"/>
  <c r="Q668" i="42"/>
  <c r="AC668" i="42" s="1"/>
  <c r="P668" i="42"/>
  <c r="AA668" i="42" s="1"/>
  <c r="O668" i="42"/>
  <c r="Y668" i="42" s="1"/>
  <c r="T667" i="42"/>
  <c r="AI667" i="42" s="1"/>
  <c r="S667" i="42"/>
  <c r="AG667" i="42" s="1"/>
  <c r="R667" i="42"/>
  <c r="AE667" i="42" s="1"/>
  <c r="Q667" i="42"/>
  <c r="AC667" i="42" s="1"/>
  <c r="P667" i="42"/>
  <c r="AA667" i="42" s="1"/>
  <c r="O667" i="42"/>
  <c r="Y667" i="42" s="1"/>
  <c r="T666" i="42"/>
  <c r="AI666" i="42" s="1"/>
  <c r="S666" i="42"/>
  <c r="AG666" i="42" s="1"/>
  <c r="R666" i="42"/>
  <c r="AE666" i="42" s="1"/>
  <c r="Q666" i="42"/>
  <c r="AC666" i="42" s="1"/>
  <c r="P666" i="42"/>
  <c r="AA666" i="42" s="1"/>
  <c r="O666" i="42"/>
  <c r="Y666" i="42" s="1"/>
  <c r="T665" i="42"/>
  <c r="AI665" i="42" s="1"/>
  <c r="S665" i="42"/>
  <c r="AG665" i="42" s="1"/>
  <c r="R665" i="42"/>
  <c r="AE665" i="42" s="1"/>
  <c r="Q665" i="42"/>
  <c r="AC665" i="42" s="1"/>
  <c r="P665" i="42"/>
  <c r="AA665" i="42" s="1"/>
  <c r="O665" i="42"/>
  <c r="Y665" i="42" s="1"/>
  <c r="T664" i="42"/>
  <c r="AI664" i="42" s="1"/>
  <c r="S664" i="42"/>
  <c r="AG664" i="42" s="1"/>
  <c r="R664" i="42"/>
  <c r="AE664" i="42" s="1"/>
  <c r="Q664" i="42"/>
  <c r="AC664" i="42" s="1"/>
  <c r="P664" i="42"/>
  <c r="AA664" i="42" s="1"/>
  <c r="O664" i="42"/>
  <c r="Y664" i="42" s="1"/>
  <c r="T663" i="42"/>
  <c r="AI663" i="42" s="1"/>
  <c r="S663" i="42"/>
  <c r="AG663" i="42" s="1"/>
  <c r="R663" i="42"/>
  <c r="AE663" i="42" s="1"/>
  <c r="Q663" i="42"/>
  <c r="AC663" i="42" s="1"/>
  <c r="P663" i="42"/>
  <c r="AA663" i="42" s="1"/>
  <c r="O663" i="42"/>
  <c r="Y663" i="42" s="1"/>
  <c r="T662" i="42"/>
  <c r="AI662" i="42" s="1"/>
  <c r="S662" i="42"/>
  <c r="AG662" i="42" s="1"/>
  <c r="R662" i="42"/>
  <c r="AE662" i="42" s="1"/>
  <c r="Q662" i="42"/>
  <c r="AC662" i="42" s="1"/>
  <c r="P662" i="42"/>
  <c r="AA662" i="42" s="1"/>
  <c r="O662" i="42"/>
  <c r="Y662" i="42" s="1"/>
  <c r="T661" i="42"/>
  <c r="AI661" i="42" s="1"/>
  <c r="S661" i="42"/>
  <c r="AG661" i="42" s="1"/>
  <c r="R661" i="42"/>
  <c r="AE661" i="42" s="1"/>
  <c r="Q661" i="42"/>
  <c r="AC661" i="42" s="1"/>
  <c r="P661" i="42"/>
  <c r="AA661" i="42" s="1"/>
  <c r="O661" i="42"/>
  <c r="Y661" i="42" s="1"/>
  <c r="T660" i="42"/>
  <c r="AI660" i="42" s="1"/>
  <c r="S660" i="42"/>
  <c r="AG660" i="42" s="1"/>
  <c r="R660" i="42"/>
  <c r="AE660" i="42" s="1"/>
  <c r="Q660" i="42"/>
  <c r="AC660" i="42" s="1"/>
  <c r="P660" i="42"/>
  <c r="AA660" i="42" s="1"/>
  <c r="O660" i="42"/>
  <c r="Y660" i="42" s="1"/>
  <c r="T659" i="42"/>
  <c r="AI659" i="42" s="1"/>
  <c r="S659" i="42"/>
  <c r="AG659" i="42" s="1"/>
  <c r="R659" i="42"/>
  <c r="AE659" i="42" s="1"/>
  <c r="Q659" i="42"/>
  <c r="AC659" i="42" s="1"/>
  <c r="P659" i="42"/>
  <c r="AA659" i="42" s="1"/>
  <c r="O659" i="42"/>
  <c r="Y659" i="42" s="1"/>
  <c r="T658" i="42"/>
  <c r="AI658" i="42" s="1"/>
  <c r="S658" i="42"/>
  <c r="AG658" i="42" s="1"/>
  <c r="R658" i="42"/>
  <c r="AE658" i="42" s="1"/>
  <c r="Q658" i="42"/>
  <c r="AC658" i="42" s="1"/>
  <c r="P658" i="42"/>
  <c r="AA658" i="42" s="1"/>
  <c r="O658" i="42"/>
  <c r="Y658" i="42" s="1"/>
  <c r="T657" i="42"/>
  <c r="AI657" i="42" s="1"/>
  <c r="S657" i="42"/>
  <c r="AG657" i="42" s="1"/>
  <c r="R657" i="42"/>
  <c r="AE657" i="42" s="1"/>
  <c r="Q657" i="42"/>
  <c r="AC657" i="42" s="1"/>
  <c r="P657" i="42"/>
  <c r="AA657" i="42" s="1"/>
  <c r="O657" i="42"/>
  <c r="Y657" i="42" s="1"/>
  <c r="T656" i="42"/>
  <c r="AI656" i="42" s="1"/>
  <c r="S656" i="42"/>
  <c r="AG656" i="42" s="1"/>
  <c r="R656" i="42"/>
  <c r="AE656" i="42" s="1"/>
  <c r="Q656" i="42"/>
  <c r="AC656" i="42" s="1"/>
  <c r="P656" i="42"/>
  <c r="AA656" i="42" s="1"/>
  <c r="O656" i="42"/>
  <c r="Y656" i="42" s="1"/>
  <c r="T655" i="42"/>
  <c r="AI655" i="42" s="1"/>
  <c r="S655" i="42"/>
  <c r="AG655" i="42" s="1"/>
  <c r="R655" i="42"/>
  <c r="AE655" i="42" s="1"/>
  <c r="Q655" i="42"/>
  <c r="AC655" i="42" s="1"/>
  <c r="P655" i="42"/>
  <c r="AA655" i="42" s="1"/>
  <c r="O655" i="42"/>
  <c r="Y655" i="42" s="1"/>
  <c r="T654" i="42"/>
  <c r="AI654" i="42" s="1"/>
  <c r="S654" i="42"/>
  <c r="AG654" i="42" s="1"/>
  <c r="R654" i="42"/>
  <c r="AE654" i="42" s="1"/>
  <c r="Q654" i="42"/>
  <c r="AC654" i="42" s="1"/>
  <c r="P654" i="42"/>
  <c r="AA654" i="42" s="1"/>
  <c r="O654" i="42"/>
  <c r="Y654" i="42" s="1"/>
  <c r="T653" i="42"/>
  <c r="AI653" i="42" s="1"/>
  <c r="S653" i="42"/>
  <c r="AG653" i="42" s="1"/>
  <c r="R653" i="42"/>
  <c r="AE653" i="42" s="1"/>
  <c r="Q653" i="42"/>
  <c r="AC653" i="42" s="1"/>
  <c r="P653" i="42"/>
  <c r="AA653" i="42" s="1"/>
  <c r="O653" i="42"/>
  <c r="Y653" i="42" s="1"/>
  <c r="T652" i="42"/>
  <c r="AI652" i="42" s="1"/>
  <c r="S652" i="42"/>
  <c r="AG652" i="42" s="1"/>
  <c r="R652" i="42"/>
  <c r="AE652" i="42" s="1"/>
  <c r="Q652" i="42"/>
  <c r="AC652" i="42" s="1"/>
  <c r="P652" i="42"/>
  <c r="AA652" i="42" s="1"/>
  <c r="O652" i="42"/>
  <c r="Y652" i="42" s="1"/>
  <c r="T651" i="42"/>
  <c r="AI651" i="42" s="1"/>
  <c r="S651" i="42"/>
  <c r="AG651" i="42" s="1"/>
  <c r="R651" i="42"/>
  <c r="AE651" i="42" s="1"/>
  <c r="Q651" i="42"/>
  <c r="AC651" i="42" s="1"/>
  <c r="P651" i="42"/>
  <c r="AA651" i="42" s="1"/>
  <c r="O651" i="42"/>
  <c r="Y651" i="42" s="1"/>
  <c r="T650" i="42"/>
  <c r="AI650" i="42" s="1"/>
  <c r="S650" i="42"/>
  <c r="AG650" i="42" s="1"/>
  <c r="R650" i="42"/>
  <c r="AE650" i="42" s="1"/>
  <c r="Q650" i="42"/>
  <c r="AC650" i="42" s="1"/>
  <c r="P650" i="42"/>
  <c r="AA650" i="42" s="1"/>
  <c r="O650" i="42"/>
  <c r="Y650" i="42" s="1"/>
  <c r="T649" i="42"/>
  <c r="AI649" i="42" s="1"/>
  <c r="S649" i="42"/>
  <c r="AG649" i="42" s="1"/>
  <c r="R649" i="42"/>
  <c r="AE649" i="42" s="1"/>
  <c r="Q649" i="42"/>
  <c r="AC649" i="42" s="1"/>
  <c r="P649" i="42"/>
  <c r="AA649" i="42" s="1"/>
  <c r="O649" i="42"/>
  <c r="Y649" i="42" s="1"/>
  <c r="T648" i="42"/>
  <c r="AI648" i="42" s="1"/>
  <c r="S648" i="42"/>
  <c r="AG648" i="42" s="1"/>
  <c r="R648" i="42"/>
  <c r="AE648" i="42" s="1"/>
  <c r="Q648" i="42"/>
  <c r="AC648" i="42" s="1"/>
  <c r="P648" i="42"/>
  <c r="AA648" i="42" s="1"/>
  <c r="O648" i="42"/>
  <c r="Y648" i="42" s="1"/>
  <c r="T647" i="42"/>
  <c r="AI647" i="42" s="1"/>
  <c r="S647" i="42"/>
  <c r="AG647" i="42" s="1"/>
  <c r="R647" i="42"/>
  <c r="AE647" i="42" s="1"/>
  <c r="Q647" i="42"/>
  <c r="AC647" i="42" s="1"/>
  <c r="P647" i="42"/>
  <c r="AA647" i="42" s="1"/>
  <c r="O647" i="42"/>
  <c r="Y647" i="42" s="1"/>
  <c r="T646" i="42"/>
  <c r="AI646" i="42" s="1"/>
  <c r="S646" i="42"/>
  <c r="AG646" i="42" s="1"/>
  <c r="R646" i="42"/>
  <c r="AE646" i="42" s="1"/>
  <c r="Q646" i="42"/>
  <c r="AC646" i="42" s="1"/>
  <c r="P646" i="42"/>
  <c r="AA646" i="42" s="1"/>
  <c r="O646" i="42"/>
  <c r="Y646" i="42" s="1"/>
  <c r="T645" i="42"/>
  <c r="AI645" i="42" s="1"/>
  <c r="S645" i="42"/>
  <c r="AG645" i="42" s="1"/>
  <c r="R645" i="42"/>
  <c r="AE645" i="42" s="1"/>
  <c r="Q645" i="42"/>
  <c r="AC645" i="42" s="1"/>
  <c r="P645" i="42"/>
  <c r="AA645" i="42" s="1"/>
  <c r="O645" i="42"/>
  <c r="Y645" i="42" s="1"/>
  <c r="T644" i="42"/>
  <c r="AI644" i="42" s="1"/>
  <c r="S644" i="42"/>
  <c r="AG644" i="42" s="1"/>
  <c r="R644" i="42"/>
  <c r="AE644" i="42" s="1"/>
  <c r="Q644" i="42"/>
  <c r="AC644" i="42" s="1"/>
  <c r="P644" i="42"/>
  <c r="AA644" i="42" s="1"/>
  <c r="O644" i="42"/>
  <c r="Y644" i="42" s="1"/>
  <c r="T643" i="42"/>
  <c r="AI643" i="42" s="1"/>
  <c r="S643" i="42"/>
  <c r="AG643" i="42" s="1"/>
  <c r="R643" i="42"/>
  <c r="AE643" i="42" s="1"/>
  <c r="Q643" i="42"/>
  <c r="AC643" i="42" s="1"/>
  <c r="P643" i="42"/>
  <c r="AA643" i="42" s="1"/>
  <c r="O643" i="42"/>
  <c r="Y643" i="42" s="1"/>
  <c r="T642" i="42"/>
  <c r="AI642" i="42" s="1"/>
  <c r="S642" i="42"/>
  <c r="AG642" i="42" s="1"/>
  <c r="R642" i="42"/>
  <c r="AE642" i="42" s="1"/>
  <c r="Q642" i="42"/>
  <c r="AC642" i="42" s="1"/>
  <c r="P642" i="42"/>
  <c r="AA642" i="42" s="1"/>
  <c r="O642" i="42"/>
  <c r="Y642" i="42" s="1"/>
  <c r="T641" i="42"/>
  <c r="AI641" i="42" s="1"/>
  <c r="S641" i="42"/>
  <c r="AG641" i="42" s="1"/>
  <c r="R641" i="42"/>
  <c r="AE641" i="42" s="1"/>
  <c r="Q641" i="42"/>
  <c r="AC641" i="42" s="1"/>
  <c r="P641" i="42"/>
  <c r="AA641" i="42" s="1"/>
  <c r="O641" i="42"/>
  <c r="Y641" i="42" s="1"/>
  <c r="T640" i="42"/>
  <c r="AI640" i="42" s="1"/>
  <c r="S640" i="42"/>
  <c r="AG640" i="42" s="1"/>
  <c r="R640" i="42"/>
  <c r="AE640" i="42" s="1"/>
  <c r="Q640" i="42"/>
  <c r="AC640" i="42" s="1"/>
  <c r="P640" i="42"/>
  <c r="AA640" i="42" s="1"/>
  <c r="O640" i="42"/>
  <c r="Y640" i="42" s="1"/>
  <c r="T639" i="42"/>
  <c r="AI639" i="42" s="1"/>
  <c r="S639" i="42"/>
  <c r="AG639" i="42" s="1"/>
  <c r="R639" i="42"/>
  <c r="AE639" i="42" s="1"/>
  <c r="Q639" i="42"/>
  <c r="AC639" i="42" s="1"/>
  <c r="P639" i="42"/>
  <c r="AA639" i="42" s="1"/>
  <c r="O639" i="42"/>
  <c r="Y639" i="42" s="1"/>
  <c r="T638" i="42"/>
  <c r="AI638" i="42" s="1"/>
  <c r="S638" i="42"/>
  <c r="AG638" i="42" s="1"/>
  <c r="R638" i="42"/>
  <c r="AE638" i="42" s="1"/>
  <c r="Q638" i="42"/>
  <c r="AC638" i="42" s="1"/>
  <c r="P638" i="42"/>
  <c r="AA638" i="42" s="1"/>
  <c r="O638" i="42"/>
  <c r="Y638" i="42" s="1"/>
  <c r="T637" i="42"/>
  <c r="AI637" i="42" s="1"/>
  <c r="S637" i="42"/>
  <c r="AG637" i="42" s="1"/>
  <c r="R637" i="42"/>
  <c r="AE637" i="42" s="1"/>
  <c r="Q637" i="42"/>
  <c r="AC637" i="42" s="1"/>
  <c r="P637" i="42"/>
  <c r="AA637" i="42" s="1"/>
  <c r="O637" i="42"/>
  <c r="Y637" i="42" s="1"/>
  <c r="T636" i="42"/>
  <c r="AI636" i="42" s="1"/>
  <c r="S636" i="42"/>
  <c r="AG636" i="42" s="1"/>
  <c r="R636" i="42"/>
  <c r="AE636" i="42" s="1"/>
  <c r="Q636" i="42"/>
  <c r="AC636" i="42" s="1"/>
  <c r="P636" i="42"/>
  <c r="AA636" i="42" s="1"/>
  <c r="O636" i="42"/>
  <c r="Y636" i="42" s="1"/>
  <c r="T635" i="42"/>
  <c r="AI635" i="42" s="1"/>
  <c r="S635" i="42"/>
  <c r="AG635" i="42" s="1"/>
  <c r="R635" i="42"/>
  <c r="AE635" i="42" s="1"/>
  <c r="Q635" i="42"/>
  <c r="AC635" i="42" s="1"/>
  <c r="P635" i="42"/>
  <c r="AA635" i="42" s="1"/>
  <c r="O635" i="42"/>
  <c r="Y635" i="42" s="1"/>
  <c r="T634" i="42"/>
  <c r="AI634" i="42" s="1"/>
  <c r="S634" i="42"/>
  <c r="AG634" i="42" s="1"/>
  <c r="R634" i="42"/>
  <c r="AE634" i="42" s="1"/>
  <c r="Q634" i="42"/>
  <c r="AC634" i="42" s="1"/>
  <c r="P634" i="42"/>
  <c r="AA634" i="42" s="1"/>
  <c r="O634" i="42"/>
  <c r="Y634" i="42" s="1"/>
  <c r="T633" i="42"/>
  <c r="AI633" i="42" s="1"/>
  <c r="S633" i="42"/>
  <c r="AG633" i="42" s="1"/>
  <c r="R633" i="42"/>
  <c r="AE633" i="42" s="1"/>
  <c r="Q633" i="42"/>
  <c r="AC633" i="42" s="1"/>
  <c r="P633" i="42"/>
  <c r="AA633" i="42" s="1"/>
  <c r="O633" i="42"/>
  <c r="Y633" i="42" s="1"/>
  <c r="T632" i="42"/>
  <c r="AI632" i="42" s="1"/>
  <c r="S632" i="42"/>
  <c r="AG632" i="42" s="1"/>
  <c r="R632" i="42"/>
  <c r="AE632" i="42" s="1"/>
  <c r="Q632" i="42"/>
  <c r="AC632" i="42" s="1"/>
  <c r="P632" i="42"/>
  <c r="AA632" i="42" s="1"/>
  <c r="O632" i="42"/>
  <c r="Y632" i="42" s="1"/>
  <c r="T631" i="42"/>
  <c r="AI631" i="42" s="1"/>
  <c r="S631" i="42"/>
  <c r="AG631" i="42" s="1"/>
  <c r="R631" i="42"/>
  <c r="AE631" i="42" s="1"/>
  <c r="Q631" i="42"/>
  <c r="AC631" i="42" s="1"/>
  <c r="P631" i="42"/>
  <c r="AA631" i="42" s="1"/>
  <c r="O631" i="42"/>
  <c r="Y631" i="42" s="1"/>
  <c r="T630" i="42"/>
  <c r="AI630" i="42" s="1"/>
  <c r="S630" i="42"/>
  <c r="AG630" i="42" s="1"/>
  <c r="R630" i="42"/>
  <c r="AE630" i="42" s="1"/>
  <c r="Q630" i="42"/>
  <c r="AC630" i="42" s="1"/>
  <c r="P630" i="42"/>
  <c r="AA630" i="42" s="1"/>
  <c r="O630" i="42"/>
  <c r="Y630" i="42" s="1"/>
  <c r="T629" i="42"/>
  <c r="AI629" i="42" s="1"/>
  <c r="S629" i="42"/>
  <c r="AG629" i="42" s="1"/>
  <c r="R629" i="42"/>
  <c r="AE629" i="42" s="1"/>
  <c r="Q629" i="42"/>
  <c r="AC629" i="42" s="1"/>
  <c r="P629" i="42"/>
  <c r="AA629" i="42" s="1"/>
  <c r="O629" i="42"/>
  <c r="Y629" i="42" s="1"/>
  <c r="T628" i="42"/>
  <c r="AI628" i="42" s="1"/>
  <c r="S628" i="42"/>
  <c r="AG628" i="42" s="1"/>
  <c r="R628" i="42"/>
  <c r="AE628" i="42" s="1"/>
  <c r="Q628" i="42"/>
  <c r="AC628" i="42" s="1"/>
  <c r="P628" i="42"/>
  <c r="AA628" i="42" s="1"/>
  <c r="O628" i="42"/>
  <c r="Y628" i="42" s="1"/>
  <c r="T627" i="42"/>
  <c r="AI627" i="42" s="1"/>
  <c r="S627" i="42"/>
  <c r="AG627" i="42" s="1"/>
  <c r="R627" i="42"/>
  <c r="AE627" i="42" s="1"/>
  <c r="Q627" i="42"/>
  <c r="AC627" i="42" s="1"/>
  <c r="P627" i="42"/>
  <c r="AA627" i="42" s="1"/>
  <c r="O627" i="42"/>
  <c r="Y627" i="42" s="1"/>
  <c r="T626" i="42"/>
  <c r="AI626" i="42" s="1"/>
  <c r="S626" i="42"/>
  <c r="AG626" i="42" s="1"/>
  <c r="R626" i="42"/>
  <c r="AE626" i="42" s="1"/>
  <c r="Q626" i="42"/>
  <c r="AC626" i="42" s="1"/>
  <c r="P626" i="42"/>
  <c r="AA626" i="42" s="1"/>
  <c r="O626" i="42"/>
  <c r="Y626" i="42" s="1"/>
  <c r="T625" i="42"/>
  <c r="AI625" i="42" s="1"/>
  <c r="S625" i="42"/>
  <c r="AG625" i="42" s="1"/>
  <c r="R625" i="42"/>
  <c r="AE625" i="42" s="1"/>
  <c r="Q625" i="42"/>
  <c r="AC625" i="42" s="1"/>
  <c r="P625" i="42"/>
  <c r="AA625" i="42" s="1"/>
  <c r="O625" i="42"/>
  <c r="Y625" i="42" s="1"/>
  <c r="T624" i="42"/>
  <c r="AI624" i="42" s="1"/>
  <c r="S624" i="42"/>
  <c r="AG624" i="42" s="1"/>
  <c r="R624" i="42"/>
  <c r="AE624" i="42" s="1"/>
  <c r="Q624" i="42"/>
  <c r="AC624" i="42" s="1"/>
  <c r="P624" i="42"/>
  <c r="AA624" i="42" s="1"/>
  <c r="O624" i="42"/>
  <c r="Y624" i="42" s="1"/>
  <c r="T623" i="42"/>
  <c r="AI623" i="42" s="1"/>
  <c r="S623" i="42"/>
  <c r="AG623" i="42" s="1"/>
  <c r="R623" i="42"/>
  <c r="AE623" i="42" s="1"/>
  <c r="Q623" i="42"/>
  <c r="AC623" i="42" s="1"/>
  <c r="P623" i="42"/>
  <c r="AA623" i="42" s="1"/>
  <c r="O623" i="42"/>
  <c r="Y623" i="42" s="1"/>
  <c r="T622" i="42"/>
  <c r="AI622" i="42" s="1"/>
  <c r="S622" i="42"/>
  <c r="AG622" i="42" s="1"/>
  <c r="R622" i="42"/>
  <c r="AE622" i="42" s="1"/>
  <c r="Q622" i="42"/>
  <c r="AC622" i="42" s="1"/>
  <c r="P622" i="42"/>
  <c r="AA622" i="42" s="1"/>
  <c r="O622" i="42"/>
  <c r="Y622" i="42" s="1"/>
  <c r="T621" i="42"/>
  <c r="AI621" i="42" s="1"/>
  <c r="S621" i="42"/>
  <c r="AG621" i="42" s="1"/>
  <c r="R621" i="42"/>
  <c r="AE621" i="42" s="1"/>
  <c r="Q621" i="42"/>
  <c r="AC621" i="42" s="1"/>
  <c r="P621" i="42"/>
  <c r="AA621" i="42" s="1"/>
  <c r="O621" i="42"/>
  <c r="Y621" i="42" s="1"/>
  <c r="T620" i="42"/>
  <c r="AI620" i="42" s="1"/>
  <c r="S620" i="42"/>
  <c r="AG620" i="42" s="1"/>
  <c r="R620" i="42"/>
  <c r="AE620" i="42" s="1"/>
  <c r="Q620" i="42"/>
  <c r="AC620" i="42" s="1"/>
  <c r="P620" i="42"/>
  <c r="AA620" i="42" s="1"/>
  <c r="O620" i="42"/>
  <c r="Y620" i="42" s="1"/>
  <c r="T619" i="42"/>
  <c r="AI619" i="42" s="1"/>
  <c r="S619" i="42"/>
  <c r="AG619" i="42" s="1"/>
  <c r="R619" i="42"/>
  <c r="AE619" i="42" s="1"/>
  <c r="Q619" i="42"/>
  <c r="AC619" i="42" s="1"/>
  <c r="P619" i="42"/>
  <c r="AA619" i="42" s="1"/>
  <c r="O619" i="42"/>
  <c r="Y619" i="42" s="1"/>
  <c r="T618" i="42"/>
  <c r="AI618" i="42" s="1"/>
  <c r="S618" i="42"/>
  <c r="AG618" i="42" s="1"/>
  <c r="R618" i="42"/>
  <c r="AE618" i="42" s="1"/>
  <c r="Q618" i="42"/>
  <c r="AC618" i="42" s="1"/>
  <c r="P618" i="42"/>
  <c r="AA618" i="42" s="1"/>
  <c r="O618" i="42"/>
  <c r="Y618" i="42" s="1"/>
  <c r="T617" i="42"/>
  <c r="AI617" i="42" s="1"/>
  <c r="S617" i="42"/>
  <c r="AG617" i="42" s="1"/>
  <c r="R617" i="42"/>
  <c r="AE617" i="42" s="1"/>
  <c r="Q617" i="42"/>
  <c r="AC617" i="42" s="1"/>
  <c r="P617" i="42"/>
  <c r="AA617" i="42" s="1"/>
  <c r="O617" i="42"/>
  <c r="Y617" i="42" s="1"/>
  <c r="T616" i="42"/>
  <c r="AI616" i="42" s="1"/>
  <c r="S616" i="42"/>
  <c r="AG616" i="42" s="1"/>
  <c r="R616" i="42"/>
  <c r="AE616" i="42" s="1"/>
  <c r="Q616" i="42"/>
  <c r="AC616" i="42" s="1"/>
  <c r="P616" i="42"/>
  <c r="AA616" i="42" s="1"/>
  <c r="O616" i="42"/>
  <c r="Y616" i="42" s="1"/>
  <c r="T615" i="42"/>
  <c r="AI615" i="42" s="1"/>
  <c r="S615" i="42"/>
  <c r="AG615" i="42" s="1"/>
  <c r="R615" i="42"/>
  <c r="AE615" i="42" s="1"/>
  <c r="Q615" i="42"/>
  <c r="AC615" i="42" s="1"/>
  <c r="P615" i="42"/>
  <c r="AA615" i="42" s="1"/>
  <c r="O615" i="42"/>
  <c r="Y615" i="42" s="1"/>
  <c r="T614" i="42"/>
  <c r="AI614" i="42" s="1"/>
  <c r="S614" i="42"/>
  <c r="AG614" i="42" s="1"/>
  <c r="R614" i="42"/>
  <c r="AE614" i="42" s="1"/>
  <c r="Q614" i="42"/>
  <c r="AC614" i="42" s="1"/>
  <c r="P614" i="42"/>
  <c r="AA614" i="42" s="1"/>
  <c r="O614" i="42"/>
  <c r="Y614" i="42" s="1"/>
  <c r="T610" i="42"/>
  <c r="AI610" i="42" s="1"/>
  <c r="S610" i="42"/>
  <c r="AG610" i="42" s="1"/>
  <c r="R610" i="42"/>
  <c r="AE610" i="42" s="1"/>
  <c r="Q610" i="42"/>
  <c r="AC610" i="42" s="1"/>
  <c r="P610" i="42"/>
  <c r="AA610" i="42" s="1"/>
  <c r="O610" i="42"/>
  <c r="Y610" i="42" s="1"/>
  <c r="T609" i="42"/>
  <c r="AI609" i="42" s="1"/>
  <c r="S609" i="42"/>
  <c r="AG609" i="42" s="1"/>
  <c r="R609" i="42"/>
  <c r="AE609" i="42" s="1"/>
  <c r="Q609" i="42"/>
  <c r="AC609" i="42" s="1"/>
  <c r="P609" i="42"/>
  <c r="AA609" i="42" s="1"/>
  <c r="O609" i="42"/>
  <c r="Y609" i="42" s="1"/>
  <c r="T608" i="42"/>
  <c r="AI608" i="42" s="1"/>
  <c r="S608" i="42"/>
  <c r="AG608" i="42" s="1"/>
  <c r="R608" i="42"/>
  <c r="AE608" i="42" s="1"/>
  <c r="Q608" i="42"/>
  <c r="AC608" i="42" s="1"/>
  <c r="P608" i="42"/>
  <c r="AA608" i="42" s="1"/>
  <c r="O608" i="42"/>
  <c r="Y608" i="42" s="1"/>
  <c r="T607" i="42"/>
  <c r="AI607" i="42" s="1"/>
  <c r="S607" i="42"/>
  <c r="AG607" i="42" s="1"/>
  <c r="R607" i="42"/>
  <c r="AE607" i="42" s="1"/>
  <c r="Q607" i="42"/>
  <c r="AC607" i="42" s="1"/>
  <c r="P607" i="42"/>
  <c r="AA607" i="42" s="1"/>
  <c r="O607" i="42"/>
  <c r="Y607" i="42" s="1"/>
  <c r="T606" i="42"/>
  <c r="AI606" i="42" s="1"/>
  <c r="S606" i="42"/>
  <c r="AG606" i="42" s="1"/>
  <c r="R606" i="42"/>
  <c r="AE606" i="42" s="1"/>
  <c r="Q606" i="42"/>
  <c r="AC606" i="42" s="1"/>
  <c r="P606" i="42"/>
  <c r="AA606" i="42" s="1"/>
  <c r="O606" i="42"/>
  <c r="Y606" i="42" s="1"/>
  <c r="T605" i="42"/>
  <c r="AI605" i="42" s="1"/>
  <c r="S605" i="42"/>
  <c r="AG605" i="42" s="1"/>
  <c r="R605" i="42"/>
  <c r="AE605" i="42" s="1"/>
  <c r="Q605" i="42"/>
  <c r="AC605" i="42" s="1"/>
  <c r="P605" i="42"/>
  <c r="AA605" i="42" s="1"/>
  <c r="O605" i="42"/>
  <c r="Y605" i="42" s="1"/>
  <c r="T604" i="42"/>
  <c r="AI604" i="42" s="1"/>
  <c r="S604" i="42"/>
  <c r="AG604" i="42" s="1"/>
  <c r="R604" i="42"/>
  <c r="AE604" i="42" s="1"/>
  <c r="Q604" i="42"/>
  <c r="AC604" i="42" s="1"/>
  <c r="P604" i="42"/>
  <c r="AA604" i="42" s="1"/>
  <c r="O604" i="42"/>
  <c r="Y604" i="42" s="1"/>
  <c r="T603" i="42"/>
  <c r="AI603" i="42" s="1"/>
  <c r="S603" i="42"/>
  <c r="AG603" i="42" s="1"/>
  <c r="R603" i="42"/>
  <c r="AE603" i="42" s="1"/>
  <c r="Q603" i="42"/>
  <c r="AC603" i="42" s="1"/>
  <c r="P603" i="42"/>
  <c r="AA603" i="42" s="1"/>
  <c r="O603" i="42"/>
  <c r="Y603" i="42" s="1"/>
  <c r="T602" i="42"/>
  <c r="AI602" i="42" s="1"/>
  <c r="S602" i="42"/>
  <c r="AG602" i="42" s="1"/>
  <c r="R602" i="42"/>
  <c r="AE602" i="42" s="1"/>
  <c r="Q602" i="42"/>
  <c r="AC602" i="42" s="1"/>
  <c r="P602" i="42"/>
  <c r="AA602" i="42" s="1"/>
  <c r="O602" i="42"/>
  <c r="Y602" i="42" s="1"/>
  <c r="T601" i="42"/>
  <c r="AI601" i="42" s="1"/>
  <c r="S601" i="42"/>
  <c r="AG601" i="42" s="1"/>
  <c r="R601" i="42"/>
  <c r="AE601" i="42" s="1"/>
  <c r="Q601" i="42"/>
  <c r="AC601" i="42" s="1"/>
  <c r="P601" i="42"/>
  <c r="AA601" i="42" s="1"/>
  <c r="O601" i="42"/>
  <c r="Y601" i="42" s="1"/>
  <c r="T600" i="42"/>
  <c r="AI600" i="42" s="1"/>
  <c r="S600" i="42"/>
  <c r="AG600" i="42" s="1"/>
  <c r="R600" i="42"/>
  <c r="AE600" i="42" s="1"/>
  <c r="Q600" i="42"/>
  <c r="AC600" i="42" s="1"/>
  <c r="P600" i="42"/>
  <c r="AA600" i="42" s="1"/>
  <c r="O600" i="42"/>
  <c r="Y600" i="42" s="1"/>
  <c r="T599" i="42"/>
  <c r="AI599" i="42" s="1"/>
  <c r="S599" i="42"/>
  <c r="AG599" i="42" s="1"/>
  <c r="R599" i="42"/>
  <c r="AE599" i="42" s="1"/>
  <c r="Q599" i="42"/>
  <c r="AC599" i="42" s="1"/>
  <c r="P599" i="42"/>
  <c r="AA599" i="42" s="1"/>
  <c r="O599" i="42"/>
  <c r="Y599" i="42" s="1"/>
  <c r="T598" i="42"/>
  <c r="AI598" i="42" s="1"/>
  <c r="S598" i="42"/>
  <c r="AG598" i="42" s="1"/>
  <c r="R598" i="42"/>
  <c r="AE598" i="42" s="1"/>
  <c r="Q598" i="42"/>
  <c r="AC598" i="42" s="1"/>
  <c r="P598" i="42"/>
  <c r="AA598" i="42" s="1"/>
  <c r="O598" i="42"/>
  <c r="Y598" i="42" s="1"/>
  <c r="T597" i="42"/>
  <c r="AI597" i="42" s="1"/>
  <c r="S597" i="42"/>
  <c r="AG597" i="42" s="1"/>
  <c r="R597" i="42"/>
  <c r="AE597" i="42" s="1"/>
  <c r="Q597" i="42"/>
  <c r="AC597" i="42" s="1"/>
  <c r="P597" i="42"/>
  <c r="AA597" i="42" s="1"/>
  <c r="O597" i="42"/>
  <c r="Y597" i="42" s="1"/>
  <c r="T596" i="42"/>
  <c r="AI596" i="42" s="1"/>
  <c r="S596" i="42"/>
  <c r="AG596" i="42" s="1"/>
  <c r="R596" i="42"/>
  <c r="AE596" i="42" s="1"/>
  <c r="Q596" i="42"/>
  <c r="AC596" i="42" s="1"/>
  <c r="P596" i="42"/>
  <c r="AA596" i="42" s="1"/>
  <c r="O596" i="42"/>
  <c r="Y596" i="42" s="1"/>
  <c r="T595" i="42"/>
  <c r="AI595" i="42" s="1"/>
  <c r="S595" i="42"/>
  <c r="AG595" i="42" s="1"/>
  <c r="R595" i="42"/>
  <c r="AE595" i="42" s="1"/>
  <c r="Q595" i="42"/>
  <c r="AC595" i="42" s="1"/>
  <c r="P595" i="42"/>
  <c r="AA595" i="42" s="1"/>
  <c r="O595" i="42"/>
  <c r="Y595" i="42" s="1"/>
  <c r="T594" i="42"/>
  <c r="AI594" i="42" s="1"/>
  <c r="S594" i="42"/>
  <c r="AG594" i="42" s="1"/>
  <c r="R594" i="42"/>
  <c r="AE594" i="42" s="1"/>
  <c r="Q594" i="42"/>
  <c r="AC594" i="42" s="1"/>
  <c r="P594" i="42"/>
  <c r="AA594" i="42" s="1"/>
  <c r="O594" i="42"/>
  <c r="Y594" i="42" s="1"/>
  <c r="T593" i="42"/>
  <c r="AI593" i="42" s="1"/>
  <c r="S593" i="42"/>
  <c r="AG593" i="42" s="1"/>
  <c r="R593" i="42"/>
  <c r="AE593" i="42" s="1"/>
  <c r="Q593" i="42"/>
  <c r="AC593" i="42" s="1"/>
  <c r="P593" i="42"/>
  <c r="AA593" i="42" s="1"/>
  <c r="O593" i="42"/>
  <c r="Y593" i="42" s="1"/>
  <c r="T592" i="42"/>
  <c r="AI592" i="42" s="1"/>
  <c r="S592" i="42"/>
  <c r="AG592" i="42" s="1"/>
  <c r="R592" i="42"/>
  <c r="AE592" i="42" s="1"/>
  <c r="Q592" i="42"/>
  <c r="AC592" i="42" s="1"/>
  <c r="P592" i="42"/>
  <c r="AA592" i="42" s="1"/>
  <c r="O592" i="42"/>
  <c r="Y592" i="42" s="1"/>
  <c r="T591" i="42"/>
  <c r="AI591" i="42" s="1"/>
  <c r="S591" i="42"/>
  <c r="AG591" i="42" s="1"/>
  <c r="R591" i="42"/>
  <c r="AE591" i="42" s="1"/>
  <c r="Q591" i="42"/>
  <c r="AC591" i="42" s="1"/>
  <c r="P591" i="42"/>
  <c r="AA591" i="42" s="1"/>
  <c r="O591" i="42"/>
  <c r="Y591" i="42" s="1"/>
  <c r="T590" i="42"/>
  <c r="AI590" i="42" s="1"/>
  <c r="S590" i="42"/>
  <c r="AG590" i="42" s="1"/>
  <c r="R590" i="42"/>
  <c r="AE590" i="42" s="1"/>
  <c r="Q590" i="42"/>
  <c r="AC590" i="42" s="1"/>
  <c r="P590" i="42"/>
  <c r="AA590" i="42" s="1"/>
  <c r="O590" i="42"/>
  <c r="Y590" i="42" s="1"/>
  <c r="T589" i="42"/>
  <c r="AI589" i="42" s="1"/>
  <c r="S589" i="42"/>
  <c r="AG589" i="42" s="1"/>
  <c r="R589" i="42"/>
  <c r="AE589" i="42" s="1"/>
  <c r="Q589" i="42"/>
  <c r="AC589" i="42" s="1"/>
  <c r="P589" i="42"/>
  <c r="AA589" i="42" s="1"/>
  <c r="O589" i="42"/>
  <c r="Y589" i="42" s="1"/>
  <c r="T588" i="42"/>
  <c r="AI588" i="42" s="1"/>
  <c r="S588" i="42"/>
  <c r="AG588" i="42" s="1"/>
  <c r="R588" i="42"/>
  <c r="AE588" i="42" s="1"/>
  <c r="Q588" i="42"/>
  <c r="AC588" i="42" s="1"/>
  <c r="P588" i="42"/>
  <c r="AA588" i="42" s="1"/>
  <c r="O588" i="42"/>
  <c r="Y588" i="42" s="1"/>
  <c r="T587" i="42"/>
  <c r="AI587" i="42" s="1"/>
  <c r="S587" i="42"/>
  <c r="AG587" i="42" s="1"/>
  <c r="R587" i="42"/>
  <c r="AE587" i="42" s="1"/>
  <c r="Q587" i="42"/>
  <c r="AC587" i="42" s="1"/>
  <c r="P587" i="42"/>
  <c r="AA587" i="42" s="1"/>
  <c r="O587" i="42"/>
  <c r="Y587" i="42" s="1"/>
  <c r="T586" i="42"/>
  <c r="AI586" i="42" s="1"/>
  <c r="S586" i="42"/>
  <c r="AG586" i="42" s="1"/>
  <c r="R586" i="42"/>
  <c r="AE586" i="42" s="1"/>
  <c r="Q586" i="42"/>
  <c r="AC586" i="42" s="1"/>
  <c r="P586" i="42"/>
  <c r="AA586" i="42" s="1"/>
  <c r="O586" i="42"/>
  <c r="Y586" i="42" s="1"/>
  <c r="T585" i="42"/>
  <c r="AI585" i="42" s="1"/>
  <c r="S585" i="42"/>
  <c r="AG585" i="42" s="1"/>
  <c r="R585" i="42"/>
  <c r="AE585" i="42" s="1"/>
  <c r="Q585" i="42"/>
  <c r="AC585" i="42" s="1"/>
  <c r="P585" i="42"/>
  <c r="AA585" i="42" s="1"/>
  <c r="O585" i="42"/>
  <c r="Y585" i="42" s="1"/>
  <c r="T584" i="42"/>
  <c r="AI584" i="42" s="1"/>
  <c r="S584" i="42"/>
  <c r="AG584" i="42" s="1"/>
  <c r="R584" i="42"/>
  <c r="AE584" i="42" s="1"/>
  <c r="Q584" i="42"/>
  <c r="AC584" i="42" s="1"/>
  <c r="P584" i="42"/>
  <c r="AA584" i="42" s="1"/>
  <c r="O584" i="42"/>
  <c r="Y584" i="42" s="1"/>
  <c r="T583" i="42"/>
  <c r="AI583" i="42" s="1"/>
  <c r="S583" i="42"/>
  <c r="AG583" i="42" s="1"/>
  <c r="R583" i="42"/>
  <c r="AE583" i="42" s="1"/>
  <c r="Q583" i="42"/>
  <c r="AC583" i="42" s="1"/>
  <c r="P583" i="42"/>
  <c r="AA583" i="42" s="1"/>
  <c r="O583" i="42"/>
  <c r="Y583" i="42" s="1"/>
  <c r="T582" i="42"/>
  <c r="AI582" i="42" s="1"/>
  <c r="S582" i="42"/>
  <c r="AG582" i="42" s="1"/>
  <c r="R582" i="42"/>
  <c r="AE582" i="42" s="1"/>
  <c r="Q582" i="42"/>
  <c r="AC582" i="42" s="1"/>
  <c r="P582" i="42"/>
  <c r="AA582" i="42" s="1"/>
  <c r="O582" i="42"/>
  <c r="Y582" i="42" s="1"/>
  <c r="T581" i="42"/>
  <c r="AI581" i="42" s="1"/>
  <c r="S581" i="42"/>
  <c r="AG581" i="42" s="1"/>
  <c r="R581" i="42"/>
  <c r="AE581" i="42" s="1"/>
  <c r="Q581" i="42"/>
  <c r="AC581" i="42" s="1"/>
  <c r="P581" i="42"/>
  <c r="AA581" i="42" s="1"/>
  <c r="O581" i="42"/>
  <c r="Y581" i="42" s="1"/>
  <c r="T580" i="42"/>
  <c r="AI580" i="42" s="1"/>
  <c r="S580" i="42"/>
  <c r="AG580" i="42" s="1"/>
  <c r="R580" i="42"/>
  <c r="AE580" i="42" s="1"/>
  <c r="Q580" i="42"/>
  <c r="AC580" i="42" s="1"/>
  <c r="P580" i="42"/>
  <c r="AA580" i="42" s="1"/>
  <c r="O580" i="42"/>
  <c r="Y580" i="42" s="1"/>
  <c r="T579" i="42"/>
  <c r="AI579" i="42" s="1"/>
  <c r="S579" i="42"/>
  <c r="AG579" i="42" s="1"/>
  <c r="R579" i="42"/>
  <c r="AE579" i="42" s="1"/>
  <c r="Q579" i="42"/>
  <c r="AC579" i="42" s="1"/>
  <c r="P579" i="42"/>
  <c r="AA579" i="42" s="1"/>
  <c r="O579" i="42"/>
  <c r="Y579" i="42" s="1"/>
  <c r="T578" i="42"/>
  <c r="AI578" i="42" s="1"/>
  <c r="S578" i="42"/>
  <c r="AG578" i="42" s="1"/>
  <c r="R578" i="42"/>
  <c r="AE578" i="42" s="1"/>
  <c r="Q578" i="42"/>
  <c r="AC578" i="42" s="1"/>
  <c r="P578" i="42"/>
  <c r="AA578" i="42" s="1"/>
  <c r="O578" i="42"/>
  <c r="Y578" i="42" s="1"/>
  <c r="T577" i="42"/>
  <c r="AI577" i="42" s="1"/>
  <c r="S577" i="42"/>
  <c r="AG577" i="42" s="1"/>
  <c r="R577" i="42"/>
  <c r="AE577" i="42" s="1"/>
  <c r="Q577" i="42"/>
  <c r="AC577" i="42" s="1"/>
  <c r="P577" i="42"/>
  <c r="AA577" i="42" s="1"/>
  <c r="O577" i="42"/>
  <c r="Y577" i="42" s="1"/>
  <c r="T576" i="42"/>
  <c r="AI576" i="42" s="1"/>
  <c r="S576" i="42"/>
  <c r="AG576" i="42" s="1"/>
  <c r="R576" i="42"/>
  <c r="AE576" i="42" s="1"/>
  <c r="Q576" i="42"/>
  <c r="AC576" i="42" s="1"/>
  <c r="P576" i="42"/>
  <c r="AA576" i="42" s="1"/>
  <c r="O576" i="42"/>
  <c r="Y576" i="42" s="1"/>
  <c r="T575" i="42"/>
  <c r="AI575" i="42" s="1"/>
  <c r="S575" i="42"/>
  <c r="AG575" i="42" s="1"/>
  <c r="R575" i="42"/>
  <c r="AE575" i="42" s="1"/>
  <c r="Q575" i="42"/>
  <c r="AC575" i="42" s="1"/>
  <c r="P575" i="42"/>
  <c r="AA575" i="42" s="1"/>
  <c r="O575" i="42"/>
  <c r="Y575" i="42" s="1"/>
  <c r="T574" i="42"/>
  <c r="AI574" i="42" s="1"/>
  <c r="S574" i="42"/>
  <c r="AG574" i="42" s="1"/>
  <c r="R574" i="42"/>
  <c r="AE574" i="42" s="1"/>
  <c r="Q574" i="42"/>
  <c r="AC574" i="42" s="1"/>
  <c r="P574" i="42"/>
  <c r="AA574" i="42" s="1"/>
  <c r="O574" i="42"/>
  <c r="Y574" i="42" s="1"/>
  <c r="T573" i="42"/>
  <c r="AI573" i="42" s="1"/>
  <c r="S573" i="42"/>
  <c r="AG573" i="42" s="1"/>
  <c r="R573" i="42"/>
  <c r="AE573" i="42" s="1"/>
  <c r="Q573" i="42"/>
  <c r="AC573" i="42" s="1"/>
  <c r="P573" i="42"/>
  <c r="AA573" i="42" s="1"/>
  <c r="O573" i="42"/>
  <c r="Y573" i="42" s="1"/>
  <c r="T572" i="42"/>
  <c r="AI572" i="42" s="1"/>
  <c r="S572" i="42"/>
  <c r="AG572" i="42" s="1"/>
  <c r="R572" i="42"/>
  <c r="AE572" i="42" s="1"/>
  <c r="Q572" i="42"/>
  <c r="AC572" i="42" s="1"/>
  <c r="P572" i="42"/>
  <c r="AA572" i="42" s="1"/>
  <c r="O572" i="42"/>
  <c r="Y572" i="42" s="1"/>
  <c r="T571" i="42"/>
  <c r="AI571" i="42" s="1"/>
  <c r="S571" i="42"/>
  <c r="AG571" i="42" s="1"/>
  <c r="R571" i="42"/>
  <c r="AE571" i="42" s="1"/>
  <c r="Q571" i="42"/>
  <c r="AC571" i="42" s="1"/>
  <c r="P571" i="42"/>
  <c r="AA571" i="42" s="1"/>
  <c r="O571" i="42"/>
  <c r="Y571" i="42" s="1"/>
  <c r="T570" i="42"/>
  <c r="AI570" i="42" s="1"/>
  <c r="S570" i="42"/>
  <c r="AG570" i="42" s="1"/>
  <c r="R570" i="42"/>
  <c r="AE570" i="42" s="1"/>
  <c r="Q570" i="42"/>
  <c r="AC570" i="42" s="1"/>
  <c r="P570" i="42"/>
  <c r="AA570" i="42" s="1"/>
  <c r="O570" i="42"/>
  <c r="Y570" i="42" s="1"/>
  <c r="T569" i="42"/>
  <c r="AI569" i="42" s="1"/>
  <c r="S569" i="42"/>
  <c r="AG569" i="42" s="1"/>
  <c r="R569" i="42"/>
  <c r="AE569" i="42" s="1"/>
  <c r="Q569" i="42"/>
  <c r="AC569" i="42" s="1"/>
  <c r="P569" i="42"/>
  <c r="AA569" i="42" s="1"/>
  <c r="O569" i="42"/>
  <c r="Y569" i="42" s="1"/>
  <c r="T568" i="42"/>
  <c r="AI568" i="42" s="1"/>
  <c r="S568" i="42"/>
  <c r="AG568" i="42" s="1"/>
  <c r="R568" i="42"/>
  <c r="AE568" i="42" s="1"/>
  <c r="Q568" i="42"/>
  <c r="AC568" i="42" s="1"/>
  <c r="P568" i="42"/>
  <c r="AA568" i="42" s="1"/>
  <c r="O568" i="42"/>
  <c r="Y568" i="42" s="1"/>
  <c r="T567" i="42"/>
  <c r="AI567" i="42" s="1"/>
  <c r="S567" i="42"/>
  <c r="AG567" i="42" s="1"/>
  <c r="R567" i="42"/>
  <c r="AE567" i="42" s="1"/>
  <c r="Q567" i="42"/>
  <c r="AC567" i="42" s="1"/>
  <c r="P567" i="42"/>
  <c r="AA567" i="42" s="1"/>
  <c r="O567" i="42"/>
  <c r="Y567" i="42" s="1"/>
  <c r="T566" i="42"/>
  <c r="AI566" i="42" s="1"/>
  <c r="S566" i="42"/>
  <c r="AG566" i="42" s="1"/>
  <c r="R566" i="42"/>
  <c r="AE566" i="42" s="1"/>
  <c r="Q566" i="42"/>
  <c r="AC566" i="42" s="1"/>
  <c r="P566" i="42"/>
  <c r="AA566" i="42" s="1"/>
  <c r="O566" i="42"/>
  <c r="Y566" i="42" s="1"/>
  <c r="T212" i="42"/>
  <c r="AI212" i="42" s="1"/>
  <c r="S212" i="42"/>
  <c r="AG212" i="42" s="1"/>
  <c r="R212" i="42"/>
  <c r="AE212" i="42" s="1"/>
  <c r="Q212" i="42"/>
  <c r="AC212" i="42" s="1"/>
  <c r="P212" i="42"/>
  <c r="AA212" i="42" s="1"/>
  <c r="O212" i="42"/>
  <c r="Y212" i="42" s="1"/>
  <c r="T211" i="42"/>
  <c r="AI211" i="42" s="1"/>
  <c r="S211" i="42"/>
  <c r="AG211" i="42" s="1"/>
  <c r="R211" i="42"/>
  <c r="AE211" i="42" s="1"/>
  <c r="Q211" i="42"/>
  <c r="AC211" i="42" s="1"/>
  <c r="P211" i="42"/>
  <c r="AA211" i="42" s="1"/>
  <c r="O211" i="42"/>
  <c r="Y211" i="42" s="1"/>
  <c r="T210" i="42"/>
  <c r="AI210" i="42" s="1"/>
  <c r="S210" i="42"/>
  <c r="AG210" i="42" s="1"/>
  <c r="R210" i="42"/>
  <c r="AE210" i="42" s="1"/>
  <c r="Q210" i="42"/>
  <c r="AC210" i="42" s="1"/>
  <c r="P210" i="42"/>
  <c r="AA210" i="42" s="1"/>
  <c r="O210" i="42"/>
  <c r="Y210" i="42" s="1"/>
  <c r="T209" i="42"/>
  <c r="AI209" i="42" s="1"/>
  <c r="S209" i="42"/>
  <c r="AG209" i="42" s="1"/>
  <c r="R209" i="42"/>
  <c r="AE209" i="42" s="1"/>
  <c r="Q209" i="42"/>
  <c r="AC209" i="42" s="1"/>
  <c r="P209" i="42"/>
  <c r="AA209" i="42" s="1"/>
  <c r="O209" i="42"/>
  <c r="Y209" i="42" s="1"/>
  <c r="T208" i="42"/>
  <c r="AI208" i="42" s="1"/>
  <c r="S208" i="42"/>
  <c r="AG208" i="42" s="1"/>
  <c r="R208" i="42"/>
  <c r="AE208" i="42" s="1"/>
  <c r="Q208" i="42"/>
  <c r="AC208" i="42" s="1"/>
  <c r="P208" i="42"/>
  <c r="AA208" i="42" s="1"/>
  <c r="O208" i="42"/>
  <c r="Y208" i="42" s="1"/>
  <c r="T207" i="42"/>
  <c r="AI207" i="42" s="1"/>
  <c r="S207" i="42"/>
  <c r="AG207" i="42" s="1"/>
  <c r="R207" i="42"/>
  <c r="AE207" i="42" s="1"/>
  <c r="Q207" i="42"/>
  <c r="AC207" i="42" s="1"/>
  <c r="P207" i="42"/>
  <c r="AA207" i="42" s="1"/>
  <c r="O207" i="42"/>
  <c r="Y207" i="42" s="1"/>
  <c r="T206" i="42"/>
  <c r="AI206" i="42" s="1"/>
  <c r="S206" i="42"/>
  <c r="AG206" i="42" s="1"/>
  <c r="R206" i="42"/>
  <c r="AE206" i="42" s="1"/>
  <c r="Q206" i="42"/>
  <c r="AC206" i="42" s="1"/>
  <c r="P206" i="42"/>
  <c r="AA206" i="42" s="1"/>
  <c r="O206" i="42"/>
  <c r="Y206" i="42" s="1"/>
  <c r="T205" i="42"/>
  <c r="AI205" i="42" s="1"/>
  <c r="S205" i="42"/>
  <c r="AG205" i="42" s="1"/>
  <c r="R205" i="42"/>
  <c r="AE205" i="42" s="1"/>
  <c r="Q205" i="42"/>
  <c r="AC205" i="42" s="1"/>
  <c r="P205" i="42"/>
  <c r="AA205" i="42" s="1"/>
  <c r="O205" i="42"/>
  <c r="Y205" i="42" s="1"/>
  <c r="T204" i="42"/>
  <c r="AI204" i="42" s="1"/>
  <c r="S204" i="42"/>
  <c r="AG204" i="42" s="1"/>
  <c r="R204" i="42"/>
  <c r="AE204" i="42" s="1"/>
  <c r="Q204" i="42"/>
  <c r="AC204" i="42" s="1"/>
  <c r="P204" i="42"/>
  <c r="AA204" i="42" s="1"/>
  <c r="O204" i="42"/>
  <c r="Y204" i="42" s="1"/>
  <c r="T203" i="42"/>
  <c r="AI203" i="42" s="1"/>
  <c r="S203" i="42"/>
  <c r="AG203" i="42" s="1"/>
  <c r="R203" i="42"/>
  <c r="AE203" i="42" s="1"/>
  <c r="Q203" i="42"/>
  <c r="AC203" i="42" s="1"/>
  <c r="P203" i="42"/>
  <c r="AA203" i="42" s="1"/>
  <c r="O203" i="42"/>
  <c r="Y203" i="42" s="1"/>
  <c r="T202" i="42"/>
  <c r="AI202" i="42" s="1"/>
  <c r="S202" i="42"/>
  <c r="AG202" i="42" s="1"/>
  <c r="R202" i="42"/>
  <c r="AE202" i="42" s="1"/>
  <c r="Q202" i="42"/>
  <c r="AC202" i="42" s="1"/>
  <c r="P202" i="42"/>
  <c r="AA202" i="42" s="1"/>
  <c r="O202" i="42"/>
  <c r="Y202" i="42" s="1"/>
  <c r="T201" i="42"/>
  <c r="AI201" i="42" s="1"/>
  <c r="S201" i="42"/>
  <c r="AG201" i="42" s="1"/>
  <c r="R201" i="42"/>
  <c r="AE201" i="42" s="1"/>
  <c r="Q201" i="42"/>
  <c r="AC201" i="42" s="1"/>
  <c r="P201" i="42"/>
  <c r="AA201" i="42" s="1"/>
  <c r="O201" i="42"/>
  <c r="Y201" i="42" s="1"/>
  <c r="T200" i="42"/>
  <c r="AI200" i="42" s="1"/>
  <c r="S200" i="42"/>
  <c r="AG200" i="42" s="1"/>
  <c r="R200" i="42"/>
  <c r="AE200" i="42" s="1"/>
  <c r="Q200" i="42"/>
  <c r="AC200" i="42" s="1"/>
  <c r="P200" i="42"/>
  <c r="AA200" i="42" s="1"/>
  <c r="O200" i="42"/>
  <c r="Y200" i="42" s="1"/>
  <c r="T199" i="42"/>
  <c r="AI199" i="42" s="1"/>
  <c r="S199" i="42"/>
  <c r="AG199" i="42" s="1"/>
  <c r="R199" i="42"/>
  <c r="AE199" i="42" s="1"/>
  <c r="Q199" i="42"/>
  <c r="AC199" i="42" s="1"/>
  <c r="P199" i="42"/>
  <c r="AA199" i="42" s="1"/>
  <c r="O199" i="42"/>
  <c r="Y199" i="42" s="1"/>
  <c r="T198" i="42"/>
  <c r="AI198" i="42" s="1"/>
  <c r="S198" i="42"/>
  <c r="AG198" i="42" s="1"/>
  <c r="R198" i="42"/>
  <c r="AE198" i="42" s="1"/>
  <c r="Q198" i="42"/>
  <c r="AC198" i="42" s="1"/>
  <c r="P198" i="42"/>
  <c r="AA198" i="42" s="1"/>
  <c r="O198" i="42"/>
  <c r="Y198" i="42" s="1"/>
  <c r="T197" i="42"/>
  <c r="AI197" i="42" s="1"/>
  <c r="S197" i="42"/>
  <c r="AG197" i="42" s="1"/>
  <c r="R197" i="42"/>
  <c r="AE197" i="42" s="1"/>
  <c r="Q197" i="42"/>
  <c r="AC197" i="42" s="1"/>
  <c r="P197" i="42"/>
  <c r="AA197" i="42" s="1"/>
  <c r="O197" i="42"/>
  <c r="Y197" i="42" s="1"/>
  <c r="T196" i="42"/>
  <c r="AI196" i="42" s="1"/>
  <c r="S196" i="42"/>
  <c r="AG196" i="42" s="1"/>
  <c r="R196" i="42"/>
  <c r="AE196" i="42" s="1"/>
  <c r="Q196" i="42"/>
  <c r="AC196" i="42" s="1"/>
  <c r="P196" i="42"/>
  <c r="AA196" i="42" s="1"/>
  <c r="O196" i="42"/>
  <c r="Y196" i="42" s="1"/>
  <c r="T195" i="42"/>
  <c r="AI195" i="42" s="1"/>
  <c r="S195" i="42"/>
  <c r="AG195" i="42" s="1"/>
  <c r="R195" i="42"/>
  <c r="AE195" i="42" s="1"/>
  <c r="Q195" i="42"/>
  <c r="AC195" i="42" s="1"/>
  <c r="P195" i="42"/>
  <c r="AA195" i="42" s="1"/>
  <c r="O195" i="42"/>
  <c r="Y195" i="42" s="1"/>
  <c r="T194" i="42"/>
  <c r="AI194" i="42" s="1"/>
  <c r="S194" i="42"/>
  <c r="AG194" i="42" s="1"/>
  <c r="R194" i="42"/>
  <c r="AE194" i="42" s="1"/>
  <c r="Q194" i="42"/>
  <c r="AC194" i="42" s="1"/>
  <c r="P194" i="42"/>
  <c r="AA194" i="42" s="1"/>
  <c r="O194" i="42"/>
  <c r="Y194" i="42" s="1"/>
  <c r="T193" i="42"/>
  <c r="AI193" i="42" s="1"/>
  <c r="S193" i="42"/>
  <c r="AG193" i="42" s="1"/>
  <c r="R193" i="42"/>
  <c r="AE193" i="42" s="1"/>
  <c r="Q193" i="42"/>
  <c r="AC193" i="42" s="1"/>
  <c r="P193" i="42"/>
  <c r="AA193" i="42" s="1"/>
  <c r="O193" i="42"/>
  <c r="Y193" i="42" s="1"/>
  <c r="T192" i="42"/>
  <c r="AI192" i="42" s="1"/>
  <c r="S192" i="42"/>
  <c r="AG192" i="42" s="1"/>
  <c r="R192" i="42"/>
  <c r="AE192" i="42" s="1"/>
  <c r="Q192" i="42"/>
  <c r="AC192" i="42" s="1"/>
  <c r="P192" i="42"/>
  <c r="AA192" i="42" s="1"/>
  <c r="O192" i="42"/>
  <c r="Y192" i="42" s="1"/>
  <c r="T191" i="42"/>
  <c r="AI191" i="42" s="1"/>
  <c r="S191" i="42"/>
  <c r="AG191" i="42" s="1"/>
  <c r="R191" i="42"/>
  <c r="AE191" i="42" s="1"/>
  <c r="Q191" i="42"/>
  <c r="AC191" i="42" s="1"/>
  <c r="P191" i="42"/>
  <c r="AA191" i="42" s="1"/>
  <c r="O191" i="42"/>
  <c r="Y191" i="42" s="1"/>
  <c r="T190" i="42"/>
  <c r="AI190" i="42" s="1"/>
  <c r="S190" i="42"/>
  <c r="AG190" i="42" s="1"/>
  <c r="R190" i="42"/>
  <c r="AE190" i="42" s="1"/>
  <c r="Q190" i="42"/>
  <c r="AC190" i="42" s="1"/>
  <c r="P190" i="42"/>
  <c r="AA190" i="42" s="1"/>
  <c r="O190" i="42"/>
  <c r="Y190" i="42" s="1"/>
  <c r="T189" i="42"/>
  <c r="AI189" i="42" s="1"/>
  <c r="S189" i="42"/>
  <c r="AG189" i="42" s="1"/>
  <c r="R189" i="42"/>
  <c r="AE189" i="42" s="1"/>
  <c r="Q189" i="42"/>
  <c r="AC189" i="42" s="1"/>
  <c r="P189" i="42"/>
  <c r="AA189" i="42" s="1"/>
  <c r="O189" i="42"/>
  <c r="Y189" i="42" s="1"/>
  <c r="T188" i="42"/>
  <c r="AI188" i="42" s="1"/>
  <c r="S188" i="42"/>
  <c r="AG188" i="42" s="1"/>
  <c r="R188" i="42"/>
  <c r="AE188" i="42" s="1"/>
  <c r="Q188" i="42"/>
  <c r="AC188" i="42" s="1"/>
  <c r="P188" i="42"/>
  <c r="AA188" i="42" s="1"/>
  <c r="O188" i="42"/>
  <c r="Y188" i="42" s="1"/>
  <c r="T187" i="42"/>
  <c r="AI187" i="42" s="1"/>
  <c r="S187" i="42"/>
  <c r="AG187" i="42" s="1"/>
  <c r="R187" i="42"/>
  <c r="AE187" i="42" s="1"/>
  <c r="Q187" i="42"/>
  <c r="AC187" i="42" s="1"/>
  <c r="P187" i="42"/>
  <c r="AA187" i="42" s="1"/>
  <c r="O187" i="42"/>
  <c r="Y187" i="42" s="1"/>
  <c r="T186" i="42"/>
  <c r="AI186" i="42" s="1"/>
  <c r="S186" i="42"/>
  <c r="AG186" i="42" s="1"/>
  <c r="R186" i="42"/>
  <c r="AE186" i="42" s="1"/>
  <c r="Q186" i="42"/>
  <c r="AC186" i="42" s="1"/>
  <c r="P186" i="42"/>
  <c r="AA186" i="42" s="1"/>
  <c r="O186" i="42"/>
  <c r="Y186" i="42" s="1"/>
  <c r="T185" i="42"/>
  <c r="AI185" i="42" s="1"/>
  <c r="S185" i="42"/>
  <c r="AG185" i="42" s="1"/>
  <c r="R185" i="42"/>
  <c r="AE185" i="42" s="1"/>
  <c r="Q185" i="42"/>
  <c r="AC185" i="42" s="1"/>
  <c r="P185" i="42"/>
  <c r="AA185" i="42" s="1"/>
  <c r="O185" i="42"/>
  <c r="Y185" i="42" s="1"/>
  <c r="T184" i="42"/>
  <c r="AI184" i="42" s="1"/>
  <c r="S184" i="42"/>
  <c r="AG184" i="42" s="1"/>
  <c r="R184" i="42"/>
  <c r="AE184" i="42" s="1"/>
  <c r="Q184" i="42"/>
  <c r="AC184" i="42" s="1"/>
  <c r="P184" i="42"/>
  <c r="AA184" i="42" s="1"/>
  <c r="O184" i="42"/>
  <c r="Y184" i="42" s="1"/>
  <c r="T183" i="42"/>
  <c r="AI183" i="42" s="1"/>
  <c r="S183" i="42"/>
  <c r="AG183" i="42" s="1"/>
  <c r="R183" i="42"/>
  <c r="AE183" i="42" s="1"/>
  <c r="Q183" i="42"/>
  <c r="AC183" i="42" s="1"/>
  <c r="P183" i="42"/>
  <c r="AA183" i="42" s="1"/>
  <c r="O183" i="42"/>
  <c r="Y183" i="42" s="1"/>
  <c r="P181" i="42"/>
  <c r="AA181" i="42" s="1"/>
  <c r="P178" i="42"/>
  <c r="AA178" i="42" s="1"/>
  <c r="P180" i="42"/>
  <c r="AA180" i="42" s="1"/>
  <c r="T182" i="42"/>
  <c r="AI182" i="42" s="1"/>
  <c r="S182" i="42"/>
  <c r="AG182" i="42" s="1"/>
  <c r="R182" i="42"/>
  <c r="AE182" i="42" s="1"/>
  <c r="Q182" i="42"/>
  <c r="AC182" i="42" s="1"/>
  <c r="P182" i="42"/>
  <c r="AA182" i="42" s="1"/>
  <c r="O182" i="42"/>
  <c r="Y182" i="42" s="1"/>
  <c r="T181" i="42"/>
  <c r="AI181" i="42" s="1"/>
  <c r="S181" i="42"/>
  <c r="AG181" i="42" s="1"/>
  <c r="R181" i="42"/>
  <c r="AE181" i="42" s="1"/>
  <c r="Q181" i="42"/>
  <c r="AC181" i="42" s="1"/>
  <c r="O181" i="42"/>
  <c r="Y181" i="42" s="1"/>
  <c r="T180" i="42"/>
  <c r="AI180" i="42" s="1"/>
  <c r="S180" i="42"/>
  <c r="AG180" i="42" s="1"/>
  <c r="R180" i="42"/>
  <c r="AE180" i="42" s="1"/>
  <c r="Q180" i="42"/>
  <c r="AC180" i="42" s="1"/>
  <c r="O180" i="42"/>
  <c r="Y180" i="42" s="1"/>
  <c r="T179" i="42"/>
  <c r="AI179" i="42" s="1"/>
  <c r="S179" i="42"/>
  <c r="AG179" i="42" s="1"/>
  <c r="R179" i="42"/>
  <c r="AE179" i="42" s="1"/>
  <c r="Q179" i="42"/>
  <c r="AC179" i="42" s="1"/>
  <c r="P179" i="42"/>
  <c r="AA179" i="42" s="1"/>
  <c r="O179" i="42"/>
  <c r="Y179" i="42" s="1"/>
  <c r="T178" i="42"/>
  <c r="AI178" i="42" s="1"/>
  <c r="S178" i="42"/>
  <c r="AG178" i="42" s="1"/>
  <c r="R178" i="42"/>
  <c r="AE178" i="42" s="1"/>
  <c r="Q178" i="42"/>
  <c r="AC178" i="42" s="1"/>
  <c r="O178" i="42"/>
  <c r="Y178" i="42" s="1"/>
  <c r="T173" i="42"/>
  <c r="AI173" i="42" s="1"/>
  <c r="S173" i="42"/>
  <c r="AG173" i="42" s="1"/>
  <c r="R173" i="42"/>
  <c r="AE173" i="42" s="1"/>
  <c r="Q173" i="42"/>
  <c r="AC173" i="42" s="1"/>
  <c r="P173" i="42"/>
  <c r="AA173" i="42" s="1"/>
  <c r="O173" i="42"/>
  <c r="Y173" i="42" s="1"/>
  <c r="T172" i="42"/>
  <c r="AI172" i="42" s="1"/>
  <c r="S172" i="42"/>
  <c r="AG172" i="42" s="1"/>
  <c r="R172" i="42"/>
  <c r="AE172" i="42" s="1"/>
  <c r="Q172" i="42"/>
  <c r="AC172" i="42" s="1"/>
  <c r="P172" i="42"/>
  <c r="AA172" i="42" s="1"/>
  <c r="O172" i="42"/>
  <c r="Y172" i="42" s="1"/>
  <c r="T171" i="42"/>
  <c r="AI171" i="42" s="1"/>
  <c r="S171" i="42"/>
  <c r="AG171" i="42" s="1"/>
  <c r="R171" i="42"/>
  <c r="AE171" i="42" s="1"/>
  <c r="Q171" i="42"/>
  <c r="AC171" i="42" s="1"/>
  <c r="P171" i="42"/>
  <c r="AA171" i="42" s="1"/>
  <c r="O171" i="42"/>
  <c r="Y171" i="42" s="1"/>
  <c r="T170" i="42"/>
  <c r="AI170" i="42" s="1"/>
  <c r="S170" i="42"/>
  <c r="AG170" i="42" s="1"/>
  <c r="R170" i="42"/>
  <c r="AE170" i="42" s="1"/>
  <c r="Q170" i="42"/>
  <c r="AC170" i="42" s="1"/>
  <c r="P170" i="42"/>
  <c r="AA170" i="42" s="1"/>
  <c r="O170" i="42"/>
  <c r="Y170" i="42" s="1"/>
  <c r="T169" i="42"/>
  <c r="AI169" i="42" s="1"/>
  <c r="S169" i="42"/>
  <c r="AG169" i="42" s="1"/>
  <c r="R169" i="42"/>
  <c r="AE169" i="42" s="1"/>
  <c r="Q169" i="42"/>
  <c r="AC169" i="42" s="1"/>
  <c r="P169" i="42"/>
  <c r="AA169" i="42" s="1"/>
  <c r="O169" i="42"/>
  <c r="Y169" i="42" s="1"/>
  <c r="T168" i="42"/>
  <c r="AI168" i="42" s="1"/>
  <c r="S168" i="42"/>
  <c r="AG168" i="42" s="1"/>
  <c r="R168" i="42"/>
  <c r="AE168" i="42" s="1"/>
  <c r="Q168" i="42"/>
  <c r="AC168" i="42" s="1"/>
  <c r="P168" i="42"/>
  <c r="AA168" i="42" s="1"/>
  <c r="O168" i="42"/>
  <c r="Y168" i="42" s="1"/>
  <c r="T167" i="42"/>
  <c r="AI167" i="42" s="1"/>
  <c r="S167" i="42"/>
  <c r="AG167" i="42" s="1"/>
  <c r="R167" i="42"/>
  <c r="AE167" i="42" s="1"/>
  <c r="Q167" i="42"/>
  <c r="AC167" i="42" s="1"/>
  <c r="P167" i="42"/>
  <c r="AA167" i="42" s="1"/>
  <c r="O167" i="42"/>
  <c r="Y167" i="42" s="1"/>
  <c r="T166" i="42"/>
  <c r="AI166" i="42" s="1"/>
  <c r="S166" i="42"/>
  <c r="AG166" i="42" s="1"/>
  <c r="R166" i="42"/>
  <c r="AE166" i="42" s="1"/>
  <c r="Q166" i="42"/>
  <c r="AC166" i="42" s="1"/>
  <c r="P166" i="42"/>
  <c r="AA166" i="42" s="1"/>
  <c r="O166" i="42"/>
  <c r="Y166" i="42" s="1"/>
  <c r="T165" i="42"/>
  <c r="AI165" i="42" s="1"/>
  <c r="S165" i="42"/>
  <c r="AG165" i="42" s="1"/>
  <c r="R165" i="42"/>
  <c r="AE165" i="42" s="1"/>
  <c r="Q165" i="42"/>
  <c r="AC165" i="42" s="1"/>
  <c r="P165" i="42"/>
  <c r="AA165" i="42" s="1"/>
  <c r="O165" i="42"/>
  <c r="Y165" i="42" s="1"/>
  <c r="T164" i="42"/>
  <c r="AI164" i="42" s="1"/>
  <c r="S164" i="42"/>
  <c r="AG164" i="42" s="1"/>
  <c r="R164" i="42"/>
  <c r="AE164" i="42" s="1"/>
  <c r="Q164" i="42"/>
  <c r="AC164" i="42" s="1"/>
  <c r="P164" i="42"/>
  <c r="AA164" i="42" s="1"/>
  <c r="O164" i="42"/>
  <c r="Y164" i="42" s="1"/>
  <c r="T163" i="42"/>
  <c r="AI163" i="42" s="1"/>
  <c r="S163" i="42"/>
  <c r="AG163" i="42" s="1"/>
  <c r="R163" i="42"/>
  <c r="AE163" i="42" s="1"/>
  <c r="Q163" i="42"/>
  <c r="AC163" i="42" s="1"/>
  <c r="P163" i="42"/>
  <c r="AA163" i="42" s="1"/>
  <c r="O163" i="42"/>
  <c r="Y163" i="42" s="1"/>
  <c r="T162" i="42"/>
  <c r="AI162" i="42" s="1"/>
  <c r="S162" i="42"/>
  <c r="AG162" i="42" s="1"/>
  <c r="R162" i="42"/>
  <c r="AE162" i="42" s="1"/>
  <c r="Q162" i="42"/>
  <c r="AC162" i="42" s="1"/>
  <c r="P162" i="42"/>
  <c r="AA162" i="42" s="1"/>
  <c r="O162" i="42"/>
  <c r="Y162" i="42" s="1"/>
  <c r="T161" i="42"/>
  <c r="AI161" i="42" s="1"/>
  <c r="S161" i="42"/>
  <c r="AG161" i="42" s="1"/>
  <c r="R161" i="42"/>
  <c r="AE161" i="42" s="1"/>
  <c r="Q161" i="42"/>
  <c r="AC161" i="42" s="1"/>
  <c r="P161" i="42"/>
  <c r="AA161" i="42" s="1"/>
  <c r="O161" i="42"/>
  <c r="Y161" i="42" s="1"/>
  <c r="T160" i="42"/>
  <c r="AI160" i="42" s="1"/>
  <c r="S160" i="42"/>
  <c r="AG160" i="42" s="1"/>
  <c r="R160" i="42"/>
  <c r="AE160" i="42" s="1"/>
  <c r="Q160" i="42"/>
  <c r="AC160" i="42" s="1"/>
  <c r="P160" i="42"/>
  <c r="AA160" i="42" s="1"/>
  <c r="O160" i="42"/>
  <c r="Y160" i="42" s="1"/>
  <c r="T159" i="42"/>
  <c r="AI159" i="42" s="1"/>
  <c r="S159" i="42"/>
  <c r="AG159" i="42" s="1"/>
  <c r="R159" i="42"/>
  <c r="AE159" i="42" s="1"/>
  <c r="Q159" i="42"/>
  <c r="AC159" i="42" s="1"/>
  <c r="P159" i="42"/>
  <c r="AA159" i="42" s="1"/>
  <c r="O159" i="42"/>
  <c r="Y159" i="42" s="1"/>
  <c r="T158" i="42"/>
  <c r="AI158" i="42" s="1"/>
  <c r="S158" i="42"/>
  <c r="AG158" i="42" s="1"/>
  <c r="R158" i="42"/>
  <c r="AE158" i="42" s="1"/>
  <c r="Q158" i="42"/>
  <c r="AC158" i="42" s="1"/>
  <c r="P158" i="42"/>
  <c r="AA158" i="42" s="1"/>
  <c r="O158" i="42"/>
  <c r="Y158" i="42" s="1"/>
  <c r="T157" i="42"/>
  <c r="AI157" i="42" s="1"/>
  <c r="S157" i="42"/>
  <c r="AG157" i="42" s="1"/>
  <c r="R157" i="42"/>
  <c r="AE157" i="42" s="1"/>
  <c r="Q157" i="42"/>
  <c r="AC157" i="42" s="1"/>
  <c r="P157" i="42"/>
  <c r="AA157" i="42" s="1"/>
  <c r="O157" i="42"/>
  <c r="Y157" i="42" s="1"/>
  <c r="T156" i="42"/>
  <c r="AI156" i="42" s="1"/>
  <c r="S156" i="42"/>
  <c r="AG156" i="42" s="1"/>
  <c r="R156" i="42"/>
  <c r="AE156" i="42" s="1"/>
  <c r="Q156" i="42"/>
  <c r="AC156" i="42" s="1"/>
  <c r="P156" i="42"/>
  <c r="AA156" i="42" s="1"/>
  <c r="O156" i="42"/>
  <c r="Y156" i="42" s="1"/>
  <c r="T155" i="42"/>
  <c r="AI155" i="42" s="1"/>
  <c r="S155" i="42"/>
  <c r="AG155" i="42" s="1"/>
  <c r="R155" i="42"/>
  <c r="AE155" i="42" s="1"/>
  <c r="Q155" i="42"/>
  <c r="AC155" i="42" s="1"/>
  <c r="P155" i="42"/>
  <c r="AA155" i="42" s="1"/>
  <c r="O155" i="42"/>
  <c r="Y155" i="42" s="1"/>
  <c r="T154" i="42"/>
  <c r="AI154" i="42" s="1"/>
  <c r="S154" i="42"/>
  <c r="AG154" i="42" s="1"/>
  <c r="R154" i="42"/>
  <c r="AE154" i="42" s="1"/>
  <c r="Q154" i="42"/>
  <c r="AC154" i="42" s="1"/>
  <c r="P154" i="42"/>
  <c r="AA154" i="42" s="1"/>
  <c r="O154" i="42"/>
  <c r="Y154" i="42" s="1"/>
  <c r="T153" i="42"/>
  <c r="AI153" i="42" s="1"/>
  <c r="S153" i="42"/>
  <c r="AG153" i="42" s="1"/>
  <c r="R153" i="42"/>
  <c r="AE153" i="42" s="1"/>
  <c r="Q153" i="42"/>
  <c r="AC153" i="42" s="1"/>
  <c r="P153" i="42"/>
  <c r="AA153" i="42" s="1"/>
  <c r="O153" i="42"/>
  <c r="Y153" i="42" s="1"/>
  <c r="T152" i="42"/>
  <c r="AI152" i="42" s="1"/>
  <c r="S152" i="42"/>
  <c r="AG152" i="42" s="1"/>
  <c r="R152" i="42"/>
  <c r="AE152" i="42" s="1"/>
  <c r="Q152" i="42"/>
  <c r="AC152" i="42" s="1"/>
  <c r="P152" i="42"/>
  <c r="AA152" i="42" s="1"/>
  <c r="O152" i="42"/>
  <c r="Y152" i="42" s="1"/>
  <c r="T151" i="42"/>
  <c r="AI151" i="42" s="1"/>
  <c r="S151" i="42"/>
  <c r="AG151" i="42" s="1"/>
  <c r="R151" i="42"/>
  <c r="AE151" i="42" s="1"/>
  <c r="Q151" i="42"/>
  <c r="AC151" i="42" s="1"/>
  <c r="P151" i="42"/>
  <c r="AA151" i="42" s="1"/>
  <c r="O151" i="42"/>
  <c r="Y151" i="42" s="1"/>
  <c r="T150" i="42"/>
  <c r="AI150" i="42" s="1"/>
  <c r="S150" i="42"/>
  <c r="AG150" i="42" s="1"/>
  <c r="R150" i="42"/>
  <c r="AE150" i="42" s="1"/>
  <c r="Q150" i="42"/>
  <c r="AC150" i="42" s="1"/>
  <c r="P150" i="42"/>
  <c r="AA150" i="42" s="1"/>
  <c r="O150" i="42"/>
  <c r="Y150" i="42" s="1"/>
  <c r="T149" i="42"/>
  <c r="AI149" i="42" s="1"/>
  <c r="S149" i="42"/>
  <c r="AG149" i="42" s="1"/>
  <c r="R149" i="42"/>
  <c r="AE149" i="42" s="1"/>
  <c r="Q149" i="42"/>
  <c r="AC149" i="42" s="1"/>
  <c r="P149" i="42"/>
  <c r="AA149" i="42" s="1"/>
  <c r="O149" i="42"/>
  <c r="Y149" i="42" s="1"/>
  <c r="T148" i="42"/>
  <c r="AI148" i="42" s="1"/>
  <c r="S148" i="42"/>
  <c r="AG148" i="42" s="1"/>
  <c r="R148" i="42"/>
  <c r="AE148" i="42" s="1"/>
  <c r="Q148" i="42"/>
  <c r="AC148" i="42" s="1"/>
  <c r="P148" i="42"/>
  <c r="AA148" i="42" s="1"/>
  <c r="O148" i="42"/>
  <c r="Y148" i="42" s="1"/>
  <c r="T147" i="42"/>
  <c r="AI147" i="42" s="1"/>
  <c r="S147" i="42"/>
  <c r="AG147" i="42" s="1"/>
  <c r="R147" i="42"/>
  <c r="AE147" i="42" s="1"/>
  <c r="Q147" i="42"/>
  <c r="AC147" i="42" s="1"/>
  <c r="P147" i="42"/>
  <c r="AA147" i="42" s="1"/>
  <c r="O147" i="42"/>
  <c r="Y147" i="42" s="1"/>
  <c r="T146" i="42"/>
  <c r="AI146" i="42" s="1"/>
  <c r="S146" i="42"/>
  <c r="AG146" i="42" s="1"/>
  <c r="R146" i="42"/>
  <c r="AE146" i="42" s="1"/>
  <c r="Q146" i="42"/>
  <c r="AC146" i="42" s="1"/>
  <c r="P146" i="42"/>
  <c r="AA146" i="42" s="1"/>
  <c r="O146" i="42"/>
  <c r="Y146" i="42" s="1"/>
  <c r="T145" i="42"/>
  <c r="AI145" i="42" s="1"/>
  <c r="S145" i="42"/>
  <c r="AG145" i="42" s="1"/>
  <c r="R145" i="42"/>
  <c r="AE145" i="42" s="1"/>
  <c r="Q145" i="42"/>
  <c r="AC145" i="42" s="1"/>
  <c r="P145" i="42"/>
  <c r="AA145" i="42" s="1"/>
  <c r="O145" i="42"/>
  <c r="Y145" i="42" s="1"/>
  <c r="T144" i="42"/>
  <c r="AI144" i="42" s="1"/>
  <c r="S144" i="42"/>
  <c r="AG144" i="42" s="1"/>
  <c r="R144" i="42"/>
  <c r="AE144" i="42" s="1"/>
  <c r="Q144" i="42"/>
  <c r="AC144" i="42" s="1"/>
  <c r="P144" i="42"/>
  <c r="AA144" i="42" s="1"/>
  <c r="O144" i="42"/>
  <c r="Y144" i="42" s="1"/>
  <c r="T143" i="42"/>
  <c r="AI143" i="42" s="1"/>
  <c r="S143" i="42"/>
  <c r="AG143" i="42" s="1"/>
  <c r="R143" i="42"/>
  <c r="AE143" i="42" s="1"/>
  <c r="Q143" i="42"/>
  <c r="AC143" i="42" s="1"/>
  <c r="P143" i="42"/>
  <c r="AA143" i="42" s="1"/>
  <c r="O143" i="42"/>
  <c r="Y143" i="42" s="1"/>
  <c r="T142" i="42"/>
  <c r="AI142" i="42" s="1"/>
  <c r="S142" i="42"/>
  <c r="AG142" i="42" s="1"/>
  <c r="R142" i="42"/>
  <c r="AE142" i="42" s="1"/>
  <c r="Q142" i="42"/>
  <c r="AC142" i="42" s="1"/>
  <c r="P142" i="42"/>
  <c r="AA142" i="42" s="1"/>
  <c r="O142" i="42"/>
  <c r="Y142" i="42" s="1"/>
  <c r="T141" i="42"/>
  <c r="AI141" i="42" s="1"/>
  <c r="S141" i="42"/>
  <c r="AG141" i="42" s="1"/>
  <c r="R141" i="42"/>
  <c r="AE141" i="42" s="1"/>
  <c r="Q141" i="42"/>
  <c r="AC141" i="42" s="1"/>
  <c r="P141" i="42"/>
  <c r="AA141" i="42" s="1"/>
  <c r="O141" i="42"/>
  <c r="Y141" i="42" s="1"/>
  <c r="T140" i="42"/>
  <c r="AI140" i="42" s="1"/>
  <c r="S140" i="42"/>
  <c r="AG140" i="42" s="1"/>
  <c r="R140" i="42"/>
  <c r="AE140" i="42" s="1"/>
  <c r="Q140" i="42"/>
  <c r="AC140" i="42" s="1"/>
  <c r="P140" i="42"/>
  <c r="AA140" i="42" s="1"/>
  <c r="O140" i="42"/>
  <c r="Y140" i="42" s="1"/>
  <c r="T139" i="42"/>
  <c r="AI139" i="42" s="1"/>
  <c r="S139" i="42"/>
  <c r="AG139" i="42" s="1"/>
  <c r="R139" i="42"/>
  <c r="AE139" i="42" s="1"/>
  <c r="Q139" i="42"/>
  <c r="AC139" i="42" s="1"/>
  <c r="P139" i="42"/>
  <c r="AA139" i="42" s="1"/>
  <c r="O139" i="42"/>
  <c r="Y139" i="42" s="1"/>
  <c r="T138" i="42"/>
  <c r="AI138" i="42" s="1"/>
  <c r="S138" i="42"/>
  <c r="AG138" i="42" s="1"/>
  <c r="R138" i="42"/>
  <c r="AE138" i="42" s="1"/>
  <c r="Q138" i="42"/>
  <c r="AC138" i="42" s="1"/>
  <c r="P138" i="42"/>
  <c r="AA138" i="42" s="1"/>
  <c r="O138" i="42"/>
  <c r="Y138" i="42" s="1"/>
  <c r="T137" i="42"/>
  <c r="AI137" i="42" s="1"/>
  <c r="S137" i="42"/>
  <c r="AG137" i="42" s="1"/>
  <c r="R137" i="42"/>
  <c r="AE137" i="42" s="1"/>
  <c r="Q137" i="42"/>
  <c r="AC137" i="42" s="1"/>
  <c r="P137" i="42"/>
  <c r="AA137" i="42" s="1"/>
  <c r="O137" i="42"/>
  <c r="Y137" i="42" s="1"/>
  <c r="T136" i="42"/>
  <c r="AI136" i="42" s="1"/>
  <c r="S136" i="42"/>
  <c r="AG136" i="42" s="1"/>
  <c r="R136" i="42"/>
  <c r="AE136" i="42" s="1"/>
  <c r="Q136" i="42"/>
  <c r="AC136" i="42" s="1"/>
  <c r="P136" i="42"/>
  <c r="AA136" i="42" s="1"/>
  <c r="O136" i="42"/>
  <c r="Y136" i="42" s="1"/>
  <c r="T135" i="42"/>
  <c r="AI135" i="42" s="1"/>
  <c r="S135" i="42"/>
  <c r="AG135" i="42" s="1"/>
  <c r="R135" i="42"/>
  <c r="AE135" i="42" s="1"/>
  <c r="Q135" i="42"/>
  <c r="AC135" i="42" s="1"/>
  <c r="P135" i="42"/>
  <c r="AA135" i="42" s="1"/>
  <c r="O135" i="42"/>
  <c r="Y135" i="42" s="1"/>
  <c r="T134" i="42"/>
  <c r="AI134" i="42" s="1"/>
  <c r="S134" i="42"/>
  <c r="AG134" i="42" s="1"/>
  <c r="R134" i="42"/>
  <c r="AE134" i="42" s="1"/>
  <c r="Q134" i="42"/>
  <c r="AC134" i="42" s="1"/>
  <c r="P134" i="42"/>
  <c r="AA134" i="42" s="1"/>
  <c r="O134" i="42"/>
  <c r="Y134" i="42" s="1"/>
  <c r="T133" i="42"/>
  <c r="AI133" i="42" s="1"/>
  <c r="S133" i="42"/>
  <c r="AG133" i="42" s="1"/>
  <c r="R133" i="42"/>
  <c r="AE133" i="42" s="1"/>
  <c r="Q133" i="42"/>
  <c r="AC133" i="42" s="1"/>
  <c r="P133" i="42"/>
  <c r="AA133" i="42" s="1"/>
  <c r="O133" i="42"/>
  <c r="Y133" i="42" s="1"/>
  <c r="T132" i="42"/>
  <c r="AI132" i="42" s="1"/>
  <c r="S132" i="42"/>
  <c r="AG132" i="42" s="1"/>
  <c r="R132" i="42"/>
  <c r="AE132" i="42" s="1"/>
  <c r="Q132" i="42"/>
  <c r="AC132" i="42" s="1"/>
  <c r="P132" i="42"/>
  <c r="AA132" i="42" s="1"/>
  <c r="O132" i="42"/>
  <c r="Y132" i="42" s="1"/>
  <c r="T131" i="42"/>
  <c r="AI131" i="42" s="1"/>
  <c r="S131" i="42"/>
  <c r="AG131" i="42" s="1"/>
  <c r="R131" i="42"/>
  <c r="AE131" i="42" s="1"/>
  <c r="Q131" i="42"/>
  <c r="AC131" i="42" s="1"/>
  <c r="P131" i="42"/>
  <c r="AA131" i="42" s="1"/>
  <c r="O131" i="42"/>
  <c r="Y131" i="42" s="1"/>
  <c r="T130" i="42"/>
  <c r="AI130" i="42" s="1"/>
  <c r="S130" i="42"/>
  <c r="AG130" i="42" s="1"/>
  <c r="R130" i="42"/>
  <c r="AE130" i="42" s="1"/>
  <c r="Q130" i="42"/>
  <c r="AC130" i="42" s="1"/>
  <c r="P130" i="42"/>
  <c r="AA130" i="42" s="1"/>
  <c r="O130" i="42"/>
  <c r="Y130" i="42" s="1"/>
  <c r="T129" i="42"/>
  <c r="AI129" i="42" s="1"/>
  <c r="S129" i="42"/>
  <c r="AG129" i="42" s="1"/>
  <c r="R129" i="42"/>
  <c r="AE129" i="42" s="1"/>
  <c r="Q129" i="42"/>
  <c r="AC129" i="42" s="1"/>
  <c r="P129" i="42"/>
  <c r="AA129" i="42" s="1"/>
  <c r="O129" i="42"/>
  <c r="Y129" i="42" s="1"/>
  <c r="T128" i="42"/>
  <c r="AI128" i="42" s="1"/>
  <c r="S128" i="42"/>
  <c r="AG128" i="42" s="1"/>
  <c r="R128" i="42"/>
  <c r="AE128" i="42" s="1"/>
  <c r="Q128" i="42"/>
  <c r="AC128" i="42" s="1"/>
  <c r="P128" i="42"/>
  <c r="AA128" i="42" s="1"/>
  <c r="O128" i="42"/>
  <c r="Y128" i="42" s="1"/>
  <c r="T127" i="42"/>
  <c r="AI127" i="42" s="1"/>
  <c r="S127" i="42"/>
  <c r="AG127" i="42" s="1"/>
  <c r="R127" i="42"/>
  <c r="AE127" i="42" s="1"/>
  <c r="Q127" i="42"/>
  <c r="AC127" i="42" s="1"/>
  <c r="P127" i="42"/>
  <c r="AA127" i="42" s="1"/>
  <c r="O127" i="42"/>
  <c r="Y127" i="42" s="1"/>
  <c r="T126" i="42"/>
  <c r="AI126" i="42" s="1"/>
  <c r="S126" i="42"/>
  <c r="AG126" i="42" s="1"/>
  <c r="R126" i="42"/>
  <c r="AE126" i="42" s="1"/>
  <c r="Q126" i="42"/>
  <c r="AC126" i="42" s="1"/>
  <c r="P126" i="42"/>
  <c r="AA126" i="42" s="1"/>
  <c r="O126" i="42"/>
  <c r="Y126" i="42" s="1"/>
  <c r="T125" i="42"/>
  <c r="AI125" i="42" s="1"/>
  <c r="S125" i="42"/>
  <c r="AG125" i="42" s="1"/>
  <c r="R125" i="42"/>
  <c r="AE125" i="42" s="1"/>
  <c r="Q125" i="42"/>
  <c r="AC125" i="42" s="1"/>
  <c r="P125" i="42"/>
  <c r="AA125" i="42" s="1"/>
  <c r="O125" i="42"/>
  <c r="Y125" i="42" s="1"/>
  <c r="T124" i="42"/>
  <c r="AI124" i="42" s="1"/>
  <c r="S124" i="42"/>
  <c r="AG124" i="42" s="1"/>
  <c r="R124" i="42"/>
  <c r="AE124" i="42" s="1"/>
  <c r="Q124" i="42"/>
  <c r="AC124" i="42" s="1"/>
  <c r="P124" i="42"/>
  <c r="AA124" i="42" s="1"/>
  <c r="O124" i="42"/>
  <c r="Y124" i="42" s="1"/>
  <c r="T123" i="42"/>
  <c r="AI123" i="42" s="1"/>
  <c r="S123" i="42"/>
  <c r="AG123" i="42" s="1"/>
  <c r="R123" i="42"/>
  <c r="AE123" i="42" s="1"/>
  <c r="Q123" i="42"/>
  <c r="AC123" i="42" s="1"/>
  <c r="P123" i="42"/>
  <c r="AA123" i="42" s="1"/>
  <c r="O123" i="42"/>
  <c r="Y123" i="42" s="1"/>
  <c r="T122" i="42"/>
  <c r="AI122" i="42" s="1"/>
  <c r="S122" i="42"/>
  <c r="AG122" i="42" s="1"/>
  <c r="R122" i="42"/>
  <c r="AE122" i="42" s="1"/>
  <c r="Q122" i="42"/>
  <c r="AC122" i="42" s="1"/>
  <c r="P122" i="42"/>
  <c r="AA122" i="42" s="1"/>
  <c r="O122" i="42"/>
  <c r="Y122" i="42" s="1"/>
  <c r="T121" i="42"/>
  <c r="AI121" i="42" s="1"/>
  <c r="S121" i="42"/>
  <c r="AG121" i="42" s="1"/>
  <c r="R121" i="42"/>
  <c r="AE121" i="42" s="1"/>
  <c r="Q121" i="42"/>
  <c r="AC121" i="42" s="1"/>
  <c r="P121" i="42"/>
  <c r="AA121" i="42" s="1"/>
  <c r="O121" i="42"/>
  <c r="Y121" i="42" s="1"/>
  <c r="T120" i="42"/>
  <c r="AI120" i="42" s="1"/>
  <c r="S120" i="42"/>
  <c r="AG120" i="42" s="1"/>
  <c r="R120" i="42"/>
  <c r="AE120" i="42" s="1"/>
  <c r="Q120" i="42"/>
  <c r="AC120" i="42" s="1"/>
  <c r="P120" i="42"/>
  <c r="AA120" i="42" s="1"/>
  <c r="O120" i="42"/>
  <c r="Y120" i="42" s="1"/>
  <c r="T119" i="42"/>
  <c r="AI119" i="42" s="1"/>
  <c r="S119" i="42"/>
  <c r="AG119" i="42" s="1"/>
  <c r="R119" i="42"/>
  <c r="AE119" i="42" s="1"/>
  <c r="Q119" i="42"/>
  <c r="AC119" i="42" s="1"/>
  <c r="P119" i="42"/>
  <c r="AA119" i="42" s="1"/>
  <c r="O119" i="42"/>
  <c r="Y119" i="42" s="1"/>
  <c r="T118" i="42"/>
  <c r="AI118" i="42" s="1"/>
  <c r="S118" i="42"/>
  <c r="AG118" i="42" s="1"/>
  <c r="R118" i="42"/>
  <c r="AE118" i="42" s="1"/>
  <c r="Q118" i="42"/>
  <c r="AC118" i="42" s="1"/>
  <c r="P118" i="42"/>
  <c r="AA118" i="42" s="1"/>
  <c r="O118" i="42"/>
  <c r="Y118" i="42" s="1"/>
  <c r="T117" i="42"/>
  <c r="AI117" i="42" s="1"/>
  <c r="S117" i="42"/>
  <c r="AG117" i="42" s="1"/>
  <c r="R117" i="42"/>
  <c r="AE117" i="42" s="1"/>
  <c r="Q117" i="42"/>
  <c r="AC117" i="42" s="1"/>
  <c r="P117" i="42"/>
  <c r="AA117" i="42" s="1"/>
  <c r="O117" i="42"/>
  <c r="Y117" i="42" s="1"/>
  <c r="T116" i="42"/>
  <c r="AI116" i="42" s="1"/>
  <c r="S116" i="42"/>
  <c r="AG116" i="42" s="1"/>
  <c r="R116" i="42"/>
  <c r="AE116" i="42" s="1"/>
  <c r="Q116" i="42"/>
  <c r="AC116" i="42" s="1"/>
  <c r="P116" i="42"/>
  <c r="AA116" i="42" s="1"/>
  <c r="O116" i="42"/>
  <c r="Y116" i="42" s="1"/>
  <c r="T115" i="42"/>
  <c r="AI115" i="42" s="1"/>
  <c r="S115" i="42"/>
  <c r="AG115" i="42" s="1"/>
  <c r="R115" i="42"/>
  <c r="AE115" i="42" s="1"/>
  <c r="Q115" i="42"/>
  <c r="AC115" i="42" s="1"/>
  <c r="P115" i="42"/>
  <c r="AA115" i="42" s="1"/>
  <c r="O115" i="42"/>
  <c r="Y115" i="42" s="1"/>
  <c r="T114" i="42"/>
  <c r="AI114" i="42" s="1"/>
  <c r="S114" i="42"/>
  <c r="AG114" i="42" s="1"/>
  <c r="R114" i="42"/>
  <c r="AE114" i="42" s="1"/>
  <c r="Q114" i="42"/>
  <c r="AC114" i="42" s="1"/>
  <c r="P114" i="42"/>
  <c r="AA114" i="42" s="1"/>
  <c r="O114" i="42"/>
  <c r="Y114" i="42" s="1"/>
  <c r="T113" i="42"/>
  <c r="AI113" i="42" s="1"/>
  <c r="S113" i="42"/>
  <c r="AG113" i="42" s="1"/>
  <c r="R113" i="42"/>
  <c r="AE113" i="42" s="1"/>
  <c r="Q113" i="42"/>
  <c r="AC113" i="42" s="1"/>
  <c r="P113" i="42"/>
  <c r="AA113" i="42" s="1"/>
  <c r="O113" i="42"/>
  <c r="Y113" i="42" s="1"/>
  <c r="T112" i="42"/>
  <c r="AI112" i="42" s="1"/>
  <c r="S112" i="42"/>
  <c r="AG112" i="42" s="1"/>
  <c r="R112" i="42"/>
  <c r="AE112" i="42" s="1"/>
  <c r="Q112" i="42"/>
  <c r="AC112" i="42" s="1"/>
  <c r="P112" i="42"/>
  <c r="AA112" i="42" s="1"/>
  <c r="O112" i="42"/>
  <c r="Y112" i="42" s="1"/>
  <c r="T111" i="42"/>
  <c r="AI111" i="42" s="1"/>
  <c r="S111" i="42"/>
  <c r="AG111" i="42" s="1"/>
  <c r="R111" i="42"/>
  <c r="AE111" i="42" s="1"/>
  <c r="Q111" i="42"/>
  <c r="AC111" i="42" s="1"/>
  <c r="P111" i="42"/>
  <c r="AA111" i="42" s="1"/>
  <c r="O111" i="42"/>
  <c r="Y111" i="42" s="1"/>
  <c r="T110" i="42"/>
  <c r="AI110" i="42" s="1"/>
  <c r="S110" i="42"/>
  <c r="AG110" i="42" s="1"/>
  <c r="R110" i="42"/>
  <c r="AE110" i="42" s="1"/>
  <c r="Q110" i="42"/>
  <c r="AC110" i="42" s="1"/>
  <c r="P110" i="42"/>
  <c r="AA110" i="42" s="1"/>
  <c r="O110" i="42"/>
  <c r="Y110" i="42" s="1"/>
  <c r="T109" i="42"/>
  <c r="AI109" i="42" s="1"/>
  <c r="S109" i="42"/>
  <c r="AG109" i="42" s="1"/>
  <c r="R109" i="42"/>
  <c r="AE109" i="42" s="1"/>
  <c r="Q109" i="42"/>
  <c r="AC109" i="42" s="1"/>
  <c r="P109" i="42"/>
  <c r="AA109" i="42" s="1"/>
  <c r="O109" i="42"/>
  <c r="Y109" i="42" s="1"/>
  <c r="T108" i="42"/>
  <c r="AI108" i="42" s="1"/>
  <c r="S108" i="42"/>
  <c r="AG108" i="42" s="1"/>
  <c r="R108" i="42"/>
  <c r="AE108" i="42" s="1"/>
  <c r="Q108" i="42"/>
  <c r="AC108" i="42" s="1"/>
  <c r="P108" i="42"/>
  <c r="AA108" i="42" s="1"/>
  <c r="O108" i="42"/>
  <c r="Y108" i="42" s="1"/>
  <c r="T107" i="42"/>
  <c r="AI107" i="42" s="1"/>
  <c r="S107" i="42"/>
  <c r="AG107" i="42" s="1"/>
  <c r="R107" i="42"/>
  <c r="AE107" i="42" s="1"/>
  <c r="Q107" i="42"/>
  <c r="AC107" i="42" s="1"/>
  <c r="P107" i="42"/>
  <c r="AA107" i="42" s="1"/>
  <c r="O107" i="42"/>
  <c r="Y107" i="42" s="1"/>
  <c r="T106" i="42"/>
  <c r="AI106" i="42" s="1"/>
  <c r="S106" i="42"/>
  <c r="AG106" i="42" s="1"/>
  <c r="R106" i="42"/>
  <c r="AE106" i="42" s="1"/>
  <c r="Q106" i="42"/>
  <c r="AC106" i="42" s="1"/>
  <c r="P106" i="42"/>
  <c r="AA106" i="42" s="1"/>
  <c r="O106" i="42"/>
  <c r="Y106" i="42" s="1"/>
  <c r="T105" i="42"/>
  <c r="AI105" i="42" s="1"/>
  <c r="S105" i="42"/>
  <c r="AG105" i="42" s="1"/>
  <c r="R105" i="42"/>
  <c r="AE105" i="42" s="1"/>
  <c r="Q105" i="42"/>
  <c r="AC105" i="42" s="1"/>
  <c r="P105" i="42"/>
  <c r="AA105" i="42" s="1"/>
  <c r="O105" i="42"/>
  <c r="Y105" i="42" s="1"/>
  <c r="T104" i="42"/>
  <c r="AI104" i="42" s="1"/>
  <c r="S104" i="42"/>
  <c r="AG104" i="42" s="1"/>
  <c r="R104" i="42"/>
  <c r="AE104" i="42" s="1"/>
  <c r="Q104" i="42"/>
  <c r="AC104" i="42" s="1"/>
  <c r="P104" i="42"/>
  <c r="AA104" i="42" s="1"/>
  <c r="O104" i="42"/>
  <c r="Y104" i="42" s="1"/>
  <c r="T103" i="42"/>
  <c r="AI103" i="42" s="1"/>
  <c r="S103" i="42"/>
  <c r="AG103" i="42" s="1"/>
  <c r="R103" i="42"/>
  <c r="AE103" i="42" s="1"/>
  <c r="Q103" i="42"/>
  <c r="AC103" i="42" s="1"/>
  <c r="P103" i="42"/>
  <c r="AA103" i="42" s="1"/>
  <c r="O103" i="42"/>
  <c r="Y103" i="42" s="1"/>
  <c r="T561" i="42"/>
  <c r="AI561" i="42" s="1"/>
  <c r="S561" i="42"/>
  <c r="AG561" i="42" s="1"/>
  <c r="R561" i="42"/>
  <c r="AE561" i="42" s="1"/>
  <c r="Q561" i="42"/>
  <c r="AC561" i="42" s="1"/>
  <c r="P561" i="42"/>
  <c r="AA561" i="42" s="1"/>
  <c r="O561" i="42"/>
  <c r="Y561" i="42" s="1"/>
  <c r="J62" i="39"/>
  <c r="T255" i="42"/>
  <c r="AI255" i="42" s="1"/>
  <c r="S255" i="42"/>
  <c r="AG255" i="42" s="1"/>
  <c r="R255" i="42"/>
  <c r="AE255" i="42" s="1"/>
  <c r="Q255" i="42"/>
  <c r="AC255" i="42" s="1"/>
  <c r="P255" i="42"/>
  <c r="AA255" i="42" s="1"/>
  <c r="O255" i="42"/>
  <c r="Y255" i="42" s="1"/>
  <c r="T278" i="42"/>
  <c r="AI278" i="42" s="1"/>
  <c r="S278" i="42"/>
  <c r="AG278" i="42" s="1"/>
  <c r="R278" i="42"/>
  <c r="AE278" i="42" s="1"/>
  <c r="Q278" i="42"/>
  <c r="AC278" i="42" s="1"/>
  <c r="P278" i="42"/>
  <c r="AA278" i="42" s="1"/>
  <c r="O278" i="42"/>
  <c r="Y278" i="42" s="1"/>
  <c r="T282" i="42"/>
  <c r="AI282" i="42" s="1"/>
  <c r="S282" i="42"/>
  <c r="AG282" i="42" s="1"/>
  <c r="R282" i="42"/>
  <c r="AE282" i="42" s="1"/>
  <c r="Q282" i="42"/>
  <c r="AC282" i="42" s="1"/>
  <c r="P282" i="42"/>
  <c r="AA282" i="42" s="1"/>
  <c r="O282" i="42"/>
  <c r="Y282" i="42" s="1"/>
  <c r="T281" i="42"/>
  <c r="AI281" i="42" s="1"/>
  <c r="S281" i="42"/>
  <c r="AG281" i="42" s="1"/>
  <c r="R281" i="42"/>
  <c r="AE281" i="42" s="1"/>
  <c r="Q281" i="42"/>
  <c r="AC281" i="42" s="1"/>
  <c r="P281" i="42"/>
  <c r="AA281" i="42" s="1"/>
  <c r="O281" i="42"/>
  <c r="Y281" i="42" s="1"/>
  <c r="T280" i="42"/>
  <c r="AI280" i="42" s="1"/>
  <c r="S280" i="42"/>
  <c r="AG280" i="42" s="1"/>
  <c r="R280" i="42"/>
  <c r="AE280" i="42" s="1"/>
  <c r="Q280" i="42"/>
  <c r="AC280" i="42" s="1"/>
  <c r="P280" i="42"/>
  <c r="AA280" i="42" s="1"/>
  <c r="O280" i="42"/>
  <c r="Y280" i="42" s="1"/>
  <c r="T279" i="42"/>
  <c r="AI279" i="42" s="1"/>
  <c r="S279" i="42"/>
  <c r="AG279" i="42" s="1"/>
  <c r="R279" i="42"/>
  <c r="AE279" i="42" s="1"/>
  <c r="Q279" i="42"/>
  <c r="AC279" i="42" s="1"/>
  <c r="P279" i="42"/>
  <c r="AA279" i="42" s="1"/>
  <c r="O279" i="42"/>
  <c r="Y279" i="42" s="1"/>
  <c r="T272" i="42"/>
  <c r="AI272" i="42" s="1"/>
  <c r="S272" i="42"/>
  <c r="AG272" i="42" s="1"/>
  <c r="R272" i="42"/>
  <c r="AE272" i="42" s="1"/>
  <c r="Q272" i="42"/>
  <c r="AC272" i="42" s="1"/>
  <c r="P272" i="42"/>
  <c r="AA272" i="42" s="1"/>
  <c r="O272" i="42"/>
  <c r="Y272" i="42" s="1"/>
  <c r="T271" i="42"/>
  <c r="AI271" i="42" s="1"/>
  <c r="S271" i="42"/>
  <c r="AG271" i="42" s="1"/>
  <c r="R271" i="42"/>
  <c r="AE271" i="42" s="1"/>
  <c r="Q271" i="42"/>
  <c r="AC271" i="42" s="1"/>
  <c r="P271" i="42"/>
  <c r="AA271" i="42" s="1"/>
  <c r="O271" i="42"/>
  <c r="Y271" i="42" s="1"/>
  <c r="T270" i="42"/>
  <c r="AI270" i="42" s="1"/>
  <c r="S270" i="42"/>
  <c r="AG270" i="42" s="1"/>
  <c r="R270" i="42"/>
  <c r="AE270" i="42" s="1"/>
  <c r="Q270" i="42"/>
  <c r="AC270" i="42" s="1"/>
  <c r="P270" i="42"/>
  <c r="AA270" i="42" s="1"/>
  <c r="O270" i="42"/>
  <c r="Y270" i="42" s="1"/>
  <c r="T269" i="42"/>
  <c r="AI269" i="42" s="1"/>
  <c r="S269" i="42"/>
  <c r="AG269" i="42" s="1"/>
  <c r="R269" i="42"/>
  <c r="AE269" i="42" s="1"/>
  <c r="Q269" i="42"/>
  <c r="AC269" i="42" s="1"/>
  <c r="P269" i="42"/>
  <c r="AA269" i="42" s="1"/>
  <c r="O269" i="42"/>
  <c r="Y269" i="42" s="1"/>
  <c r="T268" i="42"/>
  <c r="AI268" i="42" s="1"/>
  <c r="S268" i="42"/>
  <c r="AG268" i="42" s="1"/>
  <c r="R268" i="42"/>
  <c r="AE268" i="42" s="1"/>
  <c r="Q268" i="42"/>
  <c r="AC268" i="42" s="1"/>
  <c r="P268" i="42"/>
  <c r="AA268" i="42" s="1"/>
  <c r="O268" i="42"/>
  <c r="Y268" i="42" s="1"/>
  <c r="T267" i="42"/>
  <c r="AI267" i="42" s="1"/>
  <c r="S267" i="42"/>
  <c r="AG267" i="42" s="1"/>
  <c r="R267" i="42"/>
  <c r="AE267" i="42" s="1"/>
  <c r="Q267" i="42"/>
  <c r="AC267" i="42" s="1"/>
  <c r="P267" i="42"/>
  <c r="AA267" i="42" s="1"/>
  <c r="O267" i="42"/>
  <c r="Y267" i="42" s="1"/>
  <c r="T266" i="42"/>
  <c r="AI266" i="42" s="1"/>
  <c r="S266" i="42"/>
  <c r="AG266" i="42" s="1"/>
  <c r="R266" i="42"/>
  <c r="AE266" i="42" s="1"/>
  <c r="Q266" i="42"/>
  <c r="AC266" i="42" s="1"/>
  <c r="P266" i="42"/>
  <c r="AA266" i="42" s="1"/>
  <c r="O266" i="42"/>
  <c r="Y266" i="42" s="1"/>
  <c r="T265" i="42"/>
  <c r="AI265" i="42" s="1"/>
  <c r="S265" i="42"/>
  <c r="AG265" i="42" s="1"/>
  <c r="R265" i="42"/>
  <c r="AE265" i="42" s="1"/>
  <c r="Q265" i="42"/>
  <c r="AC265" i="42" s="1"/>
  <c r="P265" i="42"/>
  <c r="AA265" i="42" s="1"/>
  <c r="O265" i="42"/>
  <c r="Y265" i="42" s="1"/>
  <c r="T264" i="42"/>
  <c r="AI264" i="42" s="1"/>
  <c r="S264" i="42"/>
  <c r="AG264" i="42" s="1"/>
  <c r="R264" i="42"/>
  <c r="AE264" i="42" s="1"/>
  <c r="Q264" i="42"/>
  <c r="AC264" i="42" s="1"/>
  <c r="P264" i="42"/>
  <c r="AA264" i="42" s="1"/>
  <c r="O264" i="42"/>
  <c r="Y264" i="42" s="1"/>
  <c r="T263" i="42"/>
  <c r="AI263" i="42" s="1"/>
  <c r="S263" i="42"/>
  <c r="AG263" i="42" s="1"/>
  <c r="R263" i="42"/>
  <c r="AE263" i="42" s="1"/>
  <c r="Q263" i="42"/>
  <c r="AC263" i="42" s="1"/>
  <c r="P263" i="42"/>
  <c r="AA263" i="42" s="1"/>
  <c r="O263" i="42"/>
  <c r="Y263" i="42" s="1"/>
  <c r="T262" i="42"/>
  <c r="AI262" i="42" s="1"/>
  <c r="S262" i="42"/>
  <c r="AG262" i="42" s="1"/>
  <c r="R262" i="42"/>
  <c r="AE262" i="42" s="1"/>
  <c r="Q262" i="42"/>
  <c r="AC262" i="42" s="1"/>
  <c r="P262" i="42"/>
  <c r="AA262" i="42" s="1"/>
  <c r="O262" i="42"/>
  <c r="Y262" i="42" s="1"/>
  <c r="T261" i="42"/>
  <c r="AI261" i="42" s="1"/>
  <c r="S261" i="42"/>
  <c r="AG261" i="42" s="1"/>
  <c r="R261" i="42"/>
  <c r="AE261" i="42" s="1"/>
  <c r="Q261" i="42"/>
  <c r="AC261" i="42" s="1"/>
  <c r="P261" i="42"/>
  <c r="AA261" i="42" s="1"/>
  <c r="O261" i="42"/>
  <c r="Y261" i="42" s="1"/>
  <c r="T260" i="42"/>
  <c r="AI260" i="42" s="1"/>
  <c r="S260" i="42"/>
  <c r="AG260" i="42" s="1"/>
  <c r="R260" i="42"/>
  <c r="AE260" i="42" s="1"/>
  <c r="Q260" i="42"/>
  <c r="AC260" i="42" s="1"/>
  <c r="P260" i="42"/>
  <c r="AA260" i="42" s="1"/>
  <c r="O260" i="42"/>
  <c r="Y260" i="42" s="1"/>
  <c r="T259" i="42"/>
  <c r="AI259" i="42" s="1"/>
  <c r="S259" i="42"/>
  <c r="AG259" i="42" s="1"/>
  <c r="R259" i="42"/>
  <c r="AE259" i="42" s="1"/>
  <c r="Q259" i="42"/>
  <c r="AC259" i="42" s="1"/>
  <c r="P259" i="42"/>
  <c r="AA259" i="42" s="1"/>
  <c r="O259" i="42"/>
  <c r="Y259" i="42" s="1"/>
  <c r="T258" i="42"/>
  <c r="AI258" i="42" s="1"/>
  <c r="S258" i="42"/>
  <c r="AG258" i="42" s="1"/>
  <c r="R258" i="42"/>
  <c r="AE258" i="42" s="1"/>
  <c r="Q258" i="42"/>
  <c r="AC258" i="42" s="1"/>
  <c r="P258" i="42"/>
  <c r="AA258" i="42" s="1"/>
  <c r="O258" i="42"/>
  <c r="Y258" i="42" s="1"/>
  <c r="T257" i="42"/>
  <c r="AI257" i="42" s="1"/>
  <c r="S257" i="42"/>
  <c r="AG257" i="42" s="1"/>
  <c r="R257" i="42"/>
  <c r="AE257" i="42" s="1"/>
  <c r="Q257" i="42"/>
  <c r="AC257" i="42" s="1"/>
  <c r="P257" i="42"/>
  <c r="AA257" i="42" s="1"/>
  <c r="O257" i="42"/>
  <c r="Y257" i="42" s="1"/>
  <c r="T256" i="42"/>
  <c r="AI256" i="42" s="1"/>
  <c r="S256" i="42"/>
  <c r="AG256" i="42" s="1"/>
  <c r="R256" i="42"/>
  <c r="AE256" i="42" s="1"/>
  <c r="Q256" i="42"/>
  <c r="AC256" i="42" s="1"/>
  <c r="P256" i="42"/>
  <c r="AA256" i="42" s="1"/>
  <c r="O256" i="42"/>
  <c r="Y256" i="42" s="1"/>
  <c r="T250" i="42"/>
  <c r="AI250" i="42" s="1"/>
  <c r="S250" i="42"/>
  <c r="AG250" i="42" s="1"/>
  <c r="R250" i="42"/>
  <c r="AE250" i="42" s="1"/>
  <c r="Q250" i="42"/>
  <c r="AC250" i="42" s="1"/>
  <c r="P250" i="42"/>
  <c r="AA250" i="42" s="1"/>
  <c r="O250" i="42"/>
  <c r="Y250" i="42" s="1"/>
  <c r="T249" i="42"/>
  <c r="AI249" i="42" s="1"/>
  <c r="S249" i="42"/>
  <c r="AG249" i="42" s="1"/>
  <c r="R249" i="42"/>
  <c r="AE249" i="42" s="1"/>
  <c r="Q249" i="42"/>
  <c r="AC249" i="42" s="1"/>
  <c r="P249" i="42"/>
  <c r="AA249" i="42" s="1"/>
  <c r="O249" i="42"/>
  <c r="Y249" i="42" s="1"/>
  <c r="T248" i="42"/>
  <c r="AI248" i="42" s="1"/>
  <c r="S248" i="42"/>
  <c r="AG248" i="42" s="1"/>
  <c r="R248" i="42"/>
  <c r="AE248" i="42" s="1"/>
  <c r="Q248" i="42"/>
  <c r="AC248" i="42" s="1"/>
  <c r="P248" i="42"/>
  <c r="AA248" i="42" s="1"/>
  <c r="O248" i="42"/>
  <c r="Y248" i="42" s="1"/>
  <c r="T247" i="42"/>
  <c r="AI247" i="42" s="1"/>
  <c r="S247" i="42"/>
  <c r="AG247" i="42" s="1"/>
  <c r="R247" i="42"/>
  <c r="AE247" i="42" s="1"/>
  <c r="Q247" i="42"/>
  <c r="AC247" i="42" s="1"/>
  <c r="P247" i="42"/>
  <c r="AA247" i="42" s="1"/>
  <c r="O247" i="42"/>
  <c r="Y247" i="42" s="1"/>
  <c r="T246" i="42"/>
  <c r="AI246" i="42" s="1"/>
  <c r="S246" i="42"/>
  <c r="AG246" i="42" s="1"/>
  <c r="R246" i="42"/>
  <c r="AE246" i="42" s="1"/>
  <c r="Q246" i="42"/>
  <c r="AC246" i="42" s="1"/>
  <c r="P246" i="42"/>
  <c r="AA246" i="42" s="1"/>
  <c r="O246" i="42"/>
  <c r="Y246" i="42" s="1"/>
  <c r="T245" i="42"/>
  <c r="AI245" i="42" s="1"/>
  <c r="S245" i="42"/>
  <c r="AG245" i="42" s="1"/>
  <c r="R245" i="42"/>
  <c r="AE245" i="42" s="1"/>
  <c r="Q245" i="42"/>
  <c r="AC245" i="42" s="1"/>
  <c r="P245" i="42"/>
  <c r="AA245" i="42" s="1"/>
  <c r="O245" i="42"/>
  <c r="Y245" i="42" s="1"/>
  <c r="T244" i="42"/>
  <c r="AI244" i="42" s="1"/>
  <c r="S244" i="42"/>
  <c r="AG244" i="42" s="1"/>
  <c r="R244" i="42"/>
  <c r="AE244" i="42" s="1"/>
  <c r="Q244" i="42"/>
  <c r="AC244" i="42" s="1"/>
  <c r="P244" i="42"/>
  <c r="AA244" i="42" s="1"/>
  <c r="O244" i="42"/>
  <c r="Y244" i="42" s="1"/>
  <c r="T243" i="42"/>
  <c r="AI243" i="42" s="1"/>
  <c r="S243" i="42"/>
  <c r="AG243" i="42" s="1"/>
  <c r="R243" i="42"/>
  <c r="AE243" i="42" s="1"/>
  <c r="Q243" i="42"/>
  <c r="AC243" i="42" s="1"/>
  <c r="P243" i="42"/>
  <c r="AA243" i="42" s="1"/>
  <c r="O243" i="42"/>
  <c r="Y243" i="42" s="1"/>
  <c r="T242" i="42"/>
  <c r="AI242" i="42" s="1"/>
  <c r="S242" i="42"/>
  <c r="AG242" i="42" s="1"/>
  <c r="R242" i="42"/>
  <c r="AE242" i="42" s="1"/>
  <c r="Q242" i="42"/>
  <c r="AC242" i="42" s="1"/>
  <c r="P242" i="42"/>
  <c r="AA242" i="42" s="1"/>
  <c r="O242" i="42"/>
  <c r="Y242" i="42" s="1"/>
  <c r="T241" i="42"/>
  <c r="AI241" i="42" s="1"/>
  <c r="S241" i="42"/>
  <c r="AG241" i="42" s="1"/>
  <c r="R241" i="42"/>
  <c r="AE241" i="42" s="1"/>
  <c r="Q241" i="42"/>
  <c r="AC241" i="42" s="1"/>
  <c r="P241" i="42"/>
  <c r="AA241" i="42" s="1"/>
  <c r="O241" i="42"/>
  <c r="Y241" i="42" s="1"/>
  <c r="T240" i="42"/>
  <c r="AI240" i="42" s="1"/>
  <c r="S240" i="42"/>
  <c r="AG240" i="42" s="1"/>
  <c r="R240" i="42"/>
  <c r="AE240" i="42" s="1"/>
  <c r="Q240" i="42"/>
  <c r="AC240" i="42" s="1"/>
  <c r="P240" i="42"/>
  <c r="AA240" i="42" s="1"/>
  <c r="O240" i="42"/>
  <c r="Y240" i="42" s="1"/>
  <c r="T239" i="42"/>
  <c r="AI239" i="42" s="1"/>
  <c r="S239" i="42"/>
  <c r="AG239" i="42" s="1"/>
  <c r="R239" i="42"/>
  <c r="AE239" i="42" s="1"/>
  <c r="Q239" i="42"/>
  <c r="AC239" i="42" s="1"/>
  <c r="P239" i="42"/>
  <c r="AA239" i="42" s="1"/>
  <c r="O239" i="42"/>
  <c r="Y239" i="42" s="1"/>
  <c r="T238" i="42"/>
  <c r="AI238" i="42" s="1"/>
  <c r="S238" i="42"/>
  <c r="AG238" i="42" s="1"/>
  <c r="R238" i="42"/>
  <c r="AE238" i="42" s="1"/>
  <c r="Q238" i="42"/>
  <c r="AC238" i="42" s="1"/>
  <c r="P238" i="42"/>
  <c r="AA238" i="42" s="1"/>
  <c r="O238" i="42"/>
  <c r="Y238" i="42" s="1"/>
  <c r="T237" i="42"/>
  <c r="AI237" i="42" s="1"/>
  <c r="S237" i="42"/>
  <c r="AG237" i="42" s="1"/>
  <c r="R237" i="42"/>
  <c r="AE237" i="42" s="1"/>
  <c r="Q237" i="42"/>
  <c r="AC237" i="42" s="1"/>
  <c r="P237" i="42"/>
  <c r="AA237" i="42" s="1"/>
  <c r="O237" i="42"/>
  <c r="Y237" i="42" s="1"/>
  <c r="T236" i="42"/>
  <c r="AI236" i="42" s="1"/>
  <c r="S236" i="42"/>
  <c r="AG236" i="42" s="1"/>
  <c r="R236" i="42"/>
  <c r="AE236" i="42" s="1"/>
  <c r="Q236" i="42"/>
  <c r="AC236" i="42" s="1"/>
  <c r="P236" i="42"/>
  <c r="AA236" i="42" s="1"/>
  <c r="O236" i="42"/>
  <c r="Y236" i="42" s="1"/>
  <c r="T235" i="42"/>
  <c r="AI235" i="42" s="1"/>
  <c r="S235" i="42"/>
  <c r="AG235" i="42" s="1"/>
  <c r="R235" i="42"/>
  <c r="AE235" i="42" s="1"/>
  <c r="Q235" i="42"/>
  <c r="AC235" i="42" s="1"/>
  <c r="P235" i="42"/>
  <c r="AA235" i="42" s="1"/>
  <c r="O235" i="42"/>
  <c r="Y235" i="42" s="1"/>
  <c r="T234" i="42"/>
  <c r="AI234" i="42" s="1"/>
  <c r="S234" i="42"/>
  <c r="AG234" i="42" s="1"/>
  <c r="R234" i="42"/>
  <c r="AE234" i="42" s="1"/>
  <c r="Q234" i="42"/>
  <c r="AC234" i="42" s="1"/>
  <c r="P234" i="42"/>
  <c r="AA234" i="42" s="1"/>
  <c r="O234" i="42"/>
  <c r="Y234" i="42" s="1"/>
  <c r="T233" i="42"/>
  <c r="AI233" i="42" s="1"/>
  <c r="S233" i="42"/>
  <c r="AG233" i="42" s="1"/>
  <c r="R233" i="42"/>
  <c r="AE233" i="42" s="1"/>
  <c r="Q233" i="42"/>
  <c r="AC233" i="42" s="1"/>
  <c r="P233" i="42"/>
  <c r="AA233" i="42" s="1"/>
  <c r="O233" i="42"/>
  <c r="Y233" i="42" s="1"/>
  <c r="T232" i="42"/>
  <c r="AI232" i="42" s="1"/>
  <c r="S232" i="42"/>
  <c r="AG232" i="42" s="1"/>
  <c r="R232" i="42"/>
  <c r="AE232" i="42" s="1"/>
  <c r="Q232" i="42"/>
  <c r="AC232" i="42" s="1"/>
  <c r="P232" i="42"/>
  <c r="AA232" i="42" s="1"/>
  <c r="O232" i="42"/>
  <c r="Y232" i="42" s="1"/>
  <c r="T231" i="42"/>
  <c r="AI231" i="42" s="1"/>
  <c r="S231" i="42"/>
  <c r="AG231" i="42" s="1"/>
  <c r="R231" i="42"/>
  <c r="AE231" i="42" s="1"/>
  <c r="Q231" i="42"/>
  <c r="AC231" i="42" s="1"/>
  <c r="P231" i="42"/>
  <c r="AA231" i="42" s="1"/>
  <c r="O231" i="42"/>
  <c r="Y231" i="42" s="1"/>
  <c r="T230" i="42"/>
  <c r="AI230" i="42" s="1"/>
  <c r="S230" i="42"/>
  <c r="AG230" i="42" s="1"/>
  <c r="R230" i="42"/>
  <c r="AE230" i="42" s="1"/>
  <c r="Q230" i="42"/>
  <c r="AC230" i="42" s="1"/>
  <c r="P230" i="42"/>
  <c r="AA230" i="42" s="1"/>
  <c r="O230" i="42"/>
  <c r="Y230" i="42" s="1"/>
  <c r="T229" i="42"/>
  <c r="AI229" i="42" s="1"/>
  <c r="S229" i="42"/>
  <c r="AG229" i="42" s="1"/>
  <c r="R229" i="42"/>
  <c r="AE229" i="42" s="1"/>
  <c r="Q229" i="42"/>
  <c r="AC229" i="42" s="1"/>
  <c r="P229" i="42"/>
  <c r="AA229" i="42" s="1"/>
  <c r="O229" i="42"/>
  <c r="Y229" i="42" s="1"/>
  <c r="T228" i="42"/>
  <c r="AI228" i="42" s="1"/>
  <c r="S228" i="42"/>
  <c r="AG228" i="42" s="1"/>
  <c r="R228" i="42"/>
  <c r="AE228" i="42" s="1"/>
  <c r="Q228" i="42"/>
  <c r="AC228" i="42" s="1"/>
  <c r="P228" i="42"/>
  <c r="AA228" i="42" s="1"/>
  <c r="O228" i="42"/>
  <c r="Y228" i="42" s="1"/>
  <c r="T227" i="42"/>
  <c r="AI227" i="42" s="1"/>
  <c r="S227" i="42"/>
  <c r="AG227" i="42" s="1"/>
  <c r="R227" i="42"/>
  <c r="AE227" i="42" s="1"/>
  <c r="Q227" i="42"/>
  <c r="AC227" i="42" s="1"/>
  <c r="P227" i="42"/>
  <c r="AA227" i="42" s="1"/>
  <c r="O227" i="42"/>
  <c r="Y227" i="42" s="1"/>
  <c r="T226" i="42"/>
  <c r="AI226" i="42" s="1"/>
  <c r="S226" i="42"/>
  <c r="AG226" i="42" s="1"/>
  <c r="R226" i="42"/>
  <c r="AE226" i="42" s="1"/>
  <c r="Q226" i="42"/>
  <c r="AC226" i="42" s="1"/>
  <c r="P226" i="42"/>
  <c r="AA226" i="42" s="1"/>
  <c r="O226" i="42"/>
  <c r="Y226" i="42" s="1"/>
  <c r="T225" i="42"/>
  <c r="AI225" i="42" s="1"/>
  <c r="S225" i="42"/>
  <c r="AG225" i="42" s="1"/>
  <c r="R225" i="42"/>
  <c r="AE225" i="42" s="1"/>
  <c r="Q225" i="42"/>
  <c r="AC225" i="42" s="1"/>
  <c r="P225" i="42"/>
  <c r="AA225" i="42" s="1"/>
  <c r="O225" i="42"/>
  <c r="Y225" i="42" s="1"/>
  <c r="T224" i="42"/>
  <c r="AI224" i="42" s="1"/>
  <c r="S224" i="42"/>
  <c r="AG224" i="42" s="1"/>
  <c r="R224" i="42"/>
  <c r="AE224" i="42" s="1"/>
  <c r="Q224" i="42"/>
  <c r="AC224" i="42" s="1"/>
  <c r="P224" i="42"/>
  <c r="AA224" i="42" s="1"/>
  <c r="O224" i="42"/>
  <c r="Y224" i="42" s="1"/>
  <c r="T223" i="42"/>
  <c r="AI223" i="42" s="1"/>
  <c r="S223" i="42"/>
  <c r="AG223" i="42" s="1"/>
  <c r="R223" i="42"/>
  <c r="AE223" i="42" s="1"/>
  <c r="Q223" i="42"/>
  <c r="AC223" i="42" s="1"/>
  <c r="P223" i="42"/>
  <c r="AA223" i="42" s="1"/>
  <c r="O223" i="42"/>
  <c r="Y223" i="42" s="1"/>
  <c r="T222" i="42"/>
  <c r="AI222" i="42" s="1"/>
  <c r="S222" i="42"/>
  <c r="AG222" i="42" s="1"/>
  <c r="R222" i="42"/>
  <c r="AE222" i="42" s="1"/>
  <c r="Q222" i="42"/>
  <c r="AC222" i="42" s="1"/>
  <c r="P222" i="42"/>
  <c r="AA222" i="42" s="1"/>
  <c r="O222" i="42"/>
  <c r="Y222" i="42" s="1"/>
  <c r="S3" i="42"/>
  <c r="R3" i="42"/>
  <c r="T221" i="42"/>
  <c r="AI221" i="42" s="1"/>
  <c r="S221" i="42"/>
  <c r="AG221" i="42" s="1"/>
  <c r="R221" i="42"/>
  <c r="AE221" i="42" s="1"/>
  <c r="Q221" i="42"/>
  <c r="AC221" i="42" s="1"/>
  <c r="P221" i="42"/>
  <c r="AA221" i="42" s="1"/>
  <c r="O221" i="42"/>
  <c r="Y221" i="42" s="1"/>
  <c r="T220" i="42"/>
  <c r="AI220" i="42" s="1"/>
  <c r="S220" i="42"/>
  <c r="AG220" i="42" s="1"/>
  <c r="R220" i="42"/>
  <c r="AE220" i="42" s="1"/>
  <c r="Q220" i="42"/>
  <c r="AC220" i="42" s="1"/>
  <c r="P220" i="42"/>
  <c r="AA220" i="42" s="1"/>
  <c r="O220" i="42"/>
  <c r="Y220" i="42" s="1"/>
  <c r="T219" i="42"/>
  <c r="AI219" i="42" s="1"/>
  <c r="S219" i="42"/>
  <c r="AG219" i="42" s="1"/>
  <c r="R219" i="42"/>
  <c r="AE219" i="42" s="1"/>
  <c r="Q219" i="42"/>
  <c r="AC219" i="42" s="1"/>
  <c r="P219" i="42"/>
  <c r="AA219" i="42" s="1"/>
  <c r="O219" i="42"/>
  <c r="Y219" i="42" s="1"/>
  <c r="T98" i="42"/>
  <c r="AI98" i="42" s="1"/>
  <c r="S98" i="42"/>
  <c r="AG98" i="42" s="1"/>
  <c r="R98" i="42"/>
  <c r="AE98" i="42" s="1"/>
  <c r="Q98" i="42"/>
  <c r="AC98" i="42" s="1"/>
  <c r="P98" i="42"/>
  <c r="AA98" i="42" s="1"/>
  <c r="O98" i="42"/>
  <c r="Y98" i="42" s="1"/>
  <c r="T65" i="42"/>
  <c r="AI65" i="42" s="1"/>
  <c r="S65" i="42"/>
  <c r="AG65" i="42" s="1"/>
  <c r="R65" i="42"/>
  <c r="AE65" i="42" s="1"/>
  <c r="Q65" i="42"/>
  <c r="AC65" i="42" s="1"/>
  <c r="P65" i="42"/>
  <c r="AA65" i="42" s="1"/>
  <c r="O65" i="42"/>
  <c r="Y65" i="42" s="1"/>
  <c r="T19" i="42"/>
  <c r="AI19" i="42" s="1"/>
  <c r="S19" i="42"/>
  <c r="AG19" i="42" s="1"/>
  <c r="R19" i="42"/>
  <c r="AE19" i="42" s="1"/>
  <c r="Q19" i="42"/>
  <c r="AC19" i="42" s="1"/>
  <c r="P19" i="42"/>
  <c r="AA19" i="42" s="1"/>
  <c r="O19" i="42"/>
  <c r="Y19" i="42" s="1"/>
  <c r="O20" i="42"/>
  <c r="Y20" i="42" s="1"/>
  <c r="P20" i="42"/>
  <c r="AA20" i="42" s="1"/>
  <c r="Q20" i="42"/>
  <c r="AC20" i="42" s="1"/>
  <c r="R20" i="42"/>
  <c r="AE20" i="42" s="1"/>
  <c r="S20" i="42"/>
  <c r="AG20" i="42" s="1"/>
  <c r="T20" i="42"/>
  <c r="AI20" i="42" s="1"/>
  <c r="S94" i="42"/>
  <c r="AG94" i="42" s="1"/>
  <c r="R94" i="42"/>
  <c r="AE94" i="42" s="1"/>
  <c r="S93" i="42"/>
  <c r="AG93" i="42" s="1"/>
  <c r="R93" i="42"/>
  <c r="AE93" i="42" s="1"/>
  <c r="S92" i="42"/>
  <c r="AG92" i="42" s="1"/>
  <c r="R92" i="42"/>
  <c r="AE92" i="42" s="1"/>
  <c r="S91" i="42"/>
  <c r="AG91" i="42" s="1"/>
  <c r="R91" i="42"/>
  <c r="AE91" i="42" s="1"/>
  <c r="S90" i="42"/>
  <c r="AG90" i="42" s="1"/>
  <c r="R90" i="42"/>
  <c r="AE90" i="42" s="1"/>
  <c r="S89" i="42"/>
  <c r="AG89" i="42" s="1"/>
  <c r="R89" i="42"/>
  <c r="AE89" i="42" s="1"/>
  <c r="S88" i="42"/>
  <c r="AG88" i="42" s="1"/>
  <c r="R88" i="42"/>
  <c r="AE88" i="42" s="1"/>
  <c r="S87" i="42"/>
  <c r="AG87" i="42" s="1"/>
  <c r="R87" i="42"/>
  <c r="AE87" i="42" s="1"/>
  <c r="S86" i="42"/>
  <c r="AG86" i="42" s="1"/>
  <c r="R86" i="42"/>
  <c r="AE86" i="42" s="1"/>
  <c r="S85" i="42"/>
  <c r="AG85" i="42" s="1"/>
  <c r="R85" i="42"/>
  <c r="AE85" i="42" s="1"/>
  <c r="S84" i="42"/>
  <c r="AG84" i="42" s="1"/>
  <c r="R84" i="42"/>
  <c r="AE84" i="42" s="1"/>
  <c r="S83" i="42"/>
  <c r="AG83" i="42" s="1"/>
  <c r="R83" i="42"/>
  <c r="AE83" i="42" s="1"/>
  <c r="S82" i="42"/>
  <c r="AG82" i="42" s="1"/>
  <c r="R82" i="42"/>
  <c r="AE82" i="42" s="1"/>
  <c r="S81" i="42"/>
  <c r="AG81" i="42" s="1"/>
  <c r="R81" i="42"/>
  <c r="AE81" i="42" s="1"/>
  <c r="S80" i="42"/>
  <c r="AG80" i="42" s="1"/>
  <c r="R80" i="42"/>
  <c r="AE80" i="42" s="1"/>
  <c r="S79" i="42"/>
  <c r="AG79" i="42" s="1"/>
  <c r="R79" i="42"/>
  <c r="AE79" i="42" s="1"/>
  <c r="S78" i="42"/>
  <c r="AG78" i="42" s="1"/>
  <c r="R78" i="42"/>
  <c r="AE78" i="42" s="1"/>
  <c r="S77" i="42"/>
  <c r="AG77" i="42" s="1"/>
  <c r="R77" i="42"/>
  <c r="AE77" i="42" s="1"/>
  <c r="S76" i="42"/>
  <c r="AG76" i="42" s="1"/>
  <c r="R76" i="42"/>
  <c r="AE76" i="42" s="1"/>
  <c r="S75" i="42"/>
  <c r="AG75" i="42" s="1"/>
  <c r="R75" i="42"/>
  <c r="AE75" i="42" s="1"/>
  <c r="S74" i="42"/>
  <c r="AG74" i="42" s="1"/>
  <c r="R74" i="42"/>
  <c r="AE74" i="42" s="1"/>
  <c r="S73" i="42"/>
  <c r="AG73" i="42" s="1"/>
  <c r="R73" i="42"/>
  <c r="AE73" i="42" s="1"/>
  <c r="S72" i="42"/>
  <c r="AG72" i="42" s="1"/>
  <c r="R72" i="42"/>
  <c r="AE72" i="42" s="1"/>
  <c r="S71" i="42"/>
  <c r="AG71" i="42" s="1"/>
  <c r="R71" i="42"/>
  <c r="AE71" i="42" s="1"/>
  <c r="S70" i="42"/>
  <c r="AG70" i="42" s="1"/>
  <c r="R70" i="42"/>
  <c r="AE70" i="42" s="1"/>
  <c r="S69" i="42"/>
  <c r="AG69" i="42" s="1"/>
  <c r="R69" i="42"/>
  <c r="AE69" i="42" s="1"/>
  <c r="S68" i="42"/>
  <c r="AG68" i="42" s="1"/>
  <c r="R68" i="42"/>
  <c r="AE68" i="42" s="1"/>
  <c r="S67" i="42"/>
  <c r="AG67" i="42" s="1"/>
  <c r="R67" i="42"/>
  <c r="AE67" i="42" s="1"/>
  <c r="S66" i="42"/>
  <c r="AG66" i="42" s="1"/>
  <c r="R66" i="42"/>
  <c r="AE66" i="42" s="1"/>
  <c r="Q9" i="42"/>
  <c r="AC9" i="42" s="1"/>
  <c r="Q10" i="42"/>
  <c r="AC10" i="42" s="1"/>
  <c r="Q11" i="42"/>
  <c r="AC11" i="42" s="1"/>
  <c r="Q12" i="42"/>
  <c r="AC12" i="42" s="1"/>
  <c r="Q13" i="42"/>
  <c r="AC13" i="42" s="1"/>
  <c r="Q14" i="42"/>
  <c r="AC14" i="42" s="1"/>
  <c r="Q21" i="42"/>
  <c r="AC21" i="42" s="1"/>
  <c r="Q22" i="42"/>
  <c r="AC22" i="42" s="1"/>
  <c r="Q23" i="42"/>
  <c r="AC23" i="42" s="1"/>
  <c r="Q24" i="42"/>
  <c r="AC24" i="42" s="1"/>
  <c r="Q25" i="42"/>
  <c r="AC25" i="42" s="1"/>
  <c r="Q26" i="42"/>
  <c r="AC26" i="42" s="1"/>
  <c r="Q27" i="42"/>
  <c r="AC27" i="42" s="1"/>
  <c r="Q28" i="42"/>
  <c r="AC28" i="42" s="1"/>
  <c r="Q29" i="42"/>
  <c r="AC29" i="42" s="1"/>
  <c r="Q30" i="42"/>
  <c r="AC30" i="42" s="1"/>
  <c r="Q31" i="42"/>
  <c r="AC31" i="42" s="1"/>
  <c r="Q32" i="42"/>
  <c r="AC32" i="42" s="1"/>
  <c r="Q33" i="42"/>
  <c r="AC33" i="42" s="1"/>
  <c r="Q34" i="42"/>
  <c r="AC34" i="42" s="1"/>
  <c r="Q35" i="42"/>
  <c r="AC35" i="42" s="1"/>
  <c r="Q36" i="42"/>
  <c r="AC36" i="42" s="1"/>
  <c r="Q37" i="42"/>
  <c r="AC37" i="42" s="1"/>
  <c r="Q38" i="42"/>
  <c r="AC38" i="42" s="1"/>
  <c r="Q39" i="42"/>
  <c r="AC39" i="42" s="1"/>
  <c r="Q40" i="42"/>
  <c r="AC40" i="42" s="1"/>
  <c r="Q41" i="42"/>
  <c r="AC41" i="42" s="1"/>
  <c r="Q42" i="42"/>
  <c r="AC42" i="42" s="1"/>
  <c r="Q43" i="42"/>
  <c r="AC43" i="42" s="1"/>
  <c r="Q44" i="42"/>
  <c r="AC44" i="42" s="1"/>
  <c r="Q45" i="42"/>
  <c r="AC45" i="42" s="1"/>
  <c r="Q46" i="42"/>
  <c r="AC46" i="42" s="1"/>
  <c r="Q47" i="42"/>
  <c r="AC47" i="42" s="1"/>
  <c r="Q48" i="42"/>
  <c r="AC48" i="42" s="1"/>
  <c r="Q49" i="42"/>
  <c r="AC49" i="42" s="1"/>
  <c r="Q50" i="42"/>
  <c r="AC50" i="42" s="1"/>
  <c r="Q51" i="42"/>
  <c r="AC51" i="42" s="1"/>
  <c r="Q52" i="42"/>
  <c r="AC52" i="42" s="1"/>
  <c r="Q53" i="42"/>
  <c r="AC53" i="42" s="1"/>
  <c r="Q54" i="42"/>
  <c r="AC54" i="42" s="1"/>
  <c r="Q55" i="42"/>
  <c r="AC55" i="42" s="1"/>
  <c r="Q56" i="42"/>
  <c r="AC56" i="42" s="1"/>
  <c r="Q57" i="42"/>
  <c r="AC57" i="42" s="1"/>
  <c r="Q58" i="42"/>
  <c r="AC58" i="42" s="1"/>
  <c r="Q59" i="42"/>
  <c r="AC59" i="42" s="1"/>
  <c r="Q60" i="42"/>
  <c r="AC60" i="42" s="1"/>
  <c r="Q66" i="42"/>
  <c r="AC66" i="42" s="1"/>
  <c r="Q67" i="42"/>
  <c r="AC67" i="42" s="1"/>
  <c r="Q68" i="42"/>
  <c r="AC68" i="42" s="1"/>
  <c r="Q69" i="42"/>
  <c r="AC69" i="42" s="1"/>
  <c r="Q70" i="42"/>
  <c r="AC70" i="42" s="1"/>
  <c r="Q71" i="42"/>
  <c r="AC71" i="42" s="1"/>
  <c r="Q72" i="42"/>
  <c r="AC72" i="42" s="1"/>
  <c r="Q73" i="42"/>
  <c r="AC73" i="42" s="1"/>
  <c r="Q74" i="42"/>
  <c r="AC74" i="42" s="1"/>
  <c r="Q75" i="42"/>
  <c r="AC75" i="42" s="1"/>
  <c r="Q76" i="42"/>
  <c r="AC76" i="42" s="1"/>
  <c r="Q77" i="42"/>
  <c r="AC77" i="42" s="1"/>
  <c r="Q78" i="42"/>
  <c r="AC78" i="42" s="1"/>
  <c r="Q79" i="42"/>
  <c r="AC79" i="42" s="1"/>
  <c r="Q80" i="42"/>
  <c r="AC80" i="42" s="1"/>
  <c r="Q81" i="42"/>
  <c r="AC81" i="42" s="1"/>
  <c r="Q82" i="42"/>
  <c r="AC82" i="42" s="1"/>
  <c r="Q83" i="42"/>
  <c r="AC83" i="42" s="1"/>
  <c r="Q84" i="42"/>
  <c r="AC84" i="42" s="1"/>
  <c r="Q85" i="42"/>
  <c r="AC85" i="42" s="1"/>
  <c r="Q86" i="42"/>
  <c r="AC86" i="42" s="1"/>
  <c r="Q87" i="42"/>
  <c r="AC87" i="42" s="1"/>
  <c r="Q88" i="42"/>
  <c r="AC88" i="42" s="1"/>
  <c r="Q89" i="42"/>
  <c r="AC89" i="42" s="1"/>
  <c r="Q90" i="42"/>
  <c r="AC90" i="42" s="1"/>
  <c r="Q91" i="42"/>
  <c r="AC91" i="42" s="1"/>
  <c r="Q92" i="42"/>
  <c r="AC92" i="42" s="1"/>
  <c r="Q93" i="42"/>
  <c r="AC93" i="42" s="1"/>
  <c r="Q94" i="42"/>
  <c r="AC94" i="42" s="1"/>
  <c r="Q8" i="42"/>
  <c r="AC8" i="42" s="1"/>
  <c r="T94" i="42"/>
  <c r="AI94" i="42" s="1"/>
  <c r="P94" i="42"/>
  <c r="AA94" i="42" s="1"/>
  <c r="O94" i="42"/>
  <c r="Y94" i="42" s="1"/>
  <c r="T93" i="42"/>
  <c r="AI93" i="42" s="1"/>
  <c r="P93" i="42"/>
  <c r="AA93" i="42" s="1"/>
  <c r="O93" i="42"/>
  <c r="Y93" i="42" s="1"/>
  <c r="T92" i="42"/>
  <c r="AI92" i="42" s="1"/>
  <c r="P92" i="42"/>
  <c r="AA92" i="42" s="1"/>
  <c r="O92" i="42"/>
  <c r="Y92" i="42" s="1"/>
  <c r="T91" i="42"/>
  <c r="AI91" i="42" s="1"/>
  <c r="P91" i="42"/>
  <c r="AA91" i="42" s="1"/>
  <c r="O91" i="42"/>
  <c r="Y91" i="42" s="1"/>
  <c r="T90" i="42"/>
  <c r="AI90" i="42" s="1"/>
  <c r="P90" i="42"/>
  <c r="AA90" i="42" s="1"/>
  <c r="O90" i="42"/>
  <c r="Y90" i="42" s="1"/>
  <c r="T89" i="42"/>
  <c r="AI89" i="42" s="1"/>
  <c r="P89" i="42"/>
  <c r="AA89" i="42" s="1"/>
  <c r="O89" i="42"/>
  <c r="Y89" i="42" s="1"/>
  <c r="T88" i="42"/>
  <c r="AI88" i="42" s="1"/>
  <c r="P88" i="42"/>
  <c r="AA88" i="42" s="1"/>
  <c r="O88" i="42"/>
  <c r="Y88" i="42" s="1"/>
  <c r="T87" i="42"/>
  <c r="AI87" i="42" s="1"/>
  <c r="P87" i="42"/>
  <c r="AA87" i="42" s="1"/>
  <c r="O87" i="42"/>
  <c r="Y87" i="42" s="1"/>
  <c r="T86" i="42"/>
  <c r="AI86" i="42" s="1"/>
  <c r="P86" i="42"/>
  <c r="AA86" i="42" s="1"/>
  <c r="O86" i="42"/>
  <c r="Y86" i="42" s="1"/>
  <c r="T85" i="42"/>
  <c r="AI85" i="42" s="1"/>
  <c r="P85" i="42"/>
  <c r="AA85" i="42" s="1"/>
  <c r="O85" i="42"/>
  <c r="Y85" i="42" s="1"/>
  <c r="T84" i="42"/>
  <c r="AI84" i="42" s="1"/>
  <c r="P84" i="42"/>
  <c r="AA84" i="42" s="1"/>
  <c r="O84" i="42"/>
  <c r="Y84" i="42" s="1"/>
  <c r="T83" i="42"/>
  <c r="AI83" i="42" s="1"/>
  <c r="P83" i="42"/>
  <c r="AA83" i="42" s="1"/>
  <c r="O83" i="42"/>
  <c r="Y83" i="42" s="1"/>
  <c r="T82" i="42"/>
  <c r="AI82" i="42" s="1"/>
  <c r="P82" i="42"/>
  <c r="AA82" i="42" s="1"/>
  <c r="O82" i="42"/>
  <c r="Y82" i="42" s="1"/>
  <c r="T81" i="42"/>
  <c r="AI81" i="42" s="1"/>
  <c r="P81" i="42"/>
  <c r="AA81" i="42" s="1"/>
  <c r="O81" i="42"/>
  <c r="Y81" i="42" s="1"/>
  <c r="T80" i="42"/>
  <c r="AI80" i="42" s="1"/>
  <c r="P80" i="42"/>
  <c r="AA80" i="42" s="1"/>
  <c r="O80" i="42"/>
  <c r="Y80" i="42" s="1"/>
  <c r="T79" i="42"/>
  <c r="AI79" i="42" s="1"/>
  <c r="P79" i="42"/>
  <c r="AA79" i="42" s="1"/>
  <c r="O79" i="42"/>
  <c r="Y79" i="42" s="1"/>
  <c r="T78" i="42"/>
  <c r="AI78" i="42" s="1"/>
  <c r="P78" i="42"/>
  <c r="AA78" i="42" s="1"/>
  <c r="O78" i="42"/>
  <c r="Y78" i="42" s="1"/>
  <c r="T77" i="42"/>
  <c r="AI77" i="42" s="1"/>
  <c r="P77" i="42"/>
  <c r="AA77" i="42" s="1"/>
  <c r="O77" i="42"/>
  <c r="Y77" i="42" s="1"/>
  <c r="T76" i="42"/>
  <c r="AI76" i="42" s="1"/>
  <c r="P76" i="42"/>
  <c r="AA76" i="42" s="1"/>
  <c r="O76" i="42"/>
  <c r="Y76" i="42" s="1"/>
  <c r="T75" i="42"/>
  <c r="AI75" i="42" s="1"/>
  <c r="P75" i="42"/>
  <c r="AA75" i="42" s="1"/>
  <c r="O75" i="42"/>
  <c r="Y75" i="42" s="1"/>
  <c r="T74" i="42"/>
  <c r="AI74" i="42" s="1"/>
  <c r="P74" i="42"/>
  <c r="AA74" i="42" s="1"/>
  <c r="O74" i="42"/>
  <c r="Y74" i="42" s="1"/>
  <c r="T73" i="42"/>
  <c r="AI73" i="42" s="1"/>
  <c r="P73" i="42"/>
  <c r="AA73" i="42" s="1"/>
  <c r="O73" i="42"/>
  <c r="Y73" i="42" s="1"/>
  <c r="T72" i="42"/>
  <c r="AI72" i="42" s="1"/>
  <c r="P72" i="42"/>
  <c r="AA72" i="42" s="1"/>
  <c r="O72" i="42"/>
  <c r="Y72" i="42" s="1"/>
  <c r="T71" i="42"/>
  <c r="AI71" i="42" s="1"/>
  <c r="P71" i="42"/>
  <c r="AA71" i="42" s="1"/>
  <c r="O71" i="42"/>
  <c r="Y71" i="42" s="1"/>
  <c r="T70" i="42"/>
  <c r="AI70" i="42" s="1"/>
  <c r="P70" i="42"/>
  <c r="AA70" i="42" s="1"/>
  <c r="O70" i="42"/>
  <c r="Y70" i="42" s="1"/>
  <c r="T69" i="42"/>
  <c r="AI69" i="42" s="1"/>
  <c r="P69" i="42"/>
  <c r="AA69" i="42" s="1"/>
  <c r="O69" i="42"/>
  <c r="Y69" i="42" s="1"/>
  <c r="T68" i="42"/>
  <c r="AI68" i="42" s="1"/>
  <c r="P68" i="42"/>
  <c r="AA68" i="42" s="1"/>
  <c r="O68" i="42"/>
  <c r="Y68" i="42" s="1"/>
  <c r="T67" i="42"/>
  <c r="AI67" i="42" s="1"/>
  <c r="P67" i="42"/>
  <c r="AA67" i="42" s="1"/>
  <c r="O67" i="42"/>
  <c r="Y67" i="42" s="1"/>
  <c r="T66" i="42"/>
  <c r="AI66" i="42" s="1"/>
  <c r="P66" i="42"/>
  <c r="AA66" i="42" s="1"/>
  <c r="O66" i="42"/>
  <c r="Y66" i="42" s="1"/>
  <c r="T60" i="42"/>
  <c r="AI60" i="42" s="1"/>
  <c r="S60" i="42"/>
  <c r="AG60" i="42" s="1"/>
  <c r="R60" i="42"/>
  <c r="AE60" i="42" s="1"/>
  <c r="P60" i="42"/>
  <c r="AA60" i="42" s="1"/>
  <c r="O60" i="42"/>
  <c r="Y60" i="42" s="1"/>
  <c r="T59" i="42"/>
  <c r="AI59" i="42" s="1"/>
  <c r="S59" i="42"/>
  <c r="AG59" i="42" s="1"/>
  <c r="R59" i="42"/>
  <c r="AE59" i="42" s="1"/>
  <c r="P59" i="42"/>
  <c r="AA59" i="42" s="1"/>
  <c r="O59" i="42"/>
  <c r="Y59" i="42" s="1"/>
  <c r="T58" i="42"/>
  <c r="AI58" i="42" s="1"/>
  <c r="S58" i="42"/>
  <c r="AG58" i="42" s="1"/>
  <c r="R58" i="42"/>
  <c r="AE58" i="42" s="1"/>
  <c r="P58" i="42"/>
  <c r="AA58" i="42" s="1"/>
  <c r="O58" i="42"/>
  <c r="Y58" i="42" s="1"/>
  <c r="T57" i="42"/>
  <c r="AI57" i="42" s="1"/>
  <c r="S57" i="42"/>
  <c r="AG57" i="42" s="1"/>
  <c r="R57" i="42"/>
  <c r="AE57" i="42" s="1"/>
  <c r="P57" i="42"/>
  <c r="AA57" i="42" s="1"/>
  <c r="O57" i="42"/>
  <c r="Y57" i="42" s="1"/>
  <c r="T56" i="42"/>
  <c r="AI56" i="42" s="1"/>
  <c r="S56" i="42"/>
  <c r="AG56" i="42" s="1"/>
  <c r="R56" i="42"/>
  <c r="AE56" i="42" s="1"/>
  <c r="P56" i="42"/>
  <c r="AA56" i="42" s="1"/>
  <c r="O56" i="42"/>
  <c r="Y56" i="42" s="1"/>
  <c r="T55" i="42"/>
  <c r="AI55" i="42" s="1"/>
  <c r="S55" i="42"/>
  <c r="AG55" i="42" s="1"/>
  <c r="R55" i="42"/>
  <c r="AE55" i="42" s="1"/>
  <c r="P55" i="42"/>
  <c r="AA55" i="42" s="1"/>
  <c r="O55" i="42"/>
  <c r="Y55" i="42" s="1"/>
  <c r="T54" i="42"/>
  <c r="AI54" i="42" s="1"/>
  <c r="S54" i="42"/>
  <c r="AG54" i="42" s="1"/>
  <c r="R54" i="42"/>
  <c r="AE54" i="42" s="1"/>
  <c r="P54" i="42"/>
  <c r="AA54" i="42" s="1"/>
  <c r="O54" i="42"/>
  <c r="Y54" i="42" s="1"/>
  <c r="T53" i="42"/>
  <c r="AI53" i="42" s="1"/>
  <c r="S53" i="42"/>
  <c r="AG53" i="42" s="1"/>
  <c r="R53" i="42"/>
  <c r="AE53" i="42" s="1"/>
  <c r="P53" i="42"/>
  <c r="AA53" i="42" s="1"/>
  <c r="O53" i="42"/>
  <c r="Y53" i="42" s="1"/>
  <c r="T52" i="42"/>
  <c r="AI52" i="42" s="1"/>
  <c r="S52" i="42"/>
  <c r="AG52" i="42" s="1"/>
  <c r="R52" i="42"/>
  <c r="AE52" i="42" s="1"/>
  <c r="P52" i="42"/>
  <c r="AA52" i="42" s="1"/>
  <c r="O52" i="42"/>
  <c r="Y52" i="42" s="1"/>
  <c r="T51" i="42"/>
  <c r="AI51" i="42" s="1"/>
  <c r="S51" i="42"/>
  <c r="AG51" i="42" s="1"/>
  <c r="R51" i="42"/>
  <c r="AE51" i="42" s="1"/>
  <c r="P51" i="42"/>
  <c r="AA51" i="42" s="1"/>
  <c r="O51" i="42"/>
  <c r="Y51" i="42" s="1"/>
  <c r="T50" i="42"/>
  <c r="AI50" i="42" s="1"/>
  <c r="S50" i="42"/>
  <c r="AG50" i="42" s="1"/>
  <c r="R50" i="42"/>
  <c r="AE50" i="42" s="1"/>
  <c r="P50" i="42"/>
  <c r="AA50" i="42" s="1"/>
  <c r="O50" i="42"/>
  <c r="Y50" i="42" s="1"/>
  <c r="T49" i="42"/>
  <c r="AI49" i="42" s="1"/>
  <c r="S49" i="42"/>
  <c r="AG49" i="42" s="1"/>
  <c r="R49" i="42"/>
  <c r="AE49" i="42" s="1"/>
  <c r="P49" i="42"/>
  <c r="AA49" i="42" s="1"/>
  <c r="O49" i="42"/>
  <c r="Y49" i="42" s="1"/>
  <c r="T48" i="42"/>
  <c r="AI48" i="42" s="1"/>
  <c r="S48" i="42"/>
  <c r="AG48" i="42" s="1"/>
  <c r="R48" i="42"/>
  <c r="AE48" i="42" s="1"/>
  <c r="P48" i="42"/>
  <c r="AA48" i="42" s="1"/>
  <c r="O48" i="42"/>
  <c r="Y48" i="42" s="1"/>
  <c r="T47" i="42"/>
  <c r="AI47" i="42" s="1"/>
  <c r="S47" i="42"/>
  <c r="AG47" i="42" s="1"/>
  <c r="R47" i="42"/>
  <c r="AE47" i="42" s="1"/>
  <c r="P47" i="42"/>
  <c r="AA47" i="42" s="1"/>
  <c r="O47" i="42"/>
  <c r="Y47" i="42" s="1"/>
  <c r="T46" i="42"/>
  <c r="AI46" i="42" s="1"/>
  <c r="S46" i="42"/>
  <c r="AG46" i="42" s="1"/>
  <c r="R46" i="42"/>
  <c r="AE46" i="42" s="1"/>
  <c r="P46" i="42"/>
  <c r="AA46" i="42" s="1"/>
  <c r="O46" i="42"/>
  <c r="Y46" i="42" s="1"/>
  <c r="T45" i="42"/>
  <c r="AI45" i="42" s="1"/>
  <c r="S45" i="42"/>
  <c r="AG45" i="42" s="1"/>
  <c r="R45" i="42"/>
  <c r="AE45" i="42" s="1"/>
  <c r="P45" i="42"/>
  <c r="AA45" i="42" s="1"/>
  <c r="O45" i="42"/>
  <c r="Y45" i="42" s="1"/>
  <c r="T44" i="42"/>
  <c r="AI44" i="42" s="1"/>
  <c r="S44" i="42"/>
  <c r="AG44" i="42" s="1"/>
  <c r="R44" i="42"/>
  <c r="AE44" i="42" s="1"/>
  <c r="P44" i="42"/>
  <c r="AA44" i="42" s="1"/>
  <c r="O44" i="42"/>
  <c r="Y44" i="42" s="1"/>
  <c r="T43" i="42"/>
  <c r="AI43" i="42" s="1"/>
  <c r="S43" i="42"/>
  <c r="AG43" i="42" s="1"/>
  <c r="R43" i="42"/>
  <c r="AE43" i="42" s="1"/>
  <c r="P43" i="42"/>
  <c r="AA43" i="42" s="1"/>
  <c r="O43" i="42"/>
  <c r="Y43" i="42" s="1"/>
  <c r="T42" i="42"/>
  <c r="AI42" i="42" s="1"/>
  <c r="S42" i="42"/>
  <c r="AG42" i="42" s="1"/>
  <c r="R42" i="42"/>
  <c r="AE42" i="42" s="1"/>
  <c r="P42" i="42"/>
  <c r="AA42" i="42" s="1"/>
  <c r="O42" i="42"/>
  <c r="Y42" i="42" s="1"/>
  <c r="T41" i="42"/>
  <c r="AI41" i="42" s="1"/>
  <c r="S41" i="42"/>
  <c r="AG41" i="42" s="1"/>
  <c r="R41" i="42"/>
  <c r="AE41" i="42" s="1"/>
  <c r="P41" i="42"/>
  <c r="AA41" i="42" s="1"/>
  <c r="O41" i="42"/>
  <c r="Y41" i="42" s="1"/>
  <c r="T40" i="42"/>
  <c r="AI40" i="42" s="1"/>
  <c r="S40" i="42"/>
  <c r="AG40" i="42" s="1"/>
  <c r="R40" i="42"/>
  <c r="AE40" i="42" s="1"/>
  <c r="P40" i="42"/>
  <c r="AA40" i="42" s="1"/>
  <c r="O40" i="42"/>
  <c r="Y40" i="42" s="1"/>
  <c r="T39" i="42"/>
  <c r="AI39" i="42" s="1"/>
  <c r="S39" i="42"/>
  <c r="AG39" i="42" s="1"/>
  <c r="R39" i="42"/>
  <c r="AE39" i="42" s="1"/>
  <c r="P39" i="42"/>
  <c r="AA39" i="42" s="1"/>
  <c r="O39" i="42"/>
  <c r="Y39" i="42" s="1"/>
  <c r="T38" i="42"/>
  <c r="AI38" i="42" s="1"/>
  <c r="S38" i="42"/>
  <c r="AG38" i="42" s="1"/>
  <c r="R38" i="42"/>
  <c r="AE38" i="42" s="1"/>
  <c r="P38" i="42"/>
  <c r="AA38" i="42" s="1"/>
  <c r="O38" i="42"/>
  <c r="Y38" i="42" s="1"/>
  <c r="T37" i="42"/>
  <c r="AI37" i="42" s="1"/>
  <c r="S37" i="42"/>
  <c r="AG37" i="42" s="1"/>
  <c r="R37" i="42"/>
  <c r="AE37" i="42" s="1"/>
  <c r="P37" i="42"/>
  <c r="AA37" i="42" s="1"/>
  <c r="O37" i="42"/>
  <c r="Y37" i="42" s="1"/>
  <c r="T36" i="42"/>
  <c r="AI36" i="42" s="1"/>
  <c r="S36" i="42"/>
  <c r="AG36" i="42" s="1"/>
  <c r="R36" i="42"/>
  <c r="AE36" i="42" s="1"/>
  <c r="P36" i="42"/>
  <c r="AA36" i="42" s="1"/>
  <c r="O36" i="42"/>
  <c r="Y36" i="42" s="1"/>
  <c r="T35" i="42"/>
  <c r="AI35" i="42" s="1"/>
  <c r="S35" i="42"/>
  <c r="AG35" i="42" s="1"/>
  <c r="R35" i="42"/>
  <c r="AE35" i="42" s="1"/>
  <c r="P35" i="42"/>
  <c r="AA35" i="42" s="1"/>
  <c r="O35" i="42"/>
  <c r="Y35" i="42" s="1"/>
  <c r="T34" i="42"/>
  <c r="AI34" i="42" s="1"/>
  <c r="S34" i="42"/>
  <c r="AG34" i="42" s="1"/>
  <c r="R34" i="42"/>
  <c r="AE34" i="42" s="1"/>
  <c r="P34" i="42"/>
  <c r="AA34" i="42" s="1"/>
  <c r="O34" i="42"/>
  <c r="Y34" i="42" s="1"/>
  <c r="T33" i="42"/>
  <c r="AI33" i="42" s="1"/>
  <c r="S33" i="42"/>
  <c r="AG33" i="42" s="1"/>
  <c r="R33" i="42"/>
  <c r="AE33" i="42" s="1"/>
  <c r="P33" i="42"/>
  <c r="AA33" i="42" s="1"/>
  <c r="O33" i="42"/>
  <c r="Y33" i="42" s="1"/>
  <c r="T32" i="42"/>
  <c r="AI32" i="42" s="1"/>
  <c r="S32" i="42"/>
  <c r="AG32" i="42" s="1"/>
  <c r="R32" i="42"/>
  <c r="AE32" i="42" s="1"/>
  <c r="P32" i="42"/>
  <c r="AA32" i="42" s="1"/>
  <c r="O32" i="42"/>
  <c r="Y32" i="42" s="1"/>
  <c r="T31" i="42"/>
  <c r="AI31" i="42" s="1"/>
  <c r="S31" i="42"/>
  <c r="AG31" i="42" s="1"/>
  <c r="R31" i="42"/>
  <c r="AE31" i="42" s="1"/>
  <c r="P31" i="42"/>
  <c r="AA31" i="42" s="1"/>
  <c r="O31" i="42"/>
  <c r="Y31" i="42" s="1"/>
  <c r="T30" i="42"/>
  <c r="AI30" i="42" s="1"/>
  <c r="S30" i="42"/>
  <c r="AG30" i="42" s="1"/>
  <c r="R30" i="42"/>
  <c r="AE30" i="42" s="1"/>
  <c r="P30" i="42"/>
  <c r="AA30" i="42" s="1"/>
  <c r="O30" i="42"/>
  <c r="Y30" i="42" s="1"/>
  <c r="T29" i="42"/>
  <c r="AI29" i="42" s="1"/>
  <c r="S29" i="42"/>
  <c r="AG29" i="42" s="1"/>
  <c r="R29" i="42"/>
  <c r="AE29" i="42" s="1"/>
  <c r="P29" i="42"/>
  <c r="AA29" i="42" s="1"/>
  <c r="O29" i="42"/>
  <c r="Y29" i="42" s="1"/>
  <c r="T28" i="42"/>
  <c r="AI28" i="42" s="1"/>
  <c r="S28" i="42"/>
  <c r="AG28" i="42" s="1"/>
  <c r="R28" i="42"/>
  <c r="AE28" i="42" s="1"/>
  <c r="P28" i="42"/>
  <c r="AA28" i="42" s="1"/>
  <c r="O28" i="42"/>
  <c r="Y28" i="42" s="1"/>
  <c r="T27" i="42"/>
  <c r="AI27" i="42" s="1"/>
  <c r="S27" i="42"/>
  <c r="AG27" i="42" s="1"/>
  <c r="R27" i="42"/>
  <c r="AE27" i="42" s="1"/>
  <c r="P27" i="42"/>
  <c r="AA27" i="42" s="1"/>
  <c r="O27" i="42"/>
  <c r="Y27" i="42" s="1"/>
  <c r="T26" i="42"/>
  <c r="AI26" i="42" s="1"/>
  <c r="S26" i="42"/>
  <c r="AG26" i="42" s="1"/>
  <c r="R26" i="42"/>
  <c r="AE26" i="42" s="1"/>
  <c r="P26" i="42"/>
  <c r="AA26" i="42" s="1"/>
  <c r="O26" i="42"/>
  <c r="Y26" i="42" s="1"/>
  <c r="T25" i="42"/>
  <c r="AI25" i="42" s="1"/>
  <c r="S25" i="42"/>
  <c r="AG25" i="42" s="1"/>
  <c r="R25" i="42"/>
  <c r="AE25" i="42" s="1"/>
  <c r="P25" i="42"/>
  <c r="AA25" i="42" s="1"/>
  <c r="O25" i="42"/>
  <c r="Y25" i="42" s="1"/>
  <c r="T24" i="42"/>
  <c r="AI24" i="42" s="1"/>
  <c r="S24" i="42"/>
  <c r="AG24" i="42" s="1"/>
  <c r="R24" i="42"/>
  <c r="AE24" i="42" s="1"/>
  <c r="P24" i="42"/>
  <c r="AA24" i="42" s="1"/>
  <c r="O24" i="42"/>
  <c r="Y24" i="42" s="1"/>
  <c r="T23" i="42"/>
  <c r="AI23" i="42" s="1"/>
  <c r="S23" i="42"/>
  <c r="AG23" i="42" s="1"/>
  <c r="R23" i="42"/>
  <c r="AE23" i="42" s="1"/>
  <c r="P23" i="42"/>
  <c r="AA23" i="42" s="1"/>
  <c r="O23" i="42"/>
  <c r="Y23" i="42" s="1"/>
  <c r="T22" i="42"/>
  <c r="AI22" i="42" s="1"/>
  <c r="S22" i="42"/>
  <c r="AG22" i="42" s="1"/>
  <c r="R22" i="42"/>
  <c r="AE22" i="42" s="1"/>
  <c r="P22" i="42"/>
  <c r="AA22" i="42" s="1"/>
  <c r="O22" i="42"/>
  <c r="Y22" i="42" s="1"/>
  <c r="T21" i="42"/>
  <c r="AI21" i="42" s="1"/>
  <c r="S21" i="42"/>
  <c r="AG21" i="42" s="1"/>
  <c r="R21" i="42"/>
  <c r="AE21" i="42" s="1"/>
  <c r="P21" i="42"/>
  <c r="AA21" i="42" s="1"/>
  <c r="O21" i="42"/>
  <c r="Y21" i="42" s="1"/>
  <c r="T14" i="42"/>
  <c r="AI14" i="42" s="1"/>
  <c r="S14" i="42"/>
  <c r="AG14" i="42" s="1"/>
  <c r="R14" i="42"/>
  <c r="AE14" i="42" s="1"/>
  <c r="P14" i="42"/>
  <c r="AA14" i="42" s="1"/>
  <c r="O14" i="42"/>
  <c r="Y14" i="42" s="1"/>
  <c r="T13" i="42"/>
  <c r="AI13" i="42" s="1"/>
  <c r="S13" i="42"/>
  <c r="AG13" i="42" s="1"/>
  <c r="R13" i="42"/>
  <c r="AE13" i="42" s="1"/>
  <c r="P13" i="42"/>
  <c r="AA13" i="42" s="1"/>
  <c r="O13" i="42"/>
  <c r="Y13" i="42" s="1"/>
  <c r="P289" i="42"/>
  <c r="AA289" i="42" s="1"/>
  <c r="T318" i="42"/>
  <c r="AI318" i="42" s="1"/>
  <c r="S318" i="42"/>
  <c r="AG318" i="42" s="1"/>
  <c r="R318" i="42"/>
  <c r="AE318" i="42" s="1"/>
  <c r="Q318" i="42"/>
  <c r="AC318" i="42" s="1"/>
  <c r="P318" i="42"/>
  <c r="AA318" i="42" s="1"/>
  <c r="O318" i="42"/>
  <c r="Y318" i="42" s="1"/>
  <c r="T317" i="42"/>
  <c r="AI317" i="42" s="1"/>
  <c r="S317" i="42"/>
  <c r="AG317" i="42" s="1"/>
  <c r="R317" i="42"/>
  <c r="AE317" i="42" s="1"/>
  <c r="Q317" i="42"/>
  <c r="AC317" i="42" s="1"/>
  <c r="P317" i="42"/>
  <c r="AA317" i="42" s="1"/>
  <c r="O317" i="42"/>
  <c r="Y317" i="42" s="1"/>
  <c r="T316" i="42"/>
  <c r="AI316" i="42" s="1"/>
  <c r="S316" i="42"/>
  <c r="AG316" i="42" s="1"/>
  <c r="R316" i="42"/>
  <c r="AE316" i="42" s="1"/>
  <c r="Q316" i="42"/>
  <c r="AC316" i="42" s="1"/>
  <c r="P316" i="42"/>
  <c r="AA316" i="42" s="1"/>
  <c r="O316" i="42"/>
  <c r="Y316" i="42" s="1"/>
  <c r="T315" i="42"/>
  <c r="AI315" i="42" s="1"/>
  <c r="S315" i="42"/>
  <c r="AG315" i="42" s="1"/>
  <c r="R315" i="42"/>
  <c r="AE315" i="42" s="1"/>
  <c r="Q315" i="42"/>
  <c r="AC315" i="42" s="1"/>
  <c r="P315" i="42"/>
  <c r="AA315" i="42" s="1"/>
  <c r="O315" i="42"/>
  <c r="Y315" i="42" s="1"/>
  <c r="T314" i="42"/>
  <c r="AI314" i="42" s="1"/>
  <c r="S314" i="42"/>
  <c r="AG314" i="42" s="1"/>
  <c r="R314" i="42"/>
  <c r="AE314" i="42" s="1"/>
  <c r="Q314" i="42"/>
  <c r="AC314" i="42" s="1"/>
  <c r="P314" i="42"/>
  <c r="AA314" i="42" s="1"/>
  <c r="O314" i="42"/>
  <c r="Y314" i="42" s="1"/>
  <c r="T313" i="42"/>
  <c r="AI313" i="42" s="1"/>
  <c r="S313" i="42"/>
  <c r="AG313" i="42" s="1"/>
  <c r="R313" i="42"/>
  <c r="AE313" i="42" s="1"/>
  <c r="Q313" i="42"/>
  <c r="AC313" i="42" s="1"/>
  <c r="P313" i="42"/>
  <c r="AA313" i="42" s="1"/>
  <c r="O313" i="42"/>
  <c r="Y313" i="42" s="1"/>
  <c r="T312" i="42"/>
  <c r="AI312" i="42" s="1"/>
  <c r="S312" i="42"/>
  <c r="AG312" i="42" s="1"/>
  <c r="R312" i="42"/>
  <c r="AE312" i="42" s="1"/>
  <c r="Q312" i="42"/>
  <c r="AC312" i="42" s="1"/>
  <c r="P312" i="42"/>
  <c r="AA312" i="42" s="1"/>
  <c r="O312" i="42"/>
  <c r="Y312" i="42" s="1"/>
  <c r="T311" i="42"/>
  <c r="AI311" i="42" s="1"/>
  <c r="S311" i="42"/>
  <c r="AG311" i="42" s="1"/>
  <c r="R311" i="42"/>
  <c r="AE311" i="42" s="1"/>
  <c r="Q311" i="42"/>
  <c r="AC311" i="42" s="1"/>
  <c r="P311" i="42"/>
  <c r="AA311" i="42" s="1"/>
  <c r="O311" i="42"/>
  <c r="Y311" i="42" s="1"/>
  <c r="T310" i="42"/>
  <c r="AI310" i="42" s="1"/>
  <c r="S310" i="42"/>
  <c r="AG310" i="42" s="1"/>
  <c r="R310" i="42"/>
  <c r="AE310" i="42" s="1"/>
  <c r="Q310" i="42"/>
  <c r="AC310" i="42" s="1"/>
  <c r="P310" i="42"/>
  <c r="AA310" i="42" s="1"/>
  <c r="O310" i="42"/>
  <c r="Y310" i="42" s="1"/>
  <c r="T309" i="42"/>
  <c r="AI309" i="42" s="1"/>
  <c r="S309" i="42"/>
  <c r="AG309" i="42" s="1"/>
  <c r="R309" i="42"/>
  <c r="AE309" i="42" s="1"/>
  <c r="Q309" i="42"/>
  <c r="AC309" i="42" s="1"/>
  <c r="P309" i="42"/>
  <c r="AA309" i="42" s="1"/>
  <c r="O309" i="42"/>
  <c r="Y309" i="42" s="1"/>
  <c r="T308" i="42"/>
  <c r="AI308" i="42" s="1"/>
  <c r="S308" i="42"/>
  <c r="AG308" i="42" s="1"/>
  <c r="R308" i="42"/>
  <c r="AE308" i="42" s="1"/>
  <c r="Q308" i="42"/>
  <c r="AC308" i="42" s="1"/>
  <c r="P308" i="42"/>
  <c r="AA308" i="42" s="1"/>
  <c r="O308" i="42"/>
  <c r="Y308" i="42" s="1"/>
  <c r="T307" i="42"/>
  <c r="AI307" i="42" s="1"/>
  <c r="S307" i="42"/>
  <c r="AG307" i="42" s="1"/>
  <c r="R307" i="42"/>
  <c r="AE307" i="42" s="1"/>
  <c r="Q307" i="42"/>
  <c r="AC307" i="42" s="1"/>
  <c r="P307" i="42"/>
  <c r="AA307" i="42" s="1"/>
  <c r="O307" i="42"/>
  <c r="Y307" i="42" s="1"/>
  <c r="T306" i="42"/>
  <c r="AI306" i="42" s="1"/>
  <c r="S306" i="42"/>
  <c r="AG306" i="42" s="1"/>
  <c r="R306" i="42"/>
  <c r="AE306" i="42" s="1"/>
  <c r="Q306" i="42"/>
  <c r="AC306" i="42" s="1"/>
  <c r="P306" i="42"/>
  <c r="AA306" i="42" s="1"/>
  <c r="O306" i="42"/>
  <c r="Y306" i="42" s="1"/>
  <c r="T305" i="42"/>
  <c r="AI305" i="42" s="1"/>
  <c r="S305" i="42"/>
  <c r="AG305" i="42" s="1"/>
  <c r="R305" i="42"/>
  <c r="AE305" i="42" s="1"/>
  <c r="Q305" i="42"/>
  <c r="AC305" i="42" s="1"/>
  <c r="P305" i="42"/>
  <c r="AA305" i="42" s="1"/>
  <c r="O305" i="42"/>
  <c r="Y305" i="42" s="1"/>
  <c r="T304" i="42"/>
  <c r="AI304" i="42" s="1"/>
  <c r="S304" i="42"/>
  <c r="AG304" i="42" s="1"/>
  <c r="R304" i="42"/>
  <c r="AE304" i="42" s="1"/>
  <c r="Q304" i="42"/>
  <c r="AC304" i="42" s="1"/>
  <c r="P304" i="42"/>
  <c r="AA304" i="42" s="1"/>
  <c r="O304" i="42"/>
  <c r="Y304" i="42" s="1"/>
  <c r="T303" i="42"/>
  <c r="AI303" i="42" s="1"/>
  <c r="S303" i="42"/>
  <c r="AG303" i="42" s="1"/>
  <c r="R303" i="42"/>
  <c r="AE303" i="42" s="1"/>
  <c r="Q303" i="42"/>
  <c r="AC303" i="42" s="1"/>
  <c r="P303" i="42"/>
  <c r="AA303" i="42" s="1"/>
  <c r="O303" i="42"/>
  <c r="Y303" i="42" s="1"/>
  <c r="T302" i="42"/>
  <c r="AI302" i="42" s="1"/>
  <c r="S302" i="42"/>
  <c r="AG302" i="42" s="1"/>
  <c r="R302" i="42"/>
  <c r="AE302" i="42" s="1"/>
  <c r="Q302" i="42"/>
  <c r="AC302" i="42" s="1"/>
  <c r="P302" i="42"/>
  <c r="AA302" i="42" s="1"/>
  <c r="O302" i="42"/>
  <c r="Y302" i="42" s="1"/>
  <c r="T301" i="42"/>
  <c r="AI301" i="42" s="1"/>
  <c r="S301" i="42"/>
  <c r="AG301" i="42" s="1"/>
  <c r="R301" i="42"/>
  <c r="AE301" i="42" s="1"/>
  <c r="Q301" i="42"/>
  <c r="AC301" i="42" s="1"/>
  <c r="P301" i="42"/>
  <c r="AA301" i="42" s="1"/>
  <c r="O301" i="42"/>
  <c r="Y301" i="42" s="1"/>
  <c r="T300" i="42"/>
  <c r="AI300" i="42" s="1"/>
  <c r="S300" i="42"/>
  <c r="AG300" i="42" s="1"/>
  <c r="R300" i="42"/>
  <c r="AE300" i="42" s="1"/>
  <c r="Q300" i="42"/>
  <c r="AC300" i="42" s="1"/>
  <c r="P300" i="42"/>
  <c r="AA300" i="42" s="1"/>
  <c r="O300" i="42"/>
  <c r="Y300" i="42" s="1"/>
  <c r="T299" i="42"/>
  <c r="AI299" i="42" s="1"/>
  <c r="S299" i="42"/>
  <c r="AG299" i="42" s="1"/>
  <c r="R299" i="42"/>
  <c r="AE299" i="42" s="1"/>
  <c r="Q299" i="42"/>
  <c r="AC299" i="42" s="1"/>
  <c r="P299" i="42"/>
  <c r="AA299" i="42" s="1"/>
  <c r="O299" i="42"/>
  <c r="Y299" i="42" s="1"/>
  <c r="T298" i="42"/>
  <c r="AI298" i="42" s="1"/>
  <c r="S298" i="42"/>
  <c r="AG298" i="42" s="1"/>
  <c r="R298" i="42"/>
  <c r="AE298" i="42" s="1"/>
  <c r="Q298" i="42"/>
  <c r="AC298" i="42" s="1"/>
  <c r="P298" i="42"/>
  <c r="AA298" i="42" s="1"/>
  <c r="O298" i="42"/>
  <c r="Y298" i="42" s="1"/>
  <c r="T297" i="42"/>
  <c r="AI297" i="42" s="1"/>
  <c r="S297" i="42"/>
  <c r="AG297" i="42" s="1"/>
  <c r="R297" i="42"/>
  <c r="AE297" i="42" s="1"/>
  <c r="Q297" i="42"/>
  <c r="AC297" i="42" s="1"/>
  <c r="P297" i="42"/>
  <c r="AA297" i="42" s="1"/>
  <c r="O297" i="42"/>
  <c r="Y297" i="42" s="1"/>
  <c r="T296" i="42"/>
  <c r="AI296" i="42" s="1"/>
  <c r="S296" i="42"/>
  <c r="AG296" i="42" s="1"/>
  <c r="R296" i="42"/>
  <c r="AE296" i="42" s="1"/>
  <c r="Q296" i="42"/>
  <c r="AC296" i="42" s="1"/>
  <c r="P296" i="42"/>
  <c r="AA296" i="42" s="1"/>
  <c r="O296" i="42"/>
  <c r="Y296" i="42" s="1"/>
  <c r="T295" i="42"/>
  <c r="AI295" i="42" s="1"/>
  <c r="S295" i="42"/>
  <c r="AG295" i="42" s="1"/>
  <c r="R295" i="42"/>
  <c r="AE295" i="42" s="1"/>
  <c r="Q295" i="42"/>
  <c r="AC295" i="42" s="1"/>
  <c r="P295" i="42"/>
  <c r="AA295" i="42" s="1"/>
  <c r="O295" i="42"/>
  <c r="Y295" i="42" s="1"/>
  <c r="T294" i="42"/>
  <c r="AI294" i="42" s="1"/>
  <c r="S294" i="42"/>
  <c r="AG294" i="42" s="1"/>
  <c r="R294" i="42"/>
  <c r="AE294" i="42" s="1"/>
  <c r="Q294" i="42"/>
  <c r="AC294" i="42" s="1"/>
  <c r="P294" i="42"/>
  <c r="AA294" i="42" s="1"/>
  <c r="O294" i="42"/>
  <c r="Y294" i="42" s="1"/>
  <c r="T293" i="42"/>
  <c r="AI293" i="42" s="1"/>
  <c r="S293" i="42"/>
  <c r="AG293" i="42" s="1"/>
  <c r="R293" i="42"/>
  <c r="AE293" i="42" s="1"/>
  <c r="Q293" i="42"/>
  <c r="AC293" i="42" s="1"/>
  <c r="P293" i="42"/>
  <c r="AA293" i="42" s="1"/>
  <c r="O293" i="42"/>
  <c r="Y293" i="42" s="1"/>
  <c r="T292" i="42"/>
  <c r="AI292" i="42" s="1"/>
  <c r="S292" i="42"/>
  <c r="AG292" i="42" s="1"/>
  <c r="R292" i="42"/>
  <c r="AE292" i="42" s="1"/>
  <c r="Q292" i="42"/>
  <c r="AC292" i="42" s="1"/>
  <c r="P292" i="42"/>
  <c r="AA292" i="42" s="1"/>
  <c r="O292" i="42"/>
  <c r="Y292" i="42" s="1"/>
  <c r="T291" i="42"/>
  <c r="AI291" i="42" s="1"/>
  <c r="S291" i="42"/>
  <c r="AG291" i="42" s="1"/>
  <c r="R291" i="42"/>
  <c r="AE291" i="42" s="1"/>
  <c r="Q291" i="42"/>
  <c r="AC291" i="42" s="1"/>
  <c r="P291" i="42"/>
  <c r="AA291" i="42" s="1"/>
  <c r="O291" i="42"/>
  <c r="Y291" i="42" s="1"/>
  <c r="T290" i="42"/>
  <c r="AI290" i="42" s="1"/>
  <c r="S290" i="42"/>
  <c r="AG290" i="42" s="1"/>
  <c r="R290" i="42"/>
  <c r="AE290" i="42" s="1"/>
  <c r="Q290" i="42"/>
  <c r="AC290" i="42" s="1"/>
  <c r="P290" i="42"/>
  <c r="AA290" i="42" s="1"/>
  <c r="O290" i="42"/>
  <c r="Y290" i="42" s="1"/>
  <c r="T289" i="42"/>
  <c r="AI289" i="42" s="1"/>
  <c r="S289" i="42"/>
  <c r="AG289" i="42" s="1"/>
  <c r="R289" i="42"/>
  <c r="AE289" i="42" s="1"/>
  <c r="Q289" i="42"/>
  <c r="AC289" i="42" s="1"/>
  <c r="O289" i="42"/>
  <c r="Y289" i="42" s="1"/>
  <c r="T288" i="42"/>
  <c r="AI288" i="42" s="1"/>
  <c r="S288" i="42"/>
  <c r="AG288" i="42" s="1"/>
  <c r="R288" i="42"/>
  <c r="AE288" i="42" s="1"/>
  <c r="Q288" i="42"/>
  <c r="AC288" i="42" s="1"/>
  <c r="P288" i="42"/>
  <c r="AA288" i="42" s="1"/>
  <c r="O288" i="42"/>
  <c r="Y288" i="42" s="1"/>
  <c r="T562" i="42"/>
  <c r="AI562" i="42" s="1"/>
  <c r="S562" i="42"/>
  <c r="AG562" i="42" s="1"/>
  <c r="R562" i="42"/>
  <c r="AE562" i="42" s="1"/>
  <c r="Q562" i="42"/>
  <c r="AC562" i="42" s="1"/>
  <c r="P562" i="42"/>
  <c r="AA562" i="42" s="1"/>
  <c r="O562" i="42"/>
  <c r="Y562" i="42" s="1"/>
  <c r="T560" i="42"/>
  <c r="AI560" i="42" s="1"/>
  <c r="S560" i="42"/>
  <c r="AG560" i="42" s="1"/>
  <c r="R560" i="42"/>
  <c r="AE560" i="42" s="1"/>
  <c r="Q560" i="42"/>
  <c r="AC560" i="42" s="1"/>
  <c r="P560" i="42"/>
  <c r="AA560" i="42" s="1"/>
  <c r="O560" i="42"/>
  <c r="Y560" i="42" s="1"/>
  <c r="T559" i="42"/>
  <c r="AI559" i="42" s="1"/>
  <c r="S559" i="42"/>
  <c r="AG559" i="42" s="1"/>
  <c r="R559" i="42"/>
  <c r="AE559" i="42" s="1"/>
  <c r="Q559" i="42"/>
  <c r="AC559" i="42" s="1"/>
  <c r="P559" i="42"/>
  <c r="AA559" i="42" s="1"/>
  <c r="O559" i="42"/>
  <c r="Y559" i="42" s="1"/>
  <c r="T558" i="42"/>
  <c r="AI558" i="42" s="1"/>
  <c r="S558" i="42"/>
  <c r="AG558" i="42" s="1"/>
  <c r="R558" i="42"/>
  <c r="AE558" i="42" s="1"/>
  <c r="Q558" i="42"/>
  <c r="AC558" i="42" s="1"/>
  <c r="P558" i="42"/>
  <c r="AA558" i="42" s="1"/>
  <c r="O558" i="42"/>
  <c r="Y558" i="42" s="1"/>
  <c r="T557" i="42"/>
  <c r="AI557" i="42" s="1"/>
  <c r="S557" i="42"/>
  <c r="AG557" i="42" s="1"/>
  <c r="R557" i="42"/>
  <c r="AE557" i="42" s="1"/>
  <c r="Q557" i="42"/>
  <c r="AC557" i="42" s="1"/>
  <c r="P557" i="42"/>
  <c r="AA557" i="42" s="1"/>
  <c r="O557" i="42"/>
  <c r="Y557" i="42" s="1"/>
  <c r="T556" i="42"/>
  <c r="AI556" i="42" s="1"/>
  <c r="S556" i="42"/>
  <c r="AG556" i="42" s="1"/>
  <c r="R556" i="42"/>
  <c r="AE556" i="42" s="1"/>
  <c r="Q556" i="42"/>
  <c r="AC556" i="42" s="1"/>
  <c r="P556" i="42"/>
  <c r="AA556" i="42" s="1"/>
  <c r="O556" i="42"/>
  <c r="Y556" i="42" s="1"/>
  <c r="T555" i="42"/>
  <c r="AI555" i="42" s="1"/>
  <c r="S555" i="42"/>
  <c r="AG555" i="42" s="1"/>
  <c r="R555" i="42"/>
  <c r="AE555" i="42" s="1"/>
  <c r="Q555" i="42"/>
  <c r="AC555" i="42" s="1"/>
  <c r="P555" i="42"/>
  <c r="AA555" i="42" s="1"/>
  <c r="O555" i="42"/>
  <c r="Y555" i="42" s="1"/>
  <c r="T554" i="42"/>
  <c r="AI554" i="42" s="1"/>
  <c r="S554" i="42"/>
  <c r="AG554" i="42" s="1"/>
  <c r="R554" i="42"/>
  <c r="AE554" i="42" s="1"/>
  <c r="Q554" i="42"/>
  <c r="AC554" i="42" s="1"/>
  <c r="P554" i="42"/>
  <c r="AA554" i="42" s="1"/>
  <c r="O554" i="42"/>
  <c r="Y554" i="42" s="1"/>
  <c r="T553" i="42"/>
  <c r="AI553" i="42" s="1"/>
  <c r="S553" i="42"/>
  <c r="AG553" i="42" s="1"/>
  <c r="R553" i="42"/>
  <c r="AE553" i="42" s="1"/>
  <c r="Q553" i="42"/>
  <c r="AC553" i="42" s="1"/>
  <c r="P553" i="42"/>
  <c r="AA553" i="42" s="1"/>
  <c r="O553" i="42"/>
  <c r="Y553" i="42" s="1"/>
  <c r="T552" i="42"/>
  <c r="AI552" i="42" s="1"/>
  <c r="S552" i="42"/>
  <c r="AG552" i="42" s="1"/>
  <c r="R552" i="42"/>
  <c r="AE552" i="42" s="1"/>
  <c r="Q552" i="42"/>
  <c r="AC552" i="42" s="1"/>
  <c r="P552" i="42"/>
  <c r="AA552" i="42" s="1"/>
  <c r="O552" i="42"/>
  <c r="Y552" i="42" s="1"/>
  <c r="T551" i="42"/>
  <c r="AI551" i="42" s="1"/>
  <c r="S551" i="42"/>
  <c r="AG551" i="42" s="1"/>
  <c r="R551" i="42"/>
  <c r="AE551" i="42" s="1"/>
  <c r="Q551" i="42"/>
  <c r="AC551" i="42" s="1"/>
  <c r="P551" i="42"/>
  <c r="AA551" i="42" s="1"/>
  <c r="O551" i="42"/>
  <c r="Y551" i="42" s="1"/>
  <c r="T550" i="42"/>
  <c r="AI550" i="42" s="1"/>
  <c r="S550" i="42"/>
  <c r="AG550" i="42" s="1"/>
  <c r="R550" i="42"/>
  <c r="AE550" i="42" s="1"/>
  <c r="Q550" i="42"/>
  <c r="AC550" i="42" s="1"/>
  <c r="P550" i="42"/>
  <c r="AA550" i="42" s="1"/>
  <c r="O550" i="42"/>
  <c r="Y550" i="42" s="1"/>
  <c r="T549" i="42"/>
  <c r="AI549" i="42" s="1"/>
  <c r="S549" i="42"/>
  <c r="AG549" i="42" s="1"/>
  <c r="R549" i="42"/>
  <c r="AE549" i="42" s="1"/>
  <c r="Q549" i="42"/>
  <c r="AC549" i="42" s="1"/>
  <c r="P549" i="42"/>
  <c r="AA549" i="42" s="1"/>
  <c r="O549" i="42"/>
  <c r="Y549" i="42" s="1"/>
  <c r="T548" i="42"/>
  <c r="AI548" i="42" s="1"/>
  <c r="S548" i="42"/>
  <c r="AG548" i="42" s="1"/>
  <c r="R548" i="42"/>
  <c r="AE548" i="42" s="1"/>
  <c r="Q548" i="42"/>
  <c r="AC548" i="42" s="1"/>
  <c r="P548" i="42"/>
  <c r="AA548" i="42" s="1"/>
  <c r="O548" i="42"/>
  <c r="Y548" i="42" s="1"/>
  <c r="T547" i="42"/>
  <c r="AI547" i="42" s="1"/>
  <c r="S547" i="42"/>
  <c r="AG547" i="42" s="1"/>
  <c r="R547" i="42"/>
  <c r="AE547" i="42" s="1"/>
  <c r="Q547" i="42"/>
  <c r="AC547" i="42" s="1"/>
  <c r="P547" i="42"/>
  <c r="AA547" i="42" s="1"/>
  <c r="O547" i="42"/>
  <c r="Y547" i="42" s="1"/>
  <c r="T546" i="42"/>
  <c r="AI546" i="42" s="1"/>
  <c r="S546" i="42"/>
  <c r="AG546" i="42" s="1"/>
  <c r="R546" i="42"/>
  <c r="AE546" i="42" s="1"/>
  <c r="Q546" i="42"/>
  <c r="AC546" i="42" s="1"/>
  <c r="P546" i="42"/>
  <c r="AA546" i="42" s="1"/>
  <c r="O546" i="42"/>
  <c r="Y546" i="42" s="1"/>
  <c r="T545" i="42"/>
  <c r="AI545" i="42" s="1"/>
  <c r="S545" i="42"/>
  <c r="AG545" i="42" s="1"/>
  <c r="R545" i="42"/>
  <c r="AE545" i="42" s="1"/>
  <c r="Q545" i="42"/>
  <c r="AC545" i="42" s="1"/>
  <c r="P545" i="42"/>
  <c r="AA545" i="42" s="1"/>
  <c r="O545" i="42"/>
  <c r="Y545" i="42" s="1"/>
  <c r="T544" i="42"/>
  <c r="AI544" i="42" s="1"/>
  <c r="S544" i="42"/>
  <c r="AG544" i="42" s="1"/>
  <c r="R544" i="42"/>
  <c r="AE544" i="42" s="1"/>
  <c r="Q544" i="42"/>
  <c r="AC544" i="42" s="1"/>
  <c r="P544" i="42"/>
  <c r="AA544" i="42" s="1"/>
  <c r="O544" i="42"/>
  <c r="Y544" i="42" s="1"/>
  <c r="T543" i="42"/>
  <c r="AI543" i="42" s="1"/>
  <c r="S543" i="42"/>
  <c r="AG543" i="42" s="1"/>
  <c r="R543" i="42"/>
  <c r="AE543" i="42" s="1"/>
  <c r="Q543" i="42"/>
  <c r="AC543" i="42" s="1"/>
  <c r="P543" i="42"/>
  <c r="AA543" i="42" s="1"/>
  <c r="O543" i="42"/>
  <c r="Y543" i="42" s="1"/>
  <c r="T542" i="42"/>
  <c r="AI542" i="42" s="1"/>
  <c r="S542" i="42"/>
  <c r="AG542" i="42" s="1"/>
  <c r="R542" i="42"/>
  <c r="AE542" i="42" s="1"/>
  <c r="Q542" i="42"/>
  <c r="AC542" i="42" s="1"/>
  <c r="P542" i="42"/>
  <c r="AA542" i="42" s="1"/>
  <c r="O542" i="42"/>
  <c r="Y542" i="42" s="1"/>
  <c r="T541" i="42"/>
  <c r="AI541" i="42" s="1"/>
  <c r="S541" i="42"/>
  <c r="AG541" i="42" s="1"/>
  <c r="R541" i="42"/>
  <c r="AE541" i="42" s="1"/>
  <c r="Q541" i="42"/>
  <c r="AC541" i="42" s="1"/>
  <c r="P541" i="42"/>
  <c r="AA541" i="42" s="1"/>
  <c r="O541" i="42"/>
  <c r="Y541" i="42" s="1"/>
  <c r="T540" i="42"/>
  <c r="AI540" i="42" s="1"/>
  <c r="S540" i="42"/>
  <c r="AG540" i="42" s="1"/>
  <c r="R540" i="42"/>
  <c r="AE540" i="42" s="1"/>
  <c r="Q540" i="42"/>
  <c r="AC540" i="42" s="1"/>
  <c r="P540" i="42"/>
  <c r="AA540" i="42" s="1"/>
  <c r="O540" i="42"/>
  <c r="Y540" i="42" s="1"/>
  <c r="T539" i="42"/>
  <c r="AI539" i="42" s="1"/>
  <c r="S539" i="42"/>
  <c r="AG539" i="42" s="1"/>
  <c r="R539" i="42"/>
  <c r="AE539" i="42" s="1"/>
  <c r="Q539" i="42"/>
  <c r="AC539" i="42" s="1"/>
  <c r="P539" i="42"/>
  <c r="AA539" i="42" s="1"/>
  <c r="O539" i="42"/>
  <c r="Y539" i="42" s="1"/>
  <c r="T538" i="42"/>
  <c r="AI538" i="42" s="1"/>
  <c r="S538" i="42"/>
  <c r="AG538" i="42" s="1"/>
  <c r="R538" i="42"/>
  <c r="AE538" i="42" s="1"/>
  <c r="Q538" i="42"/>
  <c r="AC538" i="42" s="1"/>
  <c r="P538" i="42"/>
  <c r="AA538" i="42" s="1"/>
  <c r="O538" i="42"/>
  <c r="Y538" i="42" s="1"/>
  <c r="T537" i="42"/>
  <c r="AI537" i="42" s="1"/>
  <c r="S537" i="42"/>
  <c r="AG537" i="42" s="1"/>
  <c r="R537" i="42"/>
  <c r="AE537" i="42" s="1"/>
  <c r="Q537" i="42"/>
  <c r="AC537" i="42" s="1"/>
  <c r="P537" i="42"/>
  <c r="AA537" i="42" s="1"/>
  <c r="O537" i="42"/>
  <c r="Y537" i="42" s="1"/>
  <c r="T536" i="42"/>
  <c r="AI536" i="42" s="1"/>
  <c r="S536" i="42"/>
  <c r="AG536" i="42" s="1"/>
  <c r="R536" i="42"/>
  <c r="AE536" i="42" s="1"/>
  <c r="Q536" i="42"/>
  <c r="AC536" i="42" s="1"/>
  <c r="P536" i="42"/>
  <c r="AA536" i="42" s="1"/>
  <c r="O536" i="42"/>
  <c r="Y536" i="42" s="1"/>
  <c r="T535" i="42"/>
  <c r="AI535" i="42" s="1"/>
  <c r="S535" i="42"/>
  <c r="AG535" i="42" s="1"/>
  <c r="R535" i="42"/>
  <c r="AE535" i="42" s="1"/>
  <c r="Q535" i="42"/>
  <c r="AC535" i="42" s="1"/>
  <c r="P535" i="42"/>
  <c r="AA535" i="42" s="1"/>
  <c r="O535" i="42"/>
  <c r="Y535" i="42" s="1"/>
  <c r="T534" i="42"/>
  <c r="AI534" i="42" s="1"/>
  <c r="S534" i="42"/>
  <c r="AG534" i="42" s="1"/>
  <c r="R534" i="42"/>
  <c r="AE534" i="42" s="1"/>
  <c r="Q534" i="42"/>
  <c r="AC534" i="42" s="1"/>
  <c r="P534" i="42"/>
  <c r="AA534" i="42" s="1"/>
  <c r="O534" i="42"/>
  <c r="Y534" i="42" s="1"/>
  <c r="T533" i="42"/>
  <c r="AI533" i="42" s="1"/>
  <c r="S533" i="42"/>
  <c r="AG533" i="42" s="1"/>
  <c r="R533" i="42"/>
  <c r="AE533" i="42" s="1"/>
  <c r="Q533" i="42"/>
  <c r="AC533" i="42" s="1"/>
  <c r="P533" i="42"/>
  <c r="AA533" i="42" s="1"/>
  <c r="O533" i="42"/>
  <c r="Y533" i="42" s="1"/>
  <c r="T532" i="42"/>
  <c r="AI532" i="42" s="1"/>
  <c r="S532" i="42"/>
  <c r="AG532" i="42" s="1"/>
  <c r="R532" i="42"/>
  <c r="AE532" i="42" s="1"/>
  <c r="Q532" i="42"/>
  <c r="AC532" i="42" s="1"/>
  <c r="P532" i="42"/>
  <c r="AA532" i="42" s="1"/>
  <c r="O532" i="42"/>
  <c r="Y532" i="42" s="1"/>
  <c r="T531" i="42"/>
  <c r="AI531" i="42" s="1"/>
  <c r="S531" i="42"/>
  <c r="AG531" i="42" s="1"/>
  <c r="R531" i="42"/>
  <c r="AE531" i="42" s="1"/>
  <c r="Q531" i="42"/>
  <c r="AC531" i="42" s="1"/>
  <c r="P531" i="42"/>
  <c r="AA531" i="42" s="1"/>
  <c r="O531" i="42"/>
  <c r="Y531" i="42" s="1"/>
  <c r="T530" i="42"/>
  <c r="AI530" i="42" s="1"/>
  <c r="S530" i="42"/>
  <c r="AG530" i="42" s="1"/>
  <c r="R530" i="42"/>
  <c r="AE530" i="42" s="1"/>
  <c r="Q530" i="42"/>
  <c r="AC530" i="42" s="1"/>
  <c r="P530" i="42"/>
  <c r="AA530" i="42" s="1"/>
  <c r="O530" i="42"/>
  <c r="Y530" i="42" s="1"/>
  <c r="T529" i="42"/>
  <c r="AI529" i="42" s="1"/>
  <c r="S529" i="42"/>
  <c r="AG529" i="42" s="1"/>
  <c r="R529" i="42"/>
  <c r="AE529" i="42" s="1"/>
  <c r="Q529" i="42"/>
  <c r="AC529" i="42" s="1"/>
  <c r="P529" i="42"/>
  <c r="AA529" i="42" s="1"/>
  <c r="O529" i="42"/>
  <c r="Y529" i="42" s="1"/>
  <c r="T528" i="42"/>
  <c r="AI528" i="42" s="1"/>
  <c r="S528" i="42"/>
  <c r="AG528" i="42" s="1"/>
  <c r="R528" i="42"/>
  <c r="AE528" i="42" s="1"/>
  <c r="Q528" i="42"/>
  <c r="AC528" i="42" s="1"/>
  <c r="P528" i="42"/>
  <c r="AA528" i="42" s="1"/>
  <c r="O528" i="42"/>
  <c r="Y528" i="42" s="1"/>
  <c r="T527" i="42"/>
  <c r="AI527" i="42" s="1"/>
  <c r="S527" i="42"/>
  <c r="AG527" i="42" s="1"/>
  <c r="R527" i="42"/>
  <c r="AE527" i="42" s="1"/>
  <c r="Q527" i="42"/>
  <c r="AC527" i="42" s="1"/>
  <c r="P527" i="42"/>
  <c r="AA527" i="42" s="1"/>
  <c r="O527" i="42"/>
  <c r="Y527" i="42" s="1"/>
  <c r="T526" i="42"/>
  <c r="AI526" i="42" s="1"/>
  <c r="S526" i="42"/>
  <c r="AG526" i="42" s="1"/>
  <c r="R526" i="42"/>
  <c r="AE526" i="42" s="1"/>
  <c r="Q526" i="42"/>
  <c r="AC526" i="42" s="1"/>
  <c r="P526" i="42"/>
  <c r="AA526" i="42" s="1"/>
  <c r="O526" i="42"/>
  <c r="Y526" i="42" s="1"/>
  <c r="T525" i="42"/>
  <c r="AI525" i="42" s="1"/>
  <c r="S525" i="42"/>
  <c r="AG525" i="42" s="1"/>
  <c r="R525" i="42"/>
  <c r="AE525" i="42" s="1"/>
  <c r="Q525" i="42"/>
  <c r="AC525" i="42" s="1"/>
  <c r="P525" i="42"/>
  <c r="AA525" i="42" s="1"/>
  <c r="O525" i="42"/>
  <c r="Y525" i="42" s="1"/>
  <c r="T524" i="42"/>
  <c r="AI524" i="42" s="1"/>
  <c r="S524" i="42"/>
  <c r="AG524" i="42" s="1"/>
  <c r="R524" i="42"/>
  <c r="AE524" i="42" s="1"/>
  <c r="Q524" i="42"/>
  <c r="AC524" i="42" s="1"/>
  <c r="P524" i="42"/>
  <c r="AA524" i="42" s="1"/>
  <c r="O524" i="42"/>
  <c r="Y524" i="42" s="1"/>
  <c r="T523" i="42"/>
  <c r="AI523" i="42" s="1"/>
  <c r="S523" i="42"/>
  <c r="AG523" i="42" s="1"/>
  <c r="R523" i="42"/>
  <c r="AE523" i="42" s="1"/>
  <c r="Q523" i="42"/>
  <c r="AC523" i="42" s="1"/>
  <c r="P523" i="42"/>
  <c r="AA523" i="42" s="1"/>
  <c r="O523" i="42"/>
  <c r="Y523" i="42" s="1"/>
  <c r="T522" i="42"/>
  <c r="AI522" i="42" s="1"/>
  <c r="S522" i="42"/>
  <c r="AG522" i="42" s="1"/>
  <c r="R522" i="42"/>
  <c r="AE522" i="42" s="1"/>
  <c r="Q522" i="42"/>
  <c r="AC522" i="42" s="1"/>
  <c r="P522" i="42"/>
  <c r="AA522" i="42" s="1"/>
  <c r="O522" i="42"/>
  <c r="Y522" i="42" s="1"/>
  <c r="T521" i="42"/>
  <c r="AI521" i="42" s="1"/>
  <c r="S521" i="42"/>
  <c r="AG521" i="42" s="1"/>
  <c r="R521" i="42"/>
  <c r="AE521" i="42" s="1"/>
  <c r="Q521" i="42"/>
  <c r="AC521" i="42" s="1"/>
  <c r="P521" i="42"/>
  <c r="AA521" i="42" s="1"/>
  <c r="O521" i="42"/>
  <c r="Y521" i="42" s="1"/>
  <c r="T520" i="42"/>
  <c r="AI520" i="42" s="1"/>
  <c r="S520" i="42"/>
  <c r="AG520" i="42" s="1"/>
  <c r="R520" i="42"/>
  <c r="AE520" i="42" s="1"/>
  <c r="Q520" i="42"/>
  <c r="AC520" i="42" s="1"/>
  <c r="P520" i="42"/>
  <c r="AA520" i="42" s="1"/>
  <c r="O520" i="42"/>
  <c r="Y520" i="42" s="1"/>
  <c r="T519" i="42"/>
  <c r="AI519" i="42" s="1"/>
  <c r="S519" i="42"/>
  <c r="AG519" i="42" s="1"/>
  <c r="R519" i="42"/>
  <c r="AE519" i="42" s="1"/>
  <c r="Q519" i="42"/>
  <c r="AC519" i="42" s="1"/>
  <c r="P519" i="42"/>
  <c r="AA519" i="42" s="1"/>
  <c r="O519" i="42"/>
  <c r="Y519" i="42" s="1"/>
  <c r="T518" i="42"/>
  <c r="AI518" i="42" s="1"/>
  <c r="S518" i="42"/>
  <c r="AG518" i="42" s="1"/>
  <c r="R518" i="42"/>
  <c r="AE518" i="42" s="1"/>
  <c r="Q518" i="42"/>
  <c r="AC518" i="42" s="1"/>
  <c r="P518" i="42"/>
  <c r="AA518" i="42" s="1"/>
  <c r="O518" i="42"/>
  <c r="Y518" i="42" s="1"/>
  <c r="T517" i="42"/>
  <c r="AI517" i="42" s="1"/>
  <c r="S517" i="42"/>
  <c r="AG517" i="42" s="1"/>
  <c r="R517" i="42"/>
  <c r="AE517" i="42" s="1"/>
  <c r="Q517" i="42"/>
  <c r="AC517" i="42" s="1"/>
  <c r="P517" i="42"/>
  <c r="AA517" i="42" s="1"/>
  <c r="O517" i="42"/>
  <c r="Y517" i="42" s="1"/>
  <c r="T516" i="42"/>
  <c r="AI516" i="42" s="1"/>
  <c r="S516" i="42"/>
  <c r="AG516" i="42" s="1"/>
  <c r="R516" i="42"/>
  <c r="AE516" i="42" s="1"/>
  <c r="Q516" i="42"/>
  <c r="AC516" i="42" s="1"/>
  <c r="P516" i="42"/>
  <c r="AA516" i="42" s="1"/>
  <c r="O516" i="42"/>
  <c r="Y516" i="42" s="1"/>
  <c r="T515" i="42"/>
  <c r="AI515" i="42" s="1"/>
  <c r="S515" i="42"/>
  <c r="AG515" i="42" s="1"/>
  <c r="R515" i="42"/>
  <c r="AE515" i="42" s="1"/>
  <c r="Q515" i="42"/>
  <c r="AC515" i="42" s="1"/>
  <c r="P515" i="42"/>
  <c r="AA515" i="42" s="1"/>
  <c r="O515" i="42"/>
  <c r="Y515" i="42" s="1"/>
  <c r="T514" i="42"/>
  <c r="AI514" i="42" s="1"/>
  <c r="S514" i="42"/>
  <c r="AG514" i="42" s="1"/>
  <c r="R514" i="42"/>
  <c r="AE514" i="42" s="1"/>
  <c r="Q514" i="42"/>
  <c r="AC514" i="42" s="1"/>
  <c r="P514" i="42"/>
  <c r="AA514" i="42" s="1"/>
  <c r="O514" i="42"/>
  <c r="Y514" i="42" s="1"/>
  <c r="T513" i="42"/>
  <c r="AI513" i="42" s="1"/>
  <c r="S513" i="42"/>
  <c r="AG513" i="42" s="1"/>
  <c r="R513" i="42"/>
  <c r="AE513" i="42" s="1"/>
  <c r="Q513" i="42"/>
  <c r="AC513" i="42" s="1"/>
  <c r="P513" i="42"/>
  <c r="AA513" i="42" s="1"/>
  <c r="O513" i="42"/>
  <c r="Y513" i="42" s="1"/>
  <c r="T512" i="42"/>
  <c r="AI512" i="42" s="1"/>
  <c r="S512" i="42"/>
  <c r="AG512" i="42" s="1"/>
  <c r="R512" i="42"/>
  <c r="AE512" i="42" s="1"/>
  <c r="Q512" i="42"/>
  <c r="AC512" i="42" s="1"/>
  <c r="P512" i="42"/>
  <c r="AA512" i="42" s="1"/>
  <c r="O512" i="42"/>
  <c r="Y512" i="42" s="1"/>
  <c r="T511" i="42"/>
  <c r="AI511" i="42" s="1"/>
  <c r="S511" i="42"/>
  <c r="AG511" i="42" s="1"/>
  <c r="R511" i="42"/>
  <c r="AE511" i="42" s="1"/>
  <c r="Q511" i="42"/>
  <c r="AC511" i="42" s="1"/>
  <c r="P511" i="42"/>
  <c r="AA511" i="42" s="1"/>
  <c r="O511" i="42"/>
  <c r="Y511" i="42" s="1"/>
  <c r="T510" i="42"/>
  <c r="AI510" i="42" s="1"/>
  <c r="S510" i="42"/>
  <c r="AG510" i="42" s="1"/>
  <c r="R510" i="42"/>
  <c r="AE510" i="42" s="1"/>
  <c r="Q510" i="42"/>
  <c r="AC510" i="42" s="1"/>
  <c r="P510" i="42"/>
  <c r="AA510" i="42" s="1"/>
  <c r="O510" i="42"/>
  <c r="Y510" i="42" s="1"/>
  <c r="T509" i="42"/>
  <c r="AI509" i="42" s="1"/>
  <c r="S509" i="42"/>
  <c r="AG509" i="42" s="1"/>
  <c r="R509" i="42"/>
  <c r="AE509" i="42" s="1"/>
  <c r="Q509" i="42"/>
  <c r="AC509" i="42" s="1"/>
  <c r="P509" i="42"/>
  <c r="AA509" i="42" s="1"/>
  <c r="O509" i="42"/>
  <c r="Y509" i="42" s="1"/>
  <c r="T508" i="42"/>
  <c r="AI508" i="42" s="1"/>
  <c r="S508" i="42"/>
  <c r="AG508" i="42" s="1"/>
  <c r="R508" i="42"/>
  <c r="AE508" i="42" s="1"/>
  <c r="Q508" i="42"/>
  <c r="AC508" i="42" s="1"/>
  <c r="P508" i="42"/>
  <c r="AA508" i="42" s="1"/>
  <c r="O508" i="42"/>
  <c r="Y508" i="42" s="1"/>
  <c r="T507" i="42"/>
  <c r="AI507" i="42" s="1"/>
  <c r="S507" i="42"/>
  <c r="AG507" i="42" s="1"/>
  <c r="R507" i="42"/>
  <c r="AE507" i="42" s="1"/>
  <c r="Q507" i="42"/>
  <c r="AC507" i="42" s="1"/>
  <c r="P507" i="42"/>
  <c r="AA507" i="42" s="1"/>
  <c r="O507" i="42"/>
  <c r="Y507" i="42" s="1"/>
  <c r="T506" i="42"/>
  <c r="AI506" i="42" s="1"/>
  <c r="S506" i="42"/>
  <c r="AG506" i="42" s="1"/>
  <c r="R506" i="42"/>
  <c r="AE506" i="42" s="1"/>
  <c r="Q506" i="42"/>
  <c r="AC506" i="42" s="1"/>
  <c r="P506" i="42"/>
  <c r="AA506" i="42" s="1"/>
  <c r="O506" i="42"/>
  <c r="Y506" i="42" s="1"/>
  <c r="T505" i="42"/>
  <c r="AI505" i="42" s="1"/>
  <c r="S505" i="42"/>
  <c r="AG505" i="42" s="1"/>
  <c r="R505" i="42"/>
  <c r="AE505" i="42" s="1"/>
  <c r="Q505" i="42"/>
  <c r="AC505" i="42" s="1"/>
  <c r="P505" i="42"/>
  <c r="AA505" i="42" s="1"/>
  <c r="O505" i="42"/>
  <c r="Y505" i="42" s="1"/>
  <c r="T504" i="42"/>
  <c r="AI504" i="42" s="1"/>
  <c r="S504" i="42"/>
  <c r="AG504" i="42" s="1"/>
  <c r="R504" i="42"/>
  <c r="AE504" i="42" s="1"/>
  <c r="Q504" i="42"/>
  <c r="AC504" i="42" s="1"/>
  <c r="P504" i="42"/>
  <c r="AA504" i="42" s="1"/>
  <c r="O504" i="42"/>
  <c r="Y504" i="42" s="1"/>
  <c r="T503" i="42"/>
  <c r="AI503" i="42" s="1"/>
  <c r="S503" i="42"/>
  <c r="AG503" i="42" s="1"/>
  <c r="R503" i="42"/>
  <c r="AE503" i="42" s="1"/>
  <c r="Q503" i="42"/>
  <c r="AC503" i="42" s="1"/>
  <c r="P503" i="42"/>
  <c r="AA503" i="42" s="1"/>
  <c r="O503" i="42"/>
  <c r="Y503" i="42" s="1"/>
  <c r="T502" i="42"/>
  <c r="AI502" i="42" s="1"/>
  <c r="S502" i="42"/>
  <c r="AG502" i="42" s="1"/>
  <c r="R502" i="42"/>
  <c r="AE502" i="42" s="1"/>
  <c r="Q502" i="42"/>
  <c r="AC502" i="42" s="1"/>
  <c r="P502" i="42"/>
  <c r="AA502" i="42" s="1"/>
  <c r="O502" i="42"/>
  <c r="Y502" i="42" s="1"/>
  <c r="T498" i="42"/>
  <c r="AI498" i="42" s="1"/>
  <c r="S498" i="42"/>
  <c r="AG498" i="42" s="1"/>
  <c r="R498" i="42"/>
  <c r="AE498" i="42" s="1"/>
  <c r="Q498" i="42"/>
  <c r="AC498" i="42" s="1"/>
  <c r="P498" i="42"/>
  <c r="AA498" i="42" s="1"/>
  <c r="O498" i="42"/>
  <c r="Y498" i="42" s="1"/>
  <c r="T497" i="42"/>
  <c r="AI497" i="42" s="1"/>
  <c r="S497" i="42"/>
  <c r="AG497" i="42" s="1"/>
  <c r="R497" i="42"/>
  <c r="AE497" i="42" s="1"/>
  <c r="Q497" i="42"/>
  <c r="AC497" i="42" s="1"/>
  <c r="P497" i="42"/>
  <c r="AA497" i="42" s="1"/>
  <c r="O497" i="42"/>
  <c r="Y497" i="42" s="1"/>
  <c r="T496" i="42"/>
  <c r="AI496" i="42" s="1"/>
  <c r="S496" i="42"/>
  <c r="AG496" i="42" s="1"/>
  <c r="R496" i="42"/>
  <c r="AE496" i="42" s="1"/>
  <c r="Q496" i="42"/>
  <c r="AC496" i="42" s="1"/>
  <c r="P496" i="42"/>
  <c r="AA496" i="42" s="1"/>
  <c r="O496" i="42"/>
  <c r="Y496" i="42" s="1"/>
  <c r="T495" i="42"/>
  <c r="AI495" i="42" s="1"/>
  <c r="S495" i="42"/>
  <c r="AG495" i="42" s="1"/>
  <c r="R495" i="42"/>
  <c r="AE495" i="42" s="1"/>
  <c r="Q495" i="42"/>
  <c r="AC495" i="42" s="1"/>
  <c r="P495" i="42"/>
  <c r="AA495" i="42" s="1"/>
  <c r="O495" i="42"/>
  <c r="Y495" i="42" s="1"/>
  <c r="T494" i="42"/>
  <c r="AI494" i="42" s="1"/>
  <c r="S494" i="42"/>
  <c r="AG494" i="42" s="1"/>
  <c r="R494" i="42"/>
  <c r="AE494" i="42" s="1"/>
  <c r="Q494" i="42"/>
  <c r="AC494" i="42" s="1"/>
  <c r="P494" i="42"/>
  <c r="AA494" i="42" s="1"/>
  <c r="O494" i="42"/>
  <c r="Y494" i="42" s="1"/>
  <c r="T493" i="42"/>
  <c r="AI493" i="42" s="1"/>
  <c r="S493" i="42"/>
  <c r="AG493" i="42" s="1"/>
  <c r="R493" i="42"/>
  <c r="AE493" i="42" s="1"/>
  <c r="Q493" i="42"/>
  <c r="AC493" i="42" s="1"/>
  <c r="P493" i="42"/>
  <c r="AA493" i="42" s="1"/>
  <c r="O493" i="42"/>
  <c r="Y493" i="42" s="1"/>
  <c r="T492" i="42"/>
  <c r="AI492" i="42" s="1"/>
  <c r="S492" i="42"/>
  <c r="AG492" i="42" s="1"/>
  <c r="R492" i="42"/>
  <c r="AE492" i="42" s="1"/>
  <c r="Q492" i="42"/>
  <c r="AC492" i="42" s="1"/>
  <c r="P492" i="42"/>
  <c r="AA492" i="42" s="1"/>
  <c r="O492" i="42"/>
  <c r="Y492" i="42" s="1"/>
  <c r="T491" i="42"/>
  <c r="AI491" i="42" s="1"/>
  <c r="S491" i="42"/>
  <c r="AG491" i="42" s="1"/>
  <c r="R491" i="42"/>
  <c r="AE491" i="42" s="1"/>
  <c r="Q491" i="42"/>
  <c r="AC491" i="42" s="1"/>
  <c r="P491" i="42"/>
  <c r="AA491" i="42" s="1"/>
  <c r="O491" i="42"/>
  <c r="Y491" i="42" s="1"/>
  <c r="T490" i="42"/>
  <c r="AI490" i="42" s="1"/>
  <c r="S490" i="42"/>
  <c r="AG490" i="42" s="1"/>
  <c r="R490" i="42"/>
  <c r="AE490" i="42" s="1"/>
  <c r="Q490" i="42"/>
  <c r="AC490" i="42" s="1"/>
  <c r="P490" i="42"/>
  <c r="AA490" i="42" s="1"/>
  <c r="O490" i="42"/>
  <c r="Y490" i="42" s="1"/>
  <c r="T489" i="42"/>
  <c r="AI489" i="42" s="1"/>
  <c r="S489" i="42"/>
  <c r="AG489" i="42" s="1"/>
  <c r="R489" i="42"/>
  <c r="AE489" i="42" s="1"/>
  <c r="Q489" i="42"/>
  <c r="AC489" i="42" s="1"/>
  <c r="P489" i="42"/>
  <c r="AA489" i="42" s="1"/>
  <c r="O489" i="42"/>
  <c r="Y489" i="42" s="1"/>
  <c r="T488" i="42"/>
  <c r="AI488" i="42" s="1"/>
  <c r="S488" i="42"/>
  <c r="AG488" i="42" s="1"/>
  <c r="R488" i="42"/>
  <c r="AE488" i="42" s="1"/>
  <c r="Q488" i="42"/>
  <c r="AC488" i="42" s="1"/>
  <c r="P488" i="42"/>
  <c r="AA488" i="42" s="1"/>
  <c r="O488" i="42"/>
  <c r="Y488" i="42" s="1"/>
  <c r="T487" i="42"/>
  <c r="AI487" i="42" s="1"/>
  <c r="S487" i="42"/>
  <c r="AG487" i="42" s="1"/>
  <c r="R487" i="42"/>
  <c r="AE487" i="42" s="1"/>
  <c r="Q487" i="42"/>
  <c r="AC487" i="42" s="1"/>
  <c r="P487" i="42"/>
  <c r="AA487" i="42" s="1"/>
  <c r="O487" i="42"/>
  <c r="Y487" i="42" s="1"/>
  <c r="T486" i="42"/>
  <c r="AI486" i="42" s="1"/>
  <c r="S486" i="42"/>
  <c r="AG486" i="42" s="1"/>
  <c r="R486" i="42"/>
  <c r="AE486" i="42" s="1"/>
  <c r="Q486" i="42"/>
  <c r="AC486" i="42" s="1"/>
  <c r="P486" i="42"/>
  <c r="AA486" i="42" s="1"/>
  <c r="O486" i="42"/>
  <c r="Y486" i="42" s="1"/>
  <c r="T485" i="42"/>
  <c r="AI485" i="42" s="1"/>
  <c r="S485" i="42"/>
  <c r="AG485" i="42" s="1"/>
  <c r="R485" i="42"/>
  <c r="AE485" i="42" s="1"/>
  <c r="Q485" i="42"/>
  <c r="AC485" i="42" s="1"/>
  <c r="P485" i="42"/>
  <c r="AA485" i="42" s="1"/>
  <c r="O485" i="42"/>
  <c r="Y485" i="42" s="1"/>
  <c r="T484" i="42"/>
  <c r="AI484" i="42" s="1"/>
  <c r="S484" i="42"/>
  <c r="AG484" i="42" s="1"/>
  <c r="R484" i="42"/>
  <c r="AE484" i="42" s="1"/>
  <c r="Q484" i="42"/>
  <c r="AC484" i="42" s="1"/>
  <c r="P484" i="42"/>
  <c r="AA484" i="42" s="1"/>
  <c r="O484" i="42"/>
  <c r="Y484" i="42" s="1"/>
  <c r="T483" i="42"/>
  <c r="AI483" i="42" s="1"/>
  <c r="S483" i="42"/>
  <c r="AG483" i="42" s="1"/>
  <c r="R483" i="42"/>
  <c r="AE483" i="42" s="1"/>
  <c r="Q483" i="42"/>
  <c r="AC483" i="42" s="1"/>
  <c r="P483" i="42"/>
  <c r="AA483" i="42" s="1"/>
  <c r="O483" i="42"/>
  <c r="Y483" i="42" s="1"/>
  <c r="T482" i="42"/>
  <c r="AI482" i="42" s="1"/>
  <c r="S482" i="42"/>
  <c r="AG482" i="42" s="1"/>
  <c r="R482" i="42"/>
  <c r="AE482" i="42" s="1"/>
  <c r="Q482" i="42"/>
  <c r="AC482" i="42" s="1"/>
  <c r="P482" i="42"/>
  <c r="AA482" i="42" s="1"/>
  <c r="O482" i="42"/>
  <c r="Y482" i="42" s="1"/>
  <c r="T481" i="42"/>
  <c r="AI481" i="42" s="1"/>
  <c r="S481" i="42"/>
  <c r="AG481" i="42" s="1"/>
  <c r="R481" i="42"/>
  <c r="AE481" i="42" s="1"/>
  <c r="Q481" i="42"/>
  <c r="AC481" i="42" s="1"/>
  <c r="P481" i="42"/>
  <c r="AA481" i="42" s="1"/>
  <c r="O481" i="42"/>
  <c r="Y481" i="42" s="1"/>
  <c r="T480" i="42"/>
  <c r="AI480" i="42" s="1"/>
  <c r="S480" i="42"/>
  <c r="AG480" i="42" s="1"/>
  <c r="R480" i="42"/>
  <c r="AE480" i="42" s="1"/>
  <c r="Q480" i="42"/>
  <c r="AC480" i="42" s="1"/>
  <c r="P480" i="42"/>
  <c r="AA480" i="42" s="1"/>
  <c r="O480" i="42"/>
  <c r="Y480" i="42" s="1"/>
  <c r="T479" i="42"/>
  <c r="AI479" i="42" s="1"/>
  <c r="S479" i="42"/>
  <c r="AG479" i="42" s="1"/>
  <c r="R479" i="42"/>
  <c r="AE479" i="42" s="1"/>
  <c r="Q479" i="42"/>
  <c r="AC479" i="42" s="1"/>
  <c r="P479" i="42"/>
  <c r="AA479" i="42" s="1"/>
  <c r="O479" i="42"/>
  <c r="Y479" i="42" s="1"/>
  <c r="T478" i="42"/>
  <c r="AI478" i="42" s="1"/>
  <c r="S478" i="42"/>
  <c r="AG478" i="42" s="1"/>
  <c r="R478" i="42"/>
  <c r="AE478" i="42" s="1"/>
  <c r="Q478" i="42"/>
  <c r="AC478" i="42" s="1"/>
  <c r="P478" i="42"/>
  <c r="AA478" i="42" s="1"/>
  <c r="O478" i="42"/>
  <c r="Y478" i="42" s="1"/>
  <c r="T477" i="42"/>
  <c r="AI477" i="42" s="1"/>
  <c r="S477" i="42"/>
  <c r="AG477" i="42" s="1"/>
  <c r="R477" i="42"/>
  <c r="AE477" i="42" s="1"/>
  <c r="Q477" i="42"/>
  <c r="AC477" i="42" s="1"/>
  <c r="P477" i="42"/>
  <c r="AA477" i="42" s="1"/>
  <c r="O477" i="42"/>
  <c r="Y477" i="42" s="1"/>
  <c r="T476" i="42"/>
  <c r="AI476" i="42" s="1"/>
  <c r="S476" i="42"/>
  <c r="AG476" i="42" s="1"/>
  <c r="R476" i="42"/>
  <c r="AE476" i="42" s="1"/>
  <c r="Q476" i="42"/>
  <c r="AC476" i="42" s="1"/>
  <c r="P476" i="42"/>
  <c r="AA476" i="42" s="1"/>
  <c r="O476" i="42"/>
  <c r="Y476" i="42" s="1"/>
  <c r="T475" i="42"/>
  <c r="AI475" i="42" s="1"/>
  <c r="S475" i="42"/>
  <c r="AG475" i="42" s="1"/>
  <c r="R475" i="42"/>
  <c r="AE475" i="42" s="1"/>
  <c r="Q475" i="42"/>
  <c r="AC475" i="42" s="1"/>
  <c r="P475" i="42"/>
  <c r="AA475" i="42" s="1"/>
  <c r="O475" i="42"/>
  <c r="Y475" i="42" s="1"/>
  <c r="T474" i="42"/>
  <c r="AI474" i="42" s="1"/>
  <c r="S474" i="42"/>
  <c r="AG474" i="42" s="1"/>
  <c r="R474" i="42"/>
  <c r="AE474" i="42" s="1"/>
  <c r="Q474" i="42"/>
  <c r="AC474" i="42" s="1"/>
  <c r="P474" i="42"/>
  <c r="AA474" i="42" s="1"/>
  <c r="O474" i="42"/>
  <c r="Y474" i="42" s="1"/>
  <c r="T470" i="42"/>
  <c r="AI470" i="42" s="1"/>
  <c r="S470" i="42"/>
  <c r="AG470" i="42" s="1"/>
  <c r="R470" i="42"/>
  <c r="AE470" i="42" s="1"/>
  <c r="Q470" i="42"/>
  <c r="AC470" i="42" s="1"/>
  <c r="P470" i="42"/>
  <c r="AA470" i="42" s="1"/>
  <c r="O470" i="42"/>
  <c r="Y470" i="42" s="1"/>
  <c r="T469" i="42"/>
  <c r="AI469" i="42" s="1"/>
  <c r="S469" i="42"/>
  <c r="AG469" i="42" s="1"/>
  <c r="R469" i="42"/>
  <c r="AE469" i="42" s="1"/>
  <c r="Q469" i="42"/>
  <c r="AC469" i="42" s="1"/>
  <c r="P469" i="42"/>
  <c r="AA469" i="42" s="1"/>
  <c r="O469" i="42"/>
  <c r="Y469" i="42" s="1"/>
  <c r="T468" i="42"/>
  <c r="AI468" i="42" s="1"/>
  <c r="S468" i="42"/>
  <c r="AG468" i="42" s="1"/>
  <c r="R468" i="42"/>
  <c r="AE468" i="42" s="1"/>
  <c r="Q468" i="42"/>
  <c r="AC468" i="42" s="1"/>
  <c r="P468" i="42"/>
  <c r="AA468" i="42" s="1"/>
  <c r="O468" i="42"/>
  <c r="Y468" i="42" s="1"/>
  <c r="T467" i="42"/>
  <c r="AI467" i="42" s="1"/>
  <c r="S467" i="42"/>
  <c r="AG467" i="42" s="1"/>
  <c r="R467" i="42"/>
  <c r="AE467" i="42" s="1"/>
  <c r="Q467" i="42"/>
  <c r="AC467" i="42" s="1"/>
  <c r="P467" i="42"/>
  <c r="AA467" i="42" s="1"/>
  <c r="O467" i="42"/>
  <c r="Y467" i="42" s="1"/>
  <c r="T466" i="42"/>
  <c r="AI466" i="42" s="1"/>
  <c r="S466" i="42"/>
  <c r="AG466" i="42" s="1"/>
  <c r="R466" i="42"/>
  <c r="AE466" i="42" s="1"/>
  <c r="Q466" i="42"/>
  <c r="AC466" i="42" s="1"/>
  <c r="P466" i="42"/>
  <c r="AA466" i="42" s="1"/>
  <c r="O466" i="42"/>
  <c r="Y466" i="42" s="1"/>
  <c r="T465" i="42"/>
  <c r="AI465" i="42" s="1"/>
  <c r="S465" i="42"/>
  <c r="AG465" i="42" s="1"/>
  <c r="R465" i="42"/>
  <c r="AE465" i="42" s="1"/>
  <c r="Q465" i="42"/>
  <c r="AC465" i="42" s="1"/>
  <c r="P465" i="42"/>
  <c r="AA465" i="42" s="1"/>
  <c r="O465" i="42"/>
  <c r="Y465" i="42" s="1"/>
  <c r="T464" i="42"/>
  <c r="AI464" i="42" s="1"/>
  <c r="S464" i="42"/>
  <c r="AG464" i="42" s="1"/>
  <c r="R464" i="42"/>
  <c r="AE464" i="42" s="1"/>
  <c r="Q464" i="42"/>
  <c r="AC464" i="42" s="1"/>
  <c r="P464" i="42"/>
  <c r="AA464" i="42" s="1"/>
  <c r="O464" i="42"/>
  <c r="Y464" i="42" s="1"/>
  <c r="T463" i="42"/>
  <c r="AI463" i="42" s="1"/>
  <c r="S463" i="42"/>
  <c r="AG463" i="42" s="1"/>
  <c r="R463" i="42"/>
  <c r="AE463" i="42" s="1"/>
  <c r="Q463" i="42"/>
  <c r="AC463" i="42" s="1"/>
  <c r="P463" i="42"/>
  <c r="AA463" i="42" s="1"/>
  <c r="O463" i="42"/>
  <c r="Y463" i="42" s="1"/>
  <c r="T462" i="42"/>
  <c r="AI462" i="42" s="1"/>
  <c r="S462" i="42"/>
  <c r="AG462" i="42" s="1"/>
  <c r="R462" i="42"/>
  <c r="AE462" i="42" s="1"/>
  <c r="Q462" i="42"/>
  <c r="AC462" i="42" s="1"/>
  <c r="P462" i="42"/>
  <c r="AA462" i="42" s="1"/>
  <c r="O462" i="42"/>
  <c r="Y462" i="42" s="1"/>
  <c r="T461" i="42"/>
  <c r="AI461" i="42" s="1"/>
  <c r="S461" i="42"/>
  <c r="AG461" i="42" s="1"/>
  <c r="R461" i="42"/>
  <c r="AE461" i="42" s="1"/>
  <c r="Q461" i="42"/>
  <c r="AC461" i="42" s="1"/>
  <c r="P461" i="42"/>
  <c r="AA461" i="42" s="1"/>
  <c r="O461" i="42"/>
  <c r="Y461" i="42" s="1"/>
  <c r="T460" i="42"/>
  <c r="AI460" i="42" s="1"/>
  <c r="S460" i="42"/>
  <c r="AG460" i="42" s="1"/>
  <c r="R460" i="42"/>
  <c r="AE460" i="42" s="1"/>
  <c r="Q460" i="42"/>
  <c r="AC460" i="42" s="1"/>
  <c r="P460" i="42"/>
  <c r="AA460" i="42" s="1"/>
  <c r="O460" i="42"/>
  <c r="Y460" i="42" s="1"/>
  <c r="T459" i="42"/>
  <c r="AI459" i="42" s="1"/>
  <c r="S459" i="42"/>
  <c r="AG459" i="42" s="1"/>
  <c r="R459" i="42"/>
  <c r="AE459" i="42" s="1"/>
  <c r="Q459" i="42"/>
  <c r="AC459" i="42" s="1"/>
  <c r="P459" i="42"/>
  <c r="AA459" i="42" s="1"/>
  <c r="O459" i="42"/>
  <c r="Y459" i="42" s="1"/>
  <c r="T458" i="42"/>
  <c r="AI458" i="42" s="1"/>
  <c r="S458" i="42"/>
  <c r="AG458" i="42" s="1"/>
  <c r="R458" i="42"/>
  <c r="AE458" i="42" s="1"/>
  <c r="Q458" i="42"/>
  <c r="AC458" i="42" s="1"/>
  <c r="P458" i="42"/>
  <c r="AA458" i="42" s="1"/>
  <c r="O458" i="42"/>
  <c r="Y458" i="42" s="1"/>
  <c r="T457" i="42"/>
  <c r="AI457" i="42" s="1"/>
  <c r="S457" i="42"/>
  <c r="AG457" i="42" s="1"/>
  <c r="R457" i="42"/>
  <c r="AE457" i="42" s="1"/>
  <c r="Q457" i="42"/>
  <c r="AC457" i="42" s="1"/>
  <c r="P457" i="42"/>
  <c r="AA457" i="42" s="1"/>
  <c r="O457" i="42"/>
  <c r="Y457" i="42" s="1"/>
  <c r="T456" i="42"/>
  <c r="AI456" i="42" s="1"/>
  <c r="S456" i="42"/>
  <c r="AG456" i="42" s="1"/>
  <c r="R456" i="42"/>
  <c r="AE456" i="42" s="1"/>
  <c r="Q456" i="42"/>
  <c r="AC456" i="42" s="1"/>
  <c r="P456" i="42"/>
  <c r="AA456" i="42" s="1"/>
  <c r="O456" i="42"/>
  <c r="Y456" i="42" s="1"/>
  <c r="T455" i="42"/>
  <c r="AI455" i="42" s="1"/>
  <c r="S455" i="42"/>
  <c r="AG455" i="42" s="1"/>
  <c r="R455" i="42"/>
  <c r="AE455" i="42" s="1"/>
  <c r="Q455" i="42"/>
  <c r="AC455" i="42" s="1"/>
  <c r="P455" i="42"/>
  <c r="AA455" i="42" s="1"/>
  <c r="O455" i="42"/>
  <c r="Y455" i="42" s="1"/>
  <c r="T454" i="42"/>
  <c r="AI454" i="42" s="1"/>
  <c r="S454" i="42"/>
  <c r="AG454" i="42" s="1"/>
  <c r="R454" i="42"/>
  <c r="AE454" i="42" s="1"/>
  <c r="Q454" i="42"/>
  <c r="AC454" i="42" s="1"/>
  <c r="P454" i="42"/>
  <c r="AA454" i="42" s="1"/>
  <c r="O454" i="42"/>
  <c r="Y454" i="42" s="1"/>
  <c r="T453" i="42"/>
  <c r="AI453" i="42" s="1"/>
  <c r="S453" i="42"/>
  <c r="AG453" i="42" s="1"/>
  <c r="R453" i="42"/>
  <c r="AE453" i="42" s="1"/>
  <c r="Q453" i="42"/>
  <c r="AC453" i="42" s="1"/>
  <c r="P453" i="42"/>
  <c r="AA453" i="42" s="1"/>
  <c r="O453" i="42"/>
  <c r="Y453" i="42" s="1"/>
  <c r="T452" i="42"/>
  <c r="AI452" i="42" s="1"/>
  <c r="S452" i="42"/>
  <c r="AG452" i="42" s="1"/>
  <c r="R452" i="42"/>
  <c r="AE452" i="42" s="1"/>
  <c r="Q452" i="42"/>
  <c r="AC452" i="42" s="1"/>
  <c r="P452" i="42"/>
  <c r="AA452" i="42" s="1"/>
  <c r="O452" i="42"/>
  <c r="Y452" i="42" s="1"/>
  <c r="T451" i="42"/>
  <c r="AI451" i="42" s="1"/>
  <c r="S451" i="42"/>
  <c r="AG451" i="42" s="1"/>
  <c r="R451" i="42"/>
  <c r="AE451" i="42" s="1"/>
  <c r="Q451" i="42"/>
  <c r="AC451" i="42" s="1"/>
  <c r="P451" i="42"/>
  <c r="AA451" i="42" s="1"/>
  <c r="O451" i="42"/>
  <c r="Y451" i="42" s="1"/>
  <c r="T450" i="42"/>
  <c r="AI450" i="42" s="1"/>
  <c r="S450" i="42"/>
  <c r="AG450" i="42" s="1"/>
  <c r="R450" i="42"/>
  <c r="AE450" i="42" s="1"/>
  <c r="Q450" i="42"/>
  <c r="AC450" i="42" s="1"/>
  <c r="P450" i="42"/>
  <c r="AA450" i="42" s="1"/>
  <c r="O450" i="42"/>
  <c r="Y450" i="42" s="1"/>
  <c r="T449" i="42"/>
  <c r="AI449" i="42" s="1"/>
  <c r="S449" i="42"/>
  <c r="AG449" i="42" s="1"/>
  <c r="R449" i="42"/>
  <c r="AE449" i="42" s="1"/>
  <c r="Q449" i="42"/>
  <c r="AC449" i="42" s="1"/>
  <c r="P449" i="42"/>
  <c r="AA449" i="42" s="1"/>
  <c r="O449" i="42"/>
  <c r="Y449" i="42" s="1"/>
  <c r="T448" i="42"/>
  <c r="AI448" i="42" s="1"/>
  <c r="S448" i="42"/>
  <c r="AG448" i="42" s="1"/>
  <c r="R448" i="42"/>
  <c r="AE448" i="42" s="1"/>
  <c r="Q448" i="42"/>
  <c r="AC448" i="42" s="1"/>
  <c r="P448" i="42"/>
  <c r="AA448" i="42" s="1"/>
  <c r="O448" i="42"/>
  <c r="Y448" i="42" s="1"/>
  <c r="T447" i="42"/>
  <c r="AI447" i="42" s="1"/>
  <c r="S447" i="42"/>
  <c r="AG447" i="42" s="1"/>
  <c r="R447" i="42"/>
  <c r="AE447" i="42" s="1"/>
  <c r="Q447" i="42"/>
  <c r="AC447" i="42" s="1"/>
  <c r="P447" i="42"/>
  <c r="AA447" i="42" s="1"/>
  <c r="O447" i="42"/>
  <c r="Y447" i="42" s="1"/>
  <c r="T446" i="42"/>
  <c r="AI446" i="42" s="1"/>
  <c r="S446" i="42"/>
  <c r="AG446" i="42" s="1"/>
  <c r="R446" i="42"/>
  <c r="AE446" i="42" s="1"/>
  <c r="Q446" i="42"/>
  <c r="AC446" i="42" s="1"/>
  <c r="P446" i="42"/>
  <c r="AA446" i="42" s="1"/>
  <c r="O446" i="42"/>
  <c r="Y446" i="42" s="1"/>
  <c r="T445" i="42"/>
  <c r="AI445" i="42" s="1"/>
  <c r="S445" i="42"/>
  <c r="AG445" i="42" s="1"/>
  <c r="R445" i="42"/>
  <c r="AE445" i="42" s="1"/>
  <c r="Q445" i="42"/>
  <c r="AC445" i="42" s="1"/>
  <c r="P445" i="42"/>
  <c r="AA445" i="42" s="1"/>
  <c r="O445" i="42"/>
  <c r="Y445" i="42" s="1"/>
  <c r="T444" i="42"/>
  <c r="AI444" i="42" s="1"/>
  <c r="S444" i="42"/>
  <c r="AG444" i="42" s="1"/>
  <c r="R444" i="42"/>
  <c r="AE444" i="42" s="1"/>
  <c r="Q444" i="42"/>
  <c r="AC444" i="42" s="1"/>
  <c r="P444" i="42"/>
  <c r="AA444" i="42" s="1"/>
  <c r="O444" i="42"/>
  <c r="Y444" i="42" s="1"/>
  <c r="T443" i="42"/>
  <c r="AI443" i="42" s="1"/>
  <c r="S443" i="42"/>
  <c r="AG443" i="42" s="1"/>
  <c r="R443" i="42"/>
  <c r="AE443" i="42" s="1"/>
  <c r="Q443" i="42"/>
  <c r="AC443" i="42" s="1"/>
  <c r="P443" i="42"/>
  <c r="AA443" i="42" s="1"/>
  <c r="O443" i="42"/>
  <c r="Y443" i="42" s="1"/>
  <c r="T442" i="42"/>
  <c r="AI442" i="42" s="1"/>
  <c r="S442" i="42"/>
  <c r="AG442" i="42" s="1"/>
  <c r="R442" i="42"/>
  <c r="AE442" i="42" s="1"/>
  <c r="Q442" i="42"/>
  <c r="AC442" i="42" s="1"/>
  <c r="P442" i="42"/>
  <c r="AA442" i="42" s="1"/>
  <c r="O442" i="42"/>
  <c r="Y442" i="42" s="1"/>
  <c r="T441" i="42"/>
  <c r="AI441" i="42" s="1"/>
  <c r="S441" i="42"/>
  <c r="AG441" i="42" s="1"/>
  <c r="R441" i="42"/>
  <c r="AE441" i="42" s="1"/>
  <c r="Q441" i="42"/>
  <c r="AC441" i="42" s="1"/>
  <c r="P441" i="42"/>
  <c r="AA441" i="42" s="1"/>
  <c r="O441" i="42"/>
  <c r="Y441" i="42" s="1"/>
  <c r="T440" i="42"/>
  <c r="AI440" i="42" s="1"/>
  <c r="S440" i="42"/>
  <c r="AG440" i="42" s="1"/>
  <c r="R440" i="42"/>
  <c r="AE440" i="42" s="1"/>
  <c r="Q440" i="42"/>
  <c r="AC440" i="42" s="1"/>
  <c r="P440" i="42"/>
  <c r="AA440" i="42" s="1"/>
  <c r="O440" i="42"/>
  <c r="Y440" i="42" s="1"/>
  <c r="T439" i="42"/>
  <c r="AI439" i="42" s="1"/>
  <c r="S439" i="42"/>
  <c r="AG439" i="42" s="1"/>
  <c r="R439" i="42"/>
  <c r="AE439" i="42" s="1"/>
  <c r="Q439" i="42"/>
  <c r="AC439" i="42" s="1"/>
  <c r="P439" i="42"/>
  <c r="AA439" i="42" s="1"/>
  <c r="O439" i="42"/>
  <c r="Y439" i="42" s="1"/>
  <c r="T438" i="42"/>
  <c r="AI438" i="42" s="1"/>
  <c r="S438" i="42"/>
  <c r="AG438" i="42" s="1"/>
  <c r="R438" i="42"/>
  <c r="AE438" i="42" s="1"/>
  <c r="Q438" i="42"/>
  <c r="AC438" i="42" s="1"/>
  <c r="P438" i="42"/>
  <c r="AA438" i="42" s="1"/>
  <c r="O438" i="42"/>
  <c r="Y438" i="42" s="1"/>
  <c r="T437" i="42"/>
  <c r="AI437" i="42" s="1"/>
  <c r="S437" i="42"/>
  <c r="AG437" i="42" s="1"/>
  <c r="R437" i="42"/>
  <c r="AE437" i="42" s="1"/>
  <c r="Q437" i="42"/>
  <c r="AC437" i="42" s="1"/>
  <c r="P437" i="42"/>
  <c r="AA437" i="42" s="1"/>
  <c r="O437" i="42"/>
  <c r="Y437" i="42" s="1"/>
  <c r="T436" i="42"/>
  <c r="AI436" i="42" s="1"/>
  <c r="S436" i="42"/>
  <c r="AG436" i="42" s="1"/>
  <c r="R436" i="42"/>
  <c r="AE436" i="42" s="1"/>
  <c r="Q436" i="42"/>
  <c r="AC436" i="42" s="1"/>
  <c r="P436" i="42"/>
  <c r="AA436" i="42" s="1"/>
  <c r="O436" i="42"/>
  <c r="Y436" i="42" s="1"/>
  <c r="T435" i="42"/>
  <c r="AI435" i="42" s="1"/>
  <c r="S435" i="42"/>
  <c r="AG435" i="42" s="1"/>
  <c r="R435" i="42"/>
  <c r="AE435" i="42" s="1"/>
  <c r="Q435" i="42"/>
  <c r="AC435" i="42" s="1"/>
  <c r="P435" i="42"/>
  <c r="AA435" i="42" s="1"/>
  <c r="O435" i="42"/>
  <c r="Y435" i="42" s="1"/>
  <c r="T434" i="42"/>
  <c r="AI434" i="42" s="1"/>
  <c r="S434" i="42"/>
  <c r="AG434" i="42" s="1"/>
  <c r="R434" i="42"/>
  <c r="AE434" i="42" s="1"/>
  <c r="Q434" i="42"/>
  <c r="AC434" i="42" s="1"/>
  <c r="P434" i="42"/>
  <c r="AA434" i="42" s="1"/>
  <c r="O434" i="42"/>
  <c r="Y434" i="42" s="1"/>
  <c r="T430" i="42"/>
  <c r="AI430" i="42" s="1"/>
  <c r="S430" i="42"/>
  <c r="AG430" i="42" s="1"/>
  <c r="R430" i="42"/>
  <c r="AE430" i="42" s="1"/>
  <c r="Q430" i="42"/>
  <c r="AC430" i="42" s="1"/>
  <c r="P430" i="42"/>
  <c r="AA430" i="42" s="1"/>
  <c r="O430" i="42"/>
  <c r="Y430" i="42" s="1"/>
  <c r="T429" i="42"/>
  <c r="AI429" i="42" s="1"/>
  <c r="S429" i="42"/>
  <c r="AG429" i="42" s="1"/>
  <c r="R429" i="42"/>
  <c r="AE429" i="42" s="1"/>
  <c r="Q429" i="42"/>
  <c r="AC429" i="42" s="1"/>
  <c r="P429" i="42"/>
  <c r="AA429" i="42" s="1"/>
  <c r="O429" i="42"/>
  <c r="Y429" i="42" s="1"/>
  <c r="T428" i="42"/>
  <c r="AI428" i="42" s="1"/>
  <c r="S428" i="42"/>
  <c r="AG428" i="42" s="1"/>
  <c r="R428" i="42"/>
  <c r="AE428" i="42" s="1"/>
  <c r="Q428" i="42"/>
  <c r="AC428" i="42" s="1"/>
  <c r="P428" i="42"/>
  <c r="AA428" i="42" s="1"/>
  <c r="O428" i="42"/>
  <c r="Y428" i="42" s="1"/>
  <c r="T427" i="42"/>
  <c r="AI427" i="42" s="1"/>
  <c r="S427" i="42"/>
  <c r="AG427" i="42" s="1"/>
  <c r="R427" i="42"/>
  <c r="AE427" i="42" s="1"/>
  <c r="Q427" i="42"/>
  <c r="AC427" i="42" s="1"/>
  <c r="P427" i="42"/>
  <c r="AA427" i="42" s="1"/>
  <c r="O427" i="42"/>
  <c r="Y427" i="42" s="1"/>
  <c r="T426" i="42"/>
  <c r="AI426" i="42" s="1"/>
  <c r="S426" i="42"/>
  <c r="AG426" i="42" s="1"/>
  <c r="R426" i="42"/>
  <c r="AE426" i="42" s="1"/>
  <c r="Q426" i="42"/>
  <c r="AC426" i="42" s="1"/>
  <c r="P426" i="42"/>
  <c r="AA426" i="42" s="1"/>
  <c r="O426" i="42"/>
  <c r="Y426" i="42" s="1"/>
  <c r="T425" i="42"/>
  <c r="AI425" i="42" s="1"/>
  <c r="S425" i="42"/>
  <c r="AG425" i="42" s="1"/>
  <c r="R425" i="42"/>
  <c r="AE425" i="42" s="1"/>
  <c r="Q425" i="42"/>
  <c r="AC425" i="42" s="1"/>
  <c r="P425" i="42"/>
  <c r="AA425" i="42" s="1"/>
  <c r="O425" i="42"/>
  <c r="Y425" i="42" s="1"/>
  <c r="T424" i="42"/>
  <c r="AI424" i="42" s="1"/>
  <c r="S424" i="42"/>
  <c r="AG424" i="42" s="1"/>
  <c r="R424" i="42"/>
  <c r="AE424" i="42" s="1"/>
  <c r="Q424" i="42"/>
  <c r="AC424" i="42" s="1"/>
  <c r="P424" i="42"/>
  <c r="AA424" i="42" s="1"/>
  <c r="O424" i="42"/>
  <c r="Y424" i="42" s="1"/>
  <c r="T423" i="42"/>
  <c r="AI423" i="42" s="1"/>
  <c r="S423" i="42"/>
  <c r="AG423" i="42" s="1"/>
  <c r="R423" i="42"/>
  <c r="AE423" i="42" s="1"/>
  <c r="Q423" i="42"/>
  <c r="AC423" i="42" s="1"/>
  <c r="P423" i="42"/>
  <c r="AA423" i="42" s="1"/>
  <c r="O423" i="42"/>
  <c r="Y423" i="42" s="1"/>
  <c r="T422" i="42"/>
  <c r="AI422" i="42" s="1"/>
  <c r="S422" i="42"/>
  <c r="AG422" i="42" s="1"/>
  <c r="R422" i="42"/>
  <c r="AE422" i="42" s="1"/>
  <c r="Q422" i="42"/>
  <c r="AC422" i="42" s="1"/>
  <c r="P422" i="42"/>
  <c r="AA422" i="42" s="1"/>
  <c r="O422" i="42"/>
  <c r="Y422" i="42" s="1"/>
  <c r="T421" i="42"/>
  <c r="AI421" i="42" s="1"/>
  <c r="S421" i="42"/>
  <c r="AG421" i="42" s="1"/>
  <c r="R421" i="42"/>
  <c r="AE421" i="42" s="1"/>
  <c r="Q421" i="42"/>
  <c r="AC421" i="42" s="1"/>
  <c r="P421" i="42"/>
  <c r="AA421" i="42" s="1"/>
  <c r="O421" i="42"/>
  <c r="Y421" i="42" s="1"/>
  <c r="T420" i="42"/>
  <c r="AI420" i="42" s="1"/>
  <c r="S420" i="42"/>
  <c r="AG420" i="42" s="1"/>
  <c r="R420" i="42"/>
  <c r="AE420" i="42" s="1"/>
  <c r="Q420" i="42"/>
  <c r="AC420" i="42" s="1"/>
  <c r="P420" i="42"/>
  <c r="AA420" i="42" s="1"/>
  <c r="O420" i="42"/>
  <c r="Y420" i="42" s="1"/>
  <c r="T419" i="42"/>
  <c r="AI419" i="42" s="1"/>
  <c r="S419" i="42"/>
  <c r="AG419" i="42" s="1"/>
  <c r="R419" i="42"/>
  <c r="AE419" i="42" s="1"/>
  <c r="Q419" i="42"/>
  <c r="AC419" i="42" s="1"/>
  <c r="P419" i="42"/>
  <c r="AA419" i="42" s="1"/>
  <c r="O419" i="42"/>
  <c r="Y419" i="42" s="1"/>
  <c r="T418" i="42"/>
  <c r="AI418" i="42" s="1"/>
  <c r="S418" i="42"/>
  <c r="AG418" i="42" s="1"/>
  <c r="R418" i="42"/>
  <c r="AE418" i="42" s="1"/>
  <c r="Q418" i="42"/>
  <c r="AC418" i="42" s="1"/>
  <c r="P418" i="42"/>
  <c r="AA418" i="42" s="1"/>
  <c r="O418" i="42"/>
  <c r="Y418" i="42" s="1"/>
  <c r="T417" i="42"/>
  <c r="AI417" i="42" s="1"/>
  <c r="S417" i="42"/>
  <c r="AG417" i="42" s="1"/>
  <c r="R417" i="42"/>
  <c r="AE417" i="42" s="1"/>
  <c r="Q417" i="42"/>
  <c r="AC417" i="42" s="1"/>
  <c r="P417" i="42"/>
  <c r="AA417" i="42" s="1"/>
  <c r="O417" i="42"/>
  <c r="Y417" i="42" s="1"/>
  <c r="T416" i="42"/>
  <c r="AI416" i="42" s="1"/>
  <c r="S416" i="42"/>
  <c r="AG416" i="42" s="1"/>
  <c r="R416" i="42"/>
  <c r="AE416" i="42" s="1"/>
  <c r="Q416" i="42"/>
  <c r="AC416" i="42" s="1"/>
  <c r="P416" i="42"/>
  <c r="AA416" i="42" s="1"/>
  <c r="O416" i="42"/>
  <c r="Y416" i="42" s="1"/>
  <c r="T415" i="42"/>
  <c r="AI415" i="42" s="1"/>
  <c r="S415" i="42"/>
  <c r="AG415" i="42" s="1"/>
  <c r="R415" i="42"/>
  <c r="AE415" i="42" s="1"/>
  <c r="Q415" i="42"/>
  <c r="AC415" i="42" s="1"/>
  <c r="P415" i="42"/>
  <c r="AA415" i="42" s="1"/>
  <c r="O415" i="42"/>
  <c r="Y415" i="42" s="1"/>
  <c r="T414" i="42"/>
  <c r="AI414" i="42" s="1"/>
  <c r="S414" i="42"/>
  <c r="AG414" i="42" s="1"/>
  <c r="R414" i="42"/>
  <c r="AE414" i="42" s="1"/>
  <c r="Q414" i="42"/>
  <c r="AC414" i="42" s="1"/>
  <c r="P414" i="42"/>
  <c r="AA414" i="42" s="1"/>
  <c r="O414" i="42"/>
  <c r="Y414" i="42" s="1"/>
  <c r="T413" i="42"/>
  <c r="AI413" i="42" s="1"/>
  <c r="S413" i="42"/>
  <c r="AG413" i="42" s="1"/>
  <c r="R413" i="42"/>
  <c r="AE413" i="42" s="1"/>
  <c r="Q413" i="42"/>
  <c r="AC413" i="42" s="1"/>
  <c r="P413" i="42"/>
  <c r="AA413" i="42" s="1"/>
  <c r="O413" i="42"/>
  <c r="Y413" i="42" s="1"/>
  <c r="T412" i="42"/>
  <c r="AI412" i="42" s="1"/>
  <c r="S412" i="42"/>
  <c r="AG412" i="42" s="1"/>
  <c r="R412" i="42"/>
  <c r="AE412" i="42" s="1"/>
  <c r="Q412" i="42"/>
  <c r="AC412" i="42" s="1"/>
  <c r="P412" i="42"/>
  <c r="AA412" i="42" s="1"/>
  <c r="O412" i="42"/>
  <c r="Y412" i="42" s="1"/>
  <c r="T411" i="42"/>
  <c r="AI411" i="42" s="1"/>
  <c r="S411" i="42"/>
  <c r="AG411" i="42" s="1"/>
  <c r="R411" i="42"/>
  <c r="AE411" i="42" s="1"/>
  <c r="Q411" i="42"/>
  <c r="AC411" i="42" s="1"/>
  <c r="P411" i="42"/>
  <c r="AA411" i="42" s="1"/>
  <c r="O411" i="42"/>
  <c r="Y411" i="42" s="1"/>
  <c r="T410" i="42"/>
  <c r="AI410" i="42" s="1"/>
  <c r="S410" i="42"/>
  <c r="AG410" i="42" s="1"/>
  <c r="R410" i="42"/>
  <c r="AE410" i="42" s="1"/>
  <c r="Q410" i="42"/>
  <c r="AC410" i="42" s="1"/>
  <c r="P410" i="42"/>
  <c r="AA410" i="42" s="1"/>
  <c r="O410" i="42"/>
  <c r="Y410" i="42" s="1"/>
  <c r="T405" i="42"/>
  <c r="AI405" i="42" s="1"/>
  <c r="S405" i="42"/>
  <c r="AG405" i="42" s="1"/>
  <c r="R405" i="42"/>
  <c r="AE405" i="42" s="1"/>
  <c r="Q405" i="42"/>
  <c r="AC405" i="42" s="1"/>
  <c r="P405" i="42"/>
  <c r="AA405" i="42" s="1"/>
  <c r="O405" i="42"/>
  <c r="Y405" i="42" s="1"/>
  <c r="T404" i="42"/>
  <c r="AI404" i="42" s="1"/>
  <c r="S404" i="42"/>
  <c r="AG404" i="42" s="1"/>
  <c r="R404" i="42"/>
  <c r="AE404" i="42" s="1"/>
  <c r="Q404" i="42"/>
  <c r="AC404" i="42" s="1"/>
  <c r="P404" i="42"/>
  <c r="AA404" i="42" s="1"/>
  <c r="O404" i="42"/>
  <c r="Y404" i="42" s="1"/>
  <c r="T403" i="42"/>
  <c r="AI403" i="42" s="1"/>
  <c r="S403" i="42"/>
  <c r="AG403" i="42" s="1"/>
  <c r="R403" i="42"/>
  <c r="AE403" i="42" s="1"/>
  <c r="Q403" i="42"/>
  <c r="AC403" i="42" s="1"/>
  <c r="P403" i="42"/>
  <c r="AA403" i="42" s="1"/>
  <c r="O403" i="42"/>
  <c r="Y403" i="42" s="1"/>
  <c r="T402" i="42"/>
  <c r="AI402" i="42" s="1"/>
  <c r="S402" i="42"/>
  <c r="AG402" i="42" s="1"/>
  <c r="R402" i="42"/>
  <c r="AE402" i="42" s="1"/>
  <c r="Q402" i="42"/>
  <c r="AC402" i="42" s="1"/>
  <c r="P402" i="42"/>
  <c r="AA402" i="42" s="1"/>
  <c r="O402" i="42"/>
  <c r="Y402" i="42" s="1"/>
  <c r="T401" i="42"/>
  <c r="AI401" i="42" s="1"/>
  <c r="S401" i="42"/>
  <c r="AG401" i="42" s="1"/>
  <c r="R401" i="42"/>
  <c r="AE401" i="42" s="1"/>
  <c r="Q401" i="42"/>
  <c r="AC401" i="42" s="1"/>
  <c r="P401" i="42"/>
  <c r="AA401" i="42" s="1"/>
  <c r="O401" i="42"/>
  <c r="Y401" i="42" s="1"/>
  <c r="T400" i="42"/>
  <c r="AI400" i="42" s="1"/>
  <c r="S400" i="42"/>
  <c r="AG400" i="42" s="1"/>
  <c r="R400" i="42"/>
  <c r="AE400" i="42" s="1"/>
  <c r="Q400" i="42"/>
  <c r="AC400" i="42" s="1"/>
  <c r="P400" i="42"/>
  <c r="AA400" i="42" s="1"/>
  <c r="O400" i="42"/>
  <c r="Y400" i="42" s="1"/>
  <c r="T399" i="42"/>
  <c r="AI399" i="42" s="1"/>
  <c r="S399" i="42"/>
  <c r="AG399" i="42" s="1"/>
  <c r="R399" i="42"/>
  <c r="AE399" i="42" s="1"/>
  <c r="Q399" i="42"/>
  <c r="AC399" i="42" s="1"/>
  <c r="P399" i="42"/>
  <c r="AA399" i="42" s="1"/>
  <c r="O399" i="42"/>
  <c r="Y399" i="42" s="1"/>
  <c r="T398" i="42"/>
  <c r="AI398" i="42" s="1"/>
  <c r="S398" i="42"/>
  <c r="AG398" i="42" s="1"/>
  <c r="R398" i="42"/>
  <c r="AE398" i="42" s="1"/>
  <c r="Q398" i="42"/>
  <c r="AC398" i="42" s="1"/>
  <c r="P398" i="42"/>
  <c r="AA398" i="42" s="1"/>
  <c r="O398" i="42"/>
  <c r="Y398" i="42" s="1"/>
  <c r="T397" i="42"/>
  <c r="AI397" i="42" s="1"/>
  <c r="S397" i="42"/>
  <c r="AG397" i="42" s="1"/>
  <c r="R397" i="42"/>
  <c r="AE397" i="42" s="1"/>
  <c r="Q397" i="42"/>
  <c r="AC397" i="42" s="1"/>
  <c r="P397" i="42"/>
  <c r="AA397" i="42" s="1"/>
  <c r="O397" i="42"/>
  <c r="Y397" i="42" s="1"/>
  <c r="T396" i="42"/>
  <c r="AI396" i="42" s="1"/>
  <c r="S396" i="42"/>
  <c r="AG396" i="42" s="1"/>
  <c r="R396" i="42"/>
  <c r="AE396" i="42" s="1"/>
  <c r="Q396" i="42"/>
  <c r="AC396" i="42" s="1"/>
  <c r="P396" i="42"/>
  <c r="AA396" i="42" s="1"/>
  <c r="O396" i="42"/>
  <c r="Y396" i="42" s="1"/>
  <c r="T395" i="42"/>
  <c r="AI395" i="42" s="1"/>
  <c r="S395" i="42"/>
  <c r="AG395" i="42" s="1"/>
  <c r="R395" i="42"/>
  <c r="AE395" i="42" s="1"/>
  <c r="Q395" i="42"/>
  <c r="AC395" i="42" s="1"/>
  <c r="P395" i="42"/>
  <c r="AA395" i="42" s="1"/>
  <c r="O395" i="42"/>
  <c r="Y395" i="42" s="1"/>
  <c r="T394" i="42"/>
  <c r="AI394" i="42" s="1"/>
  <c r="S394" i="42"/>
  <c r="AG394" i="42" s="1"/>
  <c r="R394" i="42"/>
  <c r="AE394" i="42" s="1"/>
  <c r="Q394" i="42"/>
  <c r="AC394" i="42" s="1"/>
  <c r="P394" i="42"/>
  <c r="AA394" i="42" s="1"/>
  <c r="O394" i="42"/>
  <c r="Y394" i="42" s="1"/>
  <c r="T393" i="42"/>
  <c r="AI393" i="42" s="1"/>
  <c r="S393" i="42"/>
  <c r="AG393" i="42" s="1"/>
  <c r="R393" i="42"/>
  <c r="AE393" i="42" s="1"/>
  <c r="Q393" i="42"/>
  <c r="AC393" i="42" s="1"/>
  <c r="P393" i="42"/>
  <c r="AA393" i="42" s="1"/>
  <c r="O393" i="42"/>
  <c r="Y393" i="42" s="1"/>
  <c r="T392" i="42"/>
  <c r="AI392" i="42" s="1"/>
  <c r="S392" i="42"/>
  <c r="AG392" i="42" s="1"/>
  <c r="R392" i="42"/>
  <c r="AE392" i="42" s="1"/>
  <c r="Q392" i="42"/>
  <c r="AC392" i="42" s="1"/>
  <c r="P392" i="42"/>
  <c r="AA392" i="42" s="1"/>
  <c r="O392" i="42"/>
  <c r="Y392" i="42" s="1"/>
  <c r="T391" i="42"/>
  <c r="AI391" i="42" s="1"/>
  <c r="S391" i="42"/>
  <c r="AG391" i="42" s="1"/>
  <c r="R391" i="42"/>
  <c r="AE391" i="42" s="1"/>
  <c r="Q391" i="42"/>
  <c r="AC391" i="42" s="1"/>
  <c r="P391" i="42"/>
  <c r="AA391" i="42" s="1"/>
  <c r="O391" i="42"/>
  <c r="Y391" i="42" s="1"/>
  <c r="T390" i="42"/>
  <c r="AI390" i="42" s="1"/>
  <c r="S390" i="42"/>
  <c r="AG390" i="42" s="1"/>
  <c r="R390" i="42"/>
  <c r="AE390" i="42" s="1"/>
  <c r="Q390" i="42"/>
  <c r="AC390" i="42" s="1"/>
  <c r="P390" i="42"/>
  <c r="AA390" i="42" s="1"/>
  <c r="O390" i="42"/>
  <c r="Y390" i="42" s="1"/>
  <c r="T389" i="42"/>
  <c r="AI389" i="42" s="1"/>
  <c r="S389" i="42"/>
  <c r="AG389" i="42" s="1"/>
  <c r="R389" i="42"/>
  <c r="AE389" i="42" s="1"/>
  <c r="Q389" i="42"/>
  <c r="AC389" i="42" s="1"/>
  <c r="P389" i="42"/>
  <c r="AA389" i="42" s="1"/>
  <c r="O389" i="42"/>
  <c r="Y389" i="42" s="1"/>
  <c r="T388" i="42"/>
  <c r="AI388" i="42" s="1"/>
  <c r="S388" i="42"/>
  <c r="AG388" i="42" s="1"/>
  <c r="R388" i="42"/>
  <c r="AE388" i="42" s="1"/>
  <c r="Q388" i="42"/>
  <c r="AC388" i="42" s="1"/>
  <c r="P388" i="42"/>
  <c r="AA388" i="42" s="1"/>
  <c r="O388" i="42"/>
  <c r="Y388" i="42" s="1"/>
  <c r="T387" i="42"/>
  <c r="AI387" i="42" s="1"/>
  <c r="S387" i="42"/>
  <c r="AG387" i="42" s="1"/>
  <c r="R387" i="42"/>
  <c r="AE387" i="42" s="1"/>
  <c r="Q387" i="42"/>
  <c r="AC387" i="42" s="1"/>
  <c r="P387" i="42"/>
  <c r="AA387" i="42" s="1"/>
  <c r="O387" i="42"/>
  <c r="Y387" i="42" s="1"/>
  <c r="T386" i="42"/>
  <c r="AI386" i="42" s="1"/>
  <c r="S386" i="42"/>
  <c r="AG386" i="42" s="1"/>
  <c r="R386" i="42"/>
  <c r="AE386" i="42" s="1"/>
  <c r="Q386" i="42"/>
  <c r="AC386" i="42" s="1"/>
  <c r="P386" i="42"/>
  <c r="AA386" i="42" s="1"/>
  <c r="O386" i="42"/>
  <c r="Y386" i="42" s="1"/>
  <c r="T385" i="42"/>
  <c r="AI385" i="42" s="1"/>
  <c r="S385" i="42"/>
  <c r="AG385" i="42" s="1"/>
  <c r="R385" i="42"/>
  <c r="AE385" i="42" s="1"/>
  <c r="Q385" i="42"/>
  <c r="AC385" i="42" s="1"/>
  <c r="P385" i="42"/>
  <c r="AA385" i="42" s="1"/>
  <c r="O385" i="42"/>
  <c r="Y385" i="42" s="1"/>
  <c r="T384" i="42"/>
  <c r="AI384" i="42" s="1"/>
  <c r="S384" i="42"/>
  <c r="AG384" i="42" s="1"/>
  <c r="R384" i="42"/>
  <c r="AE384" i="42" s="1"/>
  <c r="Q384" i="42"/>
  <c r="AC384" i="42" s="1"/>
  <c r="P384" i="42"/>
  <c r="AA384" i="42" s="1"/>
  <c r="O384" i="42"/>
  <c r="Y384" i="42" s="1"/>
  <c r="T383" i="42"/>
  <c r="AI383" i="42" s="1"/>
  <c r="S383" i="42"/>
  <c r="AG383" i="42" s="1"/>
  <c r="R383" i="42"/>
  <c r="AE383" i="42" s="1"/>
  <c r="Q383" i="42"/>
  <c r="AC383" i="42" s="1"/>
  <c r="P383" i="42"/>
  <c r="AA383" i="42" s="1"/>
  <c r="O383" i="42"/>
  <c r="Y383" i="42" s="1"/>
  <c r="T378" i="42"/>
  <c r="AI378" i="42" s="1"/>
  <c r="S378" i="42"/>
  <c r="AG378" i="42" s="1"/>
  <c r="R378" i="42"/>
  <c r="AE378" i="42" s="1"/>
  <c r="Q378" i="42"/>
  <c r="AC378" i="42" s="1"/>
  <c r="P378" i="42"/>
  <c r="AA378" i="42" s="1"/>
  <c r="O378" i="42"/>
  <c r="Y378" i="42" s="1"/>
  <c r="T377" i="42"/>
  <c r="AI377" i="42" s="1"/>
  <c r="S377" i="42"/>
  <c r="AG377" i="42" s="1"/>
  <c r="R377" i="42"/>
  <c r="AE377" i="42" s="1"/>
  <c r="Q377" i="42"/>
  <c r="AC377" i="42" s="1"/>
  <c r="P377" i="42"/>
  <c r="AA377" i="42" s="1"/>
  <c r="O377" i="42"/>
  <c r="Y377" i="42" s="1"/>
  <c r="T376" i="42"/>
  <c r="AI376" i="42" s="1"/>
  <c r="S376" i="42"/>
  <c r="AG376" i="42" s="1"/>
  <c r="R376" i="42"/>
  <c r="AE376" i="42" s="1"/>
  <c r="Q376" i="42"/>
  <c r="AC376" i="42" s="1"/>
  <c r="P376" i="42"/>
  <c r="AA376" i="42" s="1"/>
  <c r="O376" i="42"/>
  <c r="Y376" i="42" s="1"/>
  <c r="T375" i="42"/>
  <c r="AI375" i="42" s="1"/>
  <c r="S375" i="42"/>
  <c r="AG375" i="42" s="1"/>
  <c r="R375" i="42"/>
  <c r="AE375" i="42" s="1"/>
  <c r="Q375" i="42"/>
  <c r="AC375" i="42" s="1"/>
  <c r="P375" i="42"/>
  <c r="AA375" i="42" s="1"/>
  <c r="O375" i="42"/>
  <c r="Y375" i="42" s="1"/>
  <c r="T374" i="42"/>
  <c r="AI374" i="42" s="1"/>
  <c r="S374" i="42"/>
  <c r="AG374" i="42" s="1"/>
  <c r="R374" i="42"/>
  <c r="AE374" i="42" s="1"/>
  <c r="Q374" i="42"/>
  <c r="AC374" i="42" s="1"/>
  <c r="P374" i="42"/>
  <c r="AA374" i="42" s="1"/>
  <c r="O374" i="42"/>
  <c r="Y374" i="42" s="1"/>
  <c r="T373" i="42"/>
  <c r="AI373" i="42" s="1"/>
  <c r="S373" i="42"/>
  <c r="AG373" i="42" s="1"/>
  <c r="R373" i="42"/>
  <c r="AE373" i="42" s="1"/>
  <c r="Q373" i="42"/>
  <c r="AC373" i="42" s="1"/>
  <c r="P373" i="42"/>
  <c r="AA373" i="42" s="1"/>
  <c r="O373" i="42"/>
  <c r="Y373" i="42" s="1"/>
  <c r="T372" i="42"/>
  <c r="AI372" i="42" s="1"/>
  <c r="S372" i="42"/>
  <c r="AG372" i="42" s="1"/>
  <c r="R372" i="42"/>
  <c r="AE372" i="42" s="1"/>
  <c r="Q372" i="42"/>
  <c r="AC372" i="42" s="1"/>
  <c r="P372" i="42"/>
  <c r="AA372" i="42" s="1"/>
  <c r="O372" i="42"/>
  <c r="Y372" i="42" s="1"/>
  <c r="T371" i="42"/>
  <c r="AI371" i="42" s="1"/>
  <c r="S371" i="42"/>
  <c r="AG371" i="42" s="1"/>
  <c r="R371" i="42"/>
  <c r="AE371" i="42" s="1"/>
  <c r="Q371" i="42"/>
  <c r="AC371" i="42" s="1"/>
  <c r="P371" i="42"/>
  <c r="AA371" i="42" s="1"/>
  <c r="O371" i="42"/>
  <c r="Y371" i="42" s="1"/>
  <c r="T370" i="42"/>
  <c r="AI370" i="42" s="1"/>
  <c r="S370" i="42"/>
  <c r="AG370" i="42" s="1"/>
  <c r="R370" i="42"/>
  <c r="AE370" i="42" s="1"/>
  <c r="Q370" i="42"/>
  <c r="AC370" i="42" s="1"/>
  <c r="P370" i="42"/>
  <c r="AA370" i="42" s="1"/>
  <c r="O370" i="42"/>
  <c r="Y370" i="42" s="1"/>
  <c r="T369" i="42"/>
  <c r="AI369" i="42" s="1"/>
  <c r="S369" i="42"/>
  <c r="AG369" i="42" s="1"/>
  <c r="R369" i="42"/>
  <c r="AE369" i="42" s="1"/>
  <c r="Q369" i="42"/>
  <c r="AC369" i="42" s="1"/>
  <c r="P369" i="42"/>
  <c r="AA369" i="42" s="1"/>
  <c r="O369" i="42"/>
  <c r="Y369" i="42" s="1"/>
  <c r="T368" i="42"/>
  <c r="AI368" i="42" s="1"/>
  <c r="S368" i="42"/>
  <c r="AG368" i="42" s="1"/>
  <c r="R368" i="42"/>
  <c r="AE368" i="42" s="1"/>
  <c r="Q368" i="42"/>
  <c r="AC368" i="42" s="1"/>
  <c r="P368" i="42"/>
  <c r="AA368" i="42" s="1"/>
  <c r="O368" i="42"/>
  <c r="Y368" i="42" s="1"/>
  <c r="T367" i="42"/>
  <c r="AI367" i="42" s="1"/>
  <c r="S367" i="42"/>
  <c r="AG367" i="42" s="1"/>
  <c r="R367" i="42"/>
  <c r="AE367" i="42" s="1"/>
  <c r="Q367" i="42"/>
  <c r="AC367" i="42" s="1"/>
  <c r="P367" i="42"/>
  <c r="AA367" i="42" s="1"/>
  <c r="O367" i="42"/>
  <c r="Y367" i="42" s="1"/>
  <c r="T366" i="42"/>
  <c r="AI366" i="42" s="1"/>
  <c r="S366" i="42"/>
  <c r="AG366" i="42" s="1"/>
  <c r="R366" i="42"/>
  <c r="AE366" i="42" s="1"/>
  <c r="Q366" i="42"/>
  <c r="AC366" i="42" s="1"/>
  <c r="P366" i="42"/>
  <c r="AA366" i="42" s="1"/>
  <c r="O366" i="42"/>
  <c r="Y366" i="42" s="1"/>
  <c r="T365" i="42"/>
  <c r="AI365" i="42" s="1"/>
  <c r="S365" i="42"/>
  <c r="AG365" i="42" s="1"/>
  <c r="R365" i="42"/>
  <c r="AE365" i="42" s="1"/>
  <c r="Q365" i="42"/>
  <c r="AC365" i="42" s="1"/>
  <c r="P365" i="42"/>
  <c r="AA365" i="42" s="1"/>
  <c r="O365" i="42"/>
  <c r="Y365" i="42" s="1"/>
  <c r="T364" i="42"/>
  <c r="AI364" i="42" s="1"/>
  <c r="S364" i="42"/>
  <c r="AG364" i="42" s="1"/>
  <c r="R364" i="42"/>
  <c r="AE364" i="42" s="1"/>
  <c r="Q364" i="42"/>
  <c r="AC364" i="42" s="1"/>
  <c r="P364" i="42"/>
  <c r="AA364" i="42" s="1"/>
  <c r="O364" i="42"/>
  <c r="Y364" i="42" s="1"/>
  <c r="T363" i="42"/>
  <c r="AI363" i="42" s="1"/>
  <c r="S363" i="42"/>
  <c r="AG363" i="42" s="1"/>
  <c r="R363" i="42"/>
  <c r="AE363" i="42" s="1"/>
  <c r="Q363" i="42"/>
  <c r="AC363" i="42" s="1"/>
  <c r="P363" i="42"/>
  <c r="AA363" i="42" s="1"/>
  <c r="O363" i="42"/>
  <c r="Y363" i="42" s="1"/>
  <c r="T362" i="42"/>
  <c r="AI362" i="42" s="1"/>
  <c r="S362" i="42"/>
  <c r="AG362" i="42" s="1"/>
  <c r="R362" i="42"/>
  <c r="AE362" i="42" s="1"/>
  <c r="Q362" i="42"/>
  <c r="AC362" i="42" s="1"/>
  <c r="P362" i="42"/>
  <c r="AA362" i="42" s="1"/>
  <c r="O362" i="42"/>
  <c r="Y362" i="42" s="1"/>
  <c r="T361" i="42"/>
  <c r="AI361" i="42" s="1"/>
  <c r="S361" i="42"/>
  <c r="AG361" i="42" s="1"/>
  <c r="R361" i="42"/>
  <c r="AE361" i="42" s="1"/>
  <c r="Q361" i="42"/>
  <c r="AC361" i="42" s="1"/>
  <c r="P361" i="42"/>
  <c r="AA361" i="42" s="1"/>
  <c r="O361" i="42"/>
  <c r="Y361" i="42" s="1"/>
  <c r="T360" i="42"/>
  <c r="AI360" i="42" s="1"/>
  <c r="S360" i="42"/>
  <c r="AG360" i="42" s="1"/>
  <c r="R360" i="42"/>
  <c r="AE360" i="42" s="1"/>
  <c r="Q360" i="42"/>
  <c r="AC360" i="42" s="1"/>
  <c r="P360" i="42"/>
  <c r="AA360" i="42" s="1"/>
  <c r="O360" i="42"/>
  <c r="Y360" i="42" s="1"/>
  <c r="T359" i="42"/>
  <c r="AI359" i="42" s="1"/>
  <c r="S359" i="42"/>
  <c r="AG359" i="42" s="1"/>
  <c r="R359" i="42"/>
  <c r="AE359" i="42" s="1"/>
  <c r="Q359" i="42"/>
  <c r="AC359" i="42" s="1"/>
  <c r="P359" i="42"/>
  <c r="AA359" i="42" s="1"/>
  <c r="O359" i="42"/>
  <c r="Y359" i="42" s="1"/>
  <c r="T358" i="42"/>
  <c r="AI358" i="42" s="1"/>
  <c r="S358" i="42"/>
  <c r="AG358" i="42" s="1"/>
  <c r="R358" i="42"/>
  <c r="AE358" i="42" s="1"/>
  <c r="Q358" i="42"/>
  <c r="AC358" i="42" s="1"/>
  <c r="P358" i="42"/>
  <c r="AA358" i="42" s="1"/>
  <c r="O358" i="42"/>
  <c r="Y358" i="42" s="1"/>
  <c r="T357" i="42"/>
  <c r="AI357" i="42" s="1"/>
  <c r="S357" i="42"/>
  <c r="AG357" i="42" s="1"/>
  <c r="R357" i="42"/>
  <c r="AE357" i="42" s="1"/>
  <c r="Q357" i="42"/>
  <c r="AC357" i="42" s="1"/>
  <c r="P357" i="42"/>
  <c r="AA357" i="42" s="1"/>
  <c r="O357" i="42"/>
  <c r="Y357" i="42" s="1"/>
  <c r="T356" i="42"/>
  <c r="AI356" i="42" s="1"/>
  <c r="S356" i="42"/>
  <c r="AG356" i="42" s="1"/>
  <c r="R356" i="42"/>
  <c r="AE356" i="42" s="1"/>
  <c r="Q356" i="42"/>
  <c r="AC356" i="42" s="1"/>
  <c r="P356" i="42"/>
  <c r="AA356" i="42" s="1"/>
  <c r="O356" i="42"/>
  <c r="Y356" i="42" s="1"/>
  <c r="T355" i="42"/>
  <c r="AI355" i="42" s="1"/>
  <c r="S355" i="42"/>
  <c r="AG355" i="42" s="1"/>
  <c r="R355" i="42"/>
  <c r="AE355" i="42" s="1"/>
  <c r="Q355" i="42"/>
  <c r="AC355" i="42" s="1"/>
  <c r="P355" i="42"/>
  <c r="AA355" i="42" s="1"/>
  <c r="O355" i="42"/>
  <c r="Y355" i="42" s="1"/>
  <c r="T354" i="42"/>
  <c r="AI354" i="42" s="1"/>
  <c r="S354" i="42"/>
  <c r="AG354" i="42" s="1"/>
  <c r="R354" i="42"/>
  <c r="AE354" i="42" s="1"/>
  <c r="Q354" i="42"/>
  <c r="AC354" i="42" s="1"/>
  <c r="P354" i="42"/>
  <c r="AA354" i="42" s="1"/>
  <c r="O354" i="42"/>
  <c r="Y354" i="42" s="1"/>
  <c r="T353" i="42"/>
  <c r="AI353" i="42" s="1"/>
  <c r="S353" i="42"/>
  <c r="AG353" i="42" s="1"/>
  <c r="R353" i="42"/>
  <c r="AE353" i="42" s="1"/>
  <c r="Q353" i="42"/>
  <c r="AC353" i="42" s="1"/>
  <c r="P353" i="42"/>
  <c r="AA353" i="42" s="1"/>
  <c r="O353" i="42"/>
  <c r="Y353" i="42" s="1"/>
  <c r="T349" i="42"/>
  <c r="AI349" i="42" s="1"/>
  <c r="S349" i="42"/>
  <c r="AG349" i="42" s="1"/>
  <c r="R349" i="42"/>
  <c r="AE349" i="42" s="1"/>
  <c r="Q349" i="42"/>
  <c r="AC349" i="42" s="1"/>
  <c r="P349" i="42"/>
  <c r="AA349" i="42" s="1"/>
  <c r="O349" i="42"/>
  <c r="Y349" i="42" s="1"/>
  <c r="T348" i="42"/>
  <c r="AI348" i="42" s="1"/>
  <c r="S348" i="42"/>
  <c r="AG348" i="42" s="1"/>
  <c r="R348" i="42"/>
  <c r="AE348" i="42" s="1"/>
  <c r="Q348" i="42"/>
  <c r="AC348" i="42" s="1"/>
  <c r="P348" i="42"/>
  <c r="AA348" i="42" s="1"/>
  <c r="O348" i="42"/>
  <c r="Y348" i="42" s="1"/>
  <c r="T347" i="42"/>
  <c r="AI347" i="42" s="1"/>
  <c r="S347" i="42"/>
  <c r="AG347" i="42" s="1"/>
  <c r="R347" i="42"/>
  <c r="AE347" i="42" s="1"/>
  <c r="Q347" i="42"/>
  <c r="AC347" i="42" s="1"/>
  <c r="P347" i="42"/>
  <c r="AA347" i="42" s="1"/>
  <c r="O347" i="42"/>
  <c r="Y347" i="42" s="1"/>
  <c r="T346" i="42"/>
  <c r="AI346" i="42" s="1"/>
  <c r="S346" i="42"/>
  <c r="AG346" i="42" s="1"/>
  <c r="R346" i="42"/>
  <c r="AE346" i="42" s="1"/>
  <c r="Q346" i="42"/>
  <c r="AC346" i="42" s="1"/>
  <c r="P346" i="42"/>
  <c r="AA346" i="42" s="1"/>
  <c r="O346" i="42"/>
  <c r="Y346" i="42" s="1"/>
  <c r="T345" i="42"/>
  <c r="AI345" i="42" s="1"/>
  <c r="S345" i="42"/>
  <c r="AG345" i="42" s="1"/>
  <c r="R345" i="42"/>
  <c r="AE345" i="42" s="1"/>
  <c r="Q345" i="42"/>
  <c r="AC345" i="42" s="1"/>
  <c r="P345" i="42"/>
  <c r="AA345" i="42" s="1"/>
  <c r="O345" i="42"/>
  <c r="Y345" i="42" s="1"/>
  <c r="T344" i="42"/>
  <c r="AI344" i="42" s="1"/>
  <c r="S344" i="42"/>
  <c r="AG344" i="42" s="1"/>
  <c r="R344" i="42"/>
  <c r="AE344" i="42" s="1"/>
  <c r="Q344" i="42"/>
  <c r="AC344" i="42" s="1"/>
  <c r="P344" i="42"/>
  <c r="AA344" i="42" s="1"/>
  <c r="O344" i="42"/>
  <c r="Y344" i="42" s="1"/>
  <c r="T339" i="42"/>
  <c r="AI339" i="42" s="1"/>
  <c r="S339" i="42"/>
  <c r="AG339" i="42" s="1"/>
  <c r="R339" i="42"/>
  <c r="AE339" i="42" s="1"/>
  <c r="Q339" i="42"/>
  <c r="AC339" i="42" s="1"/>
  <c r="P339" i="42"/>
  <c r="AA339" i="42" s="1"/>
  <c r="O339" i="42"/>
  <c r="Y339" i="42" s="1"/>
  <c r="T338" i="42"/>
  <c r="AI338" i="42" s="1"/>
  <c r="S338" i="42"/>
  <c r="AG338" i="42" s="1"/>
  <c r="R338" i="42"/>
  <c r="AE338" i="42" s="1"/>
  <c r="Q338" i="42"/>
  <c r="AC338" i="42" s="1"/>
  <c r="P338" i="42"/>
  <c r="AA338" i="42" s="1"/>
  <c r="O338" i="42"/>
  <c r="Y338" i="42" s="1"/>
  <c r="T337" i="42"/>
  <c r="AI337" i="42" s="1"/>
  <c r="S337" i="42"/>
  <c r="AG337" i="42" s="1"/>
  <c r="R337" i="42"/>
  <c r="AE337" i="42" s="1"/>
  <c r="Q337" i="42"/>
  <c r="AC337" i="42" s="1"/>
  <c r="P337" i="42"/>
  <c r="AA337" i="42" s="1"/>
  <c r="O337" i="42"/>
  <c r="Y337" i="42" s="1"/>
  <c r="T336" i="42"/>
  <c r="AI336" i="42" s="1"/>
  <c r="S336" i="42"/>
  <c r="AG336" i="42" s="1"/>
  <c r="R336" i="42"/>
  <c r="AE336" i="42" s="1"/>
  <c r="Q336" i="42"/>
  <c r="AC336" i="42" s="1"/>
  <c r="P336" i="42"/>
  <c r="AA336" i="42" s="1"/>
  <c r="O336" i="42"/>
  <c r="Y336" i="42" s="1"/>
  <c r="T335" i="42"/>
  <c r="AI335" i="42" s="1"/>
  <c r="S335" i="42"/>
  <c r="AG335" i="42" s="1"/>
  <c r="R335" i="42"/>
  <c r="AE335" i="42" s="1"/>
  <c r="Q335" i="42"/>
  <c r="AC335" i="42" s="1"/>
  <c r="P335" i="42"/>
  <c r="AA335" i="42" s="1"/>
  <c r="O335" i="42"/>
  <c r="Y335" i="42" s="1"/>
  <c r="T334" i="42"/>
  <c r="AI334" i="42" s="1"/>
  <c r="S334" i="42"/>
  <c r="AG334" i="42" s="1"/>
  <c r="R334" i="42"/>
  <c r="AE334" i="42" s="1"/>
  <c r="Q334" i="42"/>
  <c r="AC334" i="42" s="1"/>
  <c r="P334" i="42"/>
  <c r="AA334" i="42" s="1"/>
  <c r="O334" i="42"/>
  <c r="Y334" i="42" s="1"/>
  <c r="T333" i="42"/>
  <c r="AI333" i="42" s="1"/>
  <c r="S333" i="42"/>
  <c r="AG333" i="42" s="1"/>
  <c r="R333" i="42"/>
  <c r="AE333" i="42" s="1"/>
  <c r="Q333" i="42"/>
  <c r="AC333" i="42" s="1"/>
  <c r="P333" i="42"/>
  <c r="AA333" i="42" s="1"/>
  <c r="O333" i="42"/>
  <c r="Y333" i="42" s="1"/>
  <c r="T332" i="42"/>
  <c r="AI332" i="42" s="1"/>
  <c r="S332" i="42"/>
  <c r="AG332" i="42" s="1"/>
  <c r="R332" i="42"/>
  <c r="AE332" i="42" s="1"/>
  <c r="Q332" i="42"/>
  <c r="AC332" i="42" s="1"/>
  <c r="P332" i="42"/>
  <c r="AA332" i="42" s="1"/>
  <c r="O332" i="42"/>
  <c r="Y332" i="42" s="1"/>
  <c r="T331" i="42"/>
  <c r="AI331" i="42" s="1"/>
  <c r="S331" i="42"/>
  <c r="AG331" i="42" s="1"/>
  <c r="R331" i="42"/>
  <c r="AE331" i="42" s="1"/>
  <c r="Q331" i="42"/>
  <c r="AC331" i="42" s="1"/>
  <c r="P331" i="42"/>
  <c r="AA331" i="42" s="1"/>
  <c r="O331" i="42"/>
  <c r="Y331" i="42" s="1"/>
  <c r="T330" i="42"/>
  <c r="AI330" i="42" s="1"/>
  <c r="S330" i="42"/>
  <c r="AG330" i="42" s="1"/>
  <c r="R330" i="42"/>
  <c r="AE330" i="42" s="1"/>
  <c r="Q330" i="42"/>
  <c r="AC330" i="42" s="1"/>
  <c r="P330" i="42"/>
  <c r="AA330" i="42" s="1"/>
  <c r="O330" i="42"/>
  <c r="Y330" i="42" s="1"/>
  <c r="T329" i="42"/>
  <c r="AI329" i="42" s="1"/>
  <c r="S329" i="42"/>
  <c r="AG329" i="42" s="1"/>
  <c r="R329" i="42"/>
  <c r="AE329" i="42" s="1"/>
  <c r="Q329" i="42"/>
  <c r="AC329" i="42" s="1"/>
  <c r="P329" i="42"/>
  <c r="AA329" i="42" s="1"/>
  <c r="O329" i="42"/>
  <c r="Y329" i="42" s="1"/>
  <c r="T328" i="42"/>
  <c r="AI328" i="42" s="1"/>
  <c r="S328" i="42"/>
  <c r="AG328" i="42" s="1"/>
  <c r="R328" i="42"/>
  <c r="AE328" i="42" s="1"/>
  <c r="Q328" i="42"/>
  <c r="AC328" i="42" s="1"/>
  <c r="P328" i="42"/>
  <c r="AA328" i="42" s="1"/>
  <c r="O328" i="42"/>
  <c r="Y328" i="42" s="1"/>
  <c r="T327" i="42"/>
  <c r="AI327" i="42" s="1"/>
  <c r="S327" i="42"/>
  <c r="AG327" i="42" s="1"/>
  <c r="R327" i="42"/>
  <c r="AE327" i="42" s="1"/>
  <c r="Q327" i="42"/>
  <c r="AC327" i="42" s="1"/>
  <c r="P327" i="42"/>
  <c r="AA327" i="42" s="1"/>
  <c r="O327" i="42"/>
  <c r="Y327" i="42" s="1"/>
  <c r="T326" i="42"/>
  <c r="AI326" i="42" s="1"/>
  <c r="S326" i="42"/>
  <c r="AG326" i="42" s="1"/>
  <c r="R326" i="42"/>
  <c r="AE326" i="42" s="1"/>
  <c r="Q326" i="42"/>
  <c r="AC326" i="42" s="1"/>
  <c r="P326" i="42"/>
  <c r="AA326" i="42" s="1"/>
  <c r="O326" i="42"/>
  <c r="Y326" i="42" s="1"/>
  <c r="T325" i="42"/>
  <c r="AI325" i="42" s="1"/>
  <c r="S325" i="42"/>
  <c r="AG325" i="42" s="1"/>
  <c r="R325" i="42"/>
  <c r="AE325" i="42" s="1"/>
  <c r="Q325" i="42"/>
  <c r="AC325" i="42" s="1"/>
  <c r="P325" i="42"/>
  <c r="AA325" i="42" s="1"/>
  <c r="O325" i="42"/>
  <c r="Y325" i="42" s="1"/>
  <c r="T324" i="42"/>
  <c r="AI324" i="42" s="1"/>
  <c r="S324" i="42"/>
  <c r="AG324" i="42" s="1"/>
  <c r="R324" i="42"/>
  <c r="AE324" i="42" s="1"/>
  <c r="Q324" i="42"/>
  <c r="AC324" i="42" s="1"/>
  <c r="P324" i="42"/>
  <c r="AA324" i="42" s="1"/>
  <c r="O324" i="42"/>
  <c r="Y324" i="42" s="1"/>
  <c r="T323" i="42"/>
  <c r="AI323" i="42" s="1"/>
  <c r="S323" i="42"/>
  <c r="AG323" i="42" s="1"/>
  <c r="R323" i="42"/>
  <c r="AE323" i="42" s="1"/>
  <c r="Q323" i="42"/>
  <c r="AC323" i="42" s="1"/>
  <c r="P323" i="42"/>
  <c r="AA323" i="42" s="1"/>
  <c r="O323" i="42"/>
  <c r="Y323" i="42" s="1"/>
  <c r="T322" i="42"/>
  <c r="AI322" i="42" s="1"/>
  <c r="S322" i="42"/>
  <c r="AG322" i="42" s="1"/>
  <c r="R322" i="42"/>
  <c r="AE322" i="42" s="1"/>
  <c r="Q322" i="42"/>
  <c r="AC322" i="42" s="1"/>
  <c r="P322" i="42"/>
  <c r="AA322" i="42" s="1"/>
  <c r="O322" i="42"/>
  <c r="Y322" i="42" s="1"/>
  <c r="T12" i="42"/>
  <c r="AI12" i="42" s="1"/>
  <c r="S12" i="42"/>
  <c r="AG12" i="42" s="1"/>
  <c r="R12" i="42"/>
  <c r="AE12" i="42" s="1"/>
  <c r="P12" i="42"/>
  <c r="AA12" i="42" s="1"/>
  <c r="O12" i="42"/>
  <c r="Y12" i="42" s="1"/>
  <c r="T11" i="42"/>
  <c r="AI11" i="42" s="1"/>
  <c r="S11" i="42"/>
  <c r="AG11" i="42" s="1"/>
  <c r="R11" i="42"/>
  <c r="AE11" i="42" s="1"/>
  <c r="P11" i="42"/>
  <c r="AA11" i="42" s="1"/>
  <c r="O11" i="42"/>
  <c r="Y11" i="42" s="1"/>
  <c r="T10" i="42"/>
  <c r="AI10" i="42" s="1"/>
  <c r="S10" i="42"/>
  <c r="AG10" i="42" s="1"/>
  <c r="R10" i="42"/>
  <c r="AE10" i="42" s="1"/>
  <c r="P10" i="42"/>
  <c r="AA10" i="42" s="1"/>
  <c r="O10" i="42"/>
  <c r="Y10" i="42" s="1"/>
  <c r="T9" i="42"/>
  <c r="AI9" i="42" s="1"/>
  <c r="S9" i="42"/>
  <c r="AG9" i="42" s="1"/>
  <c r="R9" i="42"/>
  <c r="AE9" i="42" s="1"/>
  <c r="P9" i="42"/>
  <c r="AA9" i="42" s="1"/>
  <c r="O9" i="42"/>
  <c r="Y9" i="42" s="1"/>
  <c r="AI8" i="42"/>
  <c r="S8" i="42"/>
  <c r="AG8" i="42" s="1"/>
  <c r="R8" i="42"/>
  <c r="AE8" i="42" s="1"/>
  <c r="P8" i="42"/>
  <c r="AA8" i="42" s="1"/>
  <c r="O8" i="42"/>
  <c r="Y8" i="42" s="1"/>
  <c r="AY483" i="43" l="1"/>
  <c r="AY487" i="43"/>
  <c r="AY665" i="43"/>
  <c r="AY542" i="43"/>
  <c r="AY662" i="43"/>
  <c r="AY666" i="43"/>
  <c r="AY663" i="43"/>
  <c r="AY667" i="43"/>
  <c r="AY496" i="43"/>
  <c r="AY500" i="43"/>
  <c r="AY504" i="43"/>
  <c r="AY508" i="43"/>
  <c r="AY512" i="43"/>
  <c r="AY516" i="43"/>
  <c r="AY520" i="43"/>
  <c r="AY524" i="43"/>
  <c r="AY528" i="43"/>
  <c r="AY532" i="43"/>
  <c r="AY536" i="43"/>
  <c r="AY540" i="43"/>
  <c r="AY544" i="43"/>
  <c r="AY548" i="43"/>
  <c r="AY552" i="43"/>
  <c r="AY556" i="43"/>
  <c r="AY560" i="43"/>
  <c r="AY564" i="43"/>
  <c r="AY568" i="43"/>
  <c r="AY572" i="43"/>
  <c r="AY576" i="43"/>
  <c r="AY580" i="43"/>
  <c r="AY584" i="43"/>
  <c r="AY588" i="43"/>
  <c r="AY592" i="43"/>
  <c r="AY596" i="43"/>
  <c r="AY600" i="43"/>
  <c r="AY661" i="43"/>
  <c r="AY664" i="43"/>
  <c r="AY509" i="43"/>
  <c r="AY513" i="43"/>
  <c r="AY517" i="43"/>
  <c r="AY521" i="43"/>
  <c r="AY525" i="43"/>
  <c r="AY529" i="43"/>
  <c r="AY533" i="43"/>
  <c r="AY537" i="43"/>
  <c r="AY541" i="43"/>
  <c r="AY545" i="43"/>
  <c r="AY549" i="43"/>
  <c r="AY553" i="43"/>
  <c r="AY557" i="43"/>
  <c r="AY561" i="43"/>
  <c r="AY565" i="43"/>
  <c r="AY569" i="43"/>
  <c r="AY573" i="43"/>
  <c r="AY577" i="43"/>
  <c r="AY581" i="43"/>
  <c r="AY585" i="43"/>
  <c r="AY589" i="43"/>
  <c r="AY593" i="43"/>
  <c r="AY597" i="43"/>
  <c r="AY601" i="43"/>
  <c r="AY654" i="43"/>
  <c r="AY607" i="43"/>
  <c r="AY611" i="43"/>
  <c r="AY615" i="43"/>
  <c r="AY619" i="43"/>
  <c r="AY623" i="43"/>
  <c r="AY627" i="43"/>
  <c r="AY631" i="43"/>
  <c r="AY635" i="43"/>
  <c r="AY639" i="43"/>
  <c r="AY643" i="43"/>
  <c r="AY651" i="43"/>
  <c r="AY655" i="43"/>
  <c r="AY604" i="43"/>
  <c r="AY608" i="43"/>
  <c r="AY612" i="43"/>
  <c r="AY616" i="43"/>
  <c r="AY620" i="43"/>
  <c r="AY624" i="43"/>
  <c r="AY628" i="43"/>
  <c r="AY632" i="43"/>
  <c r="AY636" i="43"/>
  <c r="AY640" i="43"/>
  <c r="AY648" i="43"/>
  <c r="AY652" i="43"/>
  <c r="AY656" i="43"/>
  <c r="AY621" i="43"/>
  <c r="AY649" i="43"/>
  <c r="AY653" i="43"/>
  <c r="AY657" i="43"/>
  <c r="AY502" i="43"/>
  <c r="AY510" i="43"/>
  <c r="AY518" i="43"/>
  <c r="AY605" i="43"/>
  <c r="AY613" i="43"/>
  <c r="AY617" i="43"/>
  <c r="AY625" i="43"/>
  <c r="AY633" i="43"/>
  <c r="AY637" i="43"/>
  <c r="AY641" i="43"/>
  <c r="AY495" i="43"/>
  <c r="AY499" i="43"/>
  <c r="AY503" i="43"/>
  <c r="AY507" i="43"/>
  <c r="AY511" i="43"/>
  <c r="AY515" i="43"/>
  <c r="AY519" i="43"/>
  <c r="AY606" i="43"/>
  <c r="AY610" i="43"/>
  <c r="AY614" i="43"/>
  <c r="AY618" i="43"/>
  <c r="AY622" i="43"/>
  <c r="AY626" i="43"/>
  <c r="AY630" i="43"/>
  <c r="AY634" i="43"/>
  <c r="AY638" i="43"/>
  <c r="AY642" i="43"/>
  <c r="AY646" i="43"/>
  <c r="AY523" i="43"/>
  <c r="AY527" i="43"/>
  <c r="AY531" i="43"/>
  <c r="AY535" i="43"/>
  <c r="AY539" i="43"/>
  <c r="AY543" i="43"/>
  <c r="AY547" i="43"/>
  <c r="AY551" i="43"/>
  <c r="AY555" i="43"/>
  <c r="AY559" i="43"/>
  <c r="AY563" i="43"/>
  <c r="AY567" i="43"/>
  <c r="AY571" i="43"/>
  <c r="AY575" i="43"/>
  <c r="AY579" i="43"/>
  <c r="AY583" i="43"/>
  <c r="AY587" i="43"/>
  <c r="AY591" i="43"/>
  <c r="AY595" i="43"/>
  <c r="AY599" i="43"/>
  <c r="AY603" i="43"/>
  <c r="AY650" i="43"/>
  <c r="AY658" i="43"/>
  <c r="AY647" i="43"/>
  <c r="AY659" i="43"/>
  <c r="AY497" i="43"/>
  <c r="AY501" i="43"/>
  <c r="AY505" i="43"/>
  <c r="AY644" i="43"/>
  <c r="AY660" i="43"/>
  <c r="AY506" i="43"/>
  <c r="AY645" i="43"/>
  <c r="AY498" i="43"/>
  <c r="AY514" i="43"/>
  <c r="AY609" i="43"/>
  <c r="AY629" i="43"/>
  <c r="AY522" i="43"/>
  <c r="AY526" i="43"/>
  <c r="AY530" i="43"/>
  <c r="AY534" i="43"/>
  <c r="AY538" i="43"/>
  <c r="AY546" i="43"/>
  <c r="AY550" i="43"/>
  <c r="AY554" i="43"/>
  <c r="AY558" i="43"/>
  <c r="AY562" i="43"/>
  <c r="AY566" i="43"/>
  <c r="AY570" i="43"/>
  <c r="AY574" i="43"/>
  <c r="AY578" i="43"/>
  <c r="AY582" i="43"/>
  <c r="AY586" i="43"/>
  <c r="AY590" i="43"/>
  <c r="AY594" i="43"/>
  <c r="AY598" i="43"/>
  <c r="AY602" i="43"/>
  <c r="AY491" i="43"/>
  <c r="AY324" i="43"/>
  <c r="AY328" i="43"/>
  <c r="AY332" i="43"/>
  <c r="AY336" i="43"/>
  <c r="AY340" i="43"/>
  <c r="AY344" i="43"/>
  <c r="AY348" i="43"/>
  <c r="AY352" i="43"/>
  <c r="AY356" i="43"/>
  <c r="AY360" i="43"/>
  <c r="AY364" i="43"/>
  <c r="AY368" i="43"/>
  <c r="AY372" i="43"/>
  <c r="AY376" i="43"/>
  <c r="AY412" i="43"/>
  <c r="AY416" i="43"/>
  <c r="AY420" i="43"/>
  <c r="AY424" i="43"/>
  <c r="AY428" i="43"/>
  <c r="AY432" i="43"/>
  <c r="AY320" i="43"/>
  <c r="AY436" i="43"/>
  <c r="AY440" i="43"/>
  <c r="AY444" i="43"/>
  <c r="AY448" i="43"/>
  <c r="AY452" i="43"/>
  <c r="AY247" i="43"/>
  <c r="AY248" i="43"/>
  <c r="AY252" i="43"/>
  <c r="AY256" i="43"/>
  <c r="AY260" i="43"/>
  <c r="AY484" i="43"/>
  <c r="AY488" i="43"/>
  <c r="AY492" i="43"/>
  <c r="AY377" i="43"/>
  <c r="AY381" i="43"/>
  <c r="AY385" i="43"/>
  <c r="AY389" i="43"/>
  <c r="AY485" i="43"/>
  <c r="AY489" i="43"/>
  <c r="AY493" i="43"/>
  <c r="AY318" i="43"/>
  <c r="AY322" i="43"/>
  <c r="AY326" i="43"/>
  <c r="AY330" i="43"/>
  <c r="AY334" i="43"/>
  <c r="AY338" i="43"/>
  <c r="AY342" i="43"/>
  <c r="AY346" i="43"/>
  <c r="AY350" i="43"/>
  <c r="AY354" i="43"/>
  <c r="AY358" i="43"/>
  <c r="AY362" i="43"/>
  <c r="AY366" i="43"/>
  <c r="AY370" i="43"/>
  <c r="AY374" i="43"/>
  <c r="AY410" i="43"/>
  <c r="AY414" i="43"/>
  <c r="AY418" i="43"/>
  <c r="AY422" i="43"/>
  <c r="AY426" i="43"/>
  <c r="AY430" i="43"/>
  <c r="AY434" i="43"/>
  <c r="AY438" i="43"/>
  <c r="AY442" i="43"/>
  <c r="AY446" i="43"/>
  <c r="AY450" i="43"/>
  <c r="AY454" i="43"/>
  <c r="AY408" i="43"/>
  <c r="AY486" i="43"/>
  <c r="AY490" i="43"/>
  <c r="AY494" i="43"/>
  <c r="AY319" i="43"/>
  <c r="AY323" i="43"/>
  <c r="AY327" i="43"/>
  <c r="AY331" i="43"/>
  <c r="AY335" i="43"/>
  <c r="AY339" i="43"/>
  <c r="AY343" i="43"/>
  <c r="AY347" i="43"/>
  <c r="AY351" i="43"/>
  <c r="AY355" i="43"/>
  <c r="AY359" i="43"/>
  <c r="AY363" i="43"/>
  <c r="AY367" i="43"/>
  <c r="AY371" i="43"/>
  <c r="AY375" i="43"/>
  <c r="AY379" i="43"/>
  <c r="AY383" i="43"/>
  <c r="AY387" i="43"/>
  <c r="AY391" i="43"/>
  <c r="AY395" i="43"/>
  <c r="AY399" i="43"/>
  <c r="AY403" i="43"/>
  <c r="AY407" i="43"/>
  <c r="AY411" i="43"/>
  <c r="AY415" i="43"/>
  <c r="AY419" i="43"/>
  <c r="AY423" i="43"/>
  <c r="AY427" i="43"/>
  <c r="AY431" i="43"/>
  <c r="AY435" i="43"/>
  <c r="AY439" i="43"/>
  <c r="AY443" i="43"/>
  <c r="AY447" i="43"/>
  <c r="AY451" i="43"/>
  <c r="AY455" i="43"/>
  <c r="AY459" i="43"/>
  <c r="AY463" i="43"/>
  <c r="AY467" i="43"/>
  <c r="AY471" i="43"/>
  <c r="AY475" i="43"/>
  <c r="AY249" i="43"/>
  <c r="AY253" i="43"/>
  <c r="AY257" i="43"/>
  <c r="AY261" i="43"/>
  <c r="AY265" i="43"/>
  <c r="AY269" i="43"/>
  <c r="AY273" i="43"/>
  <c r="AY277" i="43"/>
  <c r="AY281" i="43"/>
  <c r="AY285" i="43"/>
  <c r="AY289" i="43"/>
  <c r="AY293" i="43"/>
  <c r="AY297" i="43"/>
  <c r="AY301" i="43"/>
  <c r="AY305" i="43"/>
  <c r="AY309" i="43"/>
  <c r="AY313" i="43"/>
  <c r="AY317" i="43"/>
  <c r="AY380" i="43"/>
  <c r="AY384" i="43"/>
  <c r="AY388" i="43"/>
  <c r="AY392" i="43"/>
  <c r="AY396" i="43"/>
  <c r="AY400" i="43"/>
  <c r="AY404" i="43"/>
  <c r="AY321" i="43"/>
  <c r="AY325" i="43"/>
  <c r="AY329" i="43"/>
  <c r="AY333" i="43"/>
  <c r="AY337" i="43"/>
  <c r="AY341" i="43"/>
  <c r="AY345" i="43"/>
  <c r="AY349" i="43"/>
  <c r="AY353" i="43"/>
  <c r="AY357" i="43"/>
  <c r="AY361" i="43"/>
  <c r="AY365" i="43"/>
  <c r="AY369" i="43"/>
  <c r="AY373" i="43"/>
  <c r="AY456" i="43"/>
  <c r="AY460" i="43"/>
  <c r="AY464" i="43"/>
  <c r="AY468" i="43"/>
  <c r="AY472" i="43"/>
  <c r="AY476" i="43"/>
  <c r="AY480" i="43"/>
  <c r="AY250" i="43"/>
  <c r="AY254" i="43"/>
  <c r="AY258" i="43"/>
  <c r="AY262" i="43"/>
  <c r="AY266" i="43"/>
  <c r="AY270" i="43"/>
  <c r="AY274" i="43"/>
  <c r="AY278" i="43"/>
  <c r="AY282" i="43"/>
  <c r="AY286" i="43"/>
  <c r="AY290" i="43"/>
  <c r="AY294" i="43"/>
  <c r="AY298" i="43"/>
  <c r="AY302" i="43"/>
  <c r="AY306" i="43"/>
  <c r="AY310" i="43"/>
  <c r="AY314" i="43"/>
  <c r="AY393" i="43"/>
  <c r="AY397" i="43"/>
  <c r="AY401" i="43"/>
  <c r="AY405" i="43"/>
  <c r="AY409" i="43"/>
  <c r="AY413" i="43"/>
  <c r="AY417" i="43"/>
  <c r="AY421" i="43"/>
  <c r="AY425" i="43"/>
  <c r="AY429" i="43"/>
  <c r="AY433" i="43"/>
  <c r="AY437" i="43"/>
  <c r="AY441" i="43"/>
  <c r="AY445" i="43"/>
  <c r="AY449" i="43"/>
  <c r="AY453" i="43"/>
  <c r="AY457" i="43"/>
  <c r="AY461" i="43"/>
  <c r="AY465" i="43"/>
  <c r="AY469" i="43"/>
  <c r="AY473" i="43"/>
  <c r="AY477" i="43"/>
  <c r="AY481" i="43"/>
  <c r="AY251" i="43"/>
  <c r="AY255" i="43"/>
  <c r="AY259" i="43"/>
  <c r="AY263" i="43"/>
  <c r="AY267" i="43"/>
  <c r="AY271" i="43"/>
  <c r="AY275" i="43"/>
  <c r="AY279" i="43"/>
  <c r="AY283" i="43"/>
  <c r="AY287" i="43"/>
  <c r="AY291" i="43"/>
  <c r="AY295" i="43"/>
  <c r="AY299" i="43"/>
  <c r="AY303" i="43"/>
  <c r="AY307" i="43"/>
  <c r="AY311" i="43"/>
  <c r="AY315" i="43"/>
  <c r="AY378" i="43"/>
  <c r="AY382" i="43"/>
  <c r="AY386" i="43"/>
  <c r="AY390" i="43"/>
  <c r="AY394" i="43"/>
  <c r="AY398" i="43"/>
  <c r="AY402" i="43"/>
  <c r="AY406" i="43"/>
  <c r="AY458" i="43"/>
  <c r="AY462" i="43"/>
  <c r="AY466" i="43"/>
  <c r="AY470" i="43"/>
  <c r="AY474" i="43"/>
  <c r="AY478" i="43"/>
  <c r="AY482" i="43"/>
  <c r="AY264" i="43"/>
  <c r="AY268" i="43"/>
  <c r="AY272" i="43"/>
  <c r="AY276" i="43"/>
  <c r="AY280" i="43"/>
  <c r="AY284" i="43"/>
  <c r="AY288" i="43"/>
  <c r="AY292" i="43"/>
  <c r="AY296" i="43"/>
  <c r="AY300" i="43"/>
  <c r="AY304" i="43"/>
  <c r="AY308" i="43"/>
  <c r="AY312" i="43"/>
  <c r="AY316" i="43"/>
  <c r="AY479" i="43"/>
  <c r="AY215" i="43"/>
  <c r="AY219" i="43"/>
  <c r="AY223" i="43"/>
  <c r="AY227" i="43"/>
  <c r="AY231" i="43"/>
  <c r="AY238" i="43"/>
  <c r="AY242" i="43"/>
  <c r="AY225" i="43"/>
  <c r="AY246" i="43"/>
  <c r="AY212" i="43"/>
  <c r="AY216" i="43"/>
  <c r="AY220" i="43"/>
  <c r="AY224" i="43"/>
  <c r="AY235" i="43"/>
  <c r="AY239" i="43"/>
  <c r="AY243" i="43"/>
  <c r="AY226" i="43"/>
  <c r="AY230" i="43"/>
  <c r="AY237" i="43"/>
  <c r="AY241" i="43"/>
  <c r="AY245" i="43"/>
  <c r="AY228" i="43"/>
  <c r="AY213" i="43"/>
  <c r="AY217" i="43"/>
  <c r="AY221" i="43"/>
  <c r="AY232" i="43"/>
  <c r="AY229" i="43"/>
  <c r="AY236" i="43"/>
  <c r="AY240" i="43"/>
  <c r="AY244" i="43"/>
  <c r="AY214" i="43"/>
  <c r="AY218" i="43"/>
  <c r="AY222" i="43"/>
  <c r="AY233" i="43"/>
  <c r="AY234" i="43"/>
  <c r="AY206" i="43"/>
  <c r="AY210" i="43"/>
  <c r="AY142" i="43"/>
  <c r="AY146" i="43"/>
  <c r="AY150" i="43"/>
  <c r="AY154" i="43"/>
  <c r="AY158" i="43"/>
  <c r="AY162" i="43"/>
  <c r="AY173" i="43"/>
  <c r="AY188" i="43"/>
  <c r="AY192" i="43"/>
  <c r="AY196" i="43"/>
  <c r="AY200" i="43"/>
  <c r="AY204" i="43"/>
  <c r="AY208" i="43"/>
  <c r="AY143" i="43"/>
  <c r="AY147" i="43"/>
  <c r="AY151" i="43"/>
  <c r="AY155" i="43"/>
  <c r="AY159" i="43"/>
  <c r="AY163" i="43"/>
  <c r="AY189" i="43"/>
  <c r="AY193" i="43"/>
  <c r="AY197" i="43"/>
  <c r="AY145" i="43"/>
  <c r="AY149" i="43"/>
  <c r="AY153" i="43"/>
  <c r="AY157" i="43"/>
  <c r="AY161" i="43"/>
  <c r="AY165" i="43"/>
  <c r="AY172" i="43"/>
  <c r="AY187" i="43"/>
  <c r="AY191" i="43"/>
  <c r="AY195" i="43"/>
  <c r="AY199" i="43"/>
  <c r="AY169" i="43"/>
  <c r="AY176" i="43"/>
  <c r="AY180" i="43"/>
  <c r="AY184" i="43"/>
  <c r="AY207" i="43"/>
  <c r="AY211" i="43"/>
  <c r="AY166" i="43"/>
  <c r="AY170" i="43"/>
  <c r="AY177" i="43"/>
  <c r="AY181" i="43"/>
  <c r="AY185" i="43"/>
  <c r="AY201" i="43"/>
  <c r="AY167" i="43"/>
  <c r="AY171" i="43"/>
  <c r="AY174" i="43"/>
  <c r="AY178" i="43"/>
  <c r="AY182" i="43"/>
  <c r="AY205" i="43"/>
  <c r="AY209" i="43"/>
  <c r="AY144" i="43"/>
  <c r="AY148" i="43"/>
  <c r="AY152" i="43"/>
  <c r="AY156" i="43"/>
  <c r="AY160" i="43"/>
  <c r="AY164" i="43"/>
  <c r="AY186" i="43"/>
  <c r="AY190" i="43"/>
  <c r="AY194" i="43"/>
  <c r="AY198" i="43"/>
  <c r="AY202" i="43"/>
  <c r="AY141" i="43"/>
  <c r="AY168" i="43"/>
  <c r="AY175" i="43"/>
  <c r="AY179" i="43"/>
  <c r="AY183" i="43"/>
  <c r="AY203" i="43"/>
  <c r="AY135" i="43"/>
  <c r="AY139" i="43"/>
  <c r="AY137" i="43"/>
  <c r="AY134" i="43"/>
  <c r="AY138" i="43"/>
  <c r="AY136" i="43"/>
  <c r="AY140" i="43"/>
  <c r="AY89" i="43"/>
  <c r="AY87" i="43"/>
  <c r="AY56" i="43"/>
  <c r="AY41" i="43"/>
  <c r="AY33" i="43"/>
  <c r="AY9" i="43"/>
  <c r="AY57" i="43"/>
  <c r="AY17" i="43"/>
  <c r="AY65" i="43"/>
  <c r="AY19" i="43"/>
  <c r="AY51" i="43"/>
  <c r="AY43" i="43"/>
  <c r="AY27" i="43"/>
  <c r="AY48" i="43"/>
  <c r="AY49" i="43"/>
  <c r="AY11" i="43"/>
  <c r="AY25" i="43"/>
  <c r="AY35" i="43"/>
  <c r="AY59" i="43"/>
  <c r="AL724" i="42"/>
  <c r="AL587" i="42"/>
  <c r="AL630" i="42"/>
  <c r="AL640" i="42"/>
  <c r="AL646" i="42"/>
  <c r="AL593" i="42"/>
  <c r="AL608" i="42"/>
  <c r="AL697" i="42"/>
  <c r="AL706" i="42"/>
  <c r="AL715" i="42"/>
  <c r="AL731" i="42"/>
  <c r="AL738" i="42"/>
  <c r="AL607" i="42"/>
  <c r="AL714" i="42"/>
  <c r="AL592" i="42"/>
  <c r="AL687" i="42"/>
  <c r="AL710" i="42"/>
  <c r="AL658" i="42"/>
  <c r="AL666" i="42"/>
  <c r="AL579" i="42"/>
  <c r="AL601" i="42"/>
  <c r="AL736" i="42"/>
  <c r="AL644" i="42"/>
  <c r="AL645" i="42"/>
  <c r="AL647" i="42"/>
  <c r="AL629" i="42"/>
  <c r="AL622" i="42"/>
  <c r="AL635" i="42"/>
  <c r="AL676" i="42"/>
  <c r="AL737" i="42"/>
  <c r="AL702" i="42"/>
  <c r="AL707" i="42"/>
  <c r="AL711" i="42"/>
  <c r="AL712" i="42"/>
  <c r="AL730" i="42"/>
  <c r="AL566" i="42"/>
  <c r="AL606" i="42"/>
  <c r="AL623" i="42"/>
  <c r="AL652" i="42"/>
  <c r="AL654" i="42"/>
  <c r="AL661" i="42"/>
  <c r="AL698" i="42"/>
  <c r="AL708" i="42"/>
  <c r="AL722" i="42"/>
  <c r="AL591" i="42"/>
  <c r="AL688" i="42"/>
  <c r="AL599" i="42"/>
  <c r="AL602" i="42"/>
  <c r="AL627" i="42"/>
  <c r="AL641" i="42"/>
  <c r="AL699" i="42"/>
  <c r="AL734" i="42"/>
  <c r="AL575" i="42"/>
  <c r="AL582" i="42"/>
  <c r="AL648" i="42"/>
  <c r="AL576" i="42"/>
  <c r="AL577" i="42"/>
  <c r="AL637" i="42"/>
  <c r="AL638" i="42"/>
  <c r="AL643" i="42"/>
  <c r="AL709" i="42"/>
  <c r="AL583" i="42"/>
  <c r="AL590" i="42"/>
  <c r="AL615" i="42"/>
  <c r="AL636" i="42"/>
  <c r="AL642" i="42"/>
  <c r="AL659" i="42"/>
  <c r="AL664" i="42"/>
  <c r="AL671" i="42"/>
  <c r="AL719" i="42"/>
  <c r="AL732" i="42"/>
  <c r="AL581" i="42"/>
  <c r="AL589" i="42"/>
  <c r="AL624" i="42"/>
  <c r="AL625" i="42"/>
  <c r="AL628" i="42"/>
  <c r="AL634" i="42"/>
  <c r="AL667" i="42"/>
  <c r="AL713" i="42"/>
  <c r="AL718" i="42"/>
  <c r="AL733" i="42"/>
  <c r="AL588" i="42"/>
  <c r="AL639" i="42"/>
  <c r="AL603" i="42"/>
  <c r="AL604" i="42"/>
  <c r="AL626" i="42"/>
  <c r="AL649" i="42"/>
  <c r="AL700" i="42"/>
  <c r="AL701" i="42"/>
  <c r="AY32" i="43"/>
  <c r="AY16" i="43"/>
  <c r="AY73" i="43"/>
  <c r="AY83" i="43"/>
  <c r="AY128" i="43"/>
  <c r="AY131" i="43"/>
  <c r="AY24" i="43"/>
  <c r="AY12" i="43"/>
  <c r="AY20" i="43"/>
  <c r="AY28" i="43"/>
  <c r="AY36" i="43"/>
  <c r="AY44" i="43"/>
  <c r="AY52" i="43"/>
  <c r="AY69" i="43"/>
  <c r="AY81" i="43"/>
  <c r="AY120" i="43"/>
  <c r="AY121" i="43"/>
  <c r="AY123" i="43"/>
  <c r="AY96" i="43"/>
  <c r="AY99" i="43"/>
  <c r="AY104" i="43"/>
  <c r="AY105" i="43"/>
  <c r="AY107" i="43"/>
  <c r="AY112" i="43"/>
  <c r="AY113" i="43"/>
  <c r="AY115" i="43"/>
  <c r="AY127" i="43"/>
  <c r="AY78" i="43"/>
  <c r="AY63" i="43"/>
  <c r="AY119" i="43"/>
  <c r="AY132" i="43"/>
  <c r="AY133" i="43"/>
  <c r="AY8" i="43"/>
  <c r="AY40" i="43"/>
  <c r="AY79" i="43"/>
  <c r="AY71" i="43"/>
  <c r="AY84" i="43"/>
  <c r="AY94" i="43"/>
  <c r="AY95" i="43"/>
  <c r="AY97" i="43"/>
  <c r="AY103" i="43"/>
  <c r="AY111" i="43"/>
  <c r="AY124" i="43"/>
  <c r="AY125" i="43"/>
  <c r="AY116" i="43"/>
  <c r="AY117" i="43"/>
  <c r="AY6" i="43"/>
  <c r="AY13" i="43"/>
  <c r="AY14" i="43"/>
  <c r="AY21" i="43"/>
  <c r="AY22" i="43"/>
  <c r="AY29" i="43"/>
  <c r="AY30" i="43"/>
  <c r="AY37" i="43"/>
  <c r="AY38" i="43"/>
  <c r="AY45" i="43"/>
  <c r="AY46" i="43"/>
  <c r="AY53" i="43"/>
  <c r="AY54" i="43"/>
  <c r="AY66" i="43"/>
  <c r="AY67" i="43"/>
  <c r="AY74" i="43"/>
  <c r="AY77" i="43"/>
  <c r="AY100" i="43"/>
  <c r="AY101" i="43"/>
  <c r="AY108" i="43"/>
  <c r="AY109" i="43"/>
  <c r="AY61" i="43"/>
  <c r="AY10" i="43"/>
  <c r="AY18" i="43"/>
  <c r="AY26" i="43"/>
  <c r="AY34" i="43"/>
  <c r="AY42" i="43"/>
  <c r="AY50" i="43"/>
  <c r="AY58" i="43"/>
  <c r="AY7" i="43"/>
  <c r="AY15" i="43"/>
  <c r="AY23" i="43"/>
  <c r="AY31" i="43"/>
  <c r="AY39" i="43"/>
  <c r="AY47" i="43"/>
  <c r="AY55" i="43"/>
  <c r="AY68" i="43"/>
  <c r="AY80" i="43"/>
  <c r="AY90" i="43"/>
  <c r="AY93" i="43"/>
  <c r="AY60" i="43"/>
  <c r="AY64" i="43"/>
  <c r="AY88" i="43"/>
  <c r="AY62" i="43"/>
  <c r="AY76" i="43"/>
  <c r="AY86" i="43"/>
  <c r="AY91" i="43"/>
  <c r="AY98" i="43"/>
  <c r="AY106" i="43"/>
  <c r="AY114" i="43"/>
  <c r="AY122" i="43"/>
  <c r="AY130" i="43"/>
  <c r="AY72" i="43"/>
  <c r="AY70" i="43"/>
  <c r="AY75" i="43"/>
  <c r="AY82" i="43"/>
  <c r="AY85" i="43"/>
  <c r="AY92" i="43"/>
  <c r="AY102" i="43"/>
  <c r="AY110" i="43"/>
  <c r="AY118" i="43"/>
  <c r="AY126" i="43"/>
  <c r="AY129" i="43"/>
  <c r="AL685" i="42"/>
  <c r="AL695" i="42"/>
  <c r="AL617" i="42"/>
  <c r="AL686" i="42"/>
  <c r="AL655" i="42"/>
  <c r="AL631" i="42"/>
  <c r="AL696" i="42"/>
  <c r="AL653" i="42"/>
  <c r="AL620" i="42"/>
  <c r="AL662" i="42"/>
  <c r="AL692" i="42"/>
  <c r="AL726" i="42"/>
  <c r="AL735" i="42"/>
  <c r="AL618" i="42"/>
  <c r="AL619" i="42"/>
  <c r="AL632" i="42"/>
  <c r="AL633" i="42"/>
  <c r="AL651" i="42"/>
  <c r="AL665" i="42"/>
  <c r="AL679" i="42"/>
  <c r="AL682" i="42"/>
  <c r="AL725" i="42"/>
  <c r="AL660" i="42"/>
  <c r="AL663" i="42"/>
  <c r="AL672" i="42"/>
  <c r="AL691" i="42"/>
  <c r="AL723" i="42"/>
  <c r="AL678" i="42"/>
  <c r="AL689" i="42"/>
  <c r="AL690" i="42"/>
  <c r="AL721" i="42"/>
  <c r="AL729" i="42"/>
  <c r="AL677" i="42"/>
  <c r="AL675" i="42"/>
  <c r="AL650" i="42"/>
  <c r="AL681" i="42"/>
  <c r="AL684" i="42"/>
  <c r="AL694" i="42"/>
  <c r="AL670" i="42"/>
  <c r="AL674" i="42"/>
  <c r="AL728" i="42"/>
  <c r="AL705" i="42"/>
  <c r="AL683" i="42"/>
  <c r="AL693" i="42"/>
  <c r="AL703" i="42"/>
  <c r="AL704" i="42"/>
  <c r="AL720" i="42"/>
  <c r="AL621" i="42"/>
  <c r="AL673" i="42"/>
  <c r="AL680" i="42"/>
  <c r="AL716" i="42"/>
  <c r="AL717" i="42"/>
  <c r="AL727" i="42"/>
  <c r="AL668" i="42"/>
  <c r="AL669" i="42"/>
  <c r="AL741" i="42"/>
  <c r="AL739" i="42"/>
  <c r="AL740" i="42"/>
  <c r="AL656" i="42"/>
  <c r="AL657" i="42"/>
  <c r="AL616" i="42"/>
  <c r="AL614" i="42"/>
  <c r="AL571" i="42"/>
  <c r="AL580" i="42"/>
  <c r="AL570" i="42"/>
  <c r="AL594" i="42"/>
  <c r="AL600" i="42"/>
  <c r="AL578" i="42"/>
  <c r="AL605" i="42"/>
  <c r="AL598" i="42"/>
  <c r="AL574" i="42"/>
  <c r="AL597" i="42"/>
  <c r="AL572" i="42"/>
  <c r="AL595" i="42"/>
  <c r="AL596" i="42"/>
  <c r="AL584" i="42"/>
  <c r="AL585" i="42"/>
  <c r="AL610" i="42"/>
  <c r="AL573" i="42"/>
  <c r="AL586" i="42"/>
  <c r="AL609" i="42"/>
  <c r="AL569" i="42"/>
  <c r="AL568" i="42"/>
  <c r="AL567" i="42"/>
  <c r="AL189" i="42"/>
  <c r="AL203" i="42"/>
  <c r="AL193" i="42"/>
  <c r="AL201" i="42"/>
  <c r="AL191" i="42"/>
  <c r="AL129" i="42"/>
  <c r="AL190" i="42"/>
  <c r="AL198" i="42"/>
  <c r="AL205" i="42"/>
  <c r="AL192" i="42"/>
  <c r="AL202" i="42"/>
  <c r="AL206" i="42"/>
  <c r="AL183" i="42"/>
  <c r="AL204" i="42"/>
  <c r="AL194" i="42"/>
  <c r="AL200" i="42"/>
  <c r="AL197" i="42"/>
  <c r="AL187" i="42"/>
  <c r="AL195" i="42"/>
  <c r="AL196" i="42"/>
  <c r="AL211" i="42"/>
  <c r="AL186" i="42"/>
  <c r="AL210" i="42"/>
  <c r="AL184" i="42"/>
  <c r="AL185" i="42"/>
  <c r="AL209" i="42"/>
  <c r="AL199" i="42"/>
  <c r="AL207" i="42"/>
  <c r="AL208" i="42"/>
  <c r="AL188" i="42"/>
  <c r="AL212" i="42"/>
  <c r="AL163" i="42"/>
  <c r="AL179" i="42"/>
  <c r="AL159" i="42"/>
  <c r="AL162" i="42"/>
  <c r="AL125" i="42"/>
  <c r="AL130" i="42"/>
  <c r="AL171" i="42"/>
  <c r="AL165" i="42"/>
  <c r="AL170" i="42"/>
  <c r="AL114" i="42"/>
  <c r="AL141" i="42"/>
  <c r="AL152" i="42"/>
  <c r="AL145" i="42"/>
  <c r="AL169" i="42"/>
  <c r="AL181" i="42"/>
  <c r="AL180" i="42"/>
  <c r="AL144" i="42"/>
  <c r="AL178" i="42"/>
  <c r="AL111" i="42"/>
  <c r="AL128" i="42"/>
  <c r="AL133" i="42"/>
  <c r="AL182" i="42"/>
  <c r="AL166" i="42"/>
  <c r="AL132" i="42"/>
  <c r="AL131" i="42"/>
  <c r="AL155" i="42"/>
  <c r="AL146" i="42"/>
  <c r="AL122" i="42"/>
  <c r="AL116" i="42"/>
  <c r="AL140" i="42"/>
  <c r="AL154" i="42"/>
  <c r="AL168" i="42"/>
  <c r="AL118" i="42"/>
  <c r="AL127" i="42"/>
  <c r="AL109" i="42"/>
  <c r="AL112" i="42"/>
  <c r="AL119" i="42"/>
  <c r="AL153" i="42"/>
  <c r="AL126" i="42"/>
  <c r="AL142" i="42"/>
  <c r="AL150" i="42"/>
  <c r="AL157" i="42"/>
  <c r="AL164" i="42"/>
  <c r="AL117" i="42"/>
  <c r="AL151" i="42"/>
  <c r="AL167" i="42"/>
  <c r="AL138" i="42"/>
  <c r="AL139" i="42"/>
  <c r="AL134" i="42"/>
  <c r="AL108" i="42"/>
  <c r="AL110" i="42"/>
  <c r="AL156" i="42"/>
  <c r="AL115" i="42"/>
  <c r="AL143" i="42"/>
  <c r="AL158" i="42"/>
  <c r="AL120" i="42"/>
  <c r="AL121" i="42"/>
  <c r="AL149" i="42"/>
  <c r="AL147" i="42"/>
  <c r="AL148" i="42"/>
  <c r="AL161" i="42"/>
  <c r="AL113" i="42"/>
  <c r="AL160" i="42"/>
  <c r="AL123" i="42"/>
  <c r="AL124" i="42"/>
  <c r="AL137" i="42"/>
  <c r="AL173" i="42"/>
  <c r="AL135" i="42"/>
  <c r="AL136" i="42"/>
  <c r="AL172" i="42"/>
  <c r="AL106" i="42"/>
  <c r="AL105" i="42"/>
  <c r="AL104" i="42"/>
  <c r="AL103" i="42"/>
  <c r="AL107" i="42"/>
  <c r="AL561" i="42"/>
  <c r="AL278" i="42"/>
  <c r="AL255" i="42"/>
  <c r="AL225" i="42"/>
  <c r="AL265" i="42"/>
  <c r="AL227" i="42"/>
  <c r="AL235" i="42"/>
  <c r="AL236" i="42"/>
  <c r="AL243" i="42"/>
  <c r="AL244" i="42"/>
  <c r="AL256" i="42"/>
  <c r="AL263" i="42"/>
  <c r="AL264" i="42"/>
  <c r="AL271" i="42"/>
  <c r="AL272" i="42"/>
  <c r="AL279" i="42"/>
  <c r="AL226" i="42"/>
  <c r="AL234" i="42"/>
  <c r="AL242" i="42"/>
  <c r="AL250" i="42"/>
  <c r="AL262" i="42"/>
  <c r="AL270" i="42"/>
  <c r="AL229" i="42"/>
  <c r="AL237" i="42"/>
  <c r="AL245" i="42"/>
  <c r="AL257" i="42"/>
  <c r="AL228" i="42"/>
  <c r="AL222" i="42"/>
  <c r="AL230" i="42"/>
  <c r="AL238" i="42"/>
  <c r="AL246" i="42"/>
  <c r="AL258" i="42"/>
  <c r="AL266" i="42"/>
  <c r="AL233" i="42"/>
  <c r="AL241" i="42"/>
  <c r="AL249" i="42"/>
  <c r="AL261" i="42"/>
  <c r="AL269" i="42"/>
  <c r="AL282" i="42"/>
  <c r="AL223" i="42"/>
  <c r="AL224" i="42"/>
  <c r="AL231" i="42"/>
  <c r="AL232" i="42"/>
  <c r="AL239" i="42"/>
  <c r="AL240" i="42"/>
  <c r="AL247" i="42"/>
  <c r="AL248" i="42"/>
  <c r="AL259" i="42"/>
  <c r="AL260" i="42"/>
  <c r="AL267" i="42"/>
  <c r="AL268" i="42"/>
  <c r="AL280" i="42"/>
  <c r="AL281" i="42"/>
  <c r="AL98" i="42"/>
  <c r="AL221" i="42"/>
  <c r="AL220" i="42"/>
  <c r="AL219" i="42"/>
  <c r="AL65" i="42"/>
  <c r="AL20" i="42"/>
  <c r="AL38" i="42"/>
  <c r="AL19" i="42"/>
  <c r="AL30" i="42"/>
  <c r="AL46" i="42"/>
  <c r="AL60" i="42"/>
  <c r="AL44" i="42"/>
  <c r="AL54" i="42"/>
  <c r="AL52" i="42"/>
  <c r="AL36" i="42"/>
  <c r="AL82" i="42"/>
  <c r="AL66" i="42"/>
  <c r="AL92" i="42"/>
  <c r="AL89" i="42"/>
  <c r="AL80" i="42"/>
  <c r="AL74" i="42"/>
  <c r="AL72" i="42"/>
  <c r="AL91" i="42"/>
  <c r="AL93" i="42"/>
  <c r="AL25" i="42"/>
  <c r="AL28" i="42"/>
  <c r="AL29" i="42"/>
  <c r="AL37" i="42"/>
  <c r="AL45" i="42"/>
  <c r="AL53" i="42"/>
  <c r="AL73" i="42"/>
  <c r="AL81" i="42"/>
  <c r="AL87" i="42"/>
  <c r="AL13" i="42"/>
  <c r="AL22" i="42"/>
  <c r="AL31" i="42"/>
  <c r="AL39" i="42"/>
  <c r="AL47" i="42"/>
  <c r="AL55" i="42"/>
  <c r="AL67" i="42"/>
  <c r="AL75" i="42"/>
  <c r="AL83" i="42"/>
  <c r="AL85" i="42"/>
  <c r="AL14" i="42"/>
  <c r="AL27" i="42"/>
  <c r="AL33" i="42"/>
  <c r="AL35" i="42"/>
  <c r="AL41" i="42"/>
  <c r="AL43" i="42"/>
  <c r="AL49" i="42"/>
  <c r="AL51" i="42"/>
  <c r="AL57" i="42"/>
  <c r="AL59" i="42"/>
  <c r="AL69" i="42"/>
  <c r="AL71" i="42"/>
  <c r="AL77" i="42"/>
  <c r="AL79" i="42"/>
  <c r="AL86" i="42"/>
  <c r="AL88" i="42"/>
  <c r="AL90" i="42"/>
  <c r="AL84" i="42"/>
  <c r="AL21" i="42"/>
  <c r="AL23" i="42"/>
  <c r="AL24" i="42"/>
  <c r="AL26" i="42"/>
  <c r="AL32" i="42"/>
  <c r="AL34" i="42"/>
  <c r="AL40" i="42"/>
  <c r="AL42" i="42"/>
  <c r="AL48" i="42"/>
  <c r="AL50" i="42"/>
  <c r="AL56" i="42"/>
  <c r="AL58" i="42"/>
  <c r="AL68" i="42"/>
  <c r="AL70" i="42"/>
  <c r="AL76" i="42"/>
  <c r="AL78" i="42"/>
  <c r="AL301" i="42"/>
  <c r="AL317" i="42"/>
  <c r="AL318" i="42"/>
  <c r="AL308" i="42"/>
  <c r="AL307" i="42"/>
  <c r="AL302" i="42"/>
  <c r="AL306" i="42"/>
  <c r="AL311" i="42"/>
  <c r="AL304" i="42"/>
  <c r="AL305" i="42"/>
  <c r="AL315" i="42"/>
  <c r="AL309" i="42"/>
  <c r="AL310" i="42"/>
  <c r="AL314" i="42"/>
  <c r="AL316" i="42"/>
  <c r="AL291" i="42"/>
  <c r="AL312" i="42"/>
  <c r="AL313" i="42"/>
  <c r="AL292" i="42"/>
  <c r="AL290" i="42"/>
  <c r="AL295" i="42"/>
  <c r="AL288" i="42"/>
  <c r="AL289" i="42"/>
  <c r="AL299" i="42"/>
  <c r="AL293" i="42"/>
  <c r="AL294" i="42"/>
  <c r="AL298" i="42"/>
  <c r="AL300" i="42"/>
  <c r="AL303" i="42"/>
  <c r="AL296" i="42"/>
  <c r="AL297" i="42"/>
  <c r="AL485" i="42"/>
  <c r="AL531" i="42"/>
  <c r="AL423" i="42"/>
  <c r="AL478" i="42"/>
  <c r="AL488" i="42"/>
  <c r="AL545" i="42"/>
  <c r="AL452" i="42"/>
  <c r="AL436" i="42"/>
  <c r="AL389" i="42"/>
  <c r="AL430" i="42"/>
  <c r="AL555" i="42"/>
  <c r="AL377" i="42"/>
  <c r="AL394" i="42"/>
  <c r="AL547" i="42"/>
  <c r="AL369" i="42"/>
  <c r="AL10" i="42"/>
  <c r="AL427" i="42"/>
  <c r="AL457" i="42"/>
  <c r="AL496" i="42"/>
  <c r="AL512" i="42"/>
  <c r="AL356" i="42"/>
  <c r="AL12" i="42"/>
  <c r="AL322" i="42"/>
  <c r="AL327" i="42"/>
  <c r="AL334" i="42"/>
  <c r="AL339" i="42"/>
  <c r="AL353" i="42"/>
  <c r="AL358" i="42"/>
  <c r="AL359" i="42"/>
  <c r="AL362" i="42"/>
  <c r="AL375" i="42"/>
  <c r="AL383" i="42"/>
  <c r="AL417" i="42"/>
  <c r="AL422" i="42"/>
  <c r="AL335" i="42"/>
  <c r="AL11" i="42"/>
  <c r="AL326" i="42"/>
  <c r="AL331" i="42"/>
  <c r="AL336" i="42"/>
  <c r="AL345" i="42"/>
  <c r="AL357" i="42"/>
  <c r="AL364" i="42"/>
  <c r="AL397" i="42"/>
  <c r="AL400" i="42"/>
  <c r="AL420" i="42"/>
  <c r="AL325" i="42"/>
  <c r="AL365" i="42"/>
  <c r="AL403" i="42"/>
  <c r="AL442" i="42"/>
  <c r="AL338" i="42"/>
  <c r="AL361" i="42"/>
  <c r="AL388" i="42"/>
  <c r="AL392" i="42"/>
  <c r="AL460" i="42"/>
  <c r="AL524" i="42"/>
  <c r="AL554" i="42"/>
  <c r="AL330" i="42"/>
  <c r="AL346" i="42"/>
  <c r="AL368" i="42"/>
  <c r="AL373" i="42"/>
  <c r="AL384" i="42"/>
  <c r="AL425" i="42"/>
  <c r="AL428" i="42"/>
  <c r="AL434" i="42"/>
  <c r="AL450" i="42"/>
  <c r="AL539" i="42"/>
  <c r="AL549" i="42"/>
  <c r="AL449" i="42"/>
  <c r="AL476" i="42"/>
  <c r="AL396" i="42"/>
  <c r="AL402" i="42"/>
  <c r="AL491" i="42"/>
  <c r="AL405" i="42"/>
  <c r="AL415" i="42"/>
  <c r="AL439" i="42"/>
  <c r="AL458" i="42"/>
  <c r="AL469" i="42"/>
  <c r="AL502" i="42"/>
  <c r="AL503" i="42"/>
  <c r="AL507" i="42"/>
  <c r="AL510" i="42"/>
  <c r="AL518" i="42"/>
  <c r="AL526" i="42"/>
  <c r="AL544" i="42"/>
  <c r="AL455" i="42"/>
  <c r="AL513" i="42"/>
  <c r="AL534" i="42"/>
  <c r="AL535" i="42"/>
  <c r="AL542" i="42"/>
  <c r="AL441" i="42"/>
  <c r="AL461" i="42"/>
  <c r="AL468" i="42"/>
  <c r="AL480" i="42"/>
  <c r="AL414" i="42"/>
  <c r="AL444" i="42"/>
  <c r="AL522" i="42"/>
  <c r="AL523" i="42"/>
  <c r="AL556" i="42"/>
  <c r="AL337" i="42"/>
  <c r="AL332" i="42"/>
  <c r="AL9" i="42"/>
  <c r="AL324" i="42"/>
  <c r="AL355" i="42"/>
  <c r="AL360" i="42"/>
  <c r="AL329" i="42"/>
  <c r="AL371" i="42"/>
  <c r="AL386" i="42"/>
  <c r="AL370" i="42"/>
  <c r="AL8" i="42"/>
  <c r="AL323" i="42"/>
  <c r="AL328" i="42"/>
  <c r="AL333" i="42"/>
  <c r="AL347" i="42"/>
  <c r="AL348" i="42"/>
  <c r="AL354" i="42"/>
  <c r="AL366" i="42"/>
  <c r="AL376" i="42"/>
  <c r="AL344" i="42"/>
  <c r="AL349" i="42"/>
  <c r="AL363" i="42"/>
  <c r="AL374" i="42"/>
  <c r="AL401" i="42"/>
  <c r="AL440" i="42"/>
  <c r="AL378" i="42"/>
  <c r="AL390" i="42"/>
  <c r="AL393" i="42"/>
  <c r="AL412" i="42"/>
  <c r="AL419" i="42"/>
  <c r="AL447" i="42"/>
  <c r="AL454" i="42"/>
  <c r="AL505" i="42"/>
  <c r="AL416" i="42"/>
  <c r="AL385" i="42"/>
  <c r="AL404" i="42"/>
  <c r="AL426" i="42"/>
  <c r="AL429" i="42"/>
  <c r="AL443" i="42"/>
  <c r="AL463" i="42"/>
  <c r="AL479" i="42"/>
  <c r="AL487" i="42"/>
  <c r="AL489" i="42"/>
  <c r="AL367" i="42"/>
  <c r="AL411" i="42"/>
  <c r="AL446" i="42"/>
  <c r="AL465" i="42"/>
  <c r="AL372" i="42"/>
  <c r="AL395" i="42"/>
  <c r="AL418" i="42"/>
  <c r="AL421" i="42"/>
  <c r="AL435" i="42"/>
  <c r="AL453" i="42"/>
  <c r="AL456" i="42"/>
  <c r="AL537" i="42"/>
  <c r="AL550" i="42"/>
  <c r="AL437" i="42"/>
  <c r="AL387" i="42"/>
  <c r="AL399" i="42"/>
  <c r="AL438" i="42"/>
  <c r="AL464" i="42"/>
  <c r="AL515" i="42"/>
  <c r="AL558" i="42"/>
  <c r="AL398" i="42"/>
  <c r="AL451" i="42"/>
  <c r="AL391" i="42"/>
  <c r="AL410" i="42"/>
  <c r="AL413" i="42"/>
  <c r="AL424" i="42"/>
  <c r="AL445" i="42"/>
  <c r="AL448" i="42"/>
  <c r="AL475" i="42"/>
  <c r="AL483" i="42"/>
  <c r="AL517" i="42"/>
  <c r="AL470" i="42"/>
  <c r="AL490" i="42"/>
  <c r="AL495" i="42"/>
  <c r="AL497" i="42"/>
  <c r="AL511" i="42"/>
  <c r="AL525" i="42"/>
  <c r="AL530" i="42"/>
  <c r="AL532" i="42"/>
  <c r="AL543" i="42"/>
  <c r="AL557" i="42"/>
  <c r="AL484" i="42"/>
  <c r="AL520" i="42"/>
  <c r="AL552" i="42"/>
  <c r="AL466" i="42"/>
  <c r="AL474" i="42"/>
  <c r="AL486" i="42"/>
  <c r="AL498" i="42"/>
  <c r="AL506" i="42"/>
  <c r="AL508" i="42"/>
  <c r="AL519" i="42"/>
  <c r="AL533" i="42"/>
  <c r="AL538" i="42"/>
  <c r="AL540" i="42"/>
  <c r="AL551" i="42"/>
  <c r="AL459" i="42"/>
  <c r="AL481" i="42"/>
  <c r="AL493" i="42"/>
  <c r="AL521" i="42"/>
  <c r="AL528" i="42"/>
  <c r="AL553" i="42"/>
  <c r="AL560" i="42"/>
  <c r="AL462" i="42"/>
  <c r="AL467" i="42"/>
  <c r="AL492" i="42"/>
  <c r="AL509" i="42"/>
  <c r="AL514" i="42"/>
  <c r="AL516" i="42"/>
  <c r="AL527" i="42"/>
  <c r="AL541" i="42"/>
  <c r="AL546" i="42"/>
  <c r="AL548" i="42"/>
  <c r="AL559" i="42"/>
  <c r="AL562" i="42"/>
  <c r="AL477" i="42"/>
  <c r="AL482" i="42"/>
  <c r="AL494" i="42"/>
  <c r="AL504" i="42"/>
  <c r="AL529" i="42"/>
  <c r="AL536" i="42"/>
  <c r="S4" i="20" l="1"/>
  <c r="S5" i="20"/>
  <c r="S6" i="20"/>
  <c r="S7" i="20"/>
  <c r="S8" i="20"/>
  <c r="S9" i="20"/>
  <c r="S10" i="20"/>
  <c r="S11" i="20"/>
  <c r="S12" i="20"/>
  <c r="S13" i="20"/>
  <c r="S14" i="20"/>
  <c r="S15" i="20"/>
  <c r="S16" i="20"/>
  <c r="S17" i="20"/>
  <c r="S18" i="20"/>
  <c r="S19" i="20"/>
  <c r="S20" i="20"/>
  <c r="S21" i="20"/>
  <c r="S22" i="20"/>
  <c r="S23" i="20"/>
  <c r="S24" i="20"/>
  <c r="S25" i="20"/>
  <c r="S26" i="20"/>
  <c r="S27" i="20"/>
  <c r="S28" i="20"/>
  <c r="S29" i="20"/>
  <c r="S30" i="20"/>
  <c r="S31" i="20"/>
  <c r="S32" i="20"/>
  <c r="S33" i="20"/>
  <c r="S34" i="20"/>
  <c r="S35" i="20"/>
  <c r="S36" i="20"/>
  <c r="S37" i="20"/>
  <c r="S38" i="20"/>
  <c r="S39" i="20"/>
  <c r="S40" i="20"/>
  <c r="S41" i="20"/>
  <c r="S42" i="20"/>
  <c r="S43" i="20"/>
  <c r="S44" i="20"/>
  <c r="S45" i="20"/>
  <c r="S46" i="20"/>
  <c r="S47" i="20"/>
  <c r="S48" i="20"/>
  <c r="S49" i="20"/>
  <c r="S50" i="20"/>
  <c r="S51" i="20"/>
  <c r="S52" i="20"/>
  <c r="S53" i="20"/>
  <c r="S54" i="20"/>
  <c r="S55" i="20"/>
  <c r="S56" i="20"/>
  <c r="S57" i="20"/>
  <c r="S58" i="20"/>
  <c r="S59" i="20"/>
  <c r="S60" i="20"/>
  <c r="S61" i="20"/>
  <c r="S62" i="20"/>
  <c r="S63" i="20"/>
  <c r="S64" i="20"/>
  <c r="S65" i="20"/>
  <c r="S66" i="20"/>
  <c r="S67" i="20"/>
  <c r="S68" i="20"/>
  <c r="S69" i="20"/>
  <c r="S70" i="20"/>
  <c r="S71" i="20"/>
  <c r="S72" i="20"/>
  <c r="S73" i="20"/>
  <c r="S74" i="20"/>
  <c r="S75" i="20"/>
  <c r="S76" i="20"/>
  <c r="S77" i="20"/>
  <c r="S78" i="20"/>
  <c r="S79" i="20"/>
  <c r="S80" i="20"/>
  <c r="S81" i="20"/>
  <c r="S82" i="20"/>
  <c r="S83" i="20"/>
  <c r="S84" i="20"/>
  <c r="S85" i="20"/>
  <c r="S86" i="20"/>
  <c r="S87" i="20"/>
  <c r="S88" i="20"/>
  <c r="S89" i="20"/>
  <c r="S90" i="20"/>
  <c r="S91" i="20"/>
  <c r="S92" i="20"/>
  <c r="S93" i="20"/>
  <c r="S94" i="20"/>
  <c r="S95" i="20"/>
  <c r="S96" i="20"/>
  <c r="S97" i="20"/>
  <c r="S98" i="20"/>
  <c r="S99" i="20"/>
  <c r="S100" i="20"/>
  <c r="S101" i="20"/>
  <c r="S102" i="20"/>
  <c r="S103" i="20"/>
  <c r="S104" i="20"/>
  <c r="S105" i="20"/>
  <c r="S106" i="20"/>
  <c r="S107" i="20"/>
  <c r="S108" i="20"/>
  <c r="S109" i="20"/>
  <c r="S110" i="20"/>
  <c r="S111" i="20"/>
  <c r="S112" i="20"/>
  <c r="S113" i="20"/>
  <c r="S114" i="20"/>
  <c r="S115" i="20"/>
  <c r="S116" i="20"/>
  <c r="S117" i="20"/>
  <c r="S118" i="20"/>
  <c r="S119" i="20"/>
  <c r="S120" i="20"/>
  <c r="S121" i="20"/>
  <c r="S122" i="20"/>
  <c r="S123" i="20"/>
  <c r="S124" i="20"/>
  <c r="S125" i="20"/>
  <c r="S126" i="20"/>
  <c r="S127" i="20"/>
  <c r="S128" i="20"/>
  <c r="S129" i="20"/>
  <c r="S130" i="20"/>
  <c r="S3" i="20"/>
  <c r="O3" i="38"/>
  <c r="O4" i="38"/>
  <c r="O5" i="38"/>
  <c r="O6" i="38"/>
  <c r="O7" i="38"/>
  <c r="O8" i="38"/>
  <c r="O9" i="38"/>
  <c r="O10" i="38"/>
  <c r="O11" i="38"/>
  <c r="O12" i="38"/>
  <c r="O13" i="38"/>
  <c r="O14" i="38"/>
  <c r="O15" i="38"/>
  <c r="O16" i="38"/>
  <c r="O17" i="38"/>
  <c r="O18" i="38"/>
  <c r="O19" i="38"/>
  <c r="O20" i="38"/>
  <c r="O21" i="38"/>
  <c r="O22" i="38"/>
  <c r="O23" i="38"/>
  <c r="O24" i="38"/>
  <c r="O25" i="38"/>
  <c r="O26" i="38"/>
  <c r="O27" i="38"/>
  <c r="O28" i="38"/>
  <c r="O29" i="38"/>
  <c r="O30" i="38"/>
  <c r="O31" i="38"/>
  <c r="O32" i="38"/>
  <c r="O33" i="38"/>
  <c r="O34" i="38"/>
  <c r="O35" i="38"/>
  <c r="O36" i="38"/>
  <c r="O37" i="38"/>
  <c r="O38" i="38"/>
  <c r="O39" i="38"/>
  <c r="O40" i="38"/>
  <c r="O41" i="38"/>
  <c r="O42" i="38"/>
  <c r="O43" i="38"/>
  <c r="O44" i="38"/>
  <c r="O45" i="38"/>
  <c r="O46" i="38"/>
  <c r="O2" i="38"/>
  <c r="J4" i="39"/>
  <c r="J5" i="39"/>
  <c r="J6" i="39"/>
  <c r="J7" i="39"/>
  <c r="J8" i="39"/>
  <c r="J9" i="39"/>
  <c r="J10" i="39"/>
  <c r="J11" i="39"/>
  <c r="J12" i="39"/>
  <c r="J13" i="39"/>
  <c r="J14" i="39"/>
  <c r="J15" i="39"/>
  <c r="J16" i="39"/>
  <c r="J17" i="39"/>
  <c r="J18" i="39"/>
  <c r="J19" i="39"/>
  <c r="J20" i="39"/>
  <c r="J21" i="39"/>
  <c r="J22" i="39"/>
  <c r="J23" i="39"/>
  <c r="J24" i="39"/>
  <c r="J25" i="39"/>
  <c r="J26" i="39"/>
  <c r="J27" i="39"/>
  <c r="J28" i="39"/>
  <c r="J29" i="39"/>
  <c r="J30" i="39"/>
  <c r="J31" i="39"/>
  <c r="J32" i="39"/>
  <c r="J33" i="39"/>
  <c r="J34" i="39"/>
  <c r="J35" i="39"/>
  <c r="J36" i="39"/>
  <c r="J37" i="39"/>
  <c r="J38" i="39"/>
  <c r="J39" i="39"/>
  <c r="J40" i="39"/>
  <c r="J41" i="39"/>
  <c r="J42" i="39"/>
  <c r="J43" i="39"/>
  <c r="J44" i="39"/>
  <c r="J45" i="39"/>
  <c r="J46" i="39"/>
  <c r="J47" i="39"/>
  <c r="J48" i="39"/>
  <c r="J49" i="39"/>
  <c r="J50" i="39"/>
  <c r="J51" i="39"/>
  <c r="J52" i="39"/>
  <c r="J53" i="39"/>
  <c r="J54" i="39"/>
  <c r="J55" i="39"/>
  <c r="J56" i="39"/>
  <c r="J57" i="39"/>
  <c r="J58" i="39"/>
  <c r="J59" i="39"/>
  <c r="J60" i="39"/>
  <c r="J61" i="39"/>
  <c r="J63" i="39"/>
  <c r="J3" i="39"/>
  <c r="L3" i="24"/>
  <c r="M3" i="24"/>
  <c r="L4" i="24"/>
  <c r="M4" i="24"/>
  <c r="L5" i="24"/>
  <c r="M5" i="24"/>
  <c r="L6" i="24"/>
  <c r="M6" i="24"/>
  <c r="L7" i="24"/>
  <c r="M7" i="24"/>
  <c r="L8" i="24"/>
  <c r="M8" i="24"/>
  <c r="L9" i="24"/>
  <c r="M9" i="24"/>
  <c r="L10" i="24"/>
  <c r="M10" i="24"/>
  <c r="L11" i="24"/>
  <c r="M11" i="24"/>
  <c r="L12" i="24"/>
  <c r="M12" i="24"/>
  <c r="L13" i="24"/>
  <c r="M13" i="24"/>
  <c r="L14" i="24"/>
  <c r="M14" i="24"/>
  <c r="L15" i="24"/>
  <c r="M15" i="24"/>
  <c r="L16" i="24"/>
  <c r="M16" i="24"/>
  <c r="L17" i="24"/>
  <c r="M17" i="24"/>
  <c r="L18" i="24"/>
  <c r="M18" i="24"/>
  <c r="L19" i="24"/>
  <c r="M19" i="24"/>
  <c r="L20" i="24"/>
  <c r="M20" i="24"/>
  <c r="L21" i="24"/>
  <c r="M21" i="24"/>
  <c r="L22" i="24"/>
  <c r="M22" i="24"/>
  <c r="L23" i="24"/>
  <c r="M23" i="24"/>
  <c r="L24" i="24"/>
  <c r="M24" i="24"/>
  <c r="L25" i="24"/>
  <c r="M25" i="24"/>
  <c r="L26" i="24"/>
  <c r="M26" i="24"/>
  <c r="L27" i="24"/>
  <c r="M27" i="24"/>
  <c r="L28" i="24"/>
  <c r="M28" i="24"/>
  <c r="L29" i="24"/>
  <c r="M29" i="24"/>
  <c r="L30" i="24"/>
  <c r="M30" i="24"/>
  <c r="L31" i="24"/>
  <c r="M31" i="24"/>
  <c r="L32" i="24"/>
  <c r="M32" i="24"/>
  <c r="L33" i="24"/>
  <c r="M33" i="24"/>
  <c r="L34" i="24"/>
  <c r="M34" i="24"/>
  <c r="M35" i="24"/>
  <c r="L36" i="24"/>
  <c r="M36" i="24"/>
  <c r="L37" i="24"/>
  <c r="M37" i="24"/>
  <c r="L38" i="24"/>
  <c r="M38" i="24"/>
  <c r="M2" i="24"/>
  <c r="L2" i="24"/>
  <c r="G4" i="15"/>
  <c r="H4" i="15"/>
  <c r="G5" i="15"/>
  <c r="H5" i="15"/>
  <c r="G6" i="15"/>
  <c r="H6" i="15"/>
  <c r="G7" i="15"/>
  <c r="H7" i="15"/>
  <c r="G8" i="15"/>
  <c r="H8" i="15"/>
  <c r="G9" i="15"/>
  <c r="H9" i="15"/>
  <c r="G10" i="15"/>
  <c r="H10" i="15"/>
  <c r="G11" i="15"/>
  <c r="H11" i="15"/>
  <c r="G12" i="15"/>
  <c r="H12" i="15"/>
  <c r="G13" i="15"/>
  <c r="H13" i="15"/>
  <c r="G14" i="15"/>
  <c r="H14" i="15"/>
  <c r="G15" i="15"/>
  <c r="H15" i="15"/>
  <c r="G16" i="15"/>
  <c r="H16" i="15"/>
  <c r="G17" i="15"/>
  <c r="H17" i="15"/>
  <c r="G18" i="15"/>
  <c r="H18" i="15"/>
  <c r="G19" i="15"/>
  <c r="H19" i="15"/>
  <c r="G20" i="15"/>
  <c r="H20" i="15"/>
  <c r="G21" i="15"/>
  <c r="H21" i="15"/>
  <c r="G22" i="15"/>
  <c r="H22" i="15"/>
  <c r="G23" i="15"/>
  <c r="H23" i="15"/>
  <c r="G24" i="15"/>
  <c r="H24" i="15"/>
  <c r="G25" i="15"/>
  <c r="H25" i="15"/>
  <c r="H3" i="15"/>
  <c r="G3" i="15"/>
  <c r="I5" i="10"/>
  <c r="J5" i="10"/>
  <c r="I6" i="10"/>
  <c r="J6" i="10"/>
  <c r="I7" i="10"/>
  <c r="J7" i="10"/>
  <c r="I8" i="10"/>
  <c r="J8" i="10"/>
  <c r="I9" i="10"/>
  <c r="J9" i="10"/>
  <c r="I10" i="10"/>
  <c r="J10" i="10"/>
  <c r="I11" i="10"/>
  <c r="J11" i="10"/>
  <c r="I12" i="10"/>
  <c r="J12" i="10"/>
  <c r="I13" i="10"/>
  <c r="J13" i="10"/>
  <c r="I14" i="10"/>
  <c r="J14" i="10"/>
  <c r="I15" i="10"/>
  <c r="J15" i="10"/>
  <c r="I16" i="10"/>
  <c r="J16" i="10"/>
  <c r="I17" i="10"/>
  <c r="J17" i="10"/>
  <c r="I18" i="10"/>
  <c r="J18" i="10"/>
  <c r="I19" i="10"/>
  <c r="J19" i="10"/>
  <c r="I20" i="10"/>
  <c r="J20" i="10"/>
  <c r="I21" i="10"/>
  <c r="J21" i="10"/>
  <c r="I22" i="10"/>
  <c r="J22" i="10"/>
  <c r="I23" i="10"/>
  <c r="J23" i="10"/>
  <c r="I24" i="10"/>
  <c r="J24" i="10"/>
  <c r="I25" i="10"/>
  <c r="J25" i="10"/>
  <c r="I26" i="10"/>
  <c r="J26" i="10"/>
  <c r="I27" i="10"/>
  <c r="J27" i="10"/>
  <c r="I28" i="10"/>
  <c r="J28" i="10"/>
  <c r="I29" i="10"/>
  <c r="J29" i="10"/>
  <c r="I30" i="10"/>
  <c r="J30" i="10"/>
  <c r="I31" i="10"/>
  <c r="J31" i="10"/>
  <c r="I32" i="10"/>
  <c r="J32" i="10"/>
  <c r="I33" i="10"/>
  <c r="J33" i="10"/>
  <c r="I34" i="10"/>
  <c r="J34" i="10"/>
  <c r="I35" i="10"/>
  <c r="J35" i="10"/>
  <c r="I36" i="10"/>
  <c r="J36" i="10"/>
  <c r="I37" i="10"/>
  <c r="J37" i="10"/>
  <c r="I38" i="10"/>
  <c r="J38" i="10"/>
  <c r="I39" i="10"/>
  <c r="J39" i="10"/>
  <c r="I40" i="10"/>
  <c r="J40" i="10"/>
  <c r="I41" i="10"/>
  <c r="J41" i="10"/>
  <c r="I42" i="10"/>
  <c r="J42" i="10"/>
  <c r="I43" i="10"/>
  <c r="J43" i="10"/>
  <c r="I44" i="10"/>
  <c r="J44" i="10"/>
  <c r="I45" i="10"/>
  <c r="J45" i="10"/>
  <c r="I46" i="10"/>
  <c r="J46" i="10"/>
  <c r="I47" i="10"/>
  <c r="J47" i="10"/>
  <c r="I48" i="10"/>
  <c r="J48" i="10"/>
  <c r="I49" i="10"/>
  <c r="J49" i="10"/>
  <c r="I50" i="10"/>
  <c r="J50" i="10"/>
  <c r="I51" i="10"/>
  <c r="J51" i="10"/>
  <c r="I52" i="10"/>
  <c r="J52" i="10"/>
  <c r="I53" i="10"/>
  <c r="J53" i="10"/>
  <c r="I54" i="10"/>
  <c r="J54" i="10"/>
  <c r="I55" i="10"/>
  <c r="J55" i="10"/>
  <c r="I56" i="10"/>
  <c r="J56" i="10"/>
  <c r="I57" i="10"/>
  <c r="J57" i="10"/>
  <c r="I58" i="10"/>
  <c r="J58" i="10"/>
  <c r="I59" i="10"/>
  <c r="J59" i="10"/>
  <c r="I60" i="10"/>
  <c r="J60" i="10"/>
  <c r="I61" i="10"/>
  <c r="J61" i="10"/>
  <c r="I62" i="10"/>
  <c r="J62" i="10"/>
  <c r="I63" i="10"/>
  <c r="J63" i="10"/>
  <c r="I64" i="10"/>
  <c r="J64" i="10"/>
  <c r="I65" i="10"/>
  <c r="J65" i="10"/>
  <c r="I66" i="10"/>
  <c r="J66" i="10"/>
  <c r="I67" i="10"/>
  <c r="J67" i="10"/>
  <c r="I68" i="10"/>
  <c r="J68" i="10"/>
  <c r="I69" i="10"/>
  <c r="J69" i="10"/>
  <c r="I70" i="10"/>
  <c r="J70" i="10"/>
  <c r="I71" i="10"/>
  <c r="J71" i="10"/>
  <c r="I72" i="10"/>
  <c r="J72" i="10"/>
  <c r="I73" i="10"/>
  <c r="J73" i="10"/>
  <c r="I74" i="10"/>
  <c r="J74" i="10"/>
  <c r="I75" i="10"/>
  <c r="J75" i="10"/>
  <c r="I76" i="10"/>
  <c r="J76" i="10"/>
  <c r="I77" i="10"/>
  <c r="J77" i="10"/>
  <c r="I78" i="10"/>
  <c r="J78" i="10"/>
  <c r="I79" i="10"/>
  <c r="J79" i="10"/>
  <c r="I80" i="10"/>
  <c r="J80" i="10"/>
  <c r="I81" i="10"/>
  <c r="J81" i="10"/>
  <c r="I82" i="10"/>
  <c r="J82" i="10"/>
  <c r="I83" i="10"/>
  <c r="J83" i="10"/>
  <c r="I84" i="10"/>
  <c r="J84" i="10"/>
  <c r="I85" i="10"/>
  <c r="J85" i="10"/>
  <c r="I86" i="10"/>
  <c r="J86" i="10"/>
  <c r="I87" i="10"/>
  <c r="J87" i="10"/>
  <c r="I88" i="10"/>
  <c r="J88" i="10"/>
  <c r="I89" i="10"/>
  <c r="J89" i="10"/>
  <c r="I90" i="10"/>
  <c r="J90" i="10"/>
  <c r="I91" i="10"/>
  <c r="J91" i="10"/>
  <c r="I92" i="10"/>
  <c r="J92" i="10"/>
  <c r="I93" i="10"/>
  <c r="J93" i="10"/>
  <c r="I94" i="10"/>
  <c r="J94" i="10"/>
  <c r="I95" i="10"/>
  <c r="J95" i="10"/>
  <c r="I96" i="10"/>
  <c r="J96" i="10"/>
  <c r="I97" i="10"/>
  <c r="J97" i="10"/>
  <c r="I98" i="10"/>
  <c r="J98" i="10"/>
  <c r="I99" i="10"/>
  <c r="J99" i="10"/>
  <c r="I100" i="10"/>
  <c r="J100" i="10"/>
  <c r="I101" i="10"/>
  <c r="J101" i="10"/>
  <c r="I102" i="10"/>
  <c r="J102" i="10"/>
  <c r="I103" i="10"/>
  <c r="J103" i="10"/>
  <c r="I104" i="10"/>
  <c r="J104" i="10"/>
  <c r="J4" i="10"/>
  <c r="I4" i="10"/>
  <c r="J3" i="10"/>
  <c r="I3" i="10"/>
  <c r="I3" i="31"/>
  <c r="J3" i="31"/>
  <c r="I4" i="31"/>
  <c r="J4" i="31"/>
  <c r="I5" i="31"/>
  <c r="J5" i="31"/>
  <c r="I6" i="31"/>
  <c r="J6" i="31"/>
  <c r="I7" i="31"/>
  <c r="J7" i="31"/>
  <c r="I8" i="31"/>
  <c r="J8" i="31"/>
  <c r="I9" i="31"/>
  <c r="J9" i="31"/>
  <c r="I10" i="31"/>
  <c r="J10" i="31"/>
  <c r="I11" i="31"/>
  <c r="J11" i="31"/>
  <c r="I12" i="31"/>
  <c r="J12" i="31"/>
  <c r="I13" i="31"/>
  <c r="J13" i="31"/>
  <c r="I14" i="31"/>
  <c r="J14" i="31"/>
  <c r="I15" i="31"/>
  <c r="J15" i="31"/>
  <c r="I16" i="31"/>
  <c r="J16" i="31"/>
  <c r="I17" i="31"/>
  <c r="J17" i="31"/>
  <c r="I18" i="31"/>
  <c r="J18" i="31"/>
  <c r="I19" i="31"/>
  <c r="J19" i="31"/>
  <c r="I20" i="31"/>
  <c r="J20" i="31"/>
  <c r="I21" i="31"/>
  <c r="J21" i="31"/>
  <c r="I22" i="31"/>
  <c r="J22" i="31"/>
  <c r="I23" i="31"/>
  <c r="J23" i="31"/>
  <c r="I24" i="31"/>
  <c r="J24" i="31"/>
  <c r="I25" i="31"/>
  <c r="J25" i="31"/>
  <c r="I26" i="31"/>
  <c r="J26" i="31"/>
  <c r="I27" i="31"/>
  <c r="J27" i="31"/>
  <c r="I28" i="31"/>
  <c r="J28" i="31"/>
  <c r="I29" i="31"/>
  <c r="J29" i="31"/>
  <c r="I30" i="31"/>
  <c r="J30" i="31"/>
  <c r="I31" i="31"/>
  <c r="J31" i="31"/>
  <c r="I32" i="31"/>
  <c r="J32" i="31"/>
  <c r="I33" i="31"/>
  <c r="J33" i="31"/>
  <c r="I34" i="31"/>
  <c r="J34" i="31"/>
  <c r="I35" i="31"/>
  <c r="J35" i="31"/>
  <c r="I36" i="31"/>
  <c r="J36" i="31"/>
  <c r="I2" i="31"/>
  <c r="J2" i="31"/>
  <c r="P3" i="3"/>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2" i="3"/>
  <c r="I4" i="30"/>
  <c r="I5" i="30"/>
  <c r="I6" i="30"/>
  <c r="I7" i="30"/>
  <c r="I8" i="30"/>
  <c r="I9" i="30"/>
  <c r="I10" i="30"/>
  <c r="I11" i="30"/>
  <c r="I12" i="30"/>
  <c r="I13" i="30"/>
  <c r="I14" i="30"/>
  <c r="I15" i="30"/>
  <c r="I16" i="30"/>
  <c r="I17" i="30"/>
  <c r="I18" i="30"/>
  <c r="I19" i="30"/>
  <c r="I20" i="30"/>
  <c r="I21" i="30"/>
  <c r="I22" i="30"/>
  <c r="I23" i="30"/>
  <c r="I24"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53" i="30"/>
  <c r="I54" i="30"/>
  <c r="I55" i="30"/>
  <c r="I56" i="30"/>
  <c r="I57" i="30"/>
  <c r="H4" i="30"/>
  <c r="H5" i="30"/>
  <c r="H6" i="30"/>
  <c r="H7" i="30"/>
  <c r="H8" i="30"/>
  <c r="H9" i="30"/>
  <c r="H10" i="30"/>
  <c r="H11" i="30"/>
  <c r="H12" i="30"/>
  <c r="H13" i="30"/>
  <c r="H14" i="30"/>
  <c r="H15" i="30"/>
  <c r="H16" i="30"/>
  <c r="H17" i="30"/>
  <c r="H18" i="30"/>
  <c r="H19" i="30"/>
  <c r="H20" i="30"/>
  <c r="H21" i="30"/>
  <c r="H22" i="30"/>
  <c r="H23" i="30"/>
  <c r="H24" i="30"/>
  <c r="H25" i="30"/>
  <c r="H26" i="30"/>
  <c r="H27" i="30"/>
  <c r="H28" i="30"/>
  <c r="H29" i="30"/>
  <c r="H30" i="30"/>
  <c r="H31" i="30"/>
  <c r="H32" i="30"/>
  <c r="H33" i="30"/>
  <c r="H34" i="30"/>
  <c r="H35" i="30"/>
  <c r="H36" i="30"/>
  <c r="H37" i="30"/>
  <c r="H38" i="30"/>
  <c r="H39" i="30"/>
  <c r="H40" i="30"/>
  <c r="H41" i="30"/>
  <c r="H42" i="30"/>
  <c r="H43" i="30"/>
  <c r="H44" i="30"/>
  <c r="H45" i="30"/>
  <c r="H46" i="30"/>
  <c r="H47" i="30"/>
  <c r="H48" i="30"/>
  <c r="H49" i="30"/>
  <c r="H50" i="30"/>
  <c r="H51" i="30"/>
  <c r="H52" i="30"/>
  <c r="H53" i="30"/>
  <c r="H54" i="30"/>
  <c r="H55" i="30"/>
  <c r="H56" i="30"/>
  <c r="H57" i="30"/>
  <c r="H3" i="30"/>
  <c r="I3" i="30"/>
  <c r="P82" i="37"/>
  <c r="P81" i="37"/>
  <c r="P80" i="37"/>
  <c r="P79" i="37"/>
  <c r="P78" i="37"/>
  <c r="P77" i="37"/>
  <c r="P76" i="37"/>
  <c r="P75" i="37"/>
  <c r="P74" i="37"/>
  <c r="P73" i="37"/>
  <c r="P72" i="37"/>
  <c r="P71" i="37"/>
  <c r="P70" i="37"/>
  <c r="P69" i="37"/>
  <c r="P68" i="37"/>
  <c r="P67" i="37"/>
  <c r="P66" i="37"/>
  <c r="P65" i="37"/>
  <c r="P64" i="37"/>
  <c r="P63" i="37"/>
  <c r="P62" i="37"/>
  <c r="P61" i="37"/>
  <c r="P60" i="37"/>
  <c r="P59" i="37"/>
  <c r="P58" i="37"/>
  <c r="P57" i="37"/>
  <c r="P56" i="37"/>
  <c r="P55" i="37"/>
  <c r="P54" i="37"/>
  <c r="P53" i="37"/>
  <c r="P52" i="37"/>
  <c r="P51" i="37"/>
  <c r="P50" i="37"/>
  <c r="P49" i="37"/>
  <c r="P48" i="37"/>
  <c r="P47" i="37"/>
  <c r="P46" i="37"/>
  <c r="P45" i="37"/>
  <c r="P44" i="37"/>
  <c r="P43" i="37"/>
  <c r="P42" i="37"/>
  <c r="P41" i="37"/>
  <c r="P40" i="37"/>
  <c r="P39" i="37"/>
  <c r="P38" i="37"/>
  <c r="P37" i="37"/>
  <c r="P36" i="37"/>
  <c r="P35" i="37"/>
  <c r="P34" i="37"/>
  <c r="P33" i="37"/>
  <c r="P32" i="37"/>
  <c r="P31" i="37"/>
  <c r="P30" i="37"/>
  <c r="P29" i="37"/>
  <c r="P28" i="37"/>
  <c r="P27" i="37"/>
  <c r="P26" i="37"/>
  <c r="P25" i="37"/>
  <c r="P24" i="37"/>
  <c r="P23" i="37"/>
  <c r="P22" i="37"/>
  <c r="P21" i="37"/>
  <c r="P20" i="37"/>
  <c r="P19" i="37"/>
  <c r="P18" i="37"/>
  <c r="P17" i="37"/>
  <c r="P16" i="37"/>
  <c r="P15" i="37"/>
  <c r="P14" i="37"/>
  <c r="P13" i="37"/>
  <c r="P12" i="37"/>
  <c r="P11" i="37"/>
  <c r="P10" i="37"/>
  <c r="P9" i="37"/>
  <c r="P8" i="37"/>
  <c r="P7" i="37"/>
  <c r="P6" i="37"/>
  <c r="P5" i="37"/>
  <c r="P4" i="37"/>
  <c r="P3" i="37"/>
  <c r="L26" i="27"/>
  <c r="L25" i="27"/>
  <c r="L24" i="27"/>
  <c r="L23" i="27"/>
  <c r="L22" i="27"/>
  <c r="L21" i="27"/>
  <c r="L20" i="27"/>
  <c r="L19" i="27"/>
  <c r="L18" i="27"/>
  <c r="L17" i="27"/>
  <c r="L16" i="27"/>
  <c r="L15" i="27"/>
  <c r="L14" i="27"/>
  <c r="L13" i="27"/>
  <c r="L12" i="27"/>
  <c r="L11" i="27"/>
  <c r="L10" i="27"/>
  <c r="L9" i="27"/>
  <c r="L8" i="27"/>
  <c r="L7" i="27"/>
  <c r="L6" i="27"/>
  <c r="L5" i="27"/>
  <c r="L4" i="27"/>
  <c r="L3" i="27"/>
  <c r="L2" i="27"/>
  <c r="I27" i="39"/>
  <c r="O82" i="37" l="1"/>
  <c r="O78" i="37"/>
  <c r="O77" i="37"/>
  <c r="O75" i="37"/>
  <c r="O74" i="37"/>
  <c r="O73" i="37"/>
  <c r="O72" i="37"/>
  <c r="O71" i="37"/>
  <c r="O70" i="37"/>
  <c r="O69" i="37"/>
  <c r="O68" i="37"/>
  <c r="O67" i="37"/>
  <c r="O66" i="37"/>
  <c r="O65" i="37"/>
  <c r="O64" i="37"/>
  <c r="O63" i="37"/>
  <c r="O62" i="37"/>
  <c r="O61" i="37"/>
  <c r="O60" i="37"/>
  <c r="O59" i="37"/>
  <c r="O58" i="37"/>
  <c r="O57" i="37"/>
  <c r="O56" i="37"/>
  <c r="O55" i="37"/>
  <c r="O54" i="37"/>
  <c r="O53" i="37"/>
  <c r="O52" i="37"/>
  <c r="AG9" i="20" l="1"/>
  <c r="AG4" i="20"/>
  <c r="AG5" i="20"/>
  <c r="AG6" i="20"/>
  <c r="AG7" i="20"/>
  <c r="AG8" i="20"/>
  <c r="AG3" i="20"/>
  <c r="AE9" i="20"/>
  <c r="AE8" i="20"/>
  <c r="AE7" i="20"/>
  <c r="AE6" i="20"/>
  <c r="AE5" i="20"/>
  <c r="AE4" i="20"/>
  <c r="AE3" i="20"/>
  <c r="AC5" i="20" l="1"/>
  <c r="AC6" i="20"/>
  <c r="AC7" i="20"/>
  <c r="AC8" i="20"/>
  <c r="AC9" i="20"/>
  <c r="AC3" i="20"/>
  <c r="AC4" i="20"/>
  <c r="K149" i="20" l="1"/>
  <c r="K148" i="20"/>
  <c r="K150" i="20" s="1"/>
  <c r="I148" i="20"/>
  <c r="C139" i="20"/>
  <c r="B2" i="14"/>
  <c r="B900" i="14"/>
  <c r="B899" i="14"/>
  <c r="B898" i="14"/>
  <c r="B897" i="14"/>
  <c r="B896" i="14"/>
  <c r="B895" i="14"/>
  <c r="B894" i="14"/>
  <c r="B893" i="14"/>
  <c r="B892" i="14"/>
  <c r="B891" i="14"/>
  <c r="B890" i="14"/>
  <c r="B889" i="14"/>
  <c r="B888" i="14"/>
  <c r="B887" i="14"/>
  <c r="B886" i="14"/>
  <c r="B885" i="14"/>
  <c r="B884" i="14"/>
  <c r="B883" i="14"/>
  <c r="B882" i="14"/>
  <c r="B881" i="14"/>
  <c r="B880" i="14"/>
  <c r="B879" i="14"/>
  <c r="B878" i="14"/>
  <c r="B877" i="14"/>
  <c r="B876" i="14"/>
  <c r="B875" i="14"/>
  <c r="B874" i="14"/>
  <c r="B873" i="14"/>
  <c r="B872" i="14"/>
  <c r="B871" i="14"/>
  <c r="B870" i="14"/>
  <c r="B869" i="14"/>
  <c r="B868" i="14"/>
  <c r="B867" i="14"/>
  <c r="B866" i="14"/>
  <c r="B865" i="14"/>
  <c r="B864" i="14"/>
  <c r="B863" i="14"/>
  <c r="B862" i="14"/>
  <c r="B861" i="14"/>
  <c r="B860" i="14"/>
  <c r="B859" i="14"/>
  <c r="B858" i="14"/>
  <c r="B857" i="14"/>
  <c r="B856" i="14"/>
  <c r="B855" i="14"/>
  <c r="B854" i="14"/>
  <c r="B853" i="14"/>
  <c r="B852" i="14"/>
  <c r="B851" i="14"/>
  <c r="B850" i="14"/>
  <c r="B849" i="14"/>
  <c r="B848" i="14"/>
  <c r="B847" i="14"/>
  <c r="B846" i="14"/>
  <c r="B845" i="14"/>
  <c r="B844" i="14"/>
  <c r="B843" i="14"/>
  <c r="B842" i="14"/>
  <c r="B841" i="14"/>
  <c r="B840" i="14"/>
  <c r="B839" i="14"/>
  <c r="B838" i="14"/>
  <c r="B837" i="14"/>
  <c r="B836" i="14"/>
  <c r="B835" i="14"/>
  <c r="B834" i="14"/>
  <c r="B833" i="14"/>
  <c r="B832" i="14"/>
  <c r="B831" i="14"/>
  <c r="B830" i="14"/>
  <c r="B829" i="14"/>
  <c r="B828" i="14"/>
  <c r="B827" i="14"/>
  <c r="B826" i="14"/>
  <c r="B825" i="14"/>
  <c r="B824" i="14"/>
  <c r="B823" i="14"/>
  <c r="B822" i="14"/>
  <c r="B821" i="14"/>
  <c r="B820" i="14"/>
  <c r="B819" i="14"/>
  <c r="B818" i="14"/>
  <c r="B817" i="14"/>
  <c r="B816" i="14"/>
  <c r="B815" i="14"/>
  <c r="B814" i="14"/>
  <c r="B813" i="14"/>
  <c r="B812" i="14"/>
  <c r="B811" i="14"/>
  <c r="B810" i="14"/>
  <c r="B809" i="14"/>
  <c r="B808" i="14"/>
  <c r="B807" i="14"/>
  <c r="B806" i="14"/>
  <c r="B805" i="14"/>
  <c r="B804" i="14"/>
  <c r="B803" i="14"/>
  <c r="B802" i="14"/>
  <c r="B801" i="14"/>
  <c r="B800" i="14"/>
  <c r="B799" i="14"/>
  <c r="B798" i="14"/>
  <c r="B797" i="14"/>
  <c r="B796" i="14"/>
  <c r="B795" i="14"/>
  <c r="B794" i="14"/>
  <c r="B793" i="14"/>
  <c r="B792" i="14"/>
  <c r="B791" i="14"/>
  <c r="B790" i="14"/>
  <c r="B789" i="14"/>
  <c r="B788" i="14"/>
  <c r="B787" i="14"/>
  <c r="B786" i="14"/>
  <c r="B785" i="14"/>
  <c r="B784" i="14"/>
  <c r="B783" i="14"/>
  <c r="B782" i="14"/>
  <c r="B781" i="14"/>
  <c r="B780" i="14"/>
  <c r="B779" i="14"/>
  <c r="B778" i="14"/>
  <c r="B777" i="14"/>
  <c r="B776" i="14"/>
  <c r="B775" i="14"/>
  <c r="B774" i="14"/>
  <c r="B773" i="14"/>
  <c r="B772" i="14"/>
  <c r="B771" i="14"/>
  <c r="B770" i="14"/>
  <c r="B769" i="14"/>
  <c r="B768" i="14"/>
  <c r="B767" i="14"/>
  <c r="B766" i="14"/>
  <c r="B765" i="14"/>
  <c r="B764" i="14"/>
  <c r="B763" i="14"/>
  <c r="B762" i="14"/>
  <c r="B761" i="14"/>
  <c r="B760" i="14"/>
  <c r="B759" i="14"/>
  <c r="B758" i="14"/>
  <c r="B757" i="14"/>
  <c r="B756" i="14"/>
  <c r="B755" i="14"/>
  <c r="B754" i="14"/>
  <c r="B753" i="14"/>
  <c r="B752" i="14"/>
  <c r="B751" i="14"/>
  <c r="B750" i="14"/>
  <c r="B749" i="14"/>
  <c r="B748" i="14"/>
  <c r="B747" i="14"/>
  <c r="B746" i="14"/>
  <c r="B745" i="14"/>
  <c r="B744" i="14"/>
  <c r="B743" i="14"/>
  <c r="B742" i="14"/>
  <c r="B741" i="14"/>
  <c r="B740" i="14"/>
  <c r="B739" i="14"/>
  <c r="B738" i="14"/>
  <c r="B737" i="14"/>
  <c r="B736" i="14"/>
  <c r="B735" i="14"/>
  <c r="B734" i="14"/>
  <c r="B733" i="14"/>
  <c r="B732" i="14"/>
  <c r="B731" i="14"/>
  <c r="B730" i="14"/>
  <c r="B729" i="14"/>
  <c r="B728" i="14"/>
  <c r="B727" i="14"/>
  <c r="B726" i="14"/>
  <c r="B725" i="14"/>
  <c r="B724" i="14"/>
  <c r="B723" i="14"/>
  <c r="B722" i="14"/>
  <c r="B721" i="14"/>
  <c r="B720" i="14"/>
  <c r="B719" i="14"/>
  <c r="B718" i="14"/>
  <c r="B717" i="14"/>
  <c r="B716" i="14"/>
  <c r="B715" i="14"/>
  <c r="B714" i="14"/>
  <c r="B713" i="14"/>
  <c r="B712" i="14"/>
  <c r="B711" i="14"/>
  <c r="B710" i="14"/>
  <c r="B709" i="14"/>
  <c r="B708" i="14"/>
  <c r="B707" i="14"/>
  <c r="B706" i="14"/>
  <c r="B705" i="14"/>
  <c r="B704" i="14"/>
  <c r="B703" i="14"/>
  <c r="B702" i="14"/>
  <c r="B701" i="14"/>
  <c r="B700" i="14"/>
  <c r="B699" i="14"/>
  <c r="B698" i="14"/>
  <c r="B697" i="14"/>
  <c r="B696" i="14"/>
  <c r="B695" i="14"/>
  <c r="B694" i="14"/>
  <c r="B693" i="14"/>
  <c r="B692" i="14"/>
  <c r="B691" i="14"/>
  <c r="B690" i="14"/>
  <c r="B689" i="14"/>
  <c r="B688" i="14"/>
  <c r="B687" i="14"/>
  <c r="B686" i="14"/>
  <c r="B685" i="14"/>
  <c r="B684" i="14"/>
  <c r="B683" i="14"/>
  <c r="B682" i="14"/>
  <c r="B681" i="14"/>
  <c r="B680" i="14"/>
  <c r="B679" i="14"/>
  <c r="B678" i="14"/>
  <c r="B677" i="14"/>
  <c r="B676" i="14"/>
  <c r="B675" i="14"/>
  <c r="B674" i="14"/>
  <c r="B673" i="14"/>
  <c r="B672" i="14"/>
  <c r="B671" i="14"/>
  <c r="B670" i="14"/>
  <c r="B669" i="14"/>
  <c r="B668" i="14"/>
  <c r="B667" i="14"/>
  <c r="B666" i="14"/>
  <c r="B665" i="14"/>
  <c r="B664" i="14"/>
  <c r="B663" i="14"/>
  <c r="B662" i="14"/>
  <c r="B661" i="14"/>
  <c r="B660" i="14"/>
  <c r="B659" i="14"/>
  <c r="B658" i="14"/>
  <c r="B657" i="14"/>
  <c r="B656" i="14"/>
  <c r="B655" i="14"/>
  <c r="B654" i="14"/>
  <c r="B653" i="14"/>
  <c r="B652" i="14"/>
  <c r="B651" i="14"/>
  <c r="B650" i="14"/>
  <c r="B649" i="14"/>
  <c r="B648" i="14"/>
  <c r="B647" i="14"/>
  <c r="B646" i="14"/>
  <c r="B645" i="14"/>
  <c r="B644" i="14"/>
  <c r="B643" i="14"/>
  <c r="B642" i="14"/>
  <c r="B641" i="14"/>
  <c r="B640" i="14"/>
  <c r="B639" i="14"/>
  <c r="B638" i="14"/>
  <c r="B637" i="14"/>
  <c r="B636" i="14"/>
  <c r="B635" i="14"/>
  <c r="B634" i="14"/>
  <c r="B633" i="14"/>
  <c r="B632" i="14"/>
  <c r="B631" i="14"/>
  <c r="B630" i="14"/>
  <c r="B629" i="14"/>
  <c r="B628" i="14"/>
  <c r="B627" i="14"/>
  <c r="B626" i="14"/>
  <c r="B625" i="14"/>
  <c r="B624" i="14"/>
  <c r="B623" i="14"/>
  <c r="B622" i="14"/>
  <c r="B621" i="14"/>
  <c r="B620" i="14"/>
  <c r="B619" i="14"/>
  <c r="B618" i="14"/>
  <c r="B617" i="14"/>
  <c r="B616" i="14"/>
  <c r="B615" i="14"/>
  <c r="B614" i="14"/>
  <c r="B613" i="14"/>
  <c r="B612" i="14"/>
  <c r="B611" i="14"/>
  <c r="B610" i="14"/>
  <c r="B609" i="14"/>
  <c r="B608" i="14"/>
  <c r="B607" i="14"/>
  <c r="B606" i="14"/>
  <c r="B605" i="14"/>
  <c r="B604" i="14"/>
  <c r="B603" i="14"/>
  <c r="B602" i="14"/>
  <c r="B601" i="14"/>
  <c r="B600" i="14"/>
  <c r="B599" i="14"/>
  <c r="B598" i="14"/>
  <c r="B597" i="14"/>
  <c r="B596" i="14"/>
  <c r="B595" i="14"/>
  <c r="B594" i="14"/>
  <c r="B593" i="14"/>
  <c r="B592" i="14"/>
  <c r="B591" i="14"/>
  <c r="B590" i="14"/>
  <c r="B589" i="14"/>
  <c r="B588" i="14"/>
  <c r="B587" i="14"/>
  <c r="B586" i="14"/>
  <c r="B585" i="14"/>
  <c r="B584" i="14"/>
  <c r="B583" i="14"/>
  <c r="B582" i="14"/>
  <c r="B581" i="14"/>
  <c r="B580" i="14"/>
  <c r="B579" i="14"/>
  <c r="B578" i="14"/>
  <c r="B577" i="14"/>
  <c r="B576" i="14"/>
  <c r="B575" i="14"/>
  <c r="B574" i="14"/>
  <c r="B573" i="14"/>
  <c r="B572" i="14"/>
  <c r="B571" i="14"/>
  <c r="B570" i="14"/>
  <c r="B569" i="14"/>
  <c r="B568" i="14"/>
  <c r="B567" i="14"/>
  <c r="B566" i="14"/>
  <c r="B565" i="14"/>
  <c r="B564" i="14"/>
  <c r="B563" i="14"/>
  <c r="B562" i="14"/>
  <c r="B561" i="14"/>
  <c r="B560" i="14"/>
  <c r="B559" i="14"/>
  <c r="B558" i="14"/>
  <c r="B557" i="14"/>
  <c r="B556" i="14"/>
  <c r="B555" i="14"/>
  <c r="B554" i="14"/>
  <c r="B553" i="14"/>
  <c r="B552" i="14"/>
  <c r="B551" i="14"/>
  <c r="B550" i="14"/>
  <c r="B549" i="14"/>
  <c r="B548" i="14"/>
  <c r="B547" i="14"/>
  <c r="B546" i="14"/>
  <c r="B545" i="14"/>
  <c r="B544" i="14"/>
  <c r="B543" i="14"/>
  <c r="B542" i="14"/>
  <c r="B541" i="14"/>
  <c r="B540" i="14"/>
  <c r="B539" i="14"/>
  <c r="B538" i="14"/>
  <c r="B537" i="14"/>
  <c r="B536" i="14"/>
  <c r="B535" i="14"/>
  <c r="B534" i="14"/>
  <c r="B533" i="14"/>
  <c r="B532" i="14"/>
  <c r="B531" i="14"/>
  <c r="B530" i="14"/>
  <c r="B529" i="14"/>
  <c r="B528" i="14"/>
  <c r="B527" i="14"/>
  <c r="B526" i="14"/>
  <c r="B525" i="14"/>
  <c r="B524" i="14"/>
  <c r="B523" i="14"/>
  <c r="B522" i="14"/>
  <c r="B521" i="14"/>
  <c r="B520" i="14"/>
  <c r="B519" i="14"/>
  <c r="B518" i="14"/>
  <c r="B517" i="14"/>
  <c r="B516" i="14"/>
  <c r="B515" i="14"/>
  <c r="B514" i="14"/>
  <c r="B513" i="14"/>
  <c r="B512" i="14"/>
  <c r="B511" i="14"/>
  <c r="B510" i="14"/>
  <c r="B509" i="14"/>
  <c r="B508" i="14"/>
  <c r="B507" i="14"/>
  <c r="B506" i="14"/>
  <c r="B505" i="14"/>
  <c r="B504" i="14"/>
  <c r="B503" i="14"/>
  <c r="B502" i="14"/>
  <c r="B501" i="14"/>
  <c r="B500" i="14"/>
  <c r="B499" i="14"/>
  <c r="B498" i="14"/>
  <c r="B497" i="14"/>
  <c r="B496" i="14"/>
  <c r="B495" i="14"/>
  <c r="B494" i="14"/>
  <c r="B493" i="14"/>
  <c r="B492" i="14"/>
  <c r="B491" i="14"/>
  <c r="B490" i="14"/>
  <c r="B489" i="14"/>
  <c r="B488" i="14"/>
  <c r="B487" i="14"/>
  <c r="B486" i="14"/>
  <c r="B485" i="14"/>
  <c r="B484" i="14"/>
  <c r="B483" i="14"/>
  <c r="B482" i="14"/>
  <c r="B481" i="14"/>
  <c r="B480" i="14"/>
  <c r="B479" i="14"/>
  <c r="B478" i="14"/>
  <c r="B477" i="14"/>
  <c r="B476" i="14"/>
  <c r="B475" i="14"/>
  <c r="B474" i="14"/>
  <c r="B473" i="14"/>
  <c r="B472" i="14"/>
  <c r="B471" i="14"/>
  <c r="B470" i="14"/>
  <c r="B469" i="14"/>
  <c r="B468" i="14"/>
  <c r="B467" i="14"/>
  <c r="B466" i="14"/>
  <c r="B465" i="14"/>
  <c r="B464" i="14"/>
  <c r="B463" i="14"/>
  <c r="B462" i="14"/>
  <c r="B461" i="14"/>
  <c r="B460" i="14"/>
  <c r="B459" i="14"/>
  <c r="B458" i="14"/>
  <c r="B457" i="14"/>
  <c r="B456" i="14"/>
  <c r="B455" i="14"/>
  <c r="B454" i="14"/>
  <c r="B453" i="14"/>
  <c r="B452" i="14"/>
  <c r="B451" i="14"/>
  <c r="B450" i="14"/>
  <c r="B449" i="14"/>
  <c r="B448" i="14"/>
  <c r="B447" i="14"/>
  <c r="B446" i="14"/>
  <c r="B445" i="14"/>
  <c r="B444" i="14"/>
  <c r="B443" i="14"/>
  <c r="B442" i="14"/>
  <c r="B441" i="14"/>
  <c r="B440" i="14"/>
  <c r="B439" i="14"/>
  <c r="B438" i="14"/>
  <c r="B437" i="14"/>
  <c r="B436" i="14"/>
  <c r="B435" i="14"/>
  <c r="B434" i="14"/>
  <c r="B433" i="14"/>
  <c r="B432" i="14"/>
  <c r="B431" i="14"/>
  <c r="B430" i="14"/>
  <c r="B429" i="14"/>
  <c r="B428" i="14"/>
  <c r="B427" i="14"/>
  <c r="B426" i="14"/>
  <c r="B425" i="14"/>
  <c r="B424" i="14"/>
  <c r="B423" i="14"/>
  <c r="B422" i="14"/>
  <c r="B421" i="14"/>
  <c r="B420" i="14"/>
  <c r="B419" i="14"/>
  <c r="B418" i="14"/>
  <c r="B417" i="14"/>
  <c r="B416" i="14"/>
  <c r="B415" i="14"/>
  <c r="B414" i="14"/>
  <c r="B413" i="14"/>
  <c r="B412" i="14"/>
  <c r="B411" i="14"/>
  <c r="B410" i="14"/>
  <c r="B409" i="14"/>
  <c r="B408" i="14"/>
  <c r="B407" i="14"/>
  <c r="B406" i="14"/>
  <c r="B405" i="14"/>
  <c r="B404" i="14"/>
  <c r="B403" i="14"/>
  <c r="B402" i="14"/>
  <c r="B401" i="14"/>
  <c r="B400" i="14"/>
  <c r="B399" i="14"/>
  <c r="B398" i="14"/>
  <c r="B397" i="14"/>
  <c r="B396" i="14"/>
  <c r="B395" i="14"/>
  <c r="B394" i="14"/>
  <c r="B393" i="14"/>
  <c r="B392" i="14"/>
  <c r="B391" i="14"/>
  <c r="B390" i="14"/>
  <c r="B389" i="14"/>
  <c r="B388" i="14"/>
  <c r="B387" i="14"/>
  <c r="B386" i="14"/>
  <c r="B385" i="14"/>
  <c r="B384" i="14"/>
  <c r="B383" i="14"/>
  <c r="B382" i="14"/>
  <c r="B381" i="14"/>
  <c r="B380" i="14"/>
  <c r="B379" i="14"/>
  <c r="B378" i="14"/>
  <c r="B377" i="14"/>
  <c r="B376" i="14"/>
  <c r="B375" i="14"/>
  <c r="B374" i="14"/>
  <c r="B373" i="14"/>
  <c r="B372" i="14"/>
  <c r="B371" i="14"/>
  <c r="B370" i="14"/>
  <c r="B369" i="14"/>
  <c r="B368" i="14"/>
  <c r="B367" i="14"/>
  <c r="B366" i="14"/>
  <c r="B365" i="14"/>
  <c r="B364" i="14"/>
  <c r="B363" i="14"/>
  <c r="B362" i="14"/>
  <c r="B361" i="14"/>
  <c r="B360" i="14"/>
  <c r="B359" i="14"/>
  <c r="B358" i="14"/>
  <c r="B357" i="14"/>
  <c r="B356" i="14"/>
  <c r="B355" i="14"/>
  <c r="B354" i="14"/>
  <c r="B353" i="14"/>
  <c r="B352" i="14"/>
  <c r="B351" i="14"/>
  <c r="B350" i="14"/>
  <c r="B349" i="14"/>
  <c r="B348" i="14"/>
  <c r="B347" i="14"/>
  <c r="B346" i="14"/>
  <c r="B345" i="14"/>
  <c r="B344" i="14"/>
  <c r="B343" i="14"/>
  <c r="B342" i="14"/>
  <c r="B341" i="14"/>
  <c r="B340" i="14"/>
  <c r="B339" i="14"/>
  <c r="B338" i="14"/>
  <c r="B337" i="14"/>
  <c r="B336" i="14"/>
  <c r="B335" i="14"/>
  <c r="B334" i="14"/>
  <c r="B333" i="14"/>
  <c r="B332" i="14"/>
  <c r="B331" i="14"/>
  <c r="B330" i="14"/>
  <c r="B329" i="14"/>
  <c r="B328" i="14"/>
  <c r="B327" i="14"/>
  <c r="B326" i="14"/>
  <c r="B325" i="14"/>
  <c r="B324" i="14"/>
  <c r="B323" i="14"/>
  <c r="B322" i="14"/>
  <c r="B321" i="14"/>
  <c r="B320" i="14"/>
  <c r="B319" i="14"/>
  <c r="B318" i="14"/>
  <c r="B317" i="14"/>
  <c r="B316" i="14"/>
  <c r="B315" i="14"/>
  <c r="B314" i="14"/>
  <c r="B313" i="14"/>
  <c r="B312" i="14"/>
  <c r="B311" i="14"/>
  <c r="B310" i="14"/>
  <c r="B309" i="14"/>
  <c r="B308" i="14"/>
  <c r="B307" i="14"/>
  <c r="B306" i="14"/>
  <c r="B305" i="14"/>
  <c r="B304" i="14"/>
  <c r="B303" i="14"/>
  <c r="B302" i="14"/>
  <c r="B301" i="14"/>
  <c r="B300" i="14"/>
  <c r="B299" i="14"/>
  <c r="B298" i="14"/>
  <c r="B297" i="14"/>
  <c r="B296" i="14"/>
  <c r="B295" i="14"/>
  <c r="B294" i="14"/>
  <c r="B293" i="14"/>
  <c r="B292" i="14"/>
  <c r="B291" i="14"/>
  <c r="B290" i="14"/>
  <c r="B289" i="14"/>
  <c r="B288" i="14"/>
  <c r="B287" i="14"/>
  <c r="B286" i="14"/>
  <c r="B285" i="14"/>
  <c r="B284" i="14"/>
  <c r="B283" i="14"/>
  <c r="B282" i="14"/>
  <c r="B281" i="14"/>
  <c r="B280" i="14"/>
  <c r="B279" i="14"/>
  <c r="B278" i="14"/>
  <c r="B277" i="14"/>
  <c r="B276" i="14"/>
  <c r="B275" i="14"/>
  <c r="B274" i="14"/>
  <c r="B273" i="14"/>
  <c r="B272" i="14"/>
  <c r="B271" i="14"/>
  <c r="B270" i="14"/>
  <c r="B269" i="14"/>
  <c r="B268" i="14"/>
  <c r="B267" i="14"/>
  <c r="B266" i="14"/>
  <c r="B265" i="14"/>
  <c r="B264" i="14"/>
  <c r="B263" i="14"/>
  <c r="B262" i="14"/>
  <c r="B261" i="14"/>
  <c r="B260" i="14"/>
  <c r="B259" i="14"/>
  <c r="B258" i="14"/>
  <c r="B257" i="14"/>
  <c r="B256" i="14"/>
  <c r="B255" i="14"/>
  <c r="B254" i="14"/>
  <c r="B253" i="14"/>
  <c r="B252" i="14"/>
  <c r="B251" i="14"/>
  <c r="B250" i="14"/>
  <c r="B249" i="14"/>
  <c r="B248" i="14"/>
  <c r="B247" i="14"/>
  <c r="B246" i="14"/>
  <c r="B245" i="14"/>
  <c r="B244" i="14"/>
  <c r="B243" i="14"/>
  <c r="B242" i="14"/>
  <c r="B241" i="14"/>
  <c r="B240" i="14"/>
  <c r="B239" i="14"/>
  <c r="B238" i="14"/>
  <c r="B237" i="14"/>
  <c r="B236" i="14"/>
  <c r="B235" i="14"/>
  <c r="B234" i="14"/>
  <c r="B233" i="14"/>
  <c r="B232" i="14"/>
  <c r="B231" i="14"/>
  <c r="B230" i="14"/>
  <c r="B229" i="14"/>
  <c r="B228" i="14"/>
  <c r="B227" i="14"/>
  <c r="B226" i="14"/>
  <c r="B225" i="14"/>
  <c r="B224" i="14"/>
  <c r="B223" i="14"/>
  <c r="B222" i="14"/>
  <c r="B221" i="14"/>
  <c r="B220" i="14"/>
  <c r="B219" i="14"/>
  <c r="B218" i="14"/>
  <c r="B217" i="14"/>
  <c r="B216" i="14"/>
  <c r="B215" i="14"/>
  <c r="B214" i="14"/>
  <c r="B213" i="14"/>
  <c r="B212" i="14"/>
  <c r="B211" i="14"/>
  <c r="B210" i="14"/>
  <c r="B209" i="14"/>
  <c r="B208" i="14"/>
  <c r="B207" i="14"/>
  <c r="B206" i="14"/>
  <c r="B205" i="14"/>
  <c r="B204" i="14"/>
  <c r="B203" i="14"/>
  <c r="B202" i="14"/>
  <c r="B201" i="14"/>
  <c r="B200" i="14"/>
  <c r="B199" i="14"/>
  <c r="B198" i="14"/>
  <c r="B197" i="14"/>
  <c r="B196" i="14"/>
  <c r="B195" i="14"/>
  <c r="B194" i="14"/>
  <c r="B193" i="14"/>
  <c r="B192" i="14"/>
  <c r="B191" i="14"/>
  <c r="B190" i="14"/>
  <c r="B189" i="14"/>
  <c r="B188" i="14"/>
  <c r="B187" i="14"/>
  <c r="B186" i="14"/>
  <c r="B185" i="14"/>
  <c r="B184" i="14"/>
  <c r="B183" i="14"/>
  <c r="B182" i="14"/>
  <c r="B181" i="14"/>
  <c r="B180" i="14"/>
  <c r="B179" i="14"/>
  <c r="B178" i="14"/>
  <c r="B177" i="14"/>
  <c r="B176" i="14"/>
  <c r="B175" i="14"/>
  <c r="B174" i="14"/>
  <c r="B173" i="14"/>
  <c r="B172" i="14"/>
  <c r="B171" i="14"/>
  <c r="B170" i="14"/>
  <c r="B169" i="14"/>
  <c r="B168" i="14"/>
  <c r="B167" i="14"/>
  <c r="B166" i="14"/>
  <c r="B165" i="14"/>
  <c r="B164" i="14"/>
  <c r="B163" i="14"/>
  <c r="B162" i="14"/>
  <c r="B161" i="14"/>
  <c r="B160" i="14"/>
  <c r="B159" i="14"/>
  <c r="B158" i="14"/>
  <c r="B157" i="14"/>
  <c r="B156" i="14"/>
  <c r="B155" i="14"/>
  <c r="B154" i="14"/>
  <c r="B153" i="14"/>
  <c r="B152" i="14"/>
  <c r="B151" i="14"/>
  <c r="B150" i="14"/>
  <c r="B149" i="14"/>
  <c r="B148" i="14"/>
  <c r="B147" i="14"/>
  <c r="B146" i="14"/>
  <c r="B145" i="14"/>
  <c r="B144" i="14"/>
  <c r="B143" i="14"/>
  <c r="B142" i="14"/>
  <c r="B141" i="14"/>
  <c r="B140" i="14"/>
  <c r="B139" i="14"/>
  <c r="B138" i="14"/>
  <c r="B137" i="14"/>
  <c r="B136" i="14"/>
  <c r="B135" i="14"/>
  <c r="B134" i="14"/>
  <c r="B133" i="14"/>
  <c r="B132" i="14"/>
  <c r="B131" i="14"/>
  <c r="B130" i="14"/>
  <c r="B129" i="14"/>
  <c r="B128" i="14"/>
  <c r="B127" i="14"/>
  <c r="B126" i="14"/>
  <c r="B125" i="14"/>
  <c r="B124" i="14"/>
  <c r="B123" i="14"/>
  <c r="B122" i="14"/>
  <c r="B121" i="14"/>
  <c r="B120" i="14"/>
  <c r="B119" i="14"/>
  <c r="B118" i="14"/>
  <c r="B117" i="14"/>
  <c r="B116" i="14"/>
  <c r="B115" i="14"/>
  <c r="B114" i="14"/>
  <c r="B113" i="14"/>
  <c r="B112" i="14"/>
  <c r="B111" i="14"/>
  <c r="B110" i="14"/>
  <c r="B109" i="14"/>
  <c r="B108" i="14"/>
  <c r="B107" i="14"/>
  <c r="B106" i="14"/>
  <c r="B105" i="14"/>
  <c r="B104" i="14"/>
  <c r="B103" i="14"/>
  <c r="B102" i="14"/>
  <c r="B101" i="14"/>
  <c r="B100" i="14"/>
  <c r="B99" i="14"/>
  <c r="B98" i="14"/>
  <c r="B97" i="14"/>
  <c r="B96" i="14"/>
  <c r="B95" i="14"/>
  <c r="B94" i="14"/>
  <c r="B93" i="14"/>
  <c r="B92" i="14"/>
  <c r="B91" i="14"/>
  <c r="B90" i="14"/>
  <c r="B89" i="14"/>
  <c r="B88" i="14"/>
  <c r="B87" i="14"/>
  <c r="B86" i="14"/>
  <c r="B85" i="14"/>
  <c r="B84" i="14"/>
  <c r="B83" i="14"/>
  <c r="B82" i="14"/>
  <c r="B81" i="14"/>
  <c r="B80" i="14"/>
  <c r="B79" i="14"/>
  <c r="B78" i="14"/>
  <c r="B77" i="14"/>
  <c r="B76" i="14"/>
  <c r="B75" i="14"/>
  <c r="B74" i="14"/>
  <c r="B73" i="14"/>
  <c r="B72" i="14"/>
  <c r="B71" i="14"/>
  <c r="B70" i="14"/>
  <c r="B69" i="14"/>
  <c r="B68" i="14"/>
  <c r="B67" i="14"/>
  <c r="B66" i="14"/>
  <c r="B65" i="14"/>
  <c r="B64" i="14"/>
  <c r="B63" i="14"/>
  <c r="B62" i="14"/>
  <c r="B61" i="14"/>
  <c r="B60" i="14"/>
  <c r="B59" i="14"/>
  <c r="B58" i="14"/>
  <c r="B57" i="14"/>
  <c r="B56" i="14"/>
  <c r="B55" i="14"/>
  <c r="B54" i="14"/>
  <c r="B53" i="14"/>
  <c r="B52" i="14"/>
  <c r="B51" i="14"/>
  <c r="B50" i="14"/>
  <c r="B49" i="14"/>
  <c r="B48" i="14"/>
  <c r="B47" i="14"/>
  <c r="B46" i="14"/>
  <c r="B45" i="14"/>
  <c r="B44" i="14"/>
  <c r="B43" i="14"/>
  <c r="B42" i="14"/>
  <c r="B41" i="14"/>
  <c r="B40" i="14"/>
  <c r="B39" i="14"/>
  <c r="B38" i="14"/>
  <c r="B37"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10" i="14"/>
  <c r="B9" i="14"/>
  <c r="B8" i="14"/>
  <c r="B7" i="14"/>
  <c r="B6" i="14"/>
  <c r="B5" i="14"/>
  <c r="B4" i="14"/>
  <c r="B3" i="14"/>
  <c r="K151" i="20" l="1"/>
  <c r="AC10" i="20" l="1"/>
  <c r="AD3" i="20" s="1"/>
  <c r="AC14" i="20" s="1"/>
  <c r="AG10" i="20"/>
  <c r="AH5" i="20" l="1"/>
  <c r="AE16" i="20" s="1"/>
  <c r="AD6" i="20"/>
  <c r="AC17" i="20" s="1"/>
  <c r="AC2" i="20"/>
  <c r="AD4" i="20"/>
  <c r="AC15" i="20" s="1"/>
  <c r="AH6" i="20"/>
  <c r="AE17" i="20" s="1"/>
  <c r="AH9" i="20"/>
  <c r="AE20" i="20" s="1"/>
  <c r="AH8" i="20"/>
  <c r="AE19" i="20" s="1"/>
  <c r="AH7" i="20"/>
  <c r="AE18" i="20" s="1"/>
  <c r="AD9" i="20"/>
  <c r="AC20" i="20" s="1"/>
  <c r="AG2" i="20"/>
  <c r="AH4" i="20"/>
  <c r="AE15" i="20" s="1"/>
  <c r="AD5" i="20"/>
  <c r="AC16" i="20" s="1"/>
  <c r="AC26" i="20"/>
  <c r="AD7" i="20"/>
  <c r="AC18" i="20" s="1"/>
  <c r="AD8" i="20"/>
  <c r="AC19" i="20" s="1"/>
  <c r="AH3" i="20"/>
  <c r="AE26" i="20" l="1"/>
  <c r="AH10" i="20"/>
  <c r="AE27" i="20" s="1"/>
  <c r="AE14" i="20"/>
  <c r="AD10" i="20"/>
  <c r="AC27" i="20" s="1"/>
  <c r="AD2" i="20" l="1"/>
  <c r="AC25" i="20" s="1"/>
  <c r="AC21" i="20"/>
  <c r="AE21" i="20"/>
  <c r="AH2" i="20"/>
  <c r="AE25" i="20" s="1"/>
  <c r="AE10" i="20"/>
  <c r="AF4" i="20" l="1"/>
  <c r="AD15" i="20" s="1"/>
  <c r="AE2" i="20"/>
  <c r="AF8" i="20"/>
  <c r="AD19" i="20" s="1"/>
  <c r="AF6" i="20"/>
  <c r="AD17" i="20" s="1"/>
  <c r="AF3" i="20"/>
  <c r="AF9" i="20"/>
  <c r="AD20" i="20" s="1"/>
  <c r="AF5" i="20"/>
  <c r="AD16" i="20" s="1"/>
  <c r="AF7" i="20"/>
  <c r="AD18" i="20" s="1"/>
  <c r="AF10" i="20" l="1"/>
  <c r="AD27" i="20" s="1"/>
  <c r="AD14" i="20"/>
  <c r="AD26" i="20"/>
  <c r="AF2" i="20" l="1"/>
  <c r="AD25" i="20" s="1"/>
  <c r="AD21"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mizokoshi</author>
  </authors>
  <commentList>
    <comment ref="D15" authorId="0" shapeId="0" xr:uid="{72F157C4-E932-486B-AD56-D3F26963F326}">
      <text>
        <r>
          <rPr>
            <b/>
            <sz val="9"/>
            <color indexed="81"/>
            <rFont val="MS P ゴシック"/>
            <family val="3"/>
            <charset val="128"/>
          </rPr>
          <t>mizokoshi:</t>
        </r>
        <r>
          <rPr>
            <sz val="9"/>
            <color indexed="81"/>
            <rFont val="MS P ゴシック"/>
            <family val="3"/>
            <charset val="128"/>
          </rPr>
          <t xml:space="preserve">
R2佐伯市備蓄計画になし。
仮に100名と入れる。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tc={E24AB27C-C3EC-4EE4-A318-9A84B516A989}</author>
  </authors>
  <commentList>
    <comment ref="N35" authorId="0" shapeId="0" xr:uid="{E24AB27C-C3EC-4EE4-A318-9A84B516A98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正確には、プロット位置は津波被害なし　になるが、そのすぐ近傍が2～3ｍの津波であり、高低差が無さそうなので、念のため１ｍ以上～２ｍ未満に変更します。</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tc={83435A68-047D-4547-8ED7-F2888678C93D}</author>
    <author>tc={8CC227DC-AE68-41B7-BADE-EF4FE83BE6AE}</author>
  </authors>
  <commentList>
    <comment ref="K50" authorId="0" shapeId="0" xr:uid="{83435A68-047D-4547-8ED7-F2888678C93D}">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校舎はあまり被害ないが、グラウンドは被害あり。</t>
      </text>
    </comment>
    <comment ref="K51" authorId="1" shapeId="0" xr:uid="{8CC227DC-AE68-41B7-BADE-EF4FE83BE6AE}">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ハザードマップ上は「津波被害なし」の想定だが、立地的に被害が大きいと想定されることから、念のため、東雲小学校より一段階低い被害として記載します。
https://www.city.saiki.oita.jp/bousai/kiji0031581/3_1581_10_3.pdf</t>
      </text>
    </comment>
  </commentList>
</comments>
</file>

<file path=xl/sharedStrings.xml><?xml version="1.0" encoding="utf-8"?>
<sst xmlns="http://schemas.openxmlformats.org/spreadsheetml/2006/main" count="59811" uniqueCount="5619">
  <si>
    <t>のびのびランド</t>
  </si>
  <si>
    <t>佐伯市大字木立6623番地</t>
  </si>
  <si>
    <t>さつき園中江</t>
  </si>
  <si>
    <t>佐伯市中江町４番35号</t>
  </si>
  <si>
    <t>さつき園小島</t>
  </si>
  <si>
    <t>エバーグリーン</t>
  </si>
  <si>
    <t>佐伯市大字池田1156番地</t>
  </si>
  <si>
    <t>太陽農園</t>
  </si>
  <si>
    <t>佐伯市中の島２丁目21番14号</t>
  </si>
  <si>
    <t>サニーハウス</t>
  </si>
  <si>
    <t>清流の郷</t>
  </si>
  <si>
    <t>大分県なおみ園</t>
  </si>
  <si>
    <t>南海医療センター附属介護老人保健施設</t>
  </si>
  <si>
    <t>佐伯市常盤西町12番６号</t>
  </si>
  <si>
    <t>はまゆう</t>
  </si>
  <si>
    <t>蒲江デイサービスセンター</t>
  </si>
  <si>
    <t>直川苑</t>
  </si>
  <si>
    <t>彦岳の太陽</t>
  </si>
  <si>
    <t>鶴見の太陽</t>
  </si>
  <si>
    <t>佐伯市鶴見大字沖松浦51番地</t>
  </si>
  <si>
    <t>佐伯の太陽</t>
  </si>
  <si>
    <t>佐伯市駅前１丁目１番11号</t>
  </si>
  <si>
    <t>和の風</t>
  </si>
  <si>
    <t>鶴望野</t>
  </si>
  <si>
    <t>佐伯市鶴岡町１丁目11番59号</t>
  </si>
  <si>
    <t>花みずき</t>
  </si>
  <si>
    <t>ながと</t>
  </si>
  <si>
    <t>佐伯市弥生大字井崎981番地</t>
  </si>
  <si>
    <t>悠久園</t>
  </si>
  <si>
    <t>佐伯市向島１丁目３番８号</t>
  </si>
  <si>
    <t>はたのうら</t>
  </si>
  <si>
    <t>コスモス</t>
  </si>
  <si>
    <t>うめの里</t>
  </si>
  <si>
    <t>豊寿苑</t>
  </si>
  <si>
    <t>佐伯市弥生大字井崎1765番地</t>
  </si>
  <si>
    <t>上浦浅海井デイサービスセンター</t>
  </si>
  <si>
    <t>弥生老人デイサービスセンター</t>
  </si>
  <si>
    <t>佐伯市弥生大字上小倉1208番地</t>
  </si>
  <si>
    <t>宇目高齢者生活福祉センター</t>
  </si>
  <si>
    <t>直川老人デイサービスセンター</t>
  </si>
  <si>
    <t>佐伯市直川大字赤木1235番地</t>
  </si>
  <si>
    <t>特別支援学校</t>
  </si>
  <si>
    <t>施設種類</t>
  </si>
  <si>
    <t>施 設 名</t>
  </si>
  <si>
    <t>住   所</t>
  </si>
  <si>
    <t>受入可能人数(人)</t>
    <phoneticPr fontId="2"/>
  </si>
  <si>
    <t>ケアホームバンブーの森</t>
    <phoneticPr fontId="2"/>
  </si>
  <si>
    <t>北緯</t>
    <rPh sb="0" eb="2">
      <t>ホクイ</t>
    </rPh>
    <phoneticPr fontId="2"/>
  </si>
  <si>
    <t>東経</t>
    <rPh sb="0" eb="2">
      <t>トウケイ</t>
    </rPh>
    <phoneticPr fontId="2"/>
  </si>
  <si>
    <t>河尻集会センター</t>
  </si>
  <si>
    <t>下堅田地区公民館</t>
  </si>
  <si>
    <t>岩崎集会センター</t>
  </si>
  <si>
    <t>下堅田小学校（体育館）</t>
  </si>
  <si>
    <t>柿木公民館</t>
  </si>
  <si>
    <t>下堅田小学校（校舎）</t>
  </si>
  <si>
    <t>花木公民館</t>
  </si>
  <si>
    <t>佐伯市総合体育館</t>
  </si>
  <si>
    <t>上爪生活改善センター</t>
  </si>
  <si>
    <t>佐伯市総合運動公園弓道場</t>
  </si>
  <si>
    <t>大原公民館</t>
  </si>
  <si>
    <t>波越公民館</t>
  </si>
  <si>
    <t>小野公民館</t>
  </si>
  <si>
    <t>宇山区公民館</t>
  </si>
  <si>
    <t>釘戸公民館</t>
  </si>
  <si>
    <t>津志河内公民館</t>
  </si>
  <si>
    <t>小野市集会センター</t>
  </si>
  <si>
    <t>長良苑エンジェル</t>
  </si>
  <si>
    <t>楢野木公民館</t>
  </si>
  <si>
    <t>青山小学校（校舎）</t>
  </si>
  <si>
    <t>中津留公民館</t>
  </si>
  <si>
    <t>ふれあいセンター宇目</t>
  </si>
  <si>
    <t>谷川地区林業集会センター</t>
  </si>
  <si>
    <t>田原公民館</t>
  </si>
  <si>
    <t>黒沢生活改善センター</t>
  </si>
  <si>
    <t>蒲戸地区公民館</t>
  </si>
  <si>
    <t>長田公民館</t>
  </si>
  <si>
    <t>上浦振興局</t>
  </si>
  <si>
    <t>津井地区公民館</t>
  </si>
  <si>
    <t>佐伯市上浦活性化センター</t>
  </si>
  <si>
    <t>竹の下老人憩の家</t>
  </si>
  <si>
    <t>中津留老人憩の家</t>
  </si>
  <si>
    <t>東雲中学校（体育館）</t>
  </si>
  <si>
    <t>直川体育館</t>
  </si>
  <si>
    <t>浅海井公民館</t>
  </si>
  <si>
    <t>直川保健センター</t>
  </si>
  <si>
    <t>上浦地区公民館</t>
  </si>
  <si>
    <t>直川振興局</t>
  </si>
  <si>
    <t>佐伯市上浦地域福祉センター</t>
  </si>
  <si>
    <t>直川憩の森公園</t>
  </si>
  <si>
    <t>浪太公民館</t>
  </si>
  <si>
    <t>床木２地区活動促進施設</t>
  </si>
  <si>
    <t>床木第４生活改善センター</t>
  </si>
  <si>
    <t>海辺の村活性化センター</t>
  </si>
  <si>
    <t>明治小学校（校舎）</t>
  </si>
  <si>
    <t>米水津保健センター（和）</t>
  </si>
  <si>
    <t>竹峯切水高齢者活動促進センター</t>
  </si>
  <si>
    <t>米水津振興局</t>
  </si>
  <si>
    <t>大坂本地区避難施設</t>
  </si>
  <si>
    <t>尺間地区体育館</t>
  </si>
  <si>
    <t>つるおか子どもの家</t>
  </si>
  <si>
    <t>佐伯地区公民館</t>
  </si>
  <si>
    <t>宮野浦採石場跡地</t>
  </si>
  <si>
    <t>尺間第１集会施設</t>
  </si>
  <si>
    <t>脇区公民館</t>
  </si>
  <si>
    <t>保健福祉総合センター和楽</t>
  </si>
  <si>
    <t>蒲江Ｂ＆Ｇ海洋センター</t>
  </si>
  <si>
    <t>宇藤木地区集会施設</t>
  </si>
  <si>
    <t>大東区集会所</t>
  </si>
  <si>
    <t>畑野浦地区公民館</t>
  </si>
  <si>
    <t>石丸第１区公民館</t>
  </si>
  <si>
    <t>城西区集会所</t>
  </si>
  <si>
    <t>城南町公民館</t>
  </si>
  <si>
    <t>河内地区公民館</t>
  </si>
  <si>
    <t>石丸第２区公民館</t>
  </si>
  <si>
    <t>内町クラブ</t>
  </si>
  <si>
    <t>里の駅たかひら展望公園</t>
  </si>
  <si>
    <t>石丸第３区公民館</t>
  </si>
  <si>
    <t>元猿集会所</t>
  </si>
  <si>
    <t>上堅田地区公民館</t>
  </si>
  <si>
    <t>高山集会所</t>
  </si>
  <si>
    <t>木ノ瀬住宅集会施設</t>
  </si>
  <si>
    <t>グリーンピア大越</t>
  </si>
  <si>
    <t>蒲江地区公民館</t>
  </si>
  <si>
    <t>弥生保健センター</t>
  </si>
  <si>
    <t>蛇崎公民館</t>
  </si>
  <si>
    <t>野々河内集会所</t>
  </si>
  <si>
    <t>八幡地区公民館</t>
  </si>
  <si>
    <t>佐伯鶴城高等学校（多目的競技場）</t>
  </si>
  <si>
    <t>武道場（弥生スポーツ公園）</t>
  </si>
  <si>
    <t>片山公民館</t>
  </si>
  <si>
    <t>さいき城山桜ホール</t>
  </si>
  <si>
    <t>旧波当津小学校</t>
  </si>
  <si>
    <t>弥生児童館</t>
  </si>
  <si>
    <t>海崎駅前地区公民館</t>
  </si>
  <si>
    <t>深島集会所</t>
  </si>
  <si>
    <t>中の内公民館</t>
  </si>
  <si>
    <t>渡町台小学校（校舎・体育館）</t>
  </si>
  <si>
    <t>道の駅やよい</t>
  </si>
  <si>
    <t>新越公民館</t>
  </si>
  <si>
    <t>新女島区民会館</t>
  </si>
  <si>
    <t>蒲江振興局</t>
  </si>
  <si>
    <t>弥生振興局</t>
  </si>
  <si>
    <t>宇戸区公民館</t>
  </si>
  <si>
    <t>長島区公民館</t>
  </si>
  <si>
    <t>年の神公民館</t>
  </si>
  <si>
    <t>山梨子研修施設</t>
  </si>
  <si>
    <t>折戸区公民館</t>
  </si>
  <si>
    <t>大宮公民館</t>
  </si>
  <si>
    <t>佐伯市役所（大会議室）</t>
  </si>
  <si>
    <t>切畑小学校（校舎）</t>
  </si>
  <si>
    <t>まな美（佐伯教育市民ホール）</t>
  </si>
  <si>
    <t>宮の内公民館</t>
  </si>
  <si>
    <t>細田公民館</t>
  </si>
  <si>
    <t>狩生区公民館</t>
  </si>
  <si>
    <t>常盤公民館</t>
  </si>
  <si>
    <t>祇園公民館</t>
  </si>
  <si>
    <t>車区公民館</t>
  </si>
  <si>
    <t>駅前区民会館</t>
  </si>
  <si>
    <t>久保公民館</t>
  </si>
  <si>
    <t>風無区公民館</t>
  </si>
  <si>
    <t>田の浦区民会館</t>
  </si>
  <si>
    <t>本匠振興局（新庁舎）</t>
  </si>
  <si>
    <t>葛港公民館</t>
  </si>
  <si>
    <t>波寄生活改善センター</t>
  </si>
  <si>
    <t>日の出クラブ</t>
  </si>
  <si>
    <t>小半公民館</t>
  </si>
  <si>
    <t>木立小学校（校舎）</t>
  </si>
  <si>
    <t>ホテル清風荘</t>
  </si>
  <si>
    <t>井ノ上公民館</t>
  </si>
  <si>
    <t>木立地区公民館</t>
  </si>
  <si>
    <t>堂ノ間地区ふれあいセンター</t>
  </si>
  <si>
    <t>西の平生活改善センター</t>
  </si>
  <si>
    <t>本匠西地区公民館</t>
  </si>
  <si>
    <t>桟敷中区センター</t>
  </si>
  <si>
    <t>鶴岡小学校（校舎）</t>
  </si>
  <si>
    <t>下堅田</t>
  </si>
  <si>
    <t>木立</t>
  </si>
  <si>
    <t>渡町台</t>
  </si>
  <si>
    <t>No.</t>
    <phoneticPr fontId="2"/>
  </si>
  <si>
    <t>弥生大字大坂本1135番地</t>
  </si>
  <si>
    <t>昭和中学校</t>
  </si>
  <si>
    <t>弥生大字井崎781番地</t>
  </si>
  <si>
    <t>弥生大字上小倉1157番地2</t>
  </si>
  <si>
    <t>弥生大字門田1328番地</t>
  </si>
  <si>
    <t>直川地域福祉センター</t>
  </si>
  <si>
    <t>鶴見保健センター</t>
  </si>
  <si>
    <t>佐伯市宇目大字千束725番地1</t>
  </si>
  <si>
    <t>佐伯市宇目大字千束2077番地</t>
  </si>
  <si>
    <t>佐伯市宇目大字千束2899番地</t>
  </si>
  <si>
    <t>佐伯市宇目大字塩見園1752番地1</t>
  </si>
  <si>
    <t>佐伯市宇目大字塩見園2163番地</t>
  </si>
  <si>
    <t>佐伯市宇目大字大平1666番地</t>
  </si>
  <si>
    <t>佐伯市宇目大字重岡1601番地1</t>
  </si>
  <si>
    <t>佐伯市宇目大字小野市2144番地2</t>
  </si>
  <si>
    <t>佐伯市宇目大字小野市2867番地1</t>
  </si>
  <si>
    <t>佐伯市宇目大字小野市3425番地</t>
  </si>
  <si>
    <t>佐伯市宇目大字小野市4004番地2ほか</t>
  </si>
  <si>
    <t>佐伯市宇目大字小野市3374番地1</t>
  </si>
  <si>
    <t>佐伯市宇目大字南田原212番地1</t>
  </si>
  <si>
    <t>佐伯市直川大字上直見1392番地2</t>
  </si>
  <si>
    <t>佐伯市直川大字上直見3203番地1地先</t>
  </si>
  <si>
    <t>佐伯市直川大字赤木74番地1</t>
  </si>
  <si>
    <t>佐伯市直川大字赤木106番地</t>
  </si>
  <si>
    <t>佐伯市直川大字赤木1253番地</t>
  </si>
  <si>
    <t>佐伯市米水津大字浦代浦1860番地1</t>
  </si>
  <si>
    <t>佐伯市米水津大字浦代浦1215番地</t>
  </si>
  <si>
    <t>佐伯市米水津大字浦代浦1239番地2</t>
  </si>
  <si>
    <t>佐伯市米水津大字宮野浦1768番地21</t>
  </si>
  <si>
    <t>佐伯市蒲江大字畑野浦2524番地11</t>
  </si>
  <si>
    <t>佐伯市蒲江大字畑野浦2524番地8</t>
  </si>
  <si>
    <t>佐伯市蒲江大字竹野浦河内2156番地172</t>
  </si>
  <si>
    <t>佐伯市蒲江大字竹野浦河内1853番地</t>
  </si>
  <si>
    <t>佐伯市蒲江大字竹野浦河内2320番地97</t>
  </si>
  <si>
    <t>佐伯市蒲江大字蒲江浦4491番地59</t>
  </si>
  <si>
    <t>佐伯市蒲江大字野々河内浦1332番地</t>
  </si>
  <si>
    <t>佐伯市蒲江大字波当津浦928番地</t>
  </si>
  <si>
    <t>佐伯市蒲江大字蒲江浦3249番地38</t>
  </si>
  <si>
    <t>佐伯市大字堅田5975番地1</t>
  </si>
  <si>
    <t>佐伯市大字堅田5521番地</t>
  </si>
  <si>
    <t>佐伯市大字長谷2614番地</t>
  </si>
  <si>
    <t>佐伯市大字堅田5101番地1</t>
  </si>
  <si>
    <t>佐伯市大字長良745番地</t>
  </si>
  <si>
    <t>佐伯市大字長良3808番地3</t>
  </si>
  <si>
    <t>佐伯市大字青山2691番地1</t>
  </si>
  <si>
    <t>佐伯市大字青山2212番地</t>
  </si>
  <si>
    <t>佐伯市大字青山4740番地1</t>
  </si>
  <si>
    <t>佐伯市上浦大字最勝海浦1557番地</t>
  </si>
  <si>
    <t>佐伯市上浦大字最勝海浦3740番地</t>
  </si>
  <si>
    <t>佐伯市上浦大字津井浦1400番地3</t>
  </si>
  <si>
    <t>佐伯市上浦大字津井浦1460番地6</t>
  </si>
  <si>
    <t>佐伯市上浦大字津井浦1460番地12</t>
  </si>
  <si>
    <t>佐伯市上浦大字浅海井浦2番地</t>
  </si>
  <si>
    <t>佐伯市上浦大字浅海井浦457番地2</t>
  </si>
  <si>
    <t>佐伯市上浦大字浅海井浦144番地5</t>
  </si>
  <si>
    <t>佐伯市上浦大字浅海井浦489番地10</t>
  </si>
  <si>
    <t>佐伯市上浦大字浅海井浦3569番地2</t>
  </si>
  <si>
    <t>佐伯市弥生大字床木2681番地1</t>
  </si>
  <si>
    <t>佐伯市弥生大字床木293番地2</t>
  </si>
  <si>
    <t>佐伯市弥生大字大坂本598番地1</t>
  </si>
  <si>
    <t>佐伯市弥生大字大坂本993番地2</t>
  </si>
  <si>
    <t>佐伯市弥生大字尺間538番地</t>
  </si>
  <si>
    <t>佐伯市弥生大字尺間636番地1</t>
  </si>
  <si>
    <t>佐伯市弥生大字尺間2120番地1</t>
  </si>
  <si>
    <t>佐伯市弥生大字井崎1792番地3</t>
  </si>
  <si>
    <t>佐伯市弥生大字井崎1579番地5</t>
  </si>
  <si>
    <t>佐伯市弥生大字井崎1535番地1</t>
  </si>
  <si>
    <t>佐伯市弥生大字井崎1798番地13</t>
  </si>
  <si>
    <t>佐伯市弥生大字上小倉1196番地</t>
  </si>
  <si>
    <t>佐伯市弥生大字上小倉1211番地</t>
  </si>
  <si>
    <t>佐伯市弥生大字上小倉898番地1</t>
  </si>
  <si>
    <t>佐伯市弥生大字上小倉656番地1</t>
  </si>
  <si>
    <t>佐伯市弥生大字山梨子1292番地</t>
  </si>
  <si>
    <t>佐伯市弥生大字細田1158番地3</t>
  </si>
  <si>
    <t>佐伯市弥生大字江良2005番地</t>
  </si>
  <si>
    <t>佐伯市弥生大字江良1048番地2</t>
  </si>
  <si>
    <t>佐伯市本匠大字波寄2354番地10</t>
  </si>
  <si>
    <t>佐伯市本匠大字小半1310番地1</t>
  </si>
  <si>
    <t>佐伯市本匠大字井ノ上378番地1</t>
  </si>
  <si>
    <t>佐伯市本匠大字堂ノ間309番地1</t>
  </si>
  <si>
    <t>佐伯市本匠大字堂ノ間1066番地</t>
  </si>
  <si>
    <t>佐伯市鶴岡西町1丁目104番地</t>
  </si>
  <si>
    <t>佐伯市鶴岡西町1丁目303番地</t>
  </si>
  <si>
    <t>佐伯市鶴岡町3丁目10番13号</t>
  </si>
  <si>
    <t>佐伯市大字上岡2169番地1</t>
  </si>
  <si>
    <t>佐伯市大字長谷9682番地11</t>
  </si>
  <si>
    <t>佐伯市大字長谷484番地ほか</t>
  </si>
  <si>
    <t>佐伯市大字池田1943番地2</t>
  </si>
  <si>
    <t>佐伯市大字戸穴331番地</t>
  </si>
  <si>
    <t>佐伯市大字海崎1021番地1</t>
  </si>
  <si>
    <t>佐伯市大字海崎3526番地4</t>
  </si>
  <si>
    <t>佐伯市大字戸穴2009番地2</t>
  </si>
  <si>
    <t>佐伯市大字戸穴2062番地1</t>
  </si>
  <si>
    <t>佐伯市大字戸穴2155番地1</t>
  </si>
  <si>
    <t>佐伯市大字戸穴1525番地</t>
  </si>
  <si>
    <t>佐伯市大字戸穴184番地8</t>
  </si>
  <si>
    <t>佐伯市大字戸穴249番地4</t>
  </si>
  <si>
    <t>佐伯市大字護江588番地11</t>
  </si>
  <si>
    <t>佐伯市大字狩生465番地1</t>
  </si>
  <si>
    <t>佐伯市大字狩生2039番地2</t>
  </si>
  <si>
    <t>佐伯市大字護江912番地6</t>
  </si>
  <si>
    <t>佐伯市大字木立890番地</t>
  </si>
  <si>
    <t>佐伯市大字木立1390番地3</t>
  </si>
  <si>
    <t>佐伯市中の島2丁目20番26号</t>
  </si>
  <si>
    <t>佐伯市向島1丁目3番8号</t>
  </si>
  <si>
    <t>佐伯市9731番地</t>
  </si>
  <si>
    <t>佐伯市城南町18番35号</t>
  </si>
  <si>
    <t>佐伯市大手町2丁目1番31号</t>
  </si>
  <si>
    <t>佐伯市向島2丁目4番11号</t>
  </si>
  <si>
    <t>佐伯市10468番地75</t>
  </si>
  <si>
    <t>佐伯市長島町3丁目7番30号</t>
  </si>
  <si>
    <t>佐伯市中村南町1番1号</t>
  </si>
  <si>
    <t>佐伯市中村東町6番9号</t>
  </si>
  <si>
    <t>佐伯市中村北町1496番地3</t>
  </si>
  <si>
    <t>佐伯市常盤南町7番19号</t>
  </si>
  <si>
    <t>佐伯市駅前2丁目1番18号</t>
  </si>
  <si>
    <t>佐伯市田の浦町4番29号</t>
  </si>
  <si>
    <t>佐伯市葛港3番15号</t>
  </si>
  <si>
    <t>佐伯市日の出町5番10号</t>
  </si>
  <si>
    <t>佐伯市日の出町2番1号</t>
  </si>
  <si>
    <t>住所</t>
    <rPh sb="0" eb="2">
      <t>ジュウショ</t>
    </rPh>
    <phoneticPr fontId="2"/>
  </si>
  <si>
    <t>名称</t>
    <rPh sb="0" eb="2">
      <t>メイショウ</t>
    </rPh>
    <phoneticPr fontId="2"/>
  </si>
  <si>
    <t>種別</t>
    <rPh sb="0" eb="2">
      <t>シュベツ</t>
    </rPh>
    <phoneticPr fontId="2"/>
  </si>
  <si>
    <t>佐伯市蒲江大字丸市尾浦496番地2</t>
  </si>
  <si>
    <t>佐伯市蒲江大字蒲江浦3276番地3</t>
  </si>
  <si>
    <t>佐伯市鶴見大字吹浦519番地3</t>
  </si>
  <si>
    <t>佐伯市大字青山5463番地1</t>
  </si>
  <si>
    <t>佐伯市上浦大字浅海井浦3番地</t>
  </si>
  <si>
    <t>佐伯市弥生大字江良１３７９</t>
  </si>
  <si>
    <t>佐伯市本匠大字笠掛2番地5</t>
  </si>
  <si>
    <t>佐伯市大字長谷9118番地</t>
  </si>
  <si>
    <t>佐伯市大字長谷9914番地1</t>
  </si>
  <si>
    <t>佐伯市大字久保浦1059番地13</t>
  </si>
  <si>
    <t>佐伯市大字狩生1557番地3</t>
  </si>
  <si>
    <t>佐伯市大字木立4480番地</t>
  </si>
  <si>
    <t>佐伯市城南町17番1号</t>
  </si>
  <si>
    <t>佐伯市城下東町7番1号</t>
  </si>
  <si>
    <t>佐伯市野岡町2丁目12番14号</t>
  </si>
  <si>
    <t>佐伯市長島町3丁目16番1号</t>
  </si>
  <si>
    <t>佐伯市長島町1丁目1番1号</t>
  </si>
  <si>
    <t>佐伯市蟹田7番10号</t>
  </si>
  <si>
    <t>佐伯市鶴岡西町1丁目223番地</t>
  </si>
  <si>
    <t>佐伯市鶴岡町3丁目7番1号</t>
  </si>
  <si>
    <t>佐伯市弥生大字大坂本1135番地</t>
  </si>
  <si>
    <t>佐伯市弥生大字井崎781番地</t>
  </si>
  <si>
    <t>佐伯市弥生大字門田1328番地</t>
  </si>
  <si>
    <t>佐伯市直川大字仁田原1158番地</t>
  </si>
  <si>
    <t>佐伯市直川大字横川1076番地3</t>
  </si>
  <si>
    <t>佐伯市直川大字下直見4383番地</t>
  </si>
  <si>
    <t>佐伯市鶴見大字沖松浦508番地2</t>
  </si>
  <si>
    <t>明治小学校（体育館）</t>
  </si>
  <si>
    <t>収容人数</t>
  </si>
  <si>
    <t>上野小学校（体育館）</t>
  </si>
  <si>
    <t>切畑小学校（体育館）</t>
  </si>
  <si>
    <t>上切畑地区体育館</t>
  </si>
  <si>
    <t>上堅田小学校（管理教室棟）</t>
  </si>
  <si>
    <t>木立小学校（体育館）</t>
  </si>
  <si>
    <t>鶴岡小学校（体育館）</t>
  </si>
  <si>
    <t>○</t>
  </si>
  <si>
    <t>佐伯東地区公民館（2階集会室）</t>
  </si>
  <si>
    <t>鶴見振興局（ホール）</t>
  </si>
  <si>
    <t>佐伯鶴城高等学校（体育館）</t>
  </si>
  <si>
    <t>佐伯</t>
  </si>
  <si>
    <t>佐伯東</t>
  </si>
  <si>
    <t>鶴岡</t>
  </si>
  <si>
    <t>上堅田</t>
  </si>
  <si>
    <t>八幡</t>
  </si>
  <si>
    <t>西上浦</t>
  </si>
  <si>
    <t>大入島</t>
  </si>
  <si>
    <t>青山</t>
  </si>
  <si>
    <t>上浦</t>
  </si>
  <si>
    <t>弥生</t>
  </si>
  <si>
    <t>本匠</t>
  </si>
  <si>
    <t>宇目</t>
  </si>
  <si>
    <t>直川</t>
  </si>
  <si>
    <t>鶴見</t>
  </si>
  <si>
    <t>米水津</t>
  </si>
  <si>
    <t>蒲江</t>
  </si>
  <si>
    <t>佐伯市弥生大字上小倉456番地</t>
  </si>
  <si>
    <t>佐伯市蒲江大字蒲江浦373番地1</t>
  </si>
  <si>
    <t>佐伯市鶴見大字沖松浦448番地</t>
  </si>
  <si>
    <t>旧名護屋小学校</t>
  </si>
  <si>
    <t>0972-22-4567</t>
  </si>
  <si>
    <t>0972-22-3124</t>
  </si>
  <si>
    <t>佐伯市消防本部</t>
  </si>
  <si>
    <t>0972-22-3301</t>
  </si>
  <si>
    <t>0972-24-0106</t>
  </si>
  <si>
    <t>0972-32-3111</t>
  </si>
  <si>
    <t>0972-32-2650</t>
  </si>
  <si>
    <t>0972-46-1111</t>
  </si>
  <si>
    <t>0972-46-2752</t>
  </si>
  <si>
    <t>佐伯市弥生大字上小倉656-1</t>
  </si>
  <si>
    <t>0972-56-5111</t>
  </si>
  <si>
    <t>0972-56-5061</t>
  </si>
  <si>
    <t>0972-52-1111</t>
  </si>
  <si>
    <t>0972-521178</t>
  </si>
  <si>
    <t>佐伯市宇目大字千束1060-1</t>
  </si>
  <si>
    <t>0972-58-2111</t>
  </si>
  <si>
    <t>0972-58-2811</t>
  </si>
  <si>
    <t>佐伯市直川大字赤木105</t>
  </si>
  <si>
    <t>0972-33-1111</t>
  </si>
  <si>
    <t>0972-33-1177</t>
  </si>
  <si>
    <t>佐伯市鶴見大字地松浦2008-6</t>
  </si>
  <si>
    <t>0972-35-6111</t>
  </si>
  <si>
    <t>0972-35-6972</t>
  </si>
  <si>
    <t>佐伯市米水津大字浦代浦1239-2</t>
  </si>
  <si>
    <t>0972-42-1111</t>
  </si>
  <si>
    <t>0972-42-1119</t>
  </si>
  <si>
    <t>佐伯市蒲江大字蒲江浦373-1</t>
  </si>
  <si>
    <t>097-506-3067</t>
  </si>
  <si>
    <t>097-533-0930</t>
  </si>
  <si>
    <t>大分市大手町3丁目1番1号</t>
  </si>
  <si>
    <t>097-506-3152</t>
  </si>
  <si>
    <t>0972-22-0390</t>
  </si>
  <si>
    <t>0972-23-0942</t>
  </si>
  <si>
    <t>佐伯市長島町1丁目2番1号</t>
  </si>
  <si>
    <t>0972-22-3171</t>
  </si>
  <si>
    <t>0972-22-9543</t>
  </si>
  <si>
    <t>0972-22-0562</t>
  </si>
  <si>
    <t>0972-25-0206</t>
  </si>
  <si>
    <t>佐伯市向島1丁目4番1号</t>
  </si>
  <si>
    <t>0974-34-2192</t>
  </si>
  <si>
    <t>0974-34-2195</t>
  </si>
  <si>
    <t>豊後大野市大野町田代2592-2</t>
  </si>
  <si>
    <t>佐伯市</t>
    <rPh sb="0" eb="3">
      <t>サイキシ</t>
    </rPh>
    <phoneticPr fontId="2"/>
  </si>
  <si>
    <t>大分県</t>
    <rPh sb="0" eb="3">
      <t>オオイタケン</t>
    </rPh>
    <phoneticPr fontId="2"/>
  </si>
  <si>
    <t>097-536-2131</t>
  </si>
  <si>
    <t>0972-22-2131</t>
  </si>
  <si>
    <t>0972-24-2739</t>
  </si>
  <si>
    <t>佐伯市大字鶴望2825-4</t>
  </si>
  <si>
    <t>大分県警察本部　警備第2課</t>
    <phoneticPr fontId="2"/>
  </si>
  <si>
    <t>大分県警察　佐伯警察署警備課</t>
    <phoneticPr fontId="2"/>
  </si>
  <si>
    <t>0977-84-2111</t>
  </si>
  <si>
    <t>0972-22-0370</t>
  </si>
  <si>
    <t>0972-22-0459</t>
  </si>
  <si>
    <t>佐伯市鶴谷町3丁目3番37号</t>
  </si>
  <si>
    <t>陸上自衛隊西部方面隊　西部方面特科隊　第132特科大隊</t>
    <phoneticPr fontId="2"/>
  </si>
  <si>
    <t>由布市湯布院町大字川上941</t>
    <phoneticPr fontId="2"/>
  </si>
  <si>
    <t>海上自衛隊呉地方総幹部呉警備隊　佐伯基地分遣隊　警備科</t>
    <phoneticPr fontId="2"/>
  </si>
  <si>
    <t>警察・自衛隊</t>
    <rPh sb="0" eb="2">
      <t>ケイサツ</t>
    </rPh>
    <rPh sb="3" eb="6">
      <t>ジエイタイ</t>
    </rPh>
    <phoneticPr fontId="2"/>
  </si>
  <si>
    <t>097-532-0644</t>
  </si>
  <si>
    <t>097-536-4749</t>
  </si>
  <si>
    <t>大分市長浜町3丁目1番38号</t>
  </si>
  <si>
    <t>0972-22-4999</t>
  </si>
  <si>
    <t>0972-24-2717</t>
  </si>
  <si>
    <t>佐伯市鶴谷町2丁目3番30号</t>
  </si>
  <si>
    <t>0972-22-1880</t>
  </si>
  <si>
    <t>0972-23-7481</t>
  </si>
  <si>
    <t>097-558-9820</t>
  </si>
  <si>
    <t>大分市大州浜1丁目1番45号</t>
  </si>
  <si>
    <t>気象庁福岡管区気象台　大分地方気象台</t>
    <phoneticPr fontId="2"/>
  </si>
  <si>
    <t>第七管区海上保安本部　　大分海上保安部/佐伯海上保安署</t>
    <phoneticPr fontId="2"/>
  </si>
  <si>
    <t>国土交通省九州地方整備局　佐伯河川国道事務所</t>
    <phoneticPr fontId="2"/>
  </si>
  <si>
    <t>佐伯市長島町4丁目14番14号</t>
    <phoneticPr fontId="2"/>
  </si>
  <si>
    <t>097-558-2235</t>
    <phoneticPr fontId="2"/>
  </si>
  <si>
    <t>国土交通省九州運輸局大分運輸支局総務企画部門</t>
    <phoneticPr fontId="2"/>
  </si>
  <si>
    <t>公共機関等</t>
  </si>
  <si>
    <t>097-534-2236</t>
  </si>
  <si>
    <t>097-533-6795</t>
  </si>
  <si>
    <t>大分市千代町2丁目3番31号</t>
  </si>
  <si>
    <t>0972-24-2956</t>
  </si>
  <si>
    <t>0972-22-9031</t>
  </si>
  <si>
    <t>佐伯市7255番地13</t>
  </si>
  <si>
    <t>0120-986-506</t>
  </si>
  <si>
    <t>0972-22-9199</t>
  </si>
  <si>
    <t>佐伯市駅前2丁目6番53号</t>
  </si>
  <si>
    <t>0972-22-0142</t>
  </si>
  <si>
    <t>0972-22-6816</t>
  </si>
  <si>
    <t>佐伯市駅前2丁目6番35号</t>
  </si>
  <si>
    <t>0972-22-0077</t>
  </si>
  <si>
    <t>0972-24-2095</t>
  </si>
  <si>
    <t>佐伯市中村東町8番35号</t>
  </si>
  <si>
    <t>097-513-0101</t>
  </si>
  <si>
    <t>097-546-8061</t>
  </si>
  <si>
    <t>0972-22-1852</t>
  </si>
  <si>
    <t>佐伯市駅前2丁目10番6号</t>
  </si>
  <si>
    <t>0972-22-2721</t>
  </si>
  <si>
    <t>0972-22-1359</t>
  </si>
  <si>
    <t>佐伯市鶴谷町2丁目3番32号</t>
  </si>
  <si>
    <t>0972-23-4511</t>
  </si>
  <si>
    <t>0972-24-1660</t>
  </si>
  <si>
    <t>佐伯市鶴谷町1丁目7番28号</t>
  </si>
  <si>
    <t>日本赤十字社　大分県支部　事業推進課</t>
    <phoneticPr fontId="2"/>
  </si>
  <si>
    <t>九州電力（株）　佐伯営業所　営業グループ</t>
  </si>
  <si>
    <t>九州旅客鉄道（株）大分支社佐伯駅</t>
  </si>
  <si>
    <t>日本郵便（株）　佐伯郵便局総務課</t>
    <phoneticPr fontId="2"/>
  </si>
  <si>
    <t>西日本電信電話（株）大分支店</t>
    <phoneticPr fontId="2"/>
  </si>
  <si>
    <t>大分市長浜町3丁目15番7号</t>
    <phoneticPr fontId="2"/>
  </si>
  <si>
    <t>西日本高速道路（株）九州支社　大分高速道路事務所</t>
    <phoneticPr fontId="2"/>
  </si>
  <si>
    <t>大分市大字金谷迫字塚田1438</t>
    <phoneticPr fontId="2"/>
  </si>
  <si>
    <t>大分バス（株）佐伯営業所</t>
    <phoneticPr fontId="2"/>
  </si>
  <si>
    <t>日本通運（株）佐伯営業所</t>
    <phoneticPr fontId="2"/>
  </si>
  <si>
    <t>公益社団法人　大分県トラック協会　佐伯分会</t>
    <phoneticPr fontId="2"/>
  </si>
  <si>
    <t>佐伯市大字池田777番地（伯友クレーン）</t>
    <phoneticPr fontId="2"/>
  </si>
  <si>
    <t>0972-23-1300</t>
    <phoneticPr fontId="2"/>
  </si>
  <si>
    <t>一般社団法人　大分県医師会　佐伯市医師会</t>
    <phoneticPr fontId="2"/>
  </si>
  <si>
    <t>0972-45-0841</t>
  </si>
  <si>
    <t>0972-45-0861</t>
  </si>
  <si>
    <t>0972-20-3388</t>
  </si>
  <si>
    <t>0972-20-3366</t>
  </si>
  <si>
    <t>0972-22-8846</t>
  </si>
  <si>
    <t>0972-22-8844</t>
  </si>
  <si>
    <t>0972-28-5433</t>
  </si>
  <si>
    <t>一般社団法人　大分県歯科医師会　佐伯市歯科医師会</t>
    <phoneticPr fontId="2"/>
  </si>
  <si>
    <t>佐伯市蒲江大字畑野浦389-5（戸髙歯科医院内）</t>
    <phoneticPr fontId="2"/>
  </si>
  <si>
    <t>公益社団法人　大分県薬剤師会　佐伯市薬剤師会</t>
    <phoneticPr fontId="2"/>
  </si>
  <si>
    <t>佐伯市上岡木戸ノ瀬1258-4（上岡調剤薬局）</t>
    <phoneticPr fontId="2"/>
  </si>
  <si>
    <t>公益社団法人　大分県看護協会　佐伯地区</t>
    <phoneticPr fontId="2"/>
  </si>
  <si>
    <t>佐伯市常盤東町6番30号（佐伯中央病院内）</t>
    <phoneticPr fontId="2"/>
  </si>
  <si>
    <t>一般社団法人　大分県ＬＰガス協会　佐伯地区ＬＰガス協議会</t>
    <phoneticPr fontId="2"/>
  </si>
  <si>
    <t>佐伯市長島町3丁目14番1号（イワタニ九州㈱佐伯営業所内）</t>
    <phoneticPr fontId="2"/>
  </si>
  <si>
    <t>報道機関等</t>
  </si>
  <si>
    <t>097-533-2805</t>
  </si>
  <si>
    <t>大分市高砂町2番36号</t>
  </si>
  <si>
    <t>097-551-9493</t>
  </si>
  <si>
    <t>大分市今津留3丁目1番1号</t>
  </si>
  <si>
    <t>097-537-7542</t>
  </si>
  <si>
    <t>大分市春日浦843-25</t>
  </si>
  <si>
    <t>097-538-8531</t>
  </si>
  <si>
    <t>大分市新川西12組</t>
  </si>
  <si>
    <t>097-534-0646</t>
  </si>
  <si>
    <t>0972-22-9811</t>
  </si>
  <si>
    <t>0972-22-9855</t>
  </si>
  <si>
    <t>佐伯市池船町20番3号</t>
  </si>
  <si>
    <t>0972-22-0763</t>
  </si>
  <si>
    <t>0972-25-1763</t>
  </si>
  <si>
    <t>佐伯市池船町21番5号</t>
  </si>
  <si>
    <t>NHK大分放送局　企画総務総務係</t>
    <phoneticPr fontId="2"/>
  </si>
  <si>
    <t>097-533-2801、097-533-2808</t>
    <phoneticPr fontId="2"/>
  </si>
  <si>
    <t>（株）大分放送総務局総務部</t>
  </si>
  <si>
    <t>097-558-1111、097-558-0989</t>
    <phoneticPr fontId="2"/>
  </si>
  <si>
    <t>（株）テレビ大分　総務局総務部</t>
    <phoneticPr fontId="2"/>
  </si>
  <si>
    <t>097-532-9111、097-537-5521</t>
    <phoneticPr fontId="2"/>
  </si>
  <si>
    <t>（株）大分朝日放送　総務局総務部</t>
    <phoneticPr fontId="2"/>
  </si>
  <si>
    <t>097-538-8506、097-538-8507</t>
    <phoneticPr fontId="2"/>
  </si>
  <si>
    <t>（株）エフエム大分　放送部</t>
    <phoneticPr fontId="2"/>
  </si>
  <si>
    <t>097-534-8888、097-534-0612</t>
    <phoneticPr fontId="2"/>
  </si>
  <si>
    <t>（株）ケーブルテレビ　佐伯業務部</t>
    <phoneticPr fontId="2"/>
  </si>
  <si>
    <t>さいき市民放送（株）　エフエムさいき</t>
    <phoneticPr fontId="2"/>
  </si>
  <si>
    <t>佐伯市消防署</t>
    <rPh sb="2" eb="3">
      <t>シ</t>
    </rPh>
    <phoneticPr fontId="2"/>
  </si>
  <si>
    <t>佐伯市消防署　蒲江分署</t>
    <rPh sb="2" eb="3">
      <t>シ</t>
    </rPh>
    <rPh sb="7" eb="9">
      <t>カマエ</t>
    </rPh>
    <rPh sb="9" eb="11">
      <t>ブンショ</t>
    </rPh>
    <phoneticPr fontId="2"/>
  </si>
  <si>
    <t>佐伯市消防署　東部分署</t>
    <rPh sb="2" eb="3">
      <t>シ</t>
    </rPh>
    <rPh sb="7" eb="9">
      <t>トウブ</t>
    </rPh>
    <rPh sb="9" eb="11">
      <t>ブンショ</t>
    </rPh>
    <phoneticPr fontId="2"/>
  </si>
  <si>
    <t>佐伯市消防署　宇目分署</t>
    <rPh sb="2" eb="3">
      <t>シ</t>
    </rPh>
    <rPh sb="7" eb="9">
      <t>ウメ</t>
    </rPh>
    <rPh sb="9" eb="11">
      <t>ブンショ</t>
    </rPh>
    <phoneticPr fontId="2"/>
  </si>
  <si>
    <t>佐伯市消防署　上浦派出所</t>
    <rPh sb="2" eb="3">
      <t>シ</t>
    </rPh>
    <rPh sb="7" eb="9">
      <t>カミウラ</t>
    </rPh>
    <rPh sb="9" eb="12">
      <t>ハシュツショ</t>
    </rPh>
    <phoneticPr fontId="2"/>
  </si>
  <si>
    <t>佐伯市蒲江大字蒲江浦385番地1</t>
    <phoneticPr fontId="2"/>
  </si>
  <si>
    <t>0972-32-2468</t>
    <phoneticPr fontId="2"/>
  </si>
  <si>
    <t>0972-32-2088</t>
    <phoneticPr fontId="2"/>
  </si>
  <si>
    <t>0972-52-1606</t>
    <phoneticPr fontId="2"/>
  </si>
  <si>
    <t>0972-52-1100</t>
    <phoneticPr fontId="2"/>
  </si>
  <si>
    <t>0972-33-1332</t>
    <phoneticPr fontId="2"/>
  </si>
  <si>
    <t>0972-33-0294</t>
    <phoneticPr fontId="2"/>
  </si>
  <si>
    <t>0972-42-1648</t>
    <phoneticPr fontId="2"/>
  </si>
  <si>
    <t>0972-42-1199</t>
    <phoneticPr fontId="2"/>
  </si>
  <si>
    <t>社会福祉法人　佐伯市社会福祉協議会　地域福祉課</t>
    <phoneticPr fontId="2"/>
  </si>
  <si>
    <t>佐伯市鶴見大字地松浦1878番地1</t>
  </si>
  <si>
    <t>佐伯市宇目大字千束2892番地1</t>
  </si>
  <si>
    <t>佐伯市上浦大字津井浦1400-3</t>
    <phoneticPr fontId="2"/>
  </si>
  <si>
    <t>佐伯市本匠大字笠掛2-5</t>
    <phoneticPr fontId="2"/>
  </si>
  <si>
    <t>佐伯中央交番</t>
    <phoneticPr fontId="2"/>
  </si>
  <si>
    <t>大入島警察官駐在所</t>
    <phoneticPr fontId="2"/>
  </si>
  <si>
    <t>堅田警察官駐在所</t>
    <phoneticPr fontId="2"/>
  </si>
  <si>
    <t>佐伯市大字長良62</t>
    <phoneticPr fontId="2"/>
  </si>
  <si>
    <t>木立警察官駐在所</t>
    <phoneticPr fontId="2"/>
  </si>
  <si>
    <t>弥生南警察官駐在所</t>
    <phoneticPr fontId="2"/>
  </si>
  <si>
    <t>佐伯市弥生大字門田1320-4</t>
    <phoneticPr fontId="2"/>
  </si>
  <si>
    <t>弥生北警察官駐在所</t>
    <phoneticPr fontId="2"/>
  </si>
  <si>
    <t>米水津警察官駐在所</t>
    <phoneticPr fontId="2"/>
  </si>
  <si>
    <t>上浦警察官駐在所</t>
    <phoneticPr fontId="2"/>
  </si>
  <si>
    <t>本匠警察官駐在所</t>
    <phoneticPr fontId="2"/>
  </si>
  <si>
    <t>鶴見警察官駐在所</t>
    <phoneticPr fontId="2"/>
  </si>
  <si>
    <t>蒲江警察官駐在所</t>
    <phoneticPr fontId="2"/>
  </si>
  <si>
    <t>名護屋警察官駐在所</t>
    <phoneticPr fontId="2"/>
  </si>
  <si>
    <t>上入津警察官駐在所</t>
    <phoneticPr fontId="2"/>
  </si>
  <si>
    <t>直川警察官駐在所</t>
    <phoneticPr fontId="2"/>
  </si>
  <si>
    <t>佐伯市直川大字上直見571-5</t>
    <phoneticPr fontId="2"/>
  </si>
  <si>
    <t>重岡警察官駐在所</t>
    <phoneticPr fontId="2"/>
  </si>
  <si>
    <t>小野市警察官駐在所</t>
    <phoneticPr fontId="2"/>
  </si>
  <si>
    <t>佐伯市宇目大字小野市2864</t>
    <phoneticPr fontId="2"/>
  </si>
  <si>
    <t>0972-25-0155</t>
  </si>
  <si>
    <t>0972-22-7936</t>
  </si>
  <si>
    <t>0972-23-7347</t>
  </si>
  <si>
    <t>0972-28-3643</t>
  </si>
  <si>
    <t>0972-46-0062</t>
  </si>
  <si>
    <t>0972-35-6001</t>
  </si>
  <si>
    <t>0972-32-2131</t>
  </si>
  <si>
    <t>0972-56-5019</t>
  </si>
  <si>
    <t>0972-33-1131</t>
  </si>
  <si>
    <t>0972-42-0724</t>
  </si>
  <si>
    <t>0972-44-0034</t>
  </si>
  <si>
    <t>0972-45-0678</t>
  </si>
  <si>
    <t>0972-58-2131</t>
  </si>
  <si>
    <t>0972-52-1149</t>
  </si>
  <si>
    <t>0972-54-3230</t>
  </si>
  <si>
    <t>佐伯市長島町1-2-1 大分県佐伯総合庁舎1階</t>
    <phoneticPr fontId="2"/>
  </si>
  <si>
    <t>佐伯市大字木立1431-5</t>
  </si>
  <si>
    <t>佐伯市弥生大字井崎1798-5</t>
  </si>
  <si>
    <t>佐伯市米水津大字浦代浦1215-2</t>
  </si>
  <si>
    <t>佐伯市本匠大字笠掛1402</t>
  </si>
  <si>
    <t>佐伯市蒲江大字畑野浦1700-4</t>
  </si>
  <si>
    <t>佐伯市大字久保浦1059-13</t>
  </si>
  <si>
    <t>佐伯市上浦大字浅海井浦2-4</t>
  </si>
  <si>
    <t>佐伯市鶴見大字地松浦395-19</t>
  </si>
  <si>
    <t>佐伯市蒲江大字蒲江浦5104-1</t>
  </si>
  <si>
    <t>佐伯市蒲江大字丸市尾浦636-1</t>
  </si>
  <si>
    <t>佐伯市宇目大字塩見園1494-1</t>
  </si>
  <si>
    <t>名称</t>
    <rPh sb="0" eb="2">
      <t>メイショウ</t>
    </rPh>
    <phoneticPr fontId="2"/>
  </si>
  <si>
    <t>佐伯市 上浦振興局</t>
  </si>
  <si>
    <t>佐伯市 弥生振興局</t>
  </si>
  <si>
    <t>佐伯市 本匠振興局</t>
  </si>
  <si>
    <t>佐伯市 宇目振興局</t>
  </si>
  <si>
    <t>佐伯市 直川振興局</t>
  </si>
  <si>
    <t>佐伯市 鶴見振興局</t>
  </si>
  <si>
    <t>佐伯市 米水津振興局</t>
  </si>
  <si>
    <t>佐伯市 蒲江振興局</t>
  </si>
  <si>
    <t xml:space="preserve">    Dim ws As Worksheet</t>
  </si>
  <si>
    <t xml:space="preserve">    Dim lastRow As Long</t>
  </si>
  <si>
    <t xml:space="preserve">    Dim i As Long</t>
  </si>
  <si>
    <t xml:space="preserve">    Dim imgURL As String</t>
  </si>
  <si>
    <t xml:space="preserve">        imgURL = ws.Cells(i, 2).Value</t>
  </si>
  <si>
    <t xml:space="preserve">        If imgURL &lt;&gt; "" Then</t>
  </si>
  <si>
    <t xml:space="preserve">        End If</t>
  </si>
  <si>
    <t xml:space="preserve">    Next i</t>
  </si>
  <si>
    <t>End Sub</t>
  </si>
  <si>
    <t>Sub InsertImagesOffline_Embedded_OriginalSize()</t>
  </si>
  <si>
    <t xml:space="preserve">    Dim tempPath As String</t>
  </si>
  <si>
    <t xml:space="preserve">    Dim tempFile As String</t>
  </si>
  <si>
    <t xml:space="preserve">    Dim shp As Shape</t>
  </si>
  <si>
    <t xml:space="preserve">    </t>
  </si>
  <si>
    <t xml:space="preserve">    ' 作業するシート</t>
  </si>
  <si>
    <t xml:space="preserve">    Set ws = ThisWorkbook.Sheets("Sheet1") ' 必要に応じて変更</t>
  </si>
  <si>
    <t xml:space="preserve">    lastRow = ws.Cells(ws.Rows.Count, "A").End(xlUp).Row</t>
  </si>
  <si>
    <t xml:space="preserve">    ' 一時保存用フォルダ</t>
  </si>
  <si>
    <t xml:space="preserve">    tempPath = Environ("TEMP") &amp; "\"</t>
  </si>
  <si>
    <t xml:space="preserve">    For i = 2 To lastRow</t>
  </si>
  <si>
    <t xml:space="preserve">            ' 一時ファイル名（番号付きPNG）</t>
  </si>
  <si>
    <t xml:space="preserve">            tempFile = tempPath &amp; "icon_" &amp; i &amp; ".png"</t>
  </si>
  <si>
    <t xml:space="preserve">            </t>
  </si>
  <si>
    <t xml:space="preserve">            ' 画像をダウンロード</t>
  </si>
  <si>
    <t xml:space="preserve">            If DownloadFile(imgURL, tempFile) Then</t>
  </si>
  <si>
    <t xml:space="preserve">                ' D列に完全埋め込みで画像を追加（元サイズ）</t>
  </si>
  <si>
    <t xml:space="preserve">                Set shp = ws.Shapes.AddPicture( _</t>
  </si>
  <si>
    <t xml:space="preserve">                    Filename:=tempFile, _</t>
  </si>
  <si>
    <t xml:space="preserve">                    LinkToFile:=msoFalse, _</t>
  </si>
  <si>
    <t xml:space="preserve">                    SaveWithDocument:=msoTrue, _</t>
  </si>
  <si>
    <t xml:space="preserve">                    Left:=ws.Cells(i, 4).Left, _</t>
  </si>
  <si>
    <t xml:space="preserve">                    Top:=ws.Cells(i, 4).Top, _</t>
  </si>
  <si>
    <t xml:space="preserve">                    Width:=-1, _</t>
  </si>
  <si>
    <t xml:space="preserve">                    Height:=-1)</t>
  </si>
  <si>
    <t xml:space="preserve">                </t>
  </si>
  <si>
    <t xml:space="preserve">                ' 一時ファイル削除</t>
  </si>
  <si>
    <t xml:space="preserve">                On Error Resume Next</t>
  </si>
  <si>
    <t xml:space="preserve">                Kill tempFile</t>
  </si>
  <si>
    <t xml:space="preserve">                On Error GoTo 0</t>
  </si>
  <si>
    <t xml:space="preserve">            End If</t>
  </si>
  <si>
    <t xml:space="preserve">    MsgBox "D列にオフライン対応の画像（元サイズ）を埋め込みました！", vbInformation</t>
  </si>
  <si>
    <t>Function DownloadFile(URL As String, LocalFile As String) As Boolean</t>
  </si>
  <si>
    <t xml:space="preserve">    Dim WinHttp As Object</t>
  </si>
  <si>
    <t xml:space="preserve">    Dim b() As Byte</t>
  </si>
  <si>
    <t xml:space="preserve">    On Error GoTo ErrHand</t>
  </si>
  <si>
    <t xml:space="preserve">    Set WinHttp = CreateObject("MSXML2.XMLHTTP")</t>
  </si>
  <si>
    <t xml:space="preserve">    WinHttp.Open "GET", URL, False</t>
  </si>
  <si>
    <t xml:space="preserve">    WinHttp.Send</t>
  </si>
  <si>
    <t xml:space="preserve">    If WinHttp.Status = 200 Then</t>
  </si>
  <si>
    <t xml:space="preserve">        b = WinHttp.responseBody</t>
  </si>
  <si>
    <t xml:space="preserve">        With CreateObject("ADODB.Stream")</t>
  </si>
  <si>
    <t xml:space="preserve">            .Type = 1</t>
  </si>
  <si>
    <t xml:space="preserve">            .Open</t>
  </si>
  <si>
    <t xml:space="preserve">            .Write b</t>
  </si>
  <si>
    <t xml:space="preserve">            .SaveToFile LocalFile, 2</t>
  </si>
  <si>
    <t xml:space="preserve">            .Close</t>
  </si>
  <si>
    <t xml:space="preserve">        End With</t>
  </si>
  <si>
    <t xml:space="preserve">        DownloadFile = True</t>
  </si>
  <si>
    <t xml:space="preserve">    End If</t>
  </si>
  <si>
    <t xml:space="preserve">    Exit Function</t>
  </si>
  <si>
    <t>ErrHand:</t>
  </si>
  <si>
    <t xml:space="preserve">    DownloadFile = False</t>
  </si>
  <si>
    <t>End Function</t>
  </si>
  <si>
    <t>オススメ番号とアイコン</t>
    <rPh sb="4" eb="6">
      <t>バンゴウ</t>
    </rPh>
    <phoneticPr fontId="11"/>
  </si>
  <si>
    <t>危機管理室</t>
    <phoneticPr fontId="2"/>
  </si>
  <si>
    <t>蒲江振興局防災備蓄倉庫</t>
  </si>
  <si>
    <t>市役所倉庫</t>
    <phoneticPr fontId="2"/>
  </si>
  <si>
    <t>市役所公用車管理室倉庫</t>
    <phoneticPr fontId="2"/>
  </si>
  <si>
    <t>堅田水防倉庫</t>
    <phoneticPr fontId="2"/>
  </si>
  <si>
    <t>東町水防倉庫</t>
    <phoneticPr fontId="2"/>
  </si>
  <si>
    <t>木立公民館</t>
    <phoneticPr fontId="2"/>
  </si>
  <si>
    <t>上浦振興局</t>
    <phoneticPr fontId="2"/>
  </si>
  <si>
    <t>弥生振興局防災備蓄倉庫</t>
    <phoneticPr fontId="2"/>
  </si>
  <si>
    <t>弥生振興局倉庫</t>
    <phoneticPr fontId="2"/>
  </si>
  <si>
    <t>旧弥生給食センター</t>
    <phoneticPr fontId="2"/>
  </si>
  <si>
    <t>本匠振興局</t>
    <phoneticPr fontId="2"/>
  </si>
  <si>
    <t>因尾出張所</t>
    <phoneticPr fontId="2"/>
  </si>
  <si>
    <t>旧本匠保育所</t>
    <phoneticPr fontId="2"/>
  </si>
  <si>
    <t>宇目振興局</t>
    <phoneticPr fontId="2"/>
  </si>
  <si>
    <t>宇目小野市地区防災備蓄倉庫</t>
    <phoneticPr fontId="2"/>
  </si>
  <si>
    <t>鶴見振興局</t>
    <phoneticPr fontId="2"/>
  </si>
  <si>
    <t>蒲江振興局庁舎</t>
    <phoneticPr fontId="2"/>
  </si>
  <si>
    <t>やまばと児童公園防災備蓄倉庫</t>
    <phoneticPr fontId="2"/>
  </si>
  <si>
    <t>城山北防災備蓄倉庫</t>
    <phoneticPr fontId="2"/>
  </si>
  <si>
    <t>上堅田上城地区防災備蓄倉庫</t>
    <phoneticPr fontId="2"/>
  </si>
  <si>
    <t>ごみ処理施設</t>
    <rPh sb="2" eb="4">
      <t>ショリ</t>
    </rPh>
    <rPh sb="4" eb="6">
      <t>シセツ</t>
    </rPh>
    <phoneticPr fontId="2"/>
  </si>
  <si>
    <t>火葬場</t>
    <rPh sb="0" eb="3">
      <t>カソウバ</t>
    </rPh>
    <phoneticPr fontId="2"/>
  </si>
  <si>
    <t>災害備蓄倉庫</t>
    <rPh sb="0" eb="4">
      <t>サイガイビチク</t>
    </rPh>
    <rPh sb="4" eb="6">
      <t>ソウコ</t>
    </rPh>
    <phoneticPr fontId="2"/>
  </si>
  <si>
    <t>佐伯市火葬場「紫翠苑」</t>
    <phoneticPr fontId="2"/>
  </si>
  <si>
    <t>弥生火葬場「弥照園」</t>
    <phoneticPr fontId="2"/>
  </si>
  <si>
    <t>蒲江火葬場「花明苑」</t>
    <phoneticPr fontId="2"/>
  </si>
  <si>
    <t>エコセンター番匠</t>
    <phoneticPr fontId="2"/>
  </si>
  <si>
    <t>0972-20-3050</t>
  </si>
  <si>
    <t>蒲江大字畑野浦596番地23</t>
  </si>
  <si>
    <t>0972-45-0038</t>
  </si>
  <si>
    <t>佐伯市鶴岡町2丁目3番8号</t>
    <rPh sb="0" eb="3">
      <t>サイキシ</t>
    </rPh>
    <phoneticPr fontId="2"/>
  </si>
  <si>
    <t>佐伯市直川大字上直見577番地</t>
    <rPh sb="0" eb="3">
      <t>サイキシ</t>
    </rPh>
    <phoneticPr fontId="2"/>
  </si>
  <si>
    <t>佐伯市宇目大字千束2137-2</t>
    <rPh sb="0" eb="3">
      <t>サイキシ</t>
    </rPh>
    <rPh sb="3" eb="5">
      <t>ウメ</t>
    </rPh>
    <rPh sb="5" eb="7">
      <t>オオアザ</t>
    </rPh>
    <rPh sb="7" eb="9">
      <t>センゾク</t>
    </rPh>
    <phoneticPr fontId="2"/>
  </si>
  <si>
    <t>佐伯市大字長良4954</t>
    <rPh sb="0" eb="3">
      <t>サイキシ</t>
    </rPh>
    <rPh sb="3" eb="5">
      <t>オオアザ</t>
    </rPh>
    <rPh sb="5" eb="7">
      <t>ナガラ</t>
    </rPh>
    <phoneticPr fontId="2"/>
  </si>
  <si>
    <t>大分県防災対策企画課</t>
    <rPh sb="0" eb="3">
      <t>オオイタケン</t>
    </rPh>
    <phoneticPr fontId="2"/>
  </si>
  <si>
    <t>大分県南部振興局</t>
    <phoneticPr fontId="2"/>
  </si>
  <si>
    <t>大分県佐伯土木事務所</t>
    <phoneticPr fontId="2"/>
  </si>
  <si>
    <t>大分県南部保健所</t>
    <phoneticPr fontId="2"/>
  </si>
  <si>
    <t>大分県防災航空隊（県央飛行場）</t>
    <phoneticPr fontId="2"/>
  </si>
  <si>
    <t>佐伯市大字長良539番地</t>
    <rPh sb="0" eb="3">
      <t>サイキシ</t>
    </rPh>
    <phoneticPr fontId="2"/>
  </si>
  <si>
    <t>佐伯市中村南町1番1号</t>
    <rPh sb="0" eb="3">
      <t>サイキシ</t>
    </rPh>
    <phoneticPr fontId="2"/>
  </si>
  <si>
    <t>佐伯市上浦大字津井浦1400番地3</t>
    <rPh sb="0" eb="2">
      <t>サイキ</t>
    </rPh>
    <rPh sb="2" eb="3">
      <t>シ</t>
    </rPh>
    <phoneticPr fontId="2"/>
  </si>
  <si>
    <t>弥生大字上小倉656番地1</t>
    <phoneticPr fontId="2"/>
  </si>
  <si>
    <t>佐伯市本匠大字堂ノ間1061番地</t>
    <rPh sb="0" eb="3">
      <t>サイキシ</t>
    </rPh>
    <rPh sb="3" eb="5">
      <t>ホンジョウ</t>
    </rPh>
    <rPh sb="5" eb="7">
      <t>オオアザ</t>
    </rPh>
    <phoneticPr fontId="2"/>
  </si>
  <si>
    <t>佐伯市大字木立890番地</t>
    <phoneticPr fontId="2"/>
  </si>
  <si>
    <t>佐伯市宇目大字千束1060番地1</t>
    <rPh sb="0" eb="3">
      <t>サイキシ</t>
    </rPh>
    <phoneticPr fontId="2"/>
  </si>
  <si>
    <t>佐伯市直川大字赤木105番地</t>
    <rPh sb="0" eb="3">
      <t>サイキシ</t>
    </rPh>
    <phoneticPr fontId="2"/>
  </si>
  <si>
    <t>佐伯市鶴見大字地松浦2008番地6</t>
    <rPh sb="0" eb="3">
      <t>サイキシ</t>
    </rPh>
    <phoneticPr fontId="2"/>
  </si>
  <si>
    <t>佐伯市米水津大字浦代浦1239 番地2</t>
    <rPh sb="0" eb="3">
      <t>サイキシ</t>
    </rPh>
    <phoneticPr fontId="2"/>
  </si>
  <si>
    <t>佐伯市蒲江大字蒲江浦3283番地</t>
    <rPh sb="0" eb="3">
      <t>サイキシ</t>
    </rPh>
    <phoneticPr fontId="2"/>
  </si>
  <si>
    <t>佐伯市総合運動公園</t>
  </si>
  <si>
    <t>防災拠点・輸送拠点（緊急輸送基地）</t>
    <rPh sb="0" eb="2">
      <t>ボウサイ</t>
    </rPh>
    <rPh sb="2" eb="4">
      <t>キョテン</t>
    </rPh>
    <rPh sb="5" eb="7">
      <t>ユソウ</t>
    </rPh>
    <rPh sb="7" eb="9">
      <t>キョテン</t>
    </rPh>
    <rPh sb="10" eb="12">
      <t>キンキュウ</t>
    </rPh>
    <rPh sb="12" eb="14">
      <t>ユソウ</t>
    </rPh>
    <rPh sb="14" eb="16">
      <t>キチ</t>
    </rPh>
    <phoneticPr fontId="2"/>
  </si>
  <si>
    <t>佐伯市宇目大字小野市3734</t>
    <phoneticPr fontId="2"/>
  </si>
  <si>
    <t>佐伯市長谷4979</t>
    <phoneticPr fontId="2"/>
  </si>
  <si>
    <t>佐伯市長島町３丁目8番</t>
    <rPh sb="10" eb="11">
      <t>バン</t>
    </rPh>
    <phoneticPr fontId="2"/>
  </si>
  <si>
    <t>佐伯市臼坪2881前</t>
    <rPh sb="0" eb="2">
      <t>サイキ</t>
    </rPh>
    <rPh sb="2" eb="3">
      <t>シ</t>
    </rPh>
    <rPh sb="3" eb="4">
      <t>ウス</t>
    </rPh>
    <rPh sb="4" eb="5">
      <t>ツボ</t>
    </rPh>
    <rPh sb="9" eb="10">
      <t>マエ</t>
    </rPh>
    <phoneticPr fontId="2"/>
  </si>
  <si>
    <t>佐伯市東浜1-38</t>
    <phoneticPr fontId="2"/>
  </si>
  <si>
    <t>佐伯市本匠大字笠掛1426番地</t>
    <phoneticPr fontId="2"/>
  </si>
  <si>
    <t>佐伯市弥生大字井崎781</t>
    <phoneticPr fontId="2"/>
  </si>
  <si>
    <t>佐伯市長谷2614</t>
    <phoneticPr fontId="2"/>
  </si>
  <si>
    <t>佐伯市東町25</t>
    <rPh sb="0" eb="3">
      <t>サイキシ</t>
    </rPh>
    <phoneticPr fontId="2"/>
  </si>
  <si>
    <t>住所</t>
  </si>
  <si>
    <t>活動拠点</t>
  </si>
  <si>
    <t>南海医療センター</t>
  </si>
  <si>
    <t>佐伯市臼坪2881</t>
    <phoneticPr fontId="2"/>
  </si>
  <si>
    <t>佐伯市弥生大字井崎1244-１</t>
  </si>
  <si>
    <t>西田病院</t>
  </si>
  <si>
    <t>御手洗病院</t>
  </si>
  <si>
    <t>曽根病院</t>
  </si>
  <si>
    <t>佐伯市大字長谷2614</t>
  </si>
  <si>
    <t>佐伯弥生スポーツ公園</t>
  </si>
  <si>
    <t>佐伯市弥生大字上小倉</t>
  </si>
  <si>
    <t>佐伯市弥生大字上小倉898-1</t>
  </si>
  <si>
    <t>道の駅宇目</t>
  </si>
  <si>
    <t>佐伯市宇目大字南田原2513-5</t>
  </si>
  <si>
    <t>エコセンター番匠</t>
  </si>
  <si>
    <t>佐伯市東浜1-38</t>
  </si>
  <si>
    <t>直川B＆G海洋センター</t>
  </si>
  <si>
    <t>佐伯市直川大字上直見3781</t>
  </si>
  <si>
    <t>宇目スポーツ公園</t>
  </si>
  <si>
    <t>佐伯市宇目大字塩見園38の1番地</t>
  </si>
  <si>
    <t>直川スポーツ公園</t>
  </si>
  <si>
    <t>佐伯市直川大字上直見207番地2</t>
  </si>
  <si>
    <t>佐伯市</t>
  </si>
  <si>
    <t>木立グラウンド</t>
  </si>
  <si>
    <t>佐伯市大字木立890</t>
  </si>
  <si>
    <t>佐伯市弥生番匠公園</t>
  </si>
  <si>
    <t>佐伯市弥生大字小田</t>
  </si>
  <si>
    <t>旧昭和中学校グラウンド</t>
  </si>
  <si>
    <t>佐伯市弥生大市井崎</t>
  </si>
  <si>
    <t>床木グラウンド</t>
  </si>
  <si>
    <t>佐伯市弥生大字床木1339</t>
  </si>
  <si>
    <t>上切畑グラウンド</t>
  </si>
  <si>
    <t>佐伯市弥生大字江良</t>
  </si>
  <si>
    <t>尺間グラウンド</t>
  </si>
  <si>
    <t>佐伯市弥生大字尺間538</t>
  </si>
  <si>
    <t>佐伯市本匠大字小半</t>
  </si>
  <si>
    <t>本匠西スポーツ公園</t>
  </si>
  <si>
    <t>佐伯市本匠大字因尾826</t>
  </si>
  <si>
    <t>旧重岡小学校グラウンド</t>
  </si>
  <si>
    <t>佐伯市宇目大字千束2661</t>
  </si>
  <si>
    <t>八匹原広場</t>
  </si>
  <si>
    <t>小野市グラウンド</t>
  </si>
  <si>
    <t>直川源六原グラウンド</t>
  </si>
  <si>
    <t>佐伯市直川大字上直見3813</t>
  </si>
  <si>
    <t>佐伯市弥生大字上小倉1412-2</t>
    <phoneticPr fontId="2"/>
  </si>
  <si>
    <t>佐伯市蒲江大字蒲江浦1234</t>
    <phoneticPr fontId="2"/>
  </si>
  <si>
    <t>市保健センター</t>
    <rPh sb="0" eb="1">
      <t>シ</t>
    </rPh>
    <rPh sb="1" eb="3">
      <t>ホケン</t>
    </rPh>
    <phoneticPr fontId="2"/>
  </si>
  <si>
    <t>0972-23-5115</t>
  </si>
  <si>
    <t>0972-46-0265</t>
  </si>
  <si>
    <t>宇目保健センター</t>
  </si>
  <si>
    <t>0972-23-4500</t>
  </si>
  <si>
    <t>0972-33-1300</t>
  </si>
  <si>
    <t>米水津保健センター</t>
  </si>
  <si>
    <t>蒲江保健センター</t>
  </si>
  <si>
    <t>0972-58-2041</t>
  </si>
  <si>
    <t>佐伯市宇目大字千束1075番地</t>
  </si>
  <si>
    <t>佐伯市蒲江大字蒲江浦3522番地5</t>
  </si>
  <si>
    <t>国行政機関</t>
    <rPh sb="0" eb="1">
      <t>クニ</t>
    </rPh>
    <phoneticPr fontId="2"/>
  </si>
  <si>
    <t>大分市府内町３丁目８−８ ハニカムプラザ 4F</t>
  </si>
  <si>
    <t>https://disaportal.gsi.go.jp/maps/image/sakuzuicon/311.png</t>
  </si>
  <si>
    <t>種別</t>
    <rPh sb="0" eb="2">
      <t>シュベツ</t>
    </rPh>
    <phoneticPr fontId="17"/>
  </si>
  <si>
    <t>NO</t>
    <phoneticPr fontId="17"/>
  </si>
  <si>
    <t>事　業　所　名</t>
  </si>
  <si>
    <t>郵便</t>
    <rPh sb="0" eb="2">
      <t>ユウビン</t>
    </rPh>
    <phoneticPr fontId="17"/>
  </si>
  <si>
    <t>住　　所</t>
  </si>
  <si>
    <t>電話番号</t>
  </si>
  <si>
    <t>FAX</t>
    <phoneticPr fontId="17"/>
  </si>
  <si>
    <t>事　業　者</t>
    <rPh sb="0" eb="1">
      <t>コト</t>
    </rPh>
    <rPh sb="2" eb="3">
      <t>ギョウ</t>
    </rPh>
    <rPh sb="4" eb="5">
      <t>モノ</t>
    </rPh>
    <phoneticPr fontId="17"/>
  </si>
  <si>
    <t>R4フェイスシート</t>
    <phoneticPr fontId="17"/>
  </si>
  <si>
    <t>消毒
インストラクタ-</t>
    <rPh sb="0" eb="2">
      <t>ショウドク</t>
    </rPh>
    <phoneticPr fontId="17"/>
  </si>
  <si>
    <t>備考</t>
    <rPh sb="0" eb="2">
      <t>ビコウ</t>
    </rPh>
    <phoneticPr fontId="17"/>
  </si>
  <si>
    <t>有料老人ホーム　(住宅型)</t>
    <rPh sb="9" eb="11">
      <t>ジュウタク</t>
    </rPh>
    <rPh sb="11" eb="12">
      <t>ガタ</t>
    </rPh>
    <phoneticPr fontId="17"/>
  </si>
  <si>
    <t>876-0823</t>
    <phoneticPr fontId="17"/>
  </si>
  <si>
    <t>佐伯市字女島6827－1</t>
    <rPh sb="0" eb="3">
      <t>サイキシ</t>
    </rPh>
    <rPh sb="3" eb="4">
      <t>アザ</t>
    </rPh>
    <rPh sb="4" eb="6">
      <t>メジマ</t>
    </rPh>
    <phoneticPr fontId="15"/>
  </si>
  <si>
    <t>28-7722</t>
    <phoneticPr fontId="17"/>
  </si>
  <si>
    <t>(有)生活サポートセンターみんなの家</t>
    <rPh sb="3" eb="5">
      <t>セイカツ</t>
    </rPh>
    <rPh sb="17" eb="18">
      <t>イエ</t>
    </rPh>
    <phoneticPr fontId="15"/>
  </si>
  <si>
    <t>○</t>
    <phoneticPr fontId="17"/>
  </si>
  <si>
    <t>-</t>
    <phoneticPr fontId="17"/>
  </si>
  <si>
    <t>876-0803</t>
    <phoneticPr fontId="17"/>
  </si>
  <si>
    <t>佐伯市駅前2丁目10－32</t>
    <rPh sb="0" eb="3">
      <t>サイキシ</t>
    </rPh>
    <rPh sb="3" eb="5">
      <t>エキマエ</t>
    </rPh>
    <rPh sb="6" eb="8">
      <t>チョウメ</t>
    </rPh>
    <phoneticPr fontId="15"/>
  </si>
  <si>
    <t>20-3339</t>
  </si>
  <si>
    <t>(株)あおぞら</t>
  </si>
  <si>
    <t>876-2121</t>
    <phoneticPr fontId="17"/>
  </si>
  <si>
    <t>佐伯市大字木立5552番地2</t>
    <rPh sb="0" eb="3">
      <t>サイキシ</t>
    </rPh>
    <rPh sb="3" eb="5">
      <t>オオアザ</t>
    </rPh>
    <rPh sb="5" eb="7">
      <t>キダチ</t>
    </rPh>
    <rPh sb="11" eb="13">
      <t>バンチ</t>
    </rPh>
    <phoneticPr fontId="15"/>
  </si>
  <si>
    <t>28-3383</t>
    <phoneticPr fontId="17"/>
  </si>
  <si>
    <t>(有)ハートマザーＣＨＩＥ</t>
  </si>
  <si>
    <t>30養成</t>
    <rPh sb="2" eb="4">
      <t>ヨウセイ</t>
    </rPh>
    <phoneticPr fontId="17"/>
  </si>
  <si>
    <t>876-0012</t>
    <phoneticPr fontId="17"/>
  </si>
  <si>
    <t>佐伯市大字鶴望字中ノ原3510-21</t>
    <rPh sb="0" eb="3">
      <t>サイキシ</t>
    </rPh>
    <rPh sb="3" eb="5">
      <t>オオアザ</t>
    </rPh>
    <rPh sb="5" eb="7">
      <t>ツルミ</t>
    </rPh>
    <rPh sb="7" eb="8">
      <t>アザ</t>
    </rPh>
    <rPh sb="8" eb="9">
      <t>ナカ</t>
    </rPh>
    <rPh sb="10" eb="11">
      <t>ハラ</t>
    </rPh>
    <phoneticPr fontId="15"/>
  </si>
  <si>
    <t>23-6367</t>
  </si>
  <si>
    <t>グッド・アシスト　(有)　</t>
  </si>
  <si>
    <t>876-0037</t>
    <phoneticPr fontId="17"/>
  </si>
  <si>
    <t>佐伯市大字長谷5727番地</t>
    <rPh sb="0" eb="3">
      <t>サイキシ</t>
    </rPh>
    <rPh sb="3" eb="5">
      <t>オオアザ</t>
    </rPh>
    <rPh sb="5" eb="7">
      <t>ナガタニ</t>
    </rPh>
    <rPh sb="11" eb="13">
      <t>バンチ</t>
    </rPh>
    <phoneticPr fontId="15"/>
  </si>
  <si>
    <t>23-6817</t>
  </si>
  <si>
    <t>(有)住吉工業</t>
    <rPh sb="3" eb="5">
      <t>スミヨシ</t>
    </rPh>
    <rPh sb="5" eb="7">
      <t>コウギョウ</t>
    </rPh>
    <phoneticPr fontId="15"/>
  </si>
  <si>
    <t>876-2405</t>
    <phoneticPr fontId="17"/>
  </si>
  <si>
    <t>佐伯市蒲江大字丸市尾浦21番地</t>
    <rPh sb="0" eb="3">
      <t>サイキシ</t>
    </rPh>
    <rPh sb="3" eb="5">
      <t>カマエ</t>
    </rPh>
    <rPh sb="5" eb="7">
      <t>オオアザ</t>
    </rPh>
    <rPh sb="7" eb="11">
      <t>マルイチビウラ</t>
    </rPh>
    <rPh sb="13" eb="15">
      <t>バンチ</t>
    </rPh>
    <phoneticPr fontId="15"/>
  </si>
  <si>
    <t>44-5100</t>
  </si>
  <si>
    <t>特定非営利活動法人　潮の風</t>
    <rPh sb="0" eb="2">
      <t>トクテイ</t>
    </rPh>
    <rPh sb="2" eb="5">
      <t>ヒエイリ</t>
    </rPh>
    <rPh sb="5" eb="7">
      <t>カツドウ</t>
    </rPh>
    <rPh sb="7" eb="9">
      <t>ホウジン</t>
    </rPh>
    <rPh sb="10" eb="11">
      <t>ウシオ</t>
    </rPh>
    <rPh sb="12" eb="13">
      <t>カゼ</t>
    </rPh>
    <phoneticPr fontId="15"/>
  </si>
  <si>
    <t>未</t>
    <rPh sb="0" eb="1">
      <t>ミ</t>
    </rPh>
    <phoneticPr fontId="17"/>
  </si>
  <si>
    <t>佐伯市木立大字大野4887番地</t>
    <rPh sb="0" eb="3">
      <t>サイキシ</t>
    </rPh>
    <rPh sb="3" eb="5">
      <t>キダチ</t>
    </rPh>
    <rPh sb="5" eb="7">
      <t>オオアザ</t>
    </rPh>
    <rPh sb="7" eb="9">
      <t>オオノ</t>
    </rPh>
    <rPh sb="13" eb="15">
      <t>バンチ</t>
    </rPh>
    <phoneticPr fontId="15"/>
  </si>
  <si>
    <t>29-5021</t>
  </si>
  <si>
    <t>(有)白ゆり</t>
    <rPh sb="3" eb="4">
      <t>シラ</t>
    </rPh>
    <phoneticPr fontId="15"/>
  </si>
  <si>
    <t>876-0047</t>
    <phoneticPr fontId="17"/>
  </si>
  <si>
    <t>佐伯市鶴岡西町1丁目234番1</t>
    <rPh sb="0" eb="3">
      <t>サイキシ</t>
    </rPh>
    <rPh sb="3" eb="5">
      <t>ツルオカ</t>
    </rPh>
    <rPh sb="5" eb="7">
      <t>ニシマチ</t>
    </rPh>
    <rPh sb="8" eb="10">
      <t>チョウメ</t>
    </rPh>
    <rPh sb="13" eb="14">
      <t>バン</t>
    </rPh>
    <phoneticPr fontId="15"/>
  </si>
  <si>
    <t>23-4165</t>
  </si>
  <si>
    <t>(株)豊かな木</t>
    <rPh sb="3" eb="4">
      <t>ユタ</t>
    </rPh>
    <rPh sb="6" eb="7">
      <t>キ</t>
    </rPh>
    <phoneticPr fontId="15"/>
  </si>
  <si>
    <t>876-1202</t>
    <phoneticPr fontId="17"/>
  </si>
  <si>
    <t>佐伯市鶴見大字地松浦1245-8</t>
    <rPh sb="0" eb="3">
      <t>サイキシ</t>
    </rPh>
    <rPh sb="3" eb="5">
      <t>ツルミ</t>
    </rPh>
    <rPh sb="5" eb="7">
      <t>オオアザ</t>
    </rPh>
    <rPh sb="7" eb="10">
      <t>ジマツウラ</t>
    </rPh>
    <phoneticPr fontId="15"/>
  </si>
  <si>
    <t>33-0735</t>
  </si>
  <si>
    <t>(有)サン・ラポール鶴見</t>
    <rPh sb="10" eb="12">
      <t>ツルミ</t>
    </rPh>
    <phoneticPr fontId="15"/>
  </si>
  <si>
    <t>佐伯市鶴見大字地松浦1462番地4</t>
    <rPh sb="0" eb="3">
      <t>サイキシ</t>
    </rPh>
    <rPh sb="3" eb="5">
      <t>ツルミ</t>
    </rPh>
    <rPh sb="5" eb="7">
      <t>オオアザ</t>
    </rPh>
    <rPh sb="7" eb="10">
      <t>ジマツウラ</t>
    </rPh>
    <rPh sb="14" eb="16">
      <t>バンチ</t>
    </rPh>
    <phoneticPr fontId="15"/>
  </si>
  <si>
    <t>佐伯市鶴見大字地松浦1238</t>
    <rPh sb="0" eb="3">
      <t>サイキシ</t>
    </rPh>
    <rPh sb="3" eb="5">
      <t>ツルミ</t>
    </rPh>
    <rPh sb="5" eb="7">
      <t>オオアザ</t>
    </rPh>
    <rPh sb="7" eb="8">
      <t>チ</t>
    </rPh>
    <rPh sb="8" eb="10">
      <t>マツウラ</t>
    </rPh>
    <phoneticPr fontId="15"/>
  </si>
  <si>
    <t>876-1106</t>
    <phoneticPr fontId="17"/>
  </si>
  <si>
    <t>佐伯市戸穴733番地1</t>
    <rPh sb="0" eb="3">
      <t>サイキシ</t>
    </rPh>
    <rPh sb="3" eb="4">
      <t>ト</t>
    </rPh>
    <rPh sb="4" eb="5">
      <t>アナ</t>
    </rPh>
    <rPh sb="8" eb="10">
      <t>バンチ</t>
    </rPh>
    <phoneticPr fontId="17"/>
  </si>
  <si>
    <t>27-5336</t>
  </si>
  <si>
    <t>(株)あかり</t>
  </si>
  <si>
    <t>876-0857</t>
    <phoneticPr fontId="17"/>
  </si>
  <si>
    <t>佐伯市常盤西町2－21</t>
    <rPh sb="0" eb="3">
      <t>サイキシ</t>
    </rPh>
    <rPh sb="3" eb="5">
      <t>トキワ</t>
    </rPh>
    <rPh sb="5" eb="7">
      <t>ニシマチ</t>
    </rPh>
    <phoneticPr fontId="15"/>
  </si>
  <si>
    <t>24-0551</t>
  </si>
  <si>
    <t>879-3105</t>
    <phoneticPr fontId="17"/>
  </si>
  <si>
    <t>佐伯市直川大字横川508番地</t>
    <rPh sb="0" eb="3">
      <t>サイキシ</t>
    </rPh>
    <rPh sb="3" eb="5">
      <t>ナオカワ</t>
    </rPh>
    <rPh sb="5" eb="7">
      <t>オオアザ</t>
    </rPh>
    <rPh sb="7" eb="9">
      <t>ヨコカワ</t>
    </rPh>
    <rPh sb="12" eb="14">
      <t>バンチ</t>
    </rPh>
    <phoneticPr fontId="15"/>
  </si>
  <si>
    <t>58-2523</t>
  </si>
  <si>
    <t>(有)ケアつかさ</t>
  </si>
  <si>
    <t>876-0813</t>
    <phoneticPr fontId="17"/>
  </si>
  <si>
    <t>佐伯市長島町二丁目391番地</t>
    <rPh sb="0" eb="3">
      <t>サイキシ</t>
    </rPh>
    <rPh sb="3" eb="5">
      <t>ナガシマ</t>
    </rPh>
    <rPh sb="5" eb="6">
      <t>マチ</t>
    </rPh>
    <rPh sb="6" eb="9">
      <t>ニチョウメ</t>
    </rPh>
    <rPh sb="12" eb="14">
      <t>バンチ</t>
    </rPh>
    <phoneticPr fontId="15"/>
  </si>
  <si>
    <t>23-7727</t>
  </si>
  <si>
    <t>(医)明石会</t>
    <rPh sb="3" eb="5">
      <t>アカシ</t>
    </rPh>
    <rPh sb="5" eb="6">
      <t>カイ</t>
    </rPh>
    <phoneticPr fontId="15"/>
  </si>
  <si>
    <t>特定施設</t>
    <rPh sb="0" eb="2">
      <t>トクテイ</t>
    </rPh>
    <rPh sb="2" eb="4">
      <t>シセツ</t>
    </rPh>
    <phoneticPr fontId="17"/>
  </si>
  <si>
    <t>876-0843</t>
    <phoneticPr fontId="17"/>
  </si>
  <si>
    <t>佐伯市中の島3丁目5883番1</t>
    <rPh sb="0" eb="3">
      <t>サイキシ</t>
    </rPh>
    <rPh sb="3" eb="4">
      <t>ナカ</t>
    </rPh>
    <rPh sb="5" eb="6">
      <t>シマ</t>
    </rPh>
    <phoneticPr fontId="17"/>
  </si>
  <si>
    <t>20-5157</t>
  </si>
  <si>
    <t>(株)悠隆</t>
  </si>
  <si>
    <t>876-0853</t>
    <phoneticPr fontId="17"/>
  </si>
  <si>
    <t>佐伯市中村東町1番11号</t>
    <rPh sb="0" eb="3">
      <t>サイキシ</t>
    </rPh>
    <rPh sb="3" eb="5">
      <t>ナカムラ</t>
    </rPh>
    <rPh sb="5" eb="7">
      <t>ヒガシマチ</t>
    </rPh>
    <rPh sb="8" eb="9">
      <t>バン</t>
    </rPh>
    <rPh sb="11" eb="12">
      <t>ゴウ</t>
    </rPh>
    <phoneticPr fontId="15"/>
  </si>
  <si>
    <t>20-5286</t>
  </si>
  <si>
    <t>(有)ヴァーチャーズ</t>
  </si>
  <si>
    <t>876-0111</t>
    <phoneticPr fontId="17"/>
  </si>
  <si>
    <t>佐伯市弥生井崎1074番地</t>
    <rPh sb="0" eb="3">
      <t>サイキシ</t>
    </rPh>
    <rPh sb="3" eb="5">
      <t>ヤヨイ</t>
    </rPh>
    <rPh sb="5" eb="7">
      <t>イザキ</t>
    </rPh>
    <rPh sb="11" eb="13">
      <t>バンチ</t>
    </rPh>
    <phoneticPr fontId="17"/>
  </si>
  <si>
    <t>46-5101</t>
  </si>
  <si>
    <t>佐伯市弥生大字井崎字中道957番地</t>
    <rPh sb="0" eb="3">
      <t>サイキシ</t>
    </rPh>
    <rPh sb="3" eb="5">
      <t>ヤヨイ</t>
    </rPh>
    <rPh sb="5" eb="7">
      <t>オオアザ</t>
    </rPh>
    <rPh sb="7" eb="9">
      <t>イサキ</t>
    </rPh>
    <rPh sb="9" eb="10">
      <t>アザ</t>
    </rPh>
    <rPh sb="10" eb="12">
      <t>ナカミチ</t>
    </rPh>
    <rPh sb="15" eb="17">
      <t>バンチ</t>
    </rPh>
    <phoneticPr fontId="17"/>
  </si>
  <si>
    <t>46-1053</t>
  </si>
  <si>
    <t>樹の里(株)</t>
    <rPh sb="0" eb="1">
      <t>キ</t>
    </rPh>
    <rPh sb="2" eb="3">
      <t>サト</t>
    </rPh>
    <phoneticPr fontId="17"/>
  </si>
  <si>
    <t>佐伯市弥生井崎981番地</t>
    <rPh sb="0" eb="3">
      <t>サイキシ</t>
    </rPh>
    <phoneticPr fontId="17"/>
  </si>
  <si>
    <t>25-3666</t>
  </si>
  <si>
    <t>(社福)双樹会</t>
  </si>
  <si>
    <t>佐伯市字女島7439</t>
    <rPh sb="0" eb="2">
      <t>サエキ</t>
    </rPh>
    <rPh sb="2" eb="3">
      <t>シ</t>
    </rPh>
    <rPh sb="3" eb="4">
      <t>アザ</t>
    </rPh>
    <rPh sb="4" eb="6">
      <t>メシマ</t>
    </rPh>
    <phoneticPr fontId="15"/>
  </si>
  <si>
    <t>20-3358</t>
  </si>
  <si>
    <t>(株)希望</t>
    <rPh sb="3" eb="5">
      <t>キボウ</t>
    </rPh>
    <phoneticPr fontId="15"/>
  </si>
  <si>
    <t>879-3102</t>
    <phoneticPr fontId="17"/>
  </si>
  <si>
    <t>佐伯市直川大字上直見2921番地1</t>
    <rPh sb="0" eb="2">
      <t>サエキ</t>
    </rPh>
    <rPh sb="2" eb="3">
      <t>シ</t>
    </rPh>
    <rPh sb="3" eb="5">
      <t>ナオカワ</t>
    </rPh>
    <rPh sb="5" eb="7">
      <t>ダイジ</t>
    </rPh>
    <rPh sb="7" eb="8">
      <t>ウエ</t>
    </rPh>
    <rPh sb="14" eb="16">
      <t>バンチ</t>
    </rPh>
    <phoneticPr fontId="15"/>
  </si>
  <si>
    <t>58-5111</t>
  </si>
  <si>
    <t>(株)ＴＫＹ</t>
  </si>
  <si>
    <t>876-0025</t>
    <phoneticPr fontId="17"/>
  </si>
  <si>
    <t>佐伯市池田1976番地</t>
    <rPh sb="0" eb="2">
      <t>サエキ</t>
    </rPh>
    <rPh sb="2" eb="3">
      <t>ヌノイチ</t>
    </rPh>
    <rPh sb="3" eb="5">
      <t>イケダ</t>
    </rPh>
    <rPh sb="9" eb="11">
      <t>バンチ</t>
    </rPh>
    <phoneticPr fontId="15"/>
  </si>
  <si>
    <t>23-5152</t>
  </si>
  <si>
    <t>(株)豊</t>
    <rPh sb="3" eb="4">
      <t>ユタ</t>
    </rPh>
    <phoneticPr fontId="15"/>
  </si>
  <si>
    <t>876-0121</t>
    <phoneticPr fontId="17"/>
  </si>
  <si>
    <t>佐伯市弥生大字小田101－4</t>
    <rPh sb="0" eb="2">
      <t>サエキ</t>
    </rPh>
    <rPh sb="2" eb="3">
      <t>ヌノイチ</t>
    </rPh>
    <rPh sb="3" eb="5">
      <t>ヤヨイ</t>
    </rPh>
    <rPh sb="5" eb="7">
      <t>オオアザ</t>
    </rPh>
    <rPh sb="7" eb="9">
      <t>オダ</t>
    </rPh>
    <phoneticPr fontId="15"/>
  </si>
  <si>
    <t>46-2412</t>
  </si>
  <si>
    <t>(株)心和</t>
    <rPh sb="3" eb="4">
      <t>ココロ</t>
    </rPh>
    <rPh sb="4" eb="5">
      <t>ワ</t>
    </rPh>
    <phoneticPr fontId="15"/>
  </si>
  <si>
    <t>876-2401</t>
    <phoneticPr fontId="17"/>
  </si>
  <si>
    <t>佐伯市蒲江大字蒲江浦1342番地</t>
    <rPh sb="3" eb="5">
      <t>カマエ</t>
    </rPh>
    <rPh sb="5" eb="7">
      <t>オオアザ</t>
    </rPh>
    <rPh sb="7" eb="10">
      <t>カマエウラ</t>
    </rPh>
    <rPh sb="14" eb="16">
      <t>バンチ</t>
    </rPh>
    <phoneticPr fontId="15"/>
  </si>
  <si>
    <t>42-1887</t>
  </si>
  <si>
    <t>(社福)はまゆう会</t>
    <rPh sb="8" eb="9">
      <t>カイ</t>
    </rPh>
    <phoneticPr fontId="15"/>
  </si>
  <si>
    <t>879-3301</t>
    <phoneticPr fontId="17"/>
  </si>
  <si>
    <t>佐伯市宇目小野市井ノ上3754番1</t>
    <phoneticPr fontId="17"/>
  </si>
  <si>
    <t>54-3355</t>
    <phoneticPr fontId="17"/>
  </si>
  <si>
    <t>(社福)長陽会</t>
  </si>
  <si>
    <t>サービス付き高齢者向け住宅</t>
    <rPh sb="4" eb="5">
      <t>ツキ</t>
    </rPh>
    <rPh sb="6" eb="9">
      <t>コウレイシャ</t>
    </rPh>
    <rPh sb="9" eb="10">
      <t>ム</t>
    </rPh>
    <rPh sb="11" eb="13">
      <t>ジュウタク</t>
    </rPh>
    <phoneticPr fontId="17"/>
  </si>
  <si>
    <t>サービス付き高齢者向け住宅　佐伯の太陽</t>
  </si>
  <si>
    <t>佐伯市駅前１丁目10202番1、10205番3(1丁目1番11号)</t>
    <rPh sb="25" eb="27">
      <t>チョウメ</t>
    </rPh>
    <phoneticPr fontId="25"/>
  </si>
  <si>
    <t>22-7488</t>
    <phoneticPr fontId="17"/>
  </si>
  <si>
    <t>(医)小寺会</t>
  </si>
  <si>
    <t>876-0022</t>
    <phoneticPr fontId="17"/>
  </si>
  <si>
    <t>佐伯市上灘10077番地1</t>
  </si>
  <si>
    <t>29-5051</t>
  </si>
  <si>
    <t>(株)豊</t>
  </si>
  <si>
    <t>876-0045</t>
  </si>
  <si>
    <t>佐伯市大字上岡1265番地の2</t>
  </si>
  <si>
    <t>30-1229</t>
    <phoneticPr fontId="17"/>
  </si>
  <si>
    <t>株式会社　アイコネクト</t>
  </si>
  <si>
    <t>軽費老人ホーム(ケアハウス)</t>
    <rPh sb="0" eb="2">
      <t>ケイヒ</t>
    </rPh>
    <rPh sb="2" eb="4">
      <t>ロウジン</t>
    </rPh>
    <phoneticPr fontId="17"/>
  </si>
  <si>
    <t>軽費老人ホーム　(ケアハウス)　コスモス</t>
  </si>
  <si>
    <t>876-1511</t>
    <phoneticPr fontId="17"/>
  </si>
  <si>
    <t>佐伯市大字長良4954</t>
  </si>
  <si>
    <t>28-3323</t>
  </si>
  <si>
    <t>佐伯市大字長良4956-4番地</t>
  </si>
  <si>
    <t>28-3323</t>
    <phoneticPr fontId="17"/>
  </si>
  <si>
    <t>有料老人ホーム　(介護型)</t>
    <rPh sb="9" eb="11">
      <t>カイゴ</t>
    </rPh>
    <rPh sb="11" eb="12">
      <t>ガタ</t>
    </rPh>
    <phoneticPr fontId="17"/>
  </si>
  <si>
    <t>876-1511</t>
  </si>
  <si>
    <t>佐伯市大字長良字小島4916番地2</t>
    <phoneticPr fontId="17"/>
  </si>
  <si>
    <t>社会福祉法人　県南福祉会</t>
  </si>
  <si>
    <t>佐伯市中の島１丁目２番３号</t>
  </si>
  <si>
    <t>株式会社　山の会</t>
  </si>
  <si>
    <t>さいき長寿苑そよ風</t>
    <phoneticPr fontId="17"/>
  </si>
  <si>
    <t>佐伯市鶴岡西町２丁目２６９番地</t>
    <phoneticPr fontId="17"/>
  </si>
  <si>
    <t>20-5268</t>
    <phoneticPr fontId="17"/>
  </si>
  <si>
    <t>(株)ユニマット　リタイアメント・コミュニティ</t>
  </si>
  <si>
    <t>サービス付き高齢者向け住宅　つくし</t>
  </si>
  <si>
    <t>876-0835</t>
    <phoneticPr fontId="17"/>
  </si>
  <si>
    <t>佐伯市鶴岡町1丁目６－３</t>
  </si>
  <si>
    <t>23-2809</t>
    <phoneticPr fontId="17"/>
  </si>
  <si>
    <t>(医)長門莫記念会</t>
  </si>
  <si>
    <t>みどりの郷　優しい風</t>
  </si>
  <si>
    <t>876-0202</t>
    <phoneticPr fontId="17"/>
  </si>
  <si>
    <t>佐伯市本匠大字笠掛1589番地1外</t>
  </si>
  <si>
    <t>56-5805</t>
    <phoneticPr fontId="17"/>
  </si>
  <si>
    <t>(株)ほんじょう会</t>
  </si>
  <si>
    <t>みどりの郷　せせらぎ</t>
  </si>
  <si>
    <t>876-0103</t>
    <phoneticPr fontId="17"/>
  </si>
  <si>
    <r>
      <t>佐伯市弥生大字床木</t>
    </r>
    <r>
      <rPr>
        <sz val="11"/>
        <color theme="1"/>
        <rFont val="Yu Gothic"/>
        <family val="2"/>
        <scheme val="minor"/>
      </rPr>
      <t>4番地1</t>
    </r>
    <rPh sb="10" eb="12">
      <t>バンチ</t>
    </rPh>
    <phoneticPr fontId="25"/>
  </si>
  <si>
    <t>46-5501</t>
    <phoneticPr fontId="17"/>
  </si>
  <si>
    <t>(株)小野明組</t>
  </si>
  <si>
    <t>876-0122</t>
    <phoneticPr fontId="17"/>
  </si>
  <si>
    <t>佐伯市弥生大字門田173番地1</t>
  </si>
  <si>
    <t>46-0752</t>
  </si>
  <si>
    <t>(株)やのたけ</t>
  </si>
  <si>
    <t>介護老人福祉施設(特別養護老人ホーム)</t>
  </si>
  <si>
    <t>佐伯市大字長良4956番地</t>
  </si>
  <si>
    <t>28-3113</t>
    <phoneticPr fontId="17"/>
  </si>
  <si>
    <t>特別養護老人ホーム　花みずき</t>
  </si>
  <si>
    <t>佐伯市大字池田1699番地の7</t>
    <phoneticPr fontId="17"/>
  </si>
  <si>
    <t>23-0330</t>
    <phoneticPr fontId="17"/>
  </si>
  <si>
    <t>特別養護老人ホーム　直川苑(ユニット型)</t>
  </si>
  <si>
    <t>佐伯市直川大字仁田原1962番地1</t>
    <phoneticPr fontId="17"/>
  </si>
  <si>
    <t>58-2905</t>
    <phoneticPr fontId="17"/>
  </si>
  <si>
    <t>(社福)仁愛会</t>
  </si>
  <si>
    <t>特別養護老人ホーム　はまゆう(ユニット)</t>
  </si>
  <si>
    <t>佐伯市蒲江大字蒲江浦1342</t>
    <phoneticPr fontId="17"/>
  </si>
  <si>
    <t>42-1887</t>
    <phoneticPr fontId="17"/>
  </si>
  <si>
    <t>(社福)はまゆう会</t>
  </si>
  <si>
    <t>佐伯市特別養護老人ホーム　豊寿苑</t>
  </si>
  <si>
    <t>佐伯市弥生大字井崎1765番地</t>
    <phoneticPr fontId="17"/>
  </si>
  <si>
    <t>46-2273</t>
    <phoneticPr fontId="17"/>
  </si>
  <si>
    <t>特別養護老人ホーム　直川苑</t>
  </si>
  <si>
    <t>佐伯市直川大字仁田原1962-1</t>
    <phoneticPr fontId="17"/>
  </si>
  <si>
    <t>特別養護老人ホーム　はまゆう</t>
  </si>
  <si>
    <t>介護老人保健施設</t>
    <phoneticPr fontId="17"/>
  </si>
  <si>
    <t>介護老人保健施設　鶴望野</t>
  </si>
  <si>
    <t>佐伯市鶴岡町1丁目11番59号</t>
    <phoneticPr fontId="17"/>
  </si>
  <si>
    <t>20-5478</t>
  </si>
  <si>
    <t>南海医療センター　附属介護老人保健施設</t>
  </si>
  <si>
    <t>佐伯市常盤西町12番6号</t>
    <phoneticPr fontId="17"/>
  </si>
  <si>
    <t>20-5091</t>
  </si>
  <si>
    <t>(独)地域医療機能推進機構</t>
  </si>
  <si>
    <t>介護老人保健施設和の風</t>
  </si>
  <si>
    <t>佐伯市大字池田２２６０－１</t>
    <phoneticPr fontId="17"/>
  </si>
  <si>
    <t>24-1206</t>
  </si>
  <si>
    <t>介護老人保健施設ユニット鶴見の太陽</t>
  </si>
  <si>
    <t>876-1203</t>
    <phoneticPr fontId="17"/>
  </si>
  <si>
    <t>佐伯市鶴見大字沖松浦51番地</t>
    <phoneticPr fontId="17"/>
  </si>
  <si>
    <t>33-1502</t>
  </si>
  <si>
    <t>介護老人保健施設鶴見の太陽</t>
  </si>
  <si>
    <t>通所介護(デイサービス)</t>
  </si>
  <si>
    <t>佐伯市大字海崎戸穴619-9</t>
    <rPh sb="3" eb="5">
      <t>オオアザ</t>
    </rPh>
    <rPh sb="5" eb="6">
      <t>ウミ</t>
    </rPh>
    <rPh sb="6" eb="7">
      <t>サキ</t>
    </rPh>
    <phoneticPr fontId="17"/>
  </si>
  <si>
    <t>27-5522</t>
  </si>
  <si>
    <t>デイサービスセンター　愛情苑</t>
  </si>
  <si>
    <t>佐伯市大字長良4954番地</t>
    <phoneticPr fontId="17"/>
  </si>
  <si>
    <t>佐伯市字女島6945番1</t>
    <rPh sb="3" eb="4">
      <t>アザ</t>
    </rPh>
    <phoneticPr fontId="17"/>
  </si>
  <si>
    <t>25-1718</t>
    <phoneticPr fontId="17"/>
  </si>
  <si>
    <t>デイサービスセンター　鶴望園</t>
  </si>
  <si>
    <t>22-5763</t>
  </si>
  <si>
    <t>876-0045</t>
    <phoneticPr fontId="17"/>
  </si>
  <si>
    <t>22-2257</t>
  </si>
  <si>
    <t>デイサービスセンター　潮の風</t>
  </si>
  <si>
    <t>佐伯市蒲江大字丸市尾浦21番地</t>
    <phoneticPr fontId="17"/>
  </si>
  <si>
    <t>特定非営利活動法人潮の風</t>
  </si>
  <si>
    <t>デイサービスセンター　彦岳の太陽</t>
  </si>
  <si>
    <t>876-1101</t>
  </si>
  <si>
    <t>佐伯市狩生418番地2</t>
  </si>
  <si>
    <t>27-8621</t>
  </si>
  <si>
    <t>(社福)百徳会</t>
  </si>
  <si>
    <t>デイサービスセンター　遊友館</t>
  </si>
  <si>
    <t>佐伯市上灘10077番地1</t>
    <phoneticPr fontId="17"/>
  </si>
  <si>
    <t>876-0844</t>
    <phoneticPr fontId="17"/>
  </si>
  <si>
    <t>佐伯市向島1丁目3番8号</t>
    <phoneticPr fontId="17"/>
  </si>
  <si>
    <t>23-3072</t>
  </si>
  <si>
    <t>佐伯市直川大字上直見2921番地1</t>
    <phoneticPr fontId="17"/>
  </si>
  <si>
    <t>(株)TKY</t>
  </si>
  <si>
    <t>さいき長寿苑そよ風</t>
  </si>
  <si>
    <t>20-5268</t>
  </si>
  <si>
    <t>デイサービス　きぼう</t>
  </si>
  <si>
    <t>佐伯市女島7439番地</t>
    <phoneticPr fontId="17"/>
  </si>
  <si>
    <t>(株)希望</t>
  </si>
  <si>
    <t>デイサービスセンター　きづな</t>
  </si>
  <si>
    <t>佐伯市本匠大字笠掛1589番地1</t>
    <phoneticPr fontId="17"/>
  </si>
  <si>
    <t>56-5805</t>
  </si>
  <si>
    <t>デイサービス樹の里</t>
  </si>
  <si>
    <t>佐伯市弥生大字井崎字中道957番地</t>
    <phoneticPr fontId="17"/>
  </si>
  <si>
    <t>樹の里(株)</t>
  </si>
  <si>
    <t>デイサービスいきいき</t>
  </si>
  <si>
    <t>佐伯市木立5597番地1</t>
    <phoneticPr fontId="17"/>
  </si>
  <si>
    <t>28-3383</t>
  </si>
  <si>
    <t>番匠のひかりヘルパー事業所</t>
  </si>
  <si>
    <t>佐伯市弥生大字門田173番地1</t>
    <phoneticPr fontId="17"/>
  </si>
  <si>
    <t>ー</t>
    <phoneticPr fontId="17"/>
  </si>
  <si>
    <t>長門デイサービスセンター　</t>
    <phoneticPr fontId="17"/>
  </si>
  <si>
    <t>佐伯市鶴岡町1丁目6番3号</t>
    <phoneticPr fontId="17"/>
  </si>
  <si>
    <t>23-2809</t>
  </si>
  <si>
    <t>佐伯市宇目大字小野市3374番地1</t>
    <phoneticPr fontId="17"/>
  </si>
  <si>
    <t>54-3482</t>
  </si>
  <si>
    <t>(社福)佐伯市社会福祉協議会</t>
  </si>
  <si>
    <t>佐伯市社協デイサービスセンター　「なおかわ」</t>
  </si>
  <si>
    <t>879-3101</t>
    <phoneticPr fontId="17"/>
  </si>
  <si>
    <t>佐伯市直川大字赤木1235番地</t>
    <phoneticPr fontId="17"/>
  </si>
  <si>
    <t>58-3211</t>
  </si>
  <si>
    <t>879-2601</t>
    <phoneticPr fontId="17"/>
  </si>
  <si>
    <t>佐伯市上浦浅海井浦489番地10</t>
    <phoneticPr fontId="17"/>
  </si>
  <si>
    <t>32-2472</t>
  </si>
  <si>
    <t>蒲江デイサービスセンター　</t>
  </si>
  <si>
    <t>佐伯市蒲江大字蒲江浦1344番地1</t>
    <phoneticPr fontId="17"/>
  </si>
  <si>
    <t>弥生デイサービスセンター</t>
    <rPh sb="0" eb="2">
      <t>ヤヨイ</t>
    </rPh>
    <phoneticPr fontId="17"/>
  </si>
  <si>
    <t>876-0112</t>
    <phoneticPr fontId="17"/>
  </si>
  <si>
    <t>佐伯市弥生大字上小倉1208番地</t>
    <phoneticPr fontId="17"/>
  </si>
  <si>
    <t>46-0311</t>
  </si>
  <si>
    <t>社福子ども未来ネット弥生</t>
    <rPh sb="0" eb="1">
      <t>シャ</t>
    </rPh>
    <rPh sb="1" eb="2">
      <t>フク</t>
    </rPh>
    <rPh sb="2" eb="3">
      <t>コ</t>
    </rPh>
    <rPh sb="5" eb="7">
      <t>ミライ</t>
    </rPh>
    <rPh sb="10" eb="12">
      <t>ヤヨイ</t>
    </rPh>
    <phoneticPr fontId="17"/>
  </si>
  <si>
    <t>デイサービスセンター　悠凪</t>
  </si>
  <si>
    <t>佐伯市弥生デイサービスセンター　</t>
  </si>
  <si>
    <t>佐伯市弥生上小倉1208番地</t>
    <phoneticPr fontId="17"/>
  </si>
  <si>
    <t>佐伯市社会福祉協議会</t>
    <rPh sb="0" eb="3">
      <t>サイキシ</t>
    </rPh>
    <rPh sb="3" eb="5">
      <t>シャカイ</t>
    </rPh>
    <rPh sb="5" eb="7">
      <t>フクシ</t>
    </rPh>
    <rPh sb="7" eb="10">
      <t>キョウギカイ</t>
    </rPh>
    <phoneticPr fontId="17"/>
  </si>
  <si>
    <t>通所リハビリテーション(デイケア)</t>
  </si>
  <si>
    <t>クリニック佐伯の太陽</t>
  </si>
  <si>
    <t>佐伯市駅前1丁目1番11号</t>
    <phoneticPr fontId="17"/>
  </si>
  <si>
    <t>22-7488</t>
  </si>
  <si>
    <t>介護老人保健施設　和の風</t>
    <phoneticPr fontId="17"/>
  </si>
  <si>
    <t>介護老人保健施設　鶴見の太陽</t>
    <phoneticPr fontId="17"/>
  </si>
  <si>
    <t>デイケアやつか整形</t>
    <phoneticPr fontId="17"/>
  </si>
  <si>
    <t>876-0831</t>
    <phoneticPr fontId="17"/>
  </si>
  <si>
    <t>佐伯市大手町三丁目4番3号</t>
    <phoneticPr fontId="17"/>
  </si>
  <si>
    <t>25-0116</t>
  </si>
  <si>
    <t>(医)明匠会</t>
  </si>
  <si>
    <t>デイケアセンター　ふうりん</t>
  </si>
  <si>
    <t>佐伯市長島町2丁目391番地</t>
    <phoneticPr fontId="17"/>
  </si>
  <si>
    <t>(医)明石会</t>
  </si>
  <si>
    <t>近藤医院デイケアこすもす</t>
  </si>
  <si>
    <t>876-0125</t>
    <phoneticPr fontId="2"/>
  </si>
  <si>
    <t>876-0125</t>
    <phoneticPr fontId="17"/>
  </si>
  <si>
    <t>佐伯市弥生大字江良1052番地3</t>
    <phoneticPr fontId="17"/>
  </si>
  <si>
    <t>46-0894</t>
  </si>
  <si>
    <t>(医)養春堂</t>
  </si>
  <si>
    <t>短期入所生活介護(ショートステイ)</t>
    <rPh sb="4" eb="6">
      <t>セイカツ</t>
    </rPh>
    <rPh sb="6" eb="8">
      <t>カイゴ</t>
    </rPh>
    <phoneticPr fontId="17"/>
  </si>
  <si>
    <t>花みずき短期入所生活介護事業所</t>
  </si>
  <si>
    <t>佐伯市大字池田１６９９番地の７</t>
    <phoneticPr fontId="17"/>
  </si>
  <si>
    <t>23-0330</t>
  </si>
  <si>
    <t>特別養護老人ホーム　長良苑「短期入所生活介護事業所」</t>
  </si>
  <si>
    <t>28-3113</t>
  </si>
  <si>
    <t>豊寿苑ショートステイサービス</t>
  </si>
  <si>
    <t>46-2273</t>
  </si>
  <si>
    <t>短期入所生活介護鶴見の太陽</t>
  </si>
  <si>
    <t>佐伯市鶴見大字沖松浦51番</t>
    <phoneticPr fontId="17"/>
  </si>
  <si>
    <t>ショートステイ彦岳の太陽</t>
  </si>
  <si>
    <t>30養成</t>
    <rPh sb="2" eb="4">
      <t>ヨウセイ</t>
    </rPh>
    <phoneticPr fontId="25"/>
  </si>
  <si>
    <t>佐伯市老人短期入所施設「悠久園」</t>
  </si>
  <si>
    <t>ショートステイ彦岳の太陽(ユニット型)</t>
  </si>
  <si>
    <t>直川苑指定短期入所生活介護事業所(ユニット空床型)</t>
  </si>
  <si>
    <t>879-3104</t>
    <phoneticPr fontId="17"/>
  </si>
  <si>
    <t>58-2905</t>
  </si>
  <si>
    <t>特別養護老人ホーム　長良苑ユニット型短期入所生活介護事業所</t>
  </si>
  <si>
    <t>佐伯市大字長良4956番地</t>
    <phoneticPr fontId="17"/>
  </si>
  <si>
    <t>はたのうら指定短期入所生活介護事業所</t>
  </si>
  <si>
    <t>876-2201</t>
  </si>
  <si>
    <t>佐伯市蒲江大字畑野浦596番32</t>
  </si>
  <si>
    <t>45-5830</t>
  </si>
  <si>
    <t>直川苑指定短期入所生活介護事業所</t>
  </si>
  <si>
    <t>はまゆうショートステイ</t>
  </si>
  <si>
    <t>佐伯市蒲江大字蒲江浦1344番地の1</t>
    <phoneticPr fontId="17"/>
  </si>
  <si>
    <t>短期入所療養介護(療養型ショートステイ)</t>
    <rPh sb="0" eb="2">
      <t>タンキ</t>
    </rPh>
    <rPh sb="4" eb="6">
      <t>リョウヨウ</t>
    </rPh>
    <rPh sb="6" eb="8">
      <t>カイゴ</t>
    </rPh>
    <rPh sb="9" eb="12">
      <t>リョウヨウガタ</t>
    </rPh>
    <phoneticPr fontId="17"/>
  </si>
  <si>
    <t>佐伯市鶴見沖松浦51</t>
    <phoneticPr fontId="17"/>
  </si>
  <si>
    <t>認知症対応型通所介護(デイサービス)</t>
    <rPh sb="0" eb="2">
      <t>ニンチ</t>
    </rPh>
    <rPh sb="2" eb="3">
      <t>ショウ</t>
    </rPh>
    <rPh sb="3" eb="6">
      <t>タイオウガタ</t>
    </rPh>
    <rPh sb="6" eb="8">
      <t>ツウショ</t>
    </rPh>
    <rPh sb="8" eb="10">
      <t>カイゴ</t>
    </rPh>
    <phoneticPr fontId="17"/>
  </si>
  <si>
    <t>花みずき指定通所介護事業所(デイサービスセンター　花みずき)</t>
  </si>
  <si>
    <t>やまぼうし指定通所介護事業所</t>
  </si>
  <si>
    <t>佐伯市池田字山ノ田1689番地1</t>
    <phoneticPr fontId="17"/>
  </si>
  <si>
    <t>佐伯市老人デイサービスセンター　E型｢水明園｣</t>
  </si>
  <si>
    <t>23-3072</t>
    <phoneticPr fontId="17"/>
  </si>
  <si>
    <t>認知症対応共同生活介護(グループホーム　)</t>
    <rPh sb="0" eb="2">
      <t>ニンチ</t>
    </rPh>
    <rPh sb="2" eb="3">
      <t>ショウ</t>
    </rPh>
    <phoneticPr fontId="17"/>
  </si>
  <si>
    <t>佐伯市大字長良4954番地</t>
    <rPh sb="0" eb="3">
      <t>サイキシ</t>
    </rPh>
    <rPh sb="3" eb="5">
      <t>オオアザ</t>
    </rPh>
    <rPh sb="5" eb="7">
      <t>ナガラ</t>
    </rPh>
    <rPh sb="11" eb="13">
      <t>バンチ</t>
    </rPh>
    <phoneticPr fontId="17"/>
  </si>
  <si>
    <t>佐伯市大字池田1712番地27</t>
    <phoneticPr fontId="17"/>
  </si>
  <si>
    <t>24-3024</t>
    <phoneticPr fontId="17"/>
  </si>
  <si>
    <t>佐伯市蒲江大字蒲江浦3951番地</t>
    <phoneticPr fontId="17"/>
  </si>
  <si>
    <t>42-1228</t>
  </si>
  <si>
    <t>(社福)正心会</t>
  </si>
  <si>
    <t>佐伯市直川横川508番地</t>
    <phoneticPr fontId="17"/>
  </si>
  <si>
    <t>25-6626</t>
    <phoneticPr fontId="17"/>
  </si>
  <si>
    <t>佐伯市木立字大野4887番地</t>
    <phoneticPr fontId="17"/>
  </si>
  <si>
    <t>(有)白ゆり</t>
  </si>
  <si>
    <t>佐伯市鶴見大字沖松浦51</t>
    <phoneticPr fontId="17"/>
  </si>
  <si>
    <t>佐伯市鶴見大字地松浦1250番地</t>
    <phoneticPr fontId="17"/>
  </si>
  <si>
    <t>(有)サン・ラポール鶴見</t>
  </si>
  <si>
    <t>876-0113</t>
    <phoneticPr fontId="17"/>
  </si>
  <si>
    <t>佐伯市弥生大字山梨子828番地</t>
    <phoneticPr fontId="17"/>
  </si>
  <si>
    <t>46-3277</t>
  </si>
  <si>
    <t>みどりの郷こんね</t>
  </si>
  <si>
    <t>佐伯市弥生大字床木3番地1</t>
    <phoneticPr fontId="17"/>
  </si>
  <si>
    <t>46-5515</t>
  </si>
  <si>
    <t>(株)やよい会</t>
  </si>
  <si>
    <t>みどりの郷　ほんじょう</t>
    <phoneticPr fontId="17"/>
  </si>
  <si>
    <t>56-5778</t>
    <phoneticPr fontId="17"/>
  </si>
  <si>
    <t>佐伯市鶴岡西町2丁目269番地</t>
    <phoneticPr fontId="17"/>
  </si>
  <si>
    <t>25-6626</t>
  </si>
  <si>
    <t>佐伯市宇目大字小野市３７５４番地１</t>
    <phoneticPr fontId="17"/>
  </si>
  <si>
    <t>54-3355</t>
  </si>
  <si>
    <t>小規模多機能型居宅介護</t>
    <rPh sb="0" eb="3">
      <t>ショウキボ</t>
    </rPh>
    <rPh sb="3" eb="6">
      <t>タキノウ</t>
    </rPh>
    <rPh sb="6" eb="7">
      <t>ガタ</t>
    </rPh>
    <rPh sb="7" eb="9">
      <t>キョタク</t>
    </rPh>
    <rPh sb="9" eb="11">
      <t>カイゴ</t>
    </rPh>
    <phoneticPr fontId="17"/>
  </si>
  <si>
    <t>小規模多機能型居宅介護　ﾗｲﾌｻﾎﾟｰﾄ城村</t>
    <phoneticPr fontId="17"/>
  </si>
  <si>
    <t>佐伯市長谷5727番地</t>
    <phoneticPr fontId="17"/>
  </si>
  <si>
    <t>23-6817</t>
    <phoneticPr fontId="17"/>
  </si>
  <si>
    <t>(有)住吉工業</t>
  </si>
  <si>
    <t>地域密着型介護老人福祉施設</t>
    <rPh sb="0" eb="2">
      <t>チイキ</t>
    </rPh>
    <rPh sb="2" eb="5">
      <t>ミッチャクガタ</t>
    </rPh>
    <rPh sb="5" eb="7">
      <t>カイゴ</t>
    </rPh>
    <rPh sb="7" eb="9">
      <t>ロウジン</t>
    </rPh>
    <rPh sb="9" eb="11">
      <t>フクシ</t>
    </rPh>
    <rPh sb="11" eb="13">
      <t>シセツ</t>
    </rPh>
    <phoneticPr fontId="17"/>
  </si>
  <si>
    <t>佐伯市特別養護老人ホーム　豊寿苑(地域密着型介護老人福祉施設)</t>
  </si>
  <si>
    <t>(社福)佐伯市社会福祉協議会</t>
    <rPh sb="4" eb="7">
      <t>サイキシ</t>
    </rPh>
    <rPh sb="7" eb="9">
      <t>シャカイ</t>
    </rPh>
    <rPh sb="9" eb="11">
      <t>フクシ</t>
    </rPh>
    <rPh sb="11" eb="14">
      <t>キョウギカイ</t>
    </rPh>
    <phoneticPr fontId="17"/>
  </si>
  <si>
    <t>彦岳の太陽　ユニット型</t>
  </si>
  <si>
    <t>特別養護老人ホーム　長良苑</t>
  </si>
  <si>
    <t>地域密着型特定施設</t>
    <rPh sb="0" eb="2">
      <t>チイキ</t>
    </rPh>
    <rPh sb="2" eb="5">
      <t>ミッチャクガタ</t>
    </rPh>
    <rPh sb="5" eb="7">
      <t>トクテイ</t>
    </rPh>
    <rPh sb="7" eb="9">
      <t>シセツ</t>
    </rPh>
    <phoneticPr fontId="17"/>
  </si>
  <si>
    <t>地域密着型特定施設　蒲江やすらぎケアセンター　</t>
  </si>
  <si>
    <t>佐伯市蒲江大字蒲江浦３９５１</t>
    <phoneticPr fontId="17"/>
  </si>
  <si>
    <t>地域密着型通所介護</t>
    <rPh sb="0" eb="2">
      <t>チイキ</t>
    </rPh>
    <rPh sb="2" eb="5">
      <t>ミッチャクガタ</t>
    </rPh>
    <rPh sb="5" eb="7">
      <t>ツウショ</t>
    </rPh>
    <rPh sb="7" eb="9">
      <t>カイゴ</t>
    </rPh>
    <phoneticPr fontId="17"/>
  </si>
  <si>
    <t>デイサービスセンター　海悠園</t>
  </si>
  <si>
    <t>876-0007</t>
    <phoneticPr fontId="17"/>
  </si>
  <si>
    <t>佐伯市大字久保浦1059番地の13</t>
    <phoneticPr fontId="17"/>
  </si>
  <si>
    <t>24-8836</t>
  </si>
  <si>
    <t>デイサービス　コスモなおかわ</t>
  </si>
  <si>
    <t>佐伯市直川大字横川508番地</t>
    <phoneticPr fontId="17"/>
  </si>
  <si>
    <t>蒲江やすらぎデイサービスセンター　</t>
  </si>
  <si>
    <t>佐伯市蒲江大字蒲江浦4491番地5</t>
    <phoneticPr fontId="17"/>
  </si>
  <si>
    <t>42-1228</t>
    <phoneticPr fontId="17"/>
  </si>
  <si>
    <t>デイサービス　花の里</t>
  </si>
  <si>
    <t>20-3888</t>
  </si>
  <si>
    <t>栄寿会合同会社</t>
  </si>
  <si>
    <t>直川苑指定通所介護事業所</t>
    <phoneticPr fontId="17"/>
  </si>
  <si>
    <t>25-5111</t>
  </si>
  <si>
    <t>佐伯市社協デイサービスセンター　「よのうづ」</t>
  </si>
  <si>
    <t>39-7302</t>
  </si>
  <si>
    <t>デイサービスセンター　うめの里</t>
  </si>
  <si>
    <t>佐伯市宇目小野市3754番地１</t>
    <phoneticPr fontId="17"/>
  </si>
  <si>
    <t>廃止</t>
    <rPh sb="0" eb="2">
      <t>ハイシ</t>
    </rPh>
    <phoneticPr fontId="17"/>
  </si>
  <si>
    <t>佐伯市弥生大字江良1451番地1</t>
    <rPh sb="0" eb="3">
      <t>サイキシ</t>
    </rPh>
    <rPh sb="3" eb="5">
      <t>ヤヨイ</t>
    </rPh>
    <rPh sb="5" eb="7">
      <t>オオアザ</t>
    </rPh>
    <rPh sb="7" eb="9">
      <t>エラ</t>
    </rPh>
    <rPh sb="13" eb="15">
      <t>バンチ</t>
    </rPh>
    <phoneticPr fontId="17"/>
  </si>
  <si>
    <t>28-6537</t>
    <phoneticPr fontId="17"/>
  </si>
  <si>
    <t>栄寿会　合同会社</t>
    <rPh sb="0" eb="2">
      <t>エイジュ</t>
    </rPh>
    <rPh sb="2" eb="3">
      <t>カイ</t>
    </rPh>
    <rPh sb="4" eb="6">
      <t>ゴウドウ</t>
    </rPh>
    <rPh sb="6" eb="8">
      <t>カイシャ</t>
    </rPh>
    <phoneticPr fontId="15"/>
  </si>
  <si>
    <t>30養成/R2.6廃止</t>
    <rPh sb="2" eb="4">
      <t>ヨウセイ</t>
    </rPh>
    <rPh sb="9" eb="11">
      <t>ハイシ</t>
    </rPh>
    <phoneticPr fontId="17"/>
  </si>
  <si>
    <t>はまゆうショートステイ(ユニット型)</t>
  </si>
  <si>
    <t>※休止中</t>
    <rPh sb="1" eb="4">
      <t>キュウシチュウ</t>
    </rPh>
    <phoneticPr fontId="17"/>
  </si>
  <si>
    <t>佐伯市蒲江丸市尾浦２１番地</t>
    <phoneticPr fontId="17"/>
  </si>
  <si>
    <t>(有)福々苑</t>
  </si>
  <si>
    <t>デイサービスセンター　ほんじょう</t>
  </si>
  <si>
    <t>876-0212</t>
    <phoneticPr fontId="17"/>
  </si>
  <si>
    <t>佐伯市本匠大字堂ノ間283番地1</t>
    <phoneticPr fontId="17"/>
  </si>
  <si>
    <t>57-3626</t>
  </si>
  <si>
    <t>(医)　長門莫記念会</t>
  </si>
  <si>
    <t>R5.3で終了</t>
    <rPh sb="5" eb="7">
      <t>シュウリョウ</t>
    </rPh>
    <phoneticPr fontId="17"/>
  </si>
  <si>
    <t>876-0125</t>
  </si>
  <si>
    <t>佐伯市弥生大字江良1451-1</t>
  </si>
  <si>
    <t>-</t>
  </si>
  <si>
    <t>たぶん廃止</t>
    <rPh sb="3" eb="5">
      <t>ハイシ</t>
    </rPh>
    <phoneticPr fontId="17"/>
  </si>
  <si>
    <t>876-0012</t>
  </si>
  <si>
    <t>佐伯市鶴望5156-1</t>
  </si>
  <si>
    <t>876-1203</t>
  </si>
  <si>
    <t>33-1310</t>
  </si>
  <si>
    <t>876-1402</t>
  </si>
  <si>
    <t>佐伯市米水津大字色利浦1728番地の1</t>
  </si>
  <si>
    <t>提出すみ</t>
    <rPh sb="0" eb="2">
      <t>テイシュツ</t>
    </rPh>
    <phoneticPr fontId="17"/>
  </si>
  <si>
    <t>ISR</t>
    <phoneticPr fontId="17"/>
  </si>
  <si>
    <t>130-15＝11５</t>
    <phoneticPr fontId="17"/>
  </si>
  <si>
    <t>合計</t>
    <rPh sb="0" eb="2">
      <t>ゴウケイ</t>
    </rPh>
    <phoneticPr fontId="17"/>
  </si>
  <si>
    <t>32.951273476389964, 131.90798838351267</t>
    <phoneticPr fontId="2"/>
  </si>
  <si>
    <t>32.97301207082227, 131.90446208228192</t>
    <phoneticPr fontId="2"/>
  </si>
  <si>
    <t>32.79362895451897, 131.87723662806545</t>
    <phoneticPr fontId="2"/>
  </si>
  <si>
    <t>32.92519546196066, 131.93932063964237</t>
    <phoneticPr fontId="2"/>
  </si>
  <si>
    <t>32.925626751880365, 131.94544159600522</t>
    <phoneticPr fontId="2"/>
  </si>
  <si>
    <t>32.962726401684264, 131.86456212583758</t>
    <phoneticPr fontId="2"/>
  </si>
  <si>
    <t>32.973517961438446, 131.88484227372598</t>
    <phoneticPr fontId="2"/>
  </si>
  <si>
    <t>32.94153398680866, 131.95855676382712</t>
    <phoneticPr fontId="2"/>
  </si>
  <si>
    <t>32.94214175169168, 131.95798003253736</t>
    <phoneticPr fontId="2"/>
  </si>
  <si>
    <t>32.94194080192173, 131.95800095093895</t>
    <phoneticPr fontId="2"/>
  </si>
  <si>
    <t>33.001347060939615, 131.889585225117</t>
    <phoneticPr fontId="2"/>
  </si>
  <si>
    <t>32.96354857234016, 131.89970439440643</t>
    <phoneticPr fontId="2"/>
  </si>
  <si>
    <t>32.8905039491133, 131.75396493854703</t>
    <phoneticPr fontId="2"/>
  </si>
  <si>
    <t>32.95938310387919, 131.910124097482</t>
    <phoneticPr fontId="2"/>
  </si>
  <si>
    <t>32.93262218518551, 131.86245689713465</t>
    <phoneticPr fontId="2"/>
  </si>
  <si>
    <t>32.95272159884872, 131.9041522421805</t>
    <phoneticPr fontId="2"/>
  </si>
  <si>
    <t>32.960089809486654, 131.9013841282999</t>
    <phoneticPr fontId="2"/>
  </si>
  <si>
    <t>32.97247219126423, 131.84433688350956</t>
    <phoneticPr fontId="2"/>
  </si>
  <si>
    <t>32.937347238838775, 131.91216589837632</t>
    <phoneticPr fontId="2"/>
  </si>
  <si>
    <t>32.972227428973014, 131.84218898806918</t>
    <phoneticPr fontId="2"/>
  </si>
  <si>
    <t>有料老人ホーム　ながと</t>
    <rPh sb="0" eb="2">
      <t>ユウリョウ</t>
    </rPh>
    <rPh sb="2" eb="4">
      <t>ロウジン</t>
    </rPh>
    <phoneticPr fontId="17"/>
  </si>
  <si>
    <t>32.971905423350876, 131.84198073315991</t>
    <phoneticPr fontId="2"/>
  </si>
  <si>
    <t>32.95201353787196, 131.91211492770358</t>
    <phoneticPr fontId="2"/>
  </si>
  <si>
    <t>32.906818897830114, 131.79630095646465</t>
    <phoneticPr fontId="2"/>
  </si>
  <si>
    <t>32.945383763062075, 131.89976411885993</t>
    <phoneticPr fontId="2"/>
  </si>
  <si>
    <t>32.96038479957855, 131.84168904834814</t>
    <phoneticPr fontId="2"/>
  </si>
  <si>
    <t>介護予防センター　愛情苑女島</t>
    <phoneticPr fontId="2"/>
  </si>
  <si>
    <t>32.95393702452297, 131.90834397681422</t>
    <phoneticPr fontId="2"/>
  </si>
  <si>
    <t>介護予防センター　愛情苑八幡</t>
    <phoneticPr fontId="2"/>
  </si>
  <si>
    <t>32.999621754795506, 131.88895636824793</t>
    <phoneticPr fontId="2"/>
  </si>
  <si>
    <t>32.80379674763072, 131.9421832706131</t>
    <phoneticPr fontId="2"/>
  </si>
  <si>
    <t>介護予防センター　愛情苑鶴岡</t>
    <phoneticPr fontId="2"/>
  </si>
  <si>
    <t>32.9988801289682, 131.92359060841324</t>
    <phoneticPr fontId="2"/>
  </si>
  <si>
    <t>佐伯市上岡１２３７−８</t>
    <phoneticPr fontId="2"/>
  </si>
  <si>
    <t>32.9572842428453, 131.86482269393326</t>
    <phoneticPr fontId="2"/>
  </si>
  <si>
    <t>32.85311923335853, 131.6270765330411</t>
    <phoneticPr fontId="2"/>
  </si>
  <si>
    <t>32.85331044651641, 131.62691877780915</t>
    <phoneticPr fontId="2"/>
  </si>
  <si>
    <t>32.85321578650356, 131.62726358477778</t>
    <phoneticPr fontId="2"/>
  </si>
  <si>
    <t>佐伯市社協デイサービスセンター　「うめ」</t>
    <phoneticPr fontId="2"/>
  </si>
  <si>
    <t>32.85210730188222, 131.63048659433076</t>
    <phoneticPr fontId="2"/>
  </si>
  <si>
    <t>32.97012932000626, 131.9042042843804</t>
    <phoneticPr fontId="2"/>
  </si>
  <si>
    <t>32.96999763872208, 131.90425298543792</t>
    <phoneticPr fontId="2"/>
  </si>
  <si>
    <t>32.97026091838698, 131.90444073946458</t>
    <phoneticPr fontId="2"/>
  </si>
  <si>
    <t>32.80423006461905, 131.94160108199088</t>
    <phoneticPr fontId="2"/>
  </si>
  <si>
    <t>32.80394570708469, 131.9414251456186</t>
  </si>
  <si>
    <t>32.804033732564015, 131.94142994513288</t>
    <phoneticPr fontId="2"/>
  </si>
  <si>
    <t>32.80366856766812, 131.9417020311354</t>
    <phoneticPr fontId="2"/>
  </si>
  <si>
    <t>32.81212887062842, 131.9246981473481</t>
    <phoneticPr fontId="2"/>
  </si>
  <si>
    <t>32.811967209087285, 131.9250123742069</t>
    <phoneticPr fontId="2"/>
  </si>
  <si>
    <t>32.80202701665249, 131.92130705628387</t>
    <phoneticPr fontId="2"/>
  </si>
  <si>
    <t>32.8117667786614, 131.92496543138995</t>
    <phoneticPr fontId="2"/>
  </si>
  <si>
    <t>32.793631042985865, 131.87719269039204</t>
    <phoneticPr fontId="2"/>
  </si>
  <si>
    <t>32.85627193982554, 131.95004964115677</t>
    <phoneticPr fontId="2"/>
  </si>
  <si>
    <t>32.85636476127562, 131.9502348990876</t>
    <phoneticPr fontId="2"/>
  </si>
  <si>
    <t>佐伯市老人デイサービスセンター　B型「中川園」</t>
    <phoneticPr fontId="2"/>
  </si>
  <si>
    <t>32.95871038192065, 131.90017114520717</t>
    <phoneticPr fontId="2"/>
  </si>
  <si>
    <t>32.95847948803229, 131.89975157543648</t>
    <phoneticPr fontId="2"/>
  </si>
  <si>
    <t>32.95855996334712, 131.9000108448767</t>
    <phoneticPr fontId="2"/>
  </si>
  <si>
    <t>33.01640748525065, 131.90164313695263</t>
    <phoneticPr fontId="2"/>
  </si>
  <si>
    <t>33.01640543374112, 131.90194436826573</t>
    <phoneticPr fontId="2"/>
  </si>
  <si>
    <t>33.0163058003939, 131.9018624863236</t>
    <phoneticPr fontId="2"/>
  </si>
  <si>
    <t>33.01619290583279, 131.9020450239284</t>
    <phoneticPr fontId="2"/>
  </si>
  <si>
    <t>33.016113122199066, 131.90188436041117</t>
    <phoneticPr fontId="2"/>
  </si>
  <si>
    <t>32.951961813145964, 131.9120166494777</t>
    <phoneticPr fontId="2"/>
  </si>
  <si>
    <t>佐伯市社協デイサービスセンター　「上浦ふれあい荘」</t>
    <phoneticPr fontId="2"/>
  </si>
  <si>
    <t>33.04165527934816, 131.92042398166674</t>
    <phoneticPr fontId="2"/>
  </si>
  <si>
    <t>32.95678403164428, 131.8639290654004</t>
    <phoneticPr fontId="2"/>
  </si>
  <si>
    <t>32.94449317415674, 131.91135124850652</t>
    <phoneticPr fontId="2"/>
  </si>
  <si>
    <t>32.94432466417997, 131.9112507261446</t>
    <phoneticPr fontId="2"/>
  </si>
  <si>
    <t>32.96610204580672, 131.90103256651537</t>
    <phoneticPr fontId="2"/>
  </si>
  <si>
    <t>32.96592962393639, 131.90101449820813</t>
  </si>
  <si>
    <t>32.96578562416073, 131.9007976953865</t>
    <phoneticPr fontId="2"/>
  </si>
  <si>
    <t>32.955435551319745, 131.89351332986246</t>
    <phoneticPr fontId="2"/>
  </si>
  <si>
    <t>32.94600032429864, 131.89641095706506</t>
    <phoneticPr fontId="2"/>
  </si>
  <si>
    <t>32.945949427126585, 131.89658699175007</t>
    <phoneticPr fontId="2"/>
  </si>
  <si>
    <t>32.94576409362432, 131.89634300357656</t>
    <phoneticPr fontId="2"/>
  </si>
  <si>
    <t>32.94626137591149, 131.89667235426552</t>
    <phoneticPr fontId="2"/>
  </si>
  <si>
    <t>32.94563446755817, 131.89684216113594</t>
    <phoneticPr fontId="2"/>
  </si>
  <si>
    <t>32.945511687801265, 131.896604120442</t>
    <phoneticPr fontId="2"/>
  </si>
  <si>
    <t>32.94536503936798, 131.8962788293763</t>
    <phoneticPr fontId="2"/>
  </si>
  <si>
    <t>32.94625287772168, 131.89578779081634</t>
    <phoneticPr fontId="2"/>
  </si>
  <si>
    <t>32.958281102739384, 131.90129960593964</t>
    <phoneticPr fontId="2"/>
  </si>
  <si>
    <t>32.958224134334046, 131.9013481017899</t>
    <phoneticPr fontId="2"/>
  </si>
  <si>
    <t>32.93261222963583, 131.8623088118184</t>
    <phoneticPr fontId="2"/>
  </si>
  <si>
    <t>32.95953328466955, 131.91010138422132</t>
    <phoneticPr fontId="2"/>
  </si>
  <si>
    <t>32.9363902707235, 131.91213996519085</t>
    <phoneticPr fontId="2"/>
  </si>
  <si>
    <t>32.936524080033145, 131.91192692705854</t>
    <phoneticPr fontId="2"/>
  </si>
  <si>
    <t>32.9361393178891, 131.9114026748224</t>
    <phoneticPr fontId="2"/>
  </si>
  <si>
    <t>32.936106973670206, 131.9115463689209</t>
    <phoneticPr fontId="2"/>
  </si>
  <si>
    <t>32.93591629669058, 131.91169013771946</t>
    <phoneticPr fontId="2"/>
  </si>
  <si>
    <t>32.93585723231265, 131.91164210508737</t>
    <phoneticPr fontId="2"/>
  </si>
  <si>
    <t>32.93598874335227, 131.91172844238983</t>
  </si>
  <si>
    <t>32.935348257642445, 131.90786906659062</t>
    <phoneticPr fontId="2"/>
  </si>
  <si>
    <t>32.890492304559, 131.75406654485997</t>
    <phoneticPr fontId="2"/>
  </si>
  <si>
    <t>32.890352155889765, 131.75407033811626</t>
    <phoneticPr fontId="2"/>
  </si>
  <si>
    <t>32.906799286203174, 131.79631925653226</t>
    <phoneticPr fontId="2"/>
  </si>
  <si>
    <t>32.87863464259963, 131.75732452137453</t>
  </si>
  <si>
    <t>32.87877471712735, 131.75696365080174</t>
    <phoneticPr fontId="2"/>
  </si>
  <si>
    <t>32.87856588059639, 131.75699700785063</t>
    <phoneticPr fontId="2"/>
  </si>
  <si>
    <t>32.87859389301423, 131.7575034403785</t>
    <phoneticPr fontId="2"/>
  </si>
  <si>
    <t>32.8788078233498, 131.757470084608</t>
    <phoneticPr fontId="2"/>
  </si>
  <si>
    <t>32.87298727342839, 131.7847629090914</t>
    <phoneticPr fontId="2"/>
  </si>
  <si>
    <t>32.95860585499103, 131.86494844642132</t>
    <phoneticPr fontId="2"/>
  </si>
  <si>
    <t>32.9585071949867, 131.86482138106305</t>
    <phoneticPr fontId="2"/>
  </si>
  <si>
    <t>32.958395803992914, 131.86457294000925</t>
    <phoneticPr fontId="2"/>
  </si>
  <si>
    <t>32.95830828319783, 131.86434156548452</t>
    <phoneticPr fontId="2"/>
  </si>
  <si>
    <t>32.95881010217686, 131.88177919038012</t>
    <phoneticPr fontId="2"/>
  </si>
  <si>
    <t>32.959103163008855, 131.88150328137502</t>
    <phoneticPr fontId="2"/>
  </si>
  <si>
    <t>32.958028466564436, 131.88313383026983</t>
    <phoneticPr fontId="2"/>
  </si>
  <si>
    <t>32.95834026375028, 131.88307444588693</t>
    <phoneticPr fontId="2"/>
  </si>
  <si>
    <t>32.94154241587378, 131.96260904746066</t>
    <phoneticPr fontId="2"/>
  </si>
  <si>
    <t>32.94152019153086, 131.96238030144215</t>
    <phoneticPr fontId="2"/>
  </si>
  <si>
    <t>32.9416102563331, 131.9628112699571</t>
  </si>
  <si>
    <t>32.94162881111769, 131.9622957010842</t>
  </si>
  <si>
    <t>32.94165937157708, 131.96253537430937</t>
  </si>
  <si>
    <t>32.94171900117302, 131.96278245204206</t>
  </si>
  <si>
    <t>32.9417429037747, 131.9622959420783</t>
  </si>
  <si>
    <t>32.942154076437525, 131.95787249353762</t>
    <phoneticPr fontId="2"/>
  </si>
  <si>
    <t>32.95388830804896, 131.7998321626282</t>
    <phoneticPr fontId="2"/>
  </si>
  <si>
    <t>32.95375314403138, 131.79978272169566</t>
  </si>
  <si>
    <t>32.953660804414305, 131.79977315273868</t>
  </si>
  <si>
    <t>32.92539524098174, 131.93943914164865</t>
  </si>
  <si>
    <t>32.925621894502505, 131.9454670350124</t>
    <phoneticPr fontId="2"/>
  </si>
  <si>
    <t>32.97826860449479, 131.84813685462922</t>
  </si>
  <si>
    <t>32.97829134467946, 131.84847391761906</t>
    <phoneticPr fontId="2"/>
  </si>
  <si>
    <t>32.9784877313412, 131.84856210113523</t>
    <phoneticPr fontId="2"/>
  </si>
  <si>
    <t>32.97232954478084, 131.84212528881804</t>
  </si>
  <si>
    <t>32.939537807955496, 131.82784437821596</t>
    <phoneticPr fontId="2"/>
  </si>
  <si>
    <t>32.96478487278531, 131.81962823488757</t>
  </si>
  <si>
    <t>32.98321360391319, 131.85640382990525</t>
    <phoneticPr fontId="2"/>
  </si>
  <si>
    <t>32.98335762548304, 131.8568032324855</t>
  </si>
  <si>
    <t>32.969226541899005, 131.8407015304633</t>
  </si>
  <si>
    <t>32.96914030139084, 131.84089943667792</t>
  </si>
  <si>
    <t>32.94861147767643, 131.84216930880413</t>
  </si>
  <si>
    <t>32.94874697249576, 131.84237437481076</t>
  </si>
  <si>
    <t>佐伯市弥生大字江良１４５１−１</t>
    <phoneticPr fontId="2"/>
  </si>
  <si>
    <t>32.943252285955914, 131.83081093779032</t>
  </si>
  <si>
    <t>0972-29-5252</t>
    <phoneticPr fontId="2"/>
  </si>
  <si>
    <t>0972-28-5175</t>
    <phoneticPr fontId="2"/>
  </si>
  <si>
    <t xml:space="preserve"> 0972-46-1616</t>
    <phoneticPr fontId="2"/>
  </si>
  <si>
    <t>0972-28-6517</t>
    <phoneticPr fontId="2"/>
  </si>
  <si>
    <t>0972-28-7271</t>
  </si>
  <si>
    <t>0972-20-3221</t>
  </si>
  <si>
    <t>0972-28-3382</t>
  </si>
  <si>
    <t>0972-23-6366</t>
  </si>
  <si>
    <t>0972-23-4595</t>
  </si>
  <si>
    <t>0972-44-5101</t>
  </si>
  <si>
    <t>0972-29-5020</t>
  </si>
  <si>
    <t>0972-28-6541</t>
  </si>
  <si>
    <t>0972-33-0750</t>
  </si>
  <si>
    <t>0972-27-5335</t>
  </si>
  <si>
    <t>0972-28-7585</t>
  </si>
  <si>
    <t>0972-58-5858</t>
  </si>
  <si>
    <t>0972-23-7722</t>
  </si>
  <si>
    <t>0972-20-5156</t>
  </si>
  <si>
    <t>0972-20-5285</t>
  </si>
  <si>
    <t>0972-46-5100</t>
  </si>
  <si>
    <t>0972-46-1052</t>
  </si>
  <si>
    <t>0972-22-0434</t>
  </si>
  <si>
    <t>0972-20-3357</t>
  </si>
  <si>
    <t>0972-58-5110</t>
  </si>
  <si>
    <t>0972-23-5151</t>
  </si>
  <si>
    <t>0972-46-2411</t>
  </si>
  <si>
    <t>0972-42-1888</t>
  </si>
  <si>
    <t>0972-54-3577</t>
  </si>
  <si>
    <t>0972-20-3988</t>
  </si>
  <si>
    <t>0972-29-5055</t>
  </si>
  <si>
    <t>0972-30-1240</t>
  </si>
  <si>
    <t>0972-28-3322</t>
  </si>
  <si>
    <t>0972-20-5218</t>
  </si>
  <si>
    <t>0972-20-3305</t>
  </si>
  <si>
    <t>0972-56-5810</t>
  </si>
  <si>
    <t>0972-46-5505</t>
  </si>
  <si>
    <t>0972-25-3811</t>
  </si>
  <si>
    <t>0972-28-3000</t>
  </si>
  <si>
    <t>0972-23-3000</t>
  </si>
  <si>
    <t>0972-58-2744</t>
  </si>
  <si>
    <t>0972-46-2226</t>
  </si>
  <si>
    <t>0972-24-3080</t>
  </si>
  <si>
    <t>0972-20-5090</t>
  </si>
  <si>
    <t>0972-24-1201</t>
  </si>
  <si>
    <t>0972-33-1501</t>
  </si>
  <si>
    <t>0972-27-5533</t>
  </si>
  <si>
    <t>0972-28-3321</t>
  </si>
  <si>
    <t>0972-25-1717</t>
  </si>
  <si>
    <t>0972-22-2255</t>
  </si>
  <si>
    <t>0972-27-8622</t>
  </si>
  <si>
    <t>0972-23-3064</t>
  </si>
  <si>
    <t>0972-22-5120</t>
  </si>
  <si>
    <t>0972-54-3434</t>
  </si>
  <si>
    <t>0972-32-3395</t>
  </si>
  <si>
    <t>0972-42-1836</t>
  </si>
  <si>
    <t>0972-46-1616</t>
  </si>
  <si>
    <t>0972-25-0117</t>
  </si>
  <si>
    <t>0972-46-0038</t>
  </si>
  <si>
    <t>0972-23-3054</t>
  </si>
  <si>
    <t>0972-45-5820</t>
  </si>
  <si>
    <t>0972-25-5010</t>
  </si>
  <si>
    <t>0972-42-1886</t>
  </si>
  <si>
    <t>0972-24-3003</t>
  </si>
  <si>
    <t>0972-42-0137</t>
  </si>
  <si>
    <t>0972-25-6622</t>
  </si>
  <si>
    <t>0972-46-3288</t>
  </si>
  <si>
    <t>0972-46-5508</t>
  </si>
  <si>
    <t>0972-56-5000</t>
  </si>
  <si>
    <t>0972-24-8836</t>
  </si>
  <si>
    <t>0972-58-5888</t>
  </si>
  <si>
    <t>0972-22-1612</t>
  </si>
  <si>
    <t>大分県農業協同組合</t>
  </si>
  <si>
    <t>株式会社スガ石油</t>
  </si>
  <si>
    <t>09722-2-1612</t>
  </si>
  <si>
    <t>0972-23-2890</t>
  </si>
  <si>
    <t>0972-46-1821</t>
  </si>
  <si>
    <t>0972-24-8960</t>
  </si>
  <si>
    <t>0972-23-5511</t>
  </si>
  <si>
    <t>0972-46-0221</t>
  </si>
  <si>
    <t>0972-46-2125</t>
  </si>
  <si>
    <t>0972-23-3572</t>
  </si>
  <si>
    <t>0972-23-7296</t>
  </si>
  <si>
    <t>0972-56-5028</t>
  </si>
  <si>
    <t>大分県漁業協同組合</t>
  </si>
  <si>
    <t>0972-33-1121</t>
  </si>
  <si>
    <t>宇目　給油所</t>
  </si>
  <si>
    <t>0972-52-1376</t>
  </si>
  <si>
    <t>鶴岡　給油所</t>
  </si>
  <si>
    <t>0972-43-3280</t>
  </si>
  <si>
    <t>系列名</t>
    <rPh sb="0" eb="3">
      <t>ケイレツメイ</t>
    </rPh>
    <phoneticPr fontId="2"/>
  </si>
  <si>
    <t>社名・店名</t>
    <rPh sb="0" eb="2">
      <t>シャメイ</t>
    </rPh>
    <rPh sb="3" eb="5">
      <t>テンメイ</t>
    </rPh>
    <phoneticPr fontId="2"/>
  </si>
  <si>
    <t>給油所名</t>
    <rPh sb="0" eb="2">
      <t>キュウユ</t>
    </rPh>
    <rPh sb="2" eb="3">
      <t>ショ</t>
    </rPh>
    <rPh sb="3" eb="4">
      <t>メイ</t>
    </rPh>
    <phoneticPr fontId="2"/>
  </si>
  <si>
    <t>表示名</t>
    <rPh sb="0" eb="3">
      <t>ヒョウジメイ</t>
    </rPh>
    <phoneticPr fontId="2"/>
  </si>
  <si>
    <t>郵便番号</t>
    <rPh sb="0" eb="4">
      <t>ユウビンバンゴウ</t>
    </rPh>
    <phoneticPr fontId="2"/>
  </si>
  <si>
    <t>電話番号</t>
    <rPh sb="0" eb="4">
      <t>デンワバンゴウ</t>
    </rPh>
    <phoneticPr fontId="2"/>
  </si>
  <si>
    <t>住民拠点SS</t>
    <phoneticPr fontId="2"/>
  </si>
  <si>
    <t>　</t>
    <phoneticPr fontId="2"/>
  </si>
  <si>
    <t>JFおおいた　鶴見支店給油所</t>
    <rPh sb="7" eb="11">
      <t>ツルミシテン</t>
    </rPh>
    <rPh sb="11" eb="13">
      <t>キュウユ</t>
    </rPh>
    <rPh sb="13" eb="14">
      <t>ショ</t>
    </rPh>
    <phoneticPr fontId="2"/>
  </si>
  <si>
    <t>ENEOS</t>
  </si>
  <si>
    <t>（株）山作</t>
    <rPh sb="0" eb="3">
      <t>カブ</t>
    </rPh>
    <phoneticPr fontId="2"/>
  </si>
  <si>
    <t>佐伯駅前SS</t>
  </si>
  <si>
    <t>ENEOS 佐伯駅前SS</t>
    <phoneticPr fontId="2"/>
  </si>
  <si>
    <t>佐伯市駅前2-9-5</t>
    <phoneticPr fontId="2"/>
  </si>
  <si>
    <t>(有)五十川石油</t>
  </si>
  <si>
    <t>ENEOS　弥生SS</t>
    <rPh sb="6" eb="8">
      <t>ヤヨイ</t>
    </rPh>
    <phoneticPr fontId="2"/>
  </si>
  <si>
    <t>876-0122</t>
  </si>
  <si>
    <t>佐伯市弥生大字門田824</t>
  </si>
  <si>
    <t>ウエダ石油店</t>
  </si>
  <si>
    <t>ENEOS　木立SS</t>
  </si>
  <si>
    <t>876-2121</t>
  </si>
  <si>
    <t>佐伯市大字木立6579</t>
  </si>
  <si>
    <t>0972-29-2107</t>
  </si>
  <si>
    <t>江藤石油店</t>
  </si>
  <si>
    <t>ENEOS　米水津SS</t>
  </si>
  <si>
    <t>佐伯市米水津色利浦1278-1</t>
  </si>
  <si>
    <t>0972-36-7801</t>
  </si>
  <si>
    <t>(株)小野石油</t>
  </si>
  <si>
    <t>竹野浦</t>
  </si>
  <si>
    <t>ENEOS　竹野浦SS</t>
  </si>
  <si>
    <t>876-2301</t>
  </si>
  <si>
    <t>佐伯市蒲江大字竹野浦河内285-1</t>
    <phoneticPr fontId="2"/>
  </si>
  <si>
    <t>三栄石油商事(株)</t>
  </si>
  <si>
    <t>上岡</t>
  </si>
  <si>
    <t>ENEOS　上岡SS</t>
  </si>
  <si>
    <t>佐伯市大字上岡1482-1</t>
  </si>
  <si>
    <t>0972-22-4511</t>
  </si>
  <si>
    <t>(株)サンテツ</t>
  </si>
  <si>
    <t>ENEOS　佐伯SS</t>
  </si>
  <si>
    <t>876-0821</t>
  </si>
  <si>
    <t>佐伯市東浜1-6</t>
    <phoneticPr fontId="2"/>
  </si>
  <si>
    <t>(株)スガ石油</t>
  </si>
  <si>
    <t>船頭町</t>
  </si>
  <si>
    <t>ENEOS　船頭町SS</t>
  </si>
  <si>
    <t>876-0832</t>
  </si>
  <si>
    <t>佐伯市船頭町333-2</t>
    <phoneticPr fontId="2"/>
  </si>
  <si>
    <t>染矢石油店</t>
  </si>
  <si>
    <t>堅田</t>
  </si>
  <si>
    <t>ENEOS　堅田SS</t>
  </si>
  <si>
    <t>876-1512</t>
  </si>
  <si>
    <t>佐伯市大字堅田字カジヤシキ1512-1</t>
    <phoneticPr fontId="2"/>
  </si>
  <si>
    <t>0972-22-2779</t>
  </si>
  <si>
    <t>野々下商会</t>
  </si>
  <si>
    <t>野々下</t>
  </si>
  <si>
    <t>ENEOS　野々下SS</t>
  </si>
  <si>
    <t>佐伯市大字堅田森ノ木6031</t>
    <phoneticPr fontId="2"/>
  </si>
  <si>
    <t>0972-22-2697</t>
  </si>
  <si>
    <t>(株)ファインワン</t>
  </si>
  <si>
    <t>セルフ佐伯</t>
  </si>
  <si>
    <t>ENEOS　セルフ佐伯SS</t>
  </si>
  <si>
    <t>876-0047</t>
  </si>
  <si>
    <t>佐伯市鶴岡西町1丁目180番地</t>
  </si>
  <si>
    <t>(有)宮本モーター</t>
  </si>
  <si>
    <t>森崎</t>
  </si>
  <si>
    <t>ENEOS　森崎SS</t>
  </si>
  <si>
    <t>876-2404</t>
  </si>
  <si>
    <t>佐伯市蒲江大字森崎浦145-88</t>
  </si>
  <si>
    <t>0972-44-0100</t>
  </si>
  <si>
    <t>(株)山作</t>
  </si>
  <si>
    <t>佐伯駅前</t>
  </si>
  <si>
    <t>ENEOS　佐伯駅前SS</t>
  </si>
  <si>
    <t>876-0802</t>
  </si>
  <si>
    <t>0972-23-4925</t>
  </si>
  <si>
    <t>セルフ豊南</t>
  </si>
  <si>
    <t>ENEOS　セルフ豊南SS</t>
  </si>
  <si>
    <t>876-0835</t>
  </si>
  <si>
    <t>佐伯市鶴岡町1-1-21</t>
  </si>
  <si>
    <t>城東橋</t>
    <phoneticPr fontId="2"/>
  </si>
  <si>
    <t>ENEOS　城東橋SS</t>
  </si>
  <si>
    <t>876-0000</t>
  </si>
  <si>
    <t>佐伯市中村南町9-12</t>
    <phoneticPr fontId="2"/>
  </si>
  <si>
    <t>0972-23-2109</t>
  </si>
  <si>
    <t>PB</t>
  </si>
  <si>
    <t>(有)宇目環境整備事業社</t>
  </si>
  <si>
    <t>千束</t>
  </si>
  <si>
    <t>879-3205</t>
  </si>
  <si>
    <t>佐伯市宇目大字千束1079-4</t>
  </si>
  <si>
    <t>0972-52-1143</t>
  </si>
  <si>
    <t>(有)エトウ石油</t>
    <phoneticPr fontId="2"/>
  </si>
  <si>
    <t>江藤石油店　木立給油所</t>
    <rPh sb="0" eb="2">
      <t>エトウ</t>
    </rPh>
    <rPh sb="4" eb="5">
      <t>テン</t>
    </rPh>
    <rPh sb="6" eb="7">
      <t>キ</t>
    </rPh>
    <rPh sb="7" eb="8">
      <t>タチ</t>
    </rPh>
    <rPh sb="8" eb="10">
      <t>キュウユ</t>
    </rPh>
    <rPh sb="10" eb="11">
      <t>ショ</t>
    </rPh>
    <phoneticPr fontId="2"/>
  </si>
  <si>
    <t>佐伯市大字木立字天神の下1874-1</t>
    <phoneticPr fontId="2"/>
  </si>
  <si>
    <t>0972-28-3111</t>
  </si>
  <si>
    <t>県南石油(株)</t>
  </si>
  <si>
    <t>県南石油(株)　弥生給油所</t>
    <rPh sb="8" eb="10">
      <t>ヤヨイ</t>
    </rPh>
    <rPh sb="10" eb="12">
      <t>キュウユ</t>
    </rPh>
    <rPh sb="12" eb="13">
      <t>ショ</t>
    </rPh>
    <phoneticPr fontId="2"/>
  </si>
  <si>
    <t>876-0121</t>
  </si>
  <si>
    <t>佐伯市弥生大字小田字西ノ又95-1</t>
  </si>
  <si>
    <t>大分石油(株)</t>
  </si>
  <si>
    <t>コスモタウン佐伯</t>
  </si>
  <si>
    <t>apollostation　コスモタウン佐伯SS</t>
    <rPh sb="20" eb="22">
      <t>サイキ</t>
    </rPh>
    <phoneticPr fontId="2"/>
  </si>
  <si>
    <t>876-0046</t>
  </si>
  <si>
    <t>佐伯市鶴岡西町2丁目192番地</t>
    <phoneticPr fontId="2"/>
  </si>
  <si>
    <t>0972-25-1660</t>
  </si>
  <si>
    <t>河野産業(株)</t>
  </si>
  <si>
    <t>尺間</t>
  </si>
  <si>
    <t>カーエネクス 尺間 SS</t>
    <phoneticPr fontId="2"/>
  </si>
  <si>
    <t>876-0102</t>
  </si>
  <si>
    <t>佐伯市弥生大字尺間1144</t>
  </si>
  <si>
    <t>0972-46-0607</t>
  </si>
  <si>
    <t>佐倉石油店</t>
  </si>
  <si>
    <t>代後</t>
  </si>
  <si>
    <t>三菱商事エネルギー 佐倉石油店</t>
    <phoneticPr fontId="2"/>
  </si>
  <si>
    <t>876-1105</t>
  </si>
  <si>
    <r>
      <t>佐伯市</t>
    </r>
    <r>
      <rPr>
        <sz val="11"/>
        <color rgb="FFFF0000"/>
        <rFont val="ＭＳ Ｐゴシック"/>
        <family val="3"/>
        <charset val="128"/>
      </rPr>
      <t>霞ケ浦</t>
    </r>
    <r>
      <rPr>
        <sz val="11"/>
        <color rgb="FF000000"/>
        <rFont val="ＭＳ Ｐゴシック"/>
        <family val="3"/>
        <charset val="128"/>
      </rPr>
      <t>548</t>
    </r>
    <phoneticPr fontId="2"/>
  </si>
  <si>
    <t>0972-27-8889</t>
  </si>
  <si>
    <t>(株)山本石油</t>
  </si>
  <si>
    <t>城南</t>
    <phoneticPr fontId="2"/>
  </si>
  <si>
    <t>山本石油　城南SS</t>
    <phoneticPr fontId="2"/>
  </si>
  <si>
    <t>876-0834</t>
  </si>
  <si>
    <t>佐伯市城南町24-12</t>
    <phoneticPr fontId="2"/>
  </si>
  <si>
    <t>0972-23-7677</t>
  </si>
  <si>
    <t>(株)山本石油販売</t>
  </si>
  <si>
    <t>山本石油販売　上岡SS</t>
    <rPh sb="7" eb="9">
      <t>カミオカ</t>
    </rPh>
    <phoneticPr fontId="2"/>
  </si>
  <si>
    <r>
      <t>佐伯市</t>
    </r>
    <r>
      <rPr>
        <sz val="11"/>
        <color rgb="FFFF0000"/>
        <rFont val="ＭＳ Ｐゴシック"/>
        <family val="3"/>
        <charset val="128"/>
      </rPr>
      <t>上岡</t>
    </r>
    <r>
      <rPr>
        <sz val="11"/>
        <color rgb="FF000000"/>
        <rFont val="ＭＳ Ｐゴシック"/>
        <family val="3"/>
        <charset val="128"/>
      </rPr>
      <t>595-1</t>
    </r>
    <rPh sb="3" eb="5">
      <t>カミオカ</t>
    </rPh>
    <phoneticPr fontId="2"/>
  </si>
  <si>
    <t>コスモ</t>
  </si>
  <si>
    <t>(有)OTショップコスモ</t>
    <rPh sb="0" eb="3">
      <t>ユウ</t>
    </rPh>
    <phoneticPr fontId="2"/>
  </si>
  <si>
    <t>山田</t>
  </si>
  <si>
    <t xml:space="preserve">コスモ石油 山田 SS </t>
    <phoneticPr fontId="2"/>
  </si>
  <si>
    <t>佐伯市弥生大字江良字山田1862-1</t>
  </si>
  <si>
    <t>(有)河村石油店</t>
  </si>
  <si>
    <t xml:space="preserve">コスモ石油　上浦SS </t>
    <rPh sb="6" eb="8">
      <t>カミウラ</t>
    </rPh>
    <phoneticPr fontId="2"/>
  </si>
  <si>
    <t>879-2602</t>
  </si>
  <si>
    <t>佐伯市上浦大字津井浦2251-1</t>
  </si>
  <si>
    <t>0972-32-2016</t>
  </si>
  <si>
    <t>(有)寿石油</t>
  </si>
  <si>
    <t>城東</t>
    <phoneticPr fontId="2"/>
  </si>
  <si>
    <t xml:space="preserve">コスモ石油　城東SS </t>
    <phoneticPr fontId="2"/>
  </si>
  <si>
    <t>876-0846</t>
  </si>
  <si>
    <t>佐伯市城東町1-34</t>
  </si>
  <si>
    <t>0972-22-2552</t>
  </si>
  <si>
    <t>(有)巽石油店</t>
  </si>
  <si>
    <t>直川</t>
    <phoneticPr fontId="2"/>
  </si>
  <si>
    <t xml:space="preserve">コスモ石油　直川SS </t>
    <phoneticPr fontId="2"/>
  </si>
  <si>
    <t>879-3102</t>
  </si>
  <si>
    <t>佐伯市直川大字上直見709-2</t>
  </si>
  <si>
    <t>0972-58-2048</t>
  </si>
  <si>
    <t>東九州石油(株)</t>
  </si>
  <si>
    <t>幹線通</t>
  </si>
  <si>
    <t xml:space="preserve">コスモ石油　佐伯幹線通SS </t>
    <rPh sb="6" eb="8">
      <t>サイキ</t>
    </rPh>
    <rPh sb="8" eb="10">
      <t>カンセン</t>
    </rPh>
    <rPh sb="10" eb="11">
      <t>ドオ</t>
    </rPh>
    <phoneticPr fontId="2"/>
  </si>
  <si>
    <t>876-0852</t>
  </si>
  <si>
    <t>佐伯市常盤南町2-6</t>
    <phoneticPr fontId="2"/>
  </si>
  <si>
    <t>0972-23-1442</t>
  </si>
  <si>
    <t>佐伯市</t>
    <phoneticPr fontId="2"/>
  </si>
  <si>
    <t>ENEOS 船頭町SS</t>
    <phoneticPr fontId="2"/>
  </si>
  <si>
    <t>佐伯市向島２丁目１８番１５号</t>
    <phoneticPr fontId="2"/>
  </si>
  <si>
    <t>出光</t>
  </si>
  <si>
    <t>佐伯ながしま</t>
  </si>
  <si>
    <t xml:space="preserve">apollostation 佐伯ながしまSS </t>
    <phoneticPr fontId="2"/>
  </si>
  <si>
    <t>876-0813</t>
  </si>
  <si>
    <t>佐伯市長島町3-529</t>
  </si>
  <si>
    <t>0972-22-2318</t>
  </si>
  <si>
    <t>(有)菅原自動車</t>
  </si>
  <si>
    <t>菅原</t>
  </si>
  <si>
    <t>apollostation 本匠SS</t>
    <phoneticPr fontId="2"/>
  </si>
  <si>
    <t>876-0204</t>
  </si>
  <si>
    <t>佐伯市本匠大字宇津々1996-2</t>
  </si>
  <si>
    <t>apollostation 佐伯駅前SS</t>
    <rPh sb="14" eb="18">
      <t>サイキエキマエ</t>
    </rPh>
    <phoneticPr fontId="2"/>
  </si>
  <si>
    <t>876-0807</t>
  </si>
  <si>
    <t>佐伯市駅前１丁目５−２１</t>
    <phoneticPr fontId="2"/>
  </si>
  <si>
    <t>0972-23-1617</t>
  </si>
  <si>
    <t>(有)米水津石油</t>
  </si>
  <si>
    <t>apollostation 米水津SS</t>
    <rPh sb="14" eb="17">
      <t>ヨノウヅ</t>
    </rPh>
    <phoneticPr fontId="2"/>
  </si>
  <si>
    <t>876-1401</t>
  </si>
  <si>
    <t>佐伯市米水津大字浦代浦1102-2</t>
  </si>
  <si>
    <t>0972-35-6216</t>
  </si>
  <si>
    <t>太陽</t>
  </si>
  <si>
    <t>佐伯蛇崎</t>
  </si>
  <si>
    <t>SOLATO セルフ蛇崎SS</t>
    <phoneticPr fontId="2"/>
  </si>
  <si>
    <t>876-0025</t>
  </si>
  <si>
    <t>佐伯市大字池田2107-1,2,3,2109-1</t>
    <phoneticPr fontId="2"/>
  </si>
  <si>
    <t>0972-25-1114</t>
  </si>
  <si>
    <t>城南</t>
  </si>
  <si>
    <t>SOLATO セルフ城南SS</t>
    <phoneticPr fontId="2"/>
  </si>
  <si>
    <t>876-0042</t>
  </si>
  <si>
    <t>佐伯市西谷町6-5</t>
    <phoneticPr fontId="2"/>
  </si>
  <si>
    <t>JAおおいた 宇目SS</t>
    <phoneticPr fontId="2"/>
  </si>
  <si>
    <t>佐伯市宇目大字千束1841-1</t>
    <phoneticPr fontId="2"/>
  </si>
  <si>
    <t>JAおおいた 鶴岡SS</t>
    <phoneticPr fontId="2"/>
  </si>
  <si>
    <t>佐伯市大字鶴望１５７４</t>
    <phoneticPr fontId="2"/>
  </si>
  <si>
    <t>閉業（R7.3.31）</t>
    <rPh sb="0" eb="2">
      <t>ヘイギョウ</t>
    </rPh>
    <phoneticPr fontId="2"/>
  </si>
  <si>
    <t>apollostation 堅田SS</t>
    <phoneticPr fontId="2"/>
  </si>
  <si>
    <t>佐伯市堅田3549-1</t>
    <phoneticPr fontId="2"/>
  </si>
  <si>
    <t>0972-23-5064</t>
  </si>
  <si>
    <t xml:space="preserve">876-1202 </t>
    <phoneticPr fontId="2"/>
  </si>
  <si>
    <t>佐伯市鶴見大字地松浦206-18</t>
    <rPh sb="0" eb="3">
      <t>サイキシ</t>
    </rPh>
    <rPh sb="3" eb="5">
      <t>ツルミ</t>
    </rPh>
    <rPh sb="5" eb="7">
      <t>オオアザ</t>
    </rPh>
    <rPh sb="7" eb="8">
      <t>チ</t>
    </rPh>
    <rPh sb="8" eb="10">
      <t>マツウラ</t>
    </rPh>
    <phoneticPr fontId="2"/>
  </si>
  <si>
    <t>876-0803</t>
    <phoneticPr fontId="2"/>
  </si>
  <si>
    <t>876-0844</t>
    <phoneticPr fontId="2"/>
  </si>
  <si>
    <t>所在地</t>
    <rPh sb="0" eb="3">
      <t>ショザイチ</t>
    </rPh>
    <phoneticPr fontId="2"/>
  </si>
  <si>
    <t>職員数合計</t>
    <rPh sb="3" eb="5">
      <t>ゴウケイ</t>
    </rPh>
    <phoneticPr fontId="2"/>
  </si>
  <si>
    <t>神宮医院</t>
  </si>
  <si>
    <t>片岡医院</t>
  </si>
  <si>
    <t>水沼医院</t>
  </si>
  <si>
    <t>中浦循環器クリニック</t>
  </si>
  <si>
    <t>79（13）</t>
  </si>
  <si>
    <t>入所者定員</t>
    <rPh sb="0" eb="2">
      <t>ニュウショ</t>
    </rPh>
    <rPh sb="3" eb="5">
      <t>テイイン</t>
    </rPh>
    <phoneticPr fontId="2"/>
  </si>
  <si>
    <t>通所者定員</t>
    <rPh sb="0" eb="2">
      <t>ツウショ</t>
    </rPh>
    <rPh sb="3" eb="5">
      <t>テイイン</t>
    </rPh>
    <phoneticPr fontId="2"/>
  </si>
  <si>
    <t>佐伯市役所 防災危機管理課</t>
    <rPh sb="0" eb="3">
      <t>サイキシ</t>
    </rPh>
    <rPh sb="3" eb="5">
      <t>ヤクショ</t>
    </rPh>
    <phoneticPr fontId="2"/>
  </si>
  <si>
    <t>佐伯河川国道事務所　佐伯出張所</t>
  </si>
  <si>
    <t>0972-22-1794</t>
    <phoneticPr fontId="2"/>
  </si>
  <si>
    <t>0972-22-1715</t>
    <phoneticPr fontId="2"/>
  </si>
  <si>
    <t>小半ふれあい広場</t>
  </si>
  <si>
    <t>佐伯市宇目大字塩見園1-1</t>
  </si>
  <si>
    <t>佐伯市宇目大字小野市3721番地</t>
  </si>
  <si>
    <t>道の駅</t>
    <rPh sb="0" eb="1">
      <t>ミチ</t>
    </rPh>
    <rPh sb="2" eb="3">
      <t>エキ</t>
    </rPh>
    <phoneticPr fontId="2"/>
  </si>
  <si>
    <t>道の駅かまえ</t>
    <phoneticPr fontId="2"/>
  </si>
  <si>
    <t>佐伯市蒲江大字蒲江浦5104-1</t>
    <phoneticPr fontId="2"/>
  </si>
  <si>
    <t>佐伯市総合運動公園</t>
    <phoneticPr fontId="2"/>
  </si>
  <si>
    <t>大分県道路啓開計画 防災拠点一覧表</t>
  </si>
  <si>
    <t>長良苑</t>
    <rPh sb="0" eb="1">
      <t>ナガ</t>
    </rPh>
    <phoneticPr fontId="2"/>
  </si>
  <si>
    <t>らいふさぽーと　番匠の里</t>
    <phoneticPr fontId="2"/>
  </si>
  <si>
    <t>佐伯市防災計画　R6資料編　場外番号</t>
    <rPh sb="0" eb="3">
      <t>サイキシ</t>
    </rPh>
    <rPh sb="3" eb="7">
      <t>ボウサイケイカク</t>
    </rPh>
    <rPh sb="10" eb="13">
      <t>シリョウヘン</t>
    </rPh>
    <rPh sb="14" eb="16">
      <t>ジョウガイ</t>
    </rPh>
    <rPh sb="16" eb="18">
      <t>バンゴウ</t>
    </rPh>
    <phoneticPr fontId="2"/>
  </si>
  <si>
    <t>航空法分類コード</t>
    <rPh sb="0" eb="3">
      <t>コウクウホウ</t>
    </rPh>
    <rPh sb="3" eb="5">
      <t>ブンルイ</t>
    </rPh>
    <phoneticPr fontId="2"/>
  </si>
  <si>
    <t>地域防災計画分類</t>
    <rPh sb="0" eb="2">
      <t>チイキ</t>
    </rPh>
    <rPh sb="2" eb="4">
      <t>ボウサイ</t>
    </rPh>
    <rPh sb="4" eb="6">
      <t>ケイカク</t>
    </rPh>
    <rPh sb="6" eb="8">
      <t>ブンルイ</t>
    </rPh>
    <phoneticPr fontId="2"/>
  </si>
  <si>
    <t>都道府県コード</t>
    <rPh sb="0" eb="4">
      <t>トドウフケン</t>
    </rPh>
    <phoneticPr fontId="2"/>
  </si>
  <si>
    <t>管理者名</t>
    <rPh sb="0" eb="4">
      <t>カンリシャメイ</t>
    </rPh>
    <phoneticPr fontId="2"/>
  </si>
  <si>
    <t>東経</t>
  </si>
  <si>
    <t>ID：</t>
    <phoneticPr fontId="2"/>
  </si>
  <si>
    <t>5-1</t>
    <phoneticPr fontId="2"/>
  </si>
  <si>
    <t>佐伯　池船</t>
  </si>
  <si>
    <t>佐伯市池船452</t>
  </si>
  <si>
    <t>3：その他</t>
  </si>
  <si>
    <t>ヘリコプター場外離着陸場（一般防災、林野防災）</t>
  </si>
  <si>
    <t>44：大分県</t>
    <rPh sb="3" eb="6">
      <t>オオイタケン</t>
    </rPh>
    <phoneticPr fontId="2"/>
  </si>
  <si>
    <t>佐伯市教育委員会</t>
  </si>
  <si>
    <t>32.949785 131.892275</t>
  </si>
  <si>
    <t>hp32</t>
  </si>
  <si>
    <t>5-2</t>
  </si>
  <si>
    <t>佐伯　城南</t>
  </si>
  <si>
    <t>佐伯市城南町　地先（番匠川河川敷）</t>
  </si>
  <si>
    <t>国土交通省佐伯工事事務所</t>
  </si>
  <si>
    <t>32.951944 131.887222</t>
  </si>
  <si>
    <t>hp33</t>
  </si>
  <si>
    <t>5-2-2</t>
    <phoneticPr fontId="2"/>
  </si>
  <si>
    <t>佐伯　城南-2（駐車場）</t>
  </si>
  <si>
    <t>32.953312 131.884968</t>
  </si>
  <si>
    <t>hp34</t>
  </si>
  <si>
    <t>5-3</t>
  </si>
  <si>
    <t>佐伯　大入島（野球場）</t>
  </si>
  <si>
    <t>佐伯市大字久保浦1059-11</t>
  </si>
  <si>
    <t>32.997367 131.921687</t>
  </si>
  <si>
    <t>hp35</t>
  </si>
  <si>
    <t>5-4</t>
  </si>
  <si>
    <t>上浦　しおさいの里</t>
    <rPh sb="0" eb="2">
      <t>カミウラ</t>
    </rPh>
    <rPh sb="8" eb="9">
      <t>サト</t>
    </rPh>
    <phoneticPr fontId="2"/>
  </si>
  <si>
    <t>佐伯市上浦大字津井浦1460-12</t>
    <rPh sb="0" eb="3">
      <t>サイキシ</t>
    </rPh>
    <rPh sb="3" eb="5">
      <t>カミウラ</t>
    </rPh>
    <rPh sb="5" eb="7">
      <t>オオアザ</t>
    </rPh>
    <rPh sb="7" eb="10">
      <t>ツイウラ</t>
    </rPh>
    <phoneticPr fontId="2"/>
  </si>
  <si>
    <t>33.05183567551807, 131.92902859424197</t>
    <phoneticPr fontId="2"/>
  </si>
  <si>
    <t>5-6</t>
  </si>
  <si>
    <t>本匠　松内スポーツ公園（因尾）</t>
  </si>
  <si>
    <t>32.934978 131.722506</t>
  </si>
  <si>
    <t>hp36</t>
  </si>
  <si>
    <t>5-8</t>
  </si>
  <si>
    <t>宇目　八匹原</t>
  </si>
  <si>
    <t>佐伯市宇目大字塩見園字辻ヶ畑1-1</t>
  </si>
  <si>
    <t>32.848298 131.679666</t>
  </si>
  <si>
    <t>hp37</t>
  </si>
  <si>
    <t>5-9</t>
  </si>
  <si>
    <t>宇目　山村広場（野球場）</t>
  </si>
  <si>
    <t>佐伯市宇目大字塩見園字下原38-1</t>
  </si>
  <si>
    <t>32.846854 131.678247</t>
  </si>
  <si>
    <t>hp38</t>
  </si>
  <si>
    <t>5-10</t>
  </si>
  <si>
    <t>グリーンパーク直川</t>
  </si>
  <si>
    <t>佐伯市直川大字上直見3757</t>
  </si>
  <si>
    <t>32.897187 131.787099</t>
  </si>
  <si>
    <t>hp39</t>
  </si>
  <si>
    <t>5-11</t>
  </si>
  <si>
    <t>鶴見中学校</t>
  </si>
  <si>
    <t>佐伯市鶴見大字沖松浦448</t>
  </si>
  <si>
    <t>32.941511 131.965198</t>
  </si>
  <si>
    <t>hp40</t>
  </si>
  <si>
    <t>5-12</t>
  </si>
  <si>
    <t>鶴見大島田野浦</t>
  </si>
  <si>
    <t>佐伯市鶴見町大島田野浦</t>
  </si>
  <si>
    <t>32.969612 132.073667</t>
    <phoneticPr fontId="2"/>
  </si>
  <si>
    <t>hp41</t>
  </si>
  <si>
    <t>5-13</t>
  </si>
  <si>
    <t>米水津スポーツ公園</t>
  </si>
  <si>
    <t>32.920007 131.976753</t>
  </si>
  <si>
    <t>hp42</t>
  </si>
  <si>
    <t>5-14</t>
  </si>
  <si>
    <t>蒲江　尾浦</t>
  </si>
  <si>
    <t>佐伯市蒲江大字畑野浦</t>
  </si>
  <si>
    <t>32.866163 131.972591</t>
  </si>
  <si>
    <t>hp43</t>
  </si>
  <si>
    <t>5-15</t>
  </si>
  <si>
    <t>蒲江　楠本グランド</t>
  </si>
  <si>
    <t>佐伯市蒲江大字楠本</t>
  </si>
  <si>
    <t>32.836278 131.943799</t>
  </si>
  <si>
    <t>hp44</t>
  </si>
  <si>
    <t>5-16</t>
  </si>
  <si>
    <t>佐伯　蒲江翔南学園</t>
    <phoneticPr fontId="2"/>
  </si>
  <si>
    <t>佐伯市蒲江大字蒲江浦943-3</t>
  </si>
  <si>
    <t>32.802818 131.941712</t>
  </si>
  <si>
    <t>hp45</t>
  </si>
  <si>
    <t>5-19</t>
    <phoneticPr fontId="2"/>
  </si>
  <si>
    <t>佐伯　晞干（ひるほし公園）</t>
    <rPh sb="10" eb="12">
      <t>コウエン</t>
    </rPh>
    <phoneticPr fontId="2"/>
  </si>
  <si>
    <t>佐伯市大字二栄晞干　地先</t>
  </si>
  <si>
    <t>33.022597 131.915620</t>
  </si>
  <si>
    <t>hp47</t>
  </si>
  <si>
    <t>5-20</t>
  </si>
  <si>
    <t>佐伯　大入島小学校</t>
  </si>
  <si>
    <t>佐伯市大字石島浦1100</t>
  </si>
  <si>
    <t>32.986276 131.926687</t>
  </si>
  <si>
    <t>hp48</t>
  </si>
  <si>
    <t>5-22</t>
  </si>
  <si>
    <t>大島小中学校（休校）グラウンド）</t>
    <rPh sb="0" eb="2">
      <t>オオシマ</t>
    </rPh>
    <rPh sb="2" eb="6">
      <t>ショウチュウガッコウ</t>
    </rPh>
    <rPh sb="7" eb="9">
      <t>キュウコウ</t>
    </rPh>
    <phoneticPr fontId="2"/>
  </si>
  <si>
    <t>佐伯市鶴見大字大島617-1</t>
    <rPh sb="0" eb="3">
      <t>サイキシ</t>
    </rPh>
    <rPh sb="3" eb="5">
      <t>ツルミ</t>
    </rPh>
    <rPh sb="5" eb="7">
      <t>オオアザ</t>
    </rPh>
    <rPh sb="7" eb="9">
      <t>オオシマ</t>
    </rPh>
    <phoneticPr fontId="2"/>
  </si>
  <si>
    <t>32.96675007463581, 132.07215276597404</t>
    <phoneticPr fontId="2"/>
  </si>
  <si>
    <t>5-23</t>
  </si>
  <si>
    <t>佐伯　総合運動公園（陸上競技場）</t>
    <rPh sb="0" eb="2">
      <t>サイキ</t>
    </rPh>
    <rPh sb="3" eb="5">
      <t>ソウゴウ</t>
    </rPh>
    <rPh sb="5" eb="9">
      <t>ウンドウコウエン</t>
    </rPh>
    <rPh sb="10" eb="15">
      <t>リクジョウキョウギジョウ</t>
    </rPh>
    <phoneticPr fontId="2"/>
  </si>
  <si>
    <t>佐伯市大字長谷2786</t>
    <rPh sb="0" eb="3">
      <t>サイキシ</t>
    </rPh>
    <rPh sb="3" eb="7">
      <t>オオアザハセ</t>
    </rPh>
    <phoneticPr fontId="2"/>
  </si>
  <si>
    <t>32.93133755440903, 131.87094536976426</t>
    <phoneticPr fontId="2"/>
  </si>
  <si>
    <t>5-24</t>
  </si>
  <si>
    <t>佐伯　総合運動公園（ラグビー場）</t>
    <rPh sb="0" eb="2">
      <t>サイキ</t>
    </rPh>
    <rPh sb="3" eb="5">
      <t>ソウゴウ</t>
    </rPh>
    <rPh sb="5" eb="9">
      <t>ウンドウコウエン</t>
    </rPh>
    <rPh sb="14" eb="15">
      <t>ジョウ</t>
    </rPh>
    <phoneticPr fontId="2"/>
  </si>
  <si>
    <t>32.92967736215861, 131.8699282450469</t>
    <phoneticPr fontId="2"/>
  </si>
  <si>
    <t>5-25</t>
  </si>
  <si>
    <t>弥生スポーツ公園　多目的グランド</t>
    <rPh sb="0" eb="2">
      <t>ヤヨイ</t>
    </rPh>
    <rPh sb="6" eb="8">
      <t>コウエン</t>
    </rPh>
    <rPh sb="9" eb="12">
      <t>タモクテキ</t>
    </rPh>
    <phoneticPr fontId="2"/>
  </si>
  <si>
    <t>佐伯市弥生上小倉1234-1</t>
    <rPh sb="0" eb="5">
      <t>サイキシヤヨイ</t>
    </rPh>
    <rPh sb="5" eb="8">
      <t>カミオグラ</t>
    </rPh>
    <phoneticPr fontId="2"/>
  </si>
  <si>
    <t>32.96790456760336, 131.84132082824564</t>
    <phoneticPr fontId="2"/>
  </si>
  <si>
    <t>5-26</t>
  </si>
  <si>
    <t>渡町台小学校グランド</t>
    <rPh sb="0" eb="2">
      <t>ワタリチョウ</t>
    </rPh>
    <rPh sb="2" eb="3">
      <t>ダイ</t>
    </rPh>
    <rPh sb="3" eb="6">
      <t>ショウガッコウ</t>
    </rPh>
    <phoneticPr fontId="2"/>
  </si>
  <si>
    <t>佐伯市長島町3丁目16-1</t>
    <rPh sb="0" eb="3">
      <t>サイキシ</t>
    </rPh>
    <rPh sb="3" eb="6">
      <t>ナガシママチ</t>
    </rPh>
    <rPh sb="7" eb="9">
      <t>チョウメ</t>
    </rPh>
    <phoneticPr fontId="2"/>
  </si>
  <si>
    <t>32.958001733290125, 131.90875948379917</t>
    <phoneticPr fontId="2"/>
  </si>
  <si>
    <t>5-27</t>
  </si>
  <si>
    <t>堂ノ間グランド</t>
    <rPh sb="0" eb="1">
      <t>ドウ</t>
    </rPh>
    <rPh sb="2" eb="3">
      <t>ハザマ</t>
    </rPh>
    <phoneticPr fontId="2"/>
  </si>
  <si>
    <t>佐伯市本匠大字堂ノ間1041-1</t>
    <rPh sb="0" eb="3">
      <t>サイキシ</t>
    </rPh>
    <rPh sb="3" eb="5">
      <t>ホンジョウ</t>
    </rPh>
    <rPh sb="5" eb="7">
      <t>オオアザ</t>
    </rPh>
    <phoneticPr fontId="2"/>
  </si>
  <si>
    <t>ヘリコプター場外離着陸場（一般防災、林野防災）</t>
    <phoneticPr fontId="2"/>
  </si>
  <si>
    <t>32.927335486453316, 131.71168358176251</t>
    <phoneticPr fontId="2"/>
  </si>
  <si>
    <t>5-28</t>
  </si>
  <si>
    <t>丸市尾防災公園</t>
    <rPh sb="0" eb="1">
      <t>マル</t>
    </rPh>
    <rPh sb="1" eb="2">
      <t>イチ</t>
    </rPh>
    <rPh sb="2" eb="3">
      <t>オ</t>
    </rPh>
    <rPh sb="3" eb="5">
      <t>ボウサイ</t>
    </rPh>
    <rPh sb="5" eb="7">
      <t>コウエン</t>
    </rPh>
    <phoneticPr fontId="2"/>
  </si>
  <si>
    <t>佐伯市蒲江大字丸市尾浦12-2</t>
    <rPh sb="0" eb="3">
      <t>サイキシ</t>
    </rPh>
    <rPh sb="3" eb="5">
      <t>カマエ</t>
    </rPh>
    <rPh sb="5" eb="7">
      <t>オオアザ</t>
    </rPh>
    <rPh sb="7" eb="11">
      <t>マルイチオウラ</t>
    </rPh>
    <phoneticPr fontId="2"/>
  </si>
  <si>
    <t>32.79250175507335, 131.8779877278632</t>
    <phoneticPr fontId="2"/>
  </si>
  <si>
    <t>-</t>
    <phoneticPr fontId="2"/>
  </si>
  <si>
    <t>佐伯市常盤西町７−８</t>
    <phoneticPr fontId="2"/>
  </si>
  <si>
    <t>２：非公共用</t>
    <rPh sb="2" eb="3">
      <t>ヒ</t>
    </rPh>
    <rPh sb="3" eb="6">
      <t>コウキョウヨウ</t>
    </rPh>
    <phoneticPr fontId="2"/>
  </si>
  <si>
    <t>病院ヘリポート</t>
    <rPh sb="0" eb="2">
      <t>ビョウイン</t>
    </rPh>
    <phoneticPr fontId="2"/>
  </si>
  <si>
    <t>独立行政法人地域医療機能推進機構　南海医療センター</t>
    <rPh sb="17" eb="19">
      <t>ナンカイ</t>
    </rPh>
    <rPh sb="19" eb="21">
      <t>イリョウ</t>
    </rPh>
    <phoneticPr fontId="2"/>
  </si>
  <si>
    <t>32.96510287514123, 131.89909464367568</t>
    <phoneticPr fontId="2"/>
  </si>
  <si>
    <t>1m以上 ～ 2m未満</t>
  </si>
  <si>
    <t>5m以上 ～ 10m未満</t>
  </si>
  <si>
    <t>2m以上 ～ 3m未満</t>
  </si>
  <si>
    <t>3m以上 ～ 4m未満</t>
  </si>
  <si>
    <t>4m以上 ～ 5m未満</t>
  </si>
  <si>
    <t>0.3m以上 ～ 1m未満</t>
  </si>
  <si>
    <t>浸水区域外</t>
    <rPh sb="0" eb="2">
      <t>シンスイ</t>
    </rPh>
    <rPh sb="2" eb="4">
      <t>クイキ</t>
    </rPh>
    <rPh sb="4" eb="5">
      <t>ガイ</t>
    </rPh>
    <phoneticPr fontId="2"/>
  </si>
  <si>
    <t>津波浸水予想</t>
    <rPh sb="0" eb="2">
      <t>ツナミ</t>
    </rPh>
    <rPh sb="2" eb="4">
      <t>シンスイ</t>
    </rPh>
    <rPh sb="4" eb="6">
      <t>ヨソウ</t>
    </rPh>
    <phoneticPr fontId="2"/>
  </si>
  <si>
    <t>合計</t>
    <rPh sb="0" eb="2">
      <t>ゴウケイ</t>
    </rPh>
    <phoneticPr fontId="2"/>
  </si>
  <si>
    <t>入所型</t>
    <rPh sb="0" eb="3">
      <t>ニュウショガタ</t>
    </rPh>
    <phoneticPr fontId="2"/>
  </si>
  <si>
    <t>全施設数</t>
    <rPh sb="0" eb="1">
      <t>ゼン</t>
    </rPh>
    <rPh sb="1" eb="4">
      <t>シセツスウ</t>
    </rPh>
    <phoneticPr fontId="2"/>
  </si>
  <si>
    <t>浸水区域内</t>
    <rPh sb="0" eb="2">
      <t>シンスイ</t>
    </rPh>
    <rPh sb="2" eb="4">
      <t>クイキ</t>
    </rPh>
    <rPh sb="4" eb="5">
      <t>ナイ</t>
    </rPh>
    <phoneticPr fontId="2"/>
  </si>
  <si>
    <t>入所者数</t>
    <rPh sb="0" eb="3">
      <t>ニュウショシャ</t>
    </rPh>
    <rPh sb="3" eb="4">
      <t>スウ</t>
    </rPh>
    <phoneticPr fontId="2"/>
  </si>
  <si>
    <t>（有）中村調剤薬局</t>
  </si>
  <si>
    <t>南佐調剤薬局中央店</t>
  </si>
  <si>
    <t>（有）宮明薬局</t>
  </si>
  <si>
    <t>女島調剤薬局</t>
  </si>
  <si>
    <t>中の島調剤薬局</t>
  </si>
  <si>
    <t>東中の島調剤薬局</t>
  </si>
  <si>
    <t>かまえ調剤薬局</t>
  </si>
  <si>
    <t>佐伯センター調剤</t>
  </si>
  <si>
    <t>東洋漢方中央薬局</t>
  </si>
  <si>
    <t>蛇崎調剤薬局</t>
  </si>
  <si>
    <t>しろやま調剤薬局</t>
  </si>
  <si>
    <t>下川薬局長島店</t>
  </si>
  <si>
    <t>もみじ薬局</t>
  </si>
  <si>
    <t>渡町台調剤薬局</t>
  </si>
  <si>
    <t>東町調剤薬局</t>
  </si>
  <si>
    <t>佐伯調剤薬局</t>
  </si>
  <si>
    <t>いちご薬局</t>
  </si>
  <si>
    <t>駅前調剤薬局</t>
  </si>
  <si>
    <t>種別</t>
    <rPh sb="0" eb="2">
      <t>シュベツ</t>
    </rPh>
    <phoneticPr fontId="11"/>
  </si>
  <si>
    <t>病院</t>
    <rPh sb="0" eb="2">
      <t>ビョウイン</t>
    </rPh>
    <phoneticPr fontId="11"/>
  </si>
  <si>
    <t>社会医療法人　長門莫記念会　長門記念病院</t>
  </si>
  <si>
    <t>シャカイイリョウホウジン　ナガトサダムキネンカイ　ナガトキネンビョイウイン</t>
  </si>
  <si>
    <t>Nagatokinen Hospital</t>
  </si>
  <si>
    <t>ナンカイイリョウセンター</t>
  </si>
  <si>
    <t>32.96503441173886, 131.89922066872788</t>
  </si>
  <si>
    <t>Nankai Medical Center</t>
  </si>
  <si>
    <t>佐伯市常盤東町６番３０号</t>
  </si>
  <si>
    <t>32.9651249054,131.90241605</t>
  </si>
  <si>
    <t>ソネビョウイン</t>
  </si>
  <si>
    <t>32.9594035,131.9089929</t>
  </si>
  <si>
    <t>sone byouin</t>
  </si>
  <si>
    <t>ニシダビョウイン</t>
  </si>
  <si>
    <t>32.9586439,131.8640353</t>
  </si>
  <si>
    <t>Nishida Hospital</t>
  </si>
  <si>
    <t>ミタライビョウイン</t>
  </si>
  <si>
    <t>32.7973758962,131.927304268</t>
  </si>
  <si>
    <t>MItarai Hospital</t>
  </si>
  <si>
    <t>診療所</t>
    <rPh sb="0" eb="3">
      <t>シンリョウショ</t>
    </rPh>
    <phoneticPr fontId="11"/>
  </si>
  <si>
    <t>ヒガシナイカイイン</t>
  </si>
  <si>
    <t>秋山医院</t>
  </si>
  <si>
    <t>アキヤマイイン</t>
  </si>
  <si>
    <t>32.9543537,131.895247</t>
  </si>
  <si>
    <t>Akiyama Clinic</t>
  </si>
  <si>
    <t>石川眼科医院</t>
  </si>
  <si>
    <t>イシカワガンカイイン</t>
  </si>
  <si>
    <t>32.9732799007,131.903250217</t>
  </si>
  <si>
    <t>イリョウホウジン　ヒマワリカイ　イケダイイン</t>
  </si>
  <si>
    <t>32.95645307215828, 131.86393422675232</t>
  </si>
  <si>
    <t>イリョウホウジン　ウエオヒフカ</t>
  </si>
  <si>
    <t>32.95598979548541, 131.89264119899659</t>
  </si>
  <si>
    <t>Iryouhouzin Ueo Hifuka</t>
  </si>
  <si>
    <t>医療法人　上尾皮膚科</t>
  </si>
  <si>
    <t>大分県勤労者医療生活協同組合　佐伯診療所</t>
  </si>
  <si>
    <t>オオイタケンキンロウシャイリョウセイカツキョウドウクミアイサイキシンリョウショ</t>
  </si>
  <si>
    <t>32.9563758,131.8997966</t>
  </si>
  <si>
    <t>0972-28-7333</t>
  </si>
  <si>
    <t>岡本医院</t>
  </si>
  <si>
    <t>オカモトイイン</t>
  </si>
  <si>
    <t>32.7984581177,131.927969456</t>
  </si>
  <si>
    <t>カタオカイイン</t>
  </si>
  <si>
    <t>32.9370177092,131.880623102</t>
  </si>
  <si>
    <t>Kataoka Clinic</t>
  </si>
  <si>
    <t>医療法人　からしま医院</t>
  </si>
  <si>
    <t>イリョウホウジン　カラシマイイン</t>
  </si>
  <si>
    <t>32.969661552,131.840937138</t>
  </si>
  <si>
    <t>Iryo hojin karashima Clinic</t>
  </si>
  <si>
    <t>木下整形外科</t>
  </si>
  <si>
    <t>キノシタセイケイゲカ</t>
  </si>
  <si>
    <t>32.95366398434084, 131.90760677282898</t>
  </si>
  <si>
    <t>kinosita seikeigeka</t>
  </si>
  <si>
    <t>医療法人　桑畑小児科医院</t>
  </si>
  <si>
    <t>イリョウホウジン　クワハタショウニカイイン</t>
  </si>
  <si>
    <t>32.9606698,131.9019546</t>
  </si>
  <si>
    <t>Kuwahatashounika Iin</t>
  </si>
  <si>
    <t>32.9397031658,131.827923399</t>
  </si>
  <si>
    <t>佐伯眼科</t>
  </si>
  <si>
    <t>サイキガンカ</t>
  </si>
  <si>
    <t>32.9639096926,131.898829937</t>
  </si>
  <si>
    <t>Saiki Ganka</t>
  </si>
  <si>
    <t>佐伯市国民健康保険因尾診療所</t>
  </si>
  <si>
    <t>サイキシコクミンケンコウホケンインビシンリョウジョ</t>
  </si>
  <si>
    <t>32.9296734,131.7121605</t>
  </si>
  <si>
    <t>saikisi kokuminn kennkouhokenn innbisinnryojo</t>
  </si>
  <si>
    <t>佐伯市国民健康保険大島診療所</t>
  </si>
  <si>
    <t>サイキシコクミンケンコウホケンオオシマシンリョウショ</t>
  </si>
  <si>
    <t>32.9670042043734,132.072563031466</t>
  </si>
  <si>
    <t>Oshima Clinic</t>
  </si>
  <si>
    <t>佐伯市国民健康保険大入島診療所</t>
  </si>
  <si>
    <t>オオニュウジマシンリョウショ</t>
  </si>
  <si>
    <t>32.9978380998373,131.923176978231</t>
  </si>
  <si>
    <t>Onyujima Shinryousyo</t>
  </si>
  <si>
    <t>サイキシコクミンケンコウホケンタンガシンリョウショ</t>
  </si>
  <si>
    <t>32.9474499966039,132.04878819236</t>
  </si>
  <si>
    <t>Tanga Clinic</t>
  </si>
  <si>
    <t>佐伯市国民健康保険鶴見診療所</t>
  </si>
  <si>
    <t>サイキシコクミンケンコウホケンツルミシンリョウショ</t>
  </si>
  <si>
    <t>32.9422851128,131.962687969</t>
  </si>
  <si>
    <t>Saikishi Kokuminkenkouhoken Tsurumishinryousyo</t>
  </si>
  <si>
    <t>イリョウホウジン　ユウセイカイ　シオツキナイカショウニカイイン</t>
  </si>
  <si>
    <t>32.95586657131831, 131.91106212875735</t>
  </si>
  <si>
    <t>Shiotsuki naika syounika Iin</t>
  </si>
  <si>
    <t>島村耳鼻咽喉科</t>
  </si>
  <si>
    <t>シマムラジビインコウカ</t>
  </si>
  <si>
    <t>32.958013423,131.901093721</t>
  </si>
  <si>
    <t>shimamura otolaryngology</t>
  </si>
  <si>
    <t>志村内科胃腸科</t>
  </si>
  <si>
    <t>シムラナイカイチョウカ</t>
  </si>
  <si>
    <t>32.9536382267,131.902960539</t>
  </si>
  <si>
    <t>Shimura Naika Ichouka</t>
  </si>
  <si>
    <t>城東医院</t>
  </si>
  <si>
    <t>ジョウトウイイン</t>
  </si>
  <si>
    <t>32.9610201196,131.900814772</t>
  </si>
  <si>
    <t>Jyoto Clinic</t>
  </si>
  <si>
    <t>32.8571026394391,131.631081534501</t>
  </si>
  <si>
    <t>shinguuiin</t>
  </si>
  <si>
    <t>0972-20-3300</t>
  </si>
  <si>
    <t>杉谷診療所</t>
  </si>
  <si>
    <t>スギダニシンリョウショ</t>
  </si>
  <si>
    <t>32.956819118,131.885504723</t>
  </si>
  <si>
    <t>SUGIDANI CLINIC</t>
  </si>
  <si>
    <t>田中眼科医院</t>
  </si>
  <si>
    <t>タナカガンカイイン</t>
  </si>
  <si>
    <t>32.9592557232,131.892832518</t>
  </si>
  <si>
    <t>タブチナイカ</t>
  </si>
  <si>
    <t>32.9601915007346,131.901001847273</t>
  </si>
  <si>
    <t>Tabuchi Clinic</t>
  </si>
  <si>
    <t>イリョウホウジン　ツルオカクリニック</t>
  </si>
  <si>
    <t>32.9661330692,131.878874302</t>
  </si>
  <si>
    <t>Turuoka Clinic</t>
  </si>
  <si>
    <t>直川クリニック</t>
  </si>
  <si>
    <t>ナオカワクリニック</t>
  </si>
  <si>
    <t>32.89689145021388, 131.77882998447427</t>
  </si>
  <si>
    <t>Naokawa Clinic</t>
  </si>
  <si>
    <t>ナカウラジュンカンキクリニック</t>
  </si>
  <si>
    <t>32.9551453,131.8953914</t>
  </si>
  <si>
    <t>東内科医院</t>
  </si>
  <si>
    <t>32.9621321513,131.899892092</t>
  </si>
  <si>
    <t>ミズヌマイイン</t>
  </si>
  <si>
    <t>32.9730278812,131.903400421</t>
  </si>
  <si>
    <t>ミタライクリニック</t>
  </si>
  <si>
    <t>32.79649515982817, 131.92569675433066</t>
  </si>
  <si>
    <t>Mitarai Clinic</t>
  </si>
  <si>
    <t>ひなた女性クリニック</t>
  </si>
  <si>
    <t>ヒナタジョセイクリニック</t>
  </si>
  <si>
    <t>32.9561409375,131.889452934</t>
  </si>
  <si>
    <t>Hinata Jyosei Clinic</t>
  </si>
  <si>
    <t>やつか眼科医院</t>
  </si>
  <si>
    <t>ヤツカガンカイイン</t>
  </si>
  <si>
    <t>32.955459549697814, 131.8937213801744</t>
  </si>
  <si>
    <t>yatsukagankaiinn</t>
  </si>
  <si>
    <t>やつか整形外科</t>
  </si>
  <si>
    <t>ヤツカセイケイゲカ</t>
  </si>
  <si>
    <t>32.9554477478,131.893476248</t>
  </si>
  <si>
    <t>Yatsuka seikeigeka</t>
  </si>
  <si>
    <t>医療法人栞奈輝会　こうへいクリニック</t>
  </si>
  <si>
    <t>イリョウホウジンカナキカイ　コウヘイクリニック</t>
  </si>
  <si>
    <t>32.94580788433293, 131.89977325864703</t>
  </si>
  <si>
    <t>Iryou Houjin Kanakikai Kouhei Clinic</t>
  </si>
  <si>
    <t>産科婦人科すがのウィメンズクリニック</t>
  </si>
  <si>
    <t>サンカフジンカスガノウィメンズクリニック</t>
  </si>
  <si>
    <t>32.960209942,131.869872808</t>
  </si>
  <si>
    <t>Sugano Women's Clinic</t>
  </si>
  <si>
    <t>馬場内科クリニック</t>
  </si>
  <si>
    <t>佐伯市長島町２－１３３－２</t>
  </si>
  <si>
    <t>ババナイカクリニック</t>
  </si>
  <si>
    <t>32.9616772582,131.909623146</t>
  </si>
  <si>
    <t>Baba Naika Clinic</t>
  </si>
  <si>
    <t>つつみ泌尿器科医院</t>
  </si>
  <si>
    <t>ツツミヒニョウキカイイン</t>
  </si>
  <si>
    <t>32.9579504073,131.894688606</t>
  </si>
  <si>
    <t>伊藤循環器内科クリニック</t>
  </si>
  <si>
    <t>イトウジュンカンキナイカクリニック</t>
  </si>
  <si>
    <t>32.9555511,131.9037823</t>
  </si>
  <si>
    <t>クリニックサイキノタイヨウ</t>
  </si>
  <si>
    <t>32.9700688,131.9044346</t>
  </si>
  <si>
    <t>彦陽クリニック</t>
  </si>
  <si>
    <t>ゲンヨウクリニツク</t>
  </si>
  <si>
    <t>33.0003598829,131.889764071</t>
  </si>
  <si>
    <t>すどクリニック</t>
  </si>
  <si>
    <t>スドクリニック</t>
  </si>
  <si>
    <t>32.964385449222824, 131.9059427875522</t>
  </si>
  <si>
    <t>SUDOCLINIC</t>
  </si>
  <si>
    <t>在宅支援クリニックえがお</t>
  </si>
  <si>
    <t>ザイタクシエンクリニックエガオ</t>
  </si>
  <si>
    <t>32.9454724149,131.896383762</t>
  </si>
  <si>
    <t>ヨシダシカイイン</t>
  </si>
  <si>
    <t>吉田歯科医院</t>
  </si>
  <si>
    <t>ツチヤデンタルクリニック</t>
  </si>
  <si>
    <t>麻生歯科医院</t>
  </si>
  <si>
    <t>アソウシカイイン</t>
  </si>
  <si>
    <t>asou sika Iin</t>
  </si>
  <si>
    <t>上田歯科医院</t>
  </si>
  <si>
    <t>ウエダ　シカ　イイン</t>
  </si>
  <si>
    <t>Ueda Shika Iin</t>
  </si>
  <si>
    <t>上浦歯科クリニック</t>
  </si>
  <si>
    <t>カミウラシカクリニック</t>
  </si>
  <si>
    <t>川野歯科医院</t>
  </si>
  <si>
    <t>カワノシカイイン</t>
  </si>
  <si>
    <t>kawanosikaiin</t>
  </si>
  <si>
    <t>きよなが歯科クリニック</t>
  </si>
  <si>
    <t>キヨナガシカクリニック</t>
  </si>
  <si>
    <t>隈歯科医院</t>
  </si>
  <si>
    <t>クマシカイイン</t>
  </si>
  <si>
    <t>Kuma Dental Clinic</t>
  </si>
  <si>
    <t>タケオ歯科医院</t>
  </si>
  <si>
    <t>タケオシカイイン</t>
  </si>
  <si>
    <t>Takeo shika Iin</t>
  </si>
  <si>
    <t>土屋デンタルクリニック</t>
  </si>
  <si>
    <t>Tsuchiya Dental Clinic</t>
  </si>
  <si>
    <t>つるおか歯科医院</t>
  </si>
  <si>
    <t>ツルオカシカイイン</t>
  </si>
  <si>
    <t>Tsuruoka Shika Iin</t>
  </si>
  <si>
    <t>利光歯科医院</t>
  </si>
  <si>
    <t>トシミツシカイイン</t>
  </si>
  <si>
    <t>toshimitsusikaiin</t>
  </si>
  <si>
    <t>戸高歯科医院</t>
  </si>
  <si>
    <t>トダカシカイイン</t>
  </si>
  <si>
    <t>todaka dental office</t>
  </si>
  <si>
    <t>中川歯科クリニック</t>
  </si>
  <si>
    <t>ナカガワシカクリニック</t>
  </si>
  <si>
    <t>長田歯科クリニック</t>
  </si>
  <si>
    <t>ナガタ　シカ　クリニック</t>
  </si>
  <si>
    <t>Nagata Dental Clinic</t>
  </si>
  <si>
    <t>永谷歯科医院</t>
  </si>
  <si>
    <t>ナガタニシカイイン</t>
  </si>
  <si>
    <t>Nagatani Shika Iin</t>
  </si>
  <si>
    <t>はやし歯科医院</t>
  </si>
  <si>
    <t>ハヤシシカイイン</t>
  </si>
  <si>
    <t>Hayashi Shika Iin</t>
  </si>
  <si>
    <t>東歯科医院</t>
  </si>
  <si>
    <t>ヒガシシカイイン</t>
  </si>
  <si>
    <t>Higashi Dental Clinic</t>
  </si>
  <si>
    <t>古田歯科医院</t>
  </si>
  <si>
    <t>フルタ　シカイイン</t>
  </si>
  <si>
    <t>Furuta Dental Clinic</t>
  </si>
  <si>
    <t>牧歯科医院</t>
  </si>
  <si>
    <t>丸山歯科医院</t>
  </si>
  <si>
    <t>マルヤマ　シカイイン</t>
  </si>
  <si>
    <t>矢野歯科医院</t>
  </si>
  <si>
    <t>ヤノシカイイン</t>
  </si>
  <si>
    <t>yanoshikaiin</t>
  </si>
  <si>
    <t>やよい歯科医院</t>
  </si>
  <si>
    <t>ヤヨイ　シカイイン</t>
  </si>
  <si>
    <t>Yayoi Dental Clinic</t>
  </si>
  <si>
    <t>yoshida sika iin</t>
  </si>
  <si>
    <t>わきた歯科医院</t>
  </si>
  <si>
    <t>ワキタシカイイン</t>
  </si>
  <si>
    <t>ひかわ歯科医院</t>
  </si>
  <si>
    <t>ヒカワシカイイン</t>
  </si>
  <si>
    <t>Hikawa Shika Iin</t>
  </si>
  <si>
    <t>コスモタウン歯科</t>
  </si>
  <si>
    <t>コスモタウンシカ</t>
  </si>
  <si>
    <t>ファミリー歯科・こども歯科</t>
  </si>
  <si>
    <t>ファミリーシカ・コドモシカ</t>
  </si>
  <si>
    <t>つちや歯科医院</t>
  </si>
  <si>
    <t>ツチヤシカイイン</t>
  </si>
  <si>
    <t>Tsuchiya Dental Office</t>
  </si>
  <si>
    <t>わたなべ助産院</t>
  </si>
  <si>
    <t>薬局</t>
  </si>
  <si>
    <t>佐伯市中村東町９番３６号</t>
  </si>
  <si>
    <t>0972-23-3780</t>
  </si>
  <si>
    <t>佐伯市向島２丁目１９－１４</t>
  </si>
  <si>
    <t>0972-24-2125</t>
  </si>
  <si>
    <t>佐伯市大手町３丁目４番２号</t>
  </si>
  <si>
    <t>0972-22-0668</t>
  </si>
  <si>
    <t>佐伯市大字女島６８７３番地の１</t>
  </si>
  <si>
    <t>0972-22-0009</t>
  </si>
  <si>
    <t>佐伯市上岡木戸ノ瀬１２５８－４</t>
  </si>
  <si>
    <t>佐伯市中の島１丁目２番２８号</t>
  </si>
  <si>
    <t>0972-22-0551</t>
  </si>
  <si>
    <t>佐伯市西谷町２番１７号</t>
  </si>
  <si>
    <t>0972-20-5050</t>
  </si>
  <si>
    <t>佐伯市中の島３丁目２番１号</t>
  </si>
  <si>
    <t>0972-20-3311</t>
  </si>
  <si>
    <t>佐伯市鶴岡町１丁目１０番２２号</t>
  </si>
  <si>
    <t>0972-25-1800</t>
  </si>
  <si>
    <t>佐伯市女島区７２７２番地の１</t>
  </si>
  <si>
    <t>0972-20-4515</t>
  </si>
  <si>
    <t>佐伯市大字長谷７７２８番地の１</t>
  </si>
  <si>
    <t>0972-22-8556</t>
  </si>
  <si>
    <t>佐伯市弥生大字江良１０５８番１</t>
  </si>
  <si>
    <t>0972-25-3822</t>
  </si>
  <si>
    <t>佐伯市蒲江大字蒲江浦字中村２１７３番地</t>
  </si>
  <si>
    <t>0972-42-5801</t>
  </si>
  <si>
    <t>佐伯市中村東町２番１号１０２</t>
  </si>
  <si>
    <t>0972-22-8001</t>
  </si>
  <si>
    <t>佐伯市長島町２丁目２１番１０号</t>
  </si>
  <si>
    <t>0972-24-1480</t>
  </si>
  <si>
    <t>佐伯市船頭町３３９－１</t>
  </si>
  <si>
    <t>0972-23-0616</t>
  </si>
  <si>
    <t>佐伯市池田１９３８番地１</t>
  </si>
  <si>
    <t>0972-28-7855</t>
  </si>
  <si>
    <t>佐伯市鶴岡西町２丁目２６７番地</t>
  </si>
  <si>
    <t>0972-20-3500</t>
  </si>
  <si>
    <t>佐伯市城下西町７００番</t>
  </si>
  <si>
    <t>0972-28-5115</t>
  </si>
  <si>
    <t>佐伯市長島町４丁目１番６号</t>
  </si>
  <si>
    <t>0972-28-5301</t>
  </si>
  <si>
    <t>佐伯市鶴岡町１丁目２００７番７</t>
  </si>
  <si>
    <t>0972-23-6181</t>
  </si>
  <si>
    <t>佐伯市鶴岡西町２丁目２１６番</t>
  </si>
  <si>
    <t>0972-28-7521</t>
  </si>
  <si>
    <t>佐伯市鶴岡町１丁目２番３３</t>
  </si>
  <si>
    <t>0972-24-3281</t>
  </si>
  <si>
    <t>佐伯市中の島一丁目１４番２３号</t>
  </si>
  <si>
    <t>0972-28-6738</t>
  </si>
  <si>
    <t>佐伯市長島町１丁目４番１７号</t>
  </si>
  <si>
    <t>0972-28-5533</t>
  </si>
  <si>
    <t>佐伯市池田１７１２番３０</t>
  </si>
  <si>
    <t>0972-28-8585</t>
  </si>
  <si>
    <t>0972-28-7052</t>
  </si>
  <si>
    <t>佐伯市東町１２２５１番２</t>
  </si>
  <si>
    <t>0972-28-7033</t>
  </si>
  <si>
    <t>佐伯市常盤西町７番１３号</t>
  </si>
  <si>
    <t>0972-22-9789</t>
  </si>
  <si>
    <t>佐伯市常盤東町１０番１６号</t>
  </si>
  <si>
    <t>0972-28-5080</t>
  </si>
  <si>
    <t>佐伯市駅前２丁目５番１０号</t>
  </si>
  <si>
    <t>0972-23-0145</t>
  </si>
  <si>
    <t>店舗販売</t>
  </si>
  <si>
    <t>佐伯市女島区８９０３－１</t>
  </si>
  <si>
    <t>0972-20-5135</t>
  </si>
  <si>
    <t>佐伯市鶴岡西町２丁目３２５</t>
  </si>
  <si>
    <t>0972-20-0103</t>
  </si>
  <si>
    <t>佐伯市弥生大字門田７５９－１</t>
  </si>
  <si>
    <t>0972-46-0036</t>
  </si>
  <si>
    <t>佐伯市中の島２丁目４番３号</t>
  </si>
  <si>
    <t>0972-20-5233</t>
  </si>
  <si>
    <t>佐伯市蒲江大字蒲江浦２２１５番地３</t>
  </si>
  <si>
    <t>0972-42-0013</t>
  </si>
  <si>
    <t>佐伯市中村南町１３２９－３</t>
  </si>
  <si>
    <t>0972-24-0689</t>
  </si>
  <si>
    <t>佐伯市鶴岡西町２丁目２４５番地</t>
  </si>
  <si>
    <t>0972-25-0122</t>
  </si>
  <si>
    <t>佐伯市大字池田２０８０</t>
  </si>
  <si>
    <t>0972-20-3177</t>
  </si>
  <si>
    <t>佐伯市葛港４－１８</t>
  </si>
  <si>
    <t>0972-22-1319</t>
  </si>
  <si>
    <t>佐伯市中の島１丁目７－７</t>
  </si>
  <si>
    <t>0972-20-3666</t>
  </si>
  <si>
    <t>佐伯市池田７７４－２</t>
  </si>
  <si>
    <t>0972-23-8328</t>
  </si>
  <si>
    <t>佐伯市直川大字赤木７７－２</t>
  </si>
  <si>
    <t>0972-58-3138</t>
  </si>
  <si>
    <t>佐伯市中の島東町３－３３</t>
  </si>
  <si>
    <t>0972-24-3310</t>
  </si>
  <si>
    <t>佐伯市野岡町１丁目９番２０号</t>
  </si>
  <si>
    <t>0972-22-7815</t>
  </si>
  <si>
    <t>佐伯市中の島１－８－７</t>
  </si>
  <si>
    <t>0972-20-5777</t>
  </si>
  <si>
    <t>佐伯市常盤東町７－７</t>
  </si>
  <si>
    <t>0972-20-4381</t>
  </si>
  <si>
    <t>佐伯市池田２０６４番地トキハインダストリー佐伯店１Ｆ</t>
  </si>
  <si>
    <t>0972-28-5166</t>
  </si>
  <si>
    <t>佐伯市鶴岡西町１丁目２１４番地</t>
  </si>
  <si>
    <t>0972-28-6881</t>
  </si>
  <si>
    <t>佐伯市大字鶴望字深町２３３０番地１</t>
  </si>
  <si>
    <t>0972-23-2361</t>
  </si>
  <si>
    <t>卸売販売（医療用ガス）</t>
    <rPh sb="5" eb="8">
      <t>イリョウヨウ</t>
    </rPh>
    <phoneticPr fontId="11"/>
  </si>
  <si>
    <t>佐伯市葛港７番１８号</t>
  </si>
  <si>
    <t>0972-22-0724</t>
  </si>
  <si>
    <t>佐伯市東町２６番２４号</t>
  </si>
  <si>
    <t>0972-22-1917</t>
  </si>
  <si>
    <t>佐伯市鶴岡西町２丁目２７２番地</t>
  </si>
  <si>
    <t>0972-20-3010</t>
  </si>
  <si>
    <t>卸売販売（医薬品卸）</t>
    <rPh sb="5" eb="8">
      <t>イヤクヒン</t>
    </rPh>
    <rPh sb="8" eb="9">
      <t>オロシ</t>
    </rPh>
    <phoneticPr fontId="11"/>
  </si>
  <si>
    <t>佐伯市大字上岡糀ノ木１５１２番１</t>
  </si>
  <si>
    <t>0972-22-1780</t>
  </si>
  <si>
    <t>佐伯市城南町２８番１６号</t>
  </si>
  <si>
    <t>0972-22-2911</t>
  </si>
  <si>
    <t>有限会社上岡調剤薬局</t>
  </si>
  <si>
    <t>しもかわ調剤薬局</t>
  </si>
  <si>
    <t>クレイン調剤薬局</t>
  </si>
  <si>
    <t>下川薬局光陽台店</t>
  </si>
  <si>
    <t>ドラッグコスモス佐伯女島店</t>
  </si>
  <si>
    <t>ドラッグコスモス脇津留店</t>
  </si>
  <si>
    <t>松崎薬品</t>
  </si>
  <si>
    <t>コスメドラッグファン佐伯中央店</t>
  </si>
  <si>
    <t>ホームワイド鶴岡店ドラッグ</t>
  </si>
  <si>
    <t>村井薬店</t>
  </si>
  <si>
    <t>ドラッグコスモス中の島店</t>
  </si>
  <si>
    <t>かわはら薬品</t>
  </si>
  <si>
    <t>くすりの甲斐</t>
  </si>
  <si>
    <t>安藤薬品</t>
  </si>
  <si>
    <t>焼山友愛堂</t>
  </si>
  <si>
    <t>ドラッグコスモス佐伯常盤店</t>
  </si>
  <si>
    <t>ドラッグストアモリ鶴岡店</t>
  </si>
  <si>
    <t>アタックス佐伯店</t>
  </si>
  <si>
    <t>九州福祉医療サービス株式会社佐伯支店</t>
  </si>
  <si>
    <t>株式会社アトル佐伯支店</t>
  </si>
  <si>
    <t>株式会社アステム佐伯支店</t>
  </si>
  <si>
    <t>No.</t>
    <phoneticPr fontId="5"/>
  </si>
  <si>
    <t>名称</t>
    <rPh sb="0" eb="2">
      <t>メイショウ</t>
    </rPh>
    <phoneticPr fontId="5"/>
  </si>
  <si>
    <t>北緯</t>
    <rPh sb="0" eb="2">
      <t>ホクイ</t>
    </rPh>
    <phoneticPr fontId="5"/>
  </si>
  <si>
    <t>東経</t>
    <rPh sb="0" eb="2">
      <t>トウケイ</t>
    </rPh>
    <phoneticPr fontId="5"/>
  </si>
  <si>
    <t>施設分類</t>
    <rPh sb="0" eb="2">
      <t>シセツ</t>
    </rPh>
    <rPh sb="2" eb="4">
      <t>ブンルイ</t>
    </rPh>
    <phoneticPr fontId="2"/>
  </si>
  <si>
    <t>申請書にある住所</t>
    <rPh sb="0" eb="3">
      <t>シンセイショ</t>
    </rPh>
    <rPh sb="6" eb="8">
      <t>ジュウショ</t>
    </rPh>
    <phoneticPr fontId="5"/>
  </si>
  <si>
    <t>電話番号（代表）</t>
    <rPh sb="0" eb="2">
      <t>デンワ</t>
    </rPh>
    <rPh sb="2" eb="4">
      <t>バンゴウ</t>
    </rPh>
    <rPh sb="5" eb="7">
      <t>ダイヒョウ</t>
    </rPh>
    <phoneticPr fontId="5"/>
  </si>
  <si>
    <t>みつばち薬局</t>
    <phoneticPr fontId="2"/>
  </si>
  <si>
    <t>高齢者</t>
  </si>
  <si>
    <t>障がい</t>
  </si>
  <si>
    <t xml:space="preserve">佐伯市大字池田1699番地７ </t>
  </si>
  <si>
    <t xml:space="preserve">佐伯市大字池田2260番地１ </t>
  </si>
  <si>
    <t>佐伯市大字⾧良4956番地</t>
  </si>
  <si>
    <t>佐伯市大字⾧良4954番地</t>
  </si>
  <si>
    <t xml:space="preserve">佐伯市大字狩生418番地２ </t>
  </si>
  <si>
    <t xml:space="preserve">佐伯市上浦大字浅海井489番地10 </t>
  </si>
  <si>
    <t xml:space="preserve">佐伯市直川大字仁田原1962番地１ </t>
  </si>
  <si>
    <t xml:space="preserve">佐伯市宇目大字小野市3374番地１ </t>
  </si>
  <si>
    <t xml:space="preserve">佐伯市宇目大字小野市3745番地１ </t>
  </si>
  <si>
    <t xml:space="preserve">佐伯市鶴見大字沖松浦508番地２ </t>
  </si>
  <si>
    <t xml:space="preserve">佐伯市蒲江大字蒲江浦1334番地１ </t>
  </si>
  <si>
    <t xml:space="preserve">佐伯市蒲江大字畑野浦596番地32 </t>
  </si>
  <si>
    <t xml:space="preserve">佐伯市女島10361番地２ </t>
  </si>
  <si>
    <t xml:space="preserve">佐伯市大字稲垣1085番地６ </t>
  </si>
  <si>
    <t xml:space="preserve">佐伯市大字木立大中尾2160番地８ </t>
  </si>
  <si>
    <t>佐伯市大字⾧良4917番地</t>
  </si>
  <si>
    <t xml:space="preserve">佐伯市大字堅田2288番地１ </t>
  </si>
  <si>
    <t xml:space="preserve">佐伯市大字堅田3909番地１ </t>
  </si>
  <si>
    <t xml:space="preserve">佐伯市弥生大字井崎2579番地３ </t>
  </si>
  <si>
    <t>佐伯市大字木立839番地５　</t>
  </si>
  <si>
    <t>老人短期入所施設</t>
    <phoneticPr fontId="2"/>
  </si>
  <si>
    <t>介護老人保健施設</t>
    <phoneticPr fontId="2"/>
  </si>
  <si>
    <t>通所リハビリテーション</t>
    <phoneticPr fontId="2"/>
  </si>
  <si>
    <t>特別養護老人ホーム</t>
    <phoneticPr fontId="2"/>
  </si>
  <si>
    <t>ケアハウス</t>
    <phoneticPr fontId="2"/>
  </si>
  <si>
    <t>デイサービスセンター</t>
    <phoneticPr fontId="2"/>
  </si>
  <si>
    <t>養護老人ホーム</t>
    <phoneticPr fontId="2"/>
  </si>
  <si>
    <t>介護付有料老人ホーム</t>
    <phoneticPr fontId="2"/>
  </si>
  <si>
    <t>鶴見高齢者生活福祉センター</t>
  </si>
  <si>
    <t>地域密着型特定施設</t>
    <phoneticPr fontId="2"/>
  </si>
  <si>
    <t>蒲江やすらぎケアセンター</t>
  </si>
  <si>
    <t>地域活動支援センター等</t>
    <phoneticPr fontId="2"/>
  </si>
  <si>
    <t>虹の翼　福祉サービス</t>
  </si>
  <si>
    <t>就労継続支援</t>
    <phoneticPr fontId="2"/>
  </si>
  <si>
    <t>就労継続支援等</t>
    <phoneticPr fontId="2"/>
  </si>
  <si>
    <t>施設入所支援等</t>
    <phoneticPr fontId="2"/>
  </si>
  <si>
    <t>大分県立佐伯支援学校</t>
    <phoneticPr fontId="2"/>
  </si>
  <si>
    <t>区分</t>
    <rPh sb="0" eb="2">
      <t>クブン</t>
    </rPh>
    <phoneticPr fontId="2"/>
  </si>
  <si>
    <t>共同生活援助・介護</t>
    <phoneticPr fontId="2"/>
  </si>
  <si>
    <t>佐伯市蒲江大字蒲江浦3951番地</t>
    <phoneticPr fontId="2"/>
  </si>
  <si>
    <t>区分</t>
    <rPh sb="0" eb="2">
      <t>クブン</t>
    </rPh>
    <phoneticPr fontId="2"/>
  </si>
  <si>
    <t>住所</t>
    <rPh sb="0" eb="2">
      <t>ジュウショ</t>
    </rPh>
    <phoneticPr fontId="2"/>
  </si>
  <si>
    <t>TEL</t>
    <phoneticPr fontId="2"/>
  </si>
  <si>
    <t>FAX</t>
    <phoneticPr fontId="2"/>
  </si>
  <si>
    <t>北緯</t>
    <rPh sb="0" eb="2">
      <t>ホクイ</t>
    </rPh>
    <phoneticPr fontId="2"/>
  </si>
  <si>
    <t>東経</t>
    <rPh sb="0" eb="2">
      <t>トウケイ</t>
    </rPh>
    <phoneticPr fontId="2"/>
  </si>
  <si>
    <t>アイコン</t>
    <phoneticPr fontId="2"/>
  </si>
  <si>
    <t>東経</t>
    <phoneticPr fontId="2"/>
  </si>
  <si>
    <t>No.</t>
  </si>
  <si>
    <t>地域</t>
  </si>
  <si>
    <t>施設・場所</t>
  </si>
  <si>
    <t>避難予定人数</t>
  </si>
  <si>
    <t>収容人数(min）</t>
  </si>
  <si>
    <t>北緯東経</t>
  </si>
  <si>
    <t>宇目緑豊小学校（体育館）</t>
  </si>
  <si>
    <t>佐伯市宇目大字千束2241</t>
  </si>
  <si>
    <t>直川地域コミュニティセンター</t>
  </si>
  <si>
    <t>佐伯市直川大字赤木74</t>
  </si>
  <si>
    <t>直川地域コミュニティセンター仁田原分館</t>
  </si>
  <si>
    <t>直川地域コミュニティセンター横川分館</t>
  </si>
  <si>
    <t>直川地域コミュニティセンター下直見分館</t>
  </si>
  <si>
    <t>直川保健センター(佐伯市 地域包括支援センターばんじょう)</t>
  </si>
  <si>
    <t>鶴見地域コミュニティセンター吹分館</t>
  </si>
  <si>
    <t>鶴見中学校（体育館）</t>
  </si>
  <si>
    <t>佐伯市鶴見大字沖松浦４４８</t>
  </si>
  <si>
    <t>米水津地域コミュニティセンター</t>
  </si>
  <si>
    <t>佐伯市蒲江大字竹野浦河内2331番地3</t>
  </si>
  <si>
    <t>蒲江翔南小学校深島分校</t>
  </si>
  <si>
    <t>佐伯市長良4956-4</t>
  </si>
  <si>
    <t>青山地域コミュニティセンター</t>
  </si>
  <si>
    <t>東雲小学校（体育館）</t>
  </si>
  <si>
    <t>昭和中学校（校舎・体育館）</t>
  </si>
  <si>
    <t>弥生地区公民館</t>
  </si>
  <si>
    <t>佐伯市弥生大字上小倉456</t>
  </si>
  <si>
    <t>佐伯南中学校（校舎・体育館）</t>
  </si>
  <si>
    <t>西上浦地域コミュニティセンター</t>
  </si>
  <si>
    <t>マリンハウス海人夏館</t>
  </si>
  <si>
    <t>佐伯市大字木立1547番地1（google上では木立１６３７−１）</t>
  </si>
  <si>
    <t>旧灘小学校体育館</t>
  </si>
  <si>
    <t>向島地区老人の家</t>
  </si>
  <si>
    <t>佐伯市城下町観光交流館</t>
  </si>
  <si>
    <t>佐伯市城下東町８−１９</t>
  </si>
  <si>
    <t>佐伯城南中学校（校舎・体育館）</t>
  </si>
  <si>
    <t>佐伯市大手町2丁目2-28</t>
  </si>
  <si>
    <t>渡町台地域コミュニティセンター</t>
  </si>
  <si>
    <t>鶴谷中学校（校舎・体育館）</t>
  </si>
  <si>
    <t>中村クラブ</t>
  </si>
  <si>
    <t>消防本部（多目的ホール）</t>
  </si>
  <si>
    <t>北緯</t>
    <phoneticPr fontId="2"/>
  </si>
  <si>
    <t>32.848977300,131.65034835</t>
  </si>
  <si>
    <t>32.854614015146815,131.68053346981776</t>
  </si>
  <si>
    <t>32.85840648826186,131.68248089025982</t>
  </si>
  <si>
    <t>32.856485036908154,131.6934044158708</t>
  </si>
  <si>
    <t>32.859648877024625,131.6956677253131</t>
  </si>
  <si>
    <t>32.84581431843391,131.7184987966159</t>
  </si>
  <si>
    <t>32.82668384212715,131.65689855291228</t>
  </si>
  <si>
    <t>32.864380547888885,131.63351548392464</t>
  </si>
  <si>
    <t>32.856228651623695,131.6307988856979</t>
  </si>
  <si>
    <t>32.85411150043028,131.6303474593051</t>
  </si>
  <si>
    <t>32.84954703809536,131.63022005436</t>
  </si>
  <si>
    <t>32.85239921912032,131.62897616923377</t>
  </si>
  <si>
    <t>32.84239351908315,131.613499841132</t>
  </si>
  <si>
    <t>32.85731029933304,131.673786369262</t>
  </si>
  <si>
    <t>32.89628769376591,131.77953707244885</t>
  </si>
  <si>
    <t>32.879542687120576,131.758621590769</t>
  </si>
  <si>
    <t>32.885472758112925,131.73882745227135</t>
  </si>
  <si>
    <t>32.89623626271928,131.77854646151266</t>
  </si>
  <si>
    <t>32.89936406641885,131.78747546495674</t>
  </si>
  <si>
    <t>32.903595626414685,131.79175047908257</t>
  </si>
  <si>
    <t>32.89598470855849,131.77933348807875</t>
  </si>
  <si>
    <t>32.89656258239183,131.7786385351942</t>
  </si>
  <si>
    <t>32.8962765630231,131.7786278063048</t>
  </si>
  <si>
    <t>32.87085608390949,131.78405046503707</t>
  </si>
  <si>
    <t>32.95143787873709,131.94110456769377</t>
  </si>
  <si>
    <t>32.94520906867025,131.96063144559096</t>
  </si>
  <si>
    <t>32.942192660004004,131.96489807299787</t>
  </si>
  <si>
    <t>32.923333515672056,131.9772730235446</t>
  </si>
  <si>
    <t>32.92131931615468,131.97483849601772</t>
  </si>
  <si>
    <t>32.92178120807348,131.97601508930418</t>
  </si>
  <si>
    <t>32.92079163766305,131.97586071079164</t>
  </si>
  <si>
    <t>32.88781063201519,131.99118795398857</t>
  </si>
  <si>
    <t>32.85698812164581,131.9515617985423</t>
  </si>
  <si>
    <t>32.856358863285934,131.95117898257124</t>
  </si>
  <si>
    <t>32.818594806235076,131.96349151197035</t>
  </si>
  <si>
    <t>32.81034064171357,131.9675864213738</t>
  </si>
  <si>
    <t>32.80363052902447,131.9665781157168</t>
  </si>
  <si>
    <t>32.80881984411431,131.95192773355058</t>
  </si>
  <si>
    <t>32.80083405040182,131.92188098563756</t>
  </si>
  <si>
    <t>32.81388309957142,131.8960840435621</t>
  </si>
  <si>
    <t>32.79244007385364,131.8764750751403</t>
  </si>
  <si>
    <t>32.749868459688415,131.8687666223875</t>
  </si>
  <si>
    <t>32.722568338721175,131.92853170469684</t>
  </si>
  <si>
    <t>32.72611341329283,131.9268645022536</t>
  </si>
  <si>
    <t>32.800820433124095,131.93587715839047</t>
  </si>
  <si>
    <t>32.9260550426752,131.87539240059448</t>
  </si>
  <si>
    <t>32.92492083486379,131.8763405427163</t>
  </si>
  <si>
    <t>32.92507084811732,131.87566885438588</t>
  </si>
  <si>
    <t>32.92650799590363,131.86691650073865</t>
  </si>
  <si>
    <t>32.92752657078744,131.86723408016962</t>
  </si>
  <si>
    <t>32.91665942580145,131.88252046444617</t>
  </si>
  <si>
    <t>32.929286971144414,131.87531941044566</t>
  </si>
  <si>
    <t>32.930309050187766,131.90290575296763</t>
  </si>
  <si>
    <t>32.93605915080619,131.91156404144863</t>
  </si>
  <si>
    <t>32.88364055219866,131.87310358908786</t>
  </si>
  <si>
    <t>32.88361327926773,131.87199499960926</t>
  </si>
  <si>
    <t>32.879610105810734,131.87993821983423</t>
  </si>
  <si>
    <t>32.867050678039966,131.86273964860004</t>
  </si>
  <si>
    <t>33.05650135881751,131.993585433434</t>
  </si>
  <si>
    <t>33.05156865234386,131.9562407791771</t>
  </si>
  <si>
    <t>33.05318747494741,131.9306293632463</t>
  </si>
  <si>
    <t>33.05287535646998,131.92966422540962</t>
  </si>
  <si>
    <t>33.05165204263889,131.92821308103785</t>
  </si>
  <si>
    <t>33.04636856169602,131.92517191738096</t>
  </si>
  <si>
    <t>33.045159759466145,131.92564464865836</t>
  </si>
  <si>
    <t>33.04294487224175,131.92014822606316</t>
  </si>
  <si>
    <t>33.04530863190449,131.92296083050906</t>
  </si>
  <si>
    <t>33.041751046419776,131.92024142390102</t>
  </si>
  <si>
    <t>33.02935927487602,131.9194169808435</t>
  </si>
  <si>
    <t>33.003353157145405,131.86128005766327</t>
  </si>
  <si>
    <t>32.98746395529693,131.8613212480941</t>
  </si>
  <si>
    <t>32.98183636308247,131.84896733614826</t>
  </si>
  <si>
    <t>32.98190235129212,131.84938900533783</t>
  </si>
  <si>
    <t>32.98102864440427,131.85358683758892</t>
  </si>
  <si>
    <t>32.97931402070814,131.84970551182133</t>
  </si>
  <si>
    <t>32.98782361349037,131.82954911188506</t>
  </si>
  <si>
    <t>32.98968614589104,131.8272638340959</t>
  </si>
  <si>
    <t>33.00829800033118,131.7942619281359</t>
  </si>
  <si>
    <t>32.97797197993561,131.84798670438866</t>
  </si>
  <si>
    <t>32.977222406401786,131.84538465065597</t>
  </si>
  <si>
    <t>32.975225573075896,131.8435168144665</t>
  </si>
  <si>
    <t>32.969271954866436,131.8422758546735</t>
  </si>
  <si>
    <t>32.97865894088327,131.84783727212175</t>
  </si>
  <si>
    <t>32.96869454093551,131.84026959223124</t>
  </si>
  <si>
    <t>32.96739857919042,131.8399150967125</t>
  </si>
  <si>
    <t>32.968992732039055,131.84111952933677</t>
  </si>
  <si>
    <t>32.96879617112959,131.8409242239386</t>
  </si>
  <si>
    <t>32.96923240783599,131.8406951786051</t>
  </si>
  <si>
    <t>32.96452098963262,131.83869517922116</t>
  </si>
  <si>
    <t>32.96849254741952,131.8374007539295</t>
  </si>
  <si>
    <t>32.97044683196464,131.8345533699781</t>
  </si>
  <si>
    <t>32.97044571507856,131.8265748547804</t>
  </si>
  <si>
    <t>32.9531395118679,131.83830456546144</t>
  </si>
  <si>
    <t>32.953329991684775,131.83800021698406</t>
  </si>
  <si>
    <t>32.93934293907006,131.83118954581184</t>
  </si>
  <si>
    <t>32.9584821448125,131.8298809751781</t>
  </si>
  <si>
    <t>32.94215416053331,131.83179949368284</t>
  </si>
  <si>
    <t>32.93890943919686,131.82770483311435</t>
  </si>
  <si>
    <t>32.95279592151796,131.8023265232769</t>
  </si>
  <si>
    <t>32.94533482948577,131.78565928647131</t>
  </si>
  <si>
    <t>32.948154947593544,131.75321517800953</t>
  </si>
  <si>
    <t>32.94472970542232,131.7340009792235</t>
  </si>
  <si>
    <t>32.93096256578729,131.71195027436764</t>
  </si>
  <si>
    <t>32.928383406654206,131.71270057760088</t>
  </si>
  <si>
    <t>32.96103351338642,131.87183909084445</t>
  </si>
  <si>
    <t>32.9629025450737,131.86920858929642</t>
  </si>
  <si>
    <t>32.95931399637867,131.87910781410994</t>
  </si>
  <si>
    <t>32.96583184797454,131.85949070535415</t>
  </si>
  <si>
    <t>32.93757047886052,131.88149256554496</t>
  </si>
  <si>
    <t>32.93667648434427,131.88707144543986</t>
  </si>
  <si>
    <t>32.938186578469995,131.88197633187997</t>
  </si>
  <si>
    <t>32.89094896385252,131.83468188783618</t>
  </si>
  <si>
    <t>32.94656308499391,131.90033396182173</t>
  </si>
  <si>
    <t>33.0005722857684,131.88900329115754</t>
  </si>
  <si>
    <t>32.988132087294076,131.88763165405427</t>
  </si>
  <si>
    <t>32.99647523041376,131.88827719078793</t>
  </si>
  <si>
    <t>33.00892590188378,131.8889673889187</t>
  </si>
  <si>
    <t>33.00816858825153,131.8926658482506</t>
  </si>
  <si>
    <t>33.01174348428968,131.89096563484603</t>
  </si>
  <si>
    <t>33.00328522167793,131.8904835245935</t>
  </si>
  <si>
    <t>33.00219538354446,131.89188211854275</t>
  </si>
  <si>
    <t>32.997963764838595,131.89364610880935</t>
  </si>
  <si>
    <t>33.013832051032736,131.90429784289873</t>
  </si>
  <si>
    <t>33.01018501634025,131.9009742370221</t>
  </si>
  <si>
    <t>33.0172221636486,131.90136295242817</t>
  </si>
  <si>
    <t>33.017306205784855,131.90512044328912</t>
  </si>
  <si>
    <t>33.01649078279868,131.90862047025084</t>
  </si>
  <si>
    <t>32.99822566428671,131.9231956303115</t>
  </si>
  <si>
    <t>32.9201188593246,131.93166982332363</t>
  </si>
  <si>
    <t>32.920000139402234,131.93097896209304</t>
  </si>
  <si>
    <t>32.92397320332188,131.92914288701894</t>
  </si>
  <si>
    <t>32.91954631529901,131.92617004071397</t>
  </si>
  <si>
    <t>32.91682099563279,131.92663228924246</t>
  </si>
  <si>
    <t>32.952433411840616,131.8987293606239</t>
  </si>
  <si>
    <t>32.95839138186458,131.8996584740149</t>
  </si>
  <si>
    <t>32.94737052930199,131.9230095301913</t>
  </si>
  <si>
    <t>32.953539411647526,131.88899858977598</t>
  </si>
  <si>
    <t>32.956481405139705,131.8954737469478</t>
  </si>
  <si>
    <t>32.9553888486623,131.89703819921806</t>
  </si>
  <si>
    <t>32.96076688156879,131.89384795057535</t>
  </si>
  <si>
    <t>32.95509696088417,131.88828867323895</t>
  </si>
  <si>
    <t>32.96152462367718,131.89495241567698</t>
  </si>
  <si>
    <t>32.96247443114012,131.89545405252449</t>
  </si>
  <si>
    <t>32.95605224379101,131.89369033889673</t>
  </si>
  <si>
    <t>32.96788769893904,131.9097645627915</t>
  </si>
  <si>
    <t>32.958339821124284,131.9081683175218</t>
  </si>
  <si>
    <t>32.954664400104484,131.90860341455553</t>
  </si>
  <si>
    <t>32.95852565422653,131.90705203081845</t>
  </si>
  <si>
    <t>32.96221987823179,131.90463091221292</t>
  </si>
  <si>
    <t>32.967694621587725,131.90394270902075</t>
  </si>
  <si>
    <t>32.9597696132434,131.90005526807283</t>
  </si>
  <si>
    <t>32.96184032938247,131.89977609571747</t>
  </si>
  <si>
    <t>32.961374196840204,131.89888069028768</t>
  </si>
  <si>
    <t>32.964205434632014,131.90100749434683</t>
  </si>
  <si>
    <t>32.97279234368545,131.90483254171468</t>
  </si>
  <si>
    <t>32.97560856896515,131.9007875258346</t>
  </si>
  <si>
    <t>32.97713746662225,131.90341313000698</t>
  </si>
  <si>
    <t>32.974947702837035,131.9047528104227</t>
  </si>
  <si>
    <t>32.97422869513436,131.90334159041726</t>
  </si>
  <si>
    <t>32.96159248964333,131.8651105355971</t>
  </si>
  <si>
    <t>32.96064318832923,131.87435007317475</t>
  </si>
  <si>
    <t>32.96090082898573,131.8751576899813</t>
  </si>
  <si>
    <t>夢見堂薬局西谷店</t>
  </si>
  <si>
    <t>ほじん薬局佐伯店</t>
  </si>
  <si>
    <t>タカサキ薬局佐伯店</t>
  </si>
  <si>
    <t>輔仁薬局弥生店</t>
  </si>
  <si>
    <t>ゆう調剤薬局佐伯店</t>
  </si>
  <si>
    <t>ファン薬局長門記念病院前</t>
  </si>
  <si>
    <t>ゆう調剤薬局佐伯コスモ店</t>
  </si>
  <si>
    <t>ゆう調剤薬局佐伯東店</t>
  </si>
  <si>
    <t>ダイレックス佐伯店</t>
  </si>
  <si>
    <t>ミドリ薬品佐伯店</t>
  </si>
  <si>
    <t>ココカラファイントキハ佐伯店</t>
  </si>
  <si>
    <t>有限会社野村酸素</t>
  </si>
  <si>
    <t>江藤酸素株式会社佐伯医療営業所</t>
  </si>
  <si>
    <t>ファミリーショップたなか</t>
    <phoneticPr fontId="2"/>
  </si>
  <si>
    <t>10m以上 ～ 20m未満</t>
  </si>
  <si>
    <t>0.3m未満</t>
  </si>
  <si>
    <t>津波浸水予測</t>
    <rPh sb="0" eb="2">
      <t>ツナミ</t>
    </rPh>
    <rPh sb="2" eb="4">
      <t>シンスイ</t>
    </rPh>
    <rPh sb="4" eb="6">
      <t>ヨソク</t>
    </rPh>
    <phoneticPr fontId="2"/>
  </si>
  <si>
    <t>津波被害なし</t>
    <rPh sb="0" eb="2">
      <t>ツナミ</t>
    </rPh>
    <rPh sb="2" eb="4">
      <t>ヒガイ</t>
    </rPh>
    <phoneticPr fontId="2"/>
  </si>
  <si>
    <t>閉業</t>
    <rPh sb="0" eb="2">
      <t>ヘイギョウ</t>
    </rPh>
    <phoneticPr fontId="2"/>
  </si>
  <si>
    <t>郵便番号</t>
    <rPh sb="0" eb="2">
      <t>ユウビン</t>
    </rPh>
    <rPh sb="2" eb="4">
      <t>バンゴウ</t>
    </rPh>
    <phoneticPr fontId="17"/>
  </si>
  <si>
    <t>フェイスシート</t>
    <phoneticPr fontId="17"/>
  </si>
  <si>
    <t>ふれあいこども園</t>
    <rPh sb="7" eb="8">
      <t>エン</t>
    </rPh>
    <phoneticPr fontId="5"/>
  </si>
  <si>
    <t>876-1512</t>
    <phoneticPr fontId="17"/>
  </si>
  <si>
    <t>津波被害なし</t>
  </si>
  <si>
    <t>かまえこども園</t>
  </si>
  <si>
    <t>障害者支援施設</t>
    <phoneticPr fontId="17"/>
  </si>
  <si>
    <t>佐伯市堅田2288-1</t>
  </si>
  <si>
    <t>0972-20-3300</t>
    <phoneticPr fontId="11"/>
  </si>
  <si>
    <t>20-3310</t>
    <phoneticPr fontId="17"/>
  </si>
  <si>
    <t>(社福)わかば会</t>
    <rPh sb="1" eb="2">
      <t>シャ</t>
    </rPh>
    <rPh sb="2" eb="3">
      <t>フク</t>
    </rPh>
    <rPh sb="7" eb="8">
      <t>カイ</t>
    </rPh>
    <phoneticPr fontId="11"/>
  </si>
  <si>
    <t>大分県なおみ園</t>
    <rPh sb="0" eb="3">
      <t>オオイタケン</t>
    </rPh>
    <rPh sb="6" eb="7">
      <t>エン</t>
    </rPh>
    <phoneticPr fontId="11"/>
  </si>
  <si>
    <t>佐伯市堅田3909-1</t>
    <rPh sb="3" eb="5">
      <t>カタタ</t>
    </rPh>
    <phoneticPr fontId="11"/>
  </si>
  <si>
    <t>0972-28-7333</t>
    <phoneticPr fontId="11"/>
  </si>
  <si>
    <t>28-5552</t>
    <phoneticPr fontId="17"/>
  </si>
  <si>
    <t>(社福)大分県社会福祉事業団</t>
    <rPh sb="1" eb="2">
      <t>シャ</t>
    </rPh>
    <rPh sb="2" eb="3">
      <t>フク</t>
    </rPh>
    <rPh sb="4" eb="7">
      <t>オオイタケン</t>
    </rPh>
    <rPh sb="7" eb="9">
      <t>シャカイ</t>
    </rPh>
    <rPh sb="9" eb="11">
      <t>フクシ</t>
    </rPh>
    <rPh sb="11" eb="14">
      <t>ジギョウダン</t>
    </rPh>
    <phoneticPr fontId="11"/>
  </si>
  <si>
    <t>生活介護</t>
    <rPh sb="0" eb="2">
      <t>セイカツ</t>
    </rPh>
    <rPh sb="2" eb="4">
      <t>カイゴ</t>
    </rPh>
    <phoneticPr fontId="17"/>
  </si>
  <si>
    <t>佐伯市木立6623</t>
  </si>
  <si>
    <t>0972-39-7200</t>
  </si>
  <si>
    <t>39-7201</t>
    <phoneticPr fontId="17"/>
  </si>
  <si>
    <t>(社福)あしたば</t>
    <rPh sb="1" eb="2">
      <t>シャ</t>
    </rPh>
    <rPh sb="2" eb="3">
      <t>フク</t>
    </rPh>
    <phoneticPr fontId="11"/>
  </si>
  <si>
    <t>さつき園小島</t>
    <rPh sb="4" eb="6">
      <t>コジマ</t>
    </rPh>
    <phoneticPr fontId="11"/>
  </si>
  <si>
    <t>佐伯市長良字小島4917</t>
    <rPh sb="5" eb="6">
      <t>アザ</t>
    </rPh>
    <rPh sb="6" eb="8">
      <t>コジマ</t>
    </rPh>
    <phoneticPr fontId="11"/>
  </si>
  <si>
    <t>0972-29-5250</t>
  </si>
  <si>
    <t>29-5251</t>
    <phoneticPr fontId="17"/>
  </si>
  <si>
    <t>(社福)県南福祉会</t>
    <rPh sb="1" eb="2">
      <t>シャ</t>
    </rPh>
    <rPh sb="2" eb="3">
      <t>フク</t>
    </rPh>
    <rPh sb="4" eb="6">
      <t>ケンナン</t>
    </rPh>
    <rPh sb="6" eb="8">
      <t>フクシ</t>
    </rPh>
    <rPh sb="8" eb="9">
      <t>カイ</t>
    </rPh>
    <phoneticPr fontId="11"/>
  </si>
  <si>
    <t>さつき園中江</t>
    <rPh sb="3" eb="4">
      <t>エン</t>
    </rPh>
    <rPh sb="4" eb="6">
      <t>ナカエ</t>
    </rPh>
    <phoneticPr fontId="11"/>
  </si>
  <si>
    <t>876-0812</t>
    <phoneticPr fontId="17"/>
  </si>
  <si>
    <t>佐伯市中江町4番35号</t>
    <rPh sb="0" eb="3">
      <t>サイキシ</t>
    </rPh>
    <rPh sb="3" eb="6">
      <t>ナカエマチ</t>
    </rPh>
    <rPh sb="7" eb="8">
      <t>バン</t>
    </rPh>
    <rPh sb="10" eb="11">
      <t>ゴウ</t>
    </rPh>
    <phoneticPr fontId="11"/>
  </si>
  <si>
    <t>0972-24-0851</t>
  </si>
  <si>
    <t>24-0851</t>
    <phoneticPr fontId="17"/>
  </si>
  <si>
    <t>らいふさぽーと番匠の里</t>
    <rPh sb="7" eb="9">
      <t>バンジョウ</t>
    </rPh>
    <rPh sb="10" eb="11">
      <t>サト</t>
    </rPh>
    <phoneticPr fontId="11"/>
  </si>
  <si>
    <t>佐伯市弥生井崎2579-3</t>
    <rPh sb="0" eb="3">
      <t>サイキシ</t>
    </rPh>
    <rPh sb="3" eb="5">
      <t>ヤヨイ</t>
    </rPh>
    <rPh sb="5" eb="7">
      <t>イサキ</t>
    </rPh>
    <phoneticPr fontId="11"/>
  </si>
  <si>
    <t>0972-46-2622</t>
  </si>
  <si>
    <t>46-2517</t>
    <phoneticPr fontId="17"/>
  </si>
  <si>
    <t>(社福)翔南会</t>
    <rPh sb="1" eb="2">
      <t>シャ</t>
    </rPh>
    <rPh sb="2" eb="3">
      <t>フク</t>
    </rPh>
    <rPh sb="4" eb="6">
      <t>ショウナン</t>
    </rPh>
    <rPh sb="6" eb="7">
      <t>カイ</t>
    </rPh>
    <phoneticPr fontId="11"/>
  </si>
  <si>
    <t>エバーグリーン</t>
    <phoneticPr fontId="11"/>
  </si>
  <si>
    <t>佐伯市大字池田1156番地</t>
    <rPh sb="0" eb="3">
      <t>サイキシ</t>
    </rPh>
    <rPh sb="3" eb="5">
      <t>オオアザ</t>
    </rPh>
    <rPh sb="5" eb="7">
      <t>イケダ</t>
    </rPh>
    <rPh sb="11" eb="13">
      <t>バンチ</t>
    </rPh>
    <phoneticPr fontId="11"/>
  </si>
  <si>
    <t>28-6253</t>
    <phoneticPr fontId="17"/>
  </si>
  <si>
    <t xml:space="preserve">はなあーる  </t>
    <phoneticPr fontId="17"/>
  </si>
  <si>
    <t>佐伯市大字長良 4916 番地２</t>
    <rPh sb="0" eb="3">
      <t>サイキシ</t>
    </rPh>
    <phoneticPr fontId="17"/>
  </si>
  <si>
    <t>29-5253</t>
    <phoneticPr fontId="17"/>
  </si>
  <si>
    <t>（社福）県南福祉会</t>
    <phoneticPr fontId="17"/>
  </si>
  <si>
    <t>就労継続支援Ａ型</t>
    <rPh sb="0" eb="2">
      <t>シュウロウ</t>
    </rPh>
    <rPh sb="2" eb="4">
      <t>ケイゾク</t>
    </rPh>
    <rPh sb="4" eb="6">
      <t>シエン</t>
    </rPh>
    <rPh sb="7" eb="8">
      <t>ガタ</t>
    </rPh>
    <phoneticPr fontId="17"/>
  </si>
  <si>
    <t>げんきファーム</t>
  </si>
  <si>
    <t>佐伯市大字木立字永野2003－7</t>
    <rPh sb="0" eb="3">
      <t>サイキシ</t>
    </rPh>
    <rPh sb="3" eb="5">
      <t>オオアザ</t>
    </rPh>
    <rPh sb="5" eb="7">
      <t>キタチ</t>
    </rPh>
    <rPh sb="7" eb="8">
      <t>アザ</t>
    </rPh>
    <rPh sb="8" eb="10">
      <t>ナガノ</t>
    </rPh>
    <phoneticPr fontId="11"/>
  </si>
  <si>
    <t>29-8502</t>
    <phoneticPr fontId="17"/>
  </si>
  <si>
    <t>(社福)青山２１</t>
    <rPh sb="1" eb="2">
      <t>シャ</t>
    </rPh>
    <rPh sb="2" eb="3">
      <t>フク</t>
    </rPh>
    <rPh sb="4" eb="6">
      <t>アオヤマ</t>
    </rPh>
    <phoneticPr fontId="11"/>
  </si>
  <si>
    <t>就労継続支援Ｂ型</t>
    <rPh sb="0" eb="2">
      <t>シュウロウ</t>
    </rPh>
    <rPh sb="2" eb="4">
      <t>ケイゾク</t>
    </rPh>
    <rPh sb="4" eb="6">
      <t>シエン</t>
    </rPh>
    <rPh sb="7" eb="8">
      <t>ガタ</t>
    </rPh>
    <phoneticPr fontId="17"/>
  </si>
  <si>
    <t>0972-27-5006</t>
  </si>
  <si>
    <t>(社福)希望の森</t>
    <rPh sb="1" eb="2">
      <t>シャ</t>
    </rPh>
    <rPh sb="2" eb="3">
      <t>フク</t>
    </rPh>
    <rPh sb="4" eb="6">
      <t>キボウ</t>
    </rPh>
    <rPh sb="7" eb="8">
      <t>モリ</t>
    </rPh>
    <phoneticPr fontId="11"/>
  </si>
  <si>
    <t>佐伯市木立字大中尾2160-8</t>
  </si>
  <si>
    <t>0972-28-3003</t>
  </si>
  <si>
    <t>28-3005</t>
    <phoneticPr fontId="17"/>
  </si>
  <si>
    <t>就労継続支援B型「めだかハウス佐伯」</t>
    <phoneticPr fontId="17"/>
  </si>
  <si>
    <t>佐伯市池田２０６４ トキハインダストリー佐伯 １F</t>
    <phoneticPr fontId="17"/>
  </si>
  <si>
    <t>太陽農園</t>
    <rPh sb="0" eb="2">
      <t>タイヨウ</t>
    </rPh>
    <rPh sb="2" eb="4">
      <t>ノウエン</t>
    </rPh>
    <phoneticPr fontId="11"/>
  </si>
  <si>
    <t>佐伯市中の島2丁目21番地14</t>
    <rPh sb="0" eb="3">
      <t>サイキシ</t>
    </rPh>
    <rPh sb="3" eb="4">
      <t>ナカ</t>
    </rPh>
    <rPh sb="5" eb="6">
      <t>シマ</t>
    </rPh>
    <rPh sb="7" eb="9">
      <t>チョウメ</t>
    </rPh>
    <rPh sb="11" eb="13">
      <t>バンチ</t>
    </rPh>
    <phoneticPr fontId="11"/>
  </si>
  <si>
    <t>0972-24-1603</t>
  </si>
  <si>
    <t>23-1904</t>
    <phoneticPr fontId="17"/>
  </si>
  <si>
    <t>ワークプレイスなごみ</t>
  </si>
  <si>
    <t>佐伯市堅田3909-1</t>
    <rPh sb="0" eb="5">
      <t>876-1512</t>
    </rPh>
    <phoneticPr fontId="11"/>
  </si>
  <si>
    <t>(社福)大分県社会福祉事業団体</t>
    <rPh sb="1" eb="2">
      <t>シャ</t>
    </rPh>
    <rPh sb="2" eb="3">
      <t>フク</t>
    </rPh>
    <rPh sb="4" eb="7">
      <t>オオイタケン</t>
    </rPh>
    <rPh sb="7" eb="9">
      <t>シャカイ</t>
    </rPh>
    <rPh sb="9" eb="11">
      <t>フクシ</t>
    </rPh>
    <rPh sb="11" eb="13">
      <t>ジギョウ</t>
    </rPh>
    <rPh sb="13" eb="15">
      <t>ダンタイ</t>
    </rPh>
    <phoneticPr fontId="11"/>
  </si>
  <si>
    <t>ネクストライフ</t>
    <phoneticPr fontId="17"/>
  </si>
  <si>
    <t>佐伯市長島町1-8-20</t>
    <rPh sb="0" eb="3">
      <t>サイキシ</t>
    </rPh>
    <rPh sb="3" eb="5">
      <t>ナガシマ</t>
    </rPh>
    <rPh sb="5" eb="6">
      <t>マチ</t>
    </rPh>
    <phoneticPr fontId="11"/>
  </si>
  <si>
    <t>48-9052</t>
    <phoneticPr fontId="17"/>
  </si>
  <si>
    <t>(NPO)清望会</t>
    <rPh sb="5" eb="6">
      <t>キヨ</t>
    </rPh>
    <rPh sb="6" eb="7">
      <t>ノゾ</t>
    </rPh>
    <rPh sb="7" eb="8">
      <t>カイ</t>
    </rPh>
    <phoneticPr fontId="11"/>
  </si>
  <si>
    <t>ジョイントリー</t>
    <phoneticPr fontId="17"/>
  </si>
  <si>
    <t>佐伯市大字狩生3171番地5</t>
    <rPh sb="0" eb="3">
      <t>サイキシ</t>
    </rPh>
    <rPh sb="3" eb="5">
      <t>オオアザ</t>
    </rPh>
    <rPh sb="5" eb="6">
      <t>カ</t>
    </rPh>
    <rPh sb="6" eb="7">
      <t>イ</t>
    </rPh>
    <rPh sb="11" eb="13">
      <t>バンチ</t>
    </rPh>
    <phoneticPr fontId="17"/>
  </si>
  <si>
    <t>30-1833</t>
    <phoneticPr fontId="17"/>
  </si>
  <si>
    <t>NPO法人ちちんぷいぷいあけぼの</t>
    <rPh sb="3" eb="5">
      <t>ホウジン</t>
    </rPh>
    <phoneticPr fontId="17"/>
  </si>
  <si>
    <t>短期入所事業所</t>
    <rPh sb="0" eb="2">
      <t>タンキ</t>
    </rPh>
    <rPh sb="2" eb="4">
      <t>ニュウショ</t>
    </rPh>
    <rPh sb="4" eb="7">
      <t>ジギョウショ</t>
    </rPh>
    <phoneticPr fontId="17"/>
  </si>
  <si>
    <t>障害者支援施設　清流の郷</t>
    <rPh sb="0" eb="3">
      <t>ショウガイシャ</t>
    </rPh>
    <rPh sb="3" eb="5">
      <t>シエン</t>
    </rPh>
    <rPh sb="5" eb="7">
      <t>シセツ</t>
    </rPh>
    <phoneticPr fontId="11"/>
  </si>
  <si>
    <t>0972-28-7333</t>
    <phoneticPr fontId="17"/>
  </si>
  <si>
    <t>ケアホームさわやか</t>
    <phoneticPr fontId="11"/>
  </si>
  <si>
    <t>876-0814</t>
    <phoneticPr fontId="17"/>
  </si>
  <si>
    <t>佐伯市東町12番9号</t>
    <rPh sb="0" eb="3">
      <t>サイキシ</t>
    </rPh>
    <rPh sb="3" eb="5">
      <t>ヒガシマチ</t>
    </rPh>
    <rPh sb="7" eb="8">
      <t>バン</t>
    </rPh>
    <rPh sb="9" eb="10">
      <t>ゴウ</t>
    </rPh>
    <phoneticPr fontId="11"/>
  </si>
  <si>
    <t>0972-22-2511</t>
    <phoneticPr fontId="17"/>
  </si>
  <si>
    <t xml:space="preserve"> ゆめあーる</t>
    <phoneticPr fontId="17"/>
  </si>
  <si>
    <t xml:space="preserve">佐伯市長良字小島4916番地2 </t>
    <phoneticPr fontId="17"/>
  </si>
  <si>
    <t>(福)県南福祉会</t>
  </si>
  <si>
    <t>共同生活援助</t>
    <rPh sb="0" eb="2">
      <t>キョウドウ</t>
    </rPh>
    <rPh sb="2" eb="4">
      <t>セイカツ</t>
    </rPh>
    <rPh sb="4" eb="6">
      <t>エンジョ</t>
    </rPh>
    <phoneticPr fontId="17"/>
  </si>
  <si>
    <t>グループホームさわやか</t>
  </si>
  <si>
    <t>佐伯市中江町4番19号</t>
    <rPh sb="0" eb="3">
      <t>サイキシ</t>
    </rPh>
    <rPh sb="3" eb="6">
      <t>ナカエマチ</t>
    </rPh>
    <rPh sb="7" eb="8">
      <t>バン</t>
    </rPh>
    <rPh sb="10" eb="11">
      <t>ゴウ</t>
    </rPh>
    <phoneticPr fontId="11"/>
  </si>
  <si>
    <t>0972-22-6011</t>
  </si>
  <si>
    <t>(社福)県南福祉会</t>
    <rPh sb="1" eb="2">
      <t>シャ</t>
    </rPh>
    <rPh sb="2" eb="3">
      <t>フク</t>
    </rPh>
    <rPh sb="4" eb="6">
      <t>ケンナン</t>
    </rPh>
    <rPh sb="6" eb="9">
      <t>フクシカイ</t>
    </rPh>
    <phoneticPr fontId="11"/>
  </si>
  <si>
    <t>ライフサポートなおみ</t>
  </si>
  <si>
    <t>グループホーム番匠の家</t>
    <rPh sb="7" eb="9">
      <t>バンジョウ</t>
    </rPh>
    <rPh sb="10" eb="11">
      <t>イエ</t>
    </rPh>
    <phoneticPr fontId="11"/>
  </si>
  <si>
    <t>佐伯市弥生大字門田字沖田169番地の1</t>
    <rPh sb="0" eb="3">
      <t>サイキシ</t>
    </rPh>
    <rPh sb="3" eb="5">
      <t>ヤヨイ</t>
    </rPh>
    <rPh sb="5" eb="7">
      <t>オオアザ</t>
    </rPh>
    <rPh sb="7" eb="9">
      <t>カンタ</t>
    </rPh>
    <rPh sb="9" eb="10">
      <t>ジ</t>
    </rPh>
    <rPh sb="10" eb="12">
      <t>オキタ</t>
    </rPh>
    <rPh sb="15" eb="17">
      <t>バンチ</t>
    </rPh>
    <phoneticPr fontId="11"/>
  </si>
  <si>
    <t>0972-46-2482</t>
  </si>
  <si>
    <t>ケアホームバンブーの森</t>
    <rPh sb="10" eb="11">
      <t>モリ</t>
    </rPh>
    <phoneticPr fontId="11"/>
  </si>
  <si>
    <t>876-0042</t>
    <phoneticPr fontId="17"/>
  </si>
  <si>
    <t>佐伯市稲垣1085番20号</t>
    <rPh sb="0" eb="3">
      <t>サイキシ</t>
    </rPh>
    <rPh sb="3" eb="5">
      <t>イナガキ</t>
    </rPh>
    <rPh sb="9" eb="10">
      <t>バン</t>
    </rPh>
    <rPh sb="12" eb="13">
      <t>ゴウ</t>
    </rPh>
    <phoneticPr fontId="11"/>
  </si>
  <si>
    <t>0972-22-7250</t>
    <phoneticPr fontId="17"/>
  </si>
  <si>
    <t>22-7251</t>
    <phoneticPr fontId="17"/>
  </si>
  <si>
    <t>ケアホームブレーメンⅠ・Ⅱ</t>
    <phoneticPr fontId="17"/>
  </si>
  <si>
    <t>城下東町9番8号AL2-23号</t>
    <rPh sb="0" eb="2">
      <t>ジョウカ</t>
    </rPh>
    <rPh sb="2" eb="3">
      <t>ヒガシ</t>
    </rPh>
    <rPh sb="3" eb="4">
      <t>マチ</t>
    </rPh>
    <rPh sb="5" eb="6">
      <t>バン</t>
    </rPh>
    <rPh sb="7" eb="8">
      <t>ゴウ</t>
    </rPh>
    <rPh sb="14" eb="15">
      <t>ゴウ</t>
    </rPh>
    <phoneticPr fontId="17"/>
  </si>
  <si>
    <t>（社福）希望の森</t>
    <rPh sb="1" eb="3">
      <t>シャフク</t>
    </rPh>
    <rPh sb="2" eb="3">
      <t>フク</t>
    </rPh>
    <rPh sb="4" eb="6">
      <t>キボウ</t>
    </rPh>
    <rPh sb="7" eb="8">
      <t>モリ</t>
    </rPh>
    <phoneticPr fontId="17"/>
  </si>
  <si>
    <t>グループホームほっとハウス1号棟</t>
    <rPh sb="14" eb="16">
      <t>ゴウトウ</t>
    </rPh>
    <phoneticPr fontId="17"/>
  </si>
  <si>
    <t xml:space="preserve">佐伯市大字池田 1316 番地 1 </t>
    <rPh sb="0" eb="3">
      <t>サイキシ</t>
    </rPh>
    <phoneticPr fontId="17"/>
  </si>
  <si>
    <t>(社福)青山２１</t>
  </si>
  <si>
    <t>グループホームほっとハウス2号棟</t>
    <rPh sb="14" eb="16">
      <t>ゴウトウ</t>
    </rPh>
    <phoneticPr fontId="17"/>
  </si>
  <si>
    <t>佐伯市鶴岡町3丁目17番6号</t>
    <rPh sb="0" eb="3">
      <t>サイキシ</t>
    </rPh>
    <rPh sb="3" eb="5">
      <t>ツルオカ</t>
    </rPh>
    <rPh sb="5" eb="6">
      <t>マチ</t>
    </rPh>
    <rPh sb="7" eb="9">
      <t>チョウメ</t>
    </rPh>
    <rPh sb="11" eb="12">
      <t>バン</t>
    </rPh>
    <rPh sb="13" eb="14">
      <t>ゴウ</t>
    </rPh>
    <phoneticPr fontId="17"/>
  </si>
  <si>
    <t>グループホーム　エール</t>
    <phoneticPr fontId="17"/>
  </si>
  <si>
    <t>876-0824</t>
    <phoneticPr fontId="17"/>
  </si>
  <si>
    <t>佐伯市6708番地1</t>
    <rPh sb="0" eb="2">
      <t>サイキ</t>
    </rPh>
    <rPh sb="2" eb="3">
      <t>シ</t>
    </rPh>
    <rPh sb="7" eb="9">
      <t>バンチ</t>
    </rPh>
    <phoneticPr fontId="17"/>
  </si>
  <si>
    <t>30-1576</t>
    <phoneticPr fontId="17"/>
  </si>
  <si>
    <t>特定非営利活動法人エール</t>
    <phoneticPr fontId="17"/>
  </si>
  <si>
    <t>レジデンス　長島</t>
    <rPh sb="6" eb="8">
      <t>ナガシマ</t>
    </rPh>
    <phoneticPr fontId="17"/>
  </si>
  <si>
    <t>48-9052</t>
  </si>
  <si>
    <t>日中サービス支援型共同生活援助事業 ゆめあーる</t>
    <phoneticPr fontId="17"/>
  </si>
  <si>
    <t>福祉型児童発達支援センター</t>
    <phoneticPr fontId="17"/>
  </si>
  <si>
    <t>児童発達支援センターつぼみ</t>
    <phoneticPr fontId="17"/>
  </si>
  <si>
    <t>佐伯市長島町３丁目４４６番地</t>
    <phoneticPr fontId="17"/>
  </si>
  <si>
    <t>28-6766</t>
    <phoneticPr fontId="17"/>
  </si>
  <si>
    <t>(福) 県南福祉会</t>
  </si>
  <si>
    <t>児童発達支援事業所</t>
    <phoneticPr fontId="17"/>
  </si>
  <si>
    <t>こどもデイサービス ダンボ</t>
    <phoneticPr fontId="17"/>
  </si>
  <si>
    <t>佐伯市堅田3909-1　バンビハウス</t>
    <phoneticPr fontId="17"/>
  </si>
  <si>
    <t>(福)社会福祉事業団</t>
  </si>
  <si>
    <t>ツリーハウス</t>
    <phoneticPr fontId="17"/>
  </si>
  <si>
    <t>佐伯市大字鶴望2731</t>
    <phoneticPr fontId="17"/>
  </si>
  <si>
    <t>48-9375</t>
    <phoneticPr fontId="17"/>
  </si>
  <si>
    <t>(一社)わかな</t>
  </si>
  <si>
    <t>andU</t>
    <phoneticPr fontId="17"/>
  </si>
  <si>
    <t>佐伯市船頭町10番5号</t>
    <phoneticPr fontId="17"/>
  </si>
  <si>
    <t>28-8004</t>
    <phoneticPr fontId="17"/>
  </si>
  <si>
    <t xml:space="preserve">(同)andU </t>
  </si>
  <si>
    <t>佐伯市駅前2丁目1-9第二メグビル3F</t>
    <rPh sb="0" eb="3">
      <t>サイキシ</t>
    </rPh>
    <rPh sb="3" eb="5">
      <t>エキマエ</t>
    </rPh>
    <rPh sb="6" eb="8">
      <t>チョウメ</t>
    </rPh>
    <rPh sb="11" eb="12">
      <t>ダイ</t>
    </rPh>
    <rPh sb="12" eb="13">
      <t>2</t>
    </rPh>
    <phoneticPr fontId="17"/>
  </si>
  <si>
    <t>30-1355</t>
    <phoneticPr fontId="17"/>
  </si>
  <si>
    <t>andUプラス（NXT（ネクスト））</t>
    <phoneticPr fontId="17"/>
  </si>
  <si>
    <t>放課後等デイサービス事業所</t>
    <phoneticPr fontId="17"/>
  </si>
  <si>
    <t>放課後チャレンジＤｏ</t>
    <phoneticPr fontId="17"/>
  </si>
  <si>
    <t>佐伯市大字稲垣1889番地</t>
    <phoneticPr fontId="17"/>
  </si>
  <si>
    <t>28-8242</t>
    <phoneticPr fontId="17"/>
  </si>
  <si>
    <t xml:space="preserve">(福)希望の森 </t>
  </si>
  <si>
    <t>放課後等デイサービス 虹の翼</t>
    <phoneticPr fontId="17"/>
  </si>
  <si>
    <t>佐伯市字女島10361番地2</t>
    <phoneticPr fontId="17"/>
  </si>
  <si>
    <t>28-7883</t>
    <phoneticPr fontId="17"/>
  </si>
  <si>
    <t>NPO法人虹の翼</t>
    <phoneticPr fontId="17"/>
  </si>
  <si>
    <t>こどもデイサービス バンビ</t>
    <phoneticPr fontId="17"/>
  </si>
  <si>
    <t>佐伯市長島町3丁目18番18号</t>
    <phoneticPr fontId="17"/>
  </si>
  <si>
    <t>28-5358</t>
    <phoneticPr fontId="17"/>
  </si>
  <si>
    <t>じゆう輝き</t>
    <phoneticPr fontId="17"/>
  </si>
  <si>
    <t>佐伯市堅田3571-1</t>
    <phoneticPr fontId="17"/>
  </si>
  <si>
    <t>30-1338</t>
    <phoneticPr fontId="17"/>
  </si>
  <si>
    <t>(一社)じゆう咲く</t>
  </si>
  <si>
    <t>32.90999497431539, 131.87659149240244</t>
  </si>
  <si>
    <t>32.9138861508182, 131.87842861422865</t>
  </si>
  <si>
    <t>32.93704717283465, 131.9209279055694</t>
  </si>
  <si>
    <t>32.909876871136554, 131.8766723146353</t>
  </si>
  <si>
    <t>32.935053201463155, 131.90813317700307</t>
  </si>
  <si>
    <t>32.96459604775173, 131.91270672852787</t>
  </si>
  <si>
    <t>32.97236518310994, 131.83628104888902</t>
  </si>
  <si>
    <t>32.913831332594754, 131.87841127016065</t>
  </si>
  <si>
    <t>32.942919983588354, 131.88820603963723</t>
  </si>
  <si>
    <t>32.93521360372293, 131.90775190362575</t>
  </si>
  <si>
    <t>32.91009802644472, 131.93028592966937</t>
  </si>
  <si>
    <t>32.9372961201228, 131.92099394110076</t>
  </si>
  <si>
    <t>32.93498316105986, 131.90821283607815</t>
  </si>
  <si>
    <t>32.96441720940976, 131.91270960754002</t>
  </si>
  <si>
    <t>32.9429215745351, 131.88842604647306</t>
  </si>
  <si>
    <t>32.902555022649295, 131.93252681850507</t>
  </si>
  <si>
    <t>32.94362718078573, 131.9010153150743</t>
  </si>
  <si>
    <t>32.97252412691078, 131.8362936148642</t>
  </si>
  <si>
    <t>32.95248381129651, 131.8975544159347</t>
  </si>
  <si>
    <t>32.91383610930432, 131.87833161255233</t>
  </si>
  <si>
    <t>32.9611264431417, 131.90465816097125</t>
  </si>
  <si>
    <t>33.00449483350732, 131.8998425288832</t>
  </si>
  <si>
    <t>32.90968824105816, 131.87651197904339</t>
  </si>
  <si>
    <t>32.91377719771736, 131.87817609046928</t>
  </si>
  <si>
    <t>32.96581554825747, 131.90713212882258</t>
  </si>
  <si>
    <t>32.93531431651683, 131.9077215736903</t>
  </si>
  <si>
    <t>32.96535441972746, 131.913197150384</t>
  </si>
  <si>
    <t>32.91375968433872, 131.87842833927448</t>
  </si>
  <si>
    <t>32.948834690688614, 131.84243967845416</t>
  </si>
  <si>
    <t>32.95441540320172, 131.87049517780767</t>
  </si>
  <si>
    <t>32.96296147544706, 131.8952731326313</t>
  </si>
  <si>
    <t>32.947720054745034, 131.89067770064506</t>
  </si>
  <si>
    <t>32.96103911571449, 131.87959641361618</t>
  </si>
  <si>
    <t>32.95012099558122, 131.9050527407918</t>
  </si>
  <si>
    <t>32.96118146455746, 131.90454256336778</t>
  </si>
  <si>
    <t>32.93535084823594, 131.90791856054133</t>
  </si>
  <si>
    <t>32.958767074047486, 131.9070320961501</t>
  </si>
  <si>
    <t>32.91363859705197, 131.87879094876644</t>
  </si>
  <si>
    <t>32.9661170113873, 131.8785818183023</t>
  </si>
  <si>
    <t>32.953952522270065, 131.89348165360076</t>
  </si>
  <si>
    <t>32.97225076875495, 131.90470348032406</t>
  </si>
  <si>
    <t>32.952419250623166, 131.87459224236895</t>
  </si>
  <si>
    <t>32.95988030406354, 131.91799352824577</t>
  </si>
  <si>
    <t>32.95698237535325, 131.90925116325326</t>
  </si>
  <si>
    <t>32.95590214337782, 131.89560948162955</t>
  </si>
  <si>
    <t>小学校</t>
    <rPh sb="0" eb="3">
      <t>ショウガッコウ</t>
    </rPh>
    <phoneticPr fontId="17"/>
  </si>
  <si>
    <t>0972-23-0253</t>
  </si>
  <si>
    <t>0972-23-0481</t>
  </si>
  <si>
    <t>0972-23-6318</t>
  </si>
  <si>
    <t>0972-23-0267</t>
  </si>
  <si>
    <t>0972-23-4376</t>
  </si>
  <si>
    <t>0972-27-8004</t>
  </si>
  <si>
    <t>0972-23-1535</t>
  </si>
  <si>
    <t>0972-29-2222</t>
  </si>
  <si>
    <t>0972-32-2032</t>
  </si>
  <si>
    <t>0972-46-0032</t>
  </si>
  <si>
    <t>0972-46-0078</t>
  </si>
  <si>
    <t>0972-46-0010</t>
  </si>
  <si>
    <t>0972-56-5009</t>
  </si>
  <si>
    <t>0972-52-5151</t>
  </si>
  <si>
    <t>0972-58-2001</t>
  </si>
  <si>
    <t>0972-33-0163</t>
  </si>
  <si>
    <t>0972-35-6002</t>
  </si>
  <si>
    <t>0972-42-0014</t>
  </si>
  <si>
    <t>佐伯小学校</t>
  </si>
  <si>
    <t>佐伯東小学校</t>
  </si>
  <si>
    <t>渡町台小学校</t>
  </si>
  <si>
    <t>鶴岡小学校</t>
  </si>
  <si>
    <t>上堅田小学校</t>
  </si>
  <si>
    <t>八幡小学校</t>
  </si>
  <si>
    <t>下堅田小学校</t>
  </si>
  <si>
    <t>木立小学校</t>
  </si>
  <si>
    <t>東雲小学校</t>
  </si>
  <si>
    <t>切畑小学校</t>
  </si>
  <si>
    <t>上野小学校</t>
  </si>
  <si>
    <t>明治小学校</t>
  </si>
  <si>
    <t>本匠小学校</t>
  </si>
  <si>
    <t>宇目緑豊小学校</t>
  </si>
  <si>
    <t>直川小学校</t>
  </si>
  <si>
    <t>松浦小学校</t>
  </si>
  <si>
    <t>佐伯市城下西町2番22号</t>
  </si>
  <si>
    <t>佐伯市常盤西町5番1号</t>
  </si>
  <si>
    <t>佐伯市大字戸穴2942番地</t>
  </si>
  <si>
    <t>佐伯市本匠大字笠掛1415番地</t>
  </si>
  <si>
    <t>佐伯市宇目大字千束2241番地</t>
  </si>
  <si>
    <t>佐伯市直川大字上直見500番地</t>
  </si>
  <si>
    <t>佐伯市鶴見大字地松浦2044番地</t>
  </si>
  <si>
    <t>佐伯市米水津大字浦代浦150番地2</t>
  </si>
  <si>
    <t>佐伯市蒲江大字蒲江浦943番地3</t>
  </si>
  <si>
    <t>0972-23-1526</t>
  </si>
  <si>
    <t>0972-23-0708</t>
  </si>
  <si>
    <t>0972-23-1536</t>
  </si>
  <si>
    <t>0972-27-8131</t>
  </si>
  <si>
    <t>0972-32-2009</t>
  </si>
  <si>
    <t>0972-46-0080</t>
  </si>
  <si>
    <t>0972-56-5004</t>
  </si>
  <si>
    <t>0972-52-1016</t>
  </si>
  <si>
    <t>0972-58-2009</t>
  </si>
  <si>
    <t>0972-33-0100</t>
  </si>
  <si>
    <t>0972-35-3200</t>
  </si>
  <si>
    <t>0972-42-5800</t>
  </si>
  <si>
    <t>鶴谷中学校</t>
  </si>
  <si>
    <t>佐伯城南中学校</t>
  </si>
  <si>
    <t>佐伯南中学校</t>
  </si>
  <si>
    <t>彦陽中学校</t>
  </si>
  <si>
    <t>東雲中学校</t>
  </si>
  <si>
    <t>本匠中学校</t>
  </si>
  <si>
    <t>宇目緑豊中学校</t>
  </si>
  <si>
    <t>直川中学校</t>
  </si>
  <si>
    <t>米水津中学校</t>
  </si>
  <si>
    <t>蒲江翔南学園</t>
  </si>
  <si>
    <t>佐伯市大字戸穴2925番地</t>
  </si>
  <si>
    <t>佐伯市本匠大字笠掛1568番地</t>
  </si>
  <si>
    <t>佐伯市宇目大字千束1560番地1</t>
  </si>
  <si>
    <t>佐伯市直川大字上直見501番地</t>
  </si>
  <si>
    <t>佐伯市米水津大字浦代浦1707番地3</t>
  </si>
  <si>
    <t>中学校</t>
    <rPh sb="0" eb="3">
      <t>チュウガッコウ</t>
    </rPh>
    <phoneticPr fontId="2"/>
  </si>
  <si>
    <t>蒲江翔南学園</t>
    <phoneticPr fontId="2"/>
  </si>
  <si>
    <t>設置者</t>
    <rPh sb="0" eb="2">
      <t>セッチ</t>
    </rPh>
    <rPh sb="2" eb="3">
      <t>シャ</t>
    </rPh>
    <phoneticPr fontId="2"/>
  </si>
  <si>
    <t>佐伯鶴城高等学校</t>
  </si>
  <si>
    <t>佐伯豊南高等学校</t>
    <phoneticPr fontId="2"/>
  </si>
  <si>
    <t>日本文理大学附属高等学校</t>
  </si>
  <si>
    <t>佐伯市城下東町7番1号</t>
    <phoneticPr fontId="2"/>
  </si>
  <si>
    <t xml:space="preserve"> 0972-22-3101</t>
    <phoneticPr fontId="2"/>
  </si>
  <si>
    <t>佐伯市大字鶴望2851-1</t>
    <phoneticPr fontId="2"/>
  </si>
  <si>
    <t>0972-22-2361</t>
    <phoneticPr fontId="2"/>
  </si>
  <si>
    <t>佐伯市鶴谷町2丁目1-10</t>
    <phoneticPr fontId="2"/>
  </si>
  <si>
    <t xml:space="preserve"> 0972-22-3501</t>
    <phoneticPr fontId="2"/>
  </si>
  <si>
    <t>高校</t>
    <rPh sb="0" eb="2">
      <t>コウコウ</t>
    </rPh>
    <phoneticPr fontId="2"/>
  </si>
  <si>
    <t>佐伯高等技術専門校</t>
    <phoneticPr fontId="2"/>
  </si>
  <si>
    <t>0972-22-0767</t>
    <phoneticPr fontId="2"/>
  </si>
  <si>
    <t>佐伯市西浜8-31</t>
    <phoneticPr fontId="2"/>
  </si>
  <si>
    <t>その他</t>
    <rPh sb="2" eb="3">
      <t>タ</t>
    </rPh>
    <phoneticPr fontId="2"/>
  </si>
  <si>
    <t>32.95769935545438, 131.89284989882856</t>
    <phoneticPr fontId="2"/>
  </si>
  <si>
    <t>32.96479987247256, 131.89845936391015</t>
    <phoneticPr fontId="2"/>
  </si>
  <si>
    <t>32.95854789877724, 131.90810642582247</t>
    <phoneticPr fontId="2"/>
  </si>
  <si>
    <t>32.9608493357902, 131.87470805152557</t>
    <phoneticPr fontId="2"/>
  </si>
  <si>
    <t>32.93771727692404, 131.88132894480808</t>
    <phoneticPr fontId="2"/>
  </si>
  <si>
    <t>33.003568259870086, 131.89193583442344</t>
    <phoneticPr fontId="2"/>
  </si>
  <si>
    <t>32.924932715681265, 131.87528232143956</t>
    <phoneticPr fontId="2"/>
  </si>
  <si>
    <t>32.9201455437476, 131.93088170001283</t>
    <phoneticPr fontId="2"/>
  </si>
  <si>
    <t>33.04660645474339, 131.92580903011677</t>
    <phoneticPr fontId="2"/>
  </si>
  <si>
    <t>32.95331298359239, 131.8379292371252</t>
    <phoneticPr fontId="2"/>
  </si>
  <si>
    <t>32.97048832006582, 131.8341297091266</t>
    <phoneticPr fontId="2"/>
  </si>
  <si>
    <t>32.981920521980896, 131.8493813564307</t>
    <phoneticPr fontId="2"/>
  </si>
  <si>
    <t>32.95546659554965, 131.80258091233122</t>
    <phoneticPr fontId="2"/>
  </si>
  <si>
    <t>32.85686069333875, 131.67335982704134</t>
    <phoneticPr fontId="2"/>
  </si>
  <si>
    <t>32.8980057076758, 131.77668962395506</t>
    <phoneticPr fontId="2"/>
  </si>
  <si>
    <t>32.945325810366505, 131.961227538049</t>
    <phoneticPr fontId="2"/>
  </si>
  <si>
    <t>米水津小学校</t>
    <phoneticPr fontId="2"/>
  </si>
  <si>
    <t>32.92185967567254, 131.97988249448937</t>
    <phoneticPr fontId="2"/>
  </si>
  <si>
    <t>32.803267916877466, 131.9433689933373</t>
    <phoneticPr fontId="2"/>
  </si>
  <si>
    <t>32.96225353399186, 131.90448283744772</t>
    <phoneticPr fontId="2"/>
  </si>
  <si>
    <t>32.95511361789089, 131.88842446813842</t>
    <phoneticPr fontId="2"/>
  </si>
  <si>
    <t>32.93683970438364, 131.88691069630417</t>
    <phoneticPr fontId="2"/>
  </si>
  <si>
    <t>33.00511694670914, 131.8925557043231</t>
    <phoneticPr fontId="2"/>
  </si>
  <si>
    <t>33.04513885120016, 131.92606492570337</t>
    <phoneticPr fontId="2"/>
  </si>
  <si>
    <t>さいき</t>
    <phoneticPr fontId="2"/>
  </si>
  <si>
    <t>さいきひがし</t>
    <phoneticPr fontId="2"/>
  </si>
  <si>
    <t>とまちだい</t>
    <phoneticPr fontId="2"/>
  </si>
  <si>
    <t>つるおか</t>
    <phoneticPr fontId="2"/>
  </si>
  <si>
    <t>かみかたた</t>
    <phoneticPr fontId="2"/>
  </si>
  <si>
    <t>やはた</t>
    <phoneticPr fontId="2"/>
  </si>
  <si>
    <t>しもかたた</t>
    <phoneticPr fontId="2"/>
  </si>
  <si>
    <t>きたち</t>
    <phoneticPr fontId="2"/>
  </si>
  <si>
    <t>しののめ</t>
    <phoneticPr fontId="2"/>
  </si>
  <si>
    <t>きりはた</t>
    <phoneticPr fontId="2"/>
  </si>
  <si>
    <t>かみの</t>
    <phoneticPr fontId="2"/>
  </si>
  <si>
    <t>めいじ</t>
    <phoneticPr fontId="2"/>
  </si>
  <si>
    <t>ほんじょう</t>
    <phoneticPr fontId="2"/>
  </si>
  <si>
    <t>うめりょくほう</t>
    <phoneticPr fontId="2"/>
  </si>
  <si>
    <t>なおかわ</t>
    <phoneticPr fontId="2"/>
  </si>
  <si>
    <t>まつうら</t>
    <phoneticPr fontId="2"/>
  </si>
  <si>
    <t>よのうづ</t>
    <phoneticPr fontId="2"/>
  </si>
  <si>
    <t>かまえしょうなんがくえん</t>
    <phoneticPr fontId="2"/>
  </si>
  <si>
    <t>つるや</t>
    <phoneticPr fontId="2"/>
  </si>
  <si>
    <t>さいきじょうなん</t>
    <phoneticPr fontId="2"/>
  </si>
  <si>
    <t>さいきみなみ</t>
    <phoneticPr fontId="2"/>
  </si>
  <si>
    <t>げんよう</t>
    <phoneticPr fontId="2"/>
  </si>
  <si>
    <t>しょうわ</t>
    <phoneticPr fontId="2"/>
  </si>
  <si>
    <t>つるみ</t>
    <phoneticPr fontId="2"/>
  </si>
  <si>
    <t>さいきかくじょう</t>
    <phoneticPr fontId="2"/>
  </si>
  <si>
    <t>さいきほうなん</t>
    <phoneticPr fontId="2"/>
  </si>
  <si>
    <t>にほんぶんりだいがくふぞく</t>
    <phoneticPr fontId="2"/>
  </si>
  <si>
    <t>さいきこうとうぎじゅつ</t>
    <phoneticPr fontId="2"/>
  </si>
  <si>
    <t>読み</t>
    <rPh sb="0" eb="1">
      <t>ヨ</t>
    </rPh>
    <phoneticPr fontId="2"/>
  </si>
  <si>
    <t>32.96934672439819, 131.84219973192762</t>
    <phoneticPr fontId="2"/>
  </si>
  <si>
    <t>32.95432369169948, 131.8011390288555</t>
    <phoneticPr fontId="2"/>
  </si>
  <si>
    <t>32.85829982935717, 131.67083090431316</t>
    <phoneticPr fontId="2"/>
  </si>
  <si>
    <t>32.89750803241742, 131.77621847183084</t>
    <phoneticPr fontId="2"/>
  </si>
  <si>
    <t>32.942056308410834, 131.9652080301116</t>
    <phoneticPr fontId="2"/>
  </si>
  <si>
    <t>32.91641402818448, 131.98040365769134</t>
    <phoneticPr fontId="2"/>
  </si>
  <si>
    <t>32.80315516872161, 131.94263943835085</t>
    <phoneticPr fontId="2"/>
  </si>
  <si>
    <t>32.96073770648104, 131.89537871417386</t>
    <phoneticPr fontId="2"/>
  </si>
  <si>
    <t>32.96750351544744, 131.8805403097965</t>
    <phoneticPr fontId="2"/>
  </si>
  <si>
    <t>32.96226032403826, 131.91657535220162</t>
    <phoneticPr fontId="2"/>
  </si>
  <si>
    <t>32.97076187358348, 131.90903149326743</t>
    <phoneticPr fontId="2"/>
  </si>
  <si>
    <t>ID</t>
  </si>
  <si>
    <t>正式名称</t>
  </si>
  <si>
    <t>正式名称（フリガナ）</t>
  </si>
  <si>
    <t>略称</t>
  </si>
  <si>
    <t>略称（フリガナ）</t>
  </si>
  <si>
    <t>英語表記（ローマ字表記）</t>
  </si>
  <si>
    <t>機関区分</t>
  </si>
  <si>
    <t>都道府県コード</t>
  </si>
  <si>
    <t>市区町村コード</t>
  </si>
  <si>
    <t>所在地</t>
  </si>
  <si>
    <t>所在地座標（緯度） 修正後</t>
    <rPh sb="10" eb="13">
      <t>シュウセイゴ</t>
    </rPh>
    <phoneticPr fontId="11"/>
  </si>
  <si>
    <t>所在地座標（経度） 修正後</t>
    <phoneticPr fontId="11"/>
  </si>
  <si>
    <t>案内用ホームページアドレス</t>
  </si>
  <si>
    <t>毎週決まった曜日に休診（月）</t>
  </si>
  <si>
    <t>毎週決まった曜日に休診（火）</t>
  </si>
  <si>
    <t>毎週決まった曜日に休診（水）</t>
  </si>
  <si>
    <t>毎週決まった曜日に休診（木）</t>
  </si>
  <si>
    <t>毎週決まった曜日に休診（金）</t>
  </si>
  <si>
    <t>毎週決まった曜日に休診（土）</t>
  </si>
  <si>
    <t>毎週決まった曜日に休診（日）</t>
  </si>
  <si>
    <t>決まった週に休診（定期週）第1週（月）</t>
  </si>
  <si>
    <t>決まった週に休診（定期週）第1週（火）</t>
  </si>
  <si>
    <t>決まった週に休診（定期週）第1週（水）</t>
  </si>
  <si>
    <t>決まった週に休診（定期週）第1週（木）</t>
  </si>
  <si>
    <t>決まった週に休診（定期週）第1週（金）</t>
  </si>
  <si>
    <t>決まった週に休診（定期週）第1週（土）</t>
  </si>
  <si>
    <t>決まった週に休診（定期週）第1週（日）</t>
  </si>
  <si>
    <t>決まった週に休診（定期週）第2週（月）</t>
  </si>
  <si>
    <t>決まった週に休診（定期週）第2週（火）</t>
  </si>
  <si>
    <t>決まった週に休診（定期週）第2週（水）</t>
  </si>
  <si>
    <t>決まった週に休診（定期週）第2週（木）</t>
  </si>
  <si>
    <t>決まった週に休診（定期週）第2週（金）</t>
  </si>
  <si>
    <t>決まった週に休診（定期週）第2週（土）</t>
  </si>
  <si>
    <t>決まった週に休診（定期週）第2週（日）</t>
  </si>
  <si>
    <t>決まった週に休診（定期週）第3週（月）</t>
  </si>
  <si>
    <t>決まった週に休診（定期週）第3週（火）</t>
  </si>
  <si>
    <t>決まった週に休診（定期週）第3週（水）</t>
  </si>
  <si>
    <t>決まった週に休診（定期週）第3週（木）</t>
  </si>
  <si>
    <t>決まった週に休診（定期週）第3週（金）</t>
  </si>
  <si>
    <t>決まった週に休診（定期週）第3週（土）</t>
  </si>
  <si>
    <t>決まった週に休診（定期週）第3週（日）</t>
  </si>
  <si>
    <t>決まった週に休診（定期週）第4週（月）</t>
  </si>
  <si>
    <t>決まった週に休診（定期週）第4週（火）</t>
  </si>
  <si>
    <t>決まった週に休診（定期週）第4週（水）</t>
  </si>
  <si>
    <t>決まった週に休診（定期週）第4週（木）</t>
  </si>
  <si>
    <t>決まった週に休診（定期週）第4週（金）</t>
  </si>
  <si>
    <t>決まった週に休診（定期週）第4週（土）</t>
  </si>
  <si>
    <t>決まった週に休診（定期週）第4週（日）</t>
  </si>
  <si>
    <t>決まった週に休診（定期週）第5週（月）</t>
  </si>
  <si>
    <t>決まった週に休診（定期週）第5週（火）</t>
  </si>
  <si>
    <t>決まった週に休診（定期週）第5週（水）</t>
  </si>
  <si>
    <t>決まった週に休診（定期週）第5週（木）</t>
  </si>
  <si>
    <t>決まった週に休診（定期週）第5週（金）</t>
  </si>
  <si>
    <t>決まった週に休診（定期週）第5週（土）</t>
  </si>
  <si>
    <t>決まった週に休診（定期週）第5週（日）</t>
  </si>
  <si>
    <t>祝日に休診</t>
  </si>
  <si>
    <t>その他の休診日（gw、お盆等）</t>
  </si>
  <si>
    <t>一般病床</t>
  </si>
  <si>
    <t>療養病床</t>
  </si>
  <si>
    <t>療養病床のうち医療保険適用</t>
  </si>
  <si>
    <t>療養病床のうち介護保険適用</t>
  </si>
  <si>
    <t>精神病床</t>
  </si>
  <si>
    <t>結核病床</t>
  </si>
  <si>
    <t>感染症病床</t>
  </si>
  <si>
    <t>合計病床数</t>
  </si>
  <si>
    <t>大分県佐伯市鶴岡町</t>
  </si>
  <si>
    <t>32.959495997982586, 131.88257040018397</t>
    <phoneticPr fontId="11"/>
  </si>
  <si>
    <t>http://www.nagato.or.jp/</t>
  </si>
  <si>
    <t>独立行政法人地域医療機能推進機構　南海医療センター</t>
  </si>
  <si>
    <t>ドクリツギョウセイホウジンチイキイリョウキノウスイシンキコウ　ナンカイイリョウセンター</t>
  </si>
  <si>
    <t>大分県佐伯市常盤西町７番８号</t>
  </si>
  <si>
    <t>http://nankai.jcho.go.jp/</t>
  </si>
  <si>
    <t>12月29日、12月30日、12月31日、1月1日、1月2日、1月3日</t>
  </si>
  <si>
    <t>大分県佐伯市東町２７番１２号</t>
  </si>
  <si>
    <t>32.9636975,131.9094732</t>
  </si>
  <si>
    <t>http://www.saikihoyouin.com/</t>
  </si>
  <si>
    <t>カレンダー通り</t>
  </si>
  <si>
    <t>大分県佐伯市長島町２丁目１８番２４号</t>
  </si>
  <si>
    <t>http://sone-hp.jp</t>
  </si>
  <si>
    <t>８月13、14、15日（改行）12月31日、1月1、2、3日</t>
  </si>
  <si>
    <t>大分県佐伯市鶴岡西町２丁目２６６番地</t>
  </si>
  <si>
    <t>http://www.nisida-med.jp/</t>
  </si>
  <si>
    <t>大分県佐伯市蒲江蒲江浦２２１５－９</t>
  </si>
  <si>
    <t>医療法人　穐山会　秋山医院</t>
  </si>
  <si>
    <t>イリョウホウジン　シュウザンカイ　アキヤマイイン</t>
  </si>
  <si>
    <t>大分県佐伯市向島２丁目１９－２１</t>
  </si>
  <si>
    <t>盆休診日：8月１４日・１５日</t>
  </si>
  <si>
    <t>大分県佐伯市駅前</t>
  </si>
  <si>
    <t>毎月第１，３，５週の金曜日午後休診</t>
  </si>
  <si>
    <t>医療法人　ひまわり会　池田医院</t>
  </si>
  <si>
    <t>イケダイイン</t>
  </si>
  <si>
    <t>大分県佐伯市上岡１２５８番地１</t>
  </si>
  <si>
    <t>GW 　盆休み（8／14、8／15）（改行）年末年始（12／31PM～1／3）</t>
  </si>
  <si>
    <t>大分県佐伯市大手町３丁目３番３８号</t>
  </si>
  <si>
    <t>火曜日午後、土曜日午後、日祝日、お盆（８月１３日～８月１５日）、年末年始（１２月３１日～１月３日</t>
  </si>
  <si>
    <t>佐伯診療所</t>
  </si>
  <si>
    <t>サイキシンリョウショ</t>
  </si>
  <si>
    <t>saikisinnryousyo</t>
  </si>
  <si>
    <t>大分県佐伯市中の島１丁目１４番２１号</t>
  </si>
  <si>
    <t>http://www.oitakyowa-hp.org/index.html</t>
  </si>
  <si>
    <t>水・土曜日の午後、８月１３～１５日、１２月３０日～１月３日は、休診</t>
  </si>
  <si>
    <t>大分県佐伯市蒲江蒲江浦２１５３番地</t>
  </si>
  <si>
    <t>日曜・祝日　８月１４日、１５日は午後休診　１２月３１日休診</t>
  </si>
  <si>
    <t>大分県佐伯市長谷７７２８ー１</t>
  </si>
  <si>
    <t>GW、お盆、年末年始</t>
  </si>
  <si>
    <t>大分県佐伯市弥生上小倉</t>
  </si>
  <si>
    <t>大分県佐伯市女島６８７３－２</t>
  </si>
  <si>
    <t>火曜日、木曜日、土曜日の午後は休診（改行）GW、お盆と年末年始</t>
  </si>
  <si>
    <t>イリョウホウジンクワハタショウニカイイン</t>
  </si>
  <si>
    <t>大分県佐伯市中村東町１０番５号</t>
  </si>
  <si>
    <t>（お盆）8月13日　8月14日　8月15日（改行）（年末）12月31日　1月1日　1月2日　1月3日</t>
  </si>
  <si>
    <t>医療法人　養春堂　近藤医院</t>
  </si>
  <si>
    <t>イリョウホウジン　ヨウシュンドウ　コンドウイイン</t>
  </si>
  <si>
    <t>kondo iin</t>
  </si>
  <si>
    <t>大分県佐伯市弥生大字江良１０５２－３</t>
  </si>
  <si>
    <t>お盆休診日：8月13日、14日、15日</t>
  </si>
  <si>
    <t>医療法人佐伯眼科</t>
  </si>
  <si>
    <t>イリョウホウジンサイキガンカ</t>
  </si>
  <si>
    <t>大分県佐伯市常盤西町１８６８番地１</t>
  </si>
  <si>
    <t>大分県佐伯市本匠堂ノ間</t>
  </si>
  <si>
    <t>大島診療所</t>
  </si>
  <si>
    <t>オオシマシンリョウジョ</t>
  </si>
  <si>
    <t>大分県佐伯市鶴見大島７１７番地５</t>
  </si>
  <si>
    <t>大分県佐伯市大字久保浦字堀切１０５９番地の１９</t>
  </si>
  <si>
    <t>佐伯市国民健康保険丹賀診療所</t>
    <phoneticPr fontId="11"/>
  </si>
  <si>
    <t>丹賀診療所</t>
  </si>
  <si>
    <t>タンガシンリョウジョ</t>
  </si>
  <si>
    <t>大分県佐伯市鶴見丹賀浦１２９番地１</t>
  </si>
  <si>
    <t>管理者が月曜日、木曜日午後は鶴見診療所に出務のため休診。</t>
  </si>
  <si>
    <t>大分県佐伯市鶴見大字沖松浦２０番地</t>
  </si>
  <si>
    <t>毎週火曜日午後、お盆（8/13～15）</t>
  </si>
  <si>
    <t>医療法人　雄生会　塩月内科小児科医院</t>
  </si>
  <si>
    <t>塩月内科小児科医院</t>
  </si>
  <si>
    <t>シオツキナイカショウニカイイン</t>
  </si>
  <si>
    <t>大分県佐伯市　女島</t>
  </si>
  <si>
    <t>4回/月　(日)  0900 ～ 1600 まで日直医師が来ている日があります。　毎月 来院日を決めます。（改行）予定は、受付待合室に掲示している  ※ 日直医師が来ない日もあります。</t>
  </si>
  <si>
    <t>大分県佐伯市中の島１－２－２９</t>
  </si>
  <si>
    <t>GW　8月13日14日15日（改行）12月30，31日1月１，２，３日</t>
  </si>
  <si>
    <t>大分県佐伯市中の島３丁目２－２</t>
  </si>
  <si>
    <t>大分県佐伯市中村東町８－１２</t>
  </si>
  <si>
    <t>年末年始　１２月３０～１月３日　休診（改行）盆休み　８月１３日～８月１５日　休診</t>
  </si>
  <si>
    <t>医療法人　新徳寺　神宮医院</t>
  </si>
  <si>
    <t>イリョウホウジン　シントクジ　シングウイイン</t>
  </si>
  <si>
    <t>シングウイイン</t>
  </si>
  <si>
    <t>大分県佐伯市宇目小野市２８８４番地３</t>
  </si>
  <si>
    <t>大分県佐伯市西谷町５番２４号</t>
  </si>
  <si>
    <t>https://sugidani.sakura.ne.jp/www/</t>
  </si>
  <si>
    <t>田中眼科</t>
  </si>
  <si>
    <t>タナカガンカ</t>
  </si>
  <si>
    <t>TANAKA GANKA</t>
  </si>
  <si>
    <t>大分県佐伯市城下西町３－２３</t>
  </si>
  <si>
    <t>田淵内科</t>
  </si>
  <si>
    <t>大分県佐伯市中村東町２ー２２</t>
  </si>
  <si>
    <t>GW：暦通りで休診、お盆：8月13日～8月15日、正月休み：12月29日～1月3日</t>
  </si>
  <si>
    <t>社会医療法人長門莫記念会直川クリニック</t>
  </si>
  <si>
    <t>シャカイイリョウホジン　ナガトサダムキネンカイ　ナオカワクリニック</t>
  </si>
  <si>
    <t>大分県佐伯市直川上直見５６２番地１</t>
  </si>
  <si>
    <t>http://www.nagato.or.jp</t>
  </si>
  <si>
    <t>正月休み有り</t>
  </si>
  <si>
    <t>大分県佐伯市向島</t>
  </si>
  <si>
    <t>http://www.nakauraheart.com</t>
  </si>
  <si>
    <t>大分県佐伯市中村東町６－１１</t>
  </si>
  <si>
    <t>8月13・14・15日　12月30・31日　１月1・2・3日</t>
  </si>
  <si>
    <t>MIZUNUMA Hospital</t>
  </si>
  <si>
    <t>大分県佐伯市駅前２丁目４番９号</t>
  </si>
  <si>
    <t>お盆、年末年始休診</t>
  </si>
  <si>
    <t>大分県佐伯市蒲江蒲江浦</t>
  </si>
  <si>
    <t>1月1日.1月2日.1月3日.8月14日.8月15日.8月16日</t>
  </si>
  <si>
    <t>大分県佐伯市西谷町１－２７</t>
  </si>
  <si>
    <t>http://yaguchi.saiki.jp/</t>
  </si>
  <si>
    <t>大分県佐伯市船頭町</t>
  </si>
  <si>
    <t>ＧＷ、お盆８月１３日～１５日、年末年始１２月３０日～１月３日</t>
  </si>
  <si>
    <t>大分県佐伯市大手町３－４－３</t>
  </si>
  <si>
    <t>お盆休みは８月13，14，15日（改行）年末年始のお休みは12月30,31日、1月1，2，3日</t>
  </si>
  <si>
    <t>大分県佐伯市池田</t>
  </si>
  <si>
    <t>大分県佐伯市鶴岡西町二丁目１１３番地</t>
  </si>
  <si>
    <t>http://www.sugano-clinic.jp/</t>
  </si>
  <si>
    <t>医療法人馬場内科クリニック</t>
  </si>
  <si>
    <t>イリョウホウジンババナイカクリニック</t>
  </si>
  <si>
    <t>大分県佐伯市長島町２－１３３－２</t>
  </si>
  <si>
    <t>8/13-15,12/30-1/3</t>
  </si>
  <si>
    <t>大分県佐伯市城下西町</t>
  </si>
  <si>
    <t>お盆休み：８月13～15日（改行）年末年始の休み：12月30日～１月3日</t>
  </si>
  <si>
    <t>Ito Cardiovascular Clinic</t>
  </si>
  <si>
    <t>大分県佐伯市長島町４丁目１番７号</t>
  </si>
  <si>
    <t>大分県佐伯市駅前１丁目１番１１号</t>
  </si>
  <si>
    <t>大分県佐伯市戸穴３６２番地１</t>
  </si>
  <si>
    <t>大分県佐伯市長島町１丁目４番１６号</t>
  </si>
  <si>
    <t>http://www.saiki-sudoclinic.com</t>
  </si>
  <si>
    <t>お盆（8月13日～8月15日）（改行）年末年始（12月31日～1月3日）</t>
  </si>
  <si>
    <t>大分県佐伯市池田２２６０ー１</t>
  </si>
  <si>
    <t>http://egaoclinic.jp/</t>
  </si>
  <si>
    <t>第5週目、第１・３週火曜日の午後、年末年始</t>
  </si>
  <si>
    <t>歯科</t>
    <rPh sb="0" eb="2">
      <t>シカ</t>
    </rPh>
    <phoneticPr fontId="11"/>
  </si>
  <si>
    <t>大分県佐伯市駅前１－４－８</t>
  </si>
  <si>
    <t>月の2週目を除く木曜の午後休診 、 月の第2土曜日が休診（改行）GW、お盆、年末年始、休診</t>
  </si>
  <si>
    <t>大分県佐伯市弥生大字井崎字川又１３６６－１</t>
  </si>
  <si>
    <t>第２、第４土曜休診（改行）第１、第３、第５土曜は9：00～12：00診療（改行）日曜、祝日、お盆、年末年始は休診</t>
  </si>
  <si>
    <t>大分県佐伯市上浦津井浦</t>
  </si>
  <si>
    <t>大分県佐伯市春日町８－１２</t>
  </si>
  <si>
    <t>大分県佐伯市鶴岡町１－１１－５９</t>
  </si>
  <si>
    <t>大分県佐伯市長島町</t>
  </si>
  <si>
    <t>大分県佐伯市蒲江大字蒲江浦３３７８－１</t>
  </si>
  <si>
    <t>GW  お盆休み　年末年始</t>
  </si>
  <si>
    <t>大分県佐伯市春日町２－１</t>
  </si>
  <si>
    <t>http://www.tsuchiya-dc.com/</t>
  </si>
  <si>
    <t>月によって、月曜日か土曜日のどちらかが休診となる場合があります。（改行）年末年始・GW・お盆も、休診致します。</t>
  </si>
  <si>
    <t>大分県佐伯市鶴岡町３－１０－１７</t>
  </si>
  <si>
    <t>８月１２・１３・１４・１５　１２月２９・３０・３１　１月１・２・３</t>
  </si>
  <si>
    <t>大分県佐伯市中の島</t>
  </si>
  <si>
    <t>GW、お盆、土曜日午後</t>
  </si>
  <si>
    <t>大分県佐伯市蒲江畑野浦</t>
  </si>
  <si>
    <t>http://todakashika.com/</t>
  </si>
  <si>
    <t>大分県佐伯市長谷７７２６－１</t>
  </si>
  <si>
    <t>http://nakagawa.dentdb.com/</t>
  </si>
  <si>
    <t>水曜日午後（改行）GW、お盆</t>
  </si>
  <si>
    <t>大分県佐伯市中村東町６−１４</t>
  </si>
  <si>
    <t>http://www.saiki.tv/~yoshi-ngt5/</t>
  </si>
  <si>
    <t>大分県佐伯市内町５－１１</t>
  </si>
  <si>
    <t>大分県佐伯市池船町２１－１４</t>
  </si>
  <si>
    <t>8月13.14.15日、年末年始</t>
  </si>
  <si>
    <t>大分県佐伯市蒲江蒲江浦２２１５－８</t>
  </si>
  <si>
    <t>大分県佐伯市城下東町１－１</t>
  </si>
  <si>
    <t>GW、お盆、12月29日から1月3日</t>
  </si>
  <si>
    <t>大分県佐伯市向島１－１１－３１</t>
  </si>
  <si>
    <t>毎週木曜日の午後休診</t>
  </si>
  <si>
    <t>大分県佐伯市宇目大字小野市２８０８－８</t>
  </si>
  <si>
    <t>http://yayoi-dent.com</t>
  </si>
  <si>
    <t>土曜日休診週は火曜日診療（改行）GW、年末年始</t>
  </si>
  <si>
    <t>大分県佐伯市城下西町２－６０</t>
  </si>
  <si>
    <t>http://yoshidashika.dentalmall.jp/</t>
  </si>
  <si>
    <t>https://www.wakita-dc.com/</t>
  </si>
  <si>
    <t>年末年始12月29日から1月3日および盆（8月13.14.15日）は休診（改行）毎週木曜日と土曜日は不定休</t>
  </si>
  <si>
    <t>大分県佐伯市池田２０５３番地１</t>
  </si>
  <si>
    <t>KOSUMOTAUNSIKA</t>
  </si>
  <si>
    <t>大分県佐伯市鶴岡西町一丁目２２８番地</t>
  </si>
  <si>
    <t>大分県佐伯市中の島２丁目１９番３０号</t>
  </si>
  <si>
    <t>https://family-m-clinic.ci-hp.jp/</t>
  </si>
  <si>
    <t>大分県佐伯市長島町２ー２ー１０</t>
  </si>
  <si>
    <t>助産所</t>
    <rPh sb="0" eb="3">
      <t>ジョサンショ</t>
    </rPh>
    <phoneticPr fontId="11"/>
  </si>
  <si>
    <t>ワタナベジョサンイン</t>
    <phoneticPr fontId="11"/>
  </si>
  <si>
    <t>大分県佐伯市長良３６５−１</t>
    <phoneticPr fontId="11"/>
  </si>
  <si>
    <t>社会医療法人　敬和会　おおいた県南ホスピタル</t>
    <phoneticPr fontId="2"/>
  </si>
  <si>
    <t>シャカイイリョウホウジン　ケイワカイ　オオイタケンナンホスピタル</t>
    <phoneticPr fontId="2"/>
  </si>
  <si>
    <t>社会医療法人　小寺会　佐伯中央病院</t>
    <phoneticPr fontId="2"/>
  </si>
  <si>
    <t>シャカイイリョウホウジン　コデラカイ　サイキチュウオウビョウイン</t>
    <phoneticPr fontId="2"/>
  </si>
  <si>
    <t>大分県佐伯市弥生大字井崎１５４２－３</t>
    <rPh sb="0" eb="3">
      <t>オオイタケン</t>
    </rPh>
    <rPh sb="3" eb="6">
      <t>サイキシ</t>
    </rPh>
    <rPh sb="6" eb="8">
      <t>ヤヨイ</t>
    </rPh>
    <rPh sb="8" eb="10">
      <t>オオアザ</t>
    </rPh>
    <rPh sb="10" eb="12">
      <t>イサキ</t>
    </rPh>
    <phoneticPr fontId="3"/>
  </si>
  <si>
    <t>大分県佐伯市大字鶴望２７３８番地１</t>
    <rPh sb="0" eb="3">
      <t>オオイタケン</t>
    </rPh>
    <rPh sb="15" eb="16">
      <t>チ</t>
    </rPh>
    <phoneticPr fontId="3"/>
  </si>
  <si>
    <t>あなん歯科医院</t>
    <rPh sb="3" eb="7">
      <t>シカイイン</t>
    </rPh>
    <phoneticPr fontId="3"/>
  </si>
  <si>
    <t>入江歯科</t>
    <rPh sb="0" eb="2">
      <t>イリエ</t>
    </rPh>
    <rPh sb="2" eb="4">
      <t>シカ</t>
    </rPh>
    <phoneticPr fontId="3"/>
  </si>
  <si>
    <t>大分県佐伯市直川大字上直見字向船場３９３０</t>
    <rPh sb="0" eb="3">
      <t>オオイタケン</t>
    </rPh>
    <rPh sb="3" eb="6">
      <t>サイキシ</t>
    </rPh>
    <rPh sb="6" eb="8">
      <t>ナオカワ</t>
    </rPh>
    <rPh sb="8" eb="10">
      <t>オオアザ</t>
    </rPh>
    <rPh sb="10" eb="13">
      <t>カミナオミ</t>
    </rPh>
    <rPh sb="13" eb="14">
      <t>ジ</t>
    </rPh>
    <rPh sb="14" eb="15">
      <t>ム</t>
    </rPh>
    <rPh sb="15" eb="17">
      <t>フナバ</t>
    </rPh>
    <phoneticPr fontId="3"/>
  </si>
  <si>
    <t>大分県佐伯市大字木立字亀の甲６４８５-２</t>
    <rPh sb="0" eb="3">
      <t>オオイタケン</t>
    </rPh>
    <rPh sb="3" eb="6">
      <t>サイキシ</t>
    </rPh>
    <rPh sb="6" eb="8">
      <t>オオアザ</t>
    </rPh>
    <rPh sb="8" eb="9">
      <t>キ</t>
    </rPh>
    <rPh sb="9" eb="10">
      <t>タ</t>
    </rPh>
    <rPh sb="10" eb="11">
      <t>アザ</t>
    </rPh>
    <rPh sb="11" eb="12">
      <t>カメ</t>
    </rPh>
    <rPh sb="13" eb="14">
      <t>コウ</t>
    </rPh>
    <phoneticPr fontId="3"/>
  </si>
  <si>
    <t>アナンシカイイン</t>
    <phoneticPr fontId="2"/>
  </si>
  <si>
    <t>イリエシカ</t>
    <phoneticPr fontId="2"/>
  </si>
  <si>
    <t>マキシカイイン</t>
    <phoneticPr fontId="2"/>
  </si>
  <si>
    <t>大分県佐伯市中村南町５－６</t>
    <rPh sb="0" eb="3">
      <t>オオイタケン</t>
    </rPh>
    <phoneticPr fontId="2"/>
  </si>
  <si>
    <t>32.89842886349401, 131.78285651724167</t>
  </si>
  <si>
    <t>32.931316067316025,131.924980253835</t>
  </si>
  <si>
    <t>32.96017595446216, 131.89875014068787</t>
    <phoneticPr fontId="2"/>
  </si>
  <si>
    <t>20251201時点　佐伯市内医療機関（特養施設や、一般外来を行わない施設を除く）。助産所は、訪問のみの施設を除く</t>
    <rPh sb="8" eb="10">
      <t>ジテン</t>
    </rPh>
    <rPh sb="11" eb="14">
      <t>サイキシ</t>
    </rPh>
    <rPh sb="14" eb="15">
      <t>ナイ</t>
    </rPh>
    <rPh sb="15" eb="17">
      <t>イリョウ</t>
    </rPh>
    <rPh sb="17" eb="19">
      <t>キカン</t>
    </rPh>
    <rPh sb="20" eb="22">
      <t>トクヨウ</t>
    </rPh>
    <rPh sb="22" eb="24">
      <t>シセツ</t>
    </rPh>
    <rPh sb="26" eb="28">
      <t>イッパン</t>
    </rPh>
    <rPh sb="28" eb="30">
      <t>ガイライ</t>
    </rPh>
    <rPh sb="31" eb="32">
      <t>オコナ</t>
    </rPh>
    <rPh sb="35" eb="37">
      <t>シセツ</t>
    </rPh>
    <rPh sb="38" eb="39">
      <t>ノゾ</t>
    </rPh>
    <rPh sb="42" eb="44">
      <t>ジョサン</t>
    </rPh>
    <rPh sb="44" eb="45">
      <t>ショ</t>
    </rPh>
    <rPh sb="52" eb="54">
      <t>シセツ</t>
    </rPh>
    <rPh sb="55" eb="56">
      <t>ノゾ</t>
    </rPh>
    <phoneticPr fontId="2"/>
  </si>
  <si>
    <t>医療法人　鶴岡クリニック（歯科）</t>
    <rPh sb="13" eb="15">
      <t>シカ</t>
    </rPh>
    <phoneticPr fontId="2"/>
  </si>
  <si>
    <t>ドラッグセイムス佐伯中の島薬局</t>
    <rPh sb="13" eb="15">
      <t>ヤッキョク</t>
    </rPh>
    <phoneticPr fontId="2"/>
  </si>
  <si>
    <t>大日保育園</t>
  </si>
  <si>
    <t>だいにち</t>
    <phoneticPr fontId="2"/>
  </si>
  <si>
    <t>佐伯市若宮町1-32</t>
  </si>
  <si>
    <t>0972-22-2430</t>
  </si>
  <si>
    <t>32.9593250862307,131.884932334838</t>
  </si>
  <si>
    <t>みなみこども園</t>
  </si>
  <si>
    <t>みなみ</t>
    <phoneticPr fontId="2"/>
  </si>
  <si>
    <t>佐伯市中の島2丁目19－36</t>
  </si>
  <si>
    <t>0972-23-0567</t>
  </si>
  <si>
    <t>32.9530520585278,131.89701648206</t>
  </si>
  <si>
    <t>みなとこども園</t>
  </si>
  <si>
    <t>みなと</t>
    <phoneticPr fontId="2"/>
  </si>
  <si>
    <t>佐伯市鶴谷町1丁目5番15号</t>
  </si>
  <si>
    <t>0972-22-5399</t>
  </si>
  <si>
    <t>32.9748100375428,131.906441761559</t>
  </si>
  <si>
    <t>八幡保育園</t>
  </si>
  <si>
    <t>佐伯市大字戸穴7番地の2</t>
  </si>
  <si>
    <t>0972-27-7661</t>
  </si>
  <si>
    <t>33.0003547970083,131.893500841532</t>
  </si>
  <si>
    <t>R7年度末で実質の閉園</t>
    <rPh sb="2" eb="4">
      <t>ネンド</t>
    </rPh>
    <rPh sb="4" eb="5">
      <t>マツ</t>
    </rPh>
    <rPh sb="6" eb="8">
      <t>ジッシツ</t>
    </rPh>
    <rPh sb="9" eb="11">
      <t>ヘイエン</t>
    </rPh>
    <phoneticPr fontId="2"/>
  </si>
  <si>
    <t>さいきこども園</t>
  </si>
  <si>
    <t>さいき</t>
  </si>
  <si>
    <t>佐伯市蟹田7番12号</t>
  </si>
  <si>
    <t>0972-22-0644</t>
  </si>
  <si>
    <t>32.9680563754616,131.903653460371</t>
  </si>
  <si>
    <t>長島保育園</t>
  </si>
  <si>
    <t>ながしま</t>
    <phoneticPr fontId="2"/>
  </si>
  <si>
    <t>佐伯市長島町2丁目27番1号</t>
  </si>
  <si>
    <t>0972-24-0522</t>
  </si>
  <si>
    <t>32.9608106242929,131.911946502256</t>
  </si>
  <si>
    <t>ふれあい</t>
  </si>
  <si>
    <t>佐伯市字女島6930番地</t>
  </si>
  <si>
    <t>0972-22-9933</t>
  </si>
  <si>
    <t>32.9531779439014,131.908553819082</t>
  </si>
  <si>
    <t>松浦こども園</t>
  </si>
  <si>
    <t>まつうら</t>
  </si>
  <si>
    <t>佐伯市鶴見大字沖松浦745-1</t>
  </si>
  <si>
    <t>0972-33-0096</t>
  </si>
  <si>
    <t>32.9442740738422,131.963158611215</t>
  </si>
  <si>
    <t>さくらこども園</t>
  </si>
  <si>
    <t>さくら</t>
  </si>
  <si>
    <t>佐伯市字女島6945番3</t>
  </si>
  <si>
    <t>0972-28-8877</t>
  </si>
  <si>
    <t>32.9542220355902,131.90806468052</t>
  </si>
  <si>
    <t>つるおか保育所</t>
  </si>
  <si>
    <t>32.9559111229568,131.882596444521</t>
  </si>
  <si>
    <t>畑野浦保育所</t>
  </si>
  <si>
    <t>はたのうら</t>
    <phoneticPr fontId="2"/>
  </si>
  <si>
    <t>32.8555231139975,131.950348063516</t>
  </si>
  <si>
    <t>やよいこども園</t>
  </si>
  <si>
    <t>やよい</t>
  </si>
  <si>
    <t>佐伯市弥生大字上小倉1201-1</t>
  </si>
  <si>
    <t>0972-46-1591</t>
  </si>
  <si>
    <t>32.9684831344472,131.8405503936</t>
  </si>
  <si>
    <t>にじいろこども園</t>
  </si>
  <si>
    <t>にじいろ</t>
  </si>
  <si>
    <t>佐伯市弥生大字大坂本1065番地1</t>
  </si>
  <si>
    <t>0972-46-1441</t>
  </si>
  <si>
    <t>32.9819307611841,131.847605832059</t>
  </si>
  <si>
    <t>ルンビニこども園</t>
  </si>
  <si>
    <t>るんびに</t>
    <phoneticPr fontId="2"/>
  </si>
  <si>
    <t>佐伯市城下東町5-4</t>
  </si>
  <si>
    <t xml:space="preserve">0972-23-6160 </t>
  </si>
  <si>
    <t>32.9594930160897,131.895305769971</t>
  </si>
  <si>
    <t>カトリック佐伯幼稚園</t>
  </si>
  <si>
    <t>かとりっく</t>
    <phoneticPr fontId="2"/>
  </si>
  <si>
    <t>佐伯市中村東町7-3</t>
  </si>
  <si>
    <t>0972-22-2182</t>
  </si>
  <si>
    <t>32.9614086243596,131.900471494088</t>
  </si>
  <si>
    <t>ほんじょうこども園</t>
  </si>
  <si>
    <t>ほんじょう</t>
  </si>
  <si>
    <t>佐伯市本匠大字笠掛1381番地1</t>
  </si>
  <si>
    <t>0972-56-5033</t>
  </si>
  <si>
    <t>32.9561810491689,131.80263950158</t>
  </si>
  <si>
    <t>なおかわこども園</t>
  </si>
  <si>
    <t>なおかわ</t>
  </si>
  <si>
    <t>0972-58-2146</t>
  </si>
  <si>
    <t>32.8968101925009,131.779786668197</t>
  </si>
  <si>
    <t>うめこども園</t>
  </si>
  <si>
    <t>うめ</t>
  </si>
  <si>
    <t>0972-52-1013</t>
  </si>
  <si>
    <t>32.8543612372028,131.680384298866</t>
  </si>
  <si>
    <t>かまえ</t>
  </si>
  <si>
    <t>佐伯市蒲江⼤字蒲江浦404番地１</t>
  </si>
  <si>
    <t>0972-42-5500</t>
  </si>
  <si>
    <t>32.8011111006303,131.937525435333</t>
  </si>
  <si>
    <t>（福）長陽会　愛</t>
  </si>
  <si>
    <t>ちょうようかい　あい</t>
    <phoneticPr fontId="2"/>
  </si>
  <si>
    <t>32.937063337759,131.911864240251</t>
  </si>
  <si>
    <t>ながと保育園</t>
  </si>
  <si>
    <t>ながと</t>
    <phoneticPr fontId="2"/>
  </si>
  <si>
    <t>佐伯市鶴岡町1丁目2151-1</t>
  </si>
  <si>
    <t>0972-20-3399</t>
  </si>
  <si>
    <t>32.9603746645019,131.88203474654</t>
  </si>
  <si>
    <t>花みずき保育園</t>
  </si>
  <si>
    <t>はなみずき</t>
    <phoneticPr fontId="2"/>
  </si>
  <si>
    <t>佐伯市池田2256番7</t>
  </si>
  <si>
    <t>0972-23-1155</t>
  </si>
  <si>
    <t>32.9457977971064,131.897344379764</t>
  </si>
  <si>
    <t>みのり幼稚園</t>
  </si>
  <si>
    <t>みのり</t>
    <phoneticPr fontId="2"/>
  </si>
  <si>
    <t>佐伯市長谷9682-17</t>
  </si>
  <si>
    <t>0972-23-0408</t>
  </si>
  <si>
    <t>32.939665508761,131.882152624591</t>
  </si>
  <si>
    <t>しろやま共同保育園</t>
  </si>
  <si>
    <t>しろやま</t>
    <phoneticPr fontId="2"/>
  </si>
  <si>
    <t>佐伯市中の島1丁目4-45</t>
  </si>
  <si>
    <t>0972-23-1850</t>
  </si>
  <si>
    <t>32.9568110992058,131.901608047783</t>
  </si>
  <si>
    <t>幼保・こども園</t>
    <rPh sb="0" eb="2">
      <t>ヨウホ</t>
    </rPh>
    <rPh sb="6" eb="7">
      <t>エン</t>
    </rPh>
    <phoneticPr fontId="2"/>
  </si>
  <si>
    <t>鶴岡幼稚園</t>
    <rPh sb="0" eb="2">
      <t>ツルオカ</t>
    </rPh>
    <rPh sb="2" eb="5">
      <t>ヨウチエン</t>
    </rPh>
    <phoneticPr fontId="2"/>
  </si>
  <si>
    <t>つるおかようちえん</t>
    <phoneticPr fontId="2"/>
  </si>
  <si>
    <t>0972-22-2220</t>
    <phoneticPr fontId="2"/>
  </si>
  <si>
    <t>渡町台幼稚園</t>
  </si>
  <si>
    <t>32.958896340272524, 131.90807322289666</t>
    <phoneticPr fontId="2"/>
  </si>
  <si>
    <t>とまちだいようちえん</t>
    <phoneticPr fontId="2"/>
  </si>
  <si>
    <t>0972-22-1116</t>
    <phoneticPr fontId="2"/>
  </si>
  <si>
    <t>R7.12月時点　保育園～高校・高等専門校</t>
    <rPh sb="5" eb="6">
      <t>ガツ</t>
    </rPh>
    <rPh sb="6" eb="8">
      <t>ジテン</t>
    </rPh>
    <rPh sb="9" eb="12">
      <t>ホイクエン</t>
    </rPh>
    <rPh sb="13" eb="15">
      <t>コウコウ</t>
    </rPh>
    <rPh sb="16" eb="18">
      <t>コウトウ</t>
    </rPh>
    <rPh sb="18" eb="20">
      <t>センモン</t>
    </rPh>
    <rPh sb="20" eb="21">
      <t>コウ</t>
    </rPh>
    <phoneticPr fontId="2"/>
  </si>
  <si>
    <t>佐伯市長島町3丁目16番1号</t>
    <phoneticPr fontId="2"/>
  </si>
  <si>
    <t>佐伯市鶴岡町3-7-1</t>
    <phoneticPr fontId="2"/>
  </si>
  <si>
    <t>0972-28-7334</t>
    <phoneticPr fontId="2"/>
  </si>
  <si>
    <t>0972-29-5252</t>
    <phoneticPr fontId="17"/>
  </si>
  <si>
    <t>0972-29-5501</t>
    <phoneticPr fontId="17"/>
  </si>
  <si>
    <t>0972-28-5900</t>
    <phoneticPr fontId="17"/>
  </si>
  <si>
    <t>0972-48-9078</t>
    <phoneticPr fontId="17"/>
  </si>
  <si>
    <t>0972-30-1177</t>
    <phoneticPr fontId="17"/>
  </si>
  <si>
    <t>0972-30-1593</t>
    <phoneticPr fontId="17"/>
  </si>
  <si>
    <t>0972-30-1545</t>
    <phoneticPr fontId="2"/>
  </si>
  <si>
    <t>0972-48-9078</t>
    <phoneticPr fontId="2"/>
  </si>
  <si>
    <t>0972-28-6765</t>
    <phoneticPr fontId="2"/>
  </si>
  <si>
    <t>0972-48-9374</t>
    <phoneticPr fontId="17"/>
  </si>
  <si>
    <t>0972-28-8003</t>
    <phoneticPr fontId="17"/>
  </si>
  <si>
    <t>0972-30-1355</t>
    <phoneticPr fontId="17"/>
  </si>
  <si>
    <t>0972-28-8241</t>
    <phoneticPr fontId="17"/>
  </si>
  <si>
    <t>0972-28-5850</t>
    <phoneticPr fontId="17"/>
  </si>
  <si>
    <t>0972-28-5331</t>
    <phoneticPr fontId="17"/>
  </si>
  <si>
    <t>0972-30-1114</t>
    <phoneticPr fontId="17"/>
  </si>
  <si>
    <t>北緯,東経</t>
    <rPh sb="0" eb="2">
      <t>ホクイ</t>
    </rPh>
    <rPh sb="3" eb="5">
      <t>トウケイ</t>
    </rPh>
    <phoneticPr fontId="2"/>
  </si>
  <si>
    <t>地理院地図</t>
    <rPh sb="0" eb="2">
      <t>チリ</t>
    </rPh>
    <rPh sb="2" eb="3">
      <t>イン</t>
    </rPh>
    <rPh sb="3" eb="5">
      <t>チズ</t>
    </rPh>
    <phoneticPr fontId="2"/>
  </si>
  <si>
    <t>20251201時点　薬局・薬店・医薬品卸</t>
    <rPh sb="8" eb="10">
      <t>ジテン</t>
    </rPh>
    <rPh sb="11" eb="13">
      <t>ヤッキョク</t>
    </rPh>
    <rPh sb="14" eb="16">
      <t>ヤクテン</t>
    </rPh>
    <rPh sb="17" eb="20">
      <t>イヤクヒン</t>
    </rPh>
    <rPh sb="20" eb="21">
      <t>オロシ</t>
    </rPh>
    <phoneticPr fontId="2"/>
  </si>
  <si>
    <t>R7.12月時点</t>
    <rPh sb="5" eb="6">
      <t>ガツ</t>
    </rPh>
    <rPh sb="6" eb="8">
      <t>ジテン</t>
    </rPh>
    <phoneticPr fontId="2"/>
  </si>
  <si>
    <t>北緯</t>
    <rPh sb="0" eb="2">
      <t>ホクイ</t>
    </rPh>
    <phoneticPr fontId="2"/>
  </si>
  <si>
    <t>東経</t>
    <rPh sb="0" eb="2">
      <t>トウケイ</t>
    </rPh>
    <phoneticPr fontId="2"/>
  </si>
  <si>
    <t>ClientMode.sakuzuList = [{"fileName":"","visible":true,"features":[]}</t>
  </si>
  <si>
    <t>25,25</t>
    <phoneticPr fontId="2"/>
  </si>
  <si>
    <t>12,12</t>
    <phoneticPr fontId="2"/>
  </si>
  <si>
    <t>名称：</t>
    <rPh sb="0" eb="2">
      <t>メイショウ</t>
    </rPh>
    <phoneticPr fontId="2"/>
  </si>
  <si>
    <t>住所：</t>
    <rPh sb="0" eb="2">
      <t>ジュウショ</t>
    </rPh>
    <phoneticPr fontId="2"/>
  </si>
  <si>
    <t>参考：</t>
    <rPh sb="0" eb="2">
      <t>サンコウ</t>
    </rPh>
    <phoneticPr fontId="2"/>
  </si>
  <si>
    <t>アイコンサイズ</t>
    <phoneticPr fontId="2"/>
  </si>
  <si>
    <t>アイコン中心</t>
    <rPh sb="4" eb="6">
      <t>チュウシン</t>
    </rPh>
    <phoneticPr fontId="2"/>
  </si>
  <si>
    <t>name</t>
  </si>
  <si>
    <t>description</t>
  </si>
  <si>
    <t>icon</t>
    <phoneticPr fontId="2"/>
  </si>
  <si>
    <t>iconSize</t>
  </si>
  <si>
    <t>iconAnchor</t>
  </si>
  <si>
    <t>coordinates</t>
  </si>
  <si>
    <t>{"type":"Feature","properties":{"name":"</t>
  </si>
  <si>
    <t>","description":"</t>
    <phoneticPr fontId="2"/>
  </si>
  <si>
    <t>","_markerType":"Icon","_iconUrl":"https://cyberjapandata.gsi.go.jp/portal/sys/v4/symbols/</t>
    <phoneticPr fontId="2"/>
  </si>
  <si>
    <t>","_iconSize":[</t>
    <phoneticPr fontId="2"/>
  </si>
  <si>
    <t>],"_iconAnchor":[</t>
    <phoneticPr fontId="2"/>
  </si>
  <si>
    <t>]},"geometry":{"type":"Point","coordinates":[</t>
    <phoneticPr fontId="2"/>
  </si>
  <si>
    <t>]}}</t>
  </si>
  <si>
    <r>
      <rPr>
        <sz val="20"/>
        <color rgb="FFFF0000"/>
        <rFont val="ＭＳ Ｐゴシック"/>
        <family val="3"/>
        <charset val="128"/>
      </rPr>
      <t>,</t>
    </r>
    <r>
      <rPr>
        <sz val="11"/>
        <color theme="1"/>
        <rFont val="ＭＳ Ｐゴシック"/>
        <family val="3"/>
        <charset val="128"/>
      </rPr>
      <t>{"type":"Feature","properties":{"name":"</t>
    </r>
    <phoneticPr fontId="2"/>
  </si>
  <si>
    <r>
      <rPr>
        <sz val="11"/>
        <color rgb="FFFF0000"/>
        <rFont val="ＭＳ Ｐゴシック"/>
        <family val="3"/>
        <charset val="128"/>
      </rPr>
      <t>,</t>
    </r>
    <r>
      <rPr>
        <sz val="11"/>
        <color theme="1"/>
        <rFont val="ＭＳ Ｐゴシック"/>
        <family val="3"/>
        <charset val="128"/>
      </rPr>
      <t>{"type":"Feature","properties":{"name":"</t>
    </r>
    <phoneticPr fontId="2"/>
  </si>
  <si>
    <t>30,30</t>
    <phoneticPr fontId="2"/>
  </si>
  <si>
    <t>15,15</t>
    <phoneticPr fontId="2"/>
  </si>
  <si>
    <t>40,40</t>
    <phoneticPr fontId="2"/>
  </si>
  <si>
    <t>20,20</t>
    <phoneticPr fontId="2"/>
  </si>
  <si>
    <t>]}</t>
  </si>
  <si>
    <t>,{"fileName":"福祉避難所","visible":true,"features":[</t>
    <rPh sb="14" eb="16">
      <t>フクシ</t>
    </rPh>
    <rPh sb="16" eb="19">
      <t>ヒナンショ</t>
    </rPh>
    <phoneticPr fontId="2"/>
  </si>
  <si>
    <t>ケアホームバンブーの森</t>
  </si>
  <si>
    <t>佐伯市大字長良4954番地</t>
  </si>
  <si>
    <t>大分県立佐伯支援学校</t>
  </si>
  <si>
    <t>,{"fileName":"備蓄倉庫","visible":true,"features":[</t>
    <rPh sb="14" eb="16">
      <t>ビチク</t>
    </rPh>
    <rPh sb="16" eb="18">
      <t>ソウコ</t>
    </rPh>
    <phoneticPr fontId="2"/>
  </si>
  <si>
    <t>佐伯市長谷2614</t>
  </si>
  <si>
    <t>市役所倉庫</t>
  </si>
  <si>
    <t>市役所公用車管理室倉庫</t>
  </si>
  <si>
    <t>堅田水防倉庫</t>
  </si>
  <si>
    <t>東町水防倉庫</t>
  </si>
  <si>
    <t>木立公民館</t>
  </si>
  <si>
    <t>弥生振興局防災備蓄倉庫</t>
  </si>
  <si>
    <t>弥生大字上小倉656番地1</t>
  </si>
  <si>
    <t>弥生振興局倉庫</t>
  </si>
  <si>
    <t>旧弥生給食センター</t>
  </si>
  <si>
    <t>佐伯市弥生大字井崎781</t>
  </si>
  <si>
    <t>本匠振興局</t>
  </si>
  <si>
    <t>佐伯市本匠大字笠掛2-5</t>
  </si>
  <si>
    <t>因尾出張所</t>
  </si>
  <si>
    <t>旧本匠保育所</t>
  </si>
  <si>
    <t>佐伯市本匠大字笠掛1426番地</t>
  </si>
  <si>
    <t>宇目振興局</t>
  </si>
  <si>
    <t>宇目小野市地区防災備蓄倉庫</t>
  </si>
  <si>
    <t>佐伯市宇目大字小野市3734</t>
  </si>
  <si>
    <t>鶴見振興局</t>
  </si>
  <si>
    <t>蒲江振興局庁舎</t>
  </si>
  <si>
    <t>やまばと児童公園防災備蓄倉庫</t>
  </si>
  <si>
    <t>城山北防災備蓄倉庫</t>
  </si>
  <si>
    <t>上堅田上城地区防災備蓄倉庫</t>
  </si>
  <si>
    <t>佐伯市長谷4979</t>
  </si>
  <si>
    <r>
      <t>,{"fileName":"</t>
    </r>
    <r>
      <rPr>
        <sz val="11"/>
        <color rgb="FFFF0000"/>
        <rFont val="ＭＳ Ｐゴシック"/>
        <family val="3"/>
        <charset val="128"/>
      </rPr>
      <t>医療機関・薬局</t>
    </r>
    <r>
      <rPr>
        <sz val="11"/>
        <color theme="1"/>
        <rFont val="ＭＳ Ｐゴシック"/>
        <family val="3"/>
        <charset val="128"/>
      </rPr>
      <t>.geojson","visible":true,"features":[</t>
    </r>
    <phoneticPr fontId="2"/>
  </si>
  <si>
    <t>ClientMode.sakuzuList = [{"fileName":"","visible":true,"features":[]}</t>
    <phoneticPr fontId="2"/>
  </si>
  <si>
    <t>088</t>
    <phoneticPr fontId="2"/>
  </si>
  <si>
    <t>種別：</t>
    <rPh sb="0" eb="2">
      <t>シュベツ</t>
    </rPh>
    <phoneticPr fontId="2"/>
  </si>
  <si>
    <t>TEL：</t>
    <phoneticPr fontId="2"/>
  </si>
  <si>
    <t>説明5</t>
    <rPh sb="0" eb="2">
      <t>セツメイ</t>
    </rPh>
    <phoneticPr fontId="2"/>
  </si>
  <si>
    <t>説明6</t>
    <rPh sb="0" eb="2">
      <t>セツメイ</t>
    </rPh>
    <phoneticPr fontId="2"/>
  </si>
  <si>
    <t>,{"fileName":"行政機関","visible":true,"features":[</t>
    <rPh sb="14" eb="16">
      <t>ギョウセイ</t>
    </rPh>
    <rPh sb="16" eb="18">
      <t>キカン</t>
    </rPh>
    <phoneticPr fontId="2"/>
  </si>
  <si>
    <t>佐伯市 防災危機管理課</t>
    <rPh sb="0" eb="3">
      <t>サイキシ</t>
    </rPh>
    <phoneticPr fontId="2"/>
  </si>
  <si>
    <t>行政機関</t>
    <rPh sb="0" eb="2">
      <t>ギョウセイ</t>
    </rPh>
    <rPh sb="2" eb="4">
      <t>キカン</t>
    </rPh>
    <phoneticPr fontId="2"/>
  </si>
  <si>
    <t>佐伯市地域防災計画　資料編（R6.9月）より</t>
    <rPh sb="0" eb="2">
      <t>サイキ</t>
    </rPh>
    <rPh sb="2" eb="3">
      <t>シ</t>
    </rPh>
    <rPh sb="3" eb="5">
      <t>チイキ</t>
    </rPh>
    <rPh sb="5" eb="7">
      <t>ボウサイ</t>
    </rPh>
    <rPh sb="7" eb="9">
      <t>ケイカク</t>
    </rPh>
    <rPh sb="10" eb="13">
      <t>シリョウヘン</t>
    </rPh>
    <rPh sb="18" eb="19">
      <t>ガツ</t>
    </rPh>
    <phoneticPr fontId="2"/>
  </si>
  <si>
    <t>","_markerType":"Icon","_iconUrl":"https://cyberjapandata.gsi.go.jp/portal/sys/v4/symbols/</t>
  </si>
  <si>
    <t>大分県防災対策企画課</t>
    <phoneticPr fontId="2"/>
  </si>
  <si>
    <t>防災対策企画課</t>
  </si>
  <si>
    <t>大分県危機管理室</t>
    <phoneticPr fontId="2"/>
  </si>
  <si>
    <t>南部振興局</t>
    <phoneticPr fontId="2"/>
  </si>
  <si>
    <t>佐伯土木事務所</t>
  </si>
  <si>
    <t>南部保健所</t>
  </si>
  <si>
    <t>庁舎被災時は佐伯豊南高校に臨時保健所を設置予定。</t>
    <rPh sb="0" eb="2">
      <t>チョウシャ</t>
    </rPh>
    <rPh sb="2" eb="5">
      <t>ヒサイジ</t>
    </rPh>
    <rPh sb="6" eb="8">
      <t>サイキ</t>
    </rPh>
    <rPh sb="8" eb="10">
      <t>ホウナン</t>
    </rPh>
    <rPh sb="10" eb="12">
      <t>コウコウ</t>
    </rPh>
    <rPh sb="13" eb="15">
      <t>リンジ</t>
    </rPh>
    <rPh sb="15" eb="18">
      <t>ホケンショ</t>
    </rPh>
    <rPh sb="19" eb="21">
      <t>セッチ</t>
    </rPh>
    <rPh sb="21" eb="23">
      <t>ヨテイ</t>
    </rPh>
    <phoneticPr fontId="2"/>
  </si>
  <si>
    <t>防災航空隊（県央飛行場）</t>
    <phoneticPr fontId="2"/>
  </si>
  <si>
    <t>0972-22-1794</t>
  </si>
  <si>
    <t>,{"fileName":"警察","visible":true,"features":[</t>
    <rPh sb="14" eb="16">
      <t>ケイサツ</t>
    </rPh>
    <phoneticPr fontId="2"/>
  </si>
  <si>
    <t>警察</t>
    <rPh sb="0" eb="2">
      <t>ケイサツ</t>
    </rPh>
    <phoneticPr fontId="2"/>
  </si>
  <si>
    <t>{"type":"Feature","properties":{"name":"</t>
    <phoneticPr fontId="2"/>
  </si>
  <si>
    <t>佐伯市ホームページ（R7.8月現在）</t>
    <rPh sb="0" eb="2">
      <t>サイキ</t>
    </rPh>
    <rPh sb="2" eb="3">
      <t>シ</t>
    </rPh>
    <rPh sb="14" eb="15">
      <t>ガツ</t>
    </rPh>
    <rPh sb="15" eb="17">
      <t>ゲンザイ</t>
    </rPh>
    <phoneticPr fontId="2"/>
  </si>
  <si>
    <t>,{"fileName":"消防","visible":true,"features":[</t>
    <rPh sb="14" eb="16">
      <t>ショウボウ</t>
    </rPh>
    <phoneticPr fontId="2"/>
  </si>
  <si>
    <t>消防</t>
    <rPh sb="0" eb="2">
      <t>ショウボウ</t>
    </rPh>
    <phoneticPr fontId="2"/>
  </si>
  <si>
    <t>,{"fileName":"公共機関","visible":true,"features":[</t>
    <rPh sb="14" eb="16">
      <t>コウキョウ</t>
    </rPh>
    <rPh sb="16" eb="18">
      <t>キカン</t>
    </rPh>
    <phoneticPr fontId="2"/>
  </si>
  <si>
    <t>公共機関等</t>
    <rPh sb="0" eb="2">
      <t>コウキョウ</t>
    </rPh>
    <rPh sb="2" eb="4">
      <t>キカン</t>
    </rPh>
    <rPh sb="4" eb="5">
      <t>トウ</t>
    </rPh>
    <phoneticPr fontId="2"/>
  </si>
  <si>
    <t>大分市東春日町17番19号</t>
  </si>
  <si>
    <t>春日町ではなく、大分市府内町３丁目８−８ ハニカムプラザ 4F</t>
    <rPh sb="0" eb="3">
      <t>カスガマチ</t>
    </rPh>
    <phoneticPr fontId="2"/>
  </si>
  <si>
    <t>備蓄倉庫</t>
    <rPh sb="0" eb="2">
      <t>ビチク</t>
    </rPh>
    <rPh sb="2" eb="4">
      <t>ソウコ</t>
    </rPh>
    <phoneticPr fontId="2"/>
  </si>
  <si>
    <t>,{"fileName":"活動拠点","visible":true,"features":[</t>
    <rPh sb="14" eb="16">
      <t>カツドウ</t>
    </rPh>
    <rPh sb="16" eb="18">
      <t>キョテン</t>
    </rPh>
    <phoneticPr fontId="2"/>
  </si>
  <si>
    <t>活動拠点</t>
    <rPh sb="0" eb="2">
      <t>カツドウ</t>
    </rPh>
    <rPh sb="2" eb="4">
      <t>キョテン</t>
    </rPh>
    <phoneticPr fontId="2"/>
  </si>
  <si>
    <t>道の駅かまえ</t>
  </si>
  <si>
    <t>,{"fileName":"ガソリンスタンド","visible":true,"features":[</t>
    <phoneticPr fontId="2"/>
  </si>
  <si>
    <t>GS-1：ENEOS　弥生SS</t>
  </si>
  <si>
    <t>ガソリンスタンド</t>
    <phoneticPr fontId="2"/>
  </si>
  <si>
    <t>住民拠点SS</t>
  </si>
  <si>
    <t>GS-1</t>
    <phoneticPr fontId="2"/>
  </si>
  <si>
    <t>009</t>
    <phoneticPr fontId="2"/>
  </si>
  <si>
    <t>GS-2：ENEOS　木立SS</t>
  </si>
  <si>
    <t>GS-2</t>
  </si>
  <si>
    <t>GS-3：(有)宇目環境整備事業社</t>
  </si>
  <si>
    <t>GS-3</t>
  </si>
  <si>
    <t>10,10</t>
    <phoneticPr fontId="2"/>
  </si>
  <si>
    <t>GS-4：ENEOS　米水津SS</t>
  </si>
  <si>
    <t>GS-4</t>
  </si>
  <si>
    <t>GS-5：江藤石油店　木立給油所</t>
  </si>
  <si>
    <t>佐伯市大字木立字天神の下1874-1</t>
  </si>
  <si>
    <t>GS-5</t>
  </si>
  <si>
    <t>GS-6：県南石油(株)　弥生給油所</t>
  </si>
  <si>
    <t>GS-6</t>
  </si>
  <si>
    <t>GS-7：apollostation　コスモタウン佐伯SS</t>
  </si>
  <si>
    <t>佐伯市鶴岡西町2丁目192番地</t>
  </si>
  <si>
    <t>GS-7</t>
  </si>
  <si>
    <t xml:space="preserve">GS-8：apollostation 佐伯ながしまSS </t>
  </si>
  <si>
    <t xml:space="preserve">apollostation 佐伯ながしまSS </t>
  </si>
  <si>
    <t>GS-8</t>
  </si>
  <si>
    <t xml:space="preserve">GS-9：コスモ石油 山田 SS </t>
  </si>
  <si>
    <t xml:space="preserve">コスモ石油 山田 SS </t>
  </si>
  <si>
    <t>GS-9</t>
  </si>
  <si>
    <t>GS-10：カーエネクス 尺間 SS</t>
  </si>
  <si>
    <t>カーエネクス 尺間 SS</t>
  </si>
  <si>
    <t>GS-10</t>
  </si>
  <si>
    <t xml:space="preserve">GS-11：コスモ石油　上浦SS </t>
  </si>
  <si>
    <t>GS-11</t>
  </si>
  <si>
    <t xml:space="preserve">GS-12：コスモ石油　城東SS </t>
  </si>
  <si>
    <t xml:space="preserve">コスモ石油　城東SS </t>
  </si>
  <si>
    <t>GS-12</t>
  </si>
  <si>
    <t>GS-13：三菱商事エネルギー 佐倉石油店</t>
  </si>
  <si>
    <t>三菱商事エネルギー 佐倉石油店</t>
  </si>
  <si>
    <t>佐伯市霞ケ浦548</t>
  </si>
  <si>
    <t>GS-13</t>
  </si>
  <si>
    <t>GS-14：ENEOS　竹野浦SS</t>
  </si>
  <si>
    <t>佐伯市蒲江大字竹野浦河内285-1</t>
  </si>
  <si>
    <t>GS-14</t>
  </si>
  <si>
    <t>GS-15：ENEOS　上岡SS</t>
  </si>
  <si>
    <t>GS-15</t>
  </si>
  <si>
    <t>GS-16：ENEOS　佐伯SS</t>
  </si>
  <si>
    <t>佐伯市東浜1-6</t>
  </si>
  <si>
    <t>GS-16</t>
  </si>
  <si>
    <t>GS-17：ENEOS　船頭町SS</t>
  </si>
  <si>
    <t>佐伯市船頭町333-2</t>
  </si>
  <si>
    <t>GS-17</t>
  </si>
  <si>
    <t>GS-18：apollostation 本匠SS</t>
  </si>
  <si>
    <t>apollostation 本匠SS</t>
  </si>
  <si>
    <t>GS-18</t>
  </si>
  <si>
    <t>GS-19：ENEOS　堅田SS</t>
  </si>
  <si>
    <t>佐伯市大字堅田字カジヤシキ1512-1</t>
  </si>
  <si>
    <t>GS-19</t>
  </si>
  <si>
    <t xml:space="preserve">GS-20：コスモ石油　直川SS </t>
  </si>
  <si>
    <t xml:space="preserve">コスモ石油　直川SS </t>
  </si>
  <si>
    <t>GS-20</t>
  </si>
  <si>
    <t>GS-21：ENEOS　野々下SS</t>
  </si>
  <si>
    <t>佐伯市大字堅田森ノ木6031</t>
  </si>
  <si>
    <t>GS-21</t>
  </si>
  <si>
    <t xml:space="preserve">GS-22：コスモ石油　佐伯幹線通SS </t>
  </si>
  <si>
    <t>佐伯市常盤南町2-6</t>
  </si>
  <si>
    <t>GS-22</t>
  </si>
  <si>
    <t>GS-23：SOLATO セルフ蛇崎SS</t>
  </si>
  <si>
    <t>SOLATO セルフ蛇崎SS</t>
  </si>
  <si>
    <t>佐伯市大字池田2107-1,2,3,2109-1</t>
  </si>
  <si>
    <t>GS-23</t>
  </si>
  <si>
    <t>GS-24：SOLATO セルフ城南SS</t>
  </si>
  <si>
    <t>SOLATO セルフ城南SS</t>
  </si>
  <si>
    <t>佐伯市西谷町6-5</t>
  </si>
  <si>
    <t>GS-24</t>
  </si>
  <si>
    <t>GS-25：ENEOS　セルフ佐伯SS</t>
  </si>
  <si>
    <t>GS-25</t>
  </si>
  <si>
    <t>GS-26：ENEOS　森崎SS</t>
  </si>
  <si>
    <t>GS-26</t>
  </si>
  <si>
    <t>GS-27：ENEOS　佐伯駅前SS</t>
  </si>
  <si>
    <t>大分県佐伯市駅前2-9-5</t>
  </si>
  <si>
    <t>GS-27</t>
  </si>
  <si>
    <t>GS-28：ENEOS　セルフ豊南SS</t>
  </si>
  <si>
    <t>GS-28</t>
  </si>
  <si>
    <t>GS-29：ENEOS　城東橋SS</t>
  </si>
  <si>
    <t>佐伯市中村南町9-12</t>
  </si>
  <si>
    <t>GS-29</t>
  </si>
  <si>
    <t>GS-30：山本石油　城南SS</t>
  </si>
  <si>
    <t>山本石油　城南SS</t>
  </si>
  <si>
    <t>佐伯市城南町24-12</t>
  </si>
  <si>
    <t>GS-30</t>
  </si>
  <si>
    <t>GS-31：apollostation 佐伯駅前SS</t>
  </si>
  <si>
    <t>佐伯市駅前１丁目５−２１</t>
  </si>
  <si>
    <t>GS-31</t>
  </si>
  <si>
    <t>GS-32：山本石油販売　上岡SS</t>
  </si>
  <si>
    <t>GS-32</t>
  </si>
  <si>
    <t>GS-33：apollostation 米水津SS</t>
  </si>
  <si>
    <t>GS-33</t>
  </si>
  <si>
    <t>GS-34：JFおおいた　鶴見支店給油所</t>
  </si>
  <si>
    <t>GS-34</t>
  </si>
  <si>
    <t>GS-35：ENEOS 佐伯駅前SS</t>
  </si>
  <si>
    <t>ENEOS 佐伯駅前SS</t>
  </si>
  <si>
    <t>佐伯市駅前2-9-5</t>
  </si>
  <si>
    <t>GS-35</t>
  </si>
  <si>
    <t>GS-36：ENEOS 船頭町SS</t>
  </si>
  <si>
    <t>ENEOS 船頭町SS</t>
  </si>
  <si>
    <t>佐伯市向島２丁目１８番１５号</t>
  </si>
  <si>
    <t>GS-36</t>
  </si>
  <si>
    <t>GS-37：JAおおいた 宇目SS</t>
  </si>
  <si>
    <t>JAおおいた 宇目SS</t>
  </si>
  <si>
    <t>佐伯市宇目大字千束1841-1</t>
  </si>
  <si>
    <t>GS-37</t>
  </si>
  <si>
    <t>,{"fileName":"ヘリポート","visible":true,"features":[</t>
    <phoneticPr fontId="2"/>
  </si>
  <si>
    <t>ヘリ5-1：佐伯　池船</t>
  </si>
  <si>
    <t>ヘリポート</t>
    <phoneticPr fontId="2"/>
  </si>
  <si>
    <t>5-1：佐伯　池船</t>
    <phoneticPr fontId="2"/>
  </si>
  <si>
    <t>管理者名：佐伯市教育委員会</t>
  </si>
  <si>
    <t>航空法分類：3：その他</t>
  </si>
  <si>
    <t>067</t>
    <phoneticPr fontId="2"/>
  </si>
  <si>
    <t>ヘリ5-2：佐伯　城南</t>
  </si>
  <si>
    <t>5-2：佐伯　城南</t>
  </si>
  <si>
    <t>管理者名：国土交通省佐伯工事事務所</t>
  </si>
  <si>
    <t>ヘリ5-2-2：佐伯　城南-2（駐車場）</t>
  </si>
  <si>
    <t>5-2-2：佐伯　城南-2（駐車場）</t>
  </si>
  <si>
    <t>067</t>
  </si>
  <si>
    <t>ヘリ5-3：佐伯　大入島（野球場）</t>
  </si>
  <si>
    <t>5-3：佐伯　大入島（野球場）</t>
  </si>
  <si>
    <t>管理者名：佐伯市</t>
  </si>
  <si>
    <t>ヘリ5-4：上浦　しおさいの里</t>
  </si>
  <si>
    <t>5-4：上浦　しおさいの里</t>
  </si>
  <si>
    <t>ヘリ5-6：本匠　松内スポーツ公園（因尾）</t>
  </si>
  <si>
    <t>5-6：本匠　松内スポーツ公園（因尾）</t>
  </si>
  <si>
    <t>ヘリ5-8：宇目　八匹原</t>
  </si>
  <si>
    <t>5-8：宇目　八匹原</t>
  </si>
  <si>
    <t>ヘリ5-9：宇目　山村広場（野球場）</t>
  </si>
  <si>
    <t>5-9：宇目　山村広場（野球場）</t>
  </si>
  <si>
    <t>ヘリ5-10：グリーンパーク直川</t>
  </si>
  <si>
    <t>5-10：グリーンパーク直川</t>
  </si>
  <si>
    <t>ヘリ5-11：鶴見中学校</t>
  </si>
  <si>
    <t>5-11：鶴見中学校</t>
  </si>
  <si>
    <t>ヘリ5-12：鶴見大島田野浦</t>
  </si>
  <si>
    <t>5-12：鶴見大島田野浦</t>
  </si>
  <si>
    <t>ヘリ5-13：米水津スポーツ公園</t>
  </si>
  <si>
    <t>5-13：米水津スポーツ公園</t>
  </si>
  <si>
    <t>ヘリ5-14：蒲江　尾浦</t>
  </si>
  <si>
    <t>5-14：蒲江　尾浦</t>
  </si>
  <si>
    <t>ヘリ5-15：蒲江　楠本グランド</t>
  </si>
  <si>
    <t>5-15：蒲江　楠本グランド</t>
  </si>
  <si>
    <t>ヘリ5-16：佐伯　蒲江翔南学園</t>
  </si>
  <si>
    <t>5-16：佐伯　蒲江翔南学園</t>
  </si>
  <si>
    <t>ヘリ5-19：佐伯　晞干（ひるほし公園）</t>
  </si>
  <si>
    <t>5-19：佐伯　晞干（ひるほし公園）</t>
  </si>
  <si>
    <t>ヘリ5-20：佐伯　大入島小学校</t>
  </si>
  <si>
    <t>5-20：佐伯　大入島小学校</t>
  </si>
  <si>
    <t>ヘリ5-22：大島小中学校（休校）グラウンド）</t>
  </si>
  <si>
    <t>5-22：大島小中学校（休校）グラウンド）</t>
  </si>
  <si>
    <t>ヘリ5-23：佐伯　総合運動公園（陸上競技場）</t>
  </si>
  <si>
    <t>5-23：佐伯　総合運動公園（陸上競技場）</t>
  </si>
  <si>
    <t>ヘリ5-24：佐伯　総合運動公園（ラグビー場）</t>
  </si>
  <si>
    <t>5-24：佐伯　総合運動公園（ラグビー場）</t>
  </si>
  <si>
    <t>ヘリ5-25：弥生スポーツ公園　多目的グランド</t>
  </si>
  <si>
    <t>5-25：弥生スポーツ公園　多目的グランド</t>
  </si>
  <si>
    <t>ヘリ5-26：渡町台小学校グランド</t>
  </si>
  <si>
    <t>5-26：渡町台小学校グランド</t>
  </si>
  <si>
    <t>ヘリ5-27：堂ノ間グランド</t>
  </si>
  <si>
    <t>5-27：堂ノ間グランド</t>
  </si>
  <si>
    <t>ヘリ5-28：丸市尾防災公園</t>
  </si>
  <si>
    <t>5-28：丸市尾防災公園</t>
  </si>
  <si>
    <t>ヘリ-：南海医療センター</t>
  </si>
  <si>
    <t>-：南海医療センター</t>
  </si>
  <si>
    <t>管理者名：独立行政法人地域医療機能推進機構　南海医療センター</t>
  </si>
  <si>
    <t>航空法分類：２：非公共用</t>
  </si>
  <si>
    <t>,{"fileName":"幼保・学校","visible":true,"features":[</t>
    <rPh sb="14" eb="16">
      <t>ヨウホ</t>
    </rPh>
    <rPh sb="17" eb="19">
      <t>ガッコウ</t>
    </rPh>
    <phoneticPr fontId="2"/>
  </si>
  <si>
    <t>幼保-1：大日保育園</t>
  </si>
  <si>
    <t>幼保・学校</t>
    <rPh sb="3" eb="5">
      <t>ガッコウ</t>
    </rPh>
    <phoneticPr fontId="2"/>
  </si>
  <si>
    <t>読み：だいにち</t>
  </si>
  <si>
    <t>500</t>
    <phoneticPr fontId="2"/>
  </si>
  <si>
    <t>幼保-2：みなみこども園</t>
  </si>
  <si>
    <t>読み：みなみ</t>
  </si>
  <si>
    <t>幼保-3：みなとこども園</t>
  </si>
  <si>
    <t>読み：みなと</t>
  </si>
  <si>
    <t>幼保-4：八幡保育園</t>
  </si>
  <si>
    <t>読み：やはた</t>
  </si>
  <si>
    <t>幼保-5：さいきこども園</t>
  </si>
  <si>
    <t>読み：さいき</t>
  </si>
  <si>
    <t>幼保-6：長島保育園</t>
  </si>
  <si>
    <t>読み：ながしま</t>
  </si>
  <si>
    <t>幼保-7：ふれあいこども園</t>
  </si>
  <si>
    <t>読み：ふれあい</t>
  </si>
  <si>
    <t>幼保-8：松浦こども園</t>
  </si>
  <si>
    <t>読み：まつうら</t>
  </si>
  <si>
    <t>幼保-9：さくらこども園</t>
  </si>
  <si>
    <t>読み：さくら</t>
  </si>
  <si>
    <t>幼保-10：つるおか保育所</t>
  </si>
  <si>
    <t>読み：つるおか</t>
  </si>
  <si>
    <t>幼保-11：畑野浦保育所</t>
  </si>
  <si>
    <t>読み：はたのうら</t>
  </si>
  <si>
    <t>幼保-12：やよいこども園</t>
  </si>
  <si>
    <t>読み：やよい</t>
  </si>
  <si>
    <t>幼保-13：にじいろこども園</t>
  </si>
  <si>
    <t>読み：にじいろ</t>
  </si>
  <si>
    <t>幼保-14：ルンビニこども園</t>
  </si>
  <si>
    <t>読み：るんびに</t>
  </si>
  <si>
    <t>幼保-15：カトリック佐伯幼稚園</t>
  </si>
  <si>
    <t>読み：かとりっく</t>
  </si>
  <si>
    <t>幼保-16：ほんじょうこども園</t>
  </si>
  <si>
    <t>読み：ほんじょう</t>
  </si>
  <si>
    <t>幼保-17：なおかわこども園</t>
  </si>
  <si>
    <t>読み：なおかわ</t>
  </si>
  <si>
    <t>幼保-18：うめこども園</t>
  </si>
  <si>
    <t>読み：うめ</t>
  </si>
  <si>
    <t>幼保-19：かまえこども園</t>
  </si>
  <si>
    <t>読み：かまえ</t>
  </si>
  <si>
    <t>幼保-20：（福）長陽会　愛</t>
  </si>
  <si>
    <t>読み：ちょうようかい　あい</t>
  </si>
  <si>
    <t>幼保-21：ながと保育園</t>
  </si>
  <si>
    <t>読み：ながと</t>
  </si>
  <si>
    <t>幼保-22：花みずき保育園</t>
  </si>
  <si>
    <t>読み：はなみずき</t>
  </si>
  <si>
    <t>幼保-23：みのり幼稚園</t>
  </si>
  <si>
    <t>読み：みのり</t>
  </si>
  <si>
    <t>499</t>
    <phoneticPr fontId="2"/>
  </si>
  <si>
    <t>幼保-24：しろやま共同保育園</t>
  </si>
  <si>
    <t>小学-1：佐伯小学校</t>
  </si>
  <si>
    <t>501</t>
    <phoneticPr fontId="2"/>
  </si>
  <si>
    <t>小学-2：佐伯東小学校</t>
  </si>
  <si>
    <t>読み：さいきひがし</t>
  </si>
  <si>
    <t>小学-3：渡町台小学校</t>
  </si>
  <si>
    <t>読み：とまちだい</t>
  </si>
  <si>
    <t>小学-4：鶴岡小学校</t>
  </si>
  <si>
    <t>小学-5：上堅田小学校</t>
  </si>
  <si>
    <t>読み：かみかたた</t>
  </si>
  <si>
    <t>小学-6：八幡小学校</t>
  </si>
  <si>
    <t>小学-7：下堅田小学校</t>
  </si>
  <si>
    <t>読み：しもかたた</t>
  </si>
  <si>
    <t>小学-8：木立小学校</t>
  </si>
  <si>
    <t>読み：きたち</t>
  </si>
  <si>
    <t>小学-9：東雲小学校</t>
  </si>
  <si>
    <t>読み：しののめ</t>
  </si>
  <si>
    <t>小学-10：切畑小学校</t>
  </si>
  <si>
    <t>読み：きりはた</t>
  </si>
  <si>
    <t>小学-11：上野小学校</t>
  </si>
  <si>
    <t>読み：かみの</t>
  </si>
  <si>
    <t>小学-12：明治小学校</t>
  </si>
  <si>
    <t>読み：めいじ</t>
  </si>
  <si>
    <t>小学-13：本匠小学校</t>
  </si>
  <si>
    <t>小学-14：宇目緑豊小学校</t>
  </si>
  <si>
    <t>読み：うめりょくほう</t>
  </si>
  <si>
    <t>小学-15：直川小学校</t>
  </si>
  <si>
    <t>小学-16：松浦小学校</t>
  </si>
  <si>
    <t>小学-17：米水津小学校</t>
  </si>
  <si>
    <t>読み：よのうづ</t>
  </si>
  <si>
    <t>小学-18：蒲江翔南学園</t>
  </si>
  <si>
    <t>読み：かまえしょうなん</t>
    <phoneticPr fontId="2"/>
  </si>
  <si>
    <t>中学-1：鶴谷中学校</t>
  </si>
  <si>
    <t>読み：つるや</t>
  </si>
  <si>
    <t>502</t>
    <phoneticPr fontId="2"/>
  </si>
  <si>
    <t>中学-2：佐伯城南中学校</t>
  </si>
  <si>
    <t>読み：さいきじょうなん</t>
  </si>
  <si>
    <t>中学-3：佐伯南中学校</t>
  </si>
  <si>
    <t>読み：さいきみなみ</t>
  </si>
  <si>
    <t>中学-4：彦陽中学校</t>
  </si>
  <si>
    <t>読み：げんよう</t>
  </si>
  <si>
    <t>中学-5：東雲中学校</t>
  </si>
  <si>
    <t>中学-6：昭和中学校</t>
  </si>
  <si>
    <t>読み：しょうわ</t>
  </si>
  <si>
    <t>中学-7：本匠中学校</t>
  </si>
  <si>
    <t>中学-8：宇目緑豊中学校</t>
  </si>
  <si>
    <t>中学-9：直川中学校</t>
  </si>
  <si>
    <t>中学-10：鶴見中学校</t>
  </si>
  <si>
    <t>読み：つるみ</t>
  </si>
  <si>
    <t>中学-11：米水津中学校</t>
  </si>
  <si>
    <t>中学-12：蒲江翔南学園</t>
  </si>
  <si>
    <t>高校-1：佐伯鶴城高等学校</t>
  </si>
  <si>
    <t xml:space="preserve"> 0972-22-3101</t>
  </si>
  <si>
    <t>読み：さいきかくじょう</t>
  </si>
  <si>
    <t>503</t>
    <phoneticPr fontId="2"/>
  </si>
  <si>
    <t>高校-2：佐伯豊南高等学校</t>
  </si>
  <si>
    <t>佐伯市大字鶴望2851-1</t>
  </si>
  <si>
    <t>0972-22-2361</t>
  </si>
  <si>
    <t>読み：さいきほうなん</t>
  </si>
  <si>
    <t>高校-3：日本文理大学附属高等学校</t>
  </si>
  <si>
    <t>佐伯市鶴谷町2丁目1-10</t>
  </si>
  <si>
    <t xml:space="preserve"> 0972-22-3501</t>
  </si>
  <si>
    <t>学校法人文理学園</t>
  </si>
  <si>
    <t>読み：にほんぶんりだいがくふぞく</t>
  </si>
  <si>
    <t>専学-1：佐伯高等技術専門校</t>
  </si>
  <si>
    <t>佐伯市西浜8-31</t>
  </si>
  <si>
    <t>0972-22-0767</t>
  </si>
  <si>
    <t>読み：さいきこうとうぎじゅつ</t>
  </si>
  <si>
    <t>504</t>
    <phoneticPr fontId="2"/>
  </si>
  <si>
    <t>幼保-25：鶴岡幼稚園</t>
  </si>
  <si>
    <t>幼保-25：鶴岡幼稚園</t>
    <phoneticPr fontId="2"/>
  </si>
  <si>
    <t>幼保-26：渡町台幼稚園</t>
  </si>
  <si>
    <t>幼保-26：渡町台幼稚園</t>
    <phoneticPr fontId="2"/>
  </si>
  <si>
    <t>佐伯市鶴岡町3-7-1</t>
  </si>
  <si>
    <t>0972-22-2220</t>
  </si>
  <si>
    <t>0972-22-1116</t>
  </si>
  <si>
    <t>読み：しろやま</t>
    <phoneticPr fontId="2"/>
  </si>
  <si>
    <t>読み：つるおか</t>
    <phoneticPr fontId="2"/>
  </si>
  <si>
    <t>読み：とまちだい</t>
    <phoneticPr fontId="2"/>
  </si>
  <si>
    <t xml:space="preserve">障がい者福祉施設 </t>
    <rPh sb="4" eb="6">
      <t>フクシ</t>
    </rPh>
    <phoneticPr fontId="2"/>
  </si>
  <si>
    <t>障福-1 ：清流の郷</t>
  </si>
  <si>
    <t>障福-2 ：大分県なおみ園</t>
  </si>
  <si>
    <t>障福-3 ：のびのびランド</t>
  </si>
  <si>
    <t>障福-4 ：清流の郷</t>
  </si>
  <si>
    <t>障福-5 ：さつき園小島</t>
  </si>
  <si>
    <t>障福-6 ：さつき園中江</t>
  </si>
  <si>
    <t>障福-7 ：らいふさぽーと番匠の里</t>
  </si>
  <si>
    <t>障福-8 ：大分県なおみ園</t>
  </si>
  <si>
    <t>障福-9 ：エバーグリーン</t>
  </si>
  <si>
    <t xml:space="preserve">障福-10 ：はなあーる  </t>
  </si>
  <si>
    <t>障福-11 ：げんきファーム</t>
  </si>
  <si>
    <t>障福-12 ：のびのびランド</t>
  </si>
  <si>
    <t>障福-13 ：さつき園小島</t>
  </si>
  <si>
    <t>障福-14 ：さつき園中江</t>
  </si>
  <si>
    <t>障福-15 ：エバーグリーン</t>
  </si>
  <si>
    <t>障福-16 ：サニーハウス</t>
  </si>
  <si>
    <t>障福-17 ：就労継続支援B型「めだかハウス佐伯」</t>
  </si>
  <si>
    <t>障福-18 ：らいふさぽーと番匠の里</t>
  </si>
  <si>
    <t>障福-19 ：太陽農園</t>
  </si>
  <si>
    <t>障福-20 ：ワークプレイスなごみ</t>
  </si>
  <si>
    <t>障福-21 ：ネクストライフ</t>
  </si>
  <si>
    <t>障福-22 ：ジョイントリー</t>
  </si>
  <si>
    <t>障福-23 ：障害者支援施設　清流の郷</t>
  </si>
  <si>
    <t>障福-24 ：大分県なおみ園</t>
  </si>
  <si>
    <t>障福-25 ：ケアホームさわやか</t>
  </si>
  <si>
    <t>障福-26 ： ゆめあーる</t>
  </si>
  <si>
    <t>障福-27 ：グループホームさわやか</t>
  </si>
  <si>
    <t>障福-28 ：ライフサポートなおみ</t>
  </si>
  <si>
    <t>障福-29 ：グループホーム番匠の家</t>
  </si>
  <si>
    <t>障福-30 ：ケアホームバンブーの森</t>
  </si>
  <si>
    <t>障福-31 ：ケアホームブレーメンⅠ・Ⅱ</t>
  </si>
  <si>
    <t>障福-32 ：グループホームほっとハウス1号棟</t>
  </si>
  <si>
    <t>障福-33 ：グループホームほっとハウス2号棟</t>
  </si>
  <si>
    <t>障福-34 ：グループホーム　エール</t>
  </si>
  <si>
    <t>障福-35 ：レジデンス　長島</t>
  </si>
  <si>
    <t>障福-36 ：日中サービス支援型共同生活援助事業 ゆめあーる</t>
  </si>
  <si>
    <t>障福-37 ：児童発達支援センターつぼみ</t>
  </si>
  <si>
    <t>障福-38 ：こどもデイサービス ダンボ</t>
  </si>
  <si>
    <t>障福-39 ：ツリーハウス</t>
  </si>
  <si>
    <t>障福-40 ：andU</t>
  </si>
  <si>
    <t>障福-41 ：andUプラス（NXT（ネクスト））</t>
  </si>
  <si>
    <t>障福-42 ：放課後チャレンジＤｏ</t>
  </si>
  <si>
    <t>障福-43 ：放課後等デイサービス 虹の翼</t>
  </si>
  <si>
    <t>障福-44 ：こどもデイサービス バンビ</t>
  </si>
  <si>
    <t>障福-45 ：じゆう輝き</t>
  </si>
  <si>
    <t>0972-28-7334</t>
  </si>
  <si>
    <t>0972-29-5252</t>
  </si>
  <si>
    <t>0972-29-5501</t>
  </si>
  <si>
    <t>佐伯市池田２０６４ トキハインダストリー佐伯 １F</t>
  </si>
  <si>
    <t>0972-28-5900</t>
  </si>
  <si>
    <t>0972-48-9078</t>
  </si>
  <si>
    <t>0972-30-1177</t>
  </si>
  <si>
    <t>0972-22-2511</t>
  </si>
  <si>
    <t xml:space="preserve">佐伯市長良字小島4916番地2 </t>
  </si>
  <si>
    <t>0972-22-7250</t>
  </si>
  <si>
    <t>0972-30-1593</t>
  </si>
  <si>
    <t>0972-30-1545</t>
  </si>
  <si>
    <t>佐伯市長島町３丁目４４６番地</t>
  </si>
  <si>
    <t>0972-28-6765</t>
  </si>
  <si>
    <t>佐伯市堅田3909-1　バンビハウス</t>
  </si>
  <si>
    <t>佐伯市大字鶴望2731</t>
  </si>
  <si>
    <t>0972-48-9374</t>
  </si>
  <si>
    <t>佐伯市船頭町10番5号</t>
  </si>
  <si>
    <t>0972-28-8003</t>
  </si>
  <si>
    <t>0972-30-1355</t>
  </si>
  <si>
    <t>佐伯市大字稲垣1889番地</t>
  </si>
  <si>
    <t>0972-28-8241</t>
  </si>
  <si>
    <t>佐伯市字女島10361番地2</t>
  </si>
  <si>
    <t>0972-28-5850</t>
  </si>
  <si>
    <t>佐伯市長島町3丁目18番18号</t>
  </si>
  <si>
    <t>0972-28-5331</t>
  </si>
  <si>
    <t>佐伯市堅田3571-1</t>
  </si>
  <si>
    <t>0972-30-1114</t>
  </si>
  <si>
    <t>種別：障害者支援施設</t>
  </si>
  <si>
    <t>種別：生活介護</t>
  </si>
  <si>
    <t>種別：就労継続支援Ａ型</t>
  </si>
  <si>
    <t>種別：就労継続支援Ｂ型</t>
  </si>
  <si>
    <t>種別：短期入所事業所</t>
  </si>
  <si>
    <t>種別：共同生活援助</t>
  </si>
  <si>
    <t>種別：福祉型児童発達支援センター</t>
  </si>
  <si>
    <t>種別：児童発達支援事業所</t>
  </si>
  <si>
    <t>種別：放課後等デイサービス事業所</t>
  </si>
  <si>
    <t>事業者：(社福)わかば会</t>
  </si>
  <si>
    <t>事業者：(社福)大分県社会福祉事業団</t>
  </si>
  <si>
    <t>事業者：(社福)あしたば</t>
  </si>
  <si>
    <t>事業者：(社福)県南福祉会</t>
  </si>
  <si>
    <t>事業者：(社福)翔南会</t>
  </si>
  <si>
    <t>事業者：（社福）県南福祉会</t>
  </si>
  <si>
    <t>事業者：(社福)青山２１</t>
  </si>
  <si>
    <t>事業者：(社福)希望の森</t>
  </si>
  <si>
    <t>事業者：</t>
  </si>
  <si>
    <t>事業者：(社福)大分県社会福祉事業団体</t>
  </si>
  <si>
    <t>事業者：(NPO)清望会</t>
  </si>
  <si>
    <t>事業者：NPO法人ちちんぷいぷいあけぼの</t>
  </si>
  <si>
    <t>事業者：(福)県南福祉会</t>
  </si>
  <si>
    <t>事業者：（社福）希望の森</t>
  </si>
  <si>
    <t>事業者：特定非営利活動法人エール</t>
  </si>
  <si>
    <t>事業者：(福) 県南福祉会</t>
  </si>
  <si>
    <t>事業者：(福)社会福祉事業団</t>
  </si>
  <si>
    <t>事業者：(一社)わかな</t>
  </si>
  <si>
    <t xml:space="preserve">事業者：(同)andU </t>
  </si>
  <si>
    <t xml:space="preserve">事業者：(福)希望の森 </t>
  </si>
  <si>
    <t>事業者：NPO法人虹の翼</t>
  </si>
  <si>
    <t>事業者：(一社)じゆう咲く</t>
  </si>
  <si>
    <t>","_markerType":"Icon","_iconUrl":"</t>
    <phoneticPr fontId="2"/>
  </si>
  <si>
    <t>,{"fileName":"障がい者福祉施設","visible":true,"features":[</t>
    <rPh sb="14" eb="15">
      <t>ショウ</t>
    </rPh>
    <rPh sb="17" eb="18">
      <t>シャ</t>
    </rPh>
    <rPh sb="18" eb="20">
      <t>フクシ</t>
    </rPh>
    <rPh sb="20" eb="22">
      <t>シセツ</t>
    </rPh>
    <phoneticPr fontId="2"/>
  </si>
  <si>
    <t xml:space="preserve">高齢者福祉施設 </t>
    <rPh sb="0" eb="3">
      <t>コウレイシャ</t>
    </rPh>
    <rPh sb="3" eb="5">
      <t>フクシ</t>
    </rPh>
    <phoneticPr fontId="2"/>
  </si>
  <si>
    <t>グループホーム　ほのぼの</t>
  </si>
  <si>
    <t>養護老人ホーム　ながと</t>
  </si>
  <si>
    <t>ナーシングホーム　穂の花</t>
  </si>
  <si>
    <t>有料老人ホーム　悠久の里　佐伯</t>
  </si>
  <si>
    <t>デイ･サービスセンター　ロイヤルなおかわ</t>
  </si>
  <si>
    <t>グループホーム　陽</t>
  </si>
  <si>
    <t>グループホーム　花みずき</t>
  </si>
  <si>
    <t>グループホーム　やすらぎの家</t>
  </si>
  <si>
    <t>グループホーム　コスモなおかわ</t>
  </si>
  <si>
    <t>グループホーム　鶴見の太陽</t>
  </si>
  <si>
    <t>グループホーム　コスモやよい</t>
  </si>
  <si>
    <t>グループホーム　河内やすらぎの家</t>
  </si>
  <si>
    <t>グループホーム　ぽかぽか</t>
  </si>
  <si>
    <t>特別養護老人ホーム　はたのうら</t>
  </si>
  <si>
    <t>グループホーム　福々苑</t>
  </si>
  <si>
    <t>デイサービスセンター　こでら</t>
  </si>
  <si>
    <t>住宅型有料老人ホーム　みんなの家「めじま」</t>
    <rPh sb="0" eb="2">
      <t>ジュウタク</t>
    </rPh>
    <rPh sb="2" eb="3">
      <t>カタ</t>
    </rPh>
    <rPh sb="15" eb="16">
      <t>イエ</t>
    </rPh>
    <phoneticPr fontId="15"/>
  </si>
  <si>
    <t>住宅型有料老人ホーム　あおぞら</t>
    <rPh sb="0" eb="2">
      <t>ジュウタク</t>
    </rPh>
    <rPh sb="2" eb="3">
      <t>カタ</t>
    </rPh>
    <phoneticPr fontId="15"/>
  </si>
  <si>
    <t>有料老人ホーム　はるの杜　すずかけ</t>
    <rPh sb="11" eb="12">
      <t>モリ</t>
    </rPh>
    <phoneticPr fontId="17"/>
  </si>
  <si>
    <t>有料老人ホーム　悠久の丘　万葉</t>
    <rPh sb="8" eb="10">
      <t>ユウキュウ</t>
    </rPh>
    <rPh sb="11" eb="12">
      <t>オカ</t>
    </rPh>
    <rPh sb="13" eb="15">
      <t>マンヨウ</t>
    </rPh>
    <phoneticPr fontId="15"/>
  </si>
  <si>
    <t>有料老人ホーム　城村の家</t>
    <rPh sb="8" eb="10">
      <t>シロムラ</t>
    </rPh>
    <rPh sb="11" eb="12">
      <t>イエ</t>
    </rPh>
    <phoneticPr fontId="15"/>
  </si>
  <si>
    <t>有料老人ホーム　潮の風</t>
    <rPh sb="8" eb="9">
      <t>ウシオ</t>
    </rPh>
    <rPh sb="10" eb="11">
      <t>カゼ</t>
    </rPh>
    <phoneticPr fontId="15"/>
  </si>
  <si>
    <t>有料老人ホーム　白ゆり</t>
    <rPh sb="8" eb="9">
      <t>シラ</t>
    </rPh>
    <phoneticPr fontId="15"/>
  </si>
  <si>
    <t>有料老人ホーム　ヴィラ・コスモタウン</t>
  </si>
  <si>
    <t>有料老人ホーム　さとの家</t>
    <rPh sb="11" eb="12">
      <t>イエ</t>
    </rPh>
    <phoneticPr fontId="15"/>
  </si>
  <si>
    <t>有料老人ホーム　ひだまり</t>
  </si>
  <si>
    <t>有料老人ホーム　愛夢フェニックス　</t>
    <rPh sb="8" eb="9">
      <t>アイ</t>
    </rPh>
    <rPh sb="9" eb="10">
      <t>ム</t>
    </rPh>
    <phoneticPr fontId="17"/>
  </si>
  <si>
    <t>住宅型有料老人ホーム　みんなの家</t>
    <rPh sb="0" eb="2">
      <t>ジュウタク</t>
    </rPh>
    <rPh sb="2" eb="3">
      <t>カタ</t>
    </rPh>
    <rPh sb="15" eb="16">
      <t>イエ</t>
    </rPh>
    <phoneticPr fontId="15"/>
  </si>
  <si>
    <t>有料老人ホーム　コスモなおかわ</t>
  </si>
  <si>
    <t>有料老人ホーム　楓林</t>
    <rPh sb="8" eb="9">
      <t>フウ</t>
    </rPh>
    <rPh sb="9" eb="10">
      <t>リン</t>
    </rPh>
    <phoneticPr fontId="15"/>
  </si>
  <si>
    <t>介護付有料老人ホーム　「なかのしまの杜」</t>
  </si>
  <si>
    <t>有料老人ホーム　シートピア　さいき</t>
  </si>
  <si>
    <t>有料老人ホーム　愛夢なの花　</t>
    <rPh sb="8" eb="9">
      <t>アイ</t>
    </rPh>
    <rPh sb="9" eb="10">
      <t>ム</t>
    </rPh>
    <rPh sb="12" eb="13">
      <t>ハナ</t>
    </rPh>
    <phoneticPr fontId="17"/>
  </si>
  <si>
    <t>有料老人ホーム　きぼう</t>
  </si>
  <si>
    <t>有料老人ホーム　ロイヤル直川</t>
    <rPh sb="12" eb="14">
      <t>ナオカワ</t>
    </rPh>
    <phoneticPr fontId="15"/>
  </si>
  <si>
    <t>住宅型有料老人ホーム　第２遊友館</t>
    <rPh sb="0" eb="2">
      <t>ジュウタク</t>
    </rPh>
    <rPh sb="2" eb="3">
      <t>ガタ</t>
    </rPh>
    <rPh sb="11" eb="12">
      <t>ダイ</t>
    </rPh>
    <rPh sb="13" eb="14">
      <t>アソ</t>
    </rPh>
    <rPh sb="14" eb="15">
      <t>トモ</t>
    </rPh>
    <rPh sb="15" eb="16">
      <t>ヤカタ</t>
    </rPh>
    <phoneticPr fontId="15"/>
  </si>
  <si>
    <t>有料老人ホーム　こころの和なごみ</t>
    <rPh sb="12" eb="13">
      <t>ワ</t>
    </rPh>
    <phoneticPr fontId="15"/>
  </si>
  <si>
    <t>有料老人ホーム　すまいるはまゆう</t>
  </si>
  <si>
    <t>介護付有料老人ホーム　うめの里</t>
  </si>
  <si>
    <t>住宅型有料老人ホーム　遊友館</t>
  </si>
  <si>
    <t>地域密着型介護付有料老人ホーム　あいあーる</t>
  </si>
  <si>
    <t>住宅型有料老人ホーム　番匠の杜</t>
    <rPh sb="0" eb="2">
      <t>ジュウタク</t>
    </rPh>
    <rPh sb="2" eb="3">
      <t>ガタ</t>
    </rPh>
    <rPh sb="11" eb="13">
      <t>バンジョウ</t>
    </rPh>
    <rPh sb="14" eb="15">
      <t>モリ</t>
    </rPh>
    <phoneticPr fontId="17"/>
  </si>
  <si>
    <t>グループホーム　白ゆり</t>
  </si>
  <si>
    <t>グループホーム　ひだまり</t>
  </si>
  <si>
    <t>グループホーム　佐伯の太陽</t>
  </si>
  <si>
    <t>グループホーム　うめの里</t>
  </si>
  <si>
    <t>有料老人ホーム　花の里</t>
    <rPh sb="8" eb="9">
      <t>ハナ</t>
    </rPh>
    <rPh sb="10" eb="11">
      <t>サト</t>
    </rPh>
    <phoneticPr fontId="17"/>
  </si>
  <si>
    <t>高福-1：住宅型有料老人ホーム　みんなの家「めじま」</t>
  </si>
  <si>
    <t>高福-2：住宅型有料老人ホーム　あおぞら</t>
  </si>
  <si>
    <t>高福-3：有料老人ホーム　はるの杜　すずかけ</t>
  </si>
  <si>
    <t>高福-4：有料老人ホーム　悠久の丘　万葉</t>
  </si>
  <si>
    <t>高福-5：有料老人ホーム　城村の家</t>
  </si>
  <si>
    <t>高福-6：有料老人ホーム　潮の風</t>
  </si>
  <si>
    <t>高福-7：有料老人ホーム　白ゆり</t>
  </si>
  <si>
    <t>高福-8：有料老人ホーム　ヴィラ・コスモタウン</t>
  </si>
  <si>
    <t>高福-9：有料老人ホーム　さとの家</t>
  </si>
  <si>
    <t>高福-10：グループホーム　ほのぼの</t>
  </si>
  <si>
    <t>高福-11：有料老人ホーム　ひだまり</t>
  </si>
  <si>
    <t>高福-12：有料老人ホーム　愛夢フェニックス　</t>
  </si>
  <si>
    <t>高福-13：住宅型有料老人ホーム　みんなの家</t>
  </si>
  <si>
    <t>高福-14：有料老人ホーム　コスモなおかわ</t>
  </si>
  <si>
    <t>高福-15：有料老人ホーム　楓林</t>
  </si>
  <si>
    <t>高福-16：介護付有料老人ホーム　「なかのしまの杜」</t>
  </si>
  <si>
    <t>高福-17：有料老人ホーム　シートピア　さいき</t>
  </si>
  <si>
    <t>高福-18：有料老人ホーム　愛夢なの花　</t>
  </si>
  <si>
    <t>高福-19：有料老人ホーム　ながと</t>
  </si>
  <si>
    <t>高福-20：養護老人ホーム　ながと</t>
  </si>
  <si>
    <t>高福-21：有料老人ホーム　きぼう</t>
  </si>
  <si>
    <t>高福-22：有料老人ホーム　ロイヤル直川</t>
  </si>
  <si>
    <t>高福-23：住宅型有料老人ホーム　第２遊友館</t>
  </si>
  <si>
    <t>高福-24：有料老人ホーム　こころの和なごみ</t>
  </si>
  <si>
    <t>高福-25：有料老人ホーム　すまいるはまゆう</t>
  </si>
  <si>
    <t>高福-26：介護付有料老人ホーム　うめの里</t>
  </si>
  <si>
    <t>高福-27：サービス付き高齢者向け住宅　佐伯の太陽</t>
  </si>
  <si>
    <t>高福-28：住宅型有料老人ホーム　遊友館</t>
  </si>
  <si>
    <t>高福-29：ナーシングホーム　穂の花</t>
  </si>
  <si>
    <t>高福-30：軽費老人ホーム　(ケアハウス)　コスモス</t>
  </si>
  <si>
    <t>高福-31：長良苑エンジェル</t>
  </si>
  <si>
    <t>高福-32：地域密着型介護付有料老人ホーム　あいあーる</t>
  </si>
  <si>
    <t>高福-33：有料老人ホーム　悠久の里　佐伯</t>
  </si>
  <si>
    <t>高福-34：さいき長寿苑そよ風</t>
  </si>
  <si>
    <t>高福-35：サービス付き高齢者向け住宅　つくし</t>
  </si>
  <si>
    <t>高福-36：みどりの郷　優しい風</t>
  </si>
  <si>
    <t>高福-37：みどりの郷　せせらぎ</t>
  </si>
  <si>
    <t>高福-38：住宅型有料老人ホーム　番匠の杜</t>
  </si>
  <si>
    <t>高福-39：特別養護老人ホーム　長良苑</t>
  </si>
  <si>
    <t>高福-40：特別養護老人ホーム　花みずき</t>
  </si>
  <si>
    <t>高福-41：特別養護老人ホーム　直川苑(ユニット型)</t>
  </si>
  <si>
    <t>高福-42：特別養護老人ホーム　はまゆう(ユニット)</t>
  </si>
  <si>
    <t>高福-43：佐伯市特別養護老人ホーム　豊寿苑</t>
  </si>
  <si>
    <t>高福-44：特別養護老人ホーム　直川苑</t>
  </si>
  <si>
    <t>高福-45：特別養護老人ホーム　はまゆう</t>
  </si>
  <si>
    <t>高福-46：介護老人保健施設　鶴望野</t>
  </si>
  <si>
    <t>高福-47：南海医療センター　附属介護老人保健施設</t>
  </si>
  <si>
    <t>高福-48：介護老人保健施設和の風</t>
  </si>
  <si>
    <t>高福-49：介護老人保健施設ユニット鶴見の太陽</t>
  </si>
  <si>
    <t>高福-50：介護老人保健施設鶴見の太陽</t>
  </si>
  <si>
    <t>高福-51：介護予防センター　愛情苑八幡</t>
  </si>
  <si>
    <t>高福-52：デイサービスセンター　愛情苑</t>
  </si>
  <si>
    <t>高福-53：介護予防センター　愛情苑女島</t>
  </si>
  <si>
    <t>高福-54：介護予防センター　愛情苑鶴岡</t>
  </si>
  <si>
    <t>高福-55：デイサービスセンター　潮の風</t>
  </si>
  <si>
    <t>高福-56：デイサービスセンター　彦岳の太陽</t>
  </si>
  <si>
    <t>高福-57：デイサービスセンター　遊友館</t>
  </si>
  <si>
    <t>高福-58：佐伯市老人デイサービスセンター　B型「中川園」</t>
  </si>
  <si>
    <t>高福-59：デイ･サービスセンター　ロイヤルなおかわ</t>
  </si>
  <si>
    <t>高福-60：さいき長寿苑そよ風</t>
  </si>
  <si>
    <t>高福-61：デイサービス　きぼう</t>
  </si>
  <si>
    <t>高福-62：デイサービスセンター　きづな</t>
  </si>
  <si>
    <t>高福-63：デイサービス樹の里</t>
  </si>
  <si>
    <t>高福-64：デイサービスいきいき</t>
  </si>
  <si>
    <t>高福-65：番匠のひかりヘルパー事業所</t>
  </si>
  <si>
    <t>高福-66：長門デイサービスセンター　</t>
  </si>
  <si>
    <t>高福-67：佐伯市社協デイサービスセンター　「うめ」</t>
  </si>
  <si>
    <t>高福-68：佐伯市社協デイサービスセンター　「なおかわ」</t>
  </si>
  <si>
    <t>高福-69：佐伯市社協デイサービスセンター　「上浦ふれあい荘」</t>
  </si>
  <si>
    <t>高福-70：蒲江デイサービスセンター　</t>
  </si>
  <si>
    <t>高福-71：弥生デイサービスセンター</t>
  </si>
  <si>
    <t>高福-72：デイサービスセンター　悠凪</t>
  </si>
  <si>
    <t>高福-73：佐伯市弥生デイサービスセンター　</t>
  </si>
  <si>
    <t>高福-74：クリニック佐伯の太陽</t>
  </si>
  <si>
    <t>高福-75：南海医療センター　附属介護老人保健施設</t>
  </si>
  <si>
    <t>高福-76：介護老人保健施設　和の風</t>
  </si>
  <si>
    <t>高福-77：介護老人保健施設　鶴見の太陽</t>
  </si>
  <si>
    <t>高福-78：デイケアやつか整形</t>
  </si>
  <si>
    <t>高福-79：デイケアセンター　ふうりん</t>
  </si>
  <si>
    <t>高福-80：近藤医院デイケアこすもす</t>
  </si>
  <si>
    <t>高福-81：花みずき短期入所生活介護事業所</t>
  </si>
  <si>
    <t>高福-82：特別養護老人ホーム　長良苑「短期入所生活介護事業所」</t>
  </si>
  <si>
    <t>高福-83：豊寿苑ショートステイサービス</t>
  </si>
  <si>
    <t>高福-84：短期入所生活介護鶴見の太陽</t>
  </si>
  <si>
    <t>高福-85：ショートステイ彦岳の太陽</t>
  </si>
  <si>
    <t>高福-86：佐伯市老人短期入所施設「悠久園」</t>
  </si>
  <si>
    <t>高福-87：さいき長寿苑そよ風</t>
  </si>
  <si>
    <t>高福-88：ショートステイ彦岳の太陽(ユニット型)</t>
  </si>
  <si>
    <t>高福-89：直川苑指定短期入所生活介護事業所(ユニット空床型)</t>
  </si>
  <si>
    <t>高福-90：特別養護老人ホーム　長良苑ユニット型短期入所生活介護事業所</t>
  </si>
  <si>
    <t>高福-91：はたのうら指定短期入所生活介護事業所</t>
  </si>
  <si>
    <t>高福-92：直川苑指定短期入所生活介護事業所</t>
  </si>
  <si>
    <t>高福-93：はまゆうショートステイ</t>
  </si>
  <si>
    <t>高福-94：介護老人保健施設　鶴望野</t>
  </si>
  <si>
    <t>高福-95：南海医療センター　附属介護老人保健施設</t>
  </si>
  <si>
    <t>高福-96：介護老人保健施設和の風</t>
  </si>
  <si>
    <t>高福-97：介護老人保健施設ユニット鶴見の太陽</t>
  </si>
  <si>
    <t>高福-98：介護老人保健施設鶴見の太陽</t>
  </si>
  <si>
    <t>高福-99：花みずき指定通所介護事業所(デイサービスセンター　花みずき)</t>
  </si>
  <si>
    <t>高福-100：やまぼうし指定通所介護事業所</t>
  </si>
  <si>
    <t>高福-101：佐伯市老人デイサービスセンター　E型｢水明園｣</t>
  </si>
  <si>
    <t>高福-102：グループホーム　陽</t>
  </si>
  <si>
    <t>高福-103：グループホーム　花みずき</t>
  </si>
  <si>
    <t>高福-104：グループホーム　やすらぎの家</t>
  </si>
  <si>
    <t>高福-105：グループホーム　コスモなおかわ</t>
  </si>
  <si>
    <t>高福-106：グループホーム　白ゆり</t>
  </si>
  <si>
    <t>高福-107：グループホーム　鶴見の太陽</t>
  </si>
  <si>
    <t>高福-108：グループホーム　ひだまり</t>
  </si>
  <si>
    <t>高福-109：グループホーム　コスモやよい</t>
  </si>
  <si>
    <t>高福-110：みどりの郷こんね</t>
  </si>
  <si>
    <t>高福-111：みどりの郷　ほんじょう</t>
  </si>
  <si>
    <t>高福-112：さいき長寿苑そよ風</t>
  </si>
  <si>
    <t>高福-113：グループホーム　河内やすらぎの家</t>
  </si>
  <si>
    <t>高福-114：グループホーム　佐伯の太陽</t>
  </si>
  <si>
    <t>高福-115：グループホーム　うめの里</t>
  </si>
  <si>
    <t>高福-116：グループホーム　ぽかぽか</t>
  </si>
  <si>
    <t>高福-117：小規模多機能型居宅介護　ﾗｲﾌｻﾎﾟｰﾄ城村</t>
  </si>
  <si>
    <t>高福-118：佐伯市特別養護老人ホーム　豊寿苑(地域密着型介護老人福祉施設)</t>
  </si>
  <si>
    <t>高福-119：彦岳の太陽</t>
  </si>
  <si>
    <t>高福-120：彦岳の太陽　ユニット型</t>
  </si>
  <si>
    <t>高福-121：特別養護老人ホーム　長良苑</t>
  </si>
  <si>
    <t>高福-122：特別養護老人ホーム　はたのうら</t>
  </si>
  <si>
    <t>高福-123：地域密着型特定施設　蒲江やすらぎケアセンター　</t>
  </si>
  <si>
    <t>高福-124：デイサービスセンター　海悠園</t>
  </si>
  <si>
    <t>高福-125：デイサービス　コスモなおかわ</t>
  </si>
  <si>
    <t>高福-126：蒲江やすらぎデイサービスセンター　</t>
  </si>
  <si>
    <t>高福-127：直川苑指定通所介護事業所</t>
  </si>
  <si>
    <t>高福-128：デイサービスセンター　うめの里</t>
  </si>
  <si>
    <t>佐伯市宇目小野市井ノ上3754番1</t>
  </si>
  <si>
    <t>佐伯市大字長良字小島4916番地2</t>
  </si>
  <si>
    <t>0972-28-5175</t>
  </si>
  <si>
    <t>佐伯市鶴岡西町２丁目２６９番地</t>
  </si>
  <si>
    <t>佐伯市大字池田1699番地の7</t>
  </si>
  <si>
    <t>佐伯市直川大字仁田原1962番地1</t>
  </si>
  <si>
    <t>佐伯市蒲江大字蒲江浦1342</t>
  </si>
  <si>
    <t>佐伯市直川大字仁田原1962-1</t>
  </si>
  <si>
    <t>佐伯市鶴岡町1丁目11番59号</t>
  </si>
  <si>
    <t>佐伯市常盤西町12番6号</t>
  </si>
  <si>
    <t>佐伯市大字池田２２６０－１</t>
  </si>
  <si>
    <t>佐伯市上岡１２３７−８</t>
  </si>
  <si>
    <t>佐伯市蒲江大字丸市尾浦21番地</t>
  </si>
  <si>
    <t>佐伯市直川大字上直見2921番地1</t>
  </si>
  <si>
    <t>佐伯市女島7439番地</t>
  </si>
  <si>
    <t>佐伯市本匠大字笠掛1589番地1</t>
  </si>
  <si>
    <t>佐伯市弥生大字井崎字中道957番地</t>
  </si>
  <si>
    <t>佐伯市木立5597番地1</t>
  </si>
  <si>
    <t>佐伯市鶴岡町1丁目6番3号</t>
  </si>
  <si>
    <t>佐伯市上浦浅海井浦489番地10</t>
  </si>
  <si>
    <t>佐伯市蒲江大字蒲江浦1344番地1</t>
  </si>
  <si>
    <t>佐伯市弥生上小倉1208番地</t>
  </si>
  <si>
    <t xml:space="preserve"> 0972-46-1616</t>
  </si>
  <si>
    <t>佐伯市駅前1丁目1番11号</t>
  </si>
  <si>
    <t>佐伯市大手町三丁目4番3号</t>
  </si>
  <si>
    <t>佐伯市長島町2丁目391番地</t>
  </si>
  <si>
    <t>佐伯市弥生大字江良1052番地3</t>
  </si>
  <si>
    <t>佐伯市大字池田１６９９番地の７</t>
  </si>
  <si>
    <t>佐伯市鶴見大字沖松浦51番</t>
  </si>
  <si>
    <t>佐伯市蒲江大字蒲江浦1344番地の1</t>
  </si>
  <si>
    <t>佐伯市鶴見沖松浦51</t>
  </si>
  <si>
    <t>佐伯市池田字山ノ田1689番地1</t>
  </si>
  <si>
    <t>佐伯市大字池田1712番地27</t>
  </si>
  <si>
    <t>佐伯市蒲江大字蒲江浦3951番地</t>
  </si>
  <si>
    <t>佐伯市直川横川508番地</t>
  </si>
  <si>
    <t>佐伯市木立字大野4887番地</t>
  </si>
  <si>
    <t>佐伯市鶴見大字沖松浦51</t>
  </si>
  <si>
    <t>佐伯市鶴見大字地松浦1250番地</t>
  </si>
  <si>
    <t>佐伯市弥生大字山梨子828番地</t>
  </si>
  <si>
    <t>佐伯市弥生大字床木3番地1</t>
  </si>
  <si>
    <t>佐伯市鶴岡西町2丁目269番地</t>
  </si>
  <si>
    <t>佐伯市宇目大字小野市３７５４番地１</t>
  </si>
  <si>
    <t>佐伯市弥生大字江良１４５１−１</t>
  </si>
  <si>
    <t>0972-28-6517</t>
  </si>
  <si>
    <t>佐伯市長谷5727番地</t>
  </si>
  <si>
    <t>佐伯市蒲江大字蒲江浦３９５１</t>
  </si>
  <si>
    <t>佐伯市大字久保浦1059番地の13</t>
  </si>
  <si>
    <t>佐伯市直川大字横川508番地</t>
  </si>
  <si>
    <t>佐伯市蒲江大字蒲江浦4491番地5</t>
  </si>
  <si>
    <t>佐伯市宇目小野市3754番地１</t>
  </si>
  <si>
    <t>種別：有料老人ホーム　(住宅型)</t>
  </si>
  <si>
    <t>種別：特定施設</t>
  </si>
  <si>
    <t>種別：サービス付き高齢者向け住宅</t>
  </si>
  <si>
    <t>種別：軽費老人ホーム(ケアハウス)</t>
  </si>
  <si>
    <t>種別：有料老人ホーム　(介護型)</t>
  </si>
  <si>
    <t>種別：介護老人福祉施設(特別養護老人ホーム)</t>
  </si>
  <si>
    <t>種別：介護老人保健施設</t>
  </si>
  <si>
    <t>種別：通所介護(デイサービス)</t>
  </si>
  <si>
    <t>種別：通所リハビリテーション(デイケア)</t>
  </si>
  <si>
    <t>種別：短期入所生活介護(ショートステイ)</t>
  </si>
  <si>
    <t>種別：短期入所療養介護(療養型ショートステイ)</t>
  </si>
  <si>
    <t>種別：認知症対応型通所介護(デイサービス)</t>
  </si>
  <si>
    <t>種別：認知症対応共同生活介護(グループホーム　)</t>
  </si>
  <si>
    <t>種別：小規模多機能型居宅介護</t>
  </si>
  <si>
    <t>種別：地域密着型介護老人福祉施設</t>
  </si>
  <si>
    <t>種別：地域密着型特定施設</t>
  </si>
  <si>
    <t>種別：地域密着型通所介護</t>
  </si>
  <si>
    <t>事業者：(有)生活サポートセンターみんなの家</t>
  </si>
  <si>
    <t>事業者：(株)あおぞら</t>
  </si>
  <si>
    <t>事業者：(有)ハートマザーＣＨＩＥ</t>
  </si>
  <si>
    <t>事業者：グッド・アシスト　(有)　</t>
  </si>
  <si>
    <t>事業者：(有)住吉工業</t>
  </si>
  <si>
    <t>事業者：特定非営利活動法人　潮の風</t>
  </si>
  <si>
    <t>事業者：(有)白ゆり</t>
  </si>
  <si>
    <t>事業者：(株)豊かな木</t>
  </si>
  <si>
    <t>事業者：(有)サン・ラポール鶴見</t>
  </si>
  <si>
    <t>事業者：(株)あかり</t>
  </si>
  <si>
    <t>事業者：(有)ケアつかさ</t>
  </si>
  <si>
    <t>事業者：(医)明石会</t>
  </si>
  <si>
    <t>事業者：(株)悠隆</t>
  </si>
  <si>
    <t>事業者：(有)ヴァーチャーズ</t>
  </si>
  <si>
    <t>事業者：樹の里(株)</t>
  </si>
  <si>
    <t>事業者：(社福)双樹会</t>
  </si>
  <si>
    <t>事業者：(株)希望</t>
  </si>
  <si>
    <t>事業者：(株)ＴＫＹ</t>
  </si>
  <si>
    <t>事業者：(株)豊</t>
  </si>
  <si>
    <t>事業者：(株)心和</t>
  </si>
  <si>
    <t>事業者：(社福)はまゆう会</t>
  </si>
  <si>
    <t>事業者：(社福)長陽会</t>
  </si>
  <si>
    <t>事業者：(医)小寺会</t>
  </si>
  <si>
    <t>事業者：株式会社　アイコネクト</t>
  </si>
  <si>
    <t>事業者：社会福祉法人　県南福祉会</t>
  </si>
  <si>
    <t>事業者：株式会社　山の会</t>
  </si>
  <si>
    <t>事業者：(株)ユニマット　リタイアメント・コミュニティ</t>
  </si>
  <si>
    <t>事業者：(医)長門莫記念会</t>
  </si>
  <si>
    <t>事業者：(株)ほんじょう会</t>
  </si>
  <si>
    <t>事業者：(株)小野明組</t>
  </si>
  <si>
    <t>事業者：(株)やのたけ</t>
  </si>
  <si>
    <t>事業者：(社福)仁愛会</t>
  </si>
  <si>
    <t>事業者：佐伯市</t>
  </si>
  <si>
    <t>事業者：(独)地域医療機能推進機構</t>
  </si>
  <si>
    <t>事業者：特定非営利活動法人潮の風</t>
  </si>
  <si>
    <t>事業者：(社福)百徳会</t>
  </si>
  <si>
    <t>事業者：(株)TKY</t>
  </si>
  <si>
    <t>事業者：(社福)佐伯市社会福祉協議会</t>
  </si>
  <si>
    <t>事業者：社福子ども未来ネット弥生</t>
  </si>
  <si>
    <t>事業者：佐伯市社会福祉協議会</t>
  </si>
  <si>
    <t>事業者：(医)明匠会</t>
  </si>
  <si>
    <t>事業者：(医)養春堂</t>
  </si>
  <si>
    <t>事業者：(社福)正心会</t>
  </si>
  <si>
    <t>事業者：(株)やよい会</t>
  </si>
  <si>
    <t>,{"fileName":"高齢者福祉施設","visible":true,"features":[</t>
    <rPh sb="14" eb="16">
      <t>コウレイ</t>
    </rPh>
    <rPh sb="16" eb="17">
      <t>シャ</t>
    </rPh>
    <rPh sb="17" eb="19">
      <t>フクシ</t>
    </rPh>
    <rPh sb="19" eb="21">
      <t>シセツ</t>
    </rPh>
    <phoneticPr fontId="2"/>
  </si>
  <si>
    <t>佐伯市向島１丁目３番８号　佐伯市保険福祉総合センター　和楽</t>
  </si>
  <si>
    <t>佐伯市向島１丁目３番８号　佐伯市保険福祉総合センター　和楽</t>
    <phoneticPr fontId="17"/>
  </si>
  <si>
    <t>社会医療法人　敬和会　おおいた県南ホスピタル</t>
  </si>
  <si>
    <t>社会医療法人　小寺会　佐伯中央病院</t>
  </si>
  <si>
    <t>佐伯市国民健康保険丹賀診療所</t>
  </si>
  <si>
    <t>大分県佐伯市長良３６５−１</t>
  </si>
  <si>
    <t>ID：4411011200000</t>
  </si>
  <si>
    <t>ID：4411011300000</t>
  </si>
  <si>
    <t>ID：4411011400000</t>
  </si>
  <si>
    <t>ID：4411011500000</t>
  </si>
  <si>
    <t>ID：4411011600000</t>
  </si>
  <si>
    <t>ID：4411011900000</t>
  </si>
  <si>
    <t>ID：4411012000000</t>
  </si>
  <si>
    <t>ID：4421081100000</t>
  </si>
  <si>
    <t>ID：4421081400000</t>
  </si>
  <si>
    <t>ID：4421081600000</t>
  </si>
  <si>
    <t>ID：4421081700000</t>
  </si>
  <si>
    <t>ID：4421081800000</t>
  </si>
  <si>
    <t>ID：4421082100000</t>
  </si>
  <si>
    <t>ID：4421082400000</t>
  </si>
  <si>
    <t>ID：4421082500000</t>
  </si>
  <si>
    <t>ID：4421082600000</t>
  </si>
  <si>
    <t>ID：4421082800000</t>
  </si>
  <si>
    <t>ID：4421083100000</t>
  </si>
  <si>
    <t>ID：4421083200000</t>
  </si>
  <si>
    <t>ID：4421083300000</t>
  </si>
  <si>
    <t>ID：4421083400000</t>
  </si>
  <si>
    <t>ID：4421083500000</t>
  </si>
  <si>
    <t>ID：4421083700000</t>
  </si>
  <si>
    <t>ID：4421083800000</t>
  </si>
  <si>
    <t>ID：4421084300000</t>
  </si>
  <si>
    <t>ID：4421084400000</t>
  </si>
  <si>
    <t>ID：4421084500000</t>
  </si>
  <si>
    <t>ID：4421084600000</t>
  </si>
  <si>
    <t>ID：4421084700000</t>
  </si>
  <si>
    <t>ID：4421084900000</t>
  </si>
  <si>
    <t>ID：4421085100000</t>
  </si>
  <si>
    <t>ID：4421085300000</t>
  </si>
  <si>
    <t>ID：4421086100000</t>
  </si>
  <si>
    <t>ID：4421086200000</t>
  </si>
  <si>
    <t>ID：4421086400000</t>
  </si>
  <si>
    <t>ID：4421086700000</t>
  </si>
  <si>
    <t>ID：4421086800000</t>
  </si>
  <si>
    <t>ID：4421086900000</t>
  </si>
  <si>
    <t>ID：4421087000000</t>
  </si>
  <si>
    <t>ID：4421087100000</t>
  </si>
  <si>
    <t>ID：4421087300000</t>
  </si>
  <si>
    <t>ID：4421087400000</t>
  </si>
  <si>
    <t>ID：4421087500000</t>
  </si>
  <si>
    <t>ID：4422004200000</t>
  </si>
  <si>
    <t>ID：4422010700000</t>
  </si>
  <si>
    <t>ID：4422031300000</t>
  </si>
  <si>
    <t>ID：4422031900000</t>
  </si>
  <si>
    <t>ID：4422036400000</t>
  </si>
  <si>
    <t>ID：4422039800000</t>
  </si>
  <si>
    <t>ID：4431153200000</t>
  </si>
  <si>
    <t>ID：4431153400000</t>
  </si>
  <si>
    <t>ID：4431153600000</t>
  </si>
  <si>
    <t>ID：4431153700000</t>
  </si>
  <si>
    <t>ID：4431153800000</t>
  </si>
  <si>
    <t>ID：4431153900000</t>
  </si>
  <si>
    <t>ID：4431154100000</t>
  </si>
  <si>
    <t>ID：4431154200000</t>
  </si>
  <si>
    <t>ID：4431154300000</t>
  </si>
  <si>
    <t>ID：4431154500000</t>
  </si>
  <si>
    <t>ID：4431154600000</t>
  </si>
  <si>
    <t>ID：4431154700000</t>
  </si>
  <si>
    <t>ID：4431154800000</t>
  </si>
  <si>
    <t>ID：4431154900000</t>
  </si>
  <si>
    <t>ID：4431155100000</t>
  </si>
  <si>
    <t>ID：4431155200000</t>
  </si>
  <si>
    <t>ID：4431155300000</t>
  </si>
  <si>
    <t>ID：4431155600000</t>
  </si>
  <si>
    <t>ID：4431155700000</t>
  </si>
  <si>
    <t>ID：4431155800000</t>
  </si>
  <si>
    <t>ID：4431155900000</t>
  </si>
  <si>
    <t>ID：4431156000000</t>
  </si>
  <si>
    <t>ID：4431156100000</t>
  </si>
  <si>
    <t>ID：4431156200000</t>
  </si>
  <si>
    <t>ID：4421085600000</t>
  </si>
  <si>
    <t>ID：4432009200000</t>
  </si>
  <si>
    <t>ID：4432019200000</t>
  </si>
  <si>
    <t>ID：4431153300000</t>
  </si>
  <si>
    <t>ID：4431155500000</t>
  </si>
  <si>
    <t>ID：</t>
  </si>
  <si>
    <t>ID：4431174500000</t>
  </si>
  <si>
    <t>合計病床数：264</t>
  </si>
  <si>
    <t>合計病床数：195</t>
  </si>
  <si>
    <t>合計病床数：180</t>
  </si>
  <si>
    <t>合計病床数：149</t>
  </si>
  <si>
    <t>合計病床数：72</t>
  </si>
  <si>
    <t>合計病床数：244</t>
  </si>
  <si>
    <t>合計病床数：40</t>
  </si>
  <si>
    <t>合計病床数：0</t>
  </si>
  <si>
    <t>合計病床数：19</t>
  </si>
  <si>
    <t>合計病床数：3</t>
  </si>
  <si>
    <t>合計病床数：</t>
  </si>
  <si>
    <t>合計病床数：17</t>
  </si>
  <si>
    <t>合計病床数：16</t>
  </si>
  <si>
    <t>合計病床数：5</t>
  </si>
  <si>
    <t>https://www.pref.oita.jp/uploaded/life/2327624_4659451_img.png</t>
  </si>
  <si>
    <t>https://www.pref.oita.jp/uploaded/life/2327624_4659444_img.png</t>
  </si>
  <si>
    <t>https://www.pref.oita.jp/uploaded/life/2327624_4659445_img.png</t>
  </si>
  <si>
    <t>https://www.pref.oita.jp/uploaded/life/2327624_4659449_img.png</t>
  </si>
  <si>
    <t>,{"fileName":"病院","visible":true,"features":[</t>
    <rPh sb="14" eb="16">
      <t>ビョウイン</t>
    </rPh>
    <phoneticPr fontId="2"/>
  </si>
  <si>
    <t>,{"fileName":"歯科","visible":true,"features":[</t>
    <rPh sb="14" eb="16">
      <t>シカ</t>
    </rPh>
    <phoneticPr fontId="2"/>
  </si>
  <si>
    <t>,{"fileName":"助産所","visible":true,"features":[</t>
    <rPh sb="14" eb="17">
      <t>ジョサンショ</t>
    </rPh>
    <phoneticPr fontId="2"/>
  </si>
  <si>
    <t>,{"fileName":"一般診療所","visible":true,"features":[</t>
    <rPh sb="14" eb="16">
      <t>イッパン</t>
    </rPh>
    <rPh sb="16" eb="19">
      <t>シンリョウショ</t>
    </rPh>
    <phoneticPr fontId="2"/>
  </si>
  <si>
    <t>,{"fileName":"薬局","visible":true,"features":[</t>
    <rPh sb="14" eb="16">
      <t>ヤッキョク</t>
    </rPh>
    <phoneticPr fontId="2"/>
  </si>
  <si>
    <t>みつばち薬局</t>
  </si>
  <si>
    <t>ファミリーショップたなか</t>
  </si>
  <si>
    <t>https://www.pref.oita.jp/uploaded/life/2327624_4659446_img.png</t>
  </si>
  <si>
    <t>,{"fileName":"店舗販売（薬店）","visible":true,"features":[</t>
    <rPh sb="14" eb="16">
      <t>テンポ</t>
    </rPh>
    <rPh sb="16" eb="18">
      <t>ハンバイ</t>
    </rPh>
    <rPh sb="19" eb="21">
      <t>ヤクテン</t>
    </rPh>
    <phoneticPr fontId="2"/>
  </si>
  <si>
    <t>店舗販売（薬店）</t>
    <rPh sb="5" eb="7">
      <t>ヤクテン</t>
    </rPh>
    <phoneticPr fontId="2"/>
  </si>
  <si>
    <t>,{"fileName":"医薬品卸","visible":true,"features":[</t>
    <rPh sb="14" eb="17">
      <t>イヤクヒン</t>
    </rPh>
    <rPh sb="17" eb="18">
      <t>オロシ</t>
    </rPh>
    <phoneticPr fontId="2"/>
  </si>
  <si>
    <t>097</t>
    <phoneticPr fontId="2"/>
  </si>
  <si>
    <t>098</t>
    <phoneticPr fontId="2"/>
  </si>
  <si>
    <t>佐伯支援学校</t>
    <phoneticPr fontId="2"/>
  </si>
  <si>
    <t>さいきしえん</t>
    <phoneticPr fontId="2"/>
  </si>
  <si>
    <t>佐伯市木立839-5</t>
  </si>
  <si>
    <t>佐伯市木立839-5</t>
    <phoneticPr fontId="2"/>
  </si>
  <si>
    <t>0972-28-3144</t>
  </si>
  <si>
    <t>0972-28-3144</t>
    <phoneticPr fontId="2"/>
  </si>
  <si>
    <t>32.92428948417248, 131.9275287353139</t>
  </si>
  <si>
    <r>
      <t>避難</t>
    </r>
    <r>
      <rPr>
        <b/>
        <sz val="11"/>
        <color rgb="FF33CC33"/>
        <rFont val="ＭＳ Ｐゴシック"/>
        <family val="3"/>
        <charset val="128"/>
      </rPr>
      <t>場所</t>
    </r>
    <r>
      <rPr>
        <sz val="11"/>
        <color theme="1"/>
        <rFont val="ＭＳ Ｐゴシック"/>
        <family val="3"/>
        <charset val="128"/>
      </rPr>
      <t xml:space="preserve">
風水害</t>
    </r>
    <rPh sb="0" eb="2">
      <t>ヒナン</t>
    </rPh>
    <rPh sb="2" eb="4">
      <t>バショ</t>
    </rPh>
    <phoneticPr fontId="2"/>
  </si>
  <si>
    <r>
      <t xml:space="preserve">指定避難所
</t>
    </r>
    <r>
      <rPr>
        <sz val="11"/>
        <color rgb="FF0000FF"/>
        <rFont val="ＭＳ Ｐゴシック"/>
        <family val="3"/>
        <charset val="128"/>
      </rPr>
      <t>風水害</t>
    </r>
    <rPh sb="0" eb="2">
      <t>シテイ</t>
    </rPh>
    <rPh sb="2" eb="5">
      <t>ヒナンショ</t>
    </rPh>
    <phoneticPr fontId="2"/>
  </si>
  <si>
    <r>
      <t xml:space="preserve">指定避難所
</t>
    </r>
    <r>
      <rPr>
        <b/>
        <sz val="11"/>
        <color rgb="FFFF0000"/>
        <rFont val="ＭＳ Ｐゴシック"/>
        <family val="3"/>
        <charset val="128"/>
      </rPr>
      <t>地震・津波</t>
    </r>
    <rPh sb="0" eb="2">
      <t>シテイ</t>
    </rPh>
    <rPh sb="2" eb="5">
      <t>ヒナンショ</t>
    </rPh>
    <phoneticPr fontId="2"/>
  </si>
  <si>
    <r>
      <t>避難</t>
    </r>
    <r>
      <rPr>
        <b/>
        <sz val="11"/>
        <color rgb="FF33CC33"/>
        <rFont val="ＭＳ Ｐゴシック"/>
        <family val="3"/>
        <charset val="128"/>
      </rPr>
      <t>場所</t>
    </r>
    <r>
      <rPr>
        <sz val="11"/>
        <color theme="1"/>
        <rFont val="ＭＳ Ｐゴシック"/>
        <family val="3"/>
        <charset val="128"/>
      </rPr>
      <t xml:space="preserve">
地震・津波</t>
    </r>
    <phoneticPr fontId="2"/>
  </si>
  <si>
    <t>アイコン</t>
    <phoneticPr fontId="2"/>
  </si>
  <si>
    <t>他-2：佐伯高等技術専門校</t>
    <rPh sb="0" eb="1">
      <t>ホカ</t>
    </rPh>
    <phoneticPr fontId="2"/>
  </si>
  <si>
    <t>他-1：佐伯支援学校</t>
    <rPh sb="0" eb="1">
      <t>ホカ</t>
    </rPh>
    <phoneticPr fontId="2"/>
  </si>
  <si>
    <t>読み：さいきしえん</t>
    <phoneticPr fontId="2"/>
  </si>
  <si>
    <t>505</t>
    <phoneticPr fontId="2"/>
  </si>
  <si>
    <t>https://www.pref.oita.jp/uploaded/life/2327624_4659442_img.png</t>
  </si>
  <si>
    <t>https://www.pref.oita.jp/uploaded/life/2327624_4659447_img.png</t>
  </si>
  <si>
    <t>,{"fileName":"津波避難所","visible":true,"features":[</t>
    <rPh sb="14" eb="16">
      <t>ツナミ</t>
    </rPh>
    <rPh sb="16" eb="19">
      <t>ヒナンショ</t>
    </rPh>
    <phoneticPr fontId="2"/>
  </si>
  <si>
    <t>指定避難所（地震・津波）</t>
    <rPh sb="0" eb="2">
      <t>シテイ</t>
    </rPh>
    <rPh sb="2" eb="5">
      <t>ヒナンショ</t>
    </rPh>
    <rPh sb="6" eb="8">
      <t>ジシン</t>
    </rPh>
    <rPh sb="9" eb="11">
      <t>ツナミ</t>
    </rPh>
    <phoneticPr fontId="2"/>
  </si>
  <si>
    <t>収容人数：50人</t>
  </si>
  <si>
    <t>収容人数：150人</t>
  </si>
  <si>
    <t>収容人数：40人</t>
  </si>
  <si>
    <t>収容人数：60人</t>
  </si>
  <si>
    <t>収容人数：70人</t>
  </si>
  <si>
    <t>収容人数：80人</t>
  </si>
  <si>
    <t>収容人数：540人</t>
  </si>
  <si>
    <t>収容人数：90人</t>
  </si>
  <si>
    <t>収容人数：100人</t>
  </si>
  <si>
    <t>収容人数：410人</t>
  </si>
  <si>
    <t>収容人数：30人</t>
  </si>
  <si>
    <t>収容人数：490人</t>
  </si>
  <si>
    <t>収容人数：400人</t>
  </si>
  <si>
    <t>収容人数：190人</t>
  </si>
  <si>
    <t>収容人数：160人</t>
  </si>
  <si>
    <t>収容人数：180人</t>
  </si>
  <si>
    <t>収容人数：840人</t>
  </si>
  <si>
    <t>収容人数：2350人</t>
  </si>
  <si>
    <t>収容人数：230人</t>
  </si>
  <si>
    <t>収容人数：440人</t>
  </si>
  <si>
    <t>収容人数：170人</t>
  </si>
  <si>
    <t>収容人数：700人</t>
  </si>
  <si>
    <t>収容人数：10人</t>
  </si>
  <si>
    <t>収容人数：2120人</t>
  </si>
  <si>
    <t>収容人数：20人</t>
  </si>
  <si>
    <t>収容人数：890人</t>
  </si>
  <si>
    <t>収容人数：580人</t>
  </si>
  <si>
    <t>収容人数：200人</t>
  </si>
  <si>
    <t>収容人数：110人</t>
  </si>
  <si>
    <t>収容人数：940人</t>
  </si>
  <si>
    <t>収容人数：2200人</t>
  </si>
  <si>
    <t>収容人数：120人</t>
  </si>
  <si>
    <t>収容人数：260人</t>
  </si>
  <si>
    <t>収容人数：880人</t>
  </si>
  <si>
    <t>収容人数：1860人</t>
  </si>
  <si>
    <t>収容人数：1700人</t>
  </si>
  <si>
    <t>らいふさぽーと　番匠の里</t>
  </si>
  <si>
    <t>福祉避難所-高齢者</t>
  </si>
  <si>
    <t>福祉避難所-障がい</t>
  </si>
  <si>
    <t>受入可能人数：2人</t>
  </si>
  <si>
    <t>受入可能人数：5人</t>
  </si>
  <si>
    <t>受入可能人数：4人</t>
  </si>
  <si>
    <t>受入可能人数：3人</t>
  </si>
  <si>
    <t>受入可能人数：6人</t>
  </si>
  <si>
    <t>受入可能人数：10人</t>
  </si>
  <si>
    <t>受入可能人数：7人</t>
  </si>
  <si>
    <t>受入可能人数：8人</t>
  </si>
  <si>
    <t>受入可能人数：40人</t>
  </si>
  <si>
    <t>507</t>
    <phoneticPr fontId="2"/>
  </si>
  <si>
    <t>D:\GE用アイコン/</t>
    <phoneticPr fontId="5"/>
  </si>
  <si>
    <t>C:\Users/mizokoshi/Desktop/kml作成方法/GE用アイコン/</t>
  </si>
  <si>
    <t>&lt;/Folder&gt;&lt;/kml&gt;</t>
    <phoneticPr fontId="5"/>
  </si>
  <si>
    <t>説明</t>
    <rPh sb="0" eb="2">
      <t>セツメイ</t>
    </rPh>
    <phoneticPr fontId="5"/>
  </si>
  <si>
    <t>address</t>
    <phoneticPr fontId="5"/>
  </si>
  <si>
    <t>精度</t>
    <rPh sb="0" eb="2">
      <t>セイド</t>
    </rPh>
    <phoneticPr fontId="5"/>
  </si>
  <si>
    <t>北緯・東経</t>
    <rPh sb="0" eb="2">
      <t>ホクイ</t>
    </rPh>
    <rPh sb="3" eb="5">
      <t>トウケイ</t>
    </rPh>
    <phoneticPr fontId="2"/>
  </si>
  <si>
    <t>住所</t>
    <phoneticPr fontId="2"/>
  </si>
  <si>
    <t>施設分類</t>
    <rPh sb="0" eb="2">
      <t>シセツ</t>
    </rPh>
    <rPh sb="2" eb="4">
      <t>ブンルイ</t>
    </rPh>
    <phoneticPr fontId="17"/>
  </si>
  <si>
    <t>アイコン　
ファイル名</t>
    <rPh sb="10" eb="11">
      <t>メイ</t>
    </rPh>
    <phoneticPr fontId="5"/>
  </si>
  <si>
    <t>アイコンサイズ倍率（通常１）</t>
    <rPh sb="7" eb="9">
      <t>バイリツ</t>
    </rPh>
    <rPh sb="10" eb="12">
      <t>ツウジョウ</t>
    </rPh>
    <phoneticPr fontId="5"/>
  </si>
  <si>
    <t>アイコン回転（0～360）</t>
    <rPh sb="4" eb="6">
      <t>カイテン</t>
    </rPh>
    <phoneticPr fontId="5"/>
  </si>
  <si>
    <t>アイコン色
aabbggrr</t>
    <rPh sb="4" eb="5">
      <t>イロ</t>
    </rPh>
    <phoneticPr fontId="5"/>
  </si>
  <si>
    <t>Icon非透過率０～100(%)</t>
    <rPh sb="4" eb="5">
      <t>ヒ</t>
    </rPh>
    <rPh sb="5" eb="8">
      <t>トウカリツ</t>
    </rPh>
    <phoneticPr fontId="5"/>
  </si>
  <si>
    <t>アイコン青色
０～100(%)</t>
    <rPh sb="4" eb="6">
      <t>アオイロ</t>
    </rPh>
    <phoneticPr fontId="5"/>
  </si>
  <si>
    <t>アイコン緑色
０～100(%)</t>
    <rPh sb="4" eb="6">
      <t>ミドリイロ</t>
    </rPh>
    <phoneticPr fontId="5"/>
  </si>
  <si>
    <t>アイコン赤色
０～100(%)</t>
    <rPh sb="4" eb="6">
      <t>アカイロ</t>
    </rPh>
    <phoneticPr fontId="5"/>
  </si>
  <si>
    <t>座標：０
住所：１</t>
    <rPh sb="0" eb="2">
      <t>ザヒョウ</t>
    </rPh>
    <rPh sb="5" eb="7">
      <t>ジュウショ</t>
    </rPh>
    <phoneticPr fontId="2"/>
  </si>
  <si>
    <t>&lt;?xml version="1.0" encoding="UTF-8"?&gt;&lt;kml xmlns="http://earth.google.com/kml/2.2"&gt;&lt;Folder&gt;</t>
    <phoneticPr fontId="5"/>
  </si>
  <si>
    <t>&lt;Placemark&gt;&lt;name&gt;</t>
    <phoneticPr fontId="5"/>
  </si>
  <si>
    <t>&lt;/name&gt;&lt;Snippet maxLines="0"&gt;&lt;/Snippet&gt;</t>
    <phoneticPr fontId="2"/>
  </si>
  <si>
    <t>&lt;address&gt;</t>
  </si>
  <si>
    <t>&lt;/address&gt;</t>
    <phoneticPr fontId="2"/>
  </si>
  <si>
    <t>&lt;description&gt;&lt;![CDATA[</t>
    <phoneticPr fontId="2"/>
  </si>
  <si>
    <t>]]&gt;&lt;/description&gt;&lt;Style&gt;&lt;IconStyle&gt;&lt;color&gt;</t>
  </si>
  <si>
    <t>&lt;/color&gt;&lt;scale&gt;</t>
  </si>
  <si>
    <t>&lt;/scale&gt;</t>
    <phoneticPr fontId="5"/>
  </si>
  <si>
    <t>&lt;heading&gt;</t>
    <phoneticPr fontId="2"/>
  </si>
  <si>
    <t>&lt;/heading&gt;&lt;Icon&gt;&lt;href&gt;</t>
    <phoneticPr fontId="2"/>
  </si>
  <si>
    <t>&lt;/href&gt;&lt;/Icon&gt;&lt;/IconStyle&gt;&lt;/Style&gt;</t>
    <phoneticPr fontId="2"/>
  </si>
  <si>
    <t>&lt;Point&gt;&lt;coordinates&gt;</t>
  </si>
  <si>
    <t>,</t>
    <phoneticPr fontId="2"/>
  </si>
  <si>
    <t>&lt;/coordinates&gt;&lt;/Point&gt;</t>
    <phoneticPr fontId="2"/>
  </si>
  <si>
    <t>&lt;/Placemark&gt;</t>
    <phoneticPr fontId="2"/>
  </si>
  <si>
    <t>&lt;/name&gt;&lt;Snippet maxLines="0"&gt;&lt;/Snippet&gt;</t>
  </si>
  <si>
    <t>aa</t>
    <phoneticPr fontId="2"/>
  </si>
  <si>
    <t>a</t>
    <phoneticPr fontId="2"/>
  </si>
  <si>
    <t>s</t>
    <phoneticPr fontId="2"/>
  </si>
  <si>
    <t>a</t>
    <phoneticPr fontId="2"/>
  </si>
  <si>
    <t>0972-24-3000</t>
  </si>
  <si>
    <t>0972-23-8877</t>
  </si>
  <si>
    <t>0972-22-0180</t>
  </si>
  <si>
    <t>0972-42-0003</t>
  </si>
  <si>
    <t>0972-24-2200</t>
  </si>
  <si>
    <t>0972-25-1177</t>
  </si>
  <si>
    <t>0972-22-7800</t>
  </si>
  <si>
    <t>0972-23-2212</t>
  </si>
  <si>
    <t>0972-42-0015</t>
  </si>
  <si>
    <t>0972-24-1139</t>
  </si>
  <si>
    <t>0972-46-0312</t>
  </si>
  <si>
    <t>0972-23-8781</t>
  </si>
  <si>
    <t>0972-22-1965</t>
  </si>
  <si>
    <t>0972-57-6556</t>
  </si>
  <si>
    <t>0972-34-8056</t>
  </si>
  <si>
    <t>0972-24-2363</t>
  </si>
  <si>
    <t>0972-34-8334</t>
  </si>
  <si>
    <t>0972-33-1161</t>
  </si>
  <si>
    <t>0972-20-0070</t>
  </si>
  <si>
    <t>0972-20-3387</t>
  </si>
  <si>
    <t>0972-25-1211</t>
  </si>
  <si>
    <t>0972-22-0140</t>
  </si>
  <si>
    <t>0972-22-4800</t>
  </si>
  <si>
    <t>0972-23-4574</t>
  </si>
  <si>
    <t>0972-23-2238</t>
  </si>
  <si>
    <t>0972-22-2916</t>
  </si>
  <si>
    <t>0972-23-0123</t>
  </si>
  <si>
    <t>0972-42-0735</t>
  </si>
  <si>
    <t>0972-20-3322</t>
  </si>
  <si>
    <t>0972-22-0055</t>
  </si>
  <si>
    <t>0972-20-3337</t>
  </si>
  <si>
    <t>0972-23-3131</t>
  </si>
  <si>
    <t>0972-20-3232</t>
  </si>
  <si>
    <t>0972-25-1700</t>
  </si>
  <si>
    <t>0972-27-5088</t>
  </si>
  <si>
    <t>0972-28-7711</t>
  </si>
  <si>
    <t>0972-24-2020</t>
  </si>
  <si>
    <t>0972-20-0808</t>
  </si>
  <si>
    <t>0972-46-2725</t>
  </si>
  <si>
    <t>0972-32-2320</t>
  </si>
  <si>
    <t>0972-22-2105</t>
  </si>
  <si>
    <t>0972-20-0702</t>
  </si>
  <si>
    <t>0972-24-1515</t>
  </si>
  <si>
    <t>0972-42-1770</t>
  </si>
  <si>
    <t>0972-22-0709</t>
  </si>
  <si>
    <t>0972-23-7330</t>
  </si>
  <si>
    <t>0972-22-8811</t>
  </si>
  <si>
    <t>0972-25-0066</t>
  </si>
  <si>
    <t>0972-22-1095</t>
  </si>
  <si>
    <t>0972-23-5131</t>
  </si>
  <si>
    <t>0972-20-5518</t>
  </si>
  <si>
    <t>0972-42-0067</t>
  </si>
  <si>
    <t>0972-22-1409</t>
  </si>
  <si>
    <t>0972-22-0832</t>
  </si>
  <si>
    <t>0972-54-3217</t>
  </si>
  <si>
    <t>0972-25-3825</t>
  </si>
  <si>
    <t>0972-22-0354</t>
  </si>
  <si>
    <t>0972-23-8241</t>
  </si>
  <si>
    <t>0972-28-7200</t>
  </si>
  <si>
    <t>0972-28-7885</t>
  </si>
  <si>
    <t>0972-20-0648</t>
  </si>
  <si>
    <t>0972-22-0020</t>
  </si>
  <si>
    <t>0972-58-3504</t>
  </si>
  <si>
    <t>0972-23-3325</t>
  </si>
  <si>
    <t>0972-22-9955</t>
  </si>
  <si>
    <t>0972-22-0547</t>
  </si>
  <si>
    <t>0972-22-1461</t>
  </si>
  <si>
    <t>0972-23-3177</t>
  </si>
  <si>
    <t>0972-25-1500</t>
  </si>
  <si>
    <t>0972-54-3014</t>
  </si>
  <si>
    <t>0972-22-1203</t>
  </si>
  <si>
    <t>0972-58-3100</t>
  </si>
  <si>
    <t>0972-20-3344</t>
  </si>
  <si>
    <t>0972-22-5199</t>
  </si>
  <si>
    <t>0972-29-5388</t>
  </si>
  <si>
    <t>0972-29-5388</t>
    <phoneticPr fontId="2"/>
  </si>
  <si>
    <t>TEL</t>
    <phoneticPr fontId="2"/>
  </si>
  <si>
    <t>097</t>
  </si>
  <si>
    <t>098</t>
  </si>
  <si>
    <t>https://cyberjapandata.gsi.go.jp/portal/sys/v4/symbols/</t>
    <phoneticPr fontId="5"/>
  </si>
  <si>
    <t>.png</t>
    <phoneticPr fontId="2"/>
  </si>
  <si>
    <t>https://cyberjapandata.gsi.go.jp/portal/sys/v4/symbols/097.png</t>
  </si>
  <si>
    <t>https://cyberjapandata.gsi.go.jp/portal/sys/v4/symbols/098.png</t>
  </si>
  <si>
    <t>https://cyberjapandata.gsi.go.jp/portal/sys/v4/symbols/921.png</t>
  </si>
  <si>
    <t>https://cyberjapandata.gsi.go.jp/portal/sys/v4/symbols/903.png</t>
  </si>
  <si>
    <t>ガソリンスタンド</t>
  </si>
  <si>
    <t>ヘリポート</t>
  </si>
  <si>
    <t>佐伯市上浦大字津井浦1400-3</t>
  </si>
  <si>
    <t>由布市湯布院町大字川上941</t>
  </si>
  <si>
    <t>佐伯市長島町4丁目14番14号</t>
  </si>
  <si>
    <t>佐伯市長島町1-2-1 大分県佐伯総合庁舎1階</t>
  </si>
  <si>
    <t>佐伯市大字長良62</t>
  </si>
  <si>
    <t>佐伯市弥生大字門田1320-4</t>
  </si>
  <si>
    <t>佐伯市直川大字上直見571-5</t>
  </si>
  <si>
    <t>佐伯市宇目大字小野市2864</t>
  </si>
  <si>
    <t>佐伯市蒲江大字蒲江浦385番地1</t>
  </si>
  <si>
    <t>大分市長浜町3丁目15番7号</t>
  </si>
  <si>
    <t>大分市大字金谷迫字塚田1438</t>
  </si>
  <si>
    <t>佐伯市大字池田777番地（伯友クレーン）</t>
  </si>
  <si>
    <t>佐伯市蒲江大字畑野浦389-5（戸髙歯科医院内）</t>
  </si>
  <si>
    <t>佐伯市上岡木戸ノ瀬1258-4（上岡調剤薬局）</t>
  </si>
  <si>
    <t>佐伯市常盤東町6番30号（佐伯中央病院内）</t>
  </si>
  <si>
    <t>佐伯市長島町3丁目14番1号（イワタニ九州㈱佐伯営業所内）</t>
  </si>
  <si>
    <t>佐伯市臼坪2881</t>
  </si>
  <si>
    <t>佐伯市弥生大字上小倉1412-2</t>
  </si>
  <si>
    <t>佐伯市蒲江大字蒲江浦1234</t>
  </si>
  <si>
    <t>佐伯市常盤西町７−８</t>
  </si>
  <si>
    <t>097-558-2235</t>
  </si>
  <si>
    <t>0972-42-1199</t>
  </si>
  <si>
    <t>0972-33-0294</t>
  </si>
  <si>
    <t>0972-52-1100</t>
  </si>
  <si>
    <t>0972-32-2088</t>
  </si>
  <si>
    <t>0972-23-1300</t>
  </si>
  <si>
    <t>097-533-2801、097-533-2808</t>
  </si>
  <si>
    <t>097-558-1111、097-558-0989</t>
  </si>
  <si>
    <t>097-532-9111、097-537-5521</t>
  </si>
  <si>
    <t>097-538-8506、097-538-8507</t>
  </si>
  <si>
    <t>097-534-8888、097-534-0612</t>
  </si>
  <si>
    <t>GS-1</t>
  </si>
  <si>
    <t>読み：しろやま</t>
  </si>
  <si>
    <t>読み：かまえしょうなん</t>
  </si>
  <si>
    <t>読み：さいきしえん</t>
  </si>
  <si>
    <t>https://cyberjapandata.gsi.go.jp/portal/sys/v4/symbols/388.png</t>
  </si>
  <si>
    <t>https://cyberjapandata.gsi.go.jp/portal/sys/v4/symbols/385.png</t>
  </si>
  <si>
    <t>https://cyberjapandata.gsi.go.jp/portal/sys/v4/symbols/508.png</t>
  </si>
  <si>
    <t>https://cyberjapandata.gsi.go.jp/portal/sys/v4/symbols/563.png</t>
  </si>
  <si>
    <t>https://cyberjapandata.gsi.go.jp/portal/sys/v4/symbols/494.png</t>
  </si>
  <si>
    <t>https://cyberjapandata.gsi.go.jp/portal/sys/v4/symbols/384.png</t>
  </si>
  <si>
    <t>https://cyberjapandata.gsi.go.jp/portal/sys/v4/symbols/515.png</t>
  </si>
  <si>
    <t>https://cyberjapandata.gsi.go.jp/portal/sys/v4/symbols/496.png</t>
  </si>
  <si>
    <t>https://cyberjapandata.gsi.go.jp/portal/sys/v4/symbols/497.png</t>
  </si>
  <si>
    <t>https://cyberjapandata.gsi.go.jp/portal/sys/v4/symbols/383.png</t>
  </si>
  <si>
    <t>https://cyberjapandata.gsi.go.jp/portal/sys/v4/symbols/386.png</t>
  </si>
  <si>
    <t>https://cyberjapandata.gsi.go.jp/portal/sys/v4/symbols/474.png</t>
  </si>
  <si>
    <t>https://cyberjapandata.gsi.go.jp/portal/sys/v4/symbols/129.png</t>
  </si>
  <si>
    <t>https://cyberjapandata.gsi.go.jp/portal/sys/v4/symbols/009.png</t>
  </si>
  <si>
    <t>https://cyberjapandata.gsi.go.jp/portal/sys/v4/symbols/067.png</t>
  </si>
  <si>
    <t>https://cyberjapandata.gsi.go.jp/portal/sys/v4/symbols/500.png</t>
  </si>
  <si>
    <t>https://cyberjapandata.gsi.go.jp/portal/sys/v4/symbols/499.png</t>
  </si>
  <si>
    <t>https://cyberjapandata.gsi.go.jp/portal/sys/v4/symbols/501.png</t>
  </si>
  <si>
    <t>https://cyberjapandata.gsi.go.jp/portal/sys/v4/symbols/502.png</t>
  </si>
  <si>
    <t>https://cyberjapandata.gsi.go.jp/portal/sys/v4/symbols/503.png</t>
  </si>
  <si>
    <t>https://cyberjapandata.gsi.go.jp/portal/sys/v4/symbols/505.png</t>
  </si>
  <si>
    <t>https://cyberjapandata.gsi.go.jp/portal/sys/v4/symbols/504.png</t>
  </si>
  <si>
    <t>https://cyberjapandata.gsi.go.jp/portal/sys/v4/symbols/506.png</t>
  </si>
  <si>
    <t>https://cyberjapandata.gsi.go.jp/portal/sys/v4/symbols/507.png</t>
  </si>
  <si>
    <t>佐伯市大字長良4917番地</t>
  </si>
  <si>
    <t>佐伯市蒲江大字蒲江浦404番地１</t>
    <rPh sb="5" eb="7">
      <t>オオアザ</t>
    </rPh>
    <rPh sb="7" eb="9">
      <t>カマエ</t>
    </rPh>
    <rPh sb="9" eb="10">
      <t>ウラ</t>
    </rPh>
    <phoneticPr fontId="2"/>
  </si>
  <si>
    <t>];oContent.postMessage(ClientMode,vURL);EvtResize();};document.body.appendChild(oMap);};function EvtResize(){var w=window.innerWidth;var h=window.innerHeight;if(oMap!=null){oMap.style.width=w+"px";oMap.style.height=h+"px";if(oMap.style.display=="none"){oMap.style.display="block";}}};window.onload=function(){document.body.style.margin="0px";document.body.style.padding="0px";document.body.style.overflow="hidden";Init();};window.onresize=EvtResize;&lt;/script&gt;&lt;/head&gt;&lt;body&gt;&lt;script type="text/javascript" src="/_Incapsula_Resource?SWJIYLWA=719d34d31c8e3a6e6fffd425f7e032f3&amp;ns=43&amp;cb=749305438" async&gt;&lt;/script&gt;&lt;/body&gt;&lt;/html&gt;</t>
    <phoneticPr fontId="2"/>
  </si>
  <si>
    <t>&lt;!DOCTYPE html&gt;&lt;html lang="ja"&gt;&lt;head&gt;&lt;link rel="shortcut icon" href=""/&gt;&lt;meta http-equiv="Content-Type" content="text/html; charset=utf-8"/&gt;&lt;meta name="viewport" content="width=device-width, user-scalable=no, minimum-scale=1.0, maximum-scale=1.0"&gt;&lt;meta http-equiv="X-UA-Compatible" content="IE=edge"/&gt;&lt;title&gt;重ねるハザードマップ+地震・津波用ぜんぶ乗せ&lt;/title&gt;&lt;script type="text/javascript"&gt;var vURL="https://disaportal.gsi.go.jp/maps/";var vURL_Site="index.html?ll=32.959787,131.893895&amp;z=16&amp;base=pale&amp;ls=seamless%7Cekijouka_zenkoku%2C0.8%7Ctsunamishinsui_raster%2C0.8%7Cdisaster5&amp;disp=0010&amp;vs=c1j0l0u0t0h0z0";var oMap=null;function Init(){oMap=document.createElement("iframe");oMap.style.display="none";oMap.src=vURL+vURL_Site;oMap.onload=function(){var oContent=oMap.contentWindow;var ClientMode={baseUrl:null,location:null,LayerJS:null,sakuzuList:null,queryString:null,center:[32.95978726140702,131.89389467239383],zoom:14};</t>
    <phoneticPr fontId="2"/>
  </si>
  <si>
    <t>佐伯市弥生大字床木4番地1</t>
    <rPh sb="10" eb="12">
      <t>バンチ</t>
    </rPh>
    <phoneticPr fontId="25"/>
  </si>
  <si>
    <r>
      <rPr>
        <b/>
        <sz val="11"/>
        <color rgb="FFFF0000"/>
        <rFont val="ＭＳ Ｐゴシック"/>
        <family val="3"/>
        <charset val="128"/>
      </rPr>
      <t>作り方</t>
    </r>
    <r>
      <rPr>
        <sz val="11"/>
        <color rgb="FFFF0000"/>
        <rFont val="ＭＳ Ｐゴシック"/>
        <family val="3"/>
        <charset val="128"/>
      </rPr>
      <t>①AY列の色塗り部分をすべて選択し、メモ帳へ張り付ける。②メモ帳を「名前を付けて保存」を選択。その際、拡張子を.txtから.kmlへ、エンコードをUTF-8にして保存する。③できあがったkmlファイルをGoogleマイマップにアップロードすると、マイマップができるはず。なお、Google Earthをインストールしておくと、ダブルクリックで開ける。</t>
    </r>
    <rPh sb="0" eb="1">
      <t>ツク</t>
    </rPh>
    <rPh sb="2" eb="3">
      <t>カタ</t>
    </rPh>
    <rPh sb="6" eb="7">
      <t>レツ</t>
    </rPh>
    <rPh sb="8" eb="10">
      <t>イロヌ</t>
    </rPh>
    <rPh sb="11" eb="13">
      <t>ブブン</t>
    </rPh>
    <rPh sb="17" eb="19">
      <t>センタク</t>
    </rPh>
    <rPh sb="23" eb="24">
      <t>チョウ</t>
    </rPh>
    <rPh sb="25" eb="26">
      <t>ハ</t>
    </rPh>
    <rPh sb="27" eb="28">
      <t>ツ</t>
    </rPh>
    <rPh sb="174" eb="175">
      <t>ヒラ</t>
    </rPh>
    <phoneticPr fontId="2"/>
  </si>
  <si>
    <r>
      <rPr>
        <b/>
        <sz val="11"/>
        <color rgb="FFFF0000"/>
        <rFont val="ＭＳ Ｐゴシック"/>
        <family val="3"/>
        <charset val="128"/>
      </rPr>
      <t>作り方</t>
    </r>
    <r>
      <rPr>
        <sz val="11"/>
        <color rgb="FFFF0000"/>
        <rFont val="ＭＳ Ｐゴシック"/>
        <family val="3"/>
        <charset val="128"/>
      </rPr>
      <t>①AL列の色塗り部分をすべてコピーし、メモ帳へ張り付ける。②メモ帳を「名前を付けて保存」を選択。その際、拡張子を.txtから.htmlへ、エンコードをUTF-8にして保存する。③できあがったhtmlファイルを開くと、重ねるハザードマップになる　はず。</t>
    </r>
    <rPh sb="6" eb="7">
      <t>レツ</t>
    </rPh>
    <rPh sb="8" eb="10">
      <t>イロヌ</t>
    </rPh>
    <rPh sb="11" eb="13">
      <t>ブブン</t>
    </rPh>
    <rPh sb="24" eb="25">
      <t>チョウ</t>
    </rPh>
    <rPh sb="26" eb="27">
      <t>ハ</t>
    </rPh>
    <rPh sb="28" eb="29">
      <t>ツ</t>
    </rPh>
    <rPh sb="35" eb="36">
      <t>チョウ</t>
    </rPh>
    <rPh sb="38" eb="40">
      <t>ナマエ</t>
    </rPh>
    <rPh sb="41" eb="42">
      <t>ツ</t>
    </rPh>
    <rPh sb="44" eb="46">
      <t>ホゾン</t>
    </rPh>
    <rPh sb="48" eb="50">
      <t>センタク</t>
    </rPh>
    <rPh sb="53" eb="54">
      <t>サイ</t>
    </rPh>
    <rPh sb="55" eb="58">
      <t>カクチョウシ</t>
    </rPh>
    <rPh sb="86" eb="88">
      <t>ホゾン</t>
    </rPh>
    <rPh sb="107" eb="108">
      <t>ヒラ</t>
    </rPh>
    <rPh sb="111" eb="112">
      <t>カサ</t>
    </rPh>
    <phoneticPr fontId="2"/>
  </si>
  <si>
    <t>重ねるハザードマップ</t>
    <rPh sb="0" eb="1">
      <t>カサ</t>
    </rPh>
    <phoneticPr fontId="2"/>
  </si>
  <si>
    <t>kmlファイル</t>
    <phoneticPr fontId="2"/>
  </si>
  <si>
    <t>32.9594959979825,131.882570400183</t>
  </si>
  <si>
    <t>32.9650344117388,131.899220668727</t>
  </si>
  <si>
    <t>32.9564530721582,131.863934226752</t>
  </si>
  <si>
    <t>32.9559897954854,131.892641198996</t>
  </si>
  <si>
    <t>32.9536639843408,131.907606772828</t>
  </si>
  <si>
    <t>32.9558665713183,131.911062128757</t>
  </si>
  <si>
    <t>32.8968914502138,131.778829984474</t>
  </si>
  <si>
    <t>32.7964951598281,131.92569675433</t>
  </si>
  <si>
    <t>32.9554595496978,131.893721380174</t>
  </si>
  <si>
    <t>32.9458078843329,131.899773258647</t>
  </si>
  <si>
    <t>32.9643854492228,131.905942787552</t>
  </si>
  <si>
    <t>32.9717047671,131.903185844</t>
  </si>
  <si>
    <t>32.9718828842207,131.840635908494</t>
  </si>
  <si>
    <t>33.0532194,131.9314151</t>
  </si>
  <si>
    <t>32.9760682,131.9035234</t>
  </si>
  <si>
    <t>32.9592107126,131.881942749</t>
  </si>
  <si>
    <t>32.957267267136,131.908915460448</t>
  </si>
  <si>
    <t>32.799287812,131.926445961</t>
  </si>
  <si>
    <t>32.9744949846,131.902509928</t>
  </si>
  <si>
    <t>32.9591055003,131.878829375</t>
  </si>
  <si>
    <t>32.9550789,131.9026463</t>
  </si>
  <si>
    <t>32.8553734071,131.949791908</t>
  </si>
  <si>
    <t>32.9372112560045,131.880491674341</t>
  </si>
  <si>
    <t>32.9622446,131.9000158</t>
  </si>
  <si>
    <t>32.9566863892016,131.895924776465</t>
  </si>
  <si>
    <t>32.9514955619,131.893862486</t>
  </si>
  <si>
    <t>32.7971865061,131.927261353</t>
  </si>
  <si>
    <t>32.9594393,131.8968745</t>
  </si>
  <si>
    <t>32.9571221969,131.897263527</t>
  </si>
  <si>
    <t>32.8582868,131.629672</t>
  </si>
  <si>
    <t>32.9779914724916,131.84630289982</t>
  </si>
  <si>
    <t>32.9577253509,131.894495487</t>
  </si>
  <si>
    <t>32.9544343,131.894786</t>
  </si>
  <si>
    <t>32.9445179212574,131.900158579794</t>
  </si>
  <si>
    <t>32.9621273503,131.864250898</t>
  </si>
  <si>
    <t>32.9532428,131.8967358</t>
  </si>
  <si>
    <t>32.9614522113,131.90764904</t>
  </si>
  <si>
    <t>32.898428863494,131.782856517241</t>
  </si>
  <si>
    <t>32.9601759544621,131.898750140687</t>
  </si>
  <si>
    <t>32.931316067316,131.924980253835</t>
  </si>
  <si>
    <t>32.9304888242467,131.874378263924</t>
  </si>
  <si>
    <t>32.960522,131.901649</t>
  </si>
  <si>
    <t>32.953854,131.895465</t>
  </si>
  <si>
    <t>32.955577,131.893439</t>
  </si>
  <si>
    <t>32.953887,131.907769</t>
  </si>
  <si>
    <t>32.956511,131.86418</t>
  </si>
  <si>
    <t>32.958116,131.900784</t>
  </si>
  <si>
    <t>32.955859,131.888909</t>
  </si>
  <si>
    <t>32.95384,131.902868</t>
  </si>
  <si>
    <t>32.958845,131.881976</t>
  </si>
  <si>
    <t>32.956122,131.910997</t>
  </si>
  <si>
    <t>32.9369142025095,131.880838905025</t>
  </si>
  <si>
    <t>32.939712,131.828196</t>
  </si>
  <si>
    <t>32.798145,131.927387</t>
  </si>
  <si>
    <t>32.959924,131.900749</t>
  </si>
  <si>
    <t>32.959379,131.909842</t>
  </si>
  <si>
    <t>32.954943,131.895017</t>
  </si>
  <si>
    <t>32.945842,131.900447</t>
  </si>
  <si>
    <t>32.958979,131.864827</t>
  </si>
  <si>
    <t>32.958079,131.894727</t>
  </si>
  <si>
    <t>32.955453,131.90349</t>
  </si>
  <si>
    <t>32.95922,131.882159</t>
  </si>
  <si>
    <t>32.9599715897742,131.864618044928</t>
  </si>
  <si>
    <t>32.957692,131.882941</t>
  </si>
  <si>
    <t>32.9565693364031,131.899827361569</t>
  </si>
  <si>
    <t>32.9641653695608,131.905988230558</t>
  </si>
  <si>
    <t>32.9464277575393,131.896875970273</t>
  </si>
  <si>
    <t>32.961708,131.909605</t>
  </si>
  <si>
    <t>32.964428,131.909171</t>
  </si>
  <si>
    <t>32.9650237418109,131.899812191122</t>
  </si>
  <si>
    <t>32.9663260309031,131.902771340978</t>
  </si>
  <si>
    <t>32.973266,131.90282</t>
  </si>
  <si>
    <t>32.9554720166995,131.902641187871</t>
  </si>
  <si>
    <t>32.960592,131.9165</t>
  </si>
  <si>
    <t>32.9614058460901,131.862518163378</t>
  </si>
  <si>
    <t>32.951493,131.840268</t>
  </si>
  <si>
    <t>32.954864,131.900411</t>
  </si>
  <si>
    <t>32.79689,131.927084</t>
  </si>
  <si>
    <t>32.959140853531,131.899118655977</t>
  </si>
  <si>
    <t>32.9602977383363,131.862818304328</t>
  </si>
  <si>
    <t>32.945594,131.902259</t>
  </si>
  <si>
    <t>32.976863,131.902682</t>
  </si>
  <si>
    <t>32.956966,131.903921</t>
  </si>
  <si>
    <t>32.947077,131.889718</t>
  </si>
  <si>
    <t>32.89534,131.778939</t>
  </si>
  <si>
    <t>32.953646,131.903627</t>
  </si>
  <si>
    <t>32.96836,131.906973</t>
  </si>
  <si>
    <t>32.964961,131.902998</t>
  </si>
  <si>
    <t>32.9441045613046,131.901601604868</t>
  </si>
  <si>
    <t>32.9615524040934,131.866325149038</t>
  </si>
  <si>
    <t>32.966357,131.880585</t>
  </si>
  <si>
    <t>32.97733826332,131.90190151813</t>
  </si>
  <si>
    <t>32.966045,131.910424</t>
  </si>
  <si>
    <t>32.958149,131.863845</t>
  </si>
  <si>
    <t>32.954846,131.859056</t>
  </si>
  <si>
    <t>32.954903,131.886747</t>
  </si>
  <si>
    <t>32.8489773,131.65034835</t>
  </si>
  <si>
    <t>32.8546140151468,131.680533469817</t>
  </si>
  <si>
    <t>32.8584064882618,131.682480890259</t>
  </si>
  <si>
    <t>32.8458143184339,131.718498796615</t>
  </si>
  <si>
    <t>32.8643805478888,131.633515483924</t>
  </si>
  <si>
    <t>32.8562286516236,131.630798885697</t>
  </si>
  <si>
    <t>32.8541115004302,131.630347459305</t>
  </si>
  <si>
    <t>32.8523992191203,131.628976169233</t>
  </si>
  <si>
    <t>32.8423935190831,131.613499841132</t>
  </si>
  <si>
    <t>32.857310299333,131.673786369262</t>
  </si>
  <si>
    <t>32.8962876937659,131.779537072448</t>
  </si>
  <si>
    <t>32.8795426871205,131.758621590769</t>
  </si>
  <si>
    <t>32.8854727581129,131.738827452271</t>
  </si>
  <si>
    <t>32.8993640664188,131.787475464956</t>
  </si>
  <si>
    <t>32.9035956264146,131.791750479082</t>
  </si>
  <si>
    <t>32.8959847085584,131.779333488078</t>
  </si>
  <si>
    <t>32.8708560839094,131.784050465037</t>
  </si>
  <si>
    <t>32.942192660004,131.964898072997</t>
  </si>
  <si>
    <t>32.8878106320151,131.991187953988</t>
  </si>
  <si>
    <t>32.8103406417135,131.967586421373</t>
  </si>
  <si>
    <t>32.9260550426752,131.875392400594</t>
  </si>
  <si>
    <t>32.9249208348637,131.876340542716</t>
  </si>
  <si>
    <t>32.9250708481173,131.875668854385</t>
  </si>
  <si>
    <t>32.9265079959036,131.866916500738</t>
  </si>
  <si>
    <t>32.9275265707874,131.867234080169</t>
  </si>
  <si>
    <t>32.9166594258014,131.882520464446</t>
  </si>
  <si>
    <t>32.9292869711444,131.875319410445</t>
  </si>
  <si>
    <t>32.9303090501877,131.902905752967</t>
  </si>
  <si>
    <t>32.8836405521986,131.873103589087</t>
  </si>
  <si>
    <t>32.8796101058107,131.879938219834</t>
  </si>
  <si>
    <t>32.8670506780399,131.8627396486</t>
  </si>
  <si>
    <t>33.0033531571454,131.861280057663</t>
  </si>
  <si>
    <t>32.9874639552969,131.861321248094</t>
  </si>
  <si>
    <t>32.9818363630824,131.848967336148</t>
  </si>
  <si>
    <t>32.9819023512921,131.849389005337</t>
  </si>
  <si>
    <t>32.9810286444042,131.853586837588</t>
  </si>
  <si>
    <t>32.9793140207081,131.849705511821</t>
  </si>
  <si>
    <t>32.9878236134903,131.829549111885</t>
  </si>
  <si>
    <t>32.989686145891,131.827263834095</t>
  </si>
  <si>
    <t>33.0082980003311,131.794261928135</t>
  </si>
  <si>
    <t>32.9779719799356,131.847986704388</t>
  </si>
  <si>
    <t>32.9772224064017,131.845384650655</t>
  </si>
  <si>
    <t>32.9692719548664,131.842275854673</t>
  </si>
  <si>
    <t>32.9786589408832,131.847837272121</t>
  </si>
  <si>
    <t>32.9673985791904,131.839915096712</t>
  </si>
  <si>
    <t>32.968992732039,131.841119529336</t>
  </si>
  <si>
    <t>32.9687961711295,131.840924223938</t>
  </si>
  <si>
    <t>32.9692324078359,131.840695178605</t>
  </si>
  <si>
    <t>32.9645209896326,131.838695179221</t>
  </si>
  <si>
    <t>32.9704468319646,131.834553369978</t>
  </si>
  <si>
    <t>32.9704457150785,131.82657485478</t>
  </si>
  <si>
    <t>32.9531395118679,131.838304565461</t>
  </si>
  <si>
    <t>32.9533299916847,131.838000216984</t>
  </si>
  <si>
    <t>32.93934293907,131.831189545811</t>
  </si>
  <si>
    <t>32.9584821448125,131.829880975178</t>
  </si>
  <si>
    <t>32.9389094391968,131.827704833114</t>
  </si>
  <si>
    <t>32.9453348294857,131.785659286471</t>
  </si>
  <si>
    <t>32.9309625657872,131.711950274367</t>
  </si>
  <si>
    <t>32.9610335133864,131.871839090844</t>
  </si>
  <si>
    <t>32.9629025450737,131.869208589296</t>
  </si>
  <si>
    <t>32.9593139963786,131.879107814109</t>
  </si>
  <si>
    <t>32.9658318479745,131.859490705354</t>
  </si>
  <si>
    <t>32.9375704788605,131.881492565544</t>
  </si>
  <si>
    <t>32.9366764843442,131.887071445439</t>
  </si>
  <si>
    <t>32.8909489638525,131.834681887836</t>
  </si>
  <si>
    <t>32.9201188593246,131.931669823323</t>
  </si>
  <si>
    <t>32.9200001394022,131.930978962093</t>
  </si>
  <si>
    <t>32.9239732033218,131.929142887018</t>
  </si>
  <si>
    <t>32.9583398211242,131.908168317521</t>
  </si>
  <si>
    <t>32.9606431883292,131.874350073174</t>
  </si>
  <si>
    <t>32.9609008289857,131.875157689981</t>
  </si>
  <si>
    <t>32.958699539101,131.900106893146</t>
  </si>
  <si>
    <t>32.9658950881573,131.900921538036</t>
  </si>
  <si>
    <t>32.9700533927632,131.904419151811</t>
  </si>
  <si>
    <t>32.9589092127139,131.881742465274</t>
  </si>
  <si>
    <t>32.945991087229,131.896556738735</t>
  </si>
  <si>
    <t>32.9455919075846,131.89676698152</t>
  </si>
  <si>
    <t>32.9360744323044,131.911462170461</t>
  </si>
  <si>
    <t>32.9363943547445,131.912117017416</t>
  </si>
  <si>
    <t>33.0162367122458,131.901866765631</t>
  </si>
  <si>
    <t>33.0420297520059,131.920463115546</t>
  </si>
  <si>
    <t>32.9784365709734,131.848423370308</t>
  </si>
  <si>
    <t>32.971885276355,131.841928169034</t>
  </si>
  <si>
    <t>32.9692078552628,131.840772435285</t>
  </si>
  <si>
    <t>32.8786558310322,131.757387960723</t>
  </si>
  <si>
    <t>32.8731697288221,131.784731686537</t>
  </si>
  <si>
    <t>32.8524761166128,131.629225298617</t>
  </si>
  <si>
    <t>32.853239472303,131.626901126922</t>
  </si>
  <si>
    <t>32.9415800618958,131.962567881311</t>
  </si>
  <si>
    <t>32.9421530344823,131.96304421454</t>
  </si>
  <si>
    <t>32.8039336132229,131.941461206147</t>
  </si>
  <si>
    <t>32.8039451986764,131.941531019795</t>
  </si>
  <si>
    <t>32.8120706565786,131.925029784857</t>
  </si>
  <si>
    <t>32.8563256260833,131.95006176995</t>
  </si>
  <si>
    <t>32.9598977796299,131.917984160277</t>
  </si>
  <si>
    <t>32.9524438601968,131.897517858231</t>
  </si>
  <si>
    <t>32.9644350145782,131.912708511532</t>
  </si>
  <si>
    <t>32.9544398136429,131.870534193316</t>
  </si>
  <si>
    <t>32.942983555931,131.888243176539</t>
  </si>
  <si>
    <t>32.9370954198676,131.920957089106</t>
  </si>
  <si>
    <t>32.9026735642967,131.932441950742</t>
  </si>
  <si>
    <t>32.9350157139251,131.908157612701</t>
  </si>
  <si>
    <t>32.90983915544,131.876585090874</t>
  </si>
  <si>
    <t>32.9138831140408,131.878442139902</t>
  </si>
  <si>
    <t>32.9724144986321,131.836246360333</t>
  </si>
  <si>
    <t>32.9243119727913,131.927096874593</t>
  </si>
  <si>
    <t>32.9597754514932,131.900082400973</t>
  </si>
  <si>
    <t>33.0531881229703,131.930596776438</t>
  </si>
  <si>
    <t>32.9685124227888,131.837395868433</t>
  </si>
  <si>
    <t>32.9527842477064,131.802343377616</t>
  </si>
  <si>
    <t>32.8580229027168,131.656544115001</t>
  </si>
  <si>
    <t>32.8963017265014,131.77870436203</t>
  </si>
  <si>
    <t>32.9451168158131,131.96067617404</t>
  </si>
  <si>
    <t>32.9211898502942,131.975888947188</t>
  </si>
  <si>
    <t>32.8008768791679,131.935795290293</t>
  </si>
  <si>
    <t>33.23816629561,131.612815411239</t>
  </si>
  <si>
    <t>33.2380969440183,131.612801449892</t>
  </si>
  <si>
    <t>32.9646299194246,131.904709285577</t>
  </si>
  <si>
    <t>32.9648343703118,131.904327124779</t>
  </si>
  <si>
    <t>32.9576409172018,131.898690341225</t>
  </si>
  <si>
    <t>33.0278602101601,131.502549653992</t>
  </si>
  <si>
    <t>33.2686574916663,131.359545949461</t>
  </si>
  <si>
    <t>32.9688042960606,131.914121206989</t>
  </si>
  <si>
    <t>33.2362418038191,131.619622136265</t>
  </si>
  <si>
    <t>32.9743633386395,131.910054243746</t>
  </si>
  <si>
    <t>32.9537797074106,131.906344978369</t>
  </si>
  <si>
    <t>32.9696735220841,131.839611167693</t>
  </si>
  <si>
    <t>33.2487688183688,131.630306596444</t>
  </si>
  <si>
    <t>32.9265426807079,131.866958113857</t>
  </si>
  <si>
    <t>32.9582762410519,131.899778664086</t>
  </si>
  <si>
    <t>32.9686684519563,131.840225140521</t>
  </si>
  <si>
    <t>32.8587712572156,131.657476503413</t>
  </si>
  <si>
    <t>32.8965486684495,131.778731198578</t>
  </si>
  <si>
    <t>32.9422627496405,131.962682251032</t>
  </si>
  <si>
    <t>32.9213246011334,131.974820358665</t>
  </si>
  <si>
    <t>32.802602269287,131.924054626928</t>
  </si>
  <si>
    <t>32.8731447733835,131.784656774185</t>
  </si>
  <si>
    <t>33.2388371597309,131.612433939145</t>
  </si>
  <si>
    <t>32.9656411361086,131.879893172699</t>
  </si>
  <si>
    <t>32.964838824329,131.904088805877</t>
  </si>
  <si>
    <t>32.9989294968659,131.923348802761</t>
  </si>
  <si>
    <t>32.931649274146,131.876406058953</t>
  </si>
  <si>
    <t>32.9191328852977,131.927542980298</t>
  </si>
  <si>
    <t>32.9525159832538,131.838180778086</t>
  </si>
  <si>
    <t>32.9792005668436,131.847930199049</t>
  </si>
  <si>
    <t>32.9217138266144,131.975161279426</t>
  </si>
  <si>
    <t>33.0460026274091,131.924768310265</t>
  </si>
  <si>
    <t>32.9551335754379,131.802227210271</t>
  </si>
  <si>
    <t>32.9475675777502,131.95765548919</t>
  </si>
  <si>
    <t>32.8023381186988,131.925069204366</t>
  </si>
  <si>
    <t>32.7936285522694,131.875106126974</t>
  </si>
  <si>
    <t>32.8614844764413,131.948735831808</t>
  </si>
  <si>
    <t>32.896877039784,131.779069265006</t>
  </si>
  <si>
    <t>32.851318613115,131.691759686663</t>
  </si>
  <si>
    <t>32.8568033229349,131.630750594542</t>
  </si>
  <si>
    <t>32.9616541308516,131.864828559902</t>
  </si>
  <si>
    <t>32.9615876451116,131.86529875914</t>
  </si>
  <si>
    <t>32.8009022451184,131.93625829164</t>
  </si>
  <si>
    <t>32.93947881508,131.96234250086</t>
  </si>
  <si>
    <t>32.8578853363221,131.682432457981</t>
  </si>
  <si>
    <t>33.0422934870133,131.920776652947</t>
  </si>
  <si>
    <t>33.244109181339,131.605871449075</t>
  </si>
  <si>
    <t>32.9573920667194,131.911329620602</t>
  </si>
  <si>
    <t>32.9712279607696,131.902554015261</t>
  </si>
  <si>
    <t>32.9725703596167,131.902101767479</t>
  </si>
  <si>
    <t>32.9618940267442,131.90169185365</t>
  </si>
  <si>
    <t>33.2384493243506,131.619231451111</t>
  </si>
  <si>
    <t>33.2243257041818,131.573862866822</t>
  </si>
  <si>
    <t>32.9736248935862,131.90362988666</t>
  </si>
  <si>
    <t>32.9744509543688,131.909471590814</t>
  </si>
  <si>
    <t>32.9468312833992,131.889241033567</t>
  </si>
  <si>
    <t>32.9748944053616,131.90819930068</t>
  </si>
  <si>
    <t>32.8554116213601,131.949658158683</t>
  </si>
  <si>
    <t>32.9650074758312,131.899832436994</t>
  </si>
  <si>
    <t>32.9652577693279,131.902369749889</t>
  </si>
  <si>
    <t>32.9575490442838,131.906946766115</t>
  </si>
  <si>
    <t>32.9716442205555,131.925021856411</t>
  </si>
  <si>
    <t>32.9646368971884,131.889585382767</t>
  </si>
  <si>
    <t>32.9659990039317,131.841914518175</t>
  </si>
  <si>
    <t>32.8006055062676,131.945965004841</t>
  </si>
  <si>
    <t>33.2386621342388,131.60227797584</t>
  </si>
  <si>
    <t>33.2415241539144,131.626900634024</t>
  </si>
  <si>
    <t>33.246964320154,131.59726683574</t>
  </si>
  <si>
    <t>33.2492234679767,131.605447416827</t>
  </si>
  <si>
    <t>33.2382352541048,131.610184300903</t>
  </si>
  <si>
    <t>32.9524126474806,131.894464536248</t>
  </si>
  <si>
    <t>32.951586413305,131.894093235418</t>
  </si>
  <si>
    <t>32.9300736275683,131.862641856798</t>
  </si>
  <si>
    <t>32.9599102201261,131.899977559446</t>
  </si>
  <si>
    <t>32.9597072375295,131.900453154441</t>
  </si>
  <si>
    <t>32.9292906237259,131.874140429454</t>
  </si>
  <si>
    <t>32.9673229856657,131.910324445496</t>
  </si>
  <si>
    <t>32.9240129288794,131.929143805123</t>
  </si>
  <si>
    <t>33.0531542717536,131.930763116161</t>
  </si>
  <si>
    <t>32.9687030007059,131.837220180306</t>
  </si>
  <si>
    <t>32.9685330586325,131.83761979477</t>
  </si>
  <si>
    <t>32.969728725991,131.84240743496</t>
  </si>
  <si>
    <t>32.9527610111718,131.802332487151</t>
  </si>
  <si>
    <t>32.9282413036139,131.712951483127</t>
  </si>
  <si>
    <t>32.9549492413807,131.80248442232</t>
  </si>
  <si>
    <t>32.8580404818916,131.656484413541</t>
  </si>
  <si>
    <t>32.8544553766821,131.628512891776</t>
  </si>
  <si>
    <t>32.8962440728867,131.778695596055</t>
  </si>
  <si>
    <t>32.9452105089025,131.960696575187</t>
  </si>
  <si>
    <t>32.9212300285586,131.975985049827</t>
  </si>
  <si>
    <t>32.8008415112299,131.935806822311</t>
  </si>
  <si>
    <t>32.8011432216203,131.935988423966</t>
  </si>
  <si>
    <t>32.9580327494131,131.906716893131</t>
  </si>
  <si>
    <t>32.9636662778189,131.889177716992</t>
  </si>
  <si>
    <t>32.9293759493549,131.862960373128</t>
  </si>
  <si>
    <t>32.9644394664667,131.838663389282</t>
  </si>
  <si>
    <t>32.8036161970598,131.610464589722</t>
  </si>
  <si>
    <t>32.8017632686662,131.924353795586</t>
  </si>
  <si>
    <t>32.9298361989888,131.86250741951</t>
  </si>
  <si>
    <t>32.9673769195208,131.84029990069</t>
  </si>
  <si>
    <t>32.9717233217199,131.925012970554</t>
  </si>
  <si>
    <t>32.8968464818212,131.787004542008</t>
  </si>
  <si>
    <t>32.8470083070964,131.678340490988</t>
  </si>
  <si>
    <t>32.8980334211312,131.772927185819</t>
  </si>
  <si>
    <t>32.9236146503895,131.928815678425</t>
  </si>
  <si>
    <t>32.9605320446622,131.83977798924</t>
  </si>
  <si>
    <t>32.9707919715211,131.839126059815</t>
  </si>
  <si>
    <t>32.9995098043428,131.862493901749</t>
  </si>
  <si>
    <t>32.9392249555408,131.830712677206</t>
  </si>
  <si>
    <t>32.987358644623,131.829252226038</t>
  </si>
  <si>
    <t>32.9481607810797,131.756105628994</t>
  </si>
  <si>
    <t>32.9349086583845,131.722328543156</t>
  </si>
  <si>
    <t>32.8512511168426,131.678634872841</t>
  </si>
  <si>
    <t>32.8482757381662,131.679608245257</t>
  </si>
  <si>
    <t>32.8537121905612,131.627923347595</t>
  </si>
  <si>
    <t>32.8974156393043,131.786333212399</t>
  </si>
  <si>
    <t>32.9520068284133,131.840902845317</t>
  </si>
  <si>
    <t>32.9338670354524,131.921838297379</t>
  </si>
  <si>
    <t>32.8585335019513,131.658246813769</t>
  </si>
  <si>
    <t>32.892201021951,131.984752216389</t>
  </si>
  <si>
    <t>32.915318813142,131.928208284297</t>
  </si>
  <si>
    <t>32.9598476902107,131.841916019146</t>
  </si>
  <si>
    <t>32.9611020659005,131.86419253488</t>
  </si>
  <si>
    <t>32.9585761413155,131.905594115743</t>
  </si>
  <si>
    <t>32.9438106939939,131.832906709116</t>
  </si>
  <si>
    <t>32.9945618383833,131.822995862834</t>
  </si>
  <si>
    <t>33.051751472033,131.927644511973</t>
  </si>
  <si>
    <t>32.9589576988716,131.89660941433</t>
  </si>
  <si>
    <t>33.005358545157,131.898151330861</t>
  </si>
  <si>
    <t>32.818099219925,131.962091699434</t>
  </si>
  <si>
    <t>32.9549319201182,131.861000840972</t>
  </si>
  <si>
    <t>32.9683288412913,131.915919510334</t>
  </si>
  <si>
    <t>32.953491850958,131.895239104941</t>
  </si>
  <si>
    <t>32.9513639177749,131.789571376227</t>
  </si>
  <si>
    <t>32.9052860324493,131.871939295738</t>
  </si>
  <si>
    <t>32.899309808649,131.780873400698</t>
  </si>
  <si>
    <t>32.9255331332068,131.874903436929</t>
  </si>
  <si>
    <t>32.962140930416,131.902178954451</t>
  </si>
  <si>
    <t>32.9463036978196,131.901544058506</t>
  </si>
  <si>
    <t>32.9561340801474,131.886500637883</t>
  </si>
  <si>
    <t>32.9612679633538,131.868434488988</t>
  </si>
  <si>
    <t>32.8058106369431,131.891291128225</t>
  </si>
  <si>
    <t>32.9736546361573,131.903091882524</t>
  </si>
  <si>
    <t>32.9572818172329,131.883785672442</t>
  </si>
  <si>
    <t>32.9584832515825,131.898281628888</t>
  </si>
  <si>
    <t>32.9539495136556,131.887269199159</t>
  </si>
  <si>
    <t>32.9718227384628,131.903589877003</t>
  </si>
  <si>
    <t>32.9592854442032,131.869291992353</t>
  </si>
  <si>
    <t>32.9219557574063,131.971883916062</t>
  </si>
  <si>
    <t>32.9532047409643,131.953110902554</t>
  </si>
  <si>
    <t>32.9736137338077,131.90317202339</t>
  </si>
  <si>
    <t>32.9534929762958,131.895238334677</t>
  </si>
  <si>
    <t>32.857917626845,131.675499148499</t>
  </si>
  <si>
    <t>32.949785,131.892275</t>
  </si>
  <si>
    <t>32.951944,131.887222</t>
  </si>
  <si>
    <t>32.953312,131.884968</t>
  </si>
  <si>
    <t>32.997367,131.921687</t>
  </si>
  <si>
    <t>33.051835675518,131.929028594241</t>
  </si>
  <si>
    <t>32.934978,131.722506</t>
  </si>
  <si>
    <t>32.848298,131.679666</t>
  </si>
  <si>
    <t>32.846854,131.678247</t>
  </si>
  <si>
    <t>32.897187,131.787099</t>
  </si>
  <si>
    <t>32.941511,131.965198</t>
  </si>
  <si>
    <t>32.969612,132.073667</t>
  </si>
  <si>
    <t>32.920007,131.976753</t>
  </si>
  <si>
    <t>32.866163,131.972591</t>
  </si>
  <si>
    <t>32.836278,131.943799</t>
  </si>
  <si>
    <t>32.802818,131.941712</t>
  </si>
  <si>
    <t>33.022597,131.91562</t>
  </si>
  <si>
    <t>32.986276,131.926687</t>
  </si>
  <si>
    <t>32.9667500746358,132.072152765974</t>
  </si>
  <si>
    <t>32.931337554409,131.870945369764</t>
  </si>
  <si>
    <t>32.9296773621586,131.869928245046</t>
  </si>
  <si>
    <t>32.9679045676033,131.841320828245</t>
  </si>
  <si>
    <t>32.9580017332901,131.908759483799</t>
  </si>
  <si>
    <t>32.9273354864533,131.711683581762</t>
  </si>
  <si>
    <t>32.7925017550733,131.877987727863</t>
  </si>
  <si>
    <t>32.9651028751412,131.899094643675</t>
  </si>
  <si>
    <t>32.9604495710647,131.875190865205</t>
  </si>
  <si>
    <t>32.9588963402725,131.908073222896</t>
  </si>
  <si>
    <t>32.9576993554543,131.892849898828</t>
  </si>
  <si>
    <t>32.9647998724725,131.89845936391</t>
  </si>
  <si>
    <t>32.9585478987772,131.908106425822</t>
  </si>
  <si>
    <t>32.9608493357902,131.874708051525</t>
  </si>
  <si>
    <t>32.937717276924,131.881328944808</t>
  </si>
  <si>
    <t>33.00356825987,131.891935834423</t>
  </si>
  <si>
    <t>32.9249327156812,131.875282321439</t>
  </si>
  <si>
    <t>32.9201455437476,131.930881700012</t>
  </si>
  <si>
    <t>33.0466064547433,131.925809030116</t>
  </si>
  <si>
    <t>32.9533129835923,131.837929237125</t>
  </si>
  <si>
    <t>32.9704883200658,131.834129709126</t>
  </si>
  <si>
    <t>32.9819205219808,131.84938135643</t>
  </si>
  <si>
    <t>32.9554665955496,131.802580912331</t>
  </si>
  <si>
    <t>32.8568606933387,131.673359827041</t>
  </si>
  <si>
    <t>32.8980057076758,131.776689623955</t>
  </si>
  <si>
    <t>32.9453258103665,131.961227538049</t>
  </si>
  <si>
    <t>32.9218596756725,131.979882494489</t>
  </si>
  <si>
    <t>32.8032679168774,131.943368993337</t>
  </si>
  <si>
    <t>32.9622535339918,131.904482837447</t>
  </si>
  <si>
    <t>32.9551136178908,131.888424468138</t>
  </si>
  <si>
    <t>32.9368397043836,131.886910696304</t>
  </si>
  <si>
    <t>33.0051169467091,131.892555704323</t>
  </si>
  <si>
    <t>33.0451388512001,131.926064925703</t>
  </si>
  <si>
    <t>32.9693467243981,131.842199731927</t>
  </si>
  <si>
    <t>32.9543236916994,131.801139028855</t>
  </si>
  <si>
    <t>32.8582998293571,131.670830904313</t>
  </si>
  <si>
    <t>32.8975080324174,131.77621847183</t>
  </si>
  <si>
    <t>32.9420563084108,131.965208030111</t>
  </si>
  <si>
    <t>32.9164140281844,131.980403657691</t>
  </si>
  <si>
    <t>32.8031551687216,131.94263943835</t>
  </si>
  <si>
    <t>32.960737706481,131.895378714173</t>
  </si>
  <si>
    <t>32.9675035154474,131.880540309796</t>
  </si>
  <si>
    <t>32.9707618735834,131.909031493267</t>
  </si>
  <si>
    <t>32.9242894841724,131.927528735313</t>
  </si>
  <si>
    <t>32.9622603240382,131.916575352201</t>
  </si>
  <si>
    <t>32.9099949743153,131.876591492402</t>
  </si>
  <si>
    <t>32.9138861508182,131.878428614228</t>
  </si>
  <si>
    <t>32.9370471728346,131.920927905569</t>
  </si>
  <si>
    <t>32.9098768711365,131.876672314635</t>
  </si>
  <si>
    <t>32.9350532014631,131.908133177003</t>
  </si>
  <si>
    <t>32.9645960477517,131.912706728527</t>
  </si>
  <si>
    <t>32.9723651831099,131.836281048889</t>
  </si>
  <si>
    <t>32.9138313325947,131.87841127016</t>
  </si>
  <si>
    <t>32.9429199835883,131.888206039637</t>
  </si>
  <si>
    <t>32.9352136037229,131.907751903625</t>
  </si>
  <si>
    <t>32.9100980264447,131.930285929669</t>
  </si>
  <si>
    <t>32.9372961201228,131.9209939411</t>
  </si>
  <si>
    <t>32.9349831610598,131.908212836078</t>
  </si>
  <si>
    <t>32.9644172094097,131.91270960754</t>
  </si>
  <si>
    <t>32.9429215745351,131.888426046473</t>
  </si>
  <si>
    <t>32.9025550226492,131.932526818505</t>
  </si>
  <si>
    <t>32.9436271807857,131.901015315074</t>
  </si>
  <si>
    <t>32.9725241269107,131.836293614864</t>
  </si>
  <si>
    <t>32.9524838112965,131.897554415934</t>
  </si>
  <si>
    <t>32.9138361093043,131.878331612552</t>
  </si>
  <si>
    <t>32.9611264431417,131.904658160971</t>
  </si>
  <si>
    <t>33.0044948335073,131.899842528883</t>
  </si>
  <si>
    <t>32.9096882410581,131.876511979043</t>
  </si>
  <si>
    <t>32.9137771977173,131.878176090469</t>
  </si>
  <si>
    <t>32.9658155482574,131.907132128822</t>
  </si>
  <si>
    <t>32.9353143165168,131.90772157369</t>
  </si>
  <si>
    <t>32.9653544197274,131.913197150384</t>
  </si>
  <si>
    <t>32.9137596843387,131.878428339274</t>
  </si>
  <si>
    <t>32.9488346906886,131.842439678454</t>
  </si>
  <si>
    <t>32.9544154032017,131.870495177807</t>
  </si>
  <si>
    <t>32.962961475447,131.895273132631</t>
  </si>
  <si>
    <t>32.947720054745,131.890677700645</t>
  </si>
  <si>
    <t>32.9610391157144,131.879596413616</t>
  </si>
  <si>
    <t>32.9501209955812,131.905052740791</t>
  </si>
  <si>
    <t>32.9611814645574,131.904542563367</t>
  </si>
  <si>
    <t>32.9353508482359,131.907918560541</t>
  </si>
  <si>
    <t>32.9587670740474,131.90703209615</t>
  </si>
  <si>
    <t>32.9136385970519,131.878790948766</t>
  </si>
  <si>
    <t>32.9661170113873,131.878581818302</t>
  </si>
  <si>
    <t>32.95395252227,131.8934816536</t>
  </si>
  <si>
    <t>32.9722507687549,131.904703480324</t>
  </si>
  <si>
    <t>32.9524192506231,131.874592242368</t>
  </si>
  <si>
    <t>32.9598803040635,131.917993528245</t>
  </si>
  <si>
    <t>32.9569823753532,131.909251163253</t>
  </si>
  <si>
    <t>32.9559021433778,131.895609481629</t>
  </si>
  <si>
    <t>32.9512734763899,131.907988383512</t>
  </si>
  <si>
    <t>32.9730120708222,131.904462082281</t>
  </si>
  <si>
    <t>32.9251954619606,131.939320639642</t>
  </si>
  <si>
    <t>32.9735179614384,131.884842273725</t>
  </si>
  <si>
    <t>32.9326221851855,131.862456897134</t>
  </si>
  <si>
    <t>32.7936289545189,131.877236628065</t>
  </si>
  <si>
    <t>32.9256267518803,131.945441596005</t>
  </si>
  <si>
    <t>32.9627264016842,131.864562125837</t>
  </si>
  <si>
    <t>32.9419408019217,131.958000950938</t>
  </si>
  <si>
    <t>32.9415339868086,131.958556763827</t>
  </si>
  <si>
    <t>32.9421417516916,131.957980032537</t>
  </si>
  <si>
    <t>33.0013470609396,131.889585225117</t>
  </si>
  <si>
    <t>32.9635485723401,131.899704394406</t>
  </si>
  <si>
    <t>32.8905039491133,131.753964938547</t>
  </si>
  <si>
    <t>32.9593831038791,131.910124097482</t>
  </si>
  <si>
    <t>32.9527215988487,131.90415224218</t>
  </si>
  <si>
    <t>32.9600898094866,131.901384128299</t>
  </si>
  <si>
    <t>32.9724721912642,131.844336883509</t>
  </si>
  <si>
    <t>32.972227428973,131.842188988069</t>
  </si>
  <si>
    <t>32.9719054233508,131.841980733159</t>
  </si>
  <si>
    <t>32.9520135378719,131.912114927703</t>
  </si>
  <si>
    <t>32.9068188978301,131.796300956464</t>
  </si>
  <si>
    <t>32.945383763062,131.899764118859</t>
  </si>
  <si>
    <t>32.9603847995785,131.841689048348</t>
  </si>
  <si>
    <t>32.8037967476307,131.942183270613</t>
  </si>
  <si>
    <t>32.8532157865035,131.627263584777</t>
  </si>
  <si>
    <t>32.9701293200062,131.90420428438</t>
  </si>
  <si>
    <t>32.9444931741567,131.911351248506</t>
  </si>
  <si>
    <t>32.9567840316442,131.8639290654</t>
  </si>
  <si>
    <t>32.9363902707235,131.91213996519</t>
  </si>
  <si>
    <t>32.9361393178891,131.911402674822</t>
  </si>
  <si>
    <t>32.9353482576424,131.90786906659</t>
  </si>
  <si>
    <t>32.9582811027393,131.901299605939</t>
  </si>
  <si>
    <t>32.958605854991,131.864948446421</t>
  </si>
  <si>
    <t>32.9583402637502,131.883074445886</t>
  </si>
  <si>
    <t>32.9536608044143,131.799773152738</t>
  </si>
  <si>
    <t>32.983357625483,131.856803232485</t>
  </si>
  <si>
    <t>32.9486114776764,131.842169308804</t>
  </si>
  <si>
    <t>32.9361069736702,131.91154636892</t>
  </si>
  <si>
    <t>32.9460003242986,131.896410957065</t>
  </si>
  <si>
    <t>32.8785658805963,131.75699700785</t>
  </si>
  <si>
    <t>32.8039457070846,131.941425145618</t>
  </si>
  <si>
    <t>32.9782686044947,131.848136854629</t>
  </si>
  <si>
    <t>32.8786346425996,131.757324521374</t>
  </si>
  <si>
    <t>32.804230064619,131.94160108199</t>
  </si>
  <si>
    <t>32.9588101021768,131.88177919038</t>
  </si>
  <si>
    <t>32.9659296239363,131.901014498208</t>
  </si>
  <si>
    <t>32.9456344675581,131.896842161135</t>
  </si>
  <si>
    <t>32.9416288111176,131.962295701084</t>
  </si>
  <si>
    <t>32.941659371577,131.962535374309</t>
  </si>
  <si>
    <t>32.9996217547955,131.888956368247</t>
  </si>
  <si>
    <t>32.9365240800331,131.911926927058</t>
  </si>
  <si>
    <t>32.9539370245229,131.908343976814</t>
  </si>
  <si>
    <t>32.9572842428453,131.864822693933</t>
  </si>
  <si>
    <t>32.7936310429858,131.877192690392</t>
  </si>
  <si>
    <t>33.0164074852506,131.901643136952</t>
  </si>
  <si>
    <t>32.9443246641799,131.911250726144</t>
  </si>
  <si>
    <t>32.9585599633471,131.900010844876</t>
  </si>
  <si>
    <t>32.9067992862031,131.796319256532</t>
  </si>
  <si>
    <t>32.9585071949867,131.864821381063</t>
  </si>
  <si>
    <t>32.9519618131459,131.912016649477</t>
  </si>
  <si>
    <t>32.9538883080489,131.799832162628</t>
  </si>
  <si>
    <t>32.9723295447808,131.842125288818</t>
  </si>
  <si>
    <t>32.9253952409817,131.939439141648</t>
  </si>
  <si>
    <t>32.9487469724957,131.84237437481</t>
  </si>
  <si>
    <t>32.9580284665644,131.883133830269</t>
  </si>
  <si>
    <t>32.8521073018822,131.63048659433</t>
  </si>
  <si>
    <t>32.8729872734283,131.784762909091</t>
  </si>
  <si>
    <t>33.0416552793481,131.920423981666</t>
  </si>
  <si>
    <t>32.804033732564,131.941429945132</t>
  </si>
  <si>
    <t>32.969226541899,131.840701530463</t>
  </si>
  <si>
    <t>32.958224134334,131.901348101789</t>
  </si>
  <si>
    <t>32.9691403013908,131.840899436677</t>
  </si>
  <si>
    <t>32.969997638722,131.904252985437</t>
  </si>
  <si>
    <t>32.9657856241607,131.900797695386</t>
  </si>
  <si>
    <t>32.9455116878012,131.896604120442</t>
  </si>
  <si>
    <t>32.941719001173,131.962782452042</t>
  </si>
  <si>
    <t>32.9554355513197,131.893513329862</t>
  </si>
  <si>
    <t>32.9595332846695,131.910101384221</t>
  </si>
  <si>
    <t>32.9395378079554,131.827844378215</t>
  </si>
  <si>
    <t>32.9459494271265,131.89658699175</t>
  </si>
  <si>
    <t>32.9359162966905,131.911690137719</t>
  </si>
  <si>
    <t>32.9782913446794,131.848473917619</t>
  </si>
  <si>
    <t>32.9416102563331,131.962811269957</t>
  </si>
  <si>
    <t>33.0164054337411,131.901944368265</t>
  </si>
  <si>
    <t>32.9587103819206,131.900171145207</t>
  </si>
  <si>
    <t>32.9583958039929,131.864572940009</t>
  </si>
  <si>
    <t>33.016113122199,131.901884360411</t>
  </si>
  <si>
    <t>32.8785938930142,131.757503440378</t>
  </si>
  <si>
    <t>32.9358572323126,131.911642105087</t>
  </si>
  <si>
    <t>32.8562719398255,131.950049641156</t>
  </si>
  <si>
    <t>32.8787747171273,131.756963650801</t>
  </si>
  <si>
    <t>32.8036685676681,131.941702031135</t>
  </si>
  <si>
    <t>32.9591031630088,131.881503281375</t>
  </si>
  <si>
    <t>32.9661020458067,131.901032566515</t>
  </si>
  <si>
    <t>32.9453650393679,131.896278829376</t>
  </si>
  <si>
    <t>32.9415424158737,131.96260904746</t>
  </si>
  <si>
    <t>32.9417429037747,131.962295942078</t>
  </si>
  <si>
    <t>32.9457640936243,131.896343003576</t>
  </si>
  <si>
    <t>32.9462528777216,131.895787790816</t>
  </si>
  <si>
    <t>32.9584794880322,131.899751575436</t>
  </si>
  <si>
    <t>32.9373472388387,131.912165898376</t>
  </si>
  <si>
    <t>32.9462613759114,131.896672354265</t>
  </si>
  <si>
    <t>32.8119672090872,131.925012374206</t>
  </si>
  <si>
    <t>32.890492304559,131.754066544859</t>
  </si>
  <si>
    <t>32.9256218945025,131.945467035012</t>
  </si>
  <si>
    <t>32.9415201915308,131.962380301442</t>
  </si>
  <si>
    <t>32.9421540764375,131.957872493537</t>
  </si>
  <si>
    <t>32.9647848727853,131.819628234887</t>
  </si>
  <si>
    <t>32.9832136039131,131.856403829905</t>
  </si>
  <si>
    <t>32.9537531440313,131.799782721695</t>
  </si>
  <si>
    <t>32.9583082831978,131.864341565484</t>
  </si>
  <si>
    <t>32.8117667786614,131.924965431389</t>
  </si>
  <si>
    <t>32.9702609183869,131.904440739464</t>
  </si>
  <si>
    <t>32.8531192333585,131.627076533041</t>
  </si>
  <si>
    <t>32.9432522859559,131.83081093779</t>
  </si>
  <si>
    <t>32.9326122296358,131.862308811818</t>
  </si>
  <si>
    <t>32.9784877313412,131.848562101135</t>
  </si>
  <si>
    <t>33.0163058003939,131.901862486323</t>
  </si>
  <si>
    <t>33.0161929058327,131.902045023928</t>
  </si>
  <si>
    <t>32.9359887433522,131.911728442389</t>
  </si>
  <si>
    <t>32.8563647612756,131.950234899087</t>
  </si>
  <si>
    <t>32.8121288706284,131.924698147348</t>
  </si>
  <si>
    <t>32.9988801289682,131.923590608413</t>
  </si>
  <si>
    <t>32.8903521558897,131.754070338116</t>
  </si>
  <si>
    <t>32.8020270166524,131.921307056283</t>
  </si>
  <si>
    <t>32.8788078233498,131.757470084608</t>
  </si>
  <si>
    <t>32.8533104465164,131.626918777809</t>
  </si>
  <si>
    <r>
      <rPr>
        <b/>
        <sz val="11"/>
        <color rgb="FFFF0000"/>
        <rFont val="ＭＳ Ｐゴシック"/>
        <family val="3"/>
        <charset val="128"/>
      </rPr>
      <t>作り方</t>
    </r>
    <r>
      <rPr>
        <sz val="11"/>
        <color rgb="FFFF0000"/>
        <rFont val="ＭＳ Ｐゴシック"/>
        <family val="3"/>
        <charset val="128"/>
      </rPr>
      <t>①AY列の色塗り部分をすべて選択し、メモ帳へ張り付ける。②メモ帳を「名前を付けて保存」を選択。その際、拡張子を.txtから.kmlへ、エンコードをUTF-8にして保存する。③できあがったkmlファイルをGoogleマイマップにアップロードすると、マイマップができるはず。なお、種類ごとにボタンを分けたい場合は、それぞれの種類ごとにkmlファイルを作成し、それぞれアップロードする必要がある。</t>
    </r>
    <rPh sb="0" eb="1">
      <t>ツク</t>
    </rPh>
    <rPh sb="2" eb="3">
      <t>カタ</t>
    </rPh>
    <rPh sb="6" eb="7">
      <t>レツ</t>
    </rPh>
    <rPh sb="8" eb="10">
      <t>イロヌ</t>
    </rPh>
    <rPh sb="11" eb="13">
      <t>ブブン</t>
    </rPh>
    <rPh sb="17" eb="19">
      <t>センタク</t>
    </rPh>
    <rPh sb="23" eb="24">
      <t>チョウ</t>
    </rPh>
    <rPh sb="25" eb="26">
      <t>ハ</t>
    </rPh>
    <rPh sb="27" eb="28">
      <t>ツ</t>
    </rPh>
    <rPh sb="141" eb="143">
      <t>シュルイ</t>
    </rPh>
    <rPh sb="150" eb="151">
      <t>ワ</t>
    </rPh>
    <rPh sb="154" eb="156">
      <t>バアイ</t>
    </rPh>
    <rPh sb="163" eb="165">
      <t>シュルイ</t>
    </rPh>
    <rPh sb="176" eb="178">
      <t>サクセイ</t>
    </rPh>
    <rPh sb="192" eb="194">
      <t>ヒツヨウ</t>
    </rPh>
    <phoneticPr fontId="2"/>
  </si>
  <si>
    <t>高福-128：デイサービスセンター　うめの里</t>
    <phoneticPr fontId="2"/>
  </si>
  <si>
    <t>高福-127：直川苑指定通所介護事業所</t>
    <phoneticPr fontId="2"/>
  </si>
  <si>
    <t>高福-126：蒲江やすらぎデイサービスセンター　</t>
    <phoneticPr fontId="2"/>
  </si>
  <si>
    <t>高福-125：デイサービス　コスモなおかわ</t>
    <phoneticPr fontId="2"/>
  </si>
  <si>
    <t>高福-124：デイサービスセンター　海悠園</t>
    <phoneticPr fontId="2"/>
  </si>
  <si>
    <t>高福-123：地域密着型特定施設　蒲江やすらぎケアセンター　</t>
    <phoneticPr fontId="2"/>
  </si>
  <si>
    <t>高福-122：特別養護老人ホーム　はたのうら</t>
    <phoneticPr fontId="2"/>
  </si>
  <si>
    <t>高福-121：特別養護老人ホーム　長良苑</t>
    <phoneticPr fontId="2"/>
  </si>
  <si>
    <t>高福-120：彦岳の太陽　ユニット型</t>
    <phoneticPr fontId="2"/>
  </si>
  <si>
    <t>高福-119：彦岳の太陽</t>
    <phoneticPr fontId="2"/>
  </si>
  <si>
    <t>高福-118：佐伯市特別養護老人ホーム　豊寿苑(地域密着型介護老人福祉施設)</t>
    <phoneticPr fontId="2"/>
  </si>
  <si>
    <t>高福-117：小規模多機能型居宅介護　ﾗｲﾌｻﾎﾟｰﾄ城村</t>
    <phoneticPr fontId="2"/>
  </si>
  <si>
    <t>高福-116：グループホーム　ぽかぽか</t>
    <phoneticPr fontId="2"/>
  </si>
  <si>
    <t>高福-115：グループホーム　うめの里</t>
    <phoneticPr fontId="2"/>
  </si>
  <si>
    <t>高福-114：グループホーム　佐伯の太陽</t>
    <phoneticPr fontId="2"/>
  </si>
  <si>
    <t>高福-113：グループホーム　河内やすらぎの家</t>
    <phoneticPr fontId="2"/>
  </si>
  <si>
    <t>高福-112：さいき長寿苑そよ風</t>
    <phoneticPr fontId="2"/>
  </si>
  <si>
    <t>高福-111：みどりの郷　ほんじょう</t>
    <phoneticPr fontId="2"/>
  </si>
  <si>
    <t>高福-110：みどりの郷こんね</t>
    <phoneticPr fontId="2"/>
  </si>
  <si>
    <t>高福-109：グループホーム　コスモやよい</t>
    <phoneticPr fontId="2"/>
  </si>
  <si>
    <t>高福-108：グループホーム　ひだまり</t>
    <phoneticPr fontId="2"/>
  </si>
  <si>
    <t>高福-107：グループホーム　鶴見の太陽</t>
    <phoneticPr fontId="2"/>
  </si>
  <si>
    <t>高福-106：グループホーム　白ゆり</t>
    <phoneticPr fontId="2"/>
  </si>
  <si>
    <t>高福-105：グループホーム　コスモなおかわ</t>
    <phoneticPr fontId="2"/>
  </si>
  <si>
    <t>高福-104：グループホーム　やすらぎの家</t>
    <phoneticPr fontId="2"/>
  </si>
  <si>
    <t>高福-103：グループホーム　花みずき</t>
    <phoneticPr fontId="2"/>
  </si>
  <si>
    <t>高福-102：グループホーム　陽</t>
    <phoneticPr fontId="2"/>
  </si>
  <si>
    <t>高福-101：佐伯市老人デイサービスセンター　E型｢水明園｣</t>
    <phoneticPr fontId="2"/>
  </si>
  <si>
    <t>高福-100：やまぼうし指定通所介護事業所</t>
    <phoneticPr fontId="2"/>
  </si>
  <si>
    <t>高福-99：花みずき指定通所介護事業所(デイサービスセンター　花みずき)</t>
    <phoneticPr fontId="2"/>
  </si>
  <si>
    <t>高福-98：介護老人保健施設鶴見の太陽</t>
    <phoneticPr fontId="2"/>
  </si>
  <si>
    <t>高福-97：介護老人保健施設ユニット鶴見の太陽</t>
    <phoneticPr fontId="2"/>
  </si>
  <si>
    <t>高福-96：介護老人保健施設和の風</t>
    <phoneticPr fontId="2"/>
  </si>
  <si>
    <t>高福-95：南海医療センター　附属介護老人保健施設</t>
    <phoneticPr fontId="2"/>
  </si>
  <si>
    <t>高福-94：介護老人保健施設　鶴望野</t>
    <phoneticPr fontId="2"/>
  </si>
  <si>
    <t>高福-93：はまゆうショートステイ</t>
    <phoneticPr fontId="2"/>
  </si>
  <si>
    <t>高福-92：直川苑指定短期入所生活介護事業所</t>
    <phoneticPr fontId="2"/>
  </si>
  <si>
    <t>高福-91：はたのうら指定短期入所生活介護事業所</t>
    <phoneticPr fontId="2"/>
  </si>
  <si>
    <t>高福-90：特別養護老人ホーム　長良苑ユニット型短期入所生活介護事業所</t>
    <phoneticPr fontId="2"/>
  </si>
  <si>
    <t>高福-89：直川苑指定短期入所生活介護事業所(ユニット空床型)</t>
    <phoneticPr fontId="2"/>
  </si>
  <si>
    <t>高福-88：ショートステイ彦岳の太陽(ユニット型)</t>
    <phoneticPr fontId="2"/>
  </si>
  <si>
    <t>高福-87：さいき長寿苑そよ風</t>
    <phoneticPr fontId="2"/>
  </si>
  <si>
    <t>高福-86：佐伯市老人短期入所施設「悠久園」</t>
    <phoneticPr fontId="2"/>
  </si>
  <si>
    <t>高福-85：ショートステイ彦岳の太陽</t>
    <phoneticPr fontId="2"/>
  </si>
  <si>
    <t>高福-84：短期入所生活介護鶴見の太陽</t>
    <phoneticPr fontId="2"/>
  </si>
  <si>
    <t>高福-83：豊寿苑ショートステイサービス</t>
    <phoneticPr fontId="2"/>
  </si>
  <si>
    <t>高福-82：特別養護老人ホーム　長良苑「短期入所生活介護事業所」</t>
    <phoneticPr fontId="2"/>
  </si>
  <si>
    <t>高福-81：花みずき短期入所生活介護事業所</t>
    <phoneticPr fontId="2"/>
  </si>
  <si>
    <t>高福-80：近藤医院デイケアこすもす</t>
    <phoneticPr fontId="2"/>
  </si>
  <si>
    <t>高福-79：デイケアセンター　ふうりん</t>
    <phoneticPr fontId="2"/>
  </si>
  <si>
    <t>高福-78：デイケアやつか整形</t>
    <phoneticPr fontId="2"/>
  </si>
  <si>
    <t>高福-77：介護老人保健施設　鶴見の太陽</t>
    <phoneticPr fontId="2"/>
  </si>
  <si>
    <t>高福-76：介護老人保健施設　和の風</t>
    <phoneticPr fontId="2"/>
  </si>
  <si>
    <t>高福-75：南海医療センター　附属介護老人保健施設</t>
    <phoneticPr fontId="2"/>
  </si>
  <si>
    <t>高福-74：クリニック佐伯の太陽</t>
    <phoneticPr fontId="2"/>
  </si>
  <si>
    <t>高福-73：佐伯市弥生デイサービスセンター　</t>
    <phoneticPr fontId="2"/>
  </si>
  <si>
    <t>高福-72：デイサービスセンター　悠凪</t>
    <phoneticPr fontId="2"/>
  </si>
  <si>
    <t>高福-71：弥生デイサービスセンター</t>
    <phoneticPr fontId="2"/>
  </si>
  <si>
    <t>高福-70：蒲江デイサービスセンター　</t>
    <phoneticPr fontId="2"/>
  </si>
  <si>
    <t>高福-69：佐伯市社協デイサービスセンター　「上浦ふれあい荘」</t>
    <phoneticPr fontId="2"/>
  </si>
  <si>
    <t>高福-68：佐伯市社協デイサービスセンター　「なおかわ」</t>
    <phoneticPr fontId="2"/>
  </si>
  <si>
    <t>高福-67：佐伯市社協デイサービスセンター　「うめ」</t>
    <phoneticPr fontId="2"/>
  </si>
  <si>
    <t>高福-66：長門デイサービスセンター　</t>
    <phoneticPr fontId="2"/>
  </si>
  <si>
    <t>高福-65：番匠のひかりヘルパー事業所</t>
    <phoneticPr fontId="2"/>
  </si>
  <si>
    <t>高福-64：デイサービスいきいき</t>
    <phoneticPr fontId="2"/>
  </si>
  <si>
    <t>高福-63：デイサービス樹の里</t>
    <phoneticPr fontId="2"/>
  </si>
  <si>
    <t>高福-62：デイサービスセンター　きづな</t>
    <phoneticPr fontId="2"/>
  </si>
  <si>
    <t>高福-61：デイサービス　きぼう</t>
    <phoneticPr fontId="2"/>
  </si>
  <si>
    <t>高福-60：さいき長寿苑そよ風</t>
    <phoneticPr fontId="2"/>
  </si>
  <si>
    <t>高福-59：デイ･サービスセンター　ロイヤルなおかわ</t>
    <phoneticPr fontId="2"/>
  </si>
  <si>
    <t>高福-58：佐伯市老人デイサービスセンター　B型「中川園」</t>
    <phoneticPr fontId="2"/>
  </si>
  <si>
    <t>高福-57：デイサービスセンター　遊友館</t>
    <phoneticPr fontId="2"/>
  </si>
  <si>
    <t>高福-56：デイサービスセンター　彦岳の太陽</t>
    <phoneticPr fontId="2"/>
  </si>
  <si>
    <t>高福-55：デイサービスセンター　潮の風</t>
    <phoneticPr fontId="2"/>
  </si>
  <si>
    <t>高福-54：介護予防センター　愛情苑鶴岡</t>
    <phoneticPr fontId="2"/>
  </si>
  <si>
    <t>高福-53：介護予防センター　愛情苑女島</t>
    <phoneticPr fontId="2"/>
  </si>
  <si>
    <t>高福-52：デイサービスセンター　愛情苑</t>
    <phoneticPr fontId="2"/>
  </si>
  <si>
    <t>高福-51：介護予防センター　愛情苑八幡</t>
    <phoneticPr fontId="2"/>
  </si>
  <si>
    <t>高福-50：介護老人保健施設鶴見の太陽</t>
    <phoneticPr fontId="2"/>
  </si>
  <si>
    <t>高福-49：介護老人保健施設ユニット鶴見の太陽</t>
    <phoneticPr fontId="2"/>
  </si>
  <si>
    <t>高福-48：介護老人保健施設和の風</t>
    <phoneticPr fontId="2"/>
  </si>
  <si>
    <t>高福-47：南海医療センター　附属介護老人保健施設</t>
    <phoneticPr fontId="2"/>
  </si>
  <si>
    <t>高福-46：介護老人保健施設　鶴望野</t>
    <phoneticPr fontId="2"/>
  </si>
  <si>
    <t>高福-45：特別養護老人ホーム　はまゆう</t>
    <phoneticPr fontId="2"/>
  </si>
  <si>
    <t>高福-44：特別養護老人ホーム　直川苑</t>
    <phoneticPr fontId="2"/>
  </si>
  <si>
    <t>高福-43：佐伯市特別養護老人ホーム　豊寿苑</t>
    <phoneticPr fontId="2"/>
  </si>
  <si>
    <t>高福-42：特別養護老人ホーム　はまゆう(ユニット)</t>
    <phoneticPr fontId="2"/>
  </si>
  <si>
    <t>高福-41：特別養護老人ホーム　直川苑(ユニット型)</t>
    <phoneticPr fontId="2"/>
  </si>
  <si>
    <t>高福-40：特別養護老人ホーム　花みずき</t>
    <phoneticPr fontId="2"/>
  </si>
  <si>
    <t>高福-39：特別養護老人ホーム　長良苑</t>
    <phoneticPr fontId="2"/>
  </si>
  <si>
    <t>高福-38：住宅型有料老人ホーム　番匠の杜</t>
    <phoneticPr fontId="2"/>
  </si>
  <si>
    <t>高福-37：みどりの郷　せせらぎ</t>
    <phoneticPr fontId="2"/>
  </si>
  <si>
    <t>高福-36：みどりの郷　優しい風</t>
    <phoneticPr fontId="2"/>
  </si>
  <si>
    <t>高福-35：サービス付き高齢者向け住宅　つくし</t>
    <phoneticPr fontId="2"/>
  </si>
  <si>
    <t>高福-34：さいき長寿苑そよ風</t>
    <phoneticPr fontId="2"/>
  </si>
  <si>
    <t>高福-33：有料老人ホーム　悠久の里　佐伯</t>
    <phoneticPr fontId="2"/>
  </si>
  <si>
    <t>高福-32：地域密着型介護付有料老人ホーム　あいあーる</t>
    <phoneticPr fontId="2"/>
  </si>
  <si>
    <t>高福-31：長良苑エンジェル</t>
    <phoneticPr fontId="2"/>
  </si>
  <si>
    <t>高福-30：軽費老人ホーム　(ケアハウス)　コスモス</t>
    <phoneticPr fontId="2"/>
  </si>
  <si>
    <t>高福-29：ナーシングホーム　穂の花</t>
    <phoneticPr fontId="2"/>
  </si>
  <si>
    <t>高福-28：住宅型有料老人ホーム　遊友館</t>
    <phoneticPr fontId="2"/>
  </si>
  <si>
    <t>高福-27：サービス付き高齢者向け住宅　佐伯の太陽</t>
    <phoneticPr fontId="2"/>
  </si>
  <si>
    <t>高福-26：介護付有料老人ホーム　うめの里</t>
    <phoneticPr fontId="2"/>
  </si>
  <si>
    <t>高福-25：有料老人ホーム　すまいるはまゆう</t>
    <phoneticPr fontId="2"/>
  </si>
  <si>
    <t>高福-24：有料老人ホーム　こころの和なごみ</t>
    <phoneticPr fontId="2"/>
  </si>
  <si>
    <t>高福-23：住宅型有料老人ホーム　第２遊友館</t>
    <phoneticPr fontId="2"/>
  </si>
  <si>
    <t>高福-22：有料老人ホーム　ロイヤル直川</t>
    <phoneticPr fontId="2"/>
  </si>
  <si>
    <t>高福-21：有料老人ホーム　きぼう</t>
    <phoneticPr fontId="2"/>
  </si>
  <si>
    <t>高福-20：養護老人ホーム　ながと</t>
    <phoneticPr fontId="2"/>
  </si>
  <si>
    <t>高福-19：有料老人ホーム　ながと</t>
    <phoneticPr fontId="2"/>
  </si>
  <si>
    <t>高福-18：有料老人ホーム　愛夢なの花　</t>
    <phoneticPr fontId="2"/>
  </si>
  <si>
    <t>高福-17：有料老人ホーム　シートピア　さいき</t>
    <phoneticPr fontId="2"/>
  </si>
  <si>
    <t>高福-16：介護付有料老人ホーム　「なかのしまの杜」</t>
    <phoneticPr fontId="2"/>
  </si>
  <si>
    <t>高福-15：有料老人ホーム　楓林</t>
    <phoneticPr fontId="2"/>
  </si>
  <si>
    <t>高福-14：有料老人ホーム　コスモなおかわ</t>
    <phoneticPr fontId="2"/>
  </si>
  <si>
    <t>高福-13：住宅型有料老人ホーム　みんなの家</t>
    <phoneticPr fontId="2"/>
  </si>
  <si>
    <t>高福-12：有料老人ホーム　愛夢フェニックス　</t>
    <phoneticPr fontId="2"/>
  </si>
  <si>
    <t>高福-11：有料老人ホーム　ひだまり</t>
    <phoneticPr fontId="2"/>
  </si>
  <si>
    <t>高福-10：グループホーム　ほのぼの</t>
    <phoneticPr fontId="2"/>
  </si>
  <si>
    <t>高福-9：有料老人ホーム　さとの家</t>
    <phoneticPr fontId="2"/>
  </si>
  <si>
    <t>高福-8：有料老人ホーム　ヴィラ・コスモタウン</t>
    <phoneticPr fontId="2"/>
  </si>
  <si>
    <t>高福-7：有料老人ホーム　白ゆり</t>
    <phoneticPr fontId="2"/>
  </si>
  <si>
    <t>高福-6：有料老人ホーム　潮の風</t>
    <phoneticPr fontId="2"/>
  </si>
  <si>
    <t>高福-5：有料老人ホーム　城村の家</t>
    <phoneticPr fontId="2"/>
  </si>
  <si>
    <t>高福-4：有料老人ホーム　悠久の丘　万葉</t>
    <phoneticPr fontId="2"/>
  </si>
  <si>
    <t>高福-3：有料老人ホーム　はるの杜　すずかけ</t>
    <phoneticPr fontId="2"/>
  </si>
  <si>
    <t>高福-2：住宅型有料老人ホーム　あおぞら</t>
    <phoneticPr fontId="2"/>
  </si>
  <si>
    <t>高福-1：住宅型有料老人ホーム　みんなの家「めじま」</t>
    <phoneticPr fontId="2"/>
  </si>
  <si>
    <t>障福-45 ：じゆう輝き</t>
    <phoneticPr fontId="2"/>
  </si>
  <si>
    <t>障福-44 ：こどもデイサービス バンビ</t>
    <phoneticPr fontId="2"/>
  </si>
  <si>
    <t>障福-43 ：放課後等デイサービス 虹の翼</t>
    <phoneticPr fontId="2"/>
  </si>
  <si>
    <t>障福-42 ：放課後チャレンジＤｏ</t>
    <phoneticPr fontId="2"/>
  </si>
  <si>
    <t>障福-41 ：andUプラス（NXT（ネクスト））</t>
    <phoneticPr fontId="2"/>
  </si>
  <si>
    <t>障福-40 ：andU</t>
    <phoneticPr fontId="2"/>
  </si>
  <si>
    <t>障福-39 ：ツリーハウス</t>
    <phoneticPr fontId="2"/>
  </si>
  <si>
    <t>障福-38 ：こどもデイサービス ダンボ</t>
    <phoneticPr fontId="2"/>
  </si>
  <si>
    <t>障福-37 ：児童発達支援センターつぼみ</t>
    <phoneticPr fontId="2"/>
  </si>
  <si>
    <t>障福-36 ：日中サービス支援型共同生活援助事業 ゆめあーる</t>
    <phoneticPr fontId="2"/>
  </si>
  <si>
    <t>障福-35 ：レジデンス　長島</t>
    <phoneticPr fontId="2"/>
  </si>
  <si>
    <t>障福-34 ：グループホーム　エール</t>
    <phoneticPr fontId="2"/>
  </si>
  <si>
    <t>障福-33 ：グループホームほっとハウス2号棟</t>
    <phoneticPr fontId="2"/>
  </si>
  <si>
    <t>障福-32 ：グループホームほっとハウス1号棟</t>
    <phoneticPr fontId="2"/>
  </si>
  <si>
    <t>障福-31 ：ケアホームブレーメンⅠ・Ⅱ</t>
    <phoneticPr fontId="2"/>
  </si>
  <si>
    <t>障福-30 ：ケアホームバンブーの森</t>
    <phoneticPr fontId="2"/>
  </si>
  <si>
    <t>障福-29 ：グループホーム番匠の家</t>
    <phoneticPr fontId="2"/>
  </si>
  <si>
    <t>障福-28 ：ライフサポートなおみ</t>
    <phoneticPr fontId="2"/>
  </si>
  <si>
    <t>障福-27 ：グループホームさわやか</t>
    <phoneticPr fontId="2"/>
  </si>
  <si>
    <t>障福-26 ： ゆめあーる</t>
    <phoneticPr fontId="2"/>
  </si>
  <si>
    <t>障福-25 ：ケアホームさわやか</t>
    <phoneticPr fontId="2"/>
  </si>
  <si>
    <t>障福-24 ：大分県なおみ園</t>
    <phoneticPr fontId="2"/>
  </si>
  <si>
    <t>障福-23 ：障害者支援施設　清流の郷</t>
    <phoneticPr fontId="2"/>
  </si>
  <si>
    <t>障福-22 ：ジョイントリー</t>
    <phoneticPr fontId="2"/>
  </si>
  <si>
    <t>障福-21 ：ネクストライフ</t>
    <phoneticPr fontId="2"/>
  </si>
  <si>
    <t>障福-20 ：ワークプレイスなごみ</t>
    <phoneticPr fontId="2"/>
  </si>
  <si>
    <t>障福-19 ：太陽農園</t>
    <phoneticPr fontId="2"/>
  </si>
  <si>
    <t>障福-18 ：らいふさぽーと番匠の里</t>
    <phoneticPr fontId="2"/>
  </si>
  <si>
    <t>障福-17 ：就労継続支援B型「めだかハウス佐伯」</t>
    <phoneticPr fontId="2"/>
  </si>
  <si>
    <t>障福-16 ：サニーハウス</t>
    <phoneticPr fontId="2"/>
  </si>
  <si>
    <t>障福-15 ：エバーグリーン</t>
    <phoneticPr fontId="2"/>
  </si>
  <si>
    <t>障福-14 ：さつき園中江</t>
    <phoneticPr fontId="2"/>
  </si>
  <si>
    <t>障福-13 ：さつき園小島</t>
    <phoneticPr fontId="2"/>
  </si>
  <si>
    <t>障福-12 ：のびのびランド</t>
    <phoneticPr fontId="2"/>
  </si>
  <si>
    <t>障福-11 ：げんきファーム</t>
    <phoneticPr fontId="2"/>
  </si>
  <si>
    <t xml:space="preserve">障福-10 ：はなあーる  </t>
    <phoneticPr fontId="2"/>
  </si>
  <si>
    <t>障福-9 ：エバーグリーン</t>
    <phoneticPr fontId="2"/>
  </si>
  <si>
    <t>障福-8 ：大分県なおみ園</t>
    <phoneticPr fontId="2"/>
  </si>
  <si>
    <t>障福-7 ：らいふさぽーと番匠の里</t>
    <phoneticPr fontId="2"/>
  </si>
  <si>
    <t>障福-6 ：さつき園中江</t>
    <phoneticPr fontId="2"/>
  </si>
  <si>
    <t>障福-5 ：さつき園小島</t>
    <phoneticPr fontId="2"/>
  </si>
  <si>
    <t>障福-4 ：清流の郷</t>
    <phoneticPr fontId="2"/>
  </si>
  <si>
    <t>障福-3 ：のびのびランド</t>
    <phoneticPr fontId="2"/>
  </si>
  <si>
    <t>障福-2 ：大分県なおみ園</t>
    <phoneticPr fontId="2"/>
  </si>
  <si>
    <t>障福-1 ：清流の郷</t>
    <phoneticPr fontId="2"/>
  </si>
  <si>
    <t>高校-3：日本文理大学附属高等学校</t>
    <phoneticPr fontId="2"/>
  </si>
  <si>
    <t>高校-2：佐伯豊南高等学校</t>
    <phoneticPr fontId="2"/>
  </si>
  <si>
    <t>高校-1：佐伯鶴城高等学校</t>
    <phoneticPr fontId="2"/>
  </si>
  <si>
    <t>中学-12：蒲江翔南学園</t>
    <phoneticPr fontId="2"/>
  </si>
  <si>
    <t>中学-11：米水津中学校</t>
    <phoneticPr fontId="2"/>
  </si>
  <si>
    <t>中学-10：鶴見中学校</t>
    <phoneticPr fontId="2"/>
  </si>
  <si>
    <t>中学-9：直川中学校</t>
    <phoneticPr fontId="2"/>
  </si>
  <si>
    <t>中学-8：宇目緑豊中学校</t>
    <phoneticPr fontId="2"/>
  </si>
  <si>
    <t>中学-7：本匠中学校</t>
    <phoneticPr fontId="2"/>
  </si>
  <si>
    <t>中学-6：昭和中学校</t>
    <phoneticPr fontId="2"/>
  </si>
  <si>
    <t>中学-5：東雲中学校</t>
    <phoneticPr fontId="2"/>
  </si>
  <si>
    <t>中学-4：彦陽中学校</t>
    <phoneticPr fontId="2"/>
  </si>
  <si>
    <t>中学-3：佐伯南中学校</t>
    <phoneticPr fontId="2"/>
  </si>
  <si>
    <t>中学-2：佐伯城南中学校</t>
    <phoneticPr fontId="2"/>
  </si>
  <si>
    <t>中学-1：鶴谷中学校</t>
    <phoneticPr fontId="2"/>
  </si>
  <si>
    <t>小学-18：蒲江翔南学園</t>
    <phoneticPr fontId="2"/>
  </si>
  <si>
    <t>小学-17：米水津小学校</t>
    <phoneticPr fontId="2"/>
  </si>
  <si>
    <t>小学-16：松浦小学校</t>
    <phoneticPr fontId="2"/>
  </si>
  <si>
    <t>小学-15：直川小学校</t>
    <phoneticPr fontId="2"/>
  </si>
  <si>
    <t>小学-14：宇目緑豊小学校</t>
    <phoneticPr fontId="2"/>
  </si>
  <si>
    <t>小学-13：本匠小学校</t>
    <phoneticPr fontId="2"/>
  </si>
  <si>
    <t>小学-12：明治小学校</t>
    <phoneticPr fontId="2"/>
  </si>
  <si>
    <t>小学-11：上野小学校</t>
    <phoneticPr fontId="2"/>
  </si>
  <si>
    <t>小学-10：切畑小学校</t>
    <phoneticPr fontId="2"/>
  </si>
  <si>
    <t>小学-9：東雲小学校</t>
    <phoneticPr fontId="2"/>
  </si>
  <si>
    <t>小学-8：木立小学校</t>
    <phoneticPr fontId="2"/>
  </si>
  <si>
    <t>小学-7：下堅田小学校</t>
    <phoneticPr fontId="2"/>
  </si>
  <si>
    <t>小学-6：八幡小学校</t>
    <phoneticPr fontId="2"/>
  </si>
  <si>
    <t>小学-5：上堅田小学校</t>
    <phoneticPr fontId="2"/>
  </si>
  <si>
    <t>小学-4：鶴岡小学校</t>
    <phoneticPr fontId="2"/>
  </si>
  <si>
    <t>小学-3：渡町台小学校</t>
    <phoneticPr fontId="2"/>
  </si>
  <si>
    <t>小学-2：佐伯東小学校</t>
    <phoneticPr fontId="2"/>
  </si>
  <si>
    <t>小学-1：佐伯小学校</t>
    <phoneticPr fontId="2"/>
  </si>
  <si>
    <t>幼保-26：渡町台幼稚園</t>
    <phoneticPr fontId="2"/>
  </si>
  <si>
    <t>幼保-25：鶴岡幼稚園</t>
    <phoneticPr fontId="2"/>
  </si>
  <si>
    <t>幼保-24：しろやま共同保育園</t>
    <phoneticPr fontId="2"/>
  </si>
  <si>
    <t>幼保-23：みのり幼稚園</t>
    <phoneticPr fontId="2"/>
  </si>
  <si>
    <t>幼保-22：花みずき保育園</t>
    <phoneticPr fontId="2"/>
  </si>
  <si>
    <t>幼保-21：ながと保育園</t>
    <phoneticPr fontId="2"/>
  </si>
  <si>
    <t>幼保-20：（福）長陽会　愛</t>
    <phoneticPr fontId="2"/>
  </si>
  <si>
    <t>幼保-19：かまえこども園</t>
    <phoneticPr fontId="2"/>
  </si>
  <si>
    <t>幼保-18：うめこども園</t>
    <phoneticPr fontId="2"/>
  </si>
  <si>
    <t>幼保-17：なおかわこども園</t>
    <phoneticPr fontId="2"/>
  </si>
  <si>
    <t>幼保-16：ほんじょうこども園</t>
    <phoneticPr fontId="2"/>
  </si>
  <si>
    <t>幼保-15：カトリック佐伯幼稚園</t>
    <phoneticPr fontId="2"/>
  </si>
  <si>
    <t>幼保-14：ルンビニこども園</t>
    <phoneticPr fontId="2"/>
  </si>
  <si>
    <t>幼保-13：にじいろこども園</t>
    <phoneticPr fontId="2"/>
  </si>
  <si>
    <t>幼保-12：やよいこども園</t>
    <phoneticPr fontId="2"/>
  </si>
  <si>
    <t>幼保-11：畑野浦保育所</t>
    <phoneticPr fontId="2"/>
  </si>
  <si>
    <t>幼保-10：つるおか保育所</t>
    <phoneticPr fontId="2"/>
  </si>
  <si>
    <t>幼保-9：さくらこども園</t>
    <phoneticPr fontId="2"/>
  </si>
  <si>
    <t>幼保-8：松浦こども園</t>
    <phoneticPr fontId="2"/>
  </si>
  <si>
    <t>幼保-7：ふれあいこども園</t>
    <phoneticPr fontId="2"/>
  </si>
  <si>
    <t>幼保-6：長島保育園</t>
    <phoneticPr fontId="2"/>
  </si>
  <si>
    <t>幼保-5：さいきこども園</t>
    <phoneticPr fontId="2"/>
  </si>
  <si>
    <t>幼保-4：八幡保育園</t>
    <phoneticPr fontId="2"/>
  </si>
  <si>
    <t>幼保-3：みなとこども園</t>
    <phoneticPr fontId="2"/>
  </si>
  <si>
    <t>幼保-2：みなみこども園</t>
    <phoneticPr fontId="2"/>
  </si>
  <si>
    <t>幼保-1：大日保育園</t>
    <phoneticPr fontId="2"/>
  </si>
  <si>
    <t>ヘリ-：南海医療センター</t>
    <phoneticPr fontId="2"/>
  </si>
  <si>
    <t>ヘリ5-28：丸市尾防災公園</t>
    <phoneticPr fontId="2"/>
  </si>
  <si>
    <t>ヘリ5-27：堂ノ間グランド</t>
    <phoneticPr fontId="2"/>
  </si>
  <si>
    <t>ヘリ5-26：渡町台小学校グランド</t>
    <phoneticPr fontId="2"/>
  </si>
  <si>
    <t>ヘリ5-25：弥生スポーツ公園　多目的グランド</t>
    <phoneticPr fontId="2"/>
  </si>
  <si>
    <t>ヘリ5-24：佐伯　総合運動公園（ラグビー場）</t>
    <phoneticPr fontId="2"/>
  </si>
  <si>
    <t>ヘリ5-23：佐伯　総合運動公園（陸上競技場）</t>
    <phoneticPr fontId="2"/>
  </si>
  <si>
    <t>ヘリ5-22：大島小中学校（休校）グラウンド）</t>
    <phoneticPr fontId="2"/>
  </si>
  <si>
    <t>ヘリ5-20：佐伯　大入島小学校</t>
    <phoneticPr fontId="2"/>
  </si>
  <si>
    <t>ヘリ5-19：佐伯　晞干（ひるほし公園）</t>
    <phoneticPr fontId="2"/>
  </si>
  <si>
    <t>ヘリ5-16：佐伯　蒲江翔南学園</t>
    <phoneticPr fontId="2"/>
  </si>
  <si>
    <t>ヘリ5-15：蒲江　楠本グランド</t>
    <phoneticPr fontId="2"/>
  </si>
  <si>
    <t>ヘリ5-14：蒲江　尾浦</t>
    <phoneticPr fontId="2"/>
  </si>
  <si>
    <t>ヘリ5-13：米水津スポーツ公園</t>
    <phoneticPr fontId="2"/>
  </si>
  <si>
    <t>ヘリ5-12：鶴見大島田野浦</t>
    <phoneticPr fontId="2"/>
  </si>
  <si>
    <t>ヘリ5-11：鶴見中学校</t>
    <phoneticPr fontId="2"/>
  </si>
  <si>
    <t>ヘリ5-10：グリーンパーク直川</t>
    <phoneticPr fontId="2"/>
  </si>
  <si>
    <t>ヘリ5-9：宇目　山村広場（野球場）</t>
    <phoneticPr fontId="2"/>
  </si>
  <si>
    <t>ヘリ5-8：宇目　八匹原</t>
    <phoneticPr fontId="2"/>
  </si>
  <si>
    <t>ヘリ5-6：本匠　松内スポーツ公園（因尾）</t>
    <phoneticPr fontId="2"/>
  </si>
  <si>
    <t>ヘリ5-4：上浦　しおさいの里</t>
    <phoneticPr fontId="2"/>
  </si>
  <si>
    <t>ヘリ5-3：佐伯　大入島（野球場）</t>
    <phoneticPr fontId="2"/>
  </si>
  <si>
    <t>ヘリ5-2-2：佐伯　城南-2（駐車場）</t>
    <phoneticPr fontId="2"/>
  </si>
  <si>
    <t>ヘリ5-2：佐伯　城南</t>
    <phoneticPr fontId="2"/>
  </si>
  <si>
    <t>ヘリ5-1：佐伯　池船</t>
    <phoneticPr fontId="2"/>
  </si>
  <si>
    <t>GS-37：JAおおいた 宇目SS</t>
    <phoneticPr fontId="2"/>
  </si>
  <si>
    <t>GS-36：ENEOS 船頭町SS</t>
    <phoneticPr fontId="2"/>
  </si>
  <si>
    <t>GS-35：ENEOS 佐伯駅前SS</t>
    <phoneticPr fontId="2"/>
  </si>
  <si>
    <t>GS-34：JFおおいた　鶴見支店給油所</t>
    <phoneticPr fontId="2"/>
  </si>
  <si>
    <t>GS-33：apollostation 米水津SS</t>
    <phoneticPr fontId="2"/>
  </si>
  <si>
    <t>GS-32：山本石油販売　上岡SS</t>
    <phoneticPr fontId="2"/>
  </si>
  <si>
    <t>GS-31：apollostation 佐伯駅前SS</t>
    <phoneticPr fontId="2"/>
  </si>
  <si>
    <t>GS-30：山本石油　城南SS</t>
    <phoneticPr fontId="2"/>
  </si>
  <si>
    <t>GS-29：ENEOS　城東橋SS</t>
    <phoneticPr fontId="2"/>
  </si>
  <si>
    <t>GS-28：ENEOS　セルフ豊南SS</t>
    <phoneticPr fontId="2"/>
  </si>
  <si>
    <t>GS-27：ENEOS　佐伯駅前SS</t>
    <phoneticPr fontId="2"/>
  </si>
  <si>
    <t>GS-26：ENEOS　森崎SS</t>
    <phoneticPr fontId="2"/>
  </si>
  <si>
    <t>GS-25：ENEOS　セルフ佐伯SS</t>
    <phoneticPr fontId="2"/>
  </si>
  <si>
    <t>GS-24：SOLATO セルフ城南SS</t>
    <phoneticPr fontId="2"/>
  </si>
  <si>
    <t>GS-23：SOLATO セルフ蛇崎SS</t>
    <phoneticPr fontId="2"/>
  </si>
  <si>
    <t xml:space="preserve">GS-22：コスモ石油　佐伯幹線通SS </t>
    <phoneticPr fontId="2"/>
  </si>
  <si>
    <t>GS-21：ENEOS　野々下SS</t>
    <phoneticPr fontId="2"/>
  </si>
  <si>
    <t xml:space="preserve">GS-20：コスモ石油　直川SS </t>
    <phoneticPr fontId="2"/>
  </si>
  <si>
    <t>GS-19：ENEOS　堅田SS</t>
    <phoneticPr fontId="2"/>
  </si>
  <si>
    <t>GS-18：apollostation 本匠SS</t>
    <phoneticPr fontId="2"/>
  </si>
  <si>
    <t>GS-17：ENEOS　船頭町SS</t>
    <phoneticPr fontId="2"/>
  </si>
  <si>
    <t>GS-16：ENEOS　佐伯SS</t>
    <phoneticPr fontId="2"/>
  </si>
  <si>
    <t>GS-15：ENEOS　上岡SS</t>
    <phoneticPr fontId="2"/>
  </si>
  <si>
    <t>GS-14：ENEOS　竹野浦SS</t>
    <phoneticPr fontId="2"/>
  </si>
  <si>
    <t>GS-13：三菱商事エネルギー 佐倉石油店</t>
    <phoneticPr fontId="2"/>
  </si>
  <si>
    <t xml:space="preserve">GS-12：コスモ石油　城東SS </t>
    <phoneticPr fontId="2"/>
  </si>
  <si>
    <t xml:space="preserve">GS-11：コスモ石油　上浦SS </t>
    <phoneticPr fontId="2"/>
  </si>
  <si>
    <t>GS-10：カーエネクス 尺間 SS</t>
    <phoneticPr fontId="2"/>
  </si>
  <si>
    <t xml:space="preserve">GS-9：コスモ石油 山田 SS </t>
    <phoneticPr fontId="2"/>
  </si>
  <si>
    <t xml:space="preserve">GS-8：apollostation 佐伯ながしまSS </t>
    <phoneticPr fontId="2"/>
  </si>
  <si>
    <t>GS-7：apollostation　コスモタウン佐伯SS</t>
    <phoneticPr fontId="2"/>
  </si>
  <si>
    <t>GS-6：県南石油(株)　弥生給油所</t>
    <phoneticPr fontId="2"/>
  </si>
  <si>
    <t>GS-5：江藤石油店　木立給油所</t>
    <phoneticPr fontId="2"/>
  </si>
  <si>
    <t>GS-4：ENEOS　米水津SS</t>
    <phoneticPr fontId="2"/>
  </si>
  <si>
    <t>GS-3：(有)宇目環境整備事業社</t>
    <phoneticPr fontId="2"/>
  </si>
  <si>
    <t>GS-2：ENEOS　木立SS</t>
    <phoneticPr fontId="2"/>
  </si>
  <si>
    <t>GS-1：ENEOS　弥生SS</t>
    <phoneticPr fontId="2"/>
  </si>
  <si>
    <t>直川源六原グラウンド</t>
    <phoneticPr fontId="2"/>
  </si>
  <si>
    <t>小野市グラウンド</t>
    <phoneticPr fontId="2"/>
  </si>
  <si>
    <t>八匹原広場</t>
    <phoneticPr fontId="2"/>
  </si>
  <si>
    <t>旧重岡小学校グラウンド</t>
    <phoneticPr fontId="2"/>
  </si>
  <si>
    <t>本匠西スポーツ公園</t>
    <phoneticPr fontId="2"/>
  </si>
  <si>
    <t>小半ふれあい広場</t>
    <phoneticPr fontId="2"/>
  </si>
  <si>
    <t>尺間グラウンド</t>
    <phoneticPr fontId="2"/>
  </si>
  <si>
    <t>上切畑グラウンド</t>
    <phoneticPr fontId="2"/>
  </si>
  <si>
    <t>床木グラウンド</t>
    <phoneticPr fontId="2"/>
  </si>
  <si>
    <t>旧昭和中学校グラウンド</t>
    <phoneticPr fontId="2"/>
  </si>
  <si>
    <t>佐伯市弥生番匠公園</t>
    <phoneticPr fontId="2"/>
  </si>
  <si>
    <t>木立グラウンド</t>
    <phoneticPr fontId="2"/>
  </si>
  <si>
    <t>直川スポーツ公園</t>
    <phoneticPr fontId="2"/>
  </si>
  <si>
    <t>宇目スポーツ公園</t>
    <phoneticPr fontId="2"/>
  </si>
  <si>
    <t>直川B＆G海洋センター</t>
    <phoneticPr fontId="2"/>
  </si>
  <si>
    <t>エコセンター番匠</t>
    <phoneticPr fontId="2"/>
  </si>
  <si>
    <t>佐伯弥生スポーツ公園</t>
    <phoneticPr fontId="2"/>
  </si>
  <si>
    <t>佐伯市総合運動公園</t>
    <phoneticPr fontId="2"/>
  </si>
  <si>
    <t>道の駅かまえ</t>
    <phoneticPr fontId="2"/>
  </si>
  <si>
    <t>道の駅宇目</t>
    <phoneticPr fontId="2"/>
  </si>
  <si>
    <t>道の駅やよい</t>
    <phoneticPr fontId="2"/>
  </si>
  <si>
    <t>上堅田上城地区防災備蓄倉庫</t>
    <phoneticPr fontId="2"/>
  </si>
  <si>
    <t>城山北防災備蓄倉庫</t>
    <phoneticPr fontId="2"/>
  </si>
  <si>
    <t>やまばと児童公園防災備蓄倉庫</t>
    <phoneticPr fontId="2"/>
  </si>
  <si>
    <t>蒲江振興局防災備蓄倉庫</t>
    <phoneticPr fontId="2"/>
  </si>
  <si>
    <t>蒲江振興局庁舎</t>
    <phoneticPr fontId="2"/>
  </si>
  <si>
    <t>米水津振興局</t>
    <phoneticPr fontId="2"/>
  </si>
  <si>
    <t>鶴見振興局</t>
    <phoneticPr fontId="2"/>
  </si>
  <si>
    <t>直川振興局</t>
    <phoneticPr fontId="2"/>
  </si>
  <si>
    <t>宇目小野市地区防災備蓄倉庫</t>
    <phoneticPr fontId="2"/>
  </si>
  <si>
    <t>宇目振興局</t>
    <phoneticPr fontId="2"/>
  </si>
  <si>
    <t>旧本匠保育所</t>
    <phoneticPr fontId="2"/>
  </si>
  <si>
    <t>因尾出張所</t>
    <phoneticPr fontId="2"/>
  </si>
  <si>
    <t>本匠振興局</t>
    <phoneticPr fontId="2"/>
  </si>
  <si>
    <t>旧弥生給食センター</t>
    <phoneticPr fontId="2"/>
  </si>
  <si>
    <t>弥生振興局倉庫</t>
    <phoneticPr fontId="2"/>
  </si>
  <si>
    <t>弥生振興局防災備蓄倉庫</t>
    <phoneticPr fontId="2"/>
  </si>
  <si>
    <t>上浦振興局</t>
    <phoneticPr fontId="2"/>
  </si>
  <si>
    <t>木立公民館</t>
    <phoneticPr fontId="2"/>
  </si>
  <si>
    <t>東町水防倉庫</t>
    <phoneticPr fontId="2"/>
  </si>
  <si>
    <t>堅田水防倉庫</t>
    <phoneticPr fontId="2"/>
  </si>
  <si>
    <t>市役所公用車管理室倉庫</t>
    <phoneticPr fontId="2"/>
  </si>
  <si>
    <t>市役所倉庫</t>
    <phoneticPr fontId="2"/>
  </si>
  <si>
    <t>さいき市民放送（株）　エフエムさいき</t>
    <phoneticPr fontId="2"/>
  </si>
  <si>
    <t>（株）ケーブルテレビ　佐伯業務部</t>
    <phoneticPr fontId="2"/>
  </si>
  <si>
    <t>（株）エフエム大分　放送部</t>
    <phoneticPr fontId="2"/>
  </si>
  <si>
    <t>（株）大分朝日放送　総務局総務部</t>
    <phoneticPr fontId="2"/>
  </si>
  <si>
    <t>（株）テレビ大分　総務局総務部</t>
    <phoneticPr fontId="2"/>
  </si>
  <si>
    <t>（株）大分放送総務局総務部</t>
    <phoneticPr fontId="2"/>
  </si>
  <si>
    <t>NHK大分放送局　企画総務総務係</t>
    <phoneticPr fontId="2"/>
  </si>
  <si>
    <t>蒲江火葬場「花明苑」</t>
    <phoneticPr fontId="2"/>
  </si>
  <si>
    <t>弥生火葬場「弥照園」</t>
    <phoneticPr fontId="2"/>
  </si>
  <si>
    <t>佐伯市火葬場「紫翠苑」</t>
    <phoneticPr fontId="2"/>
  </si>
  <si>
    <t>一般社団法人　大分県ＬＰガス協会　佐伯地区ＬＰガス協議会</t>
    <phoneticPr fontId="2"/>
  </si>
  <si>
    <t>公益社団法人　大分県看護協会　佐伯地区</t>
    <phoneticPr fontId="2"/>
  </si>
  <si>
    <t>公益社団法人　大分県薬剤師会　佐伯市薬剤師会</t>
    <phoneticPr fontId="2"/>
  </si>
  <si>
    <t>一般社団法人　大分県歯科医師会　佐伯市歯科医師会</t>
    <phoneticPr fontId="2"/>
  </si>
  <si>
    <t>一般社団法人　大分県医師会　佐伯市医師会</t>
    <phoneticPr fontId="2"/>
  </si>
  <si>
    <t>公益社団法人　大分県トラック協会　佐伯分会</t>
    <phoneticPr fontId="2"/>
  </si>
  <si>
    <t>日本通運（株）佐伯営業所</t>
    <phoneticPr fontId="2"/>
  </si>
  <si>
    <t>大分バス（株）佐伯営業所</t>
    <phoneticPr fontId="2"/>
  </si>
  <si>
    <t>西日本高速道路（株）九州支社　大分高速道路事務所</t>
    <phoneticPr fontId="2"/>
  </si>
  <si>
    <t>西日本電信電話（株）大分支店</t>
    <phoneticPr fontId="2"/>
  </si>
  <si>
    <t>日本郵便（株）　佐伯郵便局総務課</t>
    <phoneticPr fontId="2"/>
  </si>
  <si>
    <t>九州旅客鉄道（株）大分支社佐伯駅</t>
    <phoneticPr fontId="2"/>
  </si>
  <si>
    <t>九州電力（株）　佐伯営業所　営業グループ</t>
    <phoneticPr fontId="2"/>
  </si>
  <si>
    <t>社会福祉法人　佐伯市社会福祉協議会　地域福祉課</t>
    <phoneticPr fontId="2"/>
  </si>
  <si>
    <t>日本赤十字社　大分県支部　事業推進課</t>
    <phoneticPr fontId="2"/>
  </si>
  <si>
    <t>佐伯市消防本部</t>
    <phoneticPr fontId="2"/>
  </si>
  <si>
    <t>小野市警察官駐在所</t>
    <phoneticPr fontId="2"/>
  </si>
  <si>
    <t>重岡警察官駐在所</t>
    <phoneticPr fontId="2"/>
  </si>
  <si>
    <t>直川警察官駐在所</t>
    <phoneticPr fontId="2"/>
  </si>
  <si>
    <t>上入津警察官駐在所</t>
    <phoneticPr fontId="2"/>
  </si>
  <si>
    <t>名護屋警察官駐在所</t>
    <phoneticPr fontId="2"/>
  </si>
  <si>
    <t>蒲江警察官駐在所</t>
    <phoneticPr fontId="2"/>
  </si>
  <si>
    <t>鶴見警察官駐在所</t>
    <phoneticPr fontId="2"/>
  </si>
  <si>
    <t>本匠警察官駐在所</t>
    <phoneticPr fontId="2"/>
  </si>
  <si>
    <t>上浦警察官駐在所</t>
    <phoneticPr fontId="2"/>
  </si>
  <si>
    <t>米水津警察官駐在所</t>
    <phoneticPr fontId="2"/>
  </si>
  <si>
    <t>弥生北警察官駐在所</t>
    <phoneticPr fontId="2"/>
  </si>
  <si>
    <t>弥生南警察官駐在所</t>
    <phoneticPr fontId="2"/>
  </si>
  <si>
    <t>木立警察官駐在所</t>
    <phoneticPr fontId="2"/>
  </si>
  <si>
    <t>堅田警察官駐在所</t>
    <phoneticPr fontId="2"/>
  </si>
  <si>
    <t>大入島警察官駐在所</t>
    <phoneticPr fontId="2"/>
  </si>
  <si>
    <t>佐伯中央交番</t>
    <phoneticPr fontId="2"/>
  </si>
  <si>
    <t>大分県警察　佐伯警察署警備課</t>
    <phoneticPr fontId="2"/>
  </si>
  <si>
    <t>大分県警察本部　警備第2課</t>
    <phoneticPr fontId="2"/>
  </si>
  <si>
    <t>直川地域福祉センター</t>
    <phoneticPr fontId="2"/>
  </si>
  <si>
    <t>蒲江保健センター</t>
    <phoneticPr fontId="2"/>
  </si>
  <si>
    <t>米水津保健センター</t>
    <phoneticPr fontId="2"/>
  </si>
  <si>
    <t>鶴見保健センター</t>
    <phoneticPr fontId="2"/>
  </si>
  <si>
    <t>直川保健センター</t>
    <phoneticPr fontId="2"/>
  </si>
  <si>
    <t>宇目保健センター</t>
    <phoneticPr fontId="2"/>
  </si>
  <si>
    <t>弥生保健センター</t>
    <phoneticPr fontId="2"/>
  </si>
  <si>
    <t>保健福祉総合センター和楽</t>
    <phoneticPr fontId="2"/>
  </si>
  <si>
    <t>国土交通省九州運輸局大分運輸支局総務企画部門</t>
    <phoneticPr fontId="2"/>
  </si>
  <si>
    <t>佐伯河川国道事務所　佐伯出張所</t>
    <phoneticPr fontId="2"/>
  </si>
  <si>
    <t>国土交通省九州地方整備局　佐伯河川国道事務所</t>
    <phoneticPr fontId="2"/>
  </si>
  <si>
    <t>第七管区海上保安本部　　大分海上保安部/佐伯海上保安署</t>
    <phoneticPr fontId="2"/>
  </si>
  <si>
    <t>気象庁福岡管区気象台　大分地方気象台</t>
    <phoneticPr fontId="2"/>
  </si>
  <si>
    <t>海上自衛隊呉地方総幹部呉警備隊　佐伯基地分遣隊　警備科</t>
    <phoneticPr fontId="2"/>
  </si>
  <si>
    <t>陸上自衛隊西部方面隊　西部方面特科隊　第132特科大隊</t>
    <phoneticPr fontId="2"/>
  </si>
  <si>
    <t>大分県防災航空隊（県央飛行場）</t>
    <phoneticPr fontId="2"/>
  </si>
  <si>
    <t>大分県南部保健所</t>
    <phoneticPr fontId="2"/>
  </si>
  <si>
    <t>大分県佐伯土木事務所</t>
    <phoneticPr fontId="2"/>
  </si>
  <si>
    <t>大分県南部振興局</t>
    <phoneticPr fontId="2"/>
  </si>
  <si>
    <t>大分県危機管理室</t>
    <phoneticPr fontId="2"/>
  </si>
  <si>
    <t>大分県防災対策企画課</t>
    <phoneticPr fontId="2"/>
  </si>
  <si>
    <t>佐伯市 蒲江振興局</t>
    <phoneticPr fontId="2"/>
  </si>
  <si>
    <t>佐伯市 米水津振興局</t>
    <phoneticPr fontId="2"/>
  </si>
  <si>
    <t>佐伯市 鶴見振興局</t>
    <phoneticPr fontId="2"/>
  </si>
  <si>
    <t>佐伯市 直川振興局</t>
    <phoneticPr fontId="2"/>
  </si>
  <si>
    <t>佐伯市 宇目振興局</t>
    <phoneticPr fontId="2"/>
  </si>
  <si>
    <t>佐伯市 本匠振興局</t>
    <phoneticPr fontId="2"/>
  </si>
  <si>
    <t>佐伯市 弥生振興局</t>
    <phoneticPr fontId="2"/>
  </si>
  <si>
    <t>佐伯市 上浦振興局</t>
    <phoneticPr fontId="2"/>
  </si>
  <si>
    <t>大分県立佐伯支援学校</t>
    <phoneticPr fontId="2"/>
  </si>
  <si>
    <t>らいふさぽーと　番匠の里</t>
    <phoneticPr fontId="2"/>
  </si>
  <si>
    <t>大分県なおみ園</t>
    <phoneticPr fontId="2"/>
  </si>
  <si>
    <t>清流の郷</t>
    <phoneticPr fontId="2"/>
  </si>
  <si>
    <t>さつき園小島</t>
    <phoneticPr fontId="2"/>
  </si>
  <si>
    <t>サニーハウス</t>
    <phoneticPr fontId="2"/>
  </si>
  <si>
    <t>のびのびランド</t>
    <phoneticPr fontId="2"/>
  </si>
  <si>
    <t>エバーグリーン</t>
    <phoneticPr fontId="2"/>
  </si>
  <si>
    <t>ケアホームバンブーの森</t>
    <phoneticPr fontId="2"/>
  </si>
  <si>
    <t>さつき園中江</t>
    <phoneticPr fontId="2"/>
  </si>
  <si>
    <t>太陽農園</t>
    <phoneticPr fontId="2"/>
  </si>
  <si>
    <t>虹の翼　福祉サービス</t>
    <phoneticPr fontId="2"/>
  </si>
  <si>
    <t>はたのうら</t>
    <phoneticPr fontId="2"/>
  </si>
  <si>
    <t>蒲江やすらぎケアセンター</t>
    <phoneticPr fontId="2"/>
  </si>
  <si>
    <t>蒲江デイサービスセンター</t>
    <phoneticPr fontId="2"/>
  </si>
  <si>
    <t>はまゆう</t>
    <phoneticPr fontId="2"/>
  </si>
  <si>
    <t>鶴見高齢者生活福祉センター</t>
    <phoneticPr fontId="2"/>
  </si>
  <si>
    <t>鶴見の太陽</t>
    <phoneticPr fontId="2"/>
  </si>
  <si>
    <t>うめの里</t>
    <phoneticPr fontId="2"/>
  </si>
  <si>
    <t>宇目高齢者生活福祉センター</t>
    <phoneticPr fontId="2"/>
  </si>
  <si>
    <t>直川老人デイサービスセンター</t>
    <phoneticPr fontId="2"/>
  </si>
  <si>
    <t>直川苑</t>
    <phoneticPr fontId="2"/>
  </si>
  <si>
    <t>弥生老人デイサービスセンター</t>
    <phoneticPr fontId="2"/>
  </si>
  <si>
    <t>ながと</t>
    <phoneticPr fontId="2"/>
  </si>
  <si>
    <t>豊寿苑</t>
    <phoneticPr fontId="2"/>
  </si>
  <si>
    <t>上浦浅海井デイサービスセンター</t>
    <phoneticPr fontId="2"/>
  </si>
  <si>
    <t>彦岳の太陽</t>
    <phoneticPr fontId="2"/>
  </si>
  <si>
    <t>コスモス</t>
    <phoneticPr fontId="2"/>
  </si>
  <si>
    <t>和の風</t>
    <phoneticPr fontId="2"/>
  </si>
  <si>
    <t>花みずき</t>
    <phoneticPr fontId="2"/>
  </si>
  <si>
    <t>鶴望野</t>
    <phoneticPr fontId="2"/>
  </si>
  <si>
    <t>佐伯の太陽</t>
    <phoneticPr fontId="2"/>
  </si>
  <si>
    <t>南海医療センター附属介護老人保健施設</t>
    <phoneticPr fontId="2"/>
  </si>
  <si>
    <t>悠久園</t>
    <phoneticPr fontId="2"/>
  </si>
  <si>
    <t>鶴岡小学校（校舎）</t>
    <phoneticPr fontId="2"/>
  </si>
  <si>
    <t>鶴岡小学校（体育館）</t>
    <phoneticPr fontId="2"/>
  </si>
  <si>
    <t>渡町台小学校（校舎・体育館）</t>
    <phoneticPr fontId="2"/>
  </si>
  <si>
    <t>木立地区公民館</t>
    <phoneticPr fontId="2"/>
  </si>
  <si>
    <t>木立小学校（校舎）</t>
    <phoneticPr fontId="2"/>
  </si>
  <si>
    <t>木立小学校（体育館）</t>
    <phoneticPr fontId="2"/>
  </si>
  <si>
    <t>グリーンピア大越</t>
    <phoneticPr fontId="2"/>
  </si>
  <si>
    <t>佐伯南中学校（校舎・体育館）</t>
    <phoneticPr fontId="2"/>
  </si>
  <si>
    <t>上堅田小学校（管理教室棟）</t>
    <phoneticPr fontId="2"/>
  </si>
  <si>
    <t>城西区集会所</t>
    <phoneticPr fontId="2"/>
  </si>
  <si>
    <t>大東区集会所</t>
    <phoneticPr fontId="2"/>
  </si>
  <si>
    <t>脇区公民館</t>
    <phoneticPr fontId="2"/>
  </si>
  <si>
    <t>つるおか子どもの家</t>
    <phoneticPr fontId="2"/>
  </si>
  <si>
    <t>堂ノ間地区ふれあいセンター</t>
    <phoneticPr fontId="2"/>
  </si>
  <si>
    <t>波寄生活改善センター</t>
    <phoneticPr fontId="2"/>
  </si>
  <si>
    <t>久保公民館</t>
    <phoneticPr fontId="2"/>
  </si>
  <si>
    <t>細田公民館</t>
    <phoneticPr fontId="2"/>
  </si>
  <si>
    <t>上切畑地区体育館</t>
    <phoneticPr fontId="2"/>
  </si>
  <si>
    <t>切畑小学校（校舎）</t>
    <phoneticPr fontId="2"/>
  </si>
  <si>
    <t>切畑小学校（体育館）</t>
    <phoneticPr fontId="2"/>
  </si>
  <si>
    <t>山梨子研修施設</t>
    <phoneticPr fontId="2"/>
  </si>
  <si>
    <t>上野小学校（体育館）</t>
    <phoneticPr fontId="2"/>
  </si>
  <si>
    <t>弥生児童館</t>
    <phoneticPr fontId="2"/>
  </si>
  <si>
    <t>武道場（弥生スポーツ公園）</t>
    <phoneticPr fontId="2"/>
  </si>
  <si>
    <t>弥生地区公民館</t>
    <phoneticPr fontId="2"/>
  </si>
  <si>
    <t>木ノ瀬住宅集会施設</t>
    <phoneticPr fontId="2"/>
  </si>
  <si>
    <t>昭和中学校（校舎・体育館）</t>
    <phoneticPr fontId="2"/>
  </si>
  <si>
    <t>石丸第２区公民館</t>
    <phoneticPr fontId="2"/>
  </si>
  <si>
    <t>石丸第１区公民館</t>
    <phoneticPr fontId="2"/>
  </si>
  <si>
    <t>宇藤木地区集会施設</t>
    <phoneticPr fontId="2"/>
  </si>
  <si>
    <t>尺間第１集会施設</t>
    <phoneticPr fontId="2"/>
  </si>
  <si>
    <t>尺間地区体育館</t>
    <phoneticPr fontId="2"/>
  </si>
  <si>
    <t>大坂本地区避難施設</t>
    <phoneticPr fontId="2"/>
  </si>
  <si>
    <t>竹峯切水高齢者活動促進センター</t>
    <phoneticPr fontId="2"/>
  </si>
  <si>
    <t>明治小学校（校舎）</t>
    <phoneticPr fontId="2"/>
  </si>
  <si>
    <t>明治小学校（体育館）</t>
    <phoneticPr fontId="2"/>
  </si>
  <si>
    <t>床木第４生活改善センター</t>
    <phoneticPr fontId="2"/>
  </si>
  <si>
    <t>床木２地区活動促進施設</t>
    <phoneticPr fontId="2"/>
  </si>
  <si>
    <t>黒沢生活改善センター</t>
    <phoneticPr fontId="2"/>
  </si>
  <si>
    <t>谷川地区林業集会センター</t>
    <phoneticPr fontId="2"/>
  </si>
  <si>
    <t>青山小学校（校舎）</t>
    <phoneticPr fontId="2"/>
  </si>
  <si>
    <t>津志河内公民館</t>
    <phoneticPr fontId="2"/>
  </si>
  <si>
    <t>宇山区公民館</t>
    <phoneticPr fontId="2"/>
  </si>
  <si>
    <t>波越公民館</t>
    <phoneticPr fontId="2"/>
  </si>
  <si>
    <t>佐伯市総合運動公園弓道場</t>
    <phoneticPr fontId="2"/>
  </si>
  <si>
    <t>佐伯市総合体育館</t>
    <phoneticPr fontId="2"/>
  </si>
  <si>
    <t>下堅田小学校（校舎）</t>
    <phoneticPr fontId="2"/>
  </si>
  <si>
    <t>下堅田小学校（体育館）</t>
    <phoneticPr fontId="2"/>
  </si>
  <si>
    <t>下堅田地区公民館</t>
    <phoneticPr fontId="2"/>
  </si>
  <si>
    <t>里の駅たかひら展望公園</t>
    <phoneticPr fontId="2"/>
  </si>
  <si>
    <t>宮野浦採石場跡地</t>
    <phoneticPr fontId="2"/>
  </si>
  <si>
    <t>鶴見中学校（体育館）</t>
    <phoneticPr fontId="2"/>
  </si>
  <si>
    <t>直川憩の森公園</t>
    <phoneticPr fontId="2"/>
  </si>
  <si>
    <t>直川体育館</t>
    <phoneticPr fontId="2"/>
  </si>
  <si>
    <t>中津留老人憩の家</t>
    <phoneticPr fontId="2"/>
  </si>
  <si>
    <t>竹の下老人憩の家</t>
    <phoneticPr fontId="2"/>
  </si>
  <si>
    <t>直川地域コミュニティセンター横川分館</t>
    <phoneticPr fontId="2"/>
  </si>
  <si>
    <t>直川地域コミュニティセンター仁田原分館</t>
    <phoneticPr fontId="2"/>
  </si>
  <si>
    <t>直川地域コミュニティセンター</t>
    <phoneticPr fontId="2"/>
  </si>
  <si>
    <t>宇目緑豊小学校（体育館）</t>
    <phoneticPr fontId="2"/>
  </si>
  <si>
    <t>田原公民館</t>
    <phoneticPr fontId="2"/>
  </si>
  <si>
    <t>ふれあいセンター宇目</t>
    <phoneticPr fontId="2"/>
  </si>
  <si>
    <t>楢野木公民館</t>
    <phoneticPr fontId="2"/>
  </si>
  <si>
    <t>小野市集会センター</t>
    <phoneticPr fontId="2"/>
  </si>
  <si>
    <t>釘戸公民館</t>
    <phoneticPr fontId="2"/>
  </si>
  <si>
    <t>大原公民館</t>
    <phoneticPr fontId="2"/>
  </si>
  <si>
    <t>柿木公民館</t>
    <phoneticPr fontId="2"/>
  </si>
  <si>
    <t>岩崎集会センター</t>
    <phoneticPr fontId="2"/>
  </si>
  <si>
    <t>河尻集会センター</t>
    <phoneticPr fontId="2"/>
  </si>
  <si>
    <t>株式会社アステム佐伯支店</t>
    <phoneticPr fontId="2"/>
  </si>
  <si>
    <t>株式会社アトル佐伯支店</t>
    <phoneticPr fontId="2"/>
  </si>
  <si>
    <t>九州福祉医療サービス株式会社佐伯支店</t>
    <phoneticPr fontId="2"/>
  </si>
  <si>
    <t>江藤酸素株式会社佐伯医療営業所</t>
    <phoneticPr fontId="2"/>
  </si>
  <si>
    <t>有限会社野村酸素</t>
    <phoneticPr fontId="2"/>
  </si>
  <si>
    <t>アタックス佐伯店</t>
    <phoneticPr fontId="2"/>
  </si>
  <si>
    <t>ドラッグストアモリ鶴岡店</t>
    <phoneticPr fontId="2"/>
  </si>
  <si>
    <t>ココカラファイントキハ佐伯店</t>
    <phoneticPr fontId="2"/>
  </si>
  <si>
    <t>ドラッグコスモス佐伯常盤店</t>
    <phoneticPr fontId="2"/>
  </si>
  <si>
    <t>焼山友愛堂</t>
    <phoneticPr fontId="2"/>
  </si>
  <si>
    <t>安藤薬品</t>
    <phoneticPr fontId="2"/>
  </si>
  <si>
    <t>くすりの甲斐</t>
    <phoneticPr fontId="2"/>
  </si>
  <si>
    <t>かわはら薬品</t>
    <phoneticPr fontId="2"/>
  </si>
  <si>
    <t>ドラッグコスモス中の島店</t>
    <phoneticPr fontId="2"/>
  </si>
  <si>
    <t>村井薬店</t>
    <phoneticPr fontId="2"/>
  </si>
  <si>
    <t>ミドリ薬品佐伯店</t>
    <phoneticPr fontId="2"/>
  </si>
  <si>
    <t>ホームワイド鶴岡店ドラッグ</t>
    <phoneticPr fontId="2"/>
  </si>
  <si>
    <t>コスメドラッグファン佐伯中央店</t>
    <phoneticPr fontId="2"/>
  </si>
  <si>
    <t>松崎薬品</t>
    <phoneticPr fontId="2"/>
  </si>
  <si>
    <t>ダイレックス佐伯店</t>
    <phoneticPr fontId="2"/>
  </si>
  <si>
    <t>ファミリーショップたなか</t>
    <phoneticPr fontId="2"/>
  </si>
  <si>
    <t>ドラッグコスモス脇津留店</t>
    <phoneticPr fontId="2"/>
  </si>
  <si>
    <t>ドラッグコスモス佐伯女島店</t>
    <phoneticPr fontId="2"/>
  </si>
  <si>
    <t>駅前調剤薬局</t>
    <phoneticPr fontId="2"/>
  </si>
  <si>
    <t>いちご薬局</t>
    <phoneticPr fontId="2"/>
  </si>
  <si>
    <t>佐伯調剤薬局</t>
    <phoneticPr fontId="2"/>
  </si>
  <si>
    <t>東町調剤薬局</t>
    <phoneticPr fontId="2"/>
  </si>
  <si>
    <t>渡町台調剤薬局</t>
    <phoneticPr fontId="2"/>
  </si>
  <si>
    <t>下川薬局光陽台店</t>
    <phoneticPr fontId="2"/>
  </si>
  <si>
    <t>ゆう調剤薬局佐伯東店</t>
    <phoneticPr fontId="2"/>
  </si>
  <si>
    <t>もみじ薬局</t>
    <phoneticPr fontId="2"/>
  </si>
  <si>
    <t>みつばち薬局</t>
    <phoneticPr fontId="2"/>
  </si>
  <si>
    <t>ゆう調剤薬局佐伯コスモ店</t>
    <phoneticPr fontId="2"/>
  </si>
  <si>
    <t>ファン薬局長門記念病院前</t>
    <phoneticPr fontId="2"/>
  </si>
  <si>
    <t>下川薬局長島店</t>
    <phoneticPr fontId="2"/>
  </si>
  <si>
    <t>しろやま調剤薬局</t>
    <phoneticPr fontId="2"/>
  </si>
  <si>
    <t>クレイン調剤薬局</t>
    <phoneticPr fontId="2"/>
  </si>
  <si>
    <t>蛇崎調剤薬局</t>
    <phoneticPr fontId="2"/>
  </si>
  <si>
    <t>東洋漢方中央薬局</t>
    <phoneticPr fontId="2"/>
  </si>
  <si>
    <t>ゆう調剤薬局佐伯店</t>
    <phoneticPr fontId="2"/>
  </si>
  <si>
    <t>佐伯センター調剤</t>
    <phoneticPr fontId="2"/>
  </si>
  <si>
    <t>かまえ調剤薬局</t>
    <phoneticPr fontId="2"/>
  </si>
  <si>
    <t>輔仁薬局弥生店</t>
    <phoneticPr fontId="2"/>
  </si>
  <si>
    <t>タカサキ薬局佐伯店</t>
    <phoneticPr fontId="2"/>
  </si>
  <si>
    <t>ほじん薬局佐伯店</t>
    <phoneticPr fontId="2"/>
  </si>
  <si>
    <t>しもかわ調剤薬局</t>
    <phoneticPr fontId="2"/>
  </si>
  <si>
    <t>東中の島調剤薬局</t>
    <phoneticPr fontId="2"/>
  </si>
  <si>
    <t>夢見堂薬局西谷店</t>
    <phoneticPr fontId="2"/>
  </si>
  <si>
    <t>中の島調剤薬局</t>
    <phoneticPr fontId="2"/>
  </si>
  <si>
    <t>有限会社上岡調剤薬局</t>
    <phoneticPr fontId="2"/>
  </si>
  <si>
    <t>女島調剤薬局</t>
    <phoneticPr fontId="2"/>
  </si>
  <si>
    <t>（有）宮明薬局</t>
    <phoneticPr fontId="2"/>
  </si>
  <si>
    <t>南佐調剤薬局中央店</t>
    <phoneticPr fontId="2"/>
  </si>
  <si>
    <t>（有）中村調剤薬局</t>
    <phoneticPr fontId="2"/>
  </si>
  <si>
    <t>わたなべ助産院</t>
    <phoneticPr fontId="2"/>
  </si>
  <si>
    <t>牧歯科医院</t>
    <phoneticPr fontId="2"/>
  </si>
  <si>
    <t>つちや歯科医院</t>
    <phoneticPr fontId="2"/>
  </si>
  <si>
    <t>ファミリー歯科・こども歯科</t>
    <phoneticPr fontId="2"/>
  </si>
  <si>
    <t>コスモタウン歯科</t>
    <phoneticPr fontId="2"/>
  </si>
  <si>
    <t>ひかわ歯科医院</t>
    <phoneticPr fontId="2"/>
  </si>
  <si>
    <t>わきた歯科医院</t>
    <phoneticPr fontId="2"/>
  </si>
  <si>
    <t>吉田歯科医院</t>
    <phoneticPr fontId="2"/>
  </si>
  <si>
    <t>やよい歯科医院</t>
    <phoneticPr fontId="2"/>
  </si>
  <si>
    <t>矢野歯科医院</t>
    <phoneticPr fontId="2"/>
  </si>
  <si>
    <t>丸山歯科医院</t>
    <phoneticPr fontId="2"/>
  </si>
  <si>
    <t>古田歯科医院</t>
    <phoneticPr fontId="2"/>
  </si>
  <si>
    <t>東歯科医院</t>
    <phoneticPr fontId="2"/>
  </si>
  <si>
    <t>はやし歯科医院</t>
    <phoneticPr fontId="2"/>
  </si>
  <si>
    <t>永谷歯科医院</t>
    <phoneticPr fontId="2"/>
  </si>
  <si>
    <t>長田歯科クリニック</t>
    <phoneticPr fontId="2"/>
  </si>
  <si>
    <t>中川歯科クリニック</t>
    <phoneticPr fontId="2"/>
  </si>
  <si>
    <t>戸高歯科医院</t>
    <phoneticPr fontId="2"/>
  </si>
  <si>
    <t>利光歯科医院</t>
    <phoneticPr fontId="2"/>
  </si>
  <si>
    <t>つるおか歯科医院</t>
    <phoneticPr fontId="2"/>
  </si>
  <si>
    <t>土屋デンタルクリニック</t>
    <phoneticPr fontId="2"/>
  </si>
  <si>
    <t>タケオ歯科医院</t>
    <phoneticPr fontId="2"/>
  </si>
  <si>
    <t>隈歯科医院</t>
    <phoneticPr fontId="2"/>
  </si>
  <si>
    <t>きよなが歯科クリニック</t>
    <phoneticPr fontId="2"/>
  </si>
  <si>
    <t>川野歯科医院</t>
    <phoneticPr fontId="2"/>
  </si>
  <si>
    <t>上浦歯科クリニック</t>
    <phoneticPr fontId="2"/>
  </si>
  <si>
    <t>上田歯科医院</t>
    <phoneticPr fontId="2"/>
  </si>
  <si>
    <t>麻生歯科医院</t>
    <phoneticPr fontId="2"/>
  </si>
  <si>
    <t>在宅支援クリニックえがお</t>
    <phoneticPr fontId="2"/>
  </si>
  <si>
    <t>すどクリニック</t>
    <phoneticPr fontId="2"/>
  </si>
  <si>
    <t>彦陽クリニック</t>
    <phoneticPr fontId="2"/>
  </si>
  <si>
    <t>クリニック佐伯の太陽</t>
    <phoneticPr fontId="2"/>
  </si>
  <si>
    <t>伊藤循環器内科クリニック</t>
    <phoneticPr fontId="2"/>
  </si>
  <si>
    <t>つつみ泌尿器科医院</t>
    <phoneticPr fontId="2"/>
  </si>
  <si>
    <t>医療法人馬場内科クリニック</t>
    <phoneticPr fontId="2"/>
  </si>
  <si>
    <t>産科婦人科すがのウィメンズクリニック</t>
    <phoneticPr fontId="2"/>
  </si>
  <si>
    <t>医療法人栞奈輝会　こうへいクリニック</t>
    <phoneticPr fontId="2"/>
  </si>
  <si>
    <t>やつか整形外科</t>
    <phoneticPr fontId="2"/>
  </si>
  <si>
    <t>やつか眼科医院</t>
    <phoneticPr fontId="2"/>
  </si>
  <si>
    <t>ひなた女性クリニック</t>
    <phoneticPr fontId="2"/>
  </si>
  <si>
    <t>ミタライクリニック</t>
    <phoneticPr fontId="2"/>
  </si>
  <si>
    <t>水沼医院</t>
    <phoneticPr fontId="2"/>
  </si>
  <si>
    <t>東内科医院</t>
    <phoneticPr fontId="2"/>
  </si>
  <si>
    <t>中浦循環器クリニック</t>
    <phoneticPr fontId="2"/>
  </si>
  <si>
    <t>社会医療法人長門莫記念会直川クリニック</t>
    <phoneticPr fontId="2"/>
  </si>
  <si>
    <t>田淵内科</t>
    <phoneticPr fontId="2"/>
  </si>
  <si>
    <t>田中眼科医院</t>
    <phoneticPr fontId="2"/>
  </si>
  <si>
    <t>杉谷診療所</t>
    <phoneticPr fontId="2"/>
  </si>
  <si>
    <t>医療法人　新徳寺　神宮医院</t>
    <phoneticPr fontId="2"/>
  </si>
  <si>
    <t>城東医院</t>
    <phoneticPr fontId="2"/>
  </si>
  <si>
    <t>志村内科胃腸科</t>
    <phoneticPr fontId="2"/>
  </si>
  <si>
    <t>島村耳鼻咽喉科</t>
    <phoneticPr fontId="2"/>
  </si>
  <si>
    <t>医療法人　雄生会　塩月内科小児科医院</t>
    <phoneticPr fontId="2"/>
  </si>
  <si>
    <t>佐伯市国民健康保険鶴見診療所</t>
    <phoneticPr fontId="2"/>
  </si>
  <si>
    <t>佐伯市国民健康保険丹賀診療所</t>
    <phoneticPr fontId="2"/>
  </si>
  <si>
    <t>佐伯市国民健康保険大入島診療所</t>
    <phoneticPr fontId="2"/>
  </si>
  <si>
    <t>佐伯市国民健康保険大島診療所</t>
    <phoneticPr fontId="2"/>
  </si>
  <si>
    <t>佐伯市国民健康保険因尾診療所</t>
    <phoneticPr fontId="2"/>
  </si>
  <si>
    <t>医療法人佐伯眼科</t>
    <phoneticPr fontId="2"/>
  </si>
  <si>
    <t>医療法人　養春堂　近藤医院</t>
    <phoneticPr fontId="2"/>
  </si>
  <si>
    <t>医療法人　桑畑小児科医院</t>
    <phoneticPr fontId="2"/>
  </si>
  <si>
    <t>木下整形外科</t>
    <phoneticPr fontId="2"/>
  </si>
  <si>
    <t>医療法人　からしま医院</t>
    <phoneticPr fontId="2"/>
  </si>
  <si>
    <t>片岡医院</t>
    <phoneticPr fontId="2"/>
  </si>
  <si>
    <t>岡本医院</t>
    <phoneticPr fontId="2"/>
  </si>
  <si>
    <t>大分県勤労者医療生活協同組合　佐伯診療所</t>
    <phoneticPr fontId="2"/>
  </si>
  <si>
    <t>医療法人　上尾皮膚科</t>
    <phoneticPr fontId="2"/>
  </si>
  <si>
    <t>医療法人　ひまわり会　池田医院</t>
    <phoneticPr fontId="2"/>
  </si>
  <si>
    <t>石川眼科医院</t>
    <phoneticPr fontId="2"/>
  </si>
  <si>
    <t>医療法人　穐山会　秋山医院</t>
    <phoneticPr fontId="2"/>
  </si>
  <si>
    <t>御手洗病院</t>
    <phoneticPr fontId="2"/>
  </si>
  <si>
    <t>西田病院</t>
    <phoneticPr fontId="2"/>
  </si>
  <si>
    <t>曽根病院</t>
    <phoneticPr fontId="2"/>
  </si>
  <si>
    <t>社会医療法人　小寺会　佐伯中央病院</t>
    <phoneticPr fontId="2"/>
  </si>
  <si>
    <t>社会医療法人　敬和会　おおいた県南ホスピタル</t>
    <phoneticPr fontId="2"/>
  </si>
  <si>
    <t>独立行政法人地域医療機能推進機構　南海医療センター</t>
    <phoneticPr fontId="2"/>
  </si>
  <si>
    <t>社会医療法人　長門莫記念会　長門記念病院</t>
    <phoneticPr fontId="2"/>
  </si>
  <si>
    <t>アイコン画像・番号</t>
    <rPh sb="4" eb="6">
      <t>ガゾウ</t>
    </rPh>
    <rPh sb="7" eb="9">
      <t>バンゴウ</t>
    </rPh>
    <phoneticPr fontId="2"/>
  </si>
  <si>
    <t>指定避難所（風水害）</t>
    <rPh sb="0" eb="2">
      <t>シテイ</t>
    </rPh>
    <rPh sb="2" eb="5">
      <t>ヒナンショ</t>
    </rPh>
    <phoneticPr fontId="2"/>
  </si>
  <si>
    <t>収容人数：680人</t>
  </si>
  <si>
    <t>収容人数：310人</t>
  </si>
  <si>
    <t>収容人数：1140人</t>
  </si>
  <si>
    <t>収容人数：210人</t>
  </si>
  <si>
    <t>収容人数：250人</t>
  </si>
  <si>
    <t>収容人数：130人</t>
  </si>
  <si>
    <t>収容人数：320人</t>
  </si>
  <si>
    <t>収容人数：600人</t>
  </si>
  <si>
    <t>収容人数：460人</t>
  </si>
  <si>
    <t>収容人数：140人</t>
  </si>
  <si>
    <t>収容人数：300人</t>
  </si>
  <si>
    <t>収容人数：2020人</t>
  </si>
  <si>
    <t>収容人数：660人</t>
  </si>
  <si>
    <t>収容人数：2960人</t>
  </si>
  <si>
    <t>916</t>
    <phoneticPr fontId="2"/>
  </si>
  <si>
    <t>,{"fileName":"指定避難所（風水害）","visible":true,"features":[</t>
    <rPh sb="14" eb="16">
      <t>シテイ</t>
    </rPh>
    <rPh sb="16" eb="19">
      <t>ヒナンショ</t>
    </rPh>
    <rPh sb="20" eb="23">
      <t>フウスイガイ</t>
    </rPh>
    <phoneticPr fontId="2"/>
  </si>
  <si>
    <t>&lt;!DOCTYPE html&gt;&lt;html lang="ja"&gt;&lt;head&gt;&lt;link rel="shortcut icon" href=""/&gt;&lt;meta http-equiv="Content-Type" content="text/html; charset=utf-8"/&gt;&lt;meta name="viewport" content="width=device-width, user-scalable=no, minimum-scale=1.0, maximum-scale=1.0"&gt;&lt;meta http-equiv="X-UA-Compatible" content="IE=edge"/&gt;&lt;title&gt;重ねるハザードマップ+風水害ぜんぶ載せ&lt;/title&gt;&lt;script type="text/javascript"&gt;var vURL="https://disaportal.gsi.go.jp/maps/"; var vURL_Site = "index.html?ll=32.959778,131.893873&amp;z=14&amp;base=pale&amp;ls=tameike_raster%2C0.8%7Cnaisui_raster%2C0.8%7Cflood_l2_kaokutoukai_kagan%2C0.8%7Cflood_l2_kaokutoukai_hanran%2C0.8%7Cflood_l2_keizoku%2C0.8%7Cflood_list%2C0.8%7Cflood_l1%2C0.8%7Cflood_list_l2%2C0.75%7Cdisaster1&amp;disp=110000010&amp;vs=c1j0l0u0t0h0z0";var oMap=null;function Init(){oMap=document.createElement("iframe");oMap.style.display="none";oMap.src=vURL+vURL_Site;oMap.onload=function(){var oContent=oMap.contentWindow;var ClientMode={baseUrl:null,location:null,LayerJS:null,sakuzuList:null,queryString:null,center:[32.95978726140702,131.89389467239383],zoom:14};</t>
    <rPh sb="319" eb="322">
      <t>フウスイガイ</t>
    </rPh>
    <rPh sb="325" eb="326">
      <t>ノ</t>
    </rPh>
    <phoneticPr fontId="2"/>
  </si>
  <si>
    <t>45,30</t>
    <phoneticPr fontId="2"/>
  </si>
  <si>
    <t>22,15</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</si>
</sst>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
    <numFmt numFmtId="178" formatCode="0_);[Red]\(0\)"/>
  </numFmts>
  <fonts count="49">
    <font>
      <sz val="11"/>
      <color theme="1"/>
      <name val="Yu Gothic"/>
      <family val="2"/>
      <scheme val="minor"/>
    </font>
    <font>
      <sz val="11"/>
      <color theme="1"/>
      <name val="Yu Gothic"/>
      <family val="2"/>
      <charset val="128"/>
      <scheme val="minor"/>
    </font>
    <font>
      <sz val="6"/>
      <name val="Yu Gothic"/>
      <family val="3"/>
      <charset val="128"/>
      <scheme val="minor"/>
    </font>
    <font>
      <sz val="11"/>
      <color theme="1"/>
      <name val="ＭＳ Ｐゴシック"/>
      <family val="3"/>
      <charset val="128"/>
    </font>
    <font>
      <u/>
      <sz val="11"/>
      <color theme="10"/>
      <name val="Yu Gothic"/>
      <family val="2"/>
      <scheme val="minor"/>
    </font>
    <font>
      <sz val="6"/>
      <name val="ＭＳ Ｐゴシック"/>
      <family val="3"/>
      <charset val="128"/>
    </font>
    <font>
      <sz val="11"/>
      <color rgb="FFFF0000"/>
      <name val="ＭＳ Ｐゴシック"/>
      <family val="3"/>
      <charset val="128"/>
    </font>
    <font>
      <sz val="11"/>
      <color rgb="FF000000"/>
      <name val="ＭＳ Ｐゴシック"/>
      <family val="3"/>
      <charset val="128"/>
    </font>
    <font>
      <sz val="9"/>
      <color indexed="81"/>
      <name val="MS P ゴシック"/>
      <family val="3"/>
      <charset val="128"/>
    </font>
    <font>
      <b/>
      <sz val="9"/>
      <color indexed="81"/>
      <name val="MS P ゴシック"/>
      <family val="3"/>
      <charset val="128"/>
    </font>
    <font>
      <sz val="11"/>
      <color theme="1"/>
      <name val="Yu Gothic"/>
      <family val="2"/>
      <scheme val="minor"/>
    </font>
    <font>
      <sz val="6"/>
      <name val="Yu Gothic"/>
      <family val="2"/>
      <charset val="128"/>
      <scheme val="minor"/>
    </font>
    <font>
      <sz val="11"/>
      <color theme="1"/>
      <name val="ＭＳ Ｐ明朝"/>
      <family val="1"/>
      <charset val="128"/>
    </font>
    <font>
      <sz val="11"/>
      <name val="ＦＡ クリアレター"/>
      <family val="1"/>
      <charset val="128"/>
    </font>
    <font>
      <sz val="9"/>
      <name val="Meiryo UI"/>
      <family val="3"/>
      <charset val="128"/>
    </font>
    <font>
      <sz val="11"/>
      <name val="Meiryo UI"/>
      <family val="3"/>
      <charset val="128"/>
    </font>
    <font>
      <sz val="10"/>
      <name val="Meiryo UI"/>
      <family val="3"/>
      <charset val="128"/>
    </font>
    <font>
      <sz val="6"/>
      <name val="ＦＡ クリアレター"/>
      <family val="1"/>
      <charset val="128"/>
    </font>
    <font>
      <sz val="12"/>
      <name val="Meiryo UI"/>
      <family val="3"/>
      <charset val="128"/>
    </font>
    <font>
      <sz val="8"/>
      <name val="Meiryo UI"/>
      <family val="3"/>
      <charset val="128"/>
    </font>
    <font>
      <sz val="6"/>
      <name val="Meiryo UI"/>
      <family val="3"/>
      <charset val="128"/>
    </font>
    <font>
      <b/>
      <sz val="9"/>
      <name val="Meiryo UI"/>
      <family val="3"/>
      <charset val="128"/>
    </font>
    <font>
      <sz val="14"/>
      <name val="Meiryo UI"/>
      <family val="3"/>
      <charset val="128"/>
    </font>
    <font>
      <u/>
      <sz val="11"/>
      <color theme="10"/>
      <name val="ＦＡ クリアレター"/>
      <family val="1"/>
      <charset val="128"/>
    </font>
    <font>
      <sz val="14"/>
      <color rgb="FFFF0000"/>
      <name val="Meiryo UI"/>
      <family val="3"/>
      <charset val="128"/>
    </font>
    <font>
      <b/>
      <sz val="16"/>
      <name val="Meiryo UI"/>
      <family val="3"/>
      <charset val="128"/>
    </font>
    <font>
      <sz val="10"/>
      <color theme="1"/>
      <name val="Meiryo UI"/>
      <family val="3"/>
      <charset val="128"/>
    </font>
    <font>
      <sz val="11"/>
      <color theme="1"/>
      <name val="Meiryo UI"/>
      <family val="3"/>
      <charset val="128"/>
    </font>
    <font>
      <sz val="13"/>
      <name val="Meiryo UI"/>
      <family val="3"/>
      <charset val="128"/>
    </font>
    <font>
      <b/>
      <sz val="14"/>
      <name val="Meiryo UI"/>
      <family val="3"/>
      <charset val="128"/>
    </font>
    <font>
      <sz val="11"/>
      <color rgb="FFFF0000"/>
      <name val="Meiryo UI"/>
      <family val="3"/>
      <charset val="128"/>
    </font>
    <font>
      <sz val="11"/>
      <color theme="1"/>
      <name val="Yu Gothic"/>
      <family val="3"/>
      <charset val="128"/>
      <scheme val="minor"/>
    </font>
    <font>
      <sz val="11"/>
      <name val="ＭＳ Ｐゴシック"/>
      <family val="3"/>
      <charset val="128"/>
    </font>
    <font>
      <b/>
      <sz val="12"/>
      <name val="ＭＳ Ｐゴシック"/>
      <family val="3"/>
      <charset val="128"/>
    </font>
    <font>
      <sz val="9"/>
      <name val="ＭＳ Ｐゴシック"/>
      <family val="3"/>
      <charset val="128"/>
    </font>
    <font>
      <sz val="12"/>
      <name val="ＭＳ Ｐゴシック"/>
      <family val="3"/>
      <charset val="128"/>
    </font>
    <font>
      <sz val="8"/>
      <name val="ＭＳ Ｐゴシック"/>
      <family val="3"/>
      <charset val="128"/>
    </font>
    <font>
      <b/>
      <sz val="9"/>
      <name val="ＭＳ Ｐゴシック"/>
      <family val="3"/>
      <charset val="128"/>
    </font>
    <font>
      <sz val="12"/>
      <color theme="1"/>
      <name val="ＭＳ Ｐゴシック"/>
      <family val="3"/>
      <charset val="128"/>
    </font>
    <font>
      <sz val="10"/>
      <name val="ＭＳ Ｐゴシック"/>
      <family val="3"/>
      <charset val="128"/>
    </font>
    <font>
      <b/>
      <sz val="11"/>
      <color theme="1"/>
      <name val="ＭＳ Ｐゴシック"/>
      <family val="3"/>
      <charset val="128"/>
    </font>
    <font>
      <sz val="14"/>
      <name val="ＭＳ Ｐゴシック"/>
      <family val="3"/>
      <charset val="128"/>
    </font>
    <font>
      <sz val="14"/>
      <color theme="1"/>
      <name val="ＭＳ Ｐゴシック"/>
      <family val="3"/>
      <charset val="128"/>
    </font>
    <font>
      <u/>
      <sz val="11"/>
      <color theme="10"/>
      <name val="ＭＳ Ｐゴシック"/>
      <family val="3"/>
      <charset val="128"/>
    </font>
    <font>
      <sz val="20"/>
      <color rgb="FFFF0000"/>
      <name val="ＭＳ Ｐゴシック"/>
      <family val="3"/>
      <charset val="128"/>
    </font>
    <font>
      <b/>
      <sz val="11"/>
      <color rgb="FF33CC33"/>
      <name val="ＭＳ Ｐゴシック"/>
      <family val="3"/>
      <charset val="128"/>
    </font>
    <font>
      <sz val="11"/>
      <color rgb="FF0000FF"/>
      <name val="ＭＳ Ｐゴシック"/>
      <family val="3"/>
      <charset val="128"/>
    </font>
    <font>
      <b/>
      <sz val="11"/>
      <color rgb="FFFF0000"/>
      <name val="ＭＳ Ｐゴシック"/>
      <family val="3"/>
      <charset val="128"/>
    </font>
    <font>
      <sz val="9"/>
      <color rgb="FFFF0000"/>
      <name val="ＭＳ Ｐゴシック"/>
      <family val="3"/>
      <charset val="128"/>
    </font>
  </fonts>
  <fills count="19">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theme="0"/>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E6E6E6"/>
        <bgColor rgb="FFE6E6E6"/>
      </patternFill>
    </fill>
    <fill>
      <patternFill patternType="solid">
        <fgColor rgb="FFFFCCFF"/>
        <bgColor indexed="64"/>
      </patternFill>
    </fill>
    <fill>
      <patternFill patternType="solid">
        <fgColor rgb="FFFFFFCC"/>
        <bgColor indexed="64"/>
      </patternFill>
    </fill>
    <fill>
      <patternFill patternType="solid">
        <fgColor theme="0" tint="-0.249977111117893"/>
        <bgColor indexed="64"/>
      </patternFill>
    </fill>
    <fill>
      <patternFill patternType="solid">
        <fgColor rgb="FFCCFFCC"/>
        <bgColor indexed="64"/>
      </patternFill>
    </fill>
    <fill>
      <patternFill patternType="solid">
        <fgColor rgb="FFCCFFFF"/>
        <bgColor indexed="64"/>
      </patternFill>
    </fill>
    <fill>
      <patternFill patternType="solid">
        <fgColor rgb="FFFFC000"/>
        <bgColor indexed="64"/>
      </patternFill>
    </fill>
    <fill>
      <patternFill patternType="solid">
        <fgColor rgb="FFCCECFF"/>
        <bgColor indexed="64"/>
      </patternFill>
    </fill>
    <fill>
      <patternFill patternType="solid">
        <fgColor rgb="FF33CC33"/>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bottom style="thin">
        <color indexed="64"/>
      </bottom>
      <diagonal/>
    </border>
    <border>
      <left/>
      <right/>
      <top/>
      <bottom style="medium">
        <color rgb="FF000000"/>
      </bottom>
      <diagonal/>
    </border>
    <border>
      <left style="thin">
        <color rgb="FF000000"/>
      </left>
      <right style="thin">
        <color rgb="FF000000"/>
      </right>
      <top style="thin">
        <color rgb="FF000000"/>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13">
    <xf numFmtId="0" fontId="0" fillId="0" borderId="0"/>
    <xf numFmtId="0" fontId="4" fillId="0" borderId="0" applyNumberFormat="0" applyFill="0" applyBorder="0" applyAlignment="0" applyProtection="0"/>
    <xf numFmtId="0" fontId="10" fillId="0" borderId="0"/>
    <xf numFmtId="0" fontId="13" fillId="0" borderId="0">
      <alignment vertical="center"/>
    </xf>
    <xf numFmtId="0" fontId="23" fillId="0" borderId="0" applyNumberFormat="0" applyFill="0" applyBorder="0" applyAlignment="0" applyProtection="0">
      <alignment vertical="center"/>
    </xf>
    <xf numFmtId="0" fontId="31" fillId="0" borderId="0">
      <alignment vertical="center"/>
    </xf>
    <xf numFmtId="0" fontId="31" fillId="0" borderId="0"/>
    <xf numFmtId="0" fontId="31" fillId="0" borderId="0"/>
    <xf numFmtId="0" fontId="1" fillId="0" borderId="0">
      <alignment vertical="center"/>
    </xf>
    <xf numFmtId="0" fontId="32" fillId="0" borderId="0">
      <alignment vertical="center"/>
    </xf>
    <xf numFmtId="0" fontId="33" fillId="10" borderId="5">
      <alignment horizontal="left"/>
    </xf>
    <xf numFmtId="38" fontId="32" fillId="0" borderId="0" applyFont="0" applyFill="0" applyBorder="0" applyAlignment="0" applyProtection="0">
      <alignment vertical="center"/>
    </xf>
    <xf numFmtId="0" fontId="10" fillId="0" borderId="0"/>
  </cellStyleXfs>
  <cellXfs count="268">
    <xf numFmtId="0" fontId="0" fillId="0" borderId="0" xfId="0"/>
    <xf numFmtId="0" fontId="3" fillId="0" borderId="0" xfId="0" applyFont="1"/>
    <xf numFmtId="0" fontId="3" fillId="0" borderId="0" xfId="0" applyFont="1" applyAlignment="1">
      <alignment wrapText="1"/>
    </xf>
    <xf numFmtId="0" fontId="3" fillId="0" borderId="1" xfId="0" applyFont="1" applyBorder="1" applyAlignment="1">
      <alignment wrapText="1"/>
    </xf>
    <xf numFmtId="0" fontId="3" fillId="0" borderId="1" xfId="0" applyFont="1" applyBorder="1"/>
    <xf numFmtId="0" fontId="3" fillId="0" borderId="1" xfId="0" applyFont="1" applyBorder="1" applyAlignment="1">
      <alignment horizontal="center"/>
    </xf>
    <xf numFmtId="0" fontId="7" fillId="0" borderId="1" xfId="0" applyFont="1" applyBorder="1"/>
    <xf numFmtId="0" fontId="3" fillId="2" borderId="1" xfId="0" applyFont="1" applyFill="1" applyBorder="1"/>
    <xf numFmtId="0" fontId="3" fillId="2" borderId="0" xfId="0" applyFont="1" applyFill="1"/>
    <xf numFmtId="0" fontId="4" fillId="0" borderId="0" xfId="1"/>
    <xf numFmtId="176" fontId="3" fillId="0" borderId="0" xfId="2" applyNumberFormat="1" applyFont="1"/>
    <xf numFmtId="176" fontId="3" fillId="0" borderId="0" xfId="0" applyNumberFormat="1" applyFont="1"/>
    <xf numFmtId="176" fontId="3" fillId="2" borderId="0" xfId="0" applyNumberFormat="1" applyFont="1" applyFill="1"/>
    <xf numFmtId="176" fontId="12" fillId="0" borderId="0" xfId="2" applyNumberFormat="1" applyFont="1"/>
    <xf numFmtId="0" fontId="3" fillId="0" borderId="0" xfId="0" quotePrefix="1" applyFont="1"/>
    <xf numFmtId="0" fontId="14" fillId="0" borderId="0" xfId="3" applyFont="1" applyAlignment="1">
      <alignment horizontal="left" vertical="center"/>
    </xf>
    <xf numFmtId="0" fontId="15" fillId="0" borderId="0" xfId="3" applyFont="1" applyAlignment="1">
      <alignment horizontal="left" vertical="center"/>
    </xf>
    <xf numFmtId="0" fontId="16" fillId="0" borderId="0" xfId="3" applyFont="1" applyAlignment="1">
      <alignment horizontal="left" vertical="center" shrinkToFit="1"/>
    </xf>
    <xf numFmtId="0" fontId="16" fillId="0" borderId="0" xfId="3" applyFont="1" applyAlignment="1">
      <alignment horizontal="left" vertical="center"/>
    </xf>
    <xf numFmtId="0" fontId="15" fillId="0" borderId="0" xfId="3" applyFont="1" applyAlignment="1">
      <alignment horizontal="center" vertical="center"/>
    </xf>
    <xf numFmtId="0" fontId="14" fillId="0" borderId="0" xfId="3" applyFont="1" applyAlignment="1">
      <alignment horizontal="center" vertical="center"/>
    </xf>
    <xf numFmtId="0" fontId="18" fillId="5" borderId="1" xfId="3" applyFont="1" applyFill="1" applyBorder="1" applyAlignment="1">
      <alignment horizontal="center" vertical="center"/>
    </xf>
    <xf numFmtId="0" fontId="18" fillId="5" borderId="1" xfId="3" applyFont="1" applyFill="1" applyBorder="1" applyAlignment="1">
      <alignment horizontal="center" vertical="center" wrapText="1"/>
    </xf>
    <xf numFmtId="0" fontId="18" fillId="5" borderId="1" xfId="3" applyFont="1" applyFill="1" applyBorder="1" applyAlignment="1">
      <alignment horizontal="center" vertical="center" shrinkToFit="1"/>
    </xf>
    <xf numFmtId="0" fontId="15" fillId="5" borderId="1" xfId="3" applyFont="1" applyFill="1" applyBorder="1" applyAlignment="1">
      <alignment horizontal="center" vertical="center" wrapText="1"/>
    </xf>
    <xf numFmtId="0" fontId="19" fillId="5" borderId="1" xfId="3" applyFont="1" applyFill="1" applyBorder="1" applyAlignment="1">
      <alignment horizontal="center" vertical="center" shrinkToFit="1"/>
    </xf>
    <xf numFmtId="0" fontId="20" fillId="5" borderId="1" xfId="3" applyFont="1" applyFill="1" applyBorder="1" applyAlignment="1">
      <alignment horizontal="center" vertical="center" wrapText="1" shrinkToFit="1"/>
    </xf>
    <xf numFmtId="57" fontId="18" fillId="0" borderId="0" xfId="3" applyNumberFormat="1" applyFont="1" applyAlignment="1">
      <alignment horizontal="center" vertical="center"/>
    </xf>
    <xf numFmtId="0" fontId="18" fillId="0" borderId="0" xfId="3" applyFont="1" applyAlignment="1">
      <alignment horizontal="center" vertical="center"/>
    </xf>
    <xf numFmtId="0" fontId="21" fillId="0" borderId="0" xfId="3" applyFont="1" applyAlignment="1">
      <alignment horizontal="left" vertical="center" wrapText="1"/>
    </xf>
    <xf numFmtId="0" fontId="15" fillId="0" borderId="1" xfId="3" applyFont="1" applyBorder="1" applyAlignment="1">
      <alignment horizontal="center" vertical="center" shrinkToFit="1"/>
    </xf>
    <xf numFmtId="0" fontId="22" fillId="0" borderId="1" xfId="3" applyFont="1" applyBorder="1" applyAlignment="1">
      <alignment vertical="center" shrinkToFit="1"/>
    </xf>
    <xf numFmtId="0" fontId="15" fillId="0" borderId="1" xfId="3" applyFont="1" applyBorder="1" applyAlignment="1">
      <alignment horizontal="left" vertical="center" shrinkToFit="1"/>
    </xf>
    <xf numFmtId="0" fontId="15" fillId="0" borderId="1" xfId="3" applyFont="1" applyBorder="1" applyAlignment="1">
      <alignment horizontal="center" vertical="center"/>
    </xf>
    <xf numFmtId="0" fontId="15" fillId="0" borderId="1" xfId="3" applyFont="1" applyBorder="1" applyAlignment="1">
      <alignment horizontal="left" vertical="center"/>
    </xf>
    <xf numFmtId="0" fontId="22" fillId="0" borderId="1" xfId="3" applyFont="1" applyBorder="1" applyAlignment="1">
      <alignment horizontal="left" vertical="center" shrinkToFit="1"/>
    </xf>
    <xf numFmtId="0" fontId="3" fillId="0" borderId="1" xfId="3" applyFont="1" applyBorder="1" applyAlignment="1">
      <alignment horizontal="center" vertical="center" shrinkToFit="1"/>
    </xf>
    <xf numFmtId="0" fontId="22" fillId="0" borderId="2" xfId="3" applyFont="1" applyBorder="1" applyAlignment="1">
      <alignment horizontal="left" vertical="center" shrinkToFit="1"/>
    </xf>
    <xf numFmtId="0" fontId="21" fillId="0" borderId="0" xfId="3" applyFont="1" applyAlignment="1">
      <alignment horizontal="left" vertical="center"/>
    </xf>
    <xf numFmtId="0" fontId="16" fillId="0" borderId="1" xfId="3" applyFont="1" applyBorder="1" applyAlignment="1">
      <alignment horizontal="left" vertical="center"/>
    </xf>
    <xf numFmtId="0" fontId="22" fillId="0" borderId="2" xfId="3" applyFont="1" applyBorder="1" applyAlignment="1">
      <alignment vertical="center" shrinkToFit="1"/>
    </xf>
    <xf numFmtId="0" fontId="21" fillId="0" borderId="0" xfId="3" applyFont="1" applyAlignment="1">
      <alignment vertical="center" wrapText="1"/>
    </xf>
    <xf numFmtId="0" fontId="15" fillId="0" borderId="1" xfId="3" applyFont="1" applyBorder="1" applyAlignment="1">
      <alignment vertical="center" shrinkToFit="1"/>
    </xf>
    <xf numFmtId="0" fontId="22" fillId="0" borderId="3" xfId="3" applyFont="1" applyBorder="1" applyAlignment="1">
      <alignment horizontal="left" vertical="center" shrinkToFit="1"/>
    </xf>
    <xf numFmtId="0" fontId="22" fillId="0" borderId="3" xfId="3" applyFont="1" applyBorder="1" applyAlignment="1">
      <alignment vertical="center" shrinkToFit="1"/>
    </xf>
    <xf numFmtId="0" fontId="22" fillId="6" borderId="3" xfId="3" applyFont="1" applyFill="1" applyBorder="1" applyAlignment="1">
      <alignment horizontal="left" vertical="center" shrinkToFit="1"/>
    </xf>
    <xf numFmtId="0" fontId="22" fillId="6" borderId="2" xfId="3" applyFont="1" applyFill="1" applyBorder="1" applyAlignment="1">
      <alignment horizontal="left" vertical="center" shrinkToFit="1"/>
    </xf>
    <xf numFmtId="0" fontId="15" fillId="6" borderId="1" xfId="3" applyFont="1" applyFill="1" applyBorder="1" applyAlignment="1">
      <alignment horizontal="left" vertical="center" shrinkToFit="1"/>
    </xf>
    <xf numFmtId="0" fontId="15" fillId="6" borderId="1" xfId="3" applyFont="1" applyFill="1" applyBorder="1" applyAlignment="1">
      <alignment horizontal="center" vertical="center" shrinkToFit="1"/>
    </xf>
    <xf numFmtId="0" fontId="15" fillId="6" borderId="1" xfId="3" applyFont="1" applyFill="1" applyBorder="1" applyAlignment="1">
      <alignment horizontal="center" vertical="center"/>
    </xf>
    <xf numFmtId="0" fontId="15" fillId="6" borderId="1" xfId="3" applyFont="1" applyFill="1" applyBorder="1" applyAlignment="1">
      <alignment horizontal="left" vertical="center"/>
    </xf>
    <xf numFmtId="0" fontId="22" fillId="0" borderId="1" xfId="3" applyFont="1" applyBorder="1" applyAlignment="1">
      <alignment horizontal="left" vertical="center" wrapText="1" shrinkToFit="1"/>
    </xf>
    <xf numFmtId="0" fontId="14" fillId="0" borderId="1" xfId="3" applyFont="1" applyBorder="1" applyAlignment="1">
      <alignment horizontal="left" vertical="center"/>
    </xf>
    <xf numFmtId="0" fontId="15" fillId="0" borderId="4" xfId="3" applyFont="1" applyBorder="1" applyAlignment="1">
      <alignment horizontal="center" vertical="center"/>
    </xf>
    <xf numFmtId="0" fontId="14" fillId="0" borderId="1" xfId="3" applyFont="1" applyBorder="1" applyAlignment="1">
      <alignment vertical="center" shrinkToFit="1"/>
    </xf>
    <xf numFmtId="0" fontId="26" fillId="0" borderId="1" xfId="3" applyFont="1" applyBorder="1" applyAlignment="1">
      <alignment vertical="center" shrinkToFit="1"/>
    </xf>
    <xf numFmtId="0" fontId="27" fillId="0" borderId="1" xfId="3" applyFont="1" applyBorder="1" applyAlignment="1">
      <alignment horizontal="left" vertical="center" shrinkToFit="1"/>
    </xf>
    <xf numFmtId="0" fontId="28" fillId="0" borderId="2" xfId="3" applyFont="1" applyBorder="1" applyAlignment="1">
      <alignment horizontal="left" vertical="center" shrinkToFit="1"/>
    </xf>
    <xf numFmtId="0" fontId="15" fillId="0" borderId="0" xfId="3" applyFont="1" applyAlignment="1">
      <alignment horizontal="left" vertical="center" shrinkToFit="1"/>
    </xf>
    <xf numFmtId="0" fontId="29" fillId="7" borderId="0" xfId="3" applyFont="1" applyFill="1" applyAlignment="1">
      <alignment horizontal="center" vertical="center"/>
    </xf>
    <xf numFmtId="0" fontId="15" fillId="8" borderId="1" xfId="3" applyFont="1" applyFill="1" applyBorder="1" applyAlignment="1">
      <alignment horizontal="center" vertical="center" shrinkToFit="1"/>
    </xf>
    <xf numFmtId="0" fontId="22" fillId="8" borderId="1" xfId="3" applyFont="1" applyFill="1" applyBorder="1" applyAlignment="1">
      <alignment vertical="center" shrinkToFit="1"/>
    </xf>
    <xf numFmtId="0" fontId="15" fillId="8" borderId="1" xfId="3" applyFont="1" applyFill="1" applyBorder="1" applyAlignment="1">
      <alignment horizontal="left" vertical="center" shrinkToFit="1"/>
    </xf>
    <xf numFmtId="0" fontId="15" fillId="8" borderId="1" xfId="3" applyFont="1" applyFill="1" applyBorder="1" applyAlignment="1">
      <alignment horizontal="center" vertical="center"/>
    </xf>
    <xf numFmtId="0" fontId="15" fillId="8" borderId="1" xfId="3" applyFont="1" applyFill="1" applyBorder="1" applyAlignment="1">
      <alignment horizontal="left" vertical="center"/>
    </xf>
    <xf numFmtId="0" fontId="18" fillId="8" borderId="3" xfId="3" applyFont="1" applyFill="1" applyBorder="1" applyAlignment="1">
      <alignment horizontal="left" vertical="center" shrinkToFit="1"/>
    </xf>
    <xf numFmtId="0" fontId="18" fillId="8" borderId="2" xfId="3" applyFont="1" applyFill="1" applyBorder="1" applyAlignment="1">
      <alignment horizontal="left" vertical="center" shrinkToFit="1"/>
    </xf>
    <xf numFmtId="0" fontId="22" fillId="8" borderId="3" xfId="3" applyFont="1" applyFill="1" applyBorder="1" applyAlignment="1">
      <alignment horizontal="left" vertical="center" shrinkToFit="1"/>
    </xf>
    <xf numFmtId="0" fontId="22" fillId="8" borderId="2" xfId="3" applyFont="1" applyFill="1" applyBorder="1" applyAlignment="1">
      <alignment horizontal="left" vertical="center" shrinkToFit="1"/>
    </xf>
    <xf numFmtId="0" fontId="22" fillId="8" borderId="2" xfId="3" applyFont="1" applyFill="1" applyBorder="1" applyAlignment="1">
      <alignment vertical="center" shrinkToFit="1"/>
    </xf>
    <xf numFmtId="0" fontId="16" fillId="0" borderId="0" xfId="3" applyFont="1" applyAlignment="1">
      <alignment horizontal="center" vertical="center"/>
    </xf>
    <xf numFmtId="0" fontId="24" fillId="0" borderId="1" xfId="3" applyFont="1" applyBorder="1" applyAlignment="1">
      <alignment vertical="center" shrinkToFit="1"/>
    </xf>
    <xf numFmtId="0" fontId="30" fillId="0" borderId="1" xfId="3" applyFont="1" applyBorder="1" applyAlignment="1">
      <alignment horizontal="left" vertical="center" shrinkToFit="1"/>
    </xf>
    <xf numFmtId="0" fontId="3" fillId="9" borderId="1" xfId="0" applyFont="1" applyFill="1" applyBorder="1"/>
    <xf numFmtId="0" fontId="3" fillId="9" borderId="0" xfId="0" applyFont="1" applyFill="1"/>
    <xf numFmtId="0" fontId="7" fillId="9" borderId="1" xfId="0" applyFont="1" applyFill="1" applyBorder="1" applyAlignment="1">
      <alignment vertical="top" wrapText="1"/>
    </xf>
    <xf numFmtId="0" fontId="3" fillId="4" borderId="1" xfId="5" applyFont="1" applyFill="1" applyBorder="1" applyAlignment="1">
      <alignment vertical="center" shrinkToFit="1"/>
    </xf>
    <xf numFmtId="0" fontId="3" fillId="4" borderId="1" xfId="0" applyFont="1" applyFill="1" applyBorder="1"/>
    <xf numFmtId="49" fontId="3" fillId="4" borderId="1" xfId="5" applyNumberFormat="1" applyFont="1" applyFill="1" applyBorder="1" applyAlignment="1">
      <alignment vertical="center" shrinkToFit="1"/>
    </xf>
    <xf numFmtId="0" fontId="7" fillId="0" borderId="1" xfId="0" applyFont="1" applyBorder="1" applyAlignment="1">
      <alignment vertical="top" wrapText="1"/>
    </xf>
    <xf numFmtId="0" fontId="7" fillId="0" borderId="1" xfId="0" applyFont="1" applyBorder="1" applyAlignment="1">
      <alignment vertical="top"/>
    </xf>
    <xf numFmtId="0" fontId="6" fillId="0" borderId="1" xfId="0" applyFont="1" applyBorder="1" applyAlignment="1">
      <alignment vertical="top" wrapText="1"/>
    </xf>
    <xf numFmtId="0" fontId="3" fillId="0" borderId="1" xfId="1" applyFont="1" applyFill="1" applyBorder="1" applyAlignment="1">
      <alignment horizontal="left" vertical="center" wrapText="1"/>
    </xf>
    <xf numFmtId="176" fontId="3" fillId="0" borderId="1" xfId="0" applyNumberFormat="1" applyFont="1" applyBorder="1"/>
    <xf numFmtId="0" fontId="18" fillId="2" borderId="1" xfId="3" applyFont="1" applyFill="1" applyBorder="1" applyAlignment="1">
      <alignment horizontal="center" vertical="center"/>
    </xf>
    <xf numFmtId="0" fontId="1" fillId="0" borderId="0" xfId="8">
      <alignment vertical="center"/>
    </xf>
    <xf numFmtId="0" fontId="3" fillId="0" borderId="1" xfId="12" applyFont="1" applyBorder="1" applyAlignment="1">
      <alignment vertical="center"/>
    </xf>
    <xf numFmtId="0" fontId="3" fillId="0" borderId="1" xfId="12" applyFont="1" applyBorder="1" applyAlignment="1">
      <alignment horizontal="left" vertical="center"/>
    </xf>
    <xf numFmtId="0" fontId="3" fillId="3" borderId="1" xfId="12" applyFont="1" applyFill="1" applyBorder="1" applyAlignment="1">
      <alignment horizontal="left" vertical="center"/>
    </xf>
    <xf numFmtId="0" fontId="3" fillId="0" borderId="1" xfId="12" applyFont="1" applyBorder="1" applyAlignment="1">
      <alignment horizontal="center" vertical="center"/>
    </xf>
    <xf numFmtId="0" fontId="3" fillId="0" borderId="1" xfId="12" applyFont="1" applyBorder="1" applyAlignment="1">
      <alignment vertical="center" wrapText="1"/>
    </xf>
    <xf numFmtId="0" fontId="3" fillId="0" borderId="7" xfId="12" applyFont="1" applyBorder="1" applyAlignment="1">
      <alignment horizontal="left" vertical="center"/>
    </xf>
    <xf numFmtId="0" fontId="3" fillId="0" borderId="7" xfId="12" applyFont="1" applyBorder="1" applyAlignment="1">
      <alignment vertical="center" wrapText="1"/>
    </xf>
    <xf numFmtId="0" fontId="3" fillId="0" borderId="1" xfId="1" applyNumberFormat="1" applyFont="1" applyFill="1" applyBorder="1" applyAlignment="1">
      <alignment vertical="center"/>
    </xf>
    <xf numFmtId="0" fontId="6" fillId="0" borderId="1" xfId="0" applyFont="1" applyBorder="1" applyAlignment="1">
      <alignment vertical="top"/>
    </xf>
    <xf numFmtId="0" fontId="3" fillId="0" borderId="7" xfId="12" applyFont="1" applyBorder="1" applyAlignment="1">
      <alignment horizontal="right" vertical="center"/>
    </xf>
    <xf numFmtId="0" fontId="3" fillId="0" borderId="7" xfId="12" applyFont="1" applyBorder="1" applyAlignment="1">
      <alignment vertical="center"/>
    </xf>
    <xf numFmtId="0" fontId="3" fillId="0" borderId="1" xfId="12" applyFont="1" applyBorder="1" applyAlignment="1">
      <alignment horizontal="right" vertical="center"/>
    </xf>
    <xf numFmtId="49" fontId="7" fillId="9" borderId="1" xfId="5" applyNumberFormat="1" applyFont="1" applyFill="1" applyBorder="1" applyAlignment="1">
      <alignment vertical="center" shrinkToFit="1"/>
    </xf>
    <xf numFmtId="0" fontId="3" fillId="16" borderId="1" xfId="0" applyFont="1" applyFill="1" applyBorder="1"/>
    <xf numFmtId="0" fontId="7" fillId="9" borderId="1" xfId="1" applyFont="1" applyFill="1" applyBorder="1" applyAlignment="1">
      <alignment horizontal="left" vertical="center" wrapText="1"/>
    </xf>
    <xf numFmtId="0" fontId="3" fillId="0" borderId="1" xfId="5" applyFont="1" applyBorder="1" applyAlignment="1">
      <alignment vertical="center" shrinkToFit="1"/>
    </xf>
    <xf numFmtId="49" fontId="3" fillId="0" borderId="1" xfId="5" applyNumberFormat="1" applyFont="1" applyBorder="1" applyAlignment="1">
      <alignment vertical="center" shrinkToFit="1"/>
    </xf>
    <xf numFmtId="0" fontId="7" fillId="15" borderId="1" xfId="0" applyFont="1" applyFill="1" applyBorder="1" applyAlignment="1">
      <alignment vertical="top" wrapText="1"/>
    </xf>
    <xf numFmtId="0" fontId="3" fillId="15" borderId="1" xfId="0" applyFont="1" applyFill="1" applyBorder="1"/>
    <xf numFmtId="0" fontId="3" fillId="15" borderId="1" xfId="5" applyFont="1" applyFill="1" applyBorder="1" applyAlignment="1">
      <alignment vertical="center" shrinkToFit="1"/>
    </xf>
    <xf numFmtId="0" fontId="7" fillId="16" borderId="1" xfId="0" applyFont="1" applyFill="1" applyBorder="1" applyAlignment="1">
      <alignment vertical="top" wrapText="1"/>
    </xf>
    <xf numFmtId="0" fontId="3" fillId="16" borderId="1" xfId="1" applyFont="1" applyFill="1" applyBorder="1" applyAlignment="1">
      <alignment horizontal="left" vertical="center" wrapText="1"/>
    </xf>
    <xf numFmtId="49" fontId="3" fillId="16" borderId="1" xfId="5" applyNumberFormat="1" applyFont="1" applyFill="1" applyBorder="1" applyAlignment="1">
      <alignment vertical="center" shrinkToFit="1"/>
    </xf>
    <xf numFmtId="0" fontId="7" fillId="4" borderId="1" xfId="0" applyFont="1" applyFill="1" applyBorder="1" applyAlignment="1">
      <alignment vertical="top" wrapText="1"/>
    </xf>
    <xf numFmtId="0" fontId="7" fillId="4" borderId="1" xfId="0" applyFont="1" applyFill="1" applyBorder="1" applyAlignment="1">
      <alignment vertical="top"/>
    </xf>
    <xf numFmtId="0" fontId="3" fillId="0" borderId="1" xfId="0" quotePrefix="1" applyFont="1" applyBorder="1"/>
    <xf numFmtId="0" fontId="3" fillId="9" borderId="1" xfId="12" applyFont="1" applyFill="1" applyBorder="1" applyAlignment="1">
      <alignment horizontal="left" vertical="center"/>
    </xf>
    <xf numFmtId="0" fontId="3" fillId="2" borderId="1" xfId="12" applyFont="1" applyFill="1" applyBorder="1" applyAlignment="1">
      <alignment horizontal="left" vertical="center"/>
    </xf>
    <xf numFmtId="0" fontId="3" fillId="16" borderId="1" xfId="12" applyFont="1" applyFill="1" applyBorder="1" applyAlignment="1">
      <alignment horizontal="left" vertical="center"/>
    </xf>
    <xf numFmtId="0" fontId="15" fillId="13" borderId="0" xfId="3" applyFont="1" applyFill="1" applyAlignment="1">
      <alignment horizontal="left" vertical="center"/>
    </xf>
    <xf numFmtId="0" fontId="18" fillId="0" borderId="0" xfId="3" applyFont="1" applyAlignment="1">
      <alignment horizontal="left" vertical="center"/>
    </xf>
    <xf numFmtId="0" fontId="22" fillId="0" borderId="0" xfId="3" applyFont="1" applyAlignment="1">
      <alignment horizontal="left" vertical="center" shrinkToFit="1"/>
    </xf>
    <xf numFmtId="49" fontId="15" fillId="0" borderId="0" xfId="3" applyNumberFormat="1" applyFont="1" applyAlignment="1">
      <alignment horizontal="left" vertical="center"/>
    </xf>
    <xf numFmtId="0" fontId="35" fillId="5" borderId="1" xfId="3" applyFont="1" applyFill="1" applyBorder="1" applyAlignment="1">
      <alignment horizontal="center" vertical="center"/>
    </xf>
    <xf numFmtId="0" fontId="35" fillId="5" borderId="1" xfId="3" applyFont="1" applyFill="1" applyBorder="1" applyAlignment="1">
      <alignment horizontal="center" vertical="center" wrapText="1"/>
    </xf>
    <xf numFmtId="0" fontId="35" fillId="5" borderId="1" xfId="3" applyFont="1" applyFill="1" applyBorder="1" applyAlignment="1">
      <alignment horizontal="center" vertical="center" shrinkToFit="1"/>
    </xf>
    <xf numFmtId="0" fontId="32" fillId="5" borderId="1" xfId="3" applyFont="1" applyFill="1" applyBorder="1" applyAlignment="1">
      <alignment horizontal="center" vertical="center" wrapText="1"/>
    </xf>
    <xf numFmtId="0" fontId="36" fillId="5" borderId="1" xfId="3" applyFont="1" applyFill="1" applyBorder="1" applyAlignment="1">
      <alignment horizontal="center" vertical="center" wrapText="1" shrinkToFit="1"/>
    </xf>
    <xf numFmtId="0" fontId="32" fillId="0" borderId="1" xfId="3" applyFont="1" applyBorder="1" applyAlignment="1">
      <alignment horizontal="center" vertical="center" shrinkToFit="1"/>
    </xf>
    <xf numFmtId="0" fontId="32" fillId="0" borderId="1" xfId="3" applyFont="1" applyBorder="1" applyAlignment="1">
      <alignment horizontal="left" vertical="center" shrinkToFit="1"/>
    </xf>
    <xf numFmtId="0" fontId="7" fillId="0" borderId="1" xfId="3" applyFont="1" applyBorder="1" applyAlignment="1">
      <alignment horizontal="center" vertical="center" shrinkToFit="1"/>
    </xf>
    <xf numFmtId="0" fontId="32" fillId="0" borderId="1" xfId="3" applyFont="1" applyBorder="1" applyAlignment="1">
      <alignment horizontal="center" vertical="center"/>
    </xf>
    <xf numFmtId="0" fontId="32" fillId="0" borderId="1" xfId="3" applyFont="1" applyBorder="1" applyAlignment="1">
      <alignment horizontal="left" vertical="center"/>
    </xf>
    <xf numFmtId="0" fontId="35" fillId="6" borderId="1" xfId="3" applyFont="1" applyFill="1" applyBorder="1" applyAlignment="1">
      <alignment horizontal="left" vertical="center" shrinkToFit="1"/>
    </xf>
    <xf numFmtId="0" fontId="38" fillId="0" borderId="0" xfId="0" applyFont="1"/>
    <xf numFmtId="0" fontId="39" fillId="5" borderId="1" xfId="3" applyFont="1" applyFill="1" applyBorder="1" applyAlignment="1">
      <alignment horizontal="center" vertical="center" shrinkToFit="1"/>
    </xf>
    <xf numFmtId="0" fontId="37" fillId="15" borderId="0" xfId="3" applyFont="1" applyFill="1" applyAlignment="1">
      <alignment horizontal="left" vertical="center" wrapText="1"/>
    </xf>
    <xf numFmtId="0" fontId="37" fillId="15" borderId="0" xfId="3" applyFont="1" applyFill="1" applyAlignment="1">
      <alignment horizontal="left" vertical="center"/>
    </xf>
    <xf numFmtId="0" fontId="37" fillId="14" borderId="0" xfId="3" applyFont="1" applyFill="1" applyAlignment="1">
      <alignment horizontal="left" vertical="center"/>
    </xf>
    <xf numFmtId="0" fontId="37" fillId="12" borderId="0" xfId="3" applyFont="1" applyFill="1" applyAlignment="1">
      <alignment horizontal="left" vertical="center"/>
    </xf>
    <xf numFmtId="0" fontId="37" fillId="12" borderId="0" xfId="0" applyFont="1" applyFill="1"/>
    <xf numFmtId="0" fontId="37" fillId="11" borderId="0" xfId="0" applyFont="1" applyFill="1"/>
    <xf numFmtId="0" fontId="3" fillId="16" borderId="1" xfId="0" applyFont="1" applyFill="1" applyBorder="1" applyAlignment="1">
      <alignment vertical="top" wrapText="1"/>
    </xf>
    <xf numFmtId="178" fontId="3" fillId="0" borderId="0" xfId="8" applyNumberFormat="1" applyFont="1">
      <alignment vertical="center"/>
    </xf>
    <xf numFmtId="0" fontId="3" fillId="0" borderId="0" xfId="8" applyFont="1">
      <alignment vertical="center"/>
    </xf>
    <xf numFmtId="178" fontId="1" fillId="0" borderId="0" xfId="8" applyNumberFormat="1">
      <alignment vertical="center"/>
    </xf>
    <xf numFmtId="0" fontId="34" fillId="0" borderId="0" xfId="3" applyFont="1" applyAlignment="1">
      <alignment horizontal="left" vertical="center" shrinkToFit="1"/>
    </xf>
    <xf numFmtId="0" fontId="41" fillId="2" borderId="1" xfId="3" applyFont="1" applyFill="1" applyBorder="1" applyAlignment="1">
      <alignment horizontal="center" vertical="center"/>
    </xf>
    <xf numFmtId="0" fontId="32" fillId="5" borderId="1" xfId="3" applyFont="1" applyFill="1" applyBorder="1" applyAlignment="1">
      <alignment horizontal="center" vertical="center" shrinkToFit="1"/>
    </xf>
    <xf numFmtId="49" fontId="32" fillId="5" borderId="1" xfId="3" applyNumberFormat="1" applyFont="1" applyFill="1" applyBorder="1" applyAlignment="1">
      <alignment horizontal="center" vertical="center" shrinkToFit="1"/>
    </xf>
    <xf numFmtId="0" fontId="35" fillId="5" borderId="1" xfId="3" applyFont="1" applyFill="1" applyBorder="1" applyAlignment="1">
      <alignment horizontal="left" vertical="center" shrinkToFit="1"/>
    </xf>
    <xf numFmtId="0" fontId="37" fillId="0" borderId="0" xfId="3" applyFont="1" applyAlignment="1">
      <alignment horizontal="left" vertical="center"/>
    </xf>
    <xf numFmtId="0" fontId="41" fillId="0" borderId="1" xfId="3" applyFont="1" applyBorder="1" applyAlignment="1">
      <alignment horizontal="center" vertical="center" shrinkToFit="1"/>
    </xf>
    <xf numFmtId="0" fontId="41" fillId="6" borderId="1" xfId="3" applyFont="1" applyFill="1" applyBorder="1" applyAlignment="1">
      <alignment horizontal="left" vertical="center" shrinkToFit="1"/>
    </xf>
    <xf numFmtId="0" fontId="41" fillId="0" borderId="1" xfId="3" applyFont="1" applyBorder="1" applyAlignment="1">
      <alignment horizontal="left" vertical="center" shrinkToFit="1"/>
    </xf>
    <xf numFmtId="0" fontId="42" fillId="9" borderId="1" xfId="12" applyFont="1" applyFill="1" applyBorder="1" applyAlignment="1">
      <alignment horizontal="left" vertical="center"/>
    </xf>
    <xf numFmtId="0" fontId="42" fillId="0" borderId="1" xfId="3" applyFont="1" applyBorder="1" applyAlignment="1">
      <alignment horizontal="center" vertical="center" shrinkToFit="1"/>
    </xf>
    <xf numFmtId="49" fontId="42" fillId="0" borderId="1" xfId="3" applyNumberFormat="1" applyFont="1" applyBorder="1" applyAlignment="1">
      <alignment horizontal="center" vertical="center" shrinkToFit="1"/>
    </xf>
    <xf numFmtId="0" fontId="35" fillId="0" borderId="1" xfId="3" applyFont="1" applyBorder="1" applyAlignment="1">
      <alignment horizontal="left" vertical="center" shrinkToFit="1"/>
    </xf>
    <xf numFmtId="0" fontId="38" fillId="0" borderId="1" xfId="3" applyFont="1" applyBorder="1" applyAlignment="1">
      <alignment horizontal="left" vertical="center" shrinkToFit="1"/>
    </xf>
    <xf numFmtId="0" fontId="41" fillId="6" borderId="2" xfId="3" applyFont="1" applyFill="1" applyBorder="1" applyAlignment="1">
      <alignment horizontal="left" vertical="center" shrinkToFit="1"/>
    </xf>
    <xf numFmtId="0" fontId="41" fillId="0" borderId="2" xfId="3" applyFont="1" applyBorder="1" applyAlignment="1">
      <alignment horizontal="left" vertical="center" shrinkToFit="1"/>
    </xf>
    <xf numFmtId="0" fontId="41" fillId="16" borderId="1" xfId="3" applyFont="1" applyFill="1" applyBorder="1" applyAlignment="1">
      <alignment horizontal="left" vertical="center" shrinkToFit="1"/>
    </xf>
    <xf numFmtId="49" fontId="41" fillId="0" borderId="1" xfId="3" applyNumberFormat="1" applyFont="1" applyBorder="1" applyAlignment="1">
      <alignment horizontal="center" vertical="center" shrinkToFit="1"/>
    </xf>
    <xf numFmtId="49" fontId="41" fillId="0" borderId="1" xfId="3" applyNumberFormat="1" applyFont="1" applyBorder="1" applyAlignment="1">
      <alignment horizontal="left" vertical="center" shrinkToFit="1"/>
    </xf>
    <xf numFmtId="0" fontId="41" fillId="6" borderId="3" xfId="3" applyFont="1" applyFill="1" applyBorder="1" applyAlignment="1">
      <alignment horizontal="left" vertical="center" shrinkToFit="1"/>
    </xf>
    <xf numFmtId="0" fontId="41" fillId="6" borderId="3" xfId="3" applyFont="1" applyFill="1" applyBorder="1" applyAlignment="1">
      <alignment vertical="center" shrinkToFit="1"/>
    </xf>
    <xf numFmtId="0" fontId="41" fillId="0" borderId="2" xfId="3" applyFont="1" applyBorder="1" applyAlignment="1">
      <alignment vertical="center" shrinkToFit="1"/>
    </xf>
    <xf numFmtId="0" fontId="32" fillId="0" borderId="1" xfId="3" applyFont="1" applyBorder="1" applyAlignment="1">
      <alignment vertical="center" shrinkToFit="1"/>
    </xf>
    <xf numFmtId="49" fontId="32" fillId="0" borderId="1" xfId="3" applyNumberFormat="1" applyFont="1" applyBorder="1" applyAlignment="1">
      <alignment horizontal="center" vertical="center" shrinkToFit="1"/>
    </xf>
    <xf numFmtId="0" fontId="32" fillId="6" borderId="1" xfId="3" applyFont="1" applyFill="1" applyBorder="1" applyAlignment="1">
      <alignment horizontal="left" vertical="center" shrinkToFit="1"/>
    </xf>
    <xf numFmtId="0" fontId="32" fillId="6" borderId="1" xfId="3" applyFont="1" applyFill="1" applyBorder="1" applyAlignment="1">
      <alignment horizontal="center" vertical="center" shrinkToFit="1"/>
    </xf>
    <xf numFmtId="49" fontId="32" fillId="6" borderId="1" xfId="3" applyNumberFormat="1" applyFont="1" applyFill="1" applyBorder="1" applyAlignment="1">
      <alignment horizontal="center" vertical="center" shrinkToFit="1"/>
    </xf>
    <xf numFmtId="0" fontId="32" fillId="6" borderId="1" xfId="3" applyFont="1" applyFill="1" applyBorder="1" applyAlignment="1">
      <alignment horizontal="center" vertical="center"/>
    </xf>
    <xf numFmtId="0" fontId="32" fillId="6" borderId="1" xfId="3" applyFont="1" applyFill="1" applyBorder="1" applyAlignment="1">
      <alignment horizontal="left" vertical="center"/>
    </xf>
    <xf numFmtId="0" fontId="41" fillId="16" borderId="1" xfId="3" applyFont="1" applyFill="1" applyBorder="1" applyAlignment="1">
      <alignment vertical="center" shrinkToFit="1"/>
    </xf>
    <xf numFmtId="0" fontId="41" fillId="0" borderId="1" xfId="3" applyFont="1" applyBorder="1" applyAlignment="1">
      <alignment vertical="center" shrinkToFit="1"/>
    </xf>
    <xf numFmtId="0" fontId="41" fillId="2" borderId="3" xfId="3" applyFont="1" applyFill="1" applyBorder="1" applyAlignment="1">
      <alignment horizontal="left" vertical="center" shrinkToFit="1"/>
    </xf>
    <xf numFmtId="0" fontId="35" fillId="2" borderId="2" xfId="3" applyFont="1" applyFill="1" applyBorder="1" applyAlignment="1">
      <alignment horizontal="left" vertical="center" shrinkToFit="1"/>
    </xf>
    <xf numFmtId="0" fontId="32" fillId="2" borderId="1" xfId="3" applyFont="1" applyFill="1" applyBorder="1" applyAlignment="1">
      <alignment horizontal="left" vertical="center" shrinkToFit="1"/>
    </xf>
    <xf numFmtId="0" fontId="32" fillId="2" borderId="1" xfId="3" applyFont="1" applyFill="1" applyBorder="1" applyAlignment="1">
      <alignment horizontal="center" vertical="center" shrinkToFit="1"/>
    </xf>
    <xf numFmtId="49" fontId="32" fillId="2" borderId="1" xfId="3" applyNumberFormat="1" applyFont="1" applyFill="1" applyBorder="1" applyAlignment="1">
      <alignment horizontal="center" vertical="center" shrinkToFit="1"/>
    </xf>
    <xf numFmtId="0" fontId="35" fillId="2" borderId="1" xfId="3" applyFont="1" applyFill="1" applyBorder="1" applyAlignment="1">
      <alignment horizontal="left" vertical="center" shrinkToFit="1"/>
    </xf>
    <xf numFmtId="0" fontId="32" fillId="2" borderId="1" xfId="3" applyFont="1" applyFill="1" applyBorder="1" applyAlignment="1">
      <alignment horizontal="center" vertical="center"/>
    </xf>
    <xf numFmtId="0" fontId="32" fillId="2" borderId="1" xfId="3" applyFont="1" applyFill="1" applyBorder="1" applyAlignment="1">
      <alignment horizontal="left" vertical="center"/>
    </xf>
    <xf numFmtId="0" fontId="35" fillId="0" borderId="2" xfId="3" applyFont="1" applyBorder="1" applyAlignment="1">
      <alignment vertical="center" shrinkToFit="1"/>
    </xf>
    <xf numFmtId="0" fontId="37" fillId="0" borderId="0" xfId="3" applyFont="1" applyAlignment="1">
      <alignment horizontal="left" vertical="center" wrapText="1"/>
    </xf>
    <xf numFmtId="0" fontId="41" fillId="6" borderId="3" xfId="3" applyFont="1" applyFill="1" applyBorder="1" applyAlignment="1">
      <alignment horizontal="left" vertical="center" wrapText="1" shrinkToFit="1"/>
    </xf>
    <xf numFmtId="0" fontId="35" fillId="0" borderId="1" xfId="3" applyFont="1" applyBorder="1" applyAlignment="1">
      <alignment horizontal="left" vertical="center" wrapText="1" shrinkToFit="1"/>
    </xf>
    <xf numFmtId="0" fontId="35" fillId="0" borderId="2" xfId="3" applyFont="1" applyBorder="1" applyAlignment="1">
      <alignment horizontal="left" vertical="center" shrinkToFit="1"/>
    </xf>
    <xf numFmtId="0" fontId="32" fillId="0" borderId="1" xfId="3" applyFont="1" applyBorder="1" applyAlignment="1">
      <alignment horizontal="center" vertical="center" wrapText="1" shrinkToFit="1"/>
    </xf>
    <xf numFmtId="0" fontId="35" fillId="0" borderId="1" xfId="3" applyFont="1" applyBorder="1" applyAlignment="1">
      <alignment horizontal="center" vertical="center" shrinkToFit="1"/>
    </xf>
    <xf numFmtId="0" fontId="41" fillId="16" borderId="1" xfId="3" applyFont="1" applyFill="1" applyBorder="1" applyAlignment="1">
      <alignment horizontal="center" vertical="center" shrinkToFit="1"/>
    </xf>
    <xf numFmtId="0" fontId="35" fillId="2" borderId="1" xfId="3" applyFont="1" applyFill="1" applyBorder="1" applyAlignment="1">
      <alignment horizontal="center" vertical="center"/>
    </xf>
    <xf numFmtId="0" fontId="34" fillId="17" borderId="0" xfId="3" applyFont="1" applyFill="1" applyAlignment="1">
      <alignment horizontal="left" vertical="center"/>
    </xf>
    <xf numFmtId="0" fontId="35" fillId="0" borderId="1" xfId="3" applyFont="1" applyBorder="1" applyAlignment="1">
      <alignment horizontal="center" vertical="center"/>
    </xf>
    <xf numFmtId="0" fontId="35" fillId="0" borderId="1" xfId="3" applyFont="1" applyBorder="1" applyAlignment="1">
      <alignment horizontal="left" vertical="center" wrapText="1"/>
    </xf>
    <xf numFmtId="0" fontId="32" fillId="0" borderId="1" xfId="3" applyFont="1" applyBorder="1" applyAlignment="1">
      <alignment horizontal="center" vertical="center" wrapText="1"/>
    </xf>
    <xf numFmtId="0" fontId="39" fillId="0" borderId="1" xfId="3" applyFont="1" applyBorder="1" applyAlignment="1">
      <alignment horizontal="center" vertical="center" shrinkToFit="1"/>
    </xf>
    <xf numFmtId="0" fontId="35" fillId="0" borderId="1" xfId="3" applyFont="1" applyBorder="1" applyAlignment="1">
      <alignment horizontal="left" vertical="center"/>
    </xf>
    <xf numFmtId="0" fontId="32" fillId="16" borderId="1" xfId="3" applyFont="1" applyFill="1" applyBorder="1" applyAlignment="1">
      <alignment horizontal="left" vertical="center" shrinkToFit="1"/>
    </xf>
    <xf numFmtId="0" fontId="32" fillId="5" borderId="1" xfId="3" applyFont="1" applyFill="1" applyBorder="1" applyAlignment="1">
      <alignment vertical="center" shrinkToFit="1"/>
    </xf>
    <xf numFmtId="0" fontId="3" fillId="0" borderId="1" xfId="0" applyFont="1" applyBorder="1" applyAlignment="1">
      <alignment horizontal="center" vertical="center"/>
    </xf>
    <xf numFmtId="0" fontId="6" fillId="16" borderId="1" xfId="3" applyFont="1" applyFill="1" applyBorder="1" applyAlignment="1">
      <alignment horizontal="left" vertical="center" shrinkToFit="1"/>
    </xf>
    <xf numFmtId="0" fontId="3" fillId="2" borderId="1" xfId="0" applyFont="1" applyFill="1" applyBorder="1" applyAlignment="1">
      <alignment wrapText="1"/>
    </xf>
    <xf numFmtId="0" fontId="43" fillId="0" borderId="1" xfId="1" applyFont="1" applyBorder="1" applyAlignment="1">
      <alignment vertical="center"/>
    </xf>
    <xf numFmtId="0" fontId="3" fillId="0" borderId="1" xfId="0" applyFont="1" applyBorder="1" applyAlignment="1">
      <alignment vertical="center"/>
    </xf>
    <xf numFmtId="0" fontId="40" fillId="2" borderId="6" xfId="8" applyFont="1" applyFill="1" applyBorder="1" applyAlignment="1">
      <alignment vertical="center" wrapText="1"/>
    </xf>
    <xf numFmtId="0" fontId="7" fillId="0" borderId="2" xfId="0" applyFont="1" applyBorder="1" applyAlignment="1">
      <alignment vertical="top"/>
    </xf>
    <xf numFmtId="0" fontId="3" fillId="0" borderId="2" xfId="5" applyFont="1" applyBorder="1" applyAlignment="1">
      <alignment vertical="center" shrinkToFit="1"/>
    </xf>
    <xf numFmtId="0" fontId="3" fillId="0" borderId="2" xfId="0" applyFont="1" applyBorder="1"/>
    <xf numFmtId="0" fontId="7" fillId="0" borderId="8" xfId="0" applyFont="1" applyBorder="1" applyAlignment="1">
      <alignment vertical="top"/>
    </xf>
    <xf numFmtId="0" fontId="3" fillId="0" borderId="8" xfId="1" applyNumberFormat="1" applyFont="1" applyFill="1" applyBorder="1" applyAlignment="1">
      <alignment vertical="center"/>
    </xf>
    <xf numFmtId="0" fontId="6" fillId="0" borderId="8" xfId="0" applyFont="1" applyBorder="1" applyAlignment="1">
      <alignment vertical="top"/>
    </xf>
    <xf numFmtId="0" fontId="3" fillId="0" borderId="8" xfId="5" applyFont="1" applyBorder="1" applyAlignment="1">
      <alignment vertical="center" shrinkToFit="1"/>
    </xf>
    <xf numFmtId="0" fontId="3" fillId="0" borderId="1" xfId="0" applyFont="1" applyBorder="1" applyAlignment="1">
      <alignment vertical="center" wrapText="1"/>
    </xf>
    <xf numFmtId="0" fontId="18" fillId="0" borderId="0" xfId="3" applyFont="1" applyAlignment="1">
      <alignment horizontal="left" vertical="center" shrinkToFit="1"/>
    </xf>
    <xf numFmtId="0" fontId="15" fillId="0" borderId="0" xfId="3" applyFont="1">
      <alignment vertical="center"/>
    </xf>
    <xf numFmtId="0" fontId="18" fillId="0" borderId="0" xfId="3" applyFont="1">
      <alignment vertical="center"/>
    </xf>
    <xf numFmtId="0" fontId="15" fillId="0" borderId="1" xfId="3" applyFont="1" applyBorder="1">
      <alignment vertical="center"/>
    </xf>
    <xf numFmtId="177" fontId="15" fillId="0" borderId="1" xfId="3" applyNumberFormat="1" applyFont="1" applyBorder="1">
      <alignment vertical="center"/>
    </xf>
    <xf numFmtId="1" fontId="15" fillId="0" borderId="1" xfId="3" applyNumberFormat="1" applyFont="1" applyBorder="1">
      <alignment vertical="center"/>
    </xf>
    <xf numFmtId="0" fontId="35" fillId="5" borderId="1" xfId="3" applyFont="1" applyFill="1" applyBorder="1" applyAlignment="1">
      <alignment vertical="center" shrinkToFit="1"/>
    </xf>
    <xf numFmtId="0" fontId="18" fillId="5" borderId="1" xfId="3" applyFont="1" applyFill="1" applyBorder="1" applyAlignment="1">
      <alignment vertical="center" shrinkToFit="1"/>
    </xf>
    <xf numFmtId="0" fontId="15" fillId="6" borderId="1" xfId="3" applyFont="1" applyFill="1" applyBorder="1" applyAlignment="1">
      <alignment vertical="center" shrinkToFit="1"/>
    </xf>
    <xf numFmtId="0" fontId="27" fillId="0" borderId="1" xfId="3" applyFont="1" applyBorder="1" applyAlignment="1">
      <alignment vertical="center" shrinkToFit="1"/>
    </xf>
    <xf numFmtId="178" fontId="3" fillId="0" borderId="1" xfId="8" applyNumberFormat="1" applyFont="1" applyBorder="1">
      <alignment vertical="center"/>
    </xf>
    <xf numFmtId="0" fontId="3" fillId="0" borderId="1" xfId="8" applyFont="1" applyBorder="1">
      <alignment vertical="center"/>
    </xf>
    <xf numFmtId="0" fontId="40" fillId="2" borderId="1" xfId="8" applyFont="1" applyFill="1" applyBorder="1" applyAlignment="1">
      <alignment vertical="center" wrapText="1"/>
    </xf>
    <xf numFmtId="178" fontId="3" fillId="11" borderId="1" xfId="8" applyNumberFormat="1" applyFont="1" applyFill="1" applyBorder="1">
      <alignment vertical="center"/>
    </xf>
    <xf numFmtId="0" fontId="3" fillId="9" borderId="1" xfId="8" applyFont="1" applyFill="1" applyBorder="1">
      <alignment vertical="center"/>
    </xf>
    <xf numFmtId="0" fontId="3" fillId="16" borderId="1" xfId="8" applyFont="1" applyFill="1" applyBorder="1">
      <alignment vertical="center"/>
    </xf>
    <xf numFmtId="178" fontId="6" fillId="0" borderId="1" xfId="8" applyNumberFormat="1" applyFont="1" applyBorder="1">
      <alignment vertical="center"/>
    </xf>
    <xf numFmtId="178" fontId="6" fillId="11" borderId="1" xfId="8" applyNumberFormat="1" applyFont="1" applyFill="1" applyBorder="1">
      <alignment vertical="center"/>
    </xf>
    <xf numFmtId="0" fontId="6" fillId="0" borderId="1" xfId="8" applyFont="1" applyBorder="1">
      <alignment vertical="center"/>
    </xf>
    <xf numFmtId="178" fontId="3" fillId="12" borderId="1" xfId="8" applyNumberFormat="1" applyFont="1" applyFill="1" applyBorder="1">
      <alignment vertical="center"/>
    </xf>
    <xf numFmtId="178" fontId="3" fillId="14" borderId="1" xfId="8" applyNumberFormat="1" applyFont="1" applyFill="1" applyBorder="1">
      <alignment vertical="center"/>
    </xf>
    <xf numFmtId="178" fontId="6" fillId="14" borderId="1" xfId="8" applyNumberFormat="1" applyFont="1" applyFill="1" applyBorder="1">
      <alignment vertical="center"/>
    </xf>
    <xf numFmtId="178" fontId="3" fillId="15" borderId="1" xfId="8" applyNumberFormat="1" applyFont="1" applyFill="1" applyBorder="1">
      <alignment vertical="center"/>
    </xf>
    <xf numFmtId="0" fontId="32" fillId="0" borderId="0" xfId="3" applyFont="1" applyAlignment="1">
      <alignment horizontal="left" vertical="center"/>
    </xf>
    <xf numFmtId="49" fontId="3" fillId="0" borderId="0" xfId="0" applyNumberFormat="1" applyFont="1"/>
    <xf numFmtId="49" fontId="3" fillId="0" borderId="0" xfId="0" quotePrefix="1" applyNumberFormat="1" applyFont="1"/>
    <xf numFmtId="0" fontId="3" fillId="16" borderId="0" xfId="0" applyFont="1" applyFill="1"/>
    <xf numFmtId="0" fontId="3" fillId="4" borderId="0" xfId="0" applyFont="1" applyFill="1"/>
    <xf numFmtId="0" fontId="3" fillId="0" borderId="1" xfId="0" applyFont="1" applyBorder="1" applyAlignment="1">
      <alignment horizontal="right" vertical="center"/>
    </xf>
    <xf numFmtId="0" fontId="3" fillId="0" borderId="1" xfId="0" applyFont="1" applyBorder="1" applyAlignment="1">
      <alignment horizontal="center" vertical="center" wrapText="1"/>
    </xf>
    <xf numFmtId="0" fontId="3" fillId="0" borderId="0" xfId="0" applyFont="1" applyAlignment="1">
      <alignment vertical="center"/>
    </xf>
    <xf numFmtId="0" fontId="3" fillId="0" borderId="0" xfId="0" applyFont="1" applyAlignment="1">
      <alignment horizontal="center" vertical="center"/>
    </xf>
    <xf numFmtId="0" fontId="34" fillId="2" borderId="0" xfId="0" applyFont="1" applyFill="1" applyAlignment="1">
      <alignment vertical="center"/>
    </xf>
    <xf numFmtId="0" fontId="3" fillId="0" borderId="1" xfId="0" applyFont="1" applyBorder="1" applyAlignment="1">
      <alignment horizontal="left" vertical="center"/>
    </xf>
    <xf numFmtId="0" fontId="34" fillId="0" borderId="1" xfId="0" applyFont="1" applyBorder="1" applyAlignment="1">
      <alignment vertical="center"/>
    </xf>
    <xf numFmtId="0" fontId="6" fillId="0" borderId="1" xfId="0" applyFont="1" applyBorder="1" applyAlignment="1">
      <alignment vertical="center" wrapText="1"/>
    </xf>
    <xf numFmtId="0" fontId="3" fillId="18" borderId="0" xfId="0" applyFont="1" applyFill="1"/>
    <xf numFmtId="0" fontId="3" fillId="2" borderId="0" xfId="0" applyFont="1" applyFill="1" applyAlignment="1">
      <alignment vertical="center"/>
    </xf>
    <xf numFmtId="0" fontId="6" fillId="0" borderId="0" xfId="0" applyFont="1"/>
    <xf numFmtId="0" fontId="3" fillId="0" borderId="0" xfId="0" applyFont="1" applyAlignment="1">
      <alignment horizontal="right"/>
    </xf>
    <xf numFmtId="0" fontId="3" fillId="0" borderId="0" xfId="0" applyFont="1" applyAlignment="1">
      <alignment horizontal="right" vertical="center"/>
    </xf>
    <xf numFmtId="49" fontId="34" fillId="4" borderId="0" xfId="0" applyNumberFormat="1" applyFont="1" applyFill="1" applyAlignment="1">
      <alignment vertical="center"/>
    </xf>
    <xf numFmtId="0" fontId="34" fillId="4" borderId="0" xfId="0" applyFont="1" applyFill="1" applyAlignment="1">
      <alignment vertical="center"/>
    </xf>
    <xf numFmtId="49" fontId="48" fillId="4" borderId="0" xfId="0" applyNumberFormat="1" applyFont="1" applyFill="1" applyAlignment="1">
      <alignment vertical="center"/>
    </xf>
    <xf numFmtId="49" fontId="34" fillId="4" borderId="0" xfId="0" applyNumberFormat="1" applyFont="1" applyFill="1" applyAlignment="1">
      <alignment horizontal="left" vertical="center"/>
    </xf>
    <xf numFmtId="0" fontId="34" fillId="4" borderId="0" xfId="0" applyFont="1" applyFill="1" applyAlignment="1">
      <alignment horizontal="center" vertical="center"/>
    </xf>
    <xf numFmtId="49" fontId="34" fillId="4" borderId="0" xfId="0" applyNumberFormat="1" applyFont="1" applyFill="1" applyAlignment="1">
      <alignment horizontal="center" vertical="center"/>
    </xf>
    <xf numFmtId="0" fontId="3" fillId="4" borderId="9" xfId="0" applyFont="1" applyFill="1" applyBorder="1" applyAlignment="1">
      <alignment horizontal="center" vertical="center"/>
    </xf>
    <xf numFmtId="0" fontId="3" fillId="4" borderId="0" xfId="0" applyFont="1" applyFill="1" applyAlignment="1">
      <alignment vertical="center" wrapText="1"/>
    </xf>
    <xf numFmtId="0" fontId="3" fillId="2" borderId="1" xfId="0" applyFont="1" applyFill="1" applyBorder="1" applyAlignment="1">
      <alignment horizontal="center" vertical="center"/>
    </xf>
    <xf numFmtId="0" fontId="3" fillId="2" borderId="1" xfId="0" applyFont="1" applyFill="1" applyBorder="1" applyAlignment="1">
      <alignment horizontal="left" vertical="center" wrapText="1"/>
    </xf>
    <xf numFmtId="49" fontId="3" fillId="2" borderId="0" xfId="0" applyNumberFormat="1" applyFont="1" applyFill="1"/>
    <xf numFmtId="0" fontId="3" fillId="0" borderId="1" xfId="1" applyFont="1" applyFill="1" applyBorder="1" applyAlignment="1">
      <alignment vertical="center" wrapText="1"/>
    </xf>
    <xf numFmtId="0" fontId="34" fillId="9" borderId="0" xfId="0" applyFont="1" applyFill="1" applyAlignment="1">
      <alignment vertical="center"/>
    </xf>
    <xf numFmtId="0" fontId="34" fillId="9" borderId="0" xfId="0" applyFont="1" applyFill="1" applyAlignment="1">
      <alignment horizontal="center" vertical="center"/>
    </xf>
    <xf numFmtId="49" fontId="34" fillId="9" borderId="0" xfId="0" applyNumberFormat="1" applyFont="1" applyFill="1" applyAlignment="1">
      <alignment horizontal="center" vertical="center"/>
    </xf>
  </cellXfs>
  <cellStyles count="13">
    <cellStyle name="Style0" xfId="10" xr:uid="{3B52DB22-5BF0-48D4-AF9B-CEA66B144780}"/>
    <cellStyle name="ハイパーリンク" xfId="1" builtinId="8"/>
    <cellStyle name="ハイパーリンク 2" xfId="4" xr:uid="{2EA4AE93-6A0E-41F7-84DE-389CC0583AD2}"/>
    <cellStyle name="桁区切り 2" xfId="11" xr:uid="{28DECDF8-D542-4271-B250-FE5CE0120463}"/>
    <cellStyle name="標準" xfId="0" builtinId="0"/>
    <cellStyle name="標準 10" xfId="6" xr:uid="{B642CD6B-2EC9-4562-898F-F5975C2A76FF}"/>
    <cellStyle name="標準 12" xfId="8" xr:uid="{A1103724-EDF7-4F21-84DA-C4AFB2D01642}"/>
    <cellStyle name="標準 2" xfId="3" xr:uid="{C6631596-AEB1-4F75-912F-F698D4A84F0A}"/>
    <cellStyle name="標準 2 2" xfId="12" xr:uid="{F56CCE34-2E9F-4701-B35B-C01B3325AD77}"/>
    <cellStyle name="標準 3" xfId="7" xr:uid="{F80EF41E-2C01-4B7B-A3A0-61BBD6D27B15}"/>
    <cellStyle name="標準 3 4" xfId="5" xr:uid="{895460B0-1B8D-480C-93E0-5ECFB70C6508}"/>
    <cellStyle name="標準 4" xfId="9" xr:uid="{A7C2B69F-2D19-4763-A0EC-F0A73D904E09}"/>
    <cellStyle name="標準 5" xfId="2" xr:uid="{601E736F-0BE2-471F-ACE4-269A8B8B70B0}"/>
  </cellStyles>
  <dxfs count="0"/>
  <tableStyles count="0" defaultTableStyle="TableStyleMedium2" defaultPivotStyle="PivotStyleLight16"/>
  <colors>
    <mruColors>
      <color rgb="FF33CC33"/>
      <color rgb="FF0000FF"/>
      <color rgb="FFFFCCFF"/>
      <color rgb="FFFFFFCC"/>
      <color rgb="FFCC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png"/><Relationship Id="rId769" Type="http://schemas.openxmlformats.org/officeDocument/2006/relationships/image" Target="../media/image769.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682" Type="http://schemas.openxmlformats.org/officeDocument/2006/relationships/image" Target="../media/image682.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181" Type="http://schemas.openxmlformats.org/officeDocument/2006/relationships/image" Target="../media/image181.png"/><Relationship Id="rId402" Type="http://schemas.openxmlformats.org/officeDocument/2006/relationships/image" Target="../media/image402.png"/><Relationship Id="rId279" Type="http://schemas.openxmlformats.org/officeDocument/2006/relationships/image" Target="../media/image279.png"/><Relationship Id="rId486" Type="http://schemas.openxmlformats.org/officeDocument/2006/relationships/image" Target="../media/image486.png"/><Relationship Id="rId693" Type="http://schemas.openxmlformats.org/officeDocument/2006/relationships/image" Target="../media/image693.png"/><Relationship Id="rId707" Type="http://schemas.openxmlformats.org/officeDocument/2006/relationships/image" Target="../media/image707.png"/><Relationship Id="rId43" Type="http://schemas.openxmlformats.org/officeDocument/2006/relationships/image" Target="../media/image43.png"/><Relationship Id="rId139" Type="http://schemas.openxmlformats.org/officeDocument/2006/relationships/image" Target="../media/image139.png"/><Relationship Id="rId346" Type="http://schemas.openxmlformats.org/officeDocument/2006/relationships/image" Target="../media/image346.png"/><Relationship Id="rId553" Type="http://schemas.openxmlformats.org/officeDocument/2006/relationships/image" Target="../media/image553.png"/><Relationship Id="rId760" Type="http://schemas.openxmlformats.org/officeDocument/2006/relationships/image" Target="../media/image76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497" Type="http://schemas.openxmlformats.org/officeDocument/2006/relationships/image" Target="../media/image497.png"/><Relationship Id="rId620" Type="http://schemas.openxmlformats.org/officeDocument/2006/relationships/image" Target="../media/image620.png"/><Relationship Id="rId718" Type="http://schemas.openxmlformats.org/officeDocument/2006/relationships/image" Target="../media/image718.png"/><Relationship Id="rId357" Type="http://schemas.openxmlformats.org/officeDocument/2006/relationships/image" Target="../media/image357.png"/><Relationship Id="rId54" Type="http://schemas.openxmlformats.org/officeDocument/2006/relationships/image" Target="../media/image54.png"/><Relationship Id="rId217" Type="http://schemas.openxmlformats.org/officeDocument/2006/relationships/image" Target="../media/image217.png"/><Relationship Id="rId564" Type="http://schemas.openxmlformats.org/officeDocument/2006/relationships/image" Target="../media/image564.png"/><Relationship Id="rId771" Type="http://schemas.openxmlformats.org/officeDocument/2006/relationships/image" Target="../media/image771.png"/><Relationship Id="rId424" Type="http://schemas.openxmlformats.org/officeDocument/2006/relationships/image" Target="../media/image424.png"/><Relationship Id="rId631" Type="http://schemas.openxmlformats.org/officeDocument/2006/relationships/image" Target="../media/image631.png"/><Relationship Id="rId729" Type="http://schemas.openxmlformats.org/officeDocument/2006/relationships/image" Target="../media/image729.png"/><Relationship Id="rId270" Type="http://schemas.openxmlformats.org/officeDocument/2006/relationships/image" Target="../media/image270.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82" Type="http://schemas.openxmlformats.org/officeDocument/2006/relationships/image" Target="../media/image782.png"/><Relationship Id="rId228" Type="http://schemas.openxmlformats.org/officeDocument/2006/relationships/image" Target="../media/image228.png"/><Relationship Id="rId435" Type="http://schemas.openxmlformats.org/officeDocument/2006/relationships/image" Target="../media/image435.png"/><Relationship Id="rId642" Type="http://schemas.openxmlformats.org/officeDocument/2006/relationships/image" Target="../media/image642.png"/><Relationship Id="rId281" Type="http://schemas.openxmlformats.org/officeDocument/2006/relationships/image" Target="../media/image281.png"/><Relationship Id="rId502" Type="http://schemas.openxmlformats.org/officeDocument/2006/relationships/image" Target="../media/image502.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86" Type="http://schemas.openxmlformats.org/officeDocument/2006/relationships/image" Target="../media/image586.png"/><Relationship Id="rId793" Type="http://schemas.openxmlformats.org/officeDocument/2006/relationships/image" Target="../media/image793.png"/><Relationship Id="rId807" Type="http://schemas.openxmlformats.org/officeDocument/2006/relationships/image" Target="../media/image807.png"/><Relationship Id="rId7" Type="http://schemas.openxmlformats.org/officeDocument/2006/relationships/image" Target="../media/image7.png"/><Relationship Id="rId239" Type="http://schemas.openxmlformats.org/officeDocument/2006/relationships/image" Target="../media/image239.png"/><Relationship Id="rId446" Type="http://schemas.openxmlformats.org/officeDocument/2006/relationships/image" Target="../media/image446.png"/><Relationship Id="rId653" Type="http://schemas.openxmlformats.org/officeDocument/2006/relationships/image" Target="../media/image653.png"/><Relationship Id="rId292" Type="http://schemas.openxmlformats.org/officeDocument/2006/relationships/image" Target="../media/image292.png"/><Relationship Id="rId306" Type="http://schemas.openxmlformats.org/officeDocument/2006/relationships/image" Target="../media/image306.png"/><Relationship Id="rId87" Type="http://schemas.openxmlformats.org/officeDocument/2006/relationships/image" Target="../media/image87.png"/><Relationship Id="rId513" Type="http://schemas.openxmlformats.org/officeDocument/2006/relationships/image" Target="../media/image513.png"/><Relationship Id="rId597" Type="http://schemas.openxmlformats.org/officeDocument/2006/relationships/image" Target="../media/image597.png"/><Relationship Id="rId720" Type="http://schemas.openxmlformats.org/officeDocument/2006/relationships/image" Target="../media/image720.png"/><Relationship Id="rId152" Type="http://schemas.openxmlformats.org/officeDocument/2006/relationships/image" Target="../media/image152.png"/><Relationship Id="rId457" Type="http://schemas.openxmlformats.org/officeDocument/2006/relationships/image" Target="../media/image457.png"/><Relationship Id="rId664" Type="http://schemas.openxmlformats.org/officeDocument/2006/relationships/image" Target="../media/image664.png"/><Relationship Id="rId14" Type="http://schemas.openxmlformats.org/officeDocument/2006/relationships/image" Target="../media/image14.png"/><Relationship Id="rId317" Type="http://schemas.openxmlformats.org/officeDocument/2006/relationships/image" Target="../media/image317.png"/><Relationship Id="rId524" Type="http://schemas.openxmlformats.org/officeDocument/2006/relationships/image" Target="../media/image524.png"/><Relationship Id="rId731" Type="http://schemas.openxmlformats.org/officeDocument/2006/relationships/image" Target="../media/image731.png"/><Relationship Id="rId98" Type="http://schemas.openxmlformats.org/officeDocument/2006/relationships/image" Target="../media/image98.png"/><Relationship Id="rId163" Type="http://schemas.openxmlformats.org/officeDocument/2006/relationships/image" Target="../media/image163.png"/><Relationship Id="rId370" Type="http://schemas.openxmlformats.org/officeDocument/2006/relationships/image" Target="../media/image370.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25" Type="http://schemas.openxmlformats.org/officeDocument/2006/relationships/image" Target="../media/image25.png"/><Relationship Id="rId328" Type="http://schemas.openxmlformats.org/officeDocument/2006/relationships/image" Target="../media/image328.png"/><Relationship Id="rId535" Type="http://schemas.openxmlformats.org/officeDocument/2006/relationships/image" Target="../media/image535.png"/><Relationship Id="rId742" Type="http://schemas.openxmlformats.org/officeDocument/2006/relationships/image" Target="../media/image742.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241" Type="http://schemas.openxmlformats.org/officeDocument/2006/relationships/image" Target="../media/image241.png"/><Relationship Id="rId479" Type="http://schemas.openxmlformats.org/officeDocument/2006/relationships/image" Target="../media/image479.png"/><Relationship Id="rId686" Type="http://schemas.openxmlformats.org/officeDocument/2006/relationships/image" Target="../media/image686.png"/><Relationship Id="rId36" Type="http://schemas.openxmlformats.org/officeDocument/2006/relationships/image" Target="../media/image36.png"/><Relationship Id="rId339" Type="http://schemas.openxmlformats.org/officeDocument/2006/relationships/image" Target="../media/image339.png"/><Relationship Id="rId546" Type="http://schemas.openxmlformats.org/officeDocument/2006/relationships/image" Target="../media/image546.png"/><Relationship Id="rId753" Type="http://schemas.openxmlformats.org/officeDocument/2006/relationships/image" Target="../media/image753.png"/><Relationship Id="rId101" Type="http://schemas.openxmlformats.org/officeDocument/2006/relationships/image" Target="../media/image101.png"/><Relationship Id="rId185" Type="http://schemas.openxmlformats.org/officeDocument/2006/relationships/image" Target="../media/image185.png"/><Relationship Id="rId406" Type="http://schemas.openxmlformats.org/officeDocument/2006/relationships/image" Target="../media/image406.png"/><Relationship Id="rId392" Type="http://schemas.openxmlformats.org/officeDocument/2006/relationships/image" Target="../media/image392.png"/><Relationship Id="rId613" Type="http://schemas.openxmlformats.org/officeDocument/2006/relationships/image" Target="../media/image613.png"/><Relationship Id="rId697" Type="http://schemas.openxmlformats.org/officeDocument/2006/relationships/image" Target="../media/image697.png"/><Relationship Id="rId252" Type="http://schemas.openxmlformats.org/officeDocument/2006/relationships/image" Target="../media/image252.png"/><Relationship Id="rId47" Type="http://schemas.openxmlformats.org/officeDocument/2006/relationships/image" Target="../media/image47.png"/><Relationship Id="rId112" Type="http://schemas.openxmlformats.org/officeDocument/2006/relationships/image" Target="../media/image112.png"/><Relationship Id="rId557" Type="http://schemas.openxmlformats.org/officeDocument/2006/relationships/image" Target="../media/image557.png"/><Relationship Id="rId764" Type="http://schemas.openxmlformats.org/officeDocument/2006/relationships/image" Target="../media/image764.png"/><Relationship Id="rId196" Type="http://schemas.openxmlformats.org/officeDocument/2006/relationships/image" Target="../media/image196.png"/><Relationship Id="rId417" Type="http://schemas.openxmlformats.org/officeDocument/2006/relationships/image" Target="../media/image417.png"/><Relationship Id="rId624" Type="http://schemas.openxmlformats.org/officeDocument/2006/relationships/image" Target="../media/image624.png"/><Relationship Id="rId263" Type="http://schemas.openxmlformats.org/officeDocument/2006/relationships/image" Target="../media/image263.png"/><Relationship Id="rId470" Type="http://schemas.openxmlformats.org/officeDocument/2006/relationships/image" Target="../media/image470.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775" Type="http://schemas.openxmlformats.org/officeDocument/2006/relationships/image" Target="../media/image775.png"/><Relationship Id="rId428" Type="http://schemas.openxmlformats.org/officeDocument/2006/relationships/image" Target="../media/image428.png"/><Relationship Id="rId635" Type="http://schemas.openxmlformats.org/officeDocument/2006/relationships/image" Target="../media/image635.png"/><Relationship Id="rId274" Type="http://schemas.openxmlformats.org/officeDocument/2006/relationships/image" Target="../media/image274.png"/><Relationship Id="rId481" Type="http://schemas.openxmlformats.org/officeDocument/2006/relationships/image" Target="../media/image481.png"/><Relationship Id="rId702" Type="http://schemas.openxmlformats.org/officeDocument/2006/relationships/image" Target="../media/image702.png"/><Relationship Id="rId69" Type="http://schemas.openxmlformats.org/officeDocument/2006/relationships/image" Target="../media/image69.png"/><Relationship Id="rId134" Type="http://schemas.openxmlformats.org/officeDocument/2006/relationships/image" Target="../media/image134.png"/><Relationship Id="rId579" Type="http://schemas.openxmlformats.org/officeDocument/2006/relationships/image" Target="../media/image579.png"/><Relationship Id="rId786" Type="http://schemas.openxmlformats.org/officeDocument/2006/relationships/image" Target="../media/image786.png"/><Relationship Id="rId341" Type="http://schemas.openxmlformats.org/officeDocument/2006/relationships/image" Target="../media/image341.png"/><Relationship Id="rId439" Type="http://schemas.openxmlformats.org/officeDocument/2006/relationships/image" Target="../media/image439.png"/><Relationship Id="rId646" Type="http://schemas.openxmlformats.org/officeDocument/2006/relationships/image" Target="../media/image646.png"/><Relationship Id="rId201" Type="http://schemas.openxmlformats.org/officeDocument/2006/relationships/image" Target="../media/image201.png"/><Relationship Id="rId285" Type="http://schemas.openxmlformats.org/officeDocument/2006/relationships/image" Target="../media/image285.png"/><Relationship Id="rId506" Type="http://schemas.openxmlformats.org/officeDocument/2006/relationships/image" Target="../media/image506.png"/><Relationship Id="rId492" Type="http://schemas.openxmlformats.org/officeDocument/2006/relationships/image" Target="../media/image492.png"/><Relationship Id="rId713" Type="http://schemas.openxmlformats.org/officeDocument/2006/relationships/image" Target="../media/image713.png"/><Relationship Id="rId797" Type="http://schemas.openxmlformats.org/officeDocument/2006/relationships/image" Target="../media/image797.png"/><Relationship Id="rId145" Type="http://schemas.openxmlformats.org/officeDocument/2006/relationships/image" Target="../media/image145.png"/><Relationship Id="rId352" Type="http://schemas.openxmlformats.org/officeDocument/2006/relationships/image" Target="../media/image352.png"/><Relationship Id="rId212" Type="http://schemas.openxmlformats.org/officeDocument/2006/relationships/image" Target="../media/image212.png"/><Relationship Id="rId657" Type="http://schemas.openxmlformats.org/officeDocument/2006/relationships/image" Target="../media/image657.png"/><Relationship Id="rId296" Type="http://schemas.openxmlformats.org/officeDocument/2006/relationships/image" Target="../media/image296.png"/><Relationship Id="rId517" Type="http://schemas.openxmlformats.org/officeDocument/2006/relationships/image" Target="../media/image517.png"/><Relationship Id="rId724" Type="http://schemas.openxmlformats.org/officeDocument/2006/relationships/image" Target="../media/image724.png"/><Relationship Id="rId60" Type="http://schemas.openxmlformats.org/officeDocument/2006/relationships/image" Target="../media/image60.png"/><Relationship Id="rId156" Type="http://schemas.openxmlformats.org/officeDocument/2006/relationships/image" Target="../media/image156.png"/><Relationship Id="rId363" Type="http://schemas.openxmlformats.org/officeDocument/2006/relationships/image" Target="../media/image363.png"/><Relationship Id="rId570" Type="http://schemas.openxmlformats.org/officeDocument/2006/relationships/image" Target="../media/image570.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png"/><Relationship Id="rId528" Type="http://schemas.openxmlformats.org/officeDocument/2006/relationships/image" Target="../media/image528.png"/><Relationship Id="rId735" Type="http://schemas.openxmlformats.org/officeDocument/2006/relationships/image" Target="../media/image735.png"/><Relationship Id="rId167" Type="http://schemas.openxmlformats.org/officeDocument/2006/relationships/image" Target="../media/image167.png"/><Relationship Id="rId374" Type="http://schemas.openxmlformats.org/officeDocument/2006/relationships/image" Target="../media/image374.png"/><Relationship Id="rId581" Type="http://schemas.openxmlformats.org/officeDocument/2006/relationships/image" Target="../media/image581.png"/><Relationship Id="rId71" Type="http://schemas.openxmlformats.org/officeDocument/2006/relationships/image" Target="../media/image71.png"/><Relationship Id="rId234" Type="http://schemas.openxmlformats.org/officeDocument/2006/relationships/image" Target="../media/image234.png"/><Relationship Id="rId679" Type="http://schemas.openxmlformats.org/officeDocument/2006/relationships/image" Target="../media/image679.png"/><Relationship Id="rId802" Type="http://schemas.openxmlformats.org/officeDocument/2006/relationships/image" Target="../media/image802.png"/><Relationship Id="rId2" Type="http://schemas.openxmlformats.org/officeDocument/2006/relationships/image" Target="../media/image2.png"/><Relationship Id="rId29" Type="http://schemas.openxmlformats.org/officeDocument/2006/relationships/image" Target="../media/image29.png"/><Relationship Id="rId441" Type="http://schemas.openxmlformats.org/officeDocument/2006/relationships/image" Target="../media/image441.png"/><Relationship Id="rId539" Type="http://schemas.openxmlformats.org/officeDocument/2006/relationships/image" Target="../media/image539.png"/><Relationship Id="rId746" Type="http://schemas.openxmlformats.org/officeDocument/2006/relationships/image" Target="../media/image746.png"/><Relationship Id="rId178" Type="http://schemas.openxmlformats.org/officeDocument/2006/relationships/image" Target="../media/image178.png"/><Relationship Id="rId301" Type="http://schemas.openxmlformats.org/officeDocument/2006/relationships/image" Target="../media/image301.png"/><Relationship Id="rId82" Type="http://schemas.openxmlformats.org/officeDocument/2006/relationships/image" Target="../media/image82.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813" Type="http://schemas.openxmlformats.org/officeDocument/2006/relationships/image" Target="../media/image813.png"/><Relationship Id="rId245" Type="http://schemas.openxmlformats.org/officeDocument/2006/relationships/image" Target="../media/image245.png"/><Relationship Id="rId452" Type="http://schemas.openxmlformats.org/officeDocument/2006/relationships/image" Target="../media/image452.png"/><Relationship Id="rId105" Type="http://schemas.openxmlformats.org/officeDocument/2006/relationships/image" Target="../media/image105.png"/><Relationship Id="rId312" Type="http://schemas.openxmlformats.org/officeDocument/2006/relationships/image" Target="../media/image312.png"/><Relationship Id="rId757" Type="http://schemas.openxmlformats.org/officeDocument/2006/relationships/image" Target="../media/image757.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617" Type="http://schemas.openxmlformats.org/officeDocument/2006/relationships/image" Target="../media/image617.png"/><Relationship Id="rId256" Type="http://schemas.openxmlformats.org/officeDocument/2006/relationships/image" Target="../media/image256.png"/><Relationship Id="rId463" Type="http://schemas.openxmlformats.org/officeDocument/2006/relationships/image" Target="../media/image463.png"/><Relationship Id="rId670" Type="http://schemas.openxmlformats.org/officeDocument/2006/relationships/image" Target="../media/image670.png"/><Relationship Id="rId116" Type="http://schemas.openxmlformats.org/officeDocument/2006/relationships/image" Target="../media/image116.png"/><Relationship Id="rId323" Type="http://schemas.openxmlformats.org/officeDocument/2006/relationships/image" Target="../media/image323.png"/><Relationship Id="rId530" Type="http://schemas.openxmlformats.org/officeDocument/2006/relationships/image" Target="../media/image530.png"/><Relationship Id="rId768" Type="http://schemas.openxmlformats.org/officeDocument/2006/relationships/image" Target="../media/image768.png"/><Relationship Id="rId20" Type="http://schemas.openxmlformats.org/officeDocument/2006/relationships/image" Target="../media/image20.png"/><Relationship Id="rId628" Type="http://schemas.openxmlformats.org/officeDocument/2006/relationships/image" Target="../media/image628.png"/><Relationship Id="rId267" Type="http://schemas.openxmlformats.org/officeDocument/2006/relationships/image" Target="../media/image267.png"/><Relationship Id="rId474" Type="http://schemas.openxmlformats.org/officeDocument/2006/relationships/image" Target="../media/image474.png"/><Relationship Id="rId127" Type="http://schemas.openxmlformats.org/officeDocument/2006/relationships/image" Target="../media/image127.png"/><Relationship Id="rId681" Type="http://schemas.openxmlformats.org/officeDocument/2006/relationships/image" Target="../media/image681.png"/><Relationship Id="rId779" Type="http://schemas.openxmlformats.org/officeDocument/2006/relationships/image" Target="../media/image779.png"/><Relationship Id="rId31" Type="http://schemas.openxmlformats.org/officeDocument/2006/relationships/image" Target="../media/image31.png"/><Relationship Id="rId334" Type="http://schemas.openxmlformats.org/officeDocument/2006/relationships/image" Target="../media/image334.png"/><Relationship Id="rId541" Type="http://schemas.openxmlformats.org/officeDocument/2006/relationships/image" Target="../media/image541.png"/><Relationship Id="rId639" Type="http://schemas.openxmlformats.org/officeDocument/2006/relationships/image" Target="../media/image639.png"/><Relationship Id="rId180" Type="http://schemas.openxmlformats.org/officeDocument/2006/relationships/image" Target="../media/image180.png"/><Relationship Id="rId278" Type="http://schemas.openxmlformats.org/officeDocument/2006/relationships/image" Target="../media/image278.png"/><Relationship Id="rId401" Type="http://schemas.openxmlformats.org/officeDocument/2006/relationships/image" Target="../media/image401.png"/><Relationship Id="rId485" Type="http://schemas.openxmlformats.org/officeDocument/2006/relationships/image" Target="../media/image485.png"/><Relationship Id="rId692" Type="http://schemas.openxmlformats.org/officeDocument/2006/relationships/image" Target="../media/image692.png"/><Relationship Id="rId706" Type="http://schemas.openxmlformats.org/officeDocument/2006/relationships/image" Target="../media/image706.png"/><Relationship Id="rId42" Type="http://schemas.openxmlformats.org/officeDocument/2006/relationships/image" Target="../media/image42.png"/><Relationship Id="rId138" Type="http://schemas.openxmlformats.org/officeDocument/2006/relationships/image" Target="../media/image138.png"/><Relationship Id="rId345" Type="http://schemas.openxmlformats.org/officeDocument/2006/relationships/image" Target="../media/image345.png"/><Relationship Id="rId552" Type="http://schemas.openxmlformats.org/officeDocument/2006/relationships/image" Target="../media/image552.png"/><Relationship Id="rId191" Type="http://schemas.openxmlformats.org/officeDocument/2006/relationships/image" Target="../media/image191.png"/><Relationship Id="rId205" Type="http://schemas.openxmlformats.org/officeDocument/2006/relationships/image" Target="../media/image205.png"/><Relationship Id="rId412" Type="http://schemas.openxmlformats.org/officeDocument/2006/relationships/image" Target="../media/image412.png"/><Relationship Id="rId289" Type="http://schemas.openxmlformats.org/officeDocument/2006/relationships/image" Target="../media/image289.png"/><Relationship Id="rId496" Type="http://schemas.openxmlformats.org/officeDocument/2006/relationships/image" Target="../media/image496.png"/><Relationship Id="rId717" Type="http://schemas.openxmlformats.org/officeDocument/2006/relationships/image" Target="../media/image717.png"/><Relationship Id="rId53" Type="http://schemas.openxmlformats.org/officeDocument/2006/relationships/image" Target="../media/image53.png"/><Relationship Id="rId149" Type="http://schemas.openxmlformats.org/officeDocument/2006/relationships/image" Target="../media/image149.png"/><Relationship Id="rId356" Type="http://schemas.openxmlformats.org/officeDocument/2006/relationships/image" Target="../media/image356.png"/><Relationship Id="rId563" Type="http://schemas.openxmlformats.org/officeDocument/2006/relationships/image" Target="../media/image563.png"/><Relationship Id="rId770" Type="http://schemas.openxmlformats.org/officeDocument/2006/relationships/image" Target="../media/image770.png"/><Relationship Id="rId216" Type="http://schemas.openxmlformats.org/officeDocument/2006/relationships/image" Target="../media/image216.png"/><Relationship Id="rId423" Type="http://schemas.openxmlformats.org/officeDocument/2006/relationships/image" Target="../media/image423.png"/><Relationship Id="rId630" Type="http://schemas.openxmlformats.org/officeDocument/2006/relationships/image" Target="../media/image630.png"/><Relationship Id="rId728" Type="http://schemas.openxmlformats.org/officeDocument/2006/relationships/image" Target="../media/image728.png"/><Relationship Id="rId64" Type="http://schemas.openxmlformats.org/officeDocument/2006/relationships/image" Target="../media/image64.png"/><Relationship Id="rId367" Type="http://schemas.openxmlformats.org/officeDocument/2006/relationships/image" Target="../media/image367.png"/><Relationship Id="rId574" Type="http://schemas.openxmlformats.org/officeDocument/2006/relationships/image" Target="../media/image574.png"/><Relationship Id="rId227" Type="http://schemas.openxmlformats.org/officeDocument/2006/relationships/image" Target="../media/image227.png"/><Relationship Id="rId781" Type="http://schemas.openxmlformats.org/officeDocument/2006/relationships/image" Target="../media/image781.png"/><Relationship Id="rId434" Type="http://schemas.openxmlformats.org/officeDocument/2006/relationships/image" Target="../media/image434.png"/><Relationship Id="rId641" Type="http://schemas.openxmlformats.org/officeDocument/2006/relationships/image" Target="../media/image641.png"/><Relationship Id="rId739" Type="http://schemas.openxmlformats.org/officeDocument/2006/relationships/image" Target="../media/image739.png"/><Relationship Id="rId280" Type="http://schemas.openxmlformats.org/officeDocument/2006/relationships/image" Target="../media/image280.png"/><Relationship Id="rId501" Type="http://schemas.openxmlformats.org/officeDocument/2006/relationships/image" Target="../media/image501.png"/><Relationship Id="rId75" Type="http://schemas.openxmlformats.org/officeDocument/2006/relationships/image" Target="../media/image75.png"/><Relationship Id="rId140" Type="http://schemas.openxmlformats.org/officeDocument/2006/relationships/image" Target="../media/image140.png"/><Relationship Id="rId378" Type="http://schemas.openxmlformats.org/officeDocument/2006/relationships/image" Target="../media/image378.png"/><Relationship Id="rId585" Type="http://schemas.openxmlformats.org/officeDocument/2006/relationships/image" Target="../media/image585.png"/><Relationship Id="rId792" Type="http://schemas.openxmlformats.org/officeDocument/2006/relationships/image" Target="../media/image792.png"/><Relationship Id="rId806" Type="http://schemas.openxmlformats.org/officeDocument/2006/relationships/image" Target="../media/image806.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652" Type="http://schemas.openxmlformats.org/officeDocument/2006/relationships/image" Target="../media/image652.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png"/><Relationship Id="rId761" Type="http://schemas.openxmlformats.org/officeDocument/2006/relationships/image" Target="../media/image761.png"/><Relationship Id="rId817" Type="http://schemas.openxmlformats.org/officeDocument/2006/relationships/image" Target="../media/image817.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719" Type="http://schemas.openxmlformats.org/officeDocument/2006/relationships/image" Target="../media/image719.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730" Type="http://schemas.openxmlformats.org/officeDocument/2006/relationships/image" Target="../media/image730.png"/><Relationship Id="rId772" Type="http://schemas.openxmlformats.org/officeDocument/2006/relationships/image" Target="../media/image772.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png"/><Relationship Id="rId674" Type="http://schemas.openxmlformats.org/officeDocument/2006/relationships/image" Target="../media/image674.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741" Type="http://schemas.openxmlformats.org/officeDocument/2006/relationships/image" Target="../media/image741.png"/><Relationship Id="rId783" Type="http://schemas.openxmlformats.org/officeDocument/2006/relationships/image" Target="../media/image783.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710" Type="http://schemas.openxmlformats.org/officeDocument/2006/relationships/image" Target="../media/image710.png"/><Relationship Id="rId752" Type="http://schemas.openxmlformats.org/officeDocument/2006/relationships/image" Target="../media/image752.png"/><Relationship Id="rId808" Type="http://schemas.openxmlformats.org/officeDocument/2006/relationships/image" Target="../media/image808.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794" Type="http://schemas.openxmlformats.org/officeDocument/2006/relationships/image" Target="../media/image794.png"/><Relationship Id="rId251" Type="http://schemas.openxmlformats.org/officeDocument/2006/relationships/image" Target="../media/image251.png"/><Relationship Id="rId489" Type="http://schemas.openxmlformats.org/officeDocument/2006/relationships/image" Target="../media/image489.png"/><Relationship Id="rId654" Type="http://schemas.openxmlformats.org/officeDocument/2006/relationships/image" Target="../media/image654.png"/><Relationship Id="rId696" Type="http://schemas.openxmlformats.org/officeDocument/2006/relationships/image" Target="../media/image696.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721" Type="http://schemas.openxmlformats.org/officeDocument/2006/relationships/image" Target="../media/image721.png"/><Relationship Id="rId763" Type="http://schemas.openxmlformats.org/officeDocument/2006/relationships/image" Target="../media/image763.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732" Type="http://schemas.openxmlformats.org/officeDocument/2006/relationships/image" Target="../media/image732.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774" Type="http://schemas.openxmlformats.org/officeDocument/2006/relationships/image" Target="../media/image774.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png"/><Relationship Id="rId676" Type="http://schemas.openxmlformats.org/officeDocument/2006/relationships/image" Target="../media/image676.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701" Type="http://schemas.openxmlformats.org/officeDocument/2006/relationships/image" Target="../media/image701.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743" Type="http://schemas.openxmlformats.org/officeDocument/2006/relationships/image" Target="../media/image743.png"/><Relationship Id="rId785" Type="http://schemas.openxmlformats.org/officeDocument/2006/relationships/image" Target="../media/image785.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png"/><Relationship Id="rId687" Type="http://schemas.openxmlformats.org/officeDocument/2006/relationships/image" Target="../media/image687.png"/><Relationship Id="rId810" Type="http://schemas.openxmlformats.org/officeDocument/2006/relationships/image" Target="../media/image810.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712" Type="http://schemas.openxmlformats.org/officeDocument/2006/relationships/image" Target="../media/image712.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754" Type="http://schemas.openxmlformats.org/officeDocument/2006/relationships/image" Target="../media/image754.png"/><Relationship Id="rId796" Type="http://schemas.openxmlformats.org/officeDocument/2006/relationships/image" Target="../media/image796.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723" Type="http://schemas.openxmlformats.org/officeDocument/2006/relationships/image" Target="../media/image723.png"/><Relationship Id="rId765" Type="http://schemas.openxmlformats.org/officeDocument/2006/relationships/image" Target="../media/image765.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34" Type="http://schemas.openxmlformats.org/officeDocument/2006/relationships/image" Target="../media/image734.png"/><Relationship Id="rId776" Type="http://schemas.openxmlformats.org/officeDocument/2006/relationships/image" Target="../media/image776.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801" Type="http://schemas.openxmlformats.org/officeDocument/2006/relationships/image" Target="../media/image801.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703" Type="http://schemas.openxmlformats.org/officeDocument/2006/relationships/image" Target="../media/image703.png"/><Relationship Id="rId745" Type="http://schemas.openxmlformats.org/officeDocument/2006/relationships/image" Target="../media/image745.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787" Type="http://schemas.openxmlformats.org/officeDocument/2006/relationships/image" Target="../media/image787.png"/><Relationship Id="rId812" Type="http://schemas.openxmlformats.org/officeDocument/2006/relationships/image" Target="../media/image812.pn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714" Type="http://schemas.openxmlformats.org/officeDocument/2006/relationships/image" Target="../media/image714.png"/><Relationship Id="rId756" Type="http://schemas.openxmlformats.org/officeDocument/2006/relationships/image" Target="../media/image756.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798" Type="http://schemas.openxmlformats.org/officeDocument/2006/relationships/image" Target="../media/image798.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725" Type="http://schemas.openxmlformats.org/officeDocument/2006/relationships/image" Target="../media/image725.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767" Type="http://schemas.openxmlformats.org/officeDocument/2006/relationships/image" Target="../media/image767.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png"/><Relationship Id="rId736" Type="http://schemas.openxmlformats.org/officeDocument/2006/relationships/image" Target="../media/image736.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78" Type="http://schemas.openxmlformats.org/officeDocument/2006/relationships/image" Target="../media/image778.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png"/><Relationship Id="rId803" Type="http://schemas.openxmlformats.org/officeDocument/2006/relationships/image" Target="../media/image803.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705" Type="http://schemas.openxmlformats.org/officeDocument/2006/relationships/image" Target="../media/image705.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691" Type="http://schemas.openxmlformats.org/officeDocument/2006/relationships/image" Target="../media/image691.png"/><Relationship Id="rId747" Type="http://schemas.openxmlformats.org/officeDocument/2006/relationships/image" Target="../media/image747.png"/><Relationship Id="rId789" Type="http://schemas.openxmlformats.org/officeDocument/2006/relationships/image" Target="../media/image789.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814" Type="http://schemas.openxmlformats.org/officeDocument/2006/relationships/image" Target="../media/image814.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716" Type="http://schemas.openxmlformats.org/officeDocument/2006/relationships/image" Target="../media/image716.png"/><Relationship Id="rId758" Type="http://schemas.openxmlformats.org/officeDocument/2006/relationships/image" Target="../media/image758.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299" Type="http://schemas.openxmlformats.org/officeDocument/2006/relationships/image" Target="../media/image299.png"/><Relationship Id="rId727" Type="http://schemas.openxmlformats.org/officeDocument/2006/relationships/image" Target="../media/image727.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780" Type="http://schemas.openxmlformats.org/officeDocument/2006/relationships/image" Target="../media/image780.png"/><Relationship Id="rId226" Type="http://schemas.openxmlformats.org/officeDocument/2006/relationships/image" Target="../media/image226.png"/><Relationship Id="rId433" Type="http://schemas.openxmlformats.org/officeDocument/2006/relationships/image" Target="../media/image433.png"/><Relationship Id="rId640" Type="http://schemas.openxmlformats.org/officeDocument/2006/relationships/image" Target="../media/image640.png"/><Relationship Id="rId738" Type="http://schemas.openxmlformats.org/officeDocument/2006/relationships/image" Target="../media/image738.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 Id="rId805" Type="http://schemas.openxmlformats.org/officeDocument/2006/relationships/image" Target="../media/image805.png"/><Relationship Id="rId5" Type="http://schemas.openxmlformats.org/officeDocument/2006/relationships/image" Target="../media/image5.png"/><Relationship Id="rId237" Type="http://schemas.openxmlformats.org/officeDocument/2006/relationships/image" Target="../media/image237.png"/><Relationship Id="rId791" Type="http://schemas.openxmlformats.org/officeDocument/2006/relationships/image" Target="../media/image791.png"/><Relationship Id="rId444" Type="http://schemas.openxmlformats.org/officeDocument/2006/relationships/image" Target="../media/image444.png"/><Relationship Id="rId651" Type="http://schemas.openxmlformats.org/officeDocument/2006/relationships/image" Target="../media/image651.png"/><Relationship Id="rId749" Type="http://schemas.openxmlformats.org/officeDocument/2006/relationships/image" Target="../media/image749.png"/><Relationship Id="rId290" Type="http://schemas.openxmlformats.org/officeDocument/2006/relationships/image" Target="../media/image290.png"/><Relationship Id="rId304" Type="http://schemas.openxmlformats.org/officeDocument/2006/relationships/image" Target="../media/image304.png"/><Relationship Id="rId388" Type="http://schemas.openxmlformats.org/officeDocument/2006/relationships/image" Target="../media/image388.png"/><Relationship Id="rId511" Type="http://schemas.openxmlformats.org/officeDocument/2006/relationships/image" Target="../media/image511.png"/><Relationship Id="rId609" Type="http://schemas.openxmlformats.org/officeDocument/2006/relationships/image" Target="../media/image609.png"/><Relationship Id="rId85" Type="http://schemas.openxmlformats.org/officeDocument/2006/relationships/image" Target="../media/image85.png"/><Relationship Id="rId150" Type="http://schemas.openxmlformats.org/officeDocument/2006/relationships/image" Target="../media/image150.png"/><Relationship Id="rId595" Type="http://schemas.openxmlformats.org/officeDocument/2006/relationships/image" Target="../media/image595.png"/><Relationship Id="rId816" Type="http://schemas.openxmlformats.org/officeDocument/2006/relationships/image" Target="../media/image816.png"/><Relationship Id="rId248" Type="http://schemas.openxmlformats.org/officeDocument/2006/relationships/image" Target="../media/image248.png"/><Relationship Id="rId455" Type="http://schemas.openxmlformats.org/officeDocument/2006/relationships/image" Target="../media/image455.png"/><Relationship Id="rId662" Type="http://schemas.openxmlformats.org/officeDocument/2006/relationships/image" Target="../media/image662.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522" Type="http://schemas.openxmlformats.org/officeDocument/2006/relationships/image" Target="../media/image522.png"/><Relationship Id="rId96" Type="http://schemas.openxmlformats.org/officeDocument/2006/relationships/image" Target="../media/image96.png"/><Relationship Id="rId161" Type="http://schemas.openxmlformats.org/officeDocument/2006/relationships/image" Target="../media/image161.png"/><Relationship Id="rId399" Type="http://schemas.openxmlformats.org/officeDocument/2006/relationships/image" Target="../media/image399.png"/><Relationship Id="rId259" Type="http://schemas.openxmlformats.org/officeDocument/2006/relationships/image" Target="../media/image259.png"/><Relationship Id="rId466" Type="http://schemas.openxmlformats.org/officeDocument/2006/relationships/image" Target="../media/image466.png"/><Relationship Id="rId673" Type="http://schemas.openxmlformats.org/officeDocument/2006/relationships/image" Target="../media/image673.png"/><Relationship Id="rId23" Type="http://schemas.openxmlformats.org/officeDocument/2006/relationships/image" Target="../media/image23.png"/><Relationship Id="rId119" Type="http://schemas.openxmlformats.org/officeDocument/2006/relationships/image" Target="../media/image119.png"/><Relationship Id="rId326" Type="http://schemas.openxmlformats.org/officeDocument/2006/relationships/image" Target="../media/image326.png"/><Relationship Id="rId533" Type="http://schemas.openxmlformats.org/officeDocument/2006/relationships/image" Target="../media/image533.png"/><Relationship Id="rId740" Type="http://schemas.openxmlformats.org/officeDocument/2006/relationships/image" Target="../media/image740.png"/><Relationship Id="rId172" Type="http://schemas.openxmlformats.org/officeDocument/2006/relationships/image" Target="../media/image172.png"/><Relationship Id="rId477" Type="http://schemas.openxmlformats.org/officeDocument/2006/relationships/image" Target="../media/image477.png"/><Relationship Id="rId600" Type="http://schemas.openxmlformats.org/officeDocument/2006/relationships/image" Target="../media/image600.png"/><Relationship Id="rId684" Type="http://schemas.openxmlformats.org/officeDocument/2006/relationships/image" Target="../media/image684.png"/><Relationship Id="rId337" Type="http://schemas.openxmlformats.org/officeDocument/2006/relationships/image" Target="../media/image337.png"/><Relationship Id="rId34" Type="http://schemas.openxmlformats.org/officeDocument/2006/relationships/image" Target="../media/image34.png"/><Relationship Id="rId544" Type="http://schemas.openxmlformats.org/officeDocument/2006/relationships/image" Target="../media/image544.png"/><Relationship Id="rId751" Type="http://schemas.openxmlformats.org/officeDocument/2006/relationships/image" Target="../media/image751.png"/><Relationship Id="rId183" Type="http://schemas.openxmlformats.org/officeDocument/2006/relationships/image" Target="../media/image183.png"/><Relationship Id="rId390" Type="http://schemas.openxmlformats.org/officeDocument/2006/relationships/image" Target="../media/image390.png"/><Relationship Id="rId404" Type="http://schemas.openxmlformats.org/officeDocument/2006/relationships/image" Target="../media/image404.png"/><Relationship Id="rId611" Type="http://schemas.openxmlformats.org/officeDocument/2006/relationships/image" Target="../media/image611.png"/><Relationship Id="rId250" Type="http://schemas.openxmlformats.org/officeDocument/2006/relationships/image" Target="../media/image250.png"/><Relationship Id="rId488" Type="http://schemas.openxmlformats.org/officeDocument/2006/relationships/image" Target="../media/image488.png"/><Relationship Id="rId695" Type="http://schemas.openxmlformats.org/officeDocument/2006/relationships/image" Target="../media/image695.png"/><Relationship Id="rId709" Type="http://schemas.openxmlformats.org/officeDocument/2006/relationships/image" Target="../media/image709.png"/><Relationship Id="rId45" Type="http://schemas.openxmlformats.org/officeDocument/2006/relationships/image" Target="../media/image45.png"/><Relationship Id="rId110" Type="http://schemas.openxmlformats.org/officeDocument/2006/relationships/image" Target="../media/image110.png"/><Relationship Id="rId348" Type="http://schemas.openxmlformats.org/officeDocument/2006/relationships/image" Target="../media/image348.png"/><Relationship Id="rId555" Type="http://schemas.openxmlformats.org/officeDocument/2006/relationships/image" Target="../media/image555.png"/><Relationship Id="rId762" Type="http://schemas.openxmlformats.org/officeDocument/2006/relationships/image" Target="../media/image76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56" Type="http://schemas.openxmlformats.org/officeDocument/2006/relationships/image" Target="../media/image56.png"/><Relationship Id="rId359" Type="http://schemas.openxmlformats.org/officeDocument/2006/relationships/image" Target="../media/image359.png"/><Relationship Id="rId566" Type="http://schemas.openxmlformats.org/officeDocument/2006/relationships/image" Target="../media/image566.png"/><Relationship Id="rId773" Type="http://schemas.openxmlformats.org/officeDocument/2006/relationships/image" Target="../media/image773.png"/><Relationship Id="rId121" Type="http://schemas.openxmlformats.org/officeDocument/2006/relationships/image" Target="../media/image121.png"/><Relationship Id="rId219" Type="http://schemas.openxmlformats.org/officeDocument/2006/relationships/image" Target="../media/image219.png"/><Relationship Id="rId426" Type="http://schemas.openxmlformats.org/officeDocument/2006/relationships/image" Target="../media/image426.png"/><Relationship Id="rId633" Type="http://schemas.openxmlformats.org/officeDocument/2006/relationships/image" Target="../media/image633.png"/><Relationship Id="rId67" Type="http://schemas.openxmlformats.org/officeDocument/2006/relationships/image" Target="../media/image67.png"/><Relationship Id="rId272" Type="http://schemas.openxmlformats.org/officeDocument/2006/relationships/image" Target="../media/image272.png"/><Relationship Id="rId577" Type="http://schemas.openxmlformats.org/officeDocument/2006/relationships/image" Target="../media/image577.png"/><Relationship Id="rId700" Type="http://schemas.openxmlformats.org/officeDocument/2006/relationships/image" Target="../media/image700.png"/><Relationship Id="rId132" Type="http://schemas.openxmlformats.org/officeDocument/2006/relationships/image" Target="../media/image132.png"/><Relationship Id="rId784" Type="http://schemas.openxmlformats.org/officeDocument/2006/relationships/image" Target="../media/image784.png"/><Relationship Id="rId437" Type="http://schemas.openxmlformats.org/officeDocument/2006/relationships/image" Target="../media/image437.png"/><Relationship Id="rId644" Type="http://schemas.openxmlformats.org/officeDocument/2006/relationships/image" Target="../media/image644.png"/><Relationship Id="rId283" Type="http://schemas.openxmlformats.org/officeDocument/2006/relationships/image" Target="../media/image283.png"/><Relationship Id="rId490" Type="http://schemas.openxmlformats.org/officeDocument/2006/relationships/image" Target="../media/image490.png"/><Relationship Id="rId504" Type="http://schemas.openxmlformats.org/officeDocument/2006/relationships/image" Target="../media/image504.png"/><Relationship Id="rId711" Type="http://schemas.openxmlformats.org/officeDocument/2006/relationships/image" Target="../media/image711.png"/><Relationship Id="rId78" Type="http://schemas.openxmlformats.org/officeDocument/2006/relationships/image" Target="../media/image78.png"/><Relationship Id="rId143" Type="http://schemas.openxmlformats.org/officeDocument/2006/relationships/image" Target="../media/image143.png"/><Relationship Id="rId350" Type="http://schemas.openxmlformats.org/officeDocument/2006/relationships/image" Target="../media/image350.png"/><Relationship Id="rId588" Type="http://schemas.openxmlformats.org/officeDocument/2006/relationships/image" Target="../media/image588.png"/><Relationship Id="rId795" Type="http://schemas.openxmlformats.org/officeDocument/2006/relationships/image" Target="../media/image795.png"/><Relationship Id="rId809" Type="http://schemas.openxmlformats.org/officeDocument/2006/relationships/image" Target="../media/image809.png"/><Relationship Id="rId9" Type="http://schemas.openxmlformats.org/officeDocument/2006/relationships/image" Target="../media/image9.png"/><Relationship Id="rId210" Type="http://schemas.openxmlformats.org/officeDocument/2006/relationships/image" Target="../media/image210.png"/><Relationship Id="rId448" Type="http://schemas.openxmlformats.org/officeDocument/2006/relationships/image" Target="../media/image448.png"/><Relationship Id="rId655" Type="http://schemas.openxmlformats.org/officeDocument/2006/relationships/image" Target="../media/image655.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722" Type="http://schemas.openxmlformats.org/officeDocument/2006/relationships/image" Target="../media/image722.png"/><Relationship Id="rId89" Type="http://schemas.openxmlformats.org/officeDocument/2006/relationships/image" Target="../media/image89.png"/><Relationship Id="rId154" Type="http://schemas.openxmlformats.org/officeDocument/2006/relationships/image" Target="../media/image154.png"/><Relationship Id="rId361" Type="http://schemas.openxmlformats.org/officeDocument/2006/relationships/image" Target="../media/image361.png"/><Relationship Id="rId599" Type="http://schemas.openxmlformats.org/officeDocument/2006/relationships/image" Target="../media/image599.png"/><Relationship Id="rId459" Type="http://schemas.openxmlformats.org/officeDocument/2006/relationships/image" Target="../media/image459.png"/><Relationship Id="rId666" Type="http://schemas.openxmlformats.org/officeDocument/2006/relationships/image" Target="../media/image666.png"/><Relationship Id="rId16" Type="http://schemas.openxmlformats.org/officeDocument/2006/relationships/image" Target="../media/image16.png"/><Relationship Id="rId221" Type="http://schemas.openxmlformats.org/officeDocument/2006/relationships/image" Target="../media/image221.png"/><Relationship Id="rId319" Type="http://schemas.openxmlformats.org/officeDocument/2006/relationships/image" Target="../media/image319.png"/><Relationship Id="rId526" Type="http://schemas.openxmlformats.org/officeDocument/2006/relationships/image" Target="../media/image526.png"/><Relationship Id="rId733" Type="http://schemas.openxmlformats.org/officeDocument/2006/relationships/image" Target="../media/image733.png"/><Relationship Id="rId165" Type="http://schemas.openxmlformats.org/officeDocument/2006/relationships/image" Target="../media/image165.png"/><Relationship Id="rId372" Type="http://schemas.openxmlformats.org/officeDocument/2006/relationships/image" Target="../media/image372.png"/><Relationship Id="rId677" Type="http://schemas.openxmlformats.org/officeDocument/2006/relationships/image" Target="../media/image677.png"/><Relationship Id="rId800" Type="http://schemas.openxmlformats.org/officeDocument/2006/relationships/image" Target="../media/image800.png"/><Relationship Id="rId232" Type="http://schemas.openxmlformats.org/officeDocument/2006/relationships/image" Target="../media/image232.png"/><Relationship Id="rId27" Type="http://schemas.openxmlformats.org/officeDocument/2006/relationships/image" Target="../media/image27.png"/><Relationship Id="rId537" Type="http://schemas.openxmlformats.org/officeDocument/2006/relationships/image" Target="../media/image537.png"/><Relationship Id="rId744" Type="http://schemas.openxmlformats.org/officeDocument/2006/relationships/image" Target="../media/image744.png"/><Relationship Id="rId80" Type="http://schemas.openxmlformats.org/officeDocument/2006/relationships/image" Target="../media/image80.png"/><Relationship Id="rId176" Type="http://schemas.openxmlformats.org/officeDocument/2006/relationships/image" Target="../media/image176.png"/><Relationship Id="rId383" Type="http://schemas.openxmlformats.org/officeDocument/2006/relationships/image" Target="../media/image383.png"/><Relationship Id="rId590" Type="http://schemas.openxmlformats.org/officeDocument/2006/relationships/image" Target="../media/image590.png"/><Relationship Id="rId604" Type="http://schemas.openxmlformats.org/officeDocument/2006/relationships/image" Target="../media/image604.png"/><Relationship Id="rId811" Type="http://schemas.openxmlformats.org/officeDocument/2006/relationships/image" Target="../media/image811.png"/><Relationship Id="rId243" Type="http://schemas.openxmlformats.org/officeDocument/2006/relationships/image" Target="../media/image243.png"/><Relationship Id="rId450" Type="http://schemas.openxmlformats.org/officeDocument/2006/relationships/image" Target="../media/image450.png"/><Relationship Id="rId688" Type="http://schemas.openxmlformats.org/officeDocument/2006/relationships/image" Target="../media/image688.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548" Type="http://schemas.openxmlformats.org/officeDocument/2006/relationships/image" Target="../media/image548.png"/><Relationship Id="rId755" Type="http://schemas.openxmlformats.org/officeDocument/2006/relationships/image" Target="../media/image755.png"/><Relationship Id="rId91" Type="http://schemas.openxmlformats.org/officeDocument/2006/relationships/image" Target="../media/image91.png"/><Relationship Id="rId187" Type="http://schemas.openxmlformats.org/officeDocument/2006/relationships/image" Target="../media/image187.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254" Type="http://schemas.openxmlformats.org/officeDocument/2006/relationships/image" Target="../media/image254.png"/><Relationship Id="rId699" Type="http://schemas.openxmlformats.org/officeDocument/2006/relationships/image" Target="../media/image699.png"/><Relationship Id="rId49" Type="http://schemas.openxmlformats.org/officeDocument/2006/relationships/image" Target="../media/image49.png"/><Relationship Id="rId114" Type="http://schemas.openxmlformats.org/officeDocument/2006/relationships/image" Target="../media/image114.png"/><Relationship Id="rId461" Type="http://schemas.openxmlformats.org/officeDocument/2006/relationships/image" Target="../media/image461.png"/><Relationship Id="rId559" Type="http://schemas.openxmlformats.org/officeDocument/2006/relationships/image" Target="../media/image559.png"/><Relationship Id="rId766" Type="http://schemas.openxmlformats.org/officeDocument/2006/relationships/image" Target="../media/image766.png"/><Relationship Id="rId198" Type="http://schemas.openxmlformats.org/officeDocument/2006/relationships/image" Target="../media/image198.png"/><Relationship Id="rId321" Type="http://schemas.openxmlformats.org/officeDocument/2006/relationships/image" Target="../media/image321.png"/><Relationship Id="rId419" Type="http://schemas.openxmlformats.org/officeDocument/2006/relationships/image" Target="../media/image419.png"/><Relationship Id="rId626" Type="http://schemas.openxmlformats.org/officeDocument/2006/relationships/image" Target="../media/image626.png"/><Relationship Id="rId265" Type="http://schemas.openxmlformats.org/officeDocument/2006/relationships/image" Target="../media/image265.png"/><Relationship Id="rId472" Type="http://schemas.openxmlformats.org/officeDocument/2006/relationships/image" Target="../media/image472.png"/><Relationship Id="rId125" Type="http://schemas.openxmlformats.org/officeDocument/2006/relationships/image" Target="../media/image125.png"/><Relationship Id="rId332" Type="http://schemas.openxmlformats.org/officeDocument/2006/relationships/image" Target="../media/image332.png"/><Relationship Id="rId777" Type="http://schemas.openxmlformats.org/officeDocument/2006/relationships/image" Target="../media/image777.png"/><Relationship Id="rId637" Type="http://schemas.openxmlformats.org/officeDocument/2006/relationships/image" Target="../media/image637.png"/><Relationship Id="rId276" Type="http://schemas.openxmlformats.org/officeDocument/2006/relationships/image" Target="../media/image276.png"/><Relationship Id="rId483" Type="http://schemas.openxmlformats.org/officeDocument/2006/relationships/image" Target="../media/image483.png"/><Relationship Id="rId690" Type="http://schemas.openxmlformats.org/officeDocument/2006/relationships/image" Target="../media/image690.png"/><Relationship Id="rId704" Type="http://schemas.openxmlformats.org/officeDocument/2006/relationships/image" Target="../media/image704.png"/><Relationship Id="rId40" Type="http://schemas.openxmlformats.org/officeDocument/2006/relationships/image" Target="../media/image40.png"/><Relationship Id="rId136" Type="http://schemas.openxmlformats.org/officeDocument/2006/relationships/image" Target="../media/image136.png"/><Relationship Id="rId343" Type="http://schemas.openxmlformats.org/officeDocument/2006/relationships/image" Target="../media/image343.png"/><Relationship Id="rId550" Type="http://schemas.openxmlformats.org/officeDocument/2006/relationships/image" Target="../media/image550.png"/><Relationship Id="rId788" Type="http://schemas.openxmlformats.org/officeDocument/2006/relationships/image" Target="../media/image788.png"/><Relationship Id="rId203" Type="http://schemas.openxmlformats.org/officeDocument/2006/relationships/image" Target="../media/image203.png"/><Relationship Id="rId648" Type="http://schemas.openxmlformats.org/officeDocument/2006/relationships/image" Target="../media/image648.png"/><Relationship Id="rId287" Type="http://schemas.openxmlformats.org/officeDocument/2006/relationships/image" Target="../media/image287.png"/><Relationship Id="rId410" Type="http://schemas.openxmlformats.org/officeDocument/2006/relationships/image" Target="../media/image410.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147" Type="http://schemas.openxmlformats.org/officeDocument/2006/relationships/image" Target="../media/image147.png"/><Relationship Id="rId354" Type="http://schemas.openxmlformats.org/officeDocument/2006/relationships/image" Target="../media/image354.png"/><Relationship Id="rId799" Type="http://schemas.openxmlformats.org/officeDocument/2006/relationships/image" Target="../media/image799.png"/><Relationship Id="rId51" Type="http://schemas.openxmlformats.org/officeDocument/2006/relationships/image" Target="../media/image51.png"/><Relationship Id="rId561" Type="http://schemas.openxmlformats.org/officeDocument/2006/relationships/image" Target="../media/image561.png"/><Relationship Id="rId659" Type="http://schemas.openxmlformats.org/officeDocument/2006/relationships/image" Target="../media/image659.png"/><Relationship Id="rId214" Type="http://schemas.openxmlformats.org/officeDocument/2006/relationships/image" Target="../media/image214.png"/><Relationship Id="rId298" Type="http://schemas.openxmlformats.org/officeDocument/2006/relationships/image" Target="../media/image298.png"/><Relationship Id="rId421" Type="http://schemas.openxmlformats.org/officeDocument/2006/relationships/image" Target="../media/image421.png"/><Relationship Id="rId519" Type="http://schemas.openxmlformats.org/officeDocument/2006/relationships/image" Target="../media/image519.png"/><Relationship Id="rId158" Type="http://schemas.openxmlformats.org/officeDocument/2006/relationships/image" Target="../media/image158.png"/><Relationship Id="rId726" Type="http://schemas.openxmlformats.org/officeDocument/2006/relationships/image" Target="../media/image726.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225" Type="http://schemas.openxmlformats.org/officeDocument/2006/relationships/image" Target="../media/image225.png"/><Relationship Id="rId432" Type="http://schemas.openxmlformats.org/officeDocument/2006/relationships/image" Target="../media/image432.png"/><Relationship Id="rId737" Type="http://schemas.openxmlformats.org/officeDocument/2006/relationships/image" Target="../media/image737.png"/><Relationship Id="rId73" Type="http://schemas.openxmlformats.org/officeDocument/2006/relationships/image" Target="../media/image73.png"/><Relationship Id="rId169" Type="http://schemas.openxmlformats.org/officeDocument/2006/relationships/image" Target="../media/image169.png"/><Relationship Id="rId376" Type="http://schemas.openxmlformats.org/officeDocument/2006/relationships/image" Target="../media/image376.png"/><Relationship Id="rId583" Type="http://schemas.openxmlformats.org/officeDocument/2006/relationships/image" Target="../media/image583.png"/><Relationship Id="rId790" Type="http://schemas.openxmlformats.org/officeDocument/2006/relationships/image" Target="../media/image790.png"/><Relationship Id="rId804" Type="http://schemas.openxmlformats.org/officeDocument/2006/relationships/image" Target="../media/image804.png"/><Relationship Id="rId4" Type="http://schemas.openxmlformats.org/officeDocument/2006/relationships/image" Target="../media/image4.png"/><Relationship Id="rId236" Type="http://schemas.openxmlformats.org/officeDocument/2006/relationships/image" Target="../media/image236.png"/><Relationship Id="rId443" Type="http://schemas.openxmlformats.org/officeDocument/2006/relationships/image" Target="../media/image443.png"/><Relationship Id="rId650" Type="http://schemas.openxmlformats.org/officeDocument/2006/relationships/image" Target="../media/image650.png"/><Relationship Id="rId303" Type="http://schemas.openxmlformats.org/officeDocument/2006/relationships/image" Target="../media/image303.png"/><Relationship Id="rId748" Type="http://schemas.openxmlformats.org/officeDocument/2006/relationships/image" Target="../media/image748.png"/><Relationship Id="rId84" Type="http://schemas.openxmlformats.org/officeDocument/2006/relationships/image" Target="../media/image84.png"/><Relationship Id="rId387" Type="http://schemas.openxmlformats.org/officeDocument/2006/relationships/image" Target="../media/image387.png"/><Relationship Id="rId510" Type="http://schemas.openxmlformats.org/officeDocument/2006/relationships/image" Target="../media/image510.png"/><Relationship Id="rId594" Type="http://schemas.openxmlformats.org/officeDocument/2006/relationships/image" Target="../media/image594.png"/><Relationship Id="rId608" Type="http://schemas.openxmlformats.org/officeDocument/2006/relationships/image" Target="../media/image608.png"/><Relationship Id="rId815" Type="http://schemas.openxmlformats.org/officeDocument/2006/relationships/image" Target="../media/image815.png"/><Relationship Id="rId247" Type="http://schemas.openxmlformats.org/officeDocument/2006/relationships/image" Target="../media/image247.png"/><Relationship Id="rId107" Type="http://schemas.openxmlformats.org/officeDocument/2006/relationships/image" Target="../media/image107.png"/><Relationship Id="rId454" Type="http://schemas.openxmlformats.org/officeDocument/2006/relationships/image" Target="../media/image454.png"/><Relationship Id="rId661" Type="http://schemas.openxmlformats.org/officeDocument/2006/relationships/image" Target="../media/image661.png"/><Relationship Id="rId759" Type="http://schemas.openxmlformats.org/officeDocument/2006/relationships/image" Target="../media/image759.png"/><Relationship Id="rId11" Type="http://schemas.openxmlformats.org/officeDocument/2006/relationships/image" Target="../media/image11.png"/><Relationship Id="rId314" Type="http://schemas.openxmlformats.org/officeDocument/2006/relationships/image" Target="../media/image314.png"/><Relationship Id="rId398" Type="http://schemas.openxmlformats.org/officeDocument/2006/relationships/image" Target="../media/image398.png"/><Relationship Id="rId521" Type="http://schemas.openxmlformats.org/officeDocument/2006/relationships/image" Target="../media/image521.png"/><Relationship Id="rId619" Type="http://schemas.openxmlformats.org/officeDocument/2006/relationships/image" Target="../media/image619.png"/><Relationship Id="rId95" Type="http://schemas.openxmlformats.org/officeDocument/2006/relationships/image" Target="../media/image95.png"/><Relationship Id="rId160" Type="http://schemas.openxmlformats.org/officeDocument/2006/relationships/image" Target="../media/image160.png"/><Relationship Id="rId258" Type="http://schemas.openxmlformats.org/officeDocument/2006/relationships/image" Target="../media/image258.png"/><Relationship Id="rId465" Type="http://schemas.openxmlformats.org/officeDocument/2006/relationships/image" Target="../media/image465.png"/><Relationship Id="rId672" Type="http://schemas.openxmlformats.org/officeDocument/2006/relationships/image" Target="../media/image672.png"/><Relationship Id="rId22" Type="http://schemas.openxmlformats.org/officeDocument/2006/relationships/image" Target="../media/image22.png"/><Relationship Id="rId118" Type="http://schemas.openxmlformats.org/officeDocument/2006/relationships/image" Target="../media/image118.png"/><Relationship Id="rId325" Type="http://schemas.openxmlformats.org/officeDocument/2006/relationships/image" Target="../media/image325.png"/><Relationship Id="rId532" Type="http://schemas.openxmlformats.org/officeDocument/2006/relationships/image" Target="../media/image532.png"/><Relationship Id="rId171" Type="http://schemas.openxmlformats.org/officeDocument/2006/relationships/image" Target="../media/image171.png"/><Relationship Id="rId269" Type="http://schemas.openxmlformats.org/officeDocument/2006/relationships/image" Target="../media/image269.png"/><Relationship Id="rId476" Type="http://schemas.openxmlformats.org/officeDocument/2006/relationships/image" Target="../media/image476.png"/><Relationship Id="rId683" Type="http://schemas.openxmlformats.org/officeDocument/2006/relationships/image" Target="../media/image683.png"/><Relationship Id="rId33" Type="http://schemas.openxmlformats.org/officeDocument/2006/relationships/image" Target="../media/image33.png"/><Relationship Id="rId129" Type="http://schemas.openxmlformats.org/officeDocument/2006/relationships/image" Target="../media/image129.png"/><Relationship Id="rId336" Type="http://schemas.openxmlformats.org/officeDocument/2006/relationships/image" Target="../media/image336.png"/><Relationship Id="rId543" Type="http://schemas.openxmlformats.org/officeDocument/2006/relationships/image" Target="../media/image543.png"/><Relationship Id="rId182" Type="http://schemas.openxmlformats.org/officeDocument/2006/relationships/image" Target="../media/image182.png"/><Relationship Id="rId403" Type="http://schemas.openxmlformats.org/officeDocument/2006/relationships/image" Target="../media/image403.png"/><Relationship Id="rId750" Type="http://schemas.openxmlformats.org/officeDocument/2006/relationships/image" Target="../media/image750.png"/><Relationship Id="rId487" Type="http://schemas.openxmlformats.org/officeDocument/2006/relationships/image" Target="../media/image487.png"/><Relationship Id="rId610" Type="http://schemas.openxmlformats.org/officeDocument/2006/relationships/image" Target="../media/image610.png"/><Relationship Id="rId694" Type="http://schemas.openxmlformats.org/officeDocument/2006/relationships/image" Target="../media/image694.png"/><Relationship Id="rId708" Type="http://schemas.openxmlformats.org/officeDocument/2006/relationships/image" Target="../media/image708.png"/></Relationships>
</file>

<file path=xl/drawings/drawing1.xml><?xml version="1.0" encoding="utf-8"?>
<xdr:wsDr xmlns:xdr="http://schemas.openxmlformats.org/drawingml/2006/spreadsheetDrawing" xmlns:a="http://schemas.openxmlformats.org/drawingml/2006/main">
  <xdr:twoCellAnchor editAs="oneCell">
    <xdr:from>
      <xdr:col>2</xdr:col>
      <xdr:colOff>161370</xdr:colOff>
      <xdr:row>1</xdr:row>
      <xdr:rowOff>26895</xdr:rowOff>
    </xdr:from>
    <xdr:to>
      <xdr:col>2</xdr:col>
      <xdr:colOff>415428</xdr:colOff>
      <xdr:row>1</xdr:row>
      <xdr:rowOff>280953</xdr:rowOff>
    </xdr:to>
    <xdr:pic>
      <xdr:nvPicPr>
        <xdr:cNvPr id="2" name="図 1">
          <a:extLst>
            <a:ext uri="{FF2B5EF4-FFF2-40B4-BE49-F238E27FC236}">
              <a16:creationId xmlns:a16="http://schemas.microsoft.com/office/drawing/2014/main" id="{86CEB310-5AAE-4186-B57C-0CD5FBD929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98190" y="194535"/>
          <a:ext cx="254058" cy="254058"/>
        </a:xfrm>
        <a:prstGeom prst="rect">
          <a:avLst/>
        </a:prstGeom>
      </xdr:spPr>
    </xdr:pic>
    <xdr:clientData/>
  </xdr:twoCellAnchor>
  <xdr:twoCellAnchor editAs="oneCell">
    <xdr:from>
      <xdr:col>2</xdr:col>
      <xdr:colOff>161370</xdr:colOff>
      <xdr:row>2</xdr:row>
      <xdr:rowOff>26895</xdr:rowOff>
    </xdr:from>
    <xdr:to>
      <xdr:col>2</xdr:col>
      <xdr:colOff>415428</xdr:colOff>
      <xdr:row>2</xdr:row>
      <xdr:rowOff>280953</xdr:rowOff>
    </xdr:to>
    <xdr:pic>
      <xdr:nvPicPr>
        <xdr:cNvPr id="3" name="図 2">
          <a:extLst>
            <a:ext uri="{FF2B5EF4-FFF2-40B4-BE49-F238E27FC236}">
              <a16:creationId xmlns:a16="http://schemas.microsoft.com/office/drawing/2014/main" id="{BCFEA093-A047-4AEC-B1ED-DB0D9CBDC8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98190" y="491715"/>
          <a:ext cx="254058" cy="254058"/>
        </a:xfrm>
        <a:prstGeom prst="rect">
          <a:avLst/>
        </a:prstGeom>
      </xdr:spPr>
    </xdr:pic>
    <xdr:clientData/>
  </xdr:twoCellAnchor>
  <xdr:twoCellAnchor editAs="oneCell">
    <xdr:from>
      <xdr:col>2</xdr:col>
      <xdr:colOff>161370</xdr:colOff>
      <xdr:row>3</xdr:row>
      <xdr:rowOff>26895</xdr:rowOff>
    </xdr:from>
    <xdr:to>
      <xdr:col>2</xdr:col>
      <xdr:colOff>415428</xdr:colOff>
      <xdr:row>3</xdr:row>
      <xdr:rowOff>280953</xdr:rowOff>
    </xdr:to>
    <xdr:pic>
      <xdr:nvPicPr>
        <xdr:cNvPr id="4" name="図 3">
          <a:extLst>
            <a:ext uri="{FF2B5EF4-FFF2-40B4-BE49-F238E27FC236}">
              <a16:creationId xmlns:a16="http://schemas.microsoft.com/office/drawing/2014/main" id="{933323BF-BBCA-4289-8DB6-CD14588F3D5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198190" y="788895"/>
          <a:ext cx="254058" cy="254058"/>
        </a:xfrm>
        <a:prstGeom prst="rect">
          <a:avLst/>
        </a:prstGeom>
      </xdr:spPr>
    </xdr:pic>
    <xdr:clientData/>
  </xdr:twoCellAnchor>
  <xdr:twoCellAnchor editAs="oneCell">
    <xdr:from>
      <xdr:col>2</xdr:col>
      <xdr:colOff>161370</xdr:colOff>
      <xdr:row>4</xdr:row>
      <xdr:rowOff>26895</xdr:rowOff>
    </xdr:from>
    <xdr:to>
      <xdr:col>2</xdr:col>
      <xdr:colOff>415428</xdr:colOff>
      <xdr:row>4</xdr:row>
      <xdr:rowOff>280953</xdr:rowOff>
    </xdr:to>
    <xdr:pic>
      <xdr:nvPicPr>
        <xdr:cNvPr id="5" name="図 4">
          <a:extLst>
            <a:ext uri="{FF2B5EF4-FFF2-40B4-BE49-F238E27FC236}">
              <a16:creationId xmlns:a16="http://schemas.microsoft.com/office/drawing/2014/main" id="{721D4766-B951-405E-9190-9C867FD2597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98190" y="1086075"/>
          <a:ext cx="254058" cy="254058"/>
        </a:xfrm>
        <a:prstGeom prst="rect">
          <a:avLst/>
        </a:prstGeom>
      </xdr:spPr>
    </xdr:pic>
    <xdr:clientData/>
  </xdr:twoCellAnchor>
  <xdr:twoCellAnchor editAs="oneCell">
    <xdr:from>
      <xdr:col>2</xdr:col>
      <xdr:colOff>161370</xdr:colOff>
      <xdr:row>5</xdr:row>
      <xdr:rowOff>26895</xdr:rowOff>
    </xdr:from>
    <xdr:to>
      <xdr:col>2</xdr:col>
      <xdr:colOff>415428</xdr:colOff>
      <xdr:row>5</xdr:row>
      <xdr:rowOff>280953</xdr:rowOff>
    </xdr:to>
    <xdr:pic>
      <xdr:nvPicPr>
        <xdr:cNvPr id="6" name="図 5">
          <a:extLst>
            <a:ext uri="{FF2B5EF4-FFF2-40B4-BE49-F238E27FC236}">
              <a16:creationId xmlns:a16="http://schemas.microsoft.com/office/drawing/2014/main" id="{1ED71B39-97E6-4922-8876-921B8298292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198190" y="1383255"/>
          <a:ext cx="254058" cy="254058"/>
        </a:xfrm>
        <a:prstGeom prst="rect">
          <a:avLst/>
        </a:prstGeom>
      </xdr:spPr>
    </xdr:pic>
    <xdr:clientData/>
  </xdr:twoCellAnchor>
  <xdr:twoCellAnchor editAs="oneCell">
    <xdr:from>
      <xdr:col>2</xdr:col>
      <xdr:colOff>161370</xdr:colOff>
      <xdr:row>6</xdr:row>
      <xdr:rowOff>26895</xdr:rowOff>
    </xdr:from>
    <xdr:to>
      <xdr:col>2</xdr:col>
      <xdr:colOff>415428</xdr:colOff>
      <xdr:row>6</xdr:row>
      <xdr:rowOff>280953</xdr:rowOff>
    </xdr:to>
    <xdr:pic>
      <xdr:nvPicPr>
        <xdr:cNvPr id="7" name="図 6">
          <a:extLst>
            <a:ext uri="{FF2B5EF4-FFF2-40B4-BE49-F238E27FC236}">
              <a16:creationId xmlns:a16="http://schemas.microsoft.com/office/drawing/2014/main" id="{52078B79-4FED-4628-9154-57B6D4517B1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198190" y="1680435"/>
          <a:ext cx="254058" cy="254058"/>
        </a:xfrm>
        <a:prstGeom prst="rect">
          <a:avLst/>
        </a:prstGeom>
      </xdr:spPr>
    </xdr:pic>
    <xdr:clientData/>
  </xdr:twoCellAnchor>
  <xdr:twoCellAnchor editAs="oneCell">
    <xdr:from>
      <xdr:col>2</xdr:col>
      <xdr:colOff>161370</xdr:colOff>
      <xdr:row>7</xdr:row>
      <xdr:rowOff>26895</xdr:rowOff>
    </xdr:from>
    <xdr:to>
      <xdr:col>2</xdr:col>
      <xdr:colOff>415428</xdr:colOff>
      <xdr:row>7</xdr:row>
      <xdr:rowOff>280953</xdr:rowOff>
    </xdr:to>
    <xdr:pic>
      <xdr:nvPicPr>
        <xdr:cNvPr id="8" name="図 7">
          <a:extLst>
            <a:ext uri="{FF2B5EF4-FFF2-40B4-BE49-F238E27FC236}">
              <a16:creationId xmlns:a16="http://schemas.microsoft.com/office/drawing/2014/main" id="{5BCBFCD7-306C-401B-9F35-1E91A3F7FA1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198190" y="1977615"/>
          <a:ext cx="254058" cy="254058"/>
        </a:xfrm>
        <a:prstGeom prst="rect">
          <a:avLst/>
        </a:prstGeom>
      </xdr:spPr>
    </xdr:pic>
    <xdr:clientData/>
  </xdr:twoCellAnchor>
  <xdr:twoCellAnchor editAs="oneCell">
    <xdr:from>
      <xdr:col>2</xdr:col>
      <xdr:colOff>161370</xdr:colOff>
      <xdr:row>8</xdr:row>
      <xdr:rowOff>26895</xdr:rowOff>
    </xdr:from>
    <xdr:to>
      <xdr:col>2</xdr:col>
      <xdr:colOff>415428</xdr:colOff>
      <xdr:row>8</xdr:row>
      <xdr:rowOff>280953</xdr:rowOff>
    </xdr:to>
    <xdr:pic>
      <xdr:nvPicPr>
        <xdr:cNvPr id="9" name="図 8">
          <a:extLst>
            <a:ext uri="{FF2B5EF4-FFF2-40B4-BE49-F238E27FC236}">
              <a16:creationId xmlns:a16="http://schemas.microsoft.com/office/drawing/2014/main" id="{A690B962-422F-4879-87FF-4268D4071C7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198190" y="2274795"/>
          <a:ext cx="254058" cy="254058"/>
        </a:xfrm>
        <a:prstGeom prst="rect">
          <a:avLst/>
        </a:prstGeom>
      </xdr:spPr>
    </xdr:pic>
    <xdr:clientData/>
  </xdr:twoCellAnchor>
  <xdr:twoCellAnchor editAs="oneCell">
    <xdr:from>
      <xdr:col>2</xdr:col>
      <xdr:colOff>161370</xdr:colOff>
      <xdr:row>9</xdr:row>
      <xdr:rowOff>26895</xdr:rowOff>
    </xdr:from>
    <xdr:to>
      <xdr:col>2</xdr:col>
      <xdr:colOff>415428</xdr:colOff>
      <xdr:row>9</xdr:row>
      <xdr:rowOff>280953</xdr:rowOff>
    </xdr:to>
    <xdr:pic>
      <xdr:nvPicPr>
        <xdr:cNvPr id="10" name="図 9">
          <a:extLst>
            <a:ext uri="{FF2B5EF4-FFF2-40B4-BE49-F238E27FC236}">
              <a16:creationId xmlns:a16="http://schemas.microsoft.com/office/drawing/2014/main" id="{60086AC7-4E2A-4EDB-8A49-73B5ABB7B2B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198190" y="2571975"/>
          <a:ext cx="254058" cy="254058"/>
        </a:xfrm>
        <a:prstGeom prst="rect">
          <a:avLst/>
        </a:prstGeom>
      </xdr:spPr>
    </xdr:pic>
    <xdr:clientData/>
  </xdr:twoCellAnchor>
  <xdr:twoCellAnchor editAs="oneCell">
    <xdr:from>
      <xdr:col>2</xdr:col>
      <xdr:colOff>161370</xdr:colOff>
      <xdr:row>10</xdr:row>
      <xdr:rowOff>26895</xdr:rowOff>
    </xdr:from>
    <xdr:to>
      <xdr:col>2</xdr:col>
      <xdr:colOff>415428</xdr:colOff>
      <xdr:row>10</xdr:row>
      <xdr:rowOff>280953</xdr:rowOff>
    </xdr:to>
    <xdr:pic>
      <xdr:nvPicPr>
        <xdr:cNvPr id="11" name="図 10">
          <a:extLst>
            <a:ext uri="{FF2B5EF4-FFF2-40B4-BE49-F238E27FC236}">
              <a16:creationId xmlns:a16="http://schemas.microsoft.com/office/drawing/2014/main" id="{2AB9E328-69E7-4470-AA37-54EF509EB97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198190" y="2869155"/>
          <a:ext cx="254058" cy="254058"/>
        </a:xfrm>
        <a:prstGeom prst="rect">
          <a:avLst/>
        </a:prstGeom>
      </xdr:spPr>
    </xdr:pic>
    <xdr:clientData/>
  </xdr:twoCellAnchor>
  <xdr:twoCellAnchor editAs="oneCell">
    <xdr:from>
      <xdr:col>2</xdr:col>
      <xdr:colOff>161370</xdr:colOff>
      <xdr:row>11</xdr:row>
      <xdr:rowOff>26895</xdr:rowOff>
    </xdr:from>
    <xdr:to>
      <xdr:col>2</xdr:col>
      <xdr:colOff>415428</xdr:colOff>
      <xdr:row>11</xdr:row>
      <xdr:rowOff>280953</xdr:rowOff>
    </xdr:to>
    <xdr:pic>
      <xdr:nvPicPr>
        <xdr:cNvPr id="12" name="図 11">
          <a:extLst>
            <a:ext uri="{FF2B5EF4-FFF2-40B4-BE49-F238E27FC236}">
              <a16:creationId xmlns:a16="http://schemas.microsoft.com/office/drawing/2014/main" id="{95CB0742-4A8A-42EA-B9B7-5258AC9A46D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198190" y="3166335"/>
          <a:ext cx="254058" cy="254058"/>
        </a:xfrm>
        <a:prstGeom prst="rect">
          <a:avLst/>
        </a:prstGeom>
      </xdr:spPr>
    </xdr:pic>
    <xdr:clientData/>
  </xdr:twoCellAnchor>
  <xdr:twoCellAnchor editAs="oneCell">
    <xdr:from>
      <xdr:col>2</xdr:col>
      <xdr:colOff>161370</xdr:colOff>
      <xdr:row>12</xdr:row>
      <xdr:rowOff>26895</xdr:rowOff>
    </xdr:from>
    <xdr:to>
      <xdr:col>2</xdr:col>
      <xdr:colOff>415428</xdr:colOff>
      <xdr:row>12</xdr:row>
      <xdr:rowOff>280953</xdr:rowOff>
    </xdr:to>
    <xdr:pic>
      <xdr:nvPicPr>
        <xdr:cNvPr id="13" name="図 12">
          <a:extLst>
            <a:ext uri="{FF2B5EF4-FFF2-40B4-BE49-F238E27FC236}">
              <a16:creationId xmlns:a16="http://schemas.microsoft.com/office/drawing/2014/main" id="{434C1BFA-A0E5-4DED-8569-DA4CC1812CF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198190" y="3463515"/>
          <a:ext cx="254058" cy="254058"/>
        </a:xfrm>
        <a:prstGeom prst="rect">
          <a:avLst/>
        </a:prstGeom>
      </xdr:spPr>
    </xdr:pic>
    <xdr:clientData/>
  </xdr:twoCellAnchor>
  <xdr:twoCellAnchor editAs="oneCell">
    <xdr:from>
      <xdr:col>2</xdr:col>
      <xdr:colOff>161370</xdr:colOff>
      <xdr:row>13</xdr:row>
      <xdr:rowOff>26895</xdr:rowOff>
    </xdr:from>
    <xdr:to>
      <xdr:col>2</xdr:col>
      <xdr:colOff>415428</xdr:colOff>
      <xdr:row>13</xdr:row>
      <xdr:rowOff>280953</xdr:rowOff>
    </xdr:to>
    <xdr:pic>
      <xdr:nvPicPr>
        <xdr:cNvPr id="14" name="図 13">
          <a:extLst>
            <a:ext uri="{FF2B5EF4-FFF2-40B4-BE49-F238E27FC236}">
              <a16:creationId xmlns:a16="http://schemas.microsoft.com/office/drawing/2014/main" id="{F5485049-C1F3-4B2A-AD99-4BD71BC3E212}"/>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198190" y="3760695"/>
          <a:ext cx="254058" cy="254058"/>
        </a:xfrm>
        <a:prstGeom prst="rect">
          <a:avLst/>
        </a:prstGeom>
      </xdr:spPr>
    </xdr:pic>
    <xdr:clientData/>
  </xdr:twoCellAnchor>
  <xdr:twoCellAnchor editAs="oneCell">
    <xdr:from>
      <xdr:col>2</xdr:col>
      <xdr:colOff>161370</xdr:colOff>
      <xdr:row>14</xdr:row>
      <xdr:rowOff>26895</xdr:rowOff>
    </xdr:from>
    <xdr:to>
      <xdr:col>2</xdr:col>
      <xdr:colOff>415428</xdr:colOff>
      <xdr:row>14</xdr:row>
      <xdr:rowOff>280953</xdr:rowOff>
    </xdr:to>
    <xdr:pic>
      <xdr:nvPicPr>
        <xdr:cNvPr id="15" name="図 14">
          <a:extLst>
            <a:ext uri="{FF2B5EF4-FFF2-40B4-BE49-F238E27FC236}">
              <a16:creationId xmlns:a16="http://schemas.microsoft.com/office/drawing/2014/main" id="{591FD642-27CF-46E8-9567-0AC067E58BC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198190" y="4057875"/>
          <a:ext cx="254058" cy="254058"/>
        </a:xfrm>
        <a:prstGeom prst="rect">
          <a:avLst/>
        </a:prstGeom>
      </xdr:spPr>
    </xdr:pic>
    <xdr:clientData/>
  </xdr:twoCellAnchor>
  <xdr:twoCellAnchor editAs="oneCell">
    <xdr:from>
      <xdr:col>2</xdr:col>
      <xdr:colOff>161370</xdr:colOff>
      <xdr:row>15</xdr:row>
      <xdr:rowOff>26895</xdr:rowOff>
    </xdr:from>
    <xdr:to>
      <xdr:col>2</xdr:col>
      <xdr:colOff>415428</xdr:colOff>
      <xdr:row>15</xdr:row>
      <xdr:rowOff>280953</xdr:rowOff>
    </xdr:to>
    <xdr:pic>
      <xdr:nvPicPr>
        <xdr:cNvPr id="16" name="図 15">
          <a:extLst>
            <a:ext uri="{FF2B5EF4-FFF2-40B4-BE49-F238E27FC236}">
              <a16:creationId xmlns:a16="http://schemas.microsoft.com/office/drawing/2014/main" id="{4C3345E1-5207-4104-AC5C-32764AC96E6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198190" y="4355055"/>
          <a:ext cx="254058" cy="254058"/>
        </a:xfrm>
        <a:prstGeom prst="rect">
          <a:avLst/>
        </a:prstGeom>
      </xdr:spPr>
    </xdr:pic>
    <xdr:clientData/>
  </xdr:twoCellAnchor>
  <xdr:twoCellAnchor editAs="oneCell">
    <xdr:from>
      <xdr:col>2</xdr:col>
      <xdr:colOff>161370</xdr:colOff>
      <xdr:row>16</xdr:row>
      <xdr:rowOff>26895</xdr:rowOff>
    </xdr:from>
    <xdr:to>
      <xdr:col>2</xdr:col>
      <xdr:colOff>415428</xdr:colOff>
      <xdr:row>16</xdr:row>
      <xdr:rowOff>280953</xdr:rowOff>
    </xdr:to>
    <xdr:pic>
      <xdr:nvPicPr>
        <xdr:cNvPr id="17" name="図 16">
          <a:extLst>
            <a:ext uri="{FF2B5EF4-FFF2-40B4-BE49-F238E27FC236}">
              <a16:creationId xmlns:a16="http://schemas.microsoft.com/office/drawing/2014/main" id="{BD593C3A-8C19-47C1-BA2B-C7D88EC4FA1B}"/>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5198190" y="4652235"/>
          <a:ext cx="254058" cy="254058"/>
        </a:xfrm>
        <a:prstGeom prst="rect">
          <a:avLst/>
        </a:prstGeom>
      </xdr:spPr>
    </xdr:pic>
    <xdr:clientData/>
  </xdr:twoCellAnchor>
  <xdr:twoCellAnchor editAs="oneCell">
    <xdr:from>
      <xdr:col>2</xdr:col>
      <xdr:colOff>161370</xdr:colOff>
      <xdr:row>17</xdr:row>
      <xdr:rowOff>26895</xdr:rowOff>
    </xdr:from>
    <xdr:to>
      <xdr:col>2</xdr:col>
      <xdr:colOff>415428</xdr:colOff>
      <xdr:row>17</xdr:row>
      <xdr:rowOff>280953</xdr:rowOff>
    </xdr:to>
    <xdr:pic>
      <xdr:nvPicPr>
        <xdr:cNvPr id="18" name="図 17">
          <a:extLst>
            <a:ext uri="{FF2B5EF4-FFF2-40B4-BE49-F238E27FC236}">
              <a16:creationId xmlns:a16="http://schemas.microsoft.com/office/drawing/2014/main" id="{E3E094B6-518B-4404-A42C-10B9DAE6255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5198190" y="4949415"/>
          <a:ext cx="254058" cy="254058"/>
        </a:xfrm>
        <a:prstGeom prst="rect">
          <a:avLst/>
        </a:prstGeom>
      </xdr:spPr>
    </xdr:pic>
    <xdr:clientData/>
  </xdr:twoCellAnchor>
  <xdr:twoCellAnchor editAs="oneCell">
    <xdr:from>
      <xdr:col>2</xdr:col>
      <xdr:colOff>161370</xdr:colOff>
      <xdr:row>18</xdr:row>
      <xdr:rowOff>26895</xdr:rowOff>
    </xdr:from>
    <xdr:to>
      <xdr:col>2</xdr:col>
      <xdr:colOff>415428</xdr:colOff>
      <xdr:row>18</xdr:row>
      <xdr:rowOff>280953</xdr:rowOff>
    </xdr:to>
    <xdr:pic>
      <xdr:nvPicPr>
        <xdr:cNvPr id="19" name="図 18">
          <a:extLst>
            <a:ext uri="{FF2B5EF4-FFF2-40B4-BE49-F238E27FC236}">
              <a16:creationId xmlns:a16="http://schemas.microsoft.com/office/drawing/2014/main" id="{C17D950C-24D6-4DE5-A6E4-155AFA297452}"/>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198190" y="5246595"/>
          <a:ext cx="254058" cy="254058"/>
        </a:xfrm>
        <a:prstGeom prst="rect">
          <a:avLst/>
        </a:prstGeom>
      </xdr:spPr>
    </xdr:pic>
    <xdr:clientData/>
  </xdr:twoCellAnchor>
  <xdr:twoCellAnchor editAs="oneCell">
    <xdr:from>
      <xdr:col>2</xdr:col>
      <xdr:colOff>161370</xdr:colOff>
      <xdr:row>19</xdr:row>
      <xdr:rowOff>26895</xdr:rowOff>
    </xdr:from>
    <xdr:to>
      <xdr:col>2</xdr:col>
      <xdr:colOff>415428</xdr:colOff>
      <xdr:row>19</xdr:row>
      <xdr:rowOff>280953</xdr:rowOff>
    </xdr:to>
    <xdr:pic>
      <xdr:nvPicPr>
        <xdr:cNvPr id="20" name="図 19">
          <a:extLst>
            <a:ext uri="{FF2B5EF4-FFF2-40B4-BE49-F238E27FC236}">
              <a16:creationId xmlns:a16="http://schemas.microsoft.com/office/drawing/2014/main" id="{43CC70A8-CAB8-4565-AA62-61D297049D4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5198190" y="5543775"/>
          <a:ext cx="254058" cy="254058"/>
        </a:xfrm>
        <a:prstGeom prst="rect">
          <a:avLst/>
        </a:prstGeom>
      </xdr:spPr>
    </xdr:pic>
    <xdr:clientData/>
  </xdr:twoCellAnchor>
  <xdr:twoCellAnchor editAs="oneCell">
    <xdr:from>
      <xdr:col>2</xdr:col>
      <xdr:colOff>161370</xdr:colOff>
      <xdr:row>20</xdr:row>
      <xdr:rowOff>26895</xdr:rowOff>
    </xdr:from>
    <xdr:to>
      <xdr:col>2</xdr:col>
      <xdr:colOff>415428</xdr:colOff>
      <xdr:row>20</xdr:row>
      <xdr:rowOff>280953</xdr:rowOff>
    </xdr:to>
    <xdr:pic>
      <xdr:nvPicPr>
        <xdr:cNvPr id="21" name="図 20">
          <a:extLst>
            <a:ext uri="{FF2B5EF4-FFF2-40B4-BE49-F238E27FC236}">
              <a16:creationId xmlns:a16="http://schemas.microsoft.com/office/drawing/2014/main" id="{E204A95E-DCAF-405C-A65B-E95561EBEF1D}"/>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198190" y="5840955"/>
          <a:ext cx="254058" cy="254058"/>
        </a:xfrm>
        <a:prstGeom prst="rect">
          <a:avLst/>
        </a:prstGeom>
      </xdr:spPr>
    </xdr:pic>
    <xdr:clientData/>
  </xdr:twoCellAnchor>
  <xdr:twoCellAnchor editAs="oneCell">
    <xdr:from>
      <xdr:col>2</xdr:col>
      <xdr:colOff>161370</xdr:colOff>
      <xdr:row>21</xdr:row>
      <xdr:rowOff>26895</xdr:rowOff>
    </xdr:from>
    <xdr:to>
      <xdr:col>2</xdr:col>
      <xdr:colOff>415428</xdr:colOff>
      <xdr:row>21</xdr:row>
      <xdr:rowOff>280953</xdr:rowOff>
    </xdr:to>
    <xdr:pic>
      <xdr:nvPicPr>
        <xdr:cNvPr id="22" name="図 21">
          <a:extLst>
            <a:ext uri="{FF2B5EF4-FFF2-40B4-BE49-F238E27FC236}">
              <a16:creationId xmlns:a16="http://schemas.microsoft.com/office/drawing/2014/main" id="{FBBD5941-89AD-4F2E-976A-92A2B14D848A}"/>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5198190" y="6138135"/>
          <a:ext cx="254058" cy="254058"/>
        </a:xfrm>
        <a:prstGeom prst="rect">
          <a:avLst/>
        </a:prstGeom>
      </xdr:spPr>
    </xdr:pic>
    <xdr:clientData/>
  </xdr:twoCellAnchor>
  <xdr:twoCellAnchor editAs="oneCell">
    <xdr:from>
      <xdr:col>2</xdr:col>
      <xdr:colOff>161370</xdr:colOff>
      <xdr:row>22</xdr:row>
      <xdr:rowOff>26895</xdr:rowOff>
    </xdr:from>
    <xdr:to>
      <xdr:col>2</xdr:col>
      <xdr:colOff>415428</xdr:colOff>
      <xdr:row>22</xdr:row>
      <xdr:rowOff>280953</xdr:rowOff>
    </xdr:to>
    <xdr:pic>
      <xdr:nvPicPr>
        <xdr:cNvPr id="23" name="図 22">
          <a:extLst>
            <a:ext uri="{FF2B5EF4-FFF2-40B4-BE49-F238E27FC236}">
              <a16:creationId xmlns:a16="http://schemas.microsoft.com/office/drawing/2014/main" id="{46D7E42C-DB7C-4184-B46D-29EB7E375646}"/>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5198190" y="6435315"/>
          <a:ext cx="254058" cy="254058"/>
        </a:xfrm>
        <a:prstGeom prst="rect">
          <a:avLst/>
        </a:prstGeom>
      </xdr:spPr>
    </xdr:pic>
    <xdr:clientData/>
  </xdr:twoCellAnchor>
  <xdr:twoCellAnchor editAs="oneCell">
    <xdr:from>
      <xdr:col>2</xdr:col>
      <xdr:colOff>161370</xdr:colOff>
      <xdr:row>23</xdr:row>
      <xdr:rowOff>26895</xdr:rowOff>
    </xdr:from>
    <xdr:to>
      <xdr:col>2</xdr:col>
      <xdr:colOff>415428</xdr:colOff>
      <xdr:row>23</xdr:row>
      <xdr:rowOff>280953</xdr:rowOff>
    </xdr:to>
    <xdr:pic>
      <xdr:nvPicPr>
        <xdr:cNvPr id="24" name="図 23">
          <a:extLst>
            <a:ext uri="{FF2B5EF4-FFF2-40B4-BE49-F238E27FC236}">
              <a16:creationId xmlns:a16="http://schemas.microsoft.com/office/drawing/2014/main" id="{73F0F506-6520-46C9-AC61-FCA27DCEF1E6}"/>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5198190" y="6732495"/>
          <a:ext cx="254058" cy="254058"/>
        </a:xfrm>
        <a:prstGeom prst="rect">
          <a:avLst/>
        </a:prstGeom>
      </xdr:spPr>
    </xdr:pic>
    <xdr:clientData/>
  </xdr:twoCellAnchor>
  <xdr:twoCellAnchor editAs="oneCell">
    <xdr:from>
      <xdr:col>2</xdr:col>
      <xdr:colOff>161370</xdr:colOff>
      <xdr:row>24</xdr:row>
      <xdr:rowOff>26895</xdr:rowOff>
    </xdr:from>
    <xdr:to>
      <xdr:col>2</xdr:col>
      <xdr:colOff>415428</xdr:colOff>
      <xdr:row>24</xdr:row>
      <xdr:rowOff>280953</xdr:rowOff>
    </xdr:to>
    <xdr:pic>
      <xdr:nvPicPr>
        <xdr:cNvPr id="25" name="図 24">
          <a:extLst>
            <a:ext uri="{FF2B5EF4-FFF2-40B4-BE49-F238E27FC236}">
              <a16:creationId xmlns:a16="http://schemas.microsoft.com/office/drawing/2014/main" id="{0F7E1543-4B43-486D-A9E8-75B117D2C942}"/>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5198190" y="7029675"/>
          <a:ext cx="254058" cy="254058"/>
        </a:xfrm>
        <a:prstGeom prst="rect">
          <a:avLst/>
        </a:prstGeom>
      </xdr:spPr>
    </xdr:pic>
    <xdr:clientData/>
  </xdr:twoCellAnchor>
  <xdr:twoCellAnchor editAs="oneCell">
    <xdr:from>
      <xdr:col>2</xdr:col>
      <xdr:colOff>161370</xdr:colOff>
      <xdr:row>25</xdr:row>
      <xdr:rowOff>26895</xdr:rowOff>
    </xdr:from>
    <xdr:to>
      <xdr:col>2</xdr:col>
      <xdr:colOff>415428</xdr:colOff>
      <xdr:row>25</xdr:row>
      <xdr:rowOff>280953</xdr:rowOff>
    </xdr:to>
    <xdr:pic>
      <xdr:nvPicPr>
        <xdr:cNvPr id="26" name="図 25">
          <a:extLst>
            <a:ext uri="{FF2B5EF4-FFF2-40B4-BE49-F238E27FC236}">
              <a16:creationId xmlns:a16="http://schemas.microsoft.com/office/drawing/2014/main" id="{52C4FFF6-C65D-49B1-88D6-66B5D30E0A4C}"/>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5198190" y="7326855"/>
          <a:ext cx="254058" cy="254058"/>
        </a:xfrm>
        <a:prstGeom prst="rect">
          <a:avLst/>
        </a:prstGeom>
      </xdr:spPr>
    </xdr:pic>
    <xdr:clientData/>
  </xdr:twoCellAnchor>
  <xdr:twoCellAnchor editAs="oneCell">
    <xdr:from>
      <xdr:col>2</xdr:col>
      <xdr:colOff>161370</xdr:colOff>
      <xdr:row>26</xdr:row>
      <xdr:rowOff>26895</xdr:rowOff>
    </xdr:from>
    <xdr:to>
      <xdr:col>2</xdr:col>
      <xdr:colOff>415428</xdr:colOff>
      <xdr:row>26</xdr:row>
      <xdr:rowOff>280953</xdr:rowOff>
    </xdr:to>
    <xdr:pic>
      <xdr:nvPicPr>
        <xdr:cNvPr id="27" name="図 26">
          <a:extLst>
            <a:ext uri="{FF2B5EF4-FFF2-40B4-BE49-F238E27FC236}">
              <a16:creationId xmlns:a16="http://schemas.microsoft.com/office/drawing/2014/main" id="{6D9EC4F7-A36E-4D76-ABCB-3BA02731386B}"/>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5198190" y="7624035"/>
          <a:ext cx="254058" cy="254058"/>
        </a:xfrm>
        <a:prstGeom prst="rect">
          <a:avLst/>
        </a:prstGeom>
      </xdr:spPr>
    </xdr:pic>
    <xdr:clientData/>
  </xdr:twoCellAnchor>
  <xdr:twoCellAnchor editAs="oneCell">
    <xdr:from>
      <xdr:col>2</xdr:col>
      <xdr:colOff>161370</xdr:colOff>
      <xdr:row>27</xdr:row>
      <xdr:rowOff>26895</xdr:rowOff>
    </xdr:from>
    <xdr:to>
      <xdr:col>2</xdr:col>
      <xdr:colOff>415428</xdr:colOff>
      <xdr:row>27</xdr:row>
      <xdr:rowOff>280953</xdr:rowOff>
    </xdr:to>
    <xdr:pic>
      <xdr:nvPicPr>
        <xdr:cNvPr id="28" name="図 27">
          <a:extLst>
            <a:ext uri="{FF2B5EF4-FFF2-40B4-BE49-F238E27FC236}">
              <a16:creationId xmlns:a16="http://schemas.microsoft.com/office/drawing/2014/main" id="{91906463-43E3-4C9B-B437-DD38E2356EF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198190" y="7921215"/>
          <a:ext cx="254058" cy="254058"/>
        </a:xfrm>
        <a:prstGeom prst="rect">
          <a:avLst/>
        </a:prstGeom>
      </xdr:spPr>
    </xdr:pic>
    <xdr:clientData/>
  </xdr:twoCellAnchor>
  <xdr:twoCellAnchor editAs="oneCell">
    <xdr:from>
      <xdr:col>2</xdr:col>
      <xdr:colOff>161370</xdr:colOff>
      <xdr:row>28</xdr:row>
      <xdr:rowOff>26895</xdr:rowOff>
    </xdr:from>
    <xdr:to>
      <xdr:col>2</xdr:col>
      <xdr:colOff>415428</xdr:colOff>
      <xdr:row>28</xdr:row>
      <xdr:rowOff>280953</xdr:rowOff>
    </xdr:to>
    <xdr:pic>
      <xdr:nvPicPr>
        <xdr:cNvPr id="29" name="図 28">
          <a:extLst>
            <a:ext uri="{FF2B5EF4-FFF2-40B4-BE49-F238E27FC236}">
              <a16:creationId xmlns:a16="http://schemas.microsoft.com/office/drawing/2014/main" id="{872FBB3D-09B4-4C99-B395-ABFDB9988932}"/>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5198190" y="8218395"/>
          <a:ext cx="254058" cy="254058"/>
        </a:xfrm>
        <a:prstGeom prst="rect">
          <a:avLst/>
        </a:prstGeom>
      </xdr:spPr>
    </xdr:pic>
    <xdr:clientData/>
  </xdr:twoCellAnchor>
  <xdr:twoCellAnchor editAs="oneCell">
    <xdr:from>
      <xdr:col>2</xdr:col>
      <xdr:colOff>161370</xdr:colOff>
      <xdr:row>29</xdr:row>
      <xdr:rowOff>26895</xdr:rowOff>
    </xdr:from>
    <xdr:to>
      <xdr:col>2</xdr:col>
      <xdr:colOff>415428</xdr:colOff>
      <xdr:row>29</xdr:row>
      <xdr:rowOff>280953</xdr:rowOff>
    </xdr:to>
    <xdr:pic>
      <xdr:nvPicPr>
        <xdr:cNvPr id="30" name="図 29">
          <a:extLst>
            <a:ext uri="{FF2B5EF4-FFF2-40B4-BE49-F238E27FC236}">
              <a16:creationId xmlns:a16="http://schemas.microsoft.com/office/drawing/2014/main" id="{C2D1B7FD-0E4C-4272-8DC4-E878B24E922F}"/>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198190" y="8515575"/>
          <a:ext cx="254058" cy="254058"/>
        </a:xfrm>
        <a:prstGeom prst="rect">
          <a:avLst/>
        </a:prstGeom>
      </xdr:spPr>
    </xdr:pic>
    <xdr:clientData/>
  </xdr:twoCellAnchor>
  <xdr:twoCellAnchor editAs="oneCell">
    <xdr:from>
      <xdr:col>2</xdr:col>
      <xdr:colOff>161370</xdr:colOff>
      <xdr:row>30</xdr:row>
      <xdr:rowOff>26895</xdr:rowOff>
    </xdr:from>
    <xdr:to>
      <xdr:col>2</xdr:col>
      <xdr:colOff>415428</xdr:colOff>
      <xdr:row>30</xdr:row>
      <xdr:rowOff>280953</xdr:rowOff>
    </xdr:to>
    <xdr:pic>
      <xdr:nvPicPr>
        <xdr:cNvPr id="31" name="図 30">
          <a:extLst>
            <a:ext uri="{FF2B5EF4-FFF2-40B4-BE49-F238E27FC236}">
              <a16:creationId xmlns:a16="http://schemas.microsoft.com/office/drawing/2014/main" id="{1F29659C-AA76-4F81-9716-5D7A493CFC8C}"/>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5198190" y="8812755"/>
          <a:ext cx="254058" cy="254058"/>
        </a:xfrm>
        <a:prstGeom prst="rect">
          <a:avLst/>
        </a:prstGeom>
      </xdr:spPr>
    </xdr:pic>
    <xdr:clientData/>
  </xdr:twoCellAnchor>
  <xdr:twoCellAnchor editAs="oneCell">
    <xdr:from>
      <xdr:col>2</xdr:col>
      <xdr:colOff>161370</xdr:colOff>
      <xdr:row>31</xdr:row>
      <xdr:rowOff>26895</xdr:rowOff>
    </xdr:from>
    <xdr:to>
      <xdr:col>2</xdr:col>
      <xdr:colOff>415428</xdr:colOff>
      <xdr:row>31</xdr:row>
      <xdr:rowOff>280953</xdr:rowOff>
    </xdr:to>
    <xdr:pic>
      <xdr:nvPicPr>
        <xdr:cNvPr id="32" name="図 31">
          <a:extLst>
            <a:ext uri="{FF2B5EF4-FFF2-40B4-BE49-F238E27FC236}">
              <a16:creationId xmlns:a16="http://schemas.microsoft.com/office/drawing/2014/main" id="{89A9BC44-1E71-4066-B00A-794055490B0C}"/>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5198190" y="9109935"/>
          <a:ext cx="254058" cy="254058"/>
        </a:xfrm>
        <a:prstGeom prst="rect">
          <a:avLst/>
        </a:prstGeom>
      </xdr:spPr>
    </xdr:pic>
    <xdr:clientData/>
  </xdr:twoCellAnchor>
  <xdr:twoCellAnchor editAs="oneCell">
    <xdr:from>
      <xdr:col>2</xdr:col>
      <xdr:colOff>161370</xdr:colOff>
      <xdr:row>32</xdr:row>
      <xdr:rowOff>26895</xdr:rowOff>
    </xdr:from>
    <xdr:to>
      <xdr:col>2</xdr:col>
      <xdr:colOff>415428</xdr:colOff>
      <xdr:row>32</xdr:row>
      <xdr:rowOff>280953</xdr:rowOff>
    </xdr:to>
    <xdr:pic>
      <xdr:nvPicPr>
        <xdr:cNvPr id="33" name="図 32">
          <a:extLst>
            <a:ext uri="{FF2B5EF4-FFF2-40B4-BE49-F238E27FC236}">
              <a16:creationId xmlns:a16="http://schemas.microsoft.com/office/drawing/2014/main" id="{85A96110-551B-405D-9F07-70666584E8EA}"/>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5198190" y="9407115"/>
          <a:ext cx="254058" cy="254058"/>
        </a:xfrm>
        <a:prstGeom prst="rect">
          <a:avLst/>
        </a:prstGeom>
      </xdr:spPr>
    </xdr:pic>
    <xdr:clientData/>
  </xdr:twoCellAnchor>
  <xdr:twoCellAnchor editAs="oneCell">
    <xdr:from>
      <xdr:col>2</xdr:col>
      <xdr:colOff>161370</xdr:colOff>
      <xdr:row>33</xdr:row>
      <xdr:rowOff>26895</xdr:rowOff>
    </xdr:from>
    <xdr:to>
      <xdr:col>2</xdr:col>
      <xdr:colOff>415428</xdr:colOff>
      <xdr:row>33</xdr:row>
      <xdr:rowOff>280953</xdr:rowOff>
    </xdr:to>
    <xdr:pic>
      <xdr:nvPicPr>
        <xdr:cNvPr id="34" name="図 33">
          <a:extLst>
            <a:ext uri="{FF2B5EF4-FFF2-40B4-BE49-F238E27FC236}">
              <a16:creationId xmlns:a16="http://schemas.microsoft.com/office/drawing/2014/main" id="{CA7F0A5D-0879-4702-84D4-2D4DA8BDEC7F}"/>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5198190" y="9704295"/>
          <a:ext cx="254058" cy="254058"/>
        </a:xfrm>
        <a:prstGeom prst="rect">
          <a:avLst/>
        </a:prstGeom>
      </xdr:spPr>
    </xdr:pic>
    <xdr:clientData/>
  </xdr:twoCellAnchor>
  <xdr:twoCellAnchor editAs="oneCell">
    <xdr:from>
      <xdr:col>2</xdr:col>
      <xdr:colOff>161370</xdr:colOff>
      <xdr:row>34</xdr:row>
      <xdr:rowOff>26895</xdr:rowOff>
    </xdr:from>
    <xdr:to>
      <xdr:col>2</xdr:col>
      <xdr:colOff>415428</xdr:colOff>
      <xdr:row>34</xdr:row>
      <xdr:rowOff>280953</xdr:rowOff>
    </xdr:to>
    <xdr:pic>
      <xdr:nvPicPr>
        <xdr:cNvPr id="35" name="図 34">
          <a:extLst>
            <a:ext uri="{FF2B5EF4-FFF2-40B4-BE49-F238E27FC236}">
              <a16:creationId xmlns:a16="http://schemas.microsoft.com/office/drawing/2014/main" id="{3345E7D1-0F23-4D1A-A0B0-45F29FA31801}"/>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5198190" y="10001475"/>
          <a:ext cx="254058" cy="254058"/>
        </a:xfrm>
        <a:prstGeom prst="rect">
          <a:avLst/>
        </a:prstGeom>
      </xdr:spPr>
    </xdr:pic>
    <xdr:clientData/>
  </xdr:twoCellAnchor>
  <xdr:twoCellAnchor editAs="oneCell">
    <xdr:from>
      <xdr:col>2</xdr:col>
      <xdr:colOff>161370</xdr:colOff>
      <xdr:row>35</xdr:row>
      <xdr:rowOff>26895</xdr:rowOff>
    </xdr:from>
    <xdr:to>
      <xdr:col>2</xdr:col>
      <xdr:colOff>415428</xdr:colOff>
      <xdr:row>35</xdr:row>
      <xdr:rowOff>280953</xdr:rowOff>
    </xdr:to>
    <xdr:pic>
      <xdr:nvPicPr>
        <xdr:cNvPr id="36" name="図 35">
          <a:extLst>
            <a:ext uri="{FF2B5EF4-FFF2-40B4-BE49-F238E27FC236}">
              <a16:creationId xmlns:a16="http://schemas.microsoft.com/office/drawing/2014/main" id="{EACD1624-F440-4466-AD44-92174CE0AD97}"/>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198190" y="10298655"/>
          <a:ext cx="254058" cy="254058"/>
        </a:xfrm>
        <a:prstGeom prst="rect">
          <a:avLst/>
        </a:prstGeom>
      </xdr:spPr>
    </xdr:pic>
    <xdr:clientData/>
  </xdr:twoCellAnchor>
  <xdr:twoCellAnchor editAs="oneCell">
    <xdr:from>
      <xdr:col>2</xdr:col>
      <xdr:colOff>161370</xdr:colOff>
      <xdr:row>36</xdr:row>
      <xdr:rowOff>26895</xdr:rowOff>
    </xdr:from>
    <xdr:to>
      <xdr:col>2</xdr:col>
      <xdr:colOff>415428</xdr:colOff>
      <xdr:row>36</xdr:row>
      <xdr:rowOff>280953</xdr:rowOff>
    </xdr:to>
    <xdr:pic>
      <xdr:nvPicPr>
        <xdr:cNvPr id="37" name="図 36">
          <a:extLst>
            <a:ext uri="{FF2B5EF4-FFF2-40B4-BE49-F238E27FC236}">
              <a16:creationId xmlns:a16="http://schemas.microsoft.com/office/drawing/2014/main" id="{D6DB03BA-8890-49C2-A6FD-090B443D7D3C}"/>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5198190" y="10595835"/>
          <a:ext cx="254058" cy="254058"/>
        </a:xfrm>
        <a:prstGeom prst="rect">
          <a:avLst/>
        </a:prstGeom>
      </xdr:spPr>
    </xdr:pic>
    <xdr:clientData/>
  </xdr:twoCellAnchor>
  <xdr:twoCellAnchor editAs="oneCell">
    <xdr:from>
      <xdr:col>2</xdr:col>
      <xdr:colOff>161370</xdr:colOff>
      <xdr:row>37</xdr:row>
      <xdr:rowOff>26895</xdr:rowOff>
    </xdr:from>
    <xdr:to>
      <xdr:col>2</xdr:col>
      <xdr:colOff>415428</xdr:colOff>
      <xdr:row>37</xdr:row>
      <xdr:rowOff>280953</xdr:rowOff>
    </xdr:to>
    <xdr:pic>
      <xdr:nvPicPr>
        <xdr:cNvPr id="38" name="図 37">
          <a:extLst>
            <a:ext uri="{FF2B5EF4-FFF2-40B4-BE49-F238E27FC236}">
              <a16:creationId xmlns:a16="http://schemas.microsoft.com/office/drawing/2014/main" id="{E11985D0-A842-4AC8-8BBF-3BE3CEB2338F}"/>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5198190" y="10893015"/>
          <a:ext cx="254058" cy="254058"/>
        </a:xfrm>
        <a:prstGeom prst="rect">
          <a:avLst/>
        </a:prstGeom>
      </xdr:spPr>
    </xdr:pic>
    <xdr:clientData/>
  </xdr:twoCellAnchor>
  <xdr:twoCellAnchor editAs="oneCell">
    <xdr:from>
      <xdr:col>2</xdr:col>
      <xdr:colOff>161370</xdr:colOff>
      <xdr:row>38</xdr:row>
      <xdr:rowOff>26895</xdr:rowOff>
    </xdr:from>
    <xdr:to>
      <xdr:col>2</xdr:col>
      <xdr:colOff>415428</xdr:colOff>
      <xdr:row>38</xdr:row>
      <xdr:rowOff>280953</xdr:rowOff>
    </xdr:to>
    <xdr:pic>
      <xdr:nvPicPr>
        <xdr:cNvPr id="39" name="図 38">
          <a:extLst>
            <a:ext uri="{FF2B5EF4-FFF2-40B4-BE49-F238E27FC236}">
              <a16:creationId xmlns:a16="http://schemas.microsoft.com/office/drawing/2014/main" id="{CBEC33A9-5D3D-4F9E-9E2F-1DD2D0ECC948}"/>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5198190" y="11190195"/>
          <a:ext cx="254058" cy="254058"/>
        </a:xfrm>
        <a:prstGeom prst="rect">
          <a:avLst/>
        </a:prstGeom>
      </xdr:spPr>
    </xdr:pic>
    <xdr:clientData/>
  </xdr:twoCellAnchor>
  <xdr:twoCellAnchor editAs="oneCell">
    <xdr:from>
      <xdr:col>2</xdr:col>
      <xdr:colOff>161370</xdr:colOff>
      <xdr:row>39</xdr:row>
      <xdr:rowOff>26895</xdr:rowOff>
    </xdr:from>
    <xdr:to>
      <xdr:col>2</xdr:col>
      <xdr:colOff>415428</xdr:colOff>
      <xdr:row>39</xdr:row>
      <xdr:rowOff>280953</xdr:rowOff>
    </xdr:to>
    <xdr:pic>
      <xdr:nvPicPr>
        <xdr:cNvPr id="40" name="図 39">
          <a:extLst>
            <a:ext uri="{FF2B5EF4-FFF2-40B4-BE49-F238E27FC236}">
              <a16:creationId xmlns:a16="http://schemas.microsoft.com/office/drawing/2014/main" id="{97EEA15E-F6DF-45C0-BBFD-DFB472F3CBEA}"/>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5198190" y="11487375"/>
          <a:ext cx="254058" cy="254058"/>
        </a:xfrm>
        <a:prstGeom prst="rect">
          <a:avLst/>
        </a:prstGeom>
      </xdr:spPr>
    </xdr:pic>
    <xdr:clientData/>
  </xdr:twoCellAnchor>
  <xdr:twoCellAnchor editAs="oneCell">
    <xdr:from>
      <xdr:col>2</xdr:col>
      <xdr:colOff>161370</xdr:colOff>
      <xdr:row>40</xdr:row>
      <xdr:rowOff>26895</xdr:rowOff>
    </xdr:from>
    <xdr:to>
      <xdr:col>2</xdr:col>
      <xdr:colOff>415428</xdr:colOff>
      <xdr:row>40</xdr:row>
      <xdr:rowOff>280953</xdr:rowOff>
    </xdr:to>
    <xdr:pic>
      <xdr:nvPicPr>
        <xdr:cNvPr id="41" name="図 40">
          <a:extLst>
            <a:ext uri="{FF2B5EF4-FFF2-40B4-BE49-F238E27FC236}">
              <a16:creationId xmlns:a16="http://schemas.microsoft.com/office/drawing/2014/main" id="{AAAA15B4-75D7-4751-B1F3-D3C393545ABB}"/>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5198190" y="11784555"/>
          <a:ext cx="254058" cy="254058"/>
        </a:xfrm>
        <a:prstGeom prst="rect">
          <a:avLst/>
        </a:prstGeom>
      </xdr:spPr>
    </xdr:pic>
    <xdr:clientData/>
  </xdr:twoCellAnchor>
  <xdr:twoCellAnchor editAs="oneCell">
    <xdr:from>
      <xdr:col>2</xdr:col>
      <xdr:colOff>161370</xdr:colOff>
      <xdr:row>41</xdr:row>
      <xdr:rowOff>26895</xdr:rowOff>
    </xdr:from>
    <xdr:to>
      <xdr:col>2</xdr:col>
      <xdr:colOff>415428</xdr:colOff>
      <xdr:row>41</xdr:row>
      <xdr:rowOff>280953</xdr:rowOff>
    </xdr:to>
    <xdr:pic>
      <xdr:nvPicPr>
        <xdr:cNvPr id="42" name="図 41">
          <a:extLst>
            <a:ext uri="{FF2B5EF4-FFF2-40B4-BE49-F238E27FC236}">
              <a16:creationId xmlns:a16="http://schemas.microsoft.com/office/drawing/2014/main" id="{4BCC3C9D-39E6-4BB0-8FBB-8B65E285D1B4}"/>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5198190" y="12081735"/>
          <a:ext cx="254058" cy="254058"/>
        </a:xfrm>
        <a:prstGeom prst="rect">
          <a:avLst/>
        </a:prstGeom>
      </xdr:spPr>
    </xdr:pic>
    <xdr:clientData/>
  </xdr:twoCellAnchor>
  <xdr:twoCellAnchor editAs="oneCell">
    <xdr:from>
      <xdr:col>2</xdr:col>
      <xdr:colOff>161370</xdr:colOff>
      <xdr:row>42</xdr:row>
      <xdr:rowOff>26895</xdr:rowOff>
    </xdr:from>
    <xdr:to>
      <xdr:col>2</xdr:col>
      <xdr:colOff>415428</xdr:colOff>
      <xdr:row>42</xdr:row>
      <xdr:rowOff>280953</xdr:rowOff>
    </xdr:to>
    <xdr:pic>
      <xdr:nvPicPr>
        <xdr:cNvPr id="43" name="図 42">
          <a:extLst>
            <a:ext uri="{FF2B5EF4-FFF2-40B4-BE49-F238E27FC236}">
              <a16:creationId xmlns:a16="http://schemas.microsoft.com/office/drawing/2014/main" id="{059E68AB-841C-4DA5-9EFE-F8FC9E87542A}"/>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5198190" y="12378915"/>
          <a:ext cx="254058" cy="254058"/>
        </a:xfrm>
        <a:prstGeom prst="rect">
          <a:avLst/>
        </a:prstGeom>
      </xdr:spPr>
    </xdr:pic>
    <xdr:clientData/>
  </xdr:twoCellAnchor>
  <xdr:twoCellAnchor editAs="oneCell">
    <xdr:from>
      <xdr:col>2</xdr:col>
      <xdr:colOff>161370</xdr:colOff>
      <xdr:row>43</xdr:row>
      <xdr:rowOff>26895</xdr:rowOff>
    </xdr:from>
    <xdr:to>
      <xdr:col>2</xdr:col>
      <xdr:colOff>415428</xdr:colOff>
      <xdr:row>43</xdr:row>
      <xdr:rowOff>280953</xdr:rowOff>
    </xdr:to>
    <xdr:pic>
      <xdr:nvPicPr>
        <xdr:cNvPr id="44" name="図 43">
          <a:extLst>
            <a:ext uri="{FF2B5EF4-FFF2-40B4-BE49-F238E27FC236}">
              <a16:creationId xmlns:a16="http://schemas.microsoft.com/office/drawing/2014/main" id="{697BD054-1152-4DD5-AD45-6EB9F2CC095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5198190" y="12676095"/>
          <a:ext cx="254058" cy="254058"/>
        </a:xfrm>
        <a:prstGeom prst="rect">
          <a:avLst/>
        </a:prstGeom>
      </xdr:spPr>
    </xdr:pic>
    <xdr:clientData/>
  </xdr:twoCellAnchor>
  <xdr:twoCellAnchor editAs="oneCell">
    <xdr:from>
      <xdr:col>2</xdr:col>
      <xdr:colOff>161370</xdr:colOff>
      <xdr:row>44</xdr:row>
      <xdr:rowOff>28239</xdr:rowOff>
    </xdr:from>
    <xdr:to>
      <xdr:col>2</xdr:col>
      <xdr:colOff>415428</xdr:colOff>
      <xdr:row>44</xdr:row>
      <xdr:rowOff>280952</xdr:rowOff>
    </xdr:to>
    <xdr:pic>
      <xdr:nvPicPr>
        <xdr:cNvPr id="45" name="図 44">
          <a:extLst>
            <a:ext uri="{FF2B5EF4-FFF2-40B4-BE49-F238E27FC236}">
              <a16:creationId xmlns:a16="http://schemas.microsoft.com/office/drawing/2014/main" id="{F08559E6-15E8-43E0-8778-5C8FC8F4A4E2}"/>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5198190" y="12974619"/>
          <a:ext cx="254058" cy="252713"/>
        </a:xfrm>
        <a:prstGeom prst="rect">
          <a:avLst/>
        </a:prstGeom>
      </xdr:spPr>
    </xdr:pic>
    <xdr:clientData/>
  </xdr:twoCellAnchor>
  <xdr:twoCellAnchor editAs="oneCell">
    <xdr:from>
      <xdr:col>2</xdr:col>
      <xdr:colOff>161370</xdr:colOff>
      <xdr:row>45</xdr:row>
      <xdr:rowOff>26895</xdr:rowOff>
    </xdr:from>
    <xdr:to>
      <xdr:col>2</xdr:col>
      <xdr:colOff>415428</xdr:colOff>
      <xdr:row>45</xdr:row>
      <xdr:rowOff>280953</xdr:rowOff>
    </xdr:to>
    <xdr:pic>
      <xdr:nvPicPr>
        <xdr:cNvPr id="46" name="図 45">
          <a:extLst>
            <a:ext uri="{FF2B5EF4-FFF2-40B4-BE49-F238E27FC236}">
              <a16:creationId xmlns:a16="http://schemas.microsoft.com/office/drawing/2014/main" id="{49D0A85D-6152-425E-9EAD-AD3FD29266D3}"/>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5198190" y="13270455"/>
          <a:ext cx="254058" cy="254058"/>
        </a:xfrm>
        <a:prstGeom prst="rect">
          <a:avLst/>
        </a:prstGeom>
      </xdr:spPr>
    </xdr:pic>
    <xdr:clientData/>
  </xdr:twoCellAnchor>
  <xdr:twoCellAnchor editAs="oneCell">
    <xdr:from>
      <xdr:col>2</xdr:col>
      <xdr:colOff>161370</xdr:colOff>
      <xdr:row>46</xdr:row>
      <xdr:rowOff>26895</xdr:rowOff>
    </xdr:from>
    <xdr:to>
      <xdr:col>2</xdr:col>
      <xdr:colOff>415428</xdr:colOff>
      <xdr:row>46</xdr:row>
      <xdr:rowOff>280953</xdr:rowOff>
    </xdr:to>
    <xdr:pic>
      <xdr:nvPicPr>
        <xdr:cNvPr id="47" name="図 46">
          <a:extLst>
            <a:ext uri="{FF2B5EF4-FFF2-40B4-BE49-F238E27FC236}">
              <a16:creationId xmlns:a16="http://schemas.microsoft.com/office/drawing/2014/main" id="{E12DDE5E-6067-4DF9-940B-4D56ED13E359}"/>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5198190" y="13567635"/>
          <a:ext cx="254058" cy="254058"/>
        </a:xfrm>
        <a:prstGeom prst="rect">
          <a:avLst/>
        </a:prstGeom>
      </xdr:spPr>
    </xdr:pic>
    <xdr:clientData/>
  </xdr:twoCellAnchor>
  <xdr:twoCellAnchor editAs="oneCell">
    <xdr:from>
      <xdr:col>2</xdr:col>
      <xdr:colOff>161370</xdr:colOff>
      <xdr:row>47</xdr:row>
      <xdr:rowOff>26895</xdr:rowOff>
    </xdr:from>
    <xdr:to>
      <xdr:col>2</xdr:col>
      <xdr:colOff>415428</xdr:colOff>
      <xdr:row>47</xdr:row>
      <xdr:rowOff>280953</xdr:rowOff>
    </xdr:to>
    <xdr:pic>
      <xdr:nvPicPr>
        <xdr:cNvPr id="48" name="図 47">
          <a:extLst>
            <a:ext uri="{FF2B5EF4-FFF2-40B4-BE49-F238E27FC236}">
              <a16:creationId xmlns:a16="http://schemas.microsoft.com/office/drawing/2014/main" id="{0654D45C-7D23-4333-9216-069D9B3CCBC6}"/>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5198190" y="13864815"/>
          <a:ext cx="254058" cy="254058"/>
        </a:xfrm>
        <a:prstGeom prst="rect">
          <a:avLst/>
        </a:prstGeom>
      </xdr:spPr>
    </xdr:pic>
    <xdr:clientData/>
  </xdr:twoCellAnchor>
  <xdr:twoCellAnchor editAs="oneCell">
    <xdr:from>
      <xdr:col>2</xdr:col>
      <xdr:colOff>161370</xdr:colOff>
      <xdr:row>48</xdr:row>
      <xdr:rowOff>26896</xdr:rowOff>
    </xdr:from>
    <xdr:to>
      <xdr:col>2</xdr:col>
      <xdr:colOff>415428</xdr:colOff>
      <xdr:row>48</xdr:row>
      <xdr:rowOff>280954</xdr:rowOff>
    </xdr:to>
    <xdr:pic>
      <xdr:nvPicPr>
        <xdr:cNvPr id="49" name="図 48">
          <a:extLst>
            <a:ext uri="{FF2B5EF4-FFF2-40B4-BE49-F238E27FC236}">
              <a16:creationId xmlns:a16="http://schemas.microsoft.com/office/drawing/2014/main" id="{71F39784-8128-4C5D-A0BD-FC3BA8AFC9B8}"/>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5198190" y="14161996"/>
          <a:ext cx="254058" cy="254058"/>
        </a:xfrm>
        <a:prstGeom prst="rect">
          <a:avLst/>
        </a:prstGeom>
      </xdr:spPr>
    </xdr:pic>
    <xdr:clientData/>
  </xdr:twoCellAnchor>
  <xdr:twoCellAnchor editAs="oneCell">
    <xdr:from>
      <xdr:col>2</xdr:col>
      <xdr:colOff>161370</xdr:colOff>
      <xdr:row>49</xdr:row>
      <xdr:rowOff>28239</xdr:rowOff>
    </xdr:from>
    <xdr:to>
      <xdr:col>2</xdr:col>
      <xdr:colOff>415428</xdr:colOff>
      <xdr:row>49</xdr:row>
      <xdr:rowOff>280952</xdr:rowOff>
    </xdr:to>
    <xdr:pic>
      <xdr:nvPicPr>
        <xdr:cNvPr id="50" name="図 49">
          <a:extLst>
            <a:ext uri="{FF2B5EF4-FFF2-40B4-BE49-F238E27FC236}">
              <a16:creationId xmlns:a16="http://schemas.microsoft.com/office/drawing/2014/main" id="{EFED453E-2DF4-4841-A377-DA5F903FF8AA}"/>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5198190" y="14460519"/>
          <a:ext cx="254058" cy="252713"/>
        </a:xfrm>
        <a:prstGeom prst="rect">
          <a:avLst/>
        </a:prstGeom>
      </xdr:spPr>
    </xdr:pic>
    <xdr:clientData/>
  </xdr:twoCellAnchor>
  <xdr:twoCellAnchor editAs="oneCell">
    <xdr:from>
      <xdr:col>2</xdr:col>
      <xdr:colOff>161370</xdr:colOff>
      <xdr:row>50</xdr:row>
      <xdr:rowOff>26895</xdr:rowOff>
    </xdr:from>
    <xdr:to>
      <xdr:col>2</xdr:col>
      <xdr:colOff>415428</xdr:colOff>
      <xdr:row>50</xdr:row>
      <xdr:rowOff>280953</xdr:rowOff>
    </xdr:to>
    <xdr:pic>
      <xdr:nvPicPr>
        <xdr:cNvPr id="51" name="図 50">
          <a:extLst>
            <a:ext uri="{FF2B5EF4-FFF2-40B4-BE49-F238E27FC236}">
              <a16:creationId xmlns:a16="http://schemas.microsoft.com/office/drawing/2014/main" id="{E70CCB08-7ED6-4B98-8421-630CF429DB0A}"/>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5198190" y="14756355"/>
          <a:ext cx="254058" cy="254058"/>
        </a:xfrm>
        <a:prstGeom prst="rect">
          <a:avLst/>
        </a:prstGeom>
      </xdr:spPr>
    </xdr:pic>
    <xdr:clientData/>
  </xdr:twoCellAnchor>
  <xdr:twoCellAnchor editAs="oneCell">
    <xdr:from>
      <xdr:col>2</xdr:col>
      <xdr:colOff>161370</xdr:colOff>
      <xdr:row>51</xdr:row>
      <xdr:rowOff>26895</xdr:rowOff>
    </xdr:from>
    <xdr:to>
      <xdr:col>2</xdr:col>
      <xdr:colOff>415428</xdr:colOff>
      <xdr:row>51</xdr:row>
      <xdr:rowOff>280953</xdr:rowOff>
    </xdr:to>
    <xdr:pic>
      <xdr:nvPicPr>
        <xdr:cNvPr id="52" name="図 51">
          <a:extLst>
            <a:ext uri="{FF2B5EF4-FFF2-40B4-BE49-F238E27FC236}">
              <a16:creationId xmlns:a16="http://schemas.microsoft.com/office/drawing/2014/main" id="{895C28EB-4626-4985-B5E6-5EC68720805B}"/>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5198190" y="15053535"/>
          <a:ext cx="254058" cy="254058"/>
        </a:xfrm>
        <a:prstGeom prst="rect">
          <a:avLst/>
        </a:prstGeom>
      </xdr:spPr>
    </xdr:pic>
    <xdr:clientData/>
  </xdr:twoCellAnchor>
  <xdr:twoCellAnchor editAs="oneCell">
    <xdr:from>
      <xdr:col>2</xdr:col>
      <xdr:colOff>161370</xdr:colOff>
      <xdr:row>52</xdr:row>
      <xdr:rowOff>26895</xdr:rowOff>
    </xdr:from>
    <xdr:to>
      <xdr:col>2</xdr:col>
      <xdr:colOff>415428</xdr:colOff>
      <xdr:row>52</xdr:row>
      <xdr:rowOff>280953</xdr:rowOff>
    </xdr:to>
    <xdr:pic>
      <xdr:nvPicPr>
        <xdr:cNvPr id="53" name="図 52">
          <a:extLst>
            <a:ext uri="{FF2B5EF4-FFF2-40B4-BE49-F238E27FC236}">
              <a16:creationId xmlns:a16="http://schemas.microsoft.com/office/drawing/2014/main" id="{647193BC-1E11-47EF-AA76-E7B0BC70EAB9}"/>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5198190" y="15350715"/>
          <a:ext cx="254058" cy="254058"/>
        </a:xfrm>
        <a:prstGeom prst="rect">
          <a:avLst/>
        </a:prstGeom>
      </xdr:spPr>
    </xdr:pic>
    <xdr:clientData/>
  </xdr:twoCellAnchor>
  <xdr:twoCellAnchor editAs="oneCell">
    <xdr:from>
      <xdr:col>2</xdr:col>
      <xdr:colOff>161370</xdr:colOff>
      <xdr:row>53</xdr:row>
      <xdr:rowOff>26896</xdr:rowOff>
    </xdr:from>
    <xdr:to>
      <xdr:col>2</xdr:col>
      <xdr:colOff>415428</xdr:colOff>
      <xdr:row>53</xdr:row>
      <xdr:rowOff>280954</xdr:rowOff>
    </xdr:to>
    <xdr:pic>
      <xdr:nvPicPr>
        <xdr:cNvPr id="54" name="図 53">
          <a:extLst>
            <a:ext uri="{FF2B5EF4-FFF2-40B4-BE49-F238E27FC236}">
              <a16:creationId xmlns:a16="http://schemas.microsoft.com/office/drawing/2014/main" id="{8315C48A-35C1-4074-AB34-7ED533142D52}"/>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5198190" y="15647896"/>
          <a:ext cx="254058" cy="254058"/>
        </a:xfrm>
        <a:prstGeom prst="rect">
          <a:avLst/>
        </a:prstGeom>
      </xdr:spPr>
    </xdr:pic>
    <xdr:clientData/>
  </xdr:twoCellAnchor>
  <xdr:twoCellAnchor editAs="oneCell">
    <xdr:from>
      <xdr:col>2</xdr:col>
      <xdr:colOff>161370</xdr:colOff>
      <xdr:row>54</xdr:row>
      <xdr:rowOff>28239</xdr:rowOff>
    </xdr:from>
    <xdr:to>
      <xdr:col>2</xdr:col>
      <xdr:colOff>415428</xdr:colOff>
      <xdr:row>54</xdr:row>
      <xdr:rowOff>280952</xdr:rowOff>
    </xdr:to>
    <xdr:pic>
      <xdr:nvPicPr>
        <xdr:cNvPr id="55" name="図 54">
          <a:extLst>
            <a:ext uri="{FF2B5EF4-FFF2-40B4-BE49-F238E27FC236}">
              <a16:creationId xmlns:a16="http://schemas.microsoft.com/office/drawing/2014/main" id="{5FFDD988-0ED5-446F-8401-0B9E56B2CE1A}"/>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5198190" y="15946419"/>
          <a:ext cx="254058" cy="252713"/>
        </a:xfrm>
        <a:prstGeom prst="rect">
          <a:avLst/>
        </a:prstGeom>
      </xdr:spPr>
    </xdr:pic>
    <xdr:clientData/>
  </xdr:twoCellAnchor>
  <xdr:twoCellAnchor editAs="oneCell">
    <xdr:from>
      <xdr:col>2</xdr:col>
      <xdr:colOff>161370</xdr:colOff>
      <xdr:row>55</xdr:row>
      <xdr:rowOff>26895</xdr:rowOff>
    </xdr:from>
    <xdr:to>
      <xdr:col>2</xdr:col>
      <xdr:colOff>415428</xdr:colOff>
      <xdr:row>55</xdr:row>
      <xdr:rowOff>280953</xdr:rowOff>
    </xdr:to>
    <xdr:pic>
      <xdr:nvPicPr>
        <xdr:cNvPr id="56" name="図 55">
          <a:extLst>
            <a:ext uri="{FF2B5EF4-FFF2-40B4-BE49-F238E27FC236}">
              <a16:creationId xmlns:a16="http://schemas.microsoft.com/office/drawing/2014/main" id="{BC9FE1D3-C87A-4299-B235-0B8BD9E0FDA1}"/>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5198190" y="16242255"/>
          <a:ext cx="254058" cy="254058"/>
        </a:xfrm>
        <a:prstGeom prst="rect">
          <a:avLst/>
        </a:prstGeom>
      </xdr:spPr>
    </xdr:pic>
    <xdr:clientData/>
  </xdr:twoCellAnchor>
  <xdr:twoCellAnchor editAs="oneCell">
    <xdr:from>
      <xdr:col>2</xdr:col>
      <xdr:colOff>161370</xdr:colOff>
      <xdr:row>56</xdr:row>
      <xdr:rowOff>26895</xdr:rowOff>
    </xdr:from>
    <xdr:to>
      <xdr:col>2</xdr:col>
      <xdr:colOff>415428</xdr:colOff>
      <xdr:row>56</xdr:row>
      <xdr:rowOff>280953</xdr:rowOff>
    </xdr:to>
    <xdr:pic>
      <xdr:nvPicPr>
        <xdr:cNvPr id="57" name="図 56">
          <a:extLst>
            <a:ext uri="{FF2B5EF4-FFF2-40B4-BE49-F238E27FC236}">
              <a16:creationId xmlns:a16="http://schemas.microsoft.com/office/drawing/2014/main" id="{BFDD14D0-E9D9-4877-976B-2A879A15D555}"/>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5198190" y="16539435"/>
          <a:ext cx="254058" cy="254058"/>
        </a:xfrm>
        <a:prstGeom prst="rect">
          <a:avLst/>
        </a:prstGeom>
      </xdr:spPr>
    </xdr:pic>
    <xdr:clientData/>
  </xdr:twoCellAnchor>
  <xdr:twoCellAnchor editAs="oneCell">
    <xdr:from>
      <xdr:col>2</xdr:col>
      <xdr:colOff>161370</xdr:colOff>
      <xdr:row>57</xdr:row>
      <xdr:rowOff>26895</xdr:rowOff>
    </xdr:from>
    <xdr:to>
      <xdr:col>2</xdr:col>
      <xdr:colOff>415428</xdr:colOff>
      <xdr:row>57</xdr:row>
      <xdr:rowOff>280953</xdr:rowOff>
    </xdr:to>
    <xdr:pic>
      <xdr:nvPicPr>
        <xdr:cNvPr id="58" name="図 57">
          <a:extLst>
            <a:ext uri="{FF2B5EF4-FFF2-40B4-BE49-F238E27FC236}">
              <a16:creationId xmlns:a16="http://schemas.microsoft.com/office/drawing/2014/main" id="{2EAEEE00-67D0-44B9-8B80-F1EB8E7D5938}"/>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5198190" y="16836615"/>
          <a:ext cx="254058" cy="254058"/>
        </a:xfrm>
        <a:prstGeom prst="rect">
          <a:avLst/>
        </a:prstGeom>
      </xdr:spPr>
    </xdr:pic>
    <xdr:clientData/>
  </xdr:twoCellAnchor>
  <xdr:twoCellAnchor editAs="oneCell">
    <xdr:from>
      <xdr:col>2</xdr:col>
      <xdr:colOff>161370</xdr:colOff>
      <xdr:row>58</xdr:row>
      <xdr:rowOff>26896</xdr:rowOff>
    </xdr:from>
    <xdr:to>
      <xdr:col>2</xdr:col>
      <xdr:colOff>415428</xdr:colOff>
      <xdr:row>58</xdr:row>
      <xdr:rowOff>280954</xdr:rowOff>
    </xdr:to>
    <xdr:pic>
      <xdr:nvPicPr>
        <xdr:cNvPr id="59" name="図 58">
          <a:extLst>
            <a:ext uri="{FF2B5EF4-FFF2-40B4-BE49-F238E27FC236}">
              <a16:creationId xmlns:a16="http://schemas.microsoft.com/office/drawing/2014/main" id="{B34849A6-4069-477F-9C44-77F8107EBD7D}"/>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5198190" y="17133796"/>
          <a:ext cx="254058" cy="254058"/>
        </a:xfrm>
        <a:prstGeom prst="rect">
          <a:avLst/>
        </a:prstGeom>
      </xdr:spPr>
    </xdr:pic>
    <xdr:clientData/>
  </xdr:twoCellAnchor>
  <xdr:twoCellAnchor editAs="oneCell">
    <xdr:from>
      <xdr:col>2</xdr:col>
      <xdr:colOff>161370</xdr:colOff>
      <xdr:row>59</xdr:row>
      <xdr:rowOff>28239</xdr:rowOff>
    </xdr:from>
    <xdr:to>
      <xdr:col>2</xdr:col>
      <xdr:colOff>415428</xdr:colOff>
      <xdr:row>59</xdr:row>
      <xdr:rowOff>280952</xdr:rowOff>
    </xdr:to>
    <xdr:pic>
      <xdr:nvPicPr>
        <xdr:cNvPr id="60" name="図 59">
          <a:extLst>
            <a:ext uri="{FF2B5EF4-FFF2-40B4-BE49-F238E27FC236}">
              <a16:creationId xmlns:a16="http://schemas.microsoft.com/office/drawing/2014/main" id="{26C0D901-00EC-40BF-A9FD-87D189FBFE86}"/>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5198190" y="17432319"/>
          <a:ext cx="254058" cy="252713"/>
        </a:xfrm>
        <a:prstGeom prst="rect">
          <a:avLst/>
        </a:prstGeom>
      </xdr:spPr>
    </xdr:pic>
    <xdr:clientData/>
  </xdr:twoCellAnchor>
  <xdr:twoCellAnchor editAs="oneCell">
    <xdr:from>
      <xdr:col>2</xdr:col>
      <xdr:colOff>161370</xdr:colOff>
      <xdr:row>60</xdr:row>
      <xdr:rowOff>26895</xdr:rowOff>
    </xdr:from>
    <xdr:to>
      <xdr:col>2</xdr:col>
      <xdr:colOff>415428</xdr:colOff>
      <xdr:row>60</xdr:row>
      <xdr:rowOff>280953</xdr:rowOff>
    </xdr:to>
    <xdr:pic>
      <xdr:nvPicPr>
        <xdr:cNvPr id="61" name="図 60">
          <a:extLst>
            <a:ext uri="{FF2B5EF4-FFF2-40B4-BE49-F238E27FC236}">
              <a16:creationId xmlns:a16="http://schemas.microsoft.com/office/drawing/2014/main" id="{298E7B24-B9D8-4F1A-A03D-A5F1EC716C96}"/>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5198190" y="17728155"/>
          <a:ext cx="254058" cy="254058"/>
        </a:xfrm>
        <a:prstGeom prst="rect">
          <a:avLst/>
        </a:prstGeom>
      </xdr:spPr>
    </xdr:pic>
    <xdr:clientData/>
  </xdr:twoCellAnchor>
  <xdr:twoCellAnchor editAs="oneCell">
    <xdr:from>
      <xdr:col>2</xdr:col>
      <xdr:colOff>161370</xdr:colOff>
      <xdr:row>61</xdr:row>
      <xdr:rowOff>26895</xdr:rowOff>
    </xdr:from>
    <xdr:to>
      <xdr:col>2</xdr:col>
      <xdr:colOff>415428</xdr:colOff>
      <xdr:row>61</xdr:row>
      <xdr:rowOff>280953</xdr:rowOff>
    </xdr:to>
    <xdr:pic>
      <xdr:nvPicPr>
        <xdr:cNvPr id="62" name="図 61">
          <a:extLst>
            <a:ext uri="{FF2B5EF4-FFF2-40B4-BE49-F238E27FC236}">
              <a16:creationId xmlns:a16="http://schemas.microsoft.com/office/drawing/2014/main" id="{05F98491-68FE-4C88-8DC1-71BEDDEF48A7}"/>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5198190" y="18025335"/>
          <a:ext cx="254058" cy="254058"/>
        </a:xfrm>
        <a:prstGeom prst="rect">
          <a:avLst/>
        </a:prstGeom>
      </xdr:spPr>
    </xdr:pic>
    <xdr:clientData/>
  </xdr:twoCellAnchor>
  <xdr:twoCellAnchor editAs="oneCell">
    <xdr:from>
      <xdr:col>2</xdr:col>
      <xdr:colOff>161370</xdr:colOff>
      <xdr:row>62</xdr:row>
      <xdr:rowOff>26895</xdr:rowOff>
    </xdr:from>
    <xdr:to>
      <xdr:col>2</xdr:col>
      <xdr:colOff>415428</xdr:colOff>
      <xdr:row>62</xdr:row>
      <xdr:rowOff>280953</xdr:rowOff>
    </xdr:to>
    <xdr:pic>
      <xdr:nvPicPr>
        <xdr:cNvPr id="63" name="図 62">
          <a:extLst>
            <a:ext uri="{FF2B5EF4-FFF2-40B4-BE49-F238E27FC236}">
              <a16:creationId xmlns:a16="http://schemas.microsoft.com/office/drawing/2014/main" id="{695FBDDE-4A9E-4DC3-85E5-C1EFA78A5134}"/>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5198190" y="18322515"/>
          <a:ext cx="254058" cy="254058"/>
        </a:xfrm>
        <a:prstGeom prst="rect">
          <a:avLst/>
        </a:prstGeom>
      </xdr:spPr>
    </xdr:pic>
    <xdr:clientData/>
  </xdr:twoCellAnchor>
  <xdr:twoCellAnchor editAs="oneCell">
    <xdr:from>
      <xdr:col>2</xdr:col>
      <xdr:colOff>161370</xdr:colOff>
      <xdr:row>63</xdr:row>
      <xdr:rowOff>26896</xdr:rowOff>
    </xdr:from>
    <xdr:to>
      <xdr:col>2</xdr:col>
      <xdr:colOff>415428</xdr:colOff>
      <xdr:row>63</xdr:row>
      <xdr:rowOff>280954</xdr:rowOff>
    </xdr:to>
    <xdr:pic>
      <xdr:nvPicPr>
        <xdr:cNvPr id="64" name="図 63">
          <a:extLst>
            <a:ext uri="{FF2B5EF4-FFF2-40B4-BE49-F238E27FC236}">
              <a16:creationId xmlns:a16="http://schemas.microsoft.com/office/drawing/2014/main" id="{C7B9BC06-1A08-4D3A-B29C-3D770563E486}"/>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5198190" y="18619696"/>
          <a:ext cx="254058" cy="254058"/>
        </a:xfrm>
        <a:prstGeom prst="rect">
          <a:avLst/>
        </a:prstGeom>
      </xdr:spPr>
    </xdr:pic>
    <xdr:clientData/>
  </xdr:twoCellAnchor>
  <xdr:twoCellAnchor editAs="oneCell">
    <xdr:from>
      <xdr:col>2</xdr:col>
      <xdr:colOff>161370</xdr:colOff>
      <xdr:row>64</xdr:row>
      <xdr:rowOff>28239</xdr:rowOff>
    </xdr:from>
    <xdr:to>
      <xdr:col>2</xdr:col>
      <xdr:colOff>415428</xdr:colOff>
      <xdr:row>64</xdr:row>
      <xdr:rowOff>280952</xdr:rowOff>
    </xdr:to>
    <xdr:pic>
      <xdr:nvPicPr>
        <xdr:cNvPr id="65" name="図 64">
          <a:extLst>
            <a:ext uri="{FF2B5EF4-FFF2-40B4-BE49-F238E27FC236}">
              <a16:creationId xmlns:a16="http://schemas.microsoft.com/office/drawing/2014/main" id="{33922D66-DCB3-4112-B988-C414994F2EF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5198190" y="18918219"/>
          <a:ext cx="254058" cy="252713"/>
        </a:xfrm>
        <a:prstGeom prst="rect">
          <a:avLst/>
        </a:prstGeom>
      </xdr:spPr>
    </xdr:pic>
    <xdr:clientData/>
  </xdr:twoCellAnchor>
  <xdr:twoCellAnchor editAs="oneCell">
    <xdr:from>
      <xdr:col>2</xdr:col>
      <xdr:colOff>161370</xdr:colOff>
      <xdr:row>65</xdr:row>
      <xdr:rowOff>26895</xdr:rowOff>
    </xdr:from>
    <xdr:to>
      <xdr:col>2</xdr:col>
      <xdr:colOff>415428</xdr:colOff>
      <xdr:row>65</xdr:row>
      <xdr:rowOff>280953</xdr:rowOff>
    </xdr:to>
    <xdr:pic>
      <xdr:nvPicPr>
        <xdr:cNvPr id="66" name="図 65">
          <a:extLst>
            <a:ext uri="{FF2B5EF4-FFF2-40B4-BE49-F238E27FC236}">
              <a16:creationId xmlns:a16="http://schemas.microsoft.com/office/drawing/2014/main" id="{85E229EA-9557-4C0D-A399-2C6B3F036044}"/>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5198190" y="19214055"/>
          <a:ext cx="254058" cy="254058"/>
        </a:xfrm>
        <a:prstGeom prst="rect">
          <a:avLst/>
        </a:prstGeom>
      </xdr:spPr>
    </xdr:pic>
    <xdr:clientData/>
  </xdr:twoCellAnchor>
  <xdr:twoCellAnchor editAs="oneCell">
    <xdr:from>
      <xdr:col>2</xdr:col>
      <xdr:colOff>161370</xdr:colOff>
      <xdr:row>66</xdr:row>
      <xdr:rowOff>26895</xdr:rowOff>
    </xdr:from>
    <xdr:to>
      <xdr:col>2</xdr:col>
      <xdr:colOff>415428</xdr:colOff>
      <xdr:row>66</xdr:row>
      <xdr:rowOff>280953</xdr:rowOff>
    </xdr:to>
    <xdr:pic>
      <xdr:nvPicPr>
        <xdr:cNvPr id="67" name="図 66">
          <a:extLst>
            <a:ext uri="{FF2B5EF4-FFF2-40B4-BE49-F238E27FC236}">
              <a16:creationId xmlns:a16="http://schemas.microsoft.com/office/drawing/2014/main" id="{2A74F419-2EAA-46A1-9C5D-3010D10C068B}"/>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5198190" y="19511235"/>
          <a:ext cx="254058" cy="254058"/>
        </a:xfrm>
        <a:prstGeom prst="rect">
          <a:avLst/>
        </a:prstGeom>
      </xdr:spPr>
    </xdr:pic>
    <xdr:clientData/>
  </xdr:twoCellAnchor>
  <xdr:twoCellAnchor editAs="oneCell">
    <xdr:from>
      <xdr:col>2</xdr:col>
      <xdr:colOff>161370</xdr:colOff>
      <xdr:row>67</xdr:row>
      <xdr:rowOff>26895</xdr:rowOff>
    </xdr:from>
    <xdr:to>
      <xdr:col>2</xdr:col>
      <xdr:colOff>415428</xdr:colOff>
      <xdr:row>67</xdr:row>
      <xdr:rowOff>280953</xdr:rowOff>
    </xdr:to>
    <xdr:pic>
      <xdr:nvPicPr>
        <xdr:cNvPr id="68" name="図 67">
          <a:extLst>
            <a:ext uri="{FF2B5EF4-FFF2-40B4-BE49-F238E27FC236}">
              <a16:creationId xmlns:a16="http://schemas.microsoft.com/office/drawing/2014/main" id="{D281CD18-BD56-4BF9-8762-7B3B92B1A169}"/>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5198190" y="19808415"/>
          <a:ext cx="254058" cy="254058"/>
        </a:xfrm>
        <a:prstGeom prst="rect">
          <a:avLst/>
        </a:prstGeom>
      </xdr:spPr>
    </xdr:pic>
    <xdr:clientData/>
  </xdr:twoCellAnchor>
  <xdr:twoCellAnchor editAs="oneCell">
    <xdr:from>
      <xdr:col>2</xdr:col>
      <xdr:colOff>161370</xdr:colOff>
      <xdr:row>68</xdr:row>
      <xdr:rowOff>26896</xdr:rowOff>
    </xdr:from>
    <xdr:to>
      <xdr:col>2</xdr:col>
      <xdr:colOff>415428</xdr:colOff>
      <xdr:row>68</xdr:row>
      <xdr:rowOff>280954</xdr:rowOff>
    </xdr:to>
    <xdr:pic>
      <xdr:nvPicPr>
        <xdr:cNvPr id="69" name="図 68">
          <a:extLst>
            <a:ext uri="{FF2B5EF4-FFF2-40B4-BE49-F238E27FC236}">
              <a16:creationId xmlns:a16="http://schemas.microsoft.com/office/drawing/2014/main" id="{9D4661CC-A6D9-4B3F-93DC-E482FA9BCC39}"/>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5198190" y="20105596"/>
          <a:ext cx="254058" cy="254058"/>
        </a:xfrm>
        <a:prstGeom prst="rect">
          <a:avLst/>
        </a:prstGeom>
      </xdr:spPr>
    </xdr:pic>
    <xdr:clientData/>
  </xdr:twoCellAnchor>
  <xdr:twoCellAnchor editAs="oneCell">
    <xdr:from>
      <xdr:col>2</xdr:col>
      <xdr:colOff>161370</xdr:colOff>
      <xdr:row>69</xdr:row>
      <xdr:rowOff>28239</xdr:rowOff>
    </xdr:from>
    <xdr:to>
      <xdr:col>2</xdr:col>
      <xdr:colOff>415428</xdr:colOff>
      <xdr:row>69</xdr:row>
      <xdr:rowOff>280952</xdr:rowOff>
    </xdr:to>
    <xdr:pic>
      <xdr:nvPicPr>
        <xdr:cNvPr id="70" name="図 69">
          <a:extLst>
            <a:ext uri="{FF2B5EF4-FFF2-40B4-BE49-F238E27FC236}">
              <a16:creationId xmlns:a16="http://schemas.microsoft.com/office/drawing/2014/main" id="{6A78AAEE-AE7D-4A55-9466-016FE535BE0F}"/>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5198190" y="20404119"/>
          <a:ext cx="254058" cy="252713"/>
        </a:xfrm>
        <a:prstGeom prst="rect">
          <a:avLst/>
        </a:prstGeom>
      </xdr:spPr>
    </xdr:pic>
    <xdr:clientData/>
  </xdr:twoCellAnchor>
  <xdr:twoCellAnchor editAs="oneCell">
    <xdr:from>
      <xdr:col>2</xdr:col>
      <xdr:colOff>161370</xdr:colOff>
      <xdr:row>70</xdr:row>
      <xdr:rowOff>26895</xdr:rowOff>
    </xdr:from>
    <xdr:to>
      <xdr:col>2</xdr:col>
      <xdr:colOff>415428</xdr:colOff>
      <xdr:row>70</xdr:row>
      <xdr:rowOff>280953</xdr:rowOff>
    </xdr:to>
    <xdr:pic>
      <xdr:nvPicPr>
        <xdr:cNvPr id="71" name="図 70">
          <a:extLst>
            <a:ext uri="{FF2B5EF4-FFF2-40B4-BE49-F238E27FC236}">
              <a16:creationId xmlns:a16="http://schemas.microsoft.com/office/drawing/2014/main" id="{2C19DF91-FD2F-4A4B-8F78-D46989F8A152}"/>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5200095" y="20572320"/>
          <a:ext cx="254058" cy="254058"/>
        </a:xfrm>
        <a:prstGeom prst="rect">
          <a:avLst/>
        </a:prstGeom>
      </xdr:spPr>
    </xdr:pic>
    <xdr:clientData/>
  </xdr:twoCellAnchor>
  <xdr:twoCellAnchor editAs="oneCell">
    <xdr:from>
      <xdr:col>2</xdr:col>
      <xdr:colOff>161370</xdr:colOff>
      <xdr:row>71</xdr:row>
      <xdr:rowOff>26895</xdr:rowOff>
    </xdr:from>
    <xdr:to>
      <xdr:col>2</xdr:col>
      <xdr:colOff>415428</xdr:colOff>
      <xdr:row>71</xdr:row>
      <xdr:rowOff>280953</xdr:rowOff>
    </xdr:to>
    <xdr:pic>
      <xdr:nvPicPr>
        <xdr:cNvPr id="72" name="図 71">
          <a:extLst>
            <a:ext uri="{FF2B5EF4-FFF2-40B4-BE49-F238E27FC236}">
              <a16:creationId xmlns:a16="http://schemas.microsoft.com/office/drawing/2014/main" id="{67C62055-66F9-4829-A13B-D97FCD6203FF}"/>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5198190" y="20997135"/>
          <a:ext cx="254058" cy="254058"/>
        </a:xfrm>
        <a:prstGeom prst="rect">
          <a:avLst/>
        </a:prstGeom>
      </xdr:spPr>
    </xdr:pic>
    <xdr:clientData/>
  </xdr:twoCellAnchor>
  <xdr:twoCellAnchor editAs="oneCell">
    <xdr:from>
      <xdr:col>2</xdr:col>
      <xdr:colOff>161370</xdr:colOff>
      <xdr:row>72</xdr:row>
      <xdr:rowOff>26895</xdr:rowOff>
    </xdr:from>
    <xdr:to>
      <xdr:col>2</xdr:col>
      <xdr:colOff>415428</xdr:colOff>
      <xdr:row>72</xdr:row>
      <xdr:rowOff>280953</xdr:rowOff>
    </xdr:to>
    <xdr:pic>
      <xdr:nvPicPr>
        <xdr:cNvPr id="73" name="図 72">
          <a:extLst>
            <a:ext uri="{FF2B5EF4-FFF2-40B4-BE49-F238E27FC236}">
              <a16:creationId xmlns:a16="http://schemas.microsoft.com/office/drawing/2014/main" id="{BC2F72B4-CCD0-44A9-BEC0-B5E9B711D74F}"/>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5198190" y="21294315"/>
          <a:ext cx="254058" cy="254058"/>
        </a:xfrm>
        <a:prstGeom prst="rect">
          <a:avLst/>
        </a:prstGeom>
      </xdr:spPr>
    </xdr:pic>
    <xdr:clientData/>
  </xdr:twoCellAnchor>
  <xdr:twoCellAnchor editAs="oneCell">
    <xdr:from>
      <xdr:col>2</xdr:col>
      <xdr:colOff>161370</xdr:colOff>
      <xdr:row>73</xdr:row>
      <xdr:rowOff>26896</xdr:rowOff>
    </xdr:from>
    <xdr:to>
      <xdr:col>2</xdr:col>
      <xdr:colOff>415428</xdr:colOff>
      <xdr:row>73</xdr:row>
      <xdr:rowOff>280954</xdr:rowOff>
    </xdr:to>
    <xdr:pic>
      <xdr:nvPicPr>
        <xdr:cNvPr id="74" name="図 73">
          <a:extLst>
            <a:ext uri="{FF2B5EF4-FFF2-40B4-BE49-F238E27FC236}">
              <a16:creationId xmlns:a16="http://schemas.microsoft.com/office/drawing/2014/main" id="{AB2E9953-61B6-417C-B93B-393E6A278D1F}"/>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5198190" y="21591496"/>
          <a:ext cx="254058" cy="254058"/>
        </a:xfrm>
        <a:prstGeom prst="rect">
          <a:avLst/>
        </a:prstGeom>
      </xdr:spPr>
    </xdr:pic>
    <xdr:clientData/>
  </xdr:twoCellAnchor>
  <xdr:twoCellAnchor editAs="oneCell">
    <xdr:from>
      <xdr:col>2</xdr:col>
      <xdr:colOff>161370</xdr:colOff>
      <xdr:row>74</xdr:row>
      <xdr:rowOff>28239</xdr:rowOff>
    </xdr:from>
    <xdr:to>
      <xdr:col>2</xdr:col>
      <xdr:colOff>415428</xdr:colOff>
      <xdr:row>74</xdr:row>
      <xdr:rowOff>280952</xdr:rowOff>
    </xdr:to>
    <xdr:pic>
      <xdr:nvPicPr>
        <xdr:cNvPr id="75" name="図 74">
          <a:extLst>
            <a:ext uri="{FF2B5EF4-FFF2-40B4-BE49-F238E27FC236}">
              <a16:creationId xmlns:a16="http://schemas.microsoft.com/office/drawing/2014/main" id="{5DB06BDB-3255-4966-88B4-ECADF2F75163}"/>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5198190" y="21890019"/>
          <a:ext cx="254058" cy="252713"/>
        </a:xfrm>
        <a:prstGeom prst="rect">
          <a:avLst/>
        </a:prstGeom>
      </xdr:spPr>
    </xdr:pic>
    <xdr:clientData/>
  </xdr:twoCellAnchor>
  <xdr:twoCellAnchor editAs="oneCell">
    <xdr:from>
      <xdr:col>2</xdr:col>
      <xdr:colOff>161370</xdr:colOff>
      <xdr:row>75</xdr:row>
      <xdr:rowOff>26895</xdr:rowOff>
    </xdr:from>
    <xdr:to>
      <xdr:col>2</xdr:col>
      <xdr:colOff>415428</xdr:colOff>
      <xdr:row>75</xdr:row>
      <xdr:rowOff>280953</xdr:rowOff>
    </xdr:to>
    <xdr:pic>
      <xdr:nvPicPr>
        <xdr:cNvPr id="76" name="図 75">
          <a:extLst>
            <a:ext uri="{FF2B5EF4-FFF2-40B4-BE49-F238E27FC236}">
              <a16:creationId xmlns:a16="http://schemas.microsoft.com/office/drawing/2014/main" id="{CF42BB18-73AD-4C1D-B0F9-E3B9400322E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5198190" y="22185855"/>
          <a:ext cx="254058" cy="254058"/>
        </a:xfrm>
        <a:prstGeom prst="rect">
          <a:avLst/>
        </a:prstGeom>
      </xdr:spPr>
    </xdr:pic>
    <xdr:clientData/>
  </xdr:twoCellAnchor>
  <xdr:twoCellAnchor editAs="oneCell">
    <xdr:from>
      <xdr:col>2</xdr:col>
      <xdr:colOff>161370</xdr:colOff>
      <xdr:row>76</xdr:row>
      <xdr:rowOff>26895</xdr:rowOff>
    </xdr:from>
    <xdr:to>
      <xdr:col>2</xdr:col>
      <xdr:colOff>415428</xdr:colOff>
      <xdr:row>76</xdr:row>
      <xdr:rowOff>280953</xdr:rowOff>
    </xdr:to>
    <xdr:pic>
      <xdr:nvPicPr>
        <xdr:cNvPr id="77" name="図 76">
          <a:extLst>
            <a:ext uri="{FF2B5EF4-FFF2-40B4-BE49-F238E27FC236}">
              <a16:creationId xmlns:a16="http://schemas.microsoft.com/office/drawing/2014/main" id="{C119CA00-2A99-4BFD-BDEB-044650346755}"/>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5198190" y="22483035"/>
          <a:ext cx="254058" cy="254058"/>
        </a:xfrm>
        <a:prstGeom prst="rect">
          <a:avLst/>
        </a:prstGeom>
      </xdr:spPr>
    </xdr:pic>
    <xdr:clientData/>
  </xdr:twoCellAnchor>
  <xdr:twoCellAnchor editAs="oneCell">
    <xdr:from>
      <xdr:col>2</xdr:col>
      <xdr:colOff>161370</xdr:colOff>
      <xdr:row>77</xdr:row>
      <xdr:rowOff>26895</xdr:rowOff>
    </xdr:from>
    <xdr:to>
      <xdr:col>2</xdr:col>
      <xdr:colOff>415338</xdr:colOff>
      <xdr:row>77</xdr:row>
      <xdr:rowOff>280863</xdr:rowOff>
    </xdr:to>
    <xdr:pic>
      <xdr:nvPicPr>
        <xdr:cNvPr id="78" name="図 77">
          <a:extLst>
            <a:ext uri="{FF2B5EF4-FFF2-40B4-BE49-F238E27FC236}">
              <a16:creationId xmlns:a16="http://schemas.microsoft.com/office/drawing/2014/main" id="{E2504A27-8714-4B8F-9A3C-E72AF220D902}"/>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5198190" y="22780215"/>
          <a:ext cx="253968" cy="253968"/>
        </a:xfrm>
        <a:prstGeom prst="rect">
          <a:avLst/>
        </a:prstGeom>
      </xdr:spPr>
    </xdr:pic>
    <xdr:clientData/>
  </xdr:twoCellAnchor>
  <xdr:twoCellAnchor editAs="oneCell">
    <xdr:from>
      <xdr:col>2</xdr:col>
      <xdr:colOff>161370</xdr:colOff>
      <xdr:row>78</xdr:row>
      <xdr:rowOff>26896</xdr:rowOff>
    </xdr:from>
    <xdr:to>
      <xdr:col>2</xdr:col>
      <xdr:colOff>415338</xdr:colOff>
      <xdr:row>78</xdr:row>
      <xdr:rowOff>280864</xdr:rowOff>
    </xdr:to>
    <xdr:pic>
      <xdr:nvPicPr>
        <xdr:cNvPr id="79" name="図 78">
          <a:extLst>
            <a:ext uri="{FF2B5EF4-FFF2-40B4-BE49-F238E27FC236}">
              <a16:creationId xmlns:a16="http://schemas.microsoft.com/office/drawing/2014/main" id="{F3FD6755-D6AF-47CF-9E8F-736C4E783136}"/>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5198190" y="23077396"/>
          <a:ext cx="253968" cy="253968"/>
        </a:xfrm>
        <a:prstGeom prst="rect">
          <a:avLst/>
        </a:prstGeom>
      </xdr:spPr>
    </xdr:pic>
    <xdr:clientData/>
  </xdr:twoCellAnchor>
  <xdr:twoCellAnchor editAs="oneCell">
    <xdr:from>
      <xdr:col>2</xdr:col>
      <xdr:colOff>161370</xdr:colOff>
      <xdr:row>79</xdr:row>
      <xdr:rowOff>28239</xdr:rowOff>
    </xdr:from>
    <xdr:to>
      <xdr:col>2</xdr:col>
      <xdr:colOff>415338</xdr:colOff>
      <xdr:row>79</xdr:row>
      <xdr:rowOff>280862</xdr:rowOff>
    </xdr:to>
    <xdr:pic>
      <xdr:nvPicPr>
        <xdr:cNvPr id="80" name="図 79">
          <a:extLst>
            <a:ext uri="{FF2B5EF4-FFF2-40B4-BE49-F238E27FC236}">
              <a16:creationId xmlns:a16="http://schemas.microsoft.com/office/drawing/2014/main" id="{4211C221-7A1F-4720-A98F-6C9269439A16}"/>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5198190" y="23375919"/>
          <a:ext cx="253968" cy="252623"/>
        </a:xfrm>
        <a:prstGeom prst="rect">
          <a:avLst/>
        </a:prstGeom>
      </xdr:spPr>
    </xdr:pic>
    <xdr:clientData/>
  </xdr:twoCellAnchor>
  <xdr:twoCellAnchor editAs="oneCell">
    <xdr:from>
      <xdr:col>2</xdr:col>
      <xdr:colOff>161370</xdr:colOff>
      <xdr:row>80</xdr:row>
      <xdr:rowOff>26895</xdr:rowOff>
    </xdr:from>
    <xdr:to>
      <xdr:col>2</xdr:col>
      <xdr:colOff>415428</xdr:colOff>
      <xdr:row>80</xdr:row>
      <xdr:rowOff>280953</xdr:rowOff>
    </xdr:to>
    <xdr:pic>
      <xdr:nvPicPr>
        <xdr:cNvPr id="81" name="図 80">
          <a:extLst>
            <a:ext uri="{FF2B5EF4-FFF2-40B4-BE49-F238E27FC236}">
              <a16:creationId xmlns:a16="http://schemas.microsoft.com/office/drawing/2014/main" id="{5EFDBFF7-E782-4CAF-B4A8-8CB5A1A88A04}"/>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5198190" y="23671755"/>
          <a:ext cx="254058" cy="254058"/>
        </a:xfrm>
        <a:prstGeom prst="rect">
          <a:avLst/>
        </a:prstGeom>
      </xdr:spPr>
    </xdr:pic>
    <xdr:clientData/>
  </xdr:twoCellAnchor>
  <xdr:twoCellAnchor editAs="oneCell">
    <xdr:from>
      <xdr:col>2</xdr:col>
      <xdr:colOff>161370</xdr:colOff>
      <xdr:row>81</xdr:row>
      <xdr:rowOff>26895</xdr:rowOff>
    </xdr:from>
    <xdr:to>
      <xdr:col>2</xdr:col>
      <xdr:colOff>415518</xdr:colOff>
      <xdr:row>81</xdr:row>
      <xdr:rowOff>281043</xdr:rowOff>
    </xdr:to>
    <xdr:pic>
      <xdr:nvPicPr>
        <xdr:cNvPr id="82" name="図 81">
          <a:extLst>
            <a:ext uri="{FF2B5EF4-FFF2-40B4-BE49-F238E27FC236}">
              <a16:creationId xmlns:a16="http://schemas.microsoft.com/office/drawing/2014/main" id="{C1A818C9-46AE-42A2-8D89-2FB13744F46A}"/>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5198190" y="23968935"/>
          <a:ext cx="254148" cy="254148"/>
        </a:xfrm>
        <a:prstGeom prst="rect">
          <a:avLst/>
        </a:prstGeom>
      </xdr:spPr>
    </xdr:pic>
    <xdr:clientData/>
  </xdr:twoCellAnchor>
  <xdr:twoCellAnchor editAs="oneCell">
    <xdr:from>
      <xdr:col>2</xdr:col>
      <xdr:colOff>161370</xdr:colOff>
      <xdr:row>82</xdr:row>
      <xdr:rowOff>26895</xdr:rowOff>
    </xdr:from>
    <xdr:to>
      <xdr:col>2</xdr:col>
      <xdr:colOff>415428</xdr:colOff>
      <xdr:row>82</xdr:row>
      <xdr:rowOff>280953</xdr:rowOff>
    </xdr:to>
    <xdr:pic>
      <xdr:nvPicPr>
        <xdr:cNvPr id="83" name="図 82">
          <a:extLst>
            <a:ext uri="{FF2B5EF4-FFF2-40B4-BE49-F238E27FC236}">
              <a16:creationId xmlns:a16="http://schemas.microsoft.com/office/drawing/2014/main" id="{E29CC9E5-BD52-413C-AA93-A11967B2AC21}"/>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5198190" y="24266115"/>
          <a:ext cx="254058" cy="254058"/>
        </a:xfrm>
        <a:prstGeom prst="rect">
          <a:avLst/>
        </a:prstGeom>
      </xdr:spPr>
    </xdr:pic>
    <xdr:clientData/>
  </xdr:twoCellAnchor>
  <xdr:twoCellAnchor editAs="oneCell">
    <xdr:from>
      <xdr:col>2</xdr:col>
      <xdr:colOff>161370</xdr:colOff>
      <xdr:row>83</xdr:row>
      <xdr:rowOff>26896</xdr:rowOff>
    </xdr:from>
    <xdr:to>
      <xdr:col>2</xdr:col>
      <xdr:colOff>415428</xdr:colOff>
      <xdr:row>83</xdr:row>
      <xdr:rowOff>280954</xdr:rowOff>
    </xdr:to>
    <xdr:pic>
      <xdr:nvPicPr>
        <xdr:cNvPr id="84" name="図 83">
          <a:extLst>
            <a:ext uri="{FF2B5EF4-FFF2-40B4-BE49-F238E27FC236}">
              <a16:creationId xmlns:a16="http://schemas.microsoft.com/office/drawing/2014/main" id="{95C10343-C3E7-47E6-9B7A-491A109C43C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5198190" y="24563296"/>
          <a:ext cx="254058" cy="254058"/>
        </a:xfrm>
        <a:prstGeom prst="rect">
          <a:avLst/>
        </a:prstGeom>
      </xdr:spPr>
    </xdr:pic>
    <xdr:clientData/>
  </xdr:twoCellAnchor>
  <xdr:twoCellAnchor editAs="oneCell">
    <xdr:from>
      <xdr:col>2</xdr:col>
      <xdr:colOff>161370</xdr:colOff>
      <xdr:row>84</xdr:row>
      <xdr:rowOff>28238</xdr:rowOff>
    </xdr:from>
    <xdr:to>
      <xdr:col>2</xdr:col>
      <xdr:colOff>351870</xdr:colOff>
      <xdr:row>84</xdr:row>
      <xdr:rowOff>217394</xdr:rowOff>
    </xdr:to>
    <xdr:pic>
      <xdr:nvPicPr>
        <xdr:cNvPr id="85" name="図 84">
          <a:extLst>
            <a:ext uri="{FF2B5EF4-FFF2-40B4-BE49-F238E27FC236}">
              <a16:creationId xmlns:a16="http://schemas.microsoft.com/office/drawing/2014/main" id="{E4004F42-E0D4-463E-BD0D-3DF28C43C18A}"/>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5198190" y="24861818"/>
          <a:ext cx="190500" cy="189156"/>
        </a:xfrm>
        <a:prstGeom prst="rect">
          <a:avLst/>
        </a:prstGeom>
      </xdr:spPr>
    </xdr:pic>
    <xdr:clientData/>
  </xdr:twoCellAnchor>
  <xdr:twoCellAnchor editAs="oneCell">
    <xdr:from>
      <xdr:col>2</xdr:col>
      <xdr:colOff>161370</xdr:colOff>
      <xdr:row>85</xdr:row>
      <xdr:rowOff>26895</xdr:rowOff>
    </xdr:from>
    <xdr:to>
      <xdr:col>2</xdr:col>
      <xdr:colOff>351870</xdr:colOff>
      <xdr:row>85</xdr:row>
      <xdr:rowOff>217395</xdr:rowOff>
    </xdr:to>
    <xdr:pic>
      <xdr:nvPicPr>
        <xdr:cNvPr id="86" name="図 85">
          <a:extLst>
            <a:ext uri="{FF2B5EF4-FFF2-40B4-BE49-F238E27FC236}">
              <a16:creationId xmlns:a16="http://schemas.microsoft.com/office/drawing/2014/main" id="{D99B660B-07DA-42AB-87F4-2454C52FB84E}"/>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5198190" y="25157655"/>
          <a:ext cx="190500" cy="190500"/>
        </a:xfrm>
        <a:prstGeom prst="rect">
          <a:avLst/>
        </a:prstGeom>
      </xdr:spPr>
    </xdr:pic>
    <xdr:clientData/>
  </xdr:twoCellAnchor>
  <xdr:twoCellAnchor editAs="oneCell">
    <xdr:from>
      <xdr:col>2</xdr:col>
      <xdr:colOff>161370</xdr:colOff>
      <xdr:row>86</xdr:row>
      <xdr:rowOff>26895</xdr:rowOff>
    </xdr:from>
    <xdr:to>
      <xdr:col>2</xdr:col>
      <xdr:colOff>351870</xdr:colOff>
      <xdr:row>86</xdr:row>
      <xdr:rowOff>217395</xdr:rowOff>
    </xdr:to>
    <xdr:pic>
      <xdr:nvPicPr>
        <xdr:cNvPr id="87" name="図 86">
          <a:extLst>
            <a:ext uri="{FF2B5EF4-FFF2-40B4-BE49-F238E27FC236}">
              <a16:creationId xmlns:a16="http://schemas.microsoft.com/office/drawing/2014/main" id="{B5EB5A99-FE39-4E47-A5E0-B4B279D6A373}"/>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5198190" y="25454835"/>
          <a:ext cx="190500" cy="190500"/>
        </a:xfrm>
        <a:prstGeom prst="rect">
          <a:avLst/>
        </a:prstGeom>
      </xdr:spPr>
    </xdr:pic>
    <xdr:clientData/>
  </xdr:twoCellAnchor>
  <xdr:twoCellAnchor editAs="oneCell">
    <xdr:from>
      <xdr:col>2</xdr:col>
      <xdr:colOff>161370</xdr:colOff>
      <xdr:row>87</xdr:row>
      <xdr:rowOff>26895</xdr:rowOff>
    </xdr:from>
    <xdr:to>
      <xdr:col>2</xdr:col>
      <xdr:colOff>351870</xdr:colOff>
      <xdr:row>87</xdr:row>
      <xdr:rowOff>217395</xdr:rowOff>
    </xdr:to>
    <xdr:pic>
      <xdr:nvPicPr>
        <xdr:cNvPr id="88" name="図 87">
          <a:extLst>
            <a:ext uri="{FF2B5EF4-FFF2-40B4-BE49-F238E27FC236}">
              <a16:creationId xmlns:a16="http://schemas.microsoft.com/office/drawing/2014/main" id="{D2AA98FE-485D-428B-AA64-C2A1048D8265}"/>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5198190" y="25752015"/>
          <a:ext cx="190500" cy="190500"/>
        </a:xfrm>
        <a:prstGeom prst="rect">
          <a:avLst/>
        </a:prstGeom>
      </xdr:spPr>
    </xdr:pic>
    <xdr:clientData/>
  </xdr:twoCellAnchor>
  <xdr:twoCellAnchor editAs="oneCell">
    <xdr:from>
      <xdr:col>2</xdr:col>
      <xdr:colOff>161370</xdr:colOff>
      <xdr:row>88</xdr:row>
      <xdr:rowOff>26896</xdr:rowOff>
    </xdr:from>
    <xdr:to>
      <xdr:col>2</xdr:col>
      <xdr:colOff>415428</xdr:colOff>
      <xdr:row>88</xdr:row>
      <xdr:rowOff>280954</xdr:rowOff>
    </xdr:to>
    <xdr:pic>
      <xdr:nvPicPr>
        <xdr:cNvPr id="89" name="図 88">
          <a:extLst>
            <a:ext uri="{FF2B5EF4-FFF2-40B4-BE49-F238E27FC236}">
              <a16:creationId xmlns:a16="http://schemas.microsoft.com/office/drawing/2014/main" id="{01305261-3FB7-485A-8072-2A36B6068F0C}"/>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5198190" y="26049196"/>
          <a:ext cx="254058" cy="254058"/>
        </a:xfrm>
        <a:prstGeom prst="rect">
          <a:avLst/>
        </a:prstGeom>
      </xdr:spPr>
    </xdr:pic>
    <xdr:clientData/>
  </xdr:twoCellAnchor>
  <xdr:twoCellAnchor editAs="oneCell">
    <xdr:from>
      <xdr:col>2</xdr:col>
      <xdr:colOff>161370</xdr:colOff>
      <xdr:row>89</xdr:row>
      <xdr:rowOff>28239</xdr:rowOff>
    </xdr:from>
    <xdr:to>
      <xdr:col>2</xdr:col>
      <xdr:colOff>415428</xdr:colOff>
      <xdr:row>89</xdr:row>
      <xdr:rowOff>280952</xdr:rowOff>
    </xdr:to>
    <xdr:pic>
      <xdr:nvPicPr>
        <xdr:cNvPr id="90" name="図 89">
          <a:extLst>
            <a:ext uri="{FF2B5EF4-FFF2-40B4-BE49-F238E27FC236}">
              <a16:creationId xmlns:a16="http://schemas.microsoft.com/office/drawing/2014/main" id="{0D2EDE96-214F-4B8A-81F8-BBC58E601503}"/>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5198190" y="26347719"/>
          <a:ext cx="254058" cy="252713"/>
        </a:xfrm>
        <a:prstGeom prst="rect">
          <a:avLst/>
        </a:prstGeom>
      </xdr:spPr>
    </xdr:pic>
    <xdr:clientData/>
  </xdr:twoCellAnchor>
  <xdr:twoCellAnchor editAs="oneCell">
    <xdr:from>
      <xdr:col>2</xdr:col>
      <xdr:colOff>161370</xdr:colOff>
      <xdr:row>90</xdr:row>
      <xdr:rowOff>26896</xdr:rowOff>
    </xdr:from>
    <xdr:to>
      <xdr:col>2</xdr:col>
      <xdr:colOff>415338</xdr:colOff>
      <xdr:row>90</xdr:row>
      <xdr:rowOff>280864</xdr:rowOff>
    </xdr:to>
    <xdr:pic>
      <xdr:nvPicPr>
        <xdr:cNvPr id="91" name="図 90">
          <a:extLst>
            <a:ext uri="{FF2B5EF4-FFF2-40B4-BE49-F238E27FC236}">
              <a16:creationId xmlns:a16="http://schemas.microsoft.com/office/drawing/2014/main" id="{34DF7FA9-75C3-4C8C-8117-B5FFB36BDEC8}"/>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5198190" y="26643556"/>
          <a:ext cx="253968" cy="253968"/>
        </a:xfrm>
        <a:prstGeom prst="rect">
          <a:avLst/>
        </a:prstGeom>
      </xdr:spPr>
    </xdr:pic>
    <xdr:clientData/>
  </xdr:twoCellAnchor>
  <xdr:twoCellAnchor editAs="oneCell">
    <xdr:from>
      <xdr:col>2</xdr:col>
      <xdr:colOff>161370</xdr:colOff>
      <xdr:row>91</xdr:row>
      <xdr:rowOff>26895</xdr:rowOff>
    </xdr:from>
    <xdr:to>
      <xdr:col>2</xdr:col>
      <xdr:colOff>415338</xdr:colOff>
      <xdr:row>91</xdr:row>
      <xdr:rowOff>280863</xdr:rowOff>
    </xdr:to>
    <xdr:pic>
      <xdr:nvPicPr>
        <xdr:cNvPr id="92" name="図 91">
          <a:extLst>
            <a:ext uri="{FF2B5EF4-FFF2-40B4-BE49-F238E27FC236}">
              <a16:creationId xmlns:a16="http://schemas.microsoft.com/office/drawing/2014/main" id="{2FB04A35-851B-41DF-9BF9-2AB652F12C69}"/>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5198190" y="26940735"/>
          <a:ext cx="253968" cy="253968"/>
        </a:xfrm>
        <a:prstGeom prst="rect">
          <a:avLst/>
        </a:prstGeom>
      </xdr:spPr>
    </xdr:pic>
    <xdr:clientData/>
  </xdr:twoCellAnchor>
  <xdr:twoCellAnchor editAs="oneCell">
    <xdr:from>
      <xdr:col>2</xdr:col>
      <xdr:colOff>161370</xdr:colOff>
      <xdr:row>92</xdr:row>
      <xdr:rowOff>28239</xdr:rowOff>
    </xdr:from>
    <xdr:to>
      <xdr:col>2</xdr:col>
      <xdr:colOff>351846</xdr:colOff>
      <xdr:row>92</xdr:row>
      <xdr:rowOff>217370</xdr:rowOff>
    </xdr:to>
    <xdr:pic>
      <xdr:nvPicPr>
        <xdr:cNvPr id="93" name="図 92">
          <a:extLst>
            <a:ext uri="{FF2B5EF4-FFF2-40B4-BE49-F238E27FC236}">
              <a16:creationId xmlns:a16="http://schemas.microsoft.com/office/drawing/2014/main" id="{BCE643CD-F447-4724-968B-68E7B3A4DCE8}"/>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5198190" y="27239259"/>
          <a:ext cx="190476" cy="189131"/>
        </a:xfrm>
        <a:prstGeom prst="rect">
          <a:avLst/>
        </a:prstGeom>
      </xdr:spPr>
    </xdr:pic>
    <xdr:clientData/>
  </xdr:twoCellAnchor>
  <xdr:twoCellAnchor editAs="oneCell">
    <xdr:from>
      <xdr:col>2</xdr:col>
      <xdr:colOff>161370</xdr:colOff>
      <xdr:row>93</xdr:row>
      <xdr:rowOff>26896</xdr:rowOff>
    </xdr:from>
    <xdr:to>
      <xdr:col>2</xdr:col>
      <xdr:colOff>351846</xdr:colOff>
      <xdr:row>93</xdr:row>
      <xdr:rowOff>217372</xdr:rowOff>
    </xdr:to>
    <xdr:pic>
      <xdr:nvPicPr>
        <xdr:cNvPr id="94" name="図 93">
          <a:extLst>
            <a:ext uri="{FF2B5EF4-FFF2-40B4-BE49-F238E27FC236}">
              <a16:creationId xmlns:a16="http://schemas.microsoft.com/office/drawing/2014/main" id="{5E08209C-76BB-42B1-A185-1282152977D4}"/>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5198190" y="27535096"/>
          <a:ext cx="190476" cy="190476"/>
        </a:xfrm>
        <a:prstGeom prst="rect">
          <a:avLst/>
        </a:prstGeom>
      </xdr:spPr>
    </xdr:pic>
    <xdr:clientData/>
  </xdr:twoCellAnchor>
  <xdr:twoCellAnchor editAs="oneCell">
    <xdr:from>
      <xdr:col>2</xdr:col>
      <xdr:colOff>161370</xdr:colOff>
      <xdr:row>94</xdr:row>
      <xdr:rowOff>28238</xdr:rowOff>
    </xdr:from>
    <xdr:to>
      <xdr:col>2</xdr:col>
      <xdr:colOff>351846</xdr:colOff>
      <xdr:row>94</xdr:row>
      <xdr:rowOff>217370</xdr:rowOff>
    </xdr:to>
    <xdr:pic>
      <xdr:nvPicPr>
        <xdr:cNvPr id="95" name="図 94">
          <a:extLst>
            <a:ext uri="{FF2B5EF4-FFF2-40B4-BE49-F238E27FC236}">
              <a16:creationId xmlns:a16="http://schemas.microsoft.com/office/drawing/2014/main" id="{A2F18066-475C-48AD-9FE2-CE4453ECE4AE}"/>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5198190" y="27833618"/>
          <a:ext cx="190476" cy="189132"/>
        </a:xfrm>
        <a:prstGeom prst="rect">
          <a:avLst/>
        </a:prstGeom>
      </xdr:spPr>
    </xdr:pic>
    <xdr:clientData/>
  </xdr:twoCellAnchor>
  <xdr:twoCellAnchor editAs="oneCell">
    <xdr:from>
      <xdr:col>2</xdr:col>
      <xdr:colOff>161370</xdr:colOff>
      <xdr:row>95</xdr:row>
      <xdr:rowOff>26896</xdr:rowOff>
    </xdr:from>
    <xdr:to>
      <xdr:col>2</xdr:col>
      <xdr:colOff>351846</xdr:colOff>
      <xdr:row>95</xdr:row>
      <xdr:rowOff>217372</xdr:rowOff>
    </xdr:to>
    <xdr:pic>
      <xdr:nvPicPr>
        <xdr:cNvPr id="96" name="図 95">
          <a:extLst>
            <a:ext uri="{FF2B5EF4-FFF2-40B4-BE49-F238E27FC236}">
              <a16:creationId xmlns:a16="http://schemas.microsoft.com/office/drawing/2014/main" id="{00F1DA65-8BC6-4C43-A7B1-5121D8DFEF9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5198190" y="28129456"/>
          <a:ext cx="190476" cy="190476"/>
        </a:xfrm>
        <a:prstGeom prst="rect">
          <a:avLst/>
        </a:prstGeom>
      </xdr:spPr>
    </xdr:pic>
    <xdr:clientData/>
  </xdr:twoCellAnchor>
  <xdr:twoCellAnchor editAs="oneCell">
    <xdr:from>
      <xdr:col>2</xdr:col>
      <xdr:colOff>161370</xdr:colOff>
      <xdr:row>96</xdr:row>
      <xdr:rowOff>26895</xdr:rowOff>
    </xdr:from>
    <xdr:to>
      <xdr:col>2</xdr:col>
      <xdr:colOff>351846</xdr:colOff>
      <xdr:row>96</xdr:row>
      <xdr:rowOff>217371</xdr:rowOff>
    </xdr:to>
    <xdr:pic>
      <xdr:nvPicPr>
        <xdr:cNvPr id="97" name="図 96">
          <a:extLst>
            <a:ext uri="{FF2B5EF4-FFF2-40B4-BE49-F238E27FC236}">
              <a16:creationId xmlns:a16="http://schemas.microsoft.com/office/drawing/2014/main" id="{8CE7900D-1370-4A0A-962B-9C865AD70028}"/>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5198190" y="28426635"/>
          <a:ext cx="190476" cy="190476"/>
        </a:xfrm>
        <a:prstGeom prst="rect">
          <a:avLst/>
        </a:prstGeom>
      </xdr:spPr>
    </xdr:pic>
    <xdr:clientData/>
  </xdr:twoCellAnchor>
  <xdr:twoCellAnchor editAs="oneCell">
    <xdr:from>
      <xdr:col>2</xdr:col>
      <xdr:colOff>161370</xdr:colOff>
      <xdr:row>97</xdr:row>
      <xdr:rowOff>28238</xdr:rowOff>
    </xdr:from>
    <xdr:to>
      <xdr:col>2</xdr:col>
      <xdr:colOff>415428</xdr:colOff>
      <xdr:row>97</xdr:row>
      <xdr:rowOff>280952</xdr:rowOff>
    </xdr:to>
    <xdr:pic>
      <xdr:nvPicPr>
        <xdr:cNvPr id="98" name="図 97">
          <a:extLst>
            <a:ext uri="{FF2B5EF4-FFF2-40B4-BE49-F238E27FC236}">
              <a16:creationId xmlns:a16="http://schemas.microsoft.com/office/drawing/2014/main" id="{CFC1B34B-2461-48C9-BB29-3CD5C1BE8522}"/>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5198190" y="28725158"/>
          <a:ext cx="254058" cy="252714"/>
        </a:xfrm>
        <a:prstGeom prst="rect">
          <a:avLst/>
        </a:prstGeom>
      </xdr:spPr>
    </xdr:pic>
    <xdr:clientData/>
  </xdr:twoCellAnchor>
  <xdr:twoCellAnchor editAs="oneCell">
    <xdr:from>
      <xdr:col>2</xdr:col>
      <xdr:colOff>161370</xdr:colOff>
      <xdr:row>98</xdr:row>
      <xdr:rowOff>26896</xdr:rowOff>
    </xdr:from>
    <xdr:to>
      <xdr:col>2</xdr:col>
      <xdr:colOff>415428</xdr:colOff>
      <xdr:row>98</xdr:row>
      <xdr:rowOff>280954</xdr:rowOff>
    </xdr:to>
    <xdr:pic>
      <xdr:nvPicPr>
        <xdr:cNvPr id="99" name="図 98">
          <a:extLst>
            <a:ext uri="{FF2B5EF4-FFF2-40B4-BE49-F238E27FC236}">
              <a16:creationId xmlns:a16="http://schemas.microsoft.com/office/drawing/2014/main" id="{AACCF840-89FF-40D2-96C5-D406FB04FC6B}"/>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5198190" y="29020996"/>
          <a:ext cx="254058" cy="254058"/>
        </a:xfrm>
        <a:prstGeom prst="rect">
          <a:avLst/>
        </a:prstGeom>
      </xdr:spPr>
    </xdr:pic>
    <xdr:clientData/>
  </xdr:twoCellAnchor>
  <xdr:twoCellAnchor editAs="oneCell">
    <xdr:from>
      <xdr:col>2</xdr:col>
      <xdr:colOff>161370</xdr:colOff>
      <xdr:row>99</xdr:row>
      <xdr:rowOff>28239</xdr:rowOff>
    </xdr:from>
    <xdr:to>
      <xdr:col>2</xdr:col>
      <xdr:colOff>415428</xdr:colOff>
      <xdr:row>99</xdr:row>
      <xdr:rowOff>280952</xdr:rowOff>
    </xdr:to>
    <xdr:pic>
      <xdr:nvPicPr>
        <xdr:cNvPr id="100" name="図 99">
          <a:extLst>
            <a:ext uri="{FF2B5EF4-FFF2-40B4-BE49-F238E27FC236}">
              <a16:creationId xmlns:a16="http://schemas.microsoft.com/office/drawing/2014/main" id="{CE6636E9-F768-4F5A-929F-575A43AF0B3C}"/>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5198190" y="29319519"/>
          <a:ext cx="254058" cy="252713"/>
        </a:xfrm>
        <a:prstGeom prst="rect">
          <a:avLst/>
        </a:prstGeom>
      </xdr:spPr>
    </xdr:pic>
    <xdr:clientData/>
  </xdr:twoCellAnchor>
  <xdr:twoCellAnchor editAs="oneCell">
    <xdr:from>
      <xdr:col>2</xdr:col>
      <xdr:colOff>161370</xdr:colOff>
      <xdr:row>100</xdr:row>
      <xdr:rowOff>26896</xdr:rowOff>
    </xdr:from>
    <xdr:to>
      <xdr:col>2</xdr:col>
      <xdr:colOff>415428</xdr:colOff>
      <xdr:row>100</xdr:row>
      <xdr:rowOff>280954</xdr:rowOff>
    </xdr:to>
    <xdr:pic>
      <xdr:nvPicPr>
        <xdr:cNvPr id="101" name="図 100">
          <a:extLst>
            <a:ext uri="{FF2B5EF4-FFF2-40B4-BE49-F238E27FC236}">
              <a16:creationId xmlns:a16="http://schemas.microsoft.com/office/drawing/2014/main" id="{D9E2BD02-D040-4190-8EA7-CF3A7B2AFBAA}"/>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5198190" y="29615356"/>
          <a:ext cx="254058" cy="254058"/>
        </a:xfrm>
        <a:prstGeom prst="rect">
          <a:avLst/>
        </a:prstGeom>
      </xdr:spPr>
    </xdr:pic>
    <xdr:clientData/>
  </xdr:twoCellAnchor>
  <xdr:twoCellAnchor editAs="oneCell">
    <xdr:from>
      <xdr:col>2</xdr:col>
      <xdr:colOff>161370</xdr:colOff>
      <xdr:row>101</xdr:row>
      <xdr:rowOff>26895</xdr:rowOff>
    </xdr:from>
    <xdr:to>
      <xdr:col>2</xdr:col>
      <xdr:colOff>415428</xdr:colOff>
      <xdr:row>101</xdr:row>
      <xdr:rowOff>280953</xdr:rowOff>
    </xdr:to>
    <xdr:pic>
      <xdr:nvPicPr>
        <xdr:cNvPr id="102" name="図 101">
          <a:extLst>
            <a:ext uri="{FF2B5EF4-FFF2-40B4-BE49-F238E27FC236}">
              <a16:creationId xmlns:a16="http://schemas.microsoft.com/office/drawing/2014/main" id="{CACBB9AC-AABB-4407-A60E-A2436966BC8A}"/>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5198190" y="29912535"/>
          <a:ext cx="254058" cy="254058"/>
        </a:xfrm>
        <a:prstGeom prst="rect">
          <a:avLst/>
        </a:prstGeom>
      </xdr:spPr>
    </xdr:pic>
    <xdr:clientData/>
  </xdr:twoCellAnchor>
  <xdr:twoCellAnchor editAs="oneCell">
    <xdr:from>
      <xdr:col>2</xdr:col>
      <xdr:colOff>161370</xdr:colOff>
      <xdr:row>102</xdr:row>
      <xdr:rowOff>28239</xdr:rowOff>
    </xdr:from>
    <xdr:to>
      <xdr:col>2</xdr:col>
      <xdr:colOff>415428</xdr:colOff>
      <xdr:row>102</xdr:row>
      <xdr:rowOff>280952</xdr:rowOff>
    </xdr:to>
    <xdr:pic>
      <xdr:nvPicPr>
        <xdr:cNvPr id="103" name="図 102">
          <a:extLst>
            <a:ext uri="{FF2B5EF4-FFF2-40B4-BE49-F238E27FC236}">
              <a16:creationId xmlns:a16="http://schemas.microsoft.com/office/drawing/2014/main" id="{BD3081F1-43CA-49F2-AE19-41DDE26732C8}"/>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5198190" y="30211059"/>
          <a:ext cx="254058" cy="252713"/>
        </a:xfrm>
        <a:prstGeom prst="rect">
          <a:avLst/>
        </a:prstGeom>
      </xdr:spPr>
    </xdr:pic>
    <xdr:clientData/>
  </xdr:twoCellAnchor>
  <xdr:twoCellAnchor editAs="oneCell">
    <xdr:from>
      <xdr:col>2</xdr:col>
      <xdr:colOff>161370</xdr:colOff>
      <xdr:row>103</xdr:row>
      <xdr:rowOff>26896</xdr:rowOff>
    </xdr:from>
    <xdr:to>
      <xdr:col>2</xdr:col>
      <xdr:colOff>415428</xdr:colOff>
      <xdr:row>103</xdr:row>
      <xdr:rowOff>280954</xdr:rowOff>
    </xdr:to>
    <xdr:pic>
      <xdr:nvPicPr>
        <xdr:cNvPr id="104" name="図 103">
          <a:extLst>
            <a:ext uri="{FF2B5EF4-FFF2-40B4-BE49-F238E27FC236}">
              <a16:creationId xmlns:a16="http://schemas.microsoft.com/office/drawing/2014/main" id="{5BB169EA-9EC9-4C07-B99B-48E22943B36C}"/>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5198190" y="30506896"/>
          <a:ext cx="254058" cy="254058"/>
        </a:xfrm>
        <a:prstGeom prst="rect">
          <a:avLst/>
        </a:prstGeom>
      </xdr:spPr>
    </xdr:pic>
    <xdr:clientData/>
  </xdr:twoCellAnchor>
  <xdr:twoCellAnchor editAs="oneCell">
    <xdr:from>
      <xdr:col>2</xdr:col>
      <xdr:colOff>161370</xdr:colOff>
      <xdr:row>104</xdr:row>
      <xdr:rowOff>28238</xdr:rowOff>
    </xdr:from>
    <xdr:to>
      <xdr:col>2</xdr:col>
      <xdr:colOff>415428</xdr:colOff>
      <xdr:row>104</xdr:row>
      <xdr:rowOff>280952</xdr:rowOff>
    </xdr:to>
    <xdr:pic>
      <xdr:nvPicPr>
        <xdr:cNvPr id="105" name="図 104">
          <a:extLst>
            <a:ext uri="{FF2B5EF4-FFF2-40B4-BE49-F238E27FC236}">
              <a16:creationId xmlns:a16="http://schemas.microsoft.com/office/drawing/2014/main" id="{022A72FB-9E25-4998-A765-B51C657C19D6}"/>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5198190" y="30805418"/>
          <a:ext cx="254058" cy="252714"/>
        </a:xfrm>
        <a:prstGeom prst="rect">
          <a:avLst/>
        </a:prstGeom>
      </xdr:spPr>
    </xdr:pic>
    <xdr:clientData/>
  </xdr:twoCellAnchor>
  <xdr:twoCellAnchor editAs="oneCell">
    <xdr:from>
      <xdr:col>2</xdr:col>
      <xdr:colOff>161370</xdr:colOff>
      <xdr:row>105</xdr:row>
      <xdr:rowOff>26896</xdr:rowOff>
    </xdr:from>
    <xdr:to>
      <xdr:col>2</xdr:col>
      <xdr:colOff>415428</xdr:colOff>
      <xdr:row>105</xdr:row>
      <xdr:rowOff>280954</xdr:rowOff>
    </xdr:to>
    <xdr:pic>
      <xdr:nvPicPr>
        <xdr:cNvPr id="106" name="図 105">
          <a:extLst>
            <a:ext uri="{FF2B5EF4-FFF2-40B4-BE49-F238E27FC236}">
              <a16:creationId xmlns:a16="http://schemas.microsoft.com/office/drawing/2014/main" id="{04F263D5-AED9-48B2-B320-B988A8094E15}"/>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5198190" y="31101256"/>
          <a:ext cx="254058" cy="254058"/>
        </a:xfrm>
        <a:prstGeom prst="rect">
          <a:avLst/>
        </a:prstGeom>
      </xdr:spPr>
    </xdr:pic>
    <xdr:clientData/>
  </xdr:twoCellAnchor>
  <xdr:twoCellAnchor editAs="oneCell">
    <xdr:from>
      <xdr:col>2</xdr:col>
      <xdr:colOff>161370</xdr:colOff>
      <xdr:row>106</xdr:row>
      <xdr:rowOff>26895</xdr:rowOff>
    </xdr:from>
    <xdr:to>
      <xdr:col>2</xdr:col>
      <xdr:colOff>415428</xdr:colOff>
      <xdr:row>106</xdr:row>
      <xdr:rowOff>280953</xdr:rowOff>
    </xdr:to>
    <xdr:pic>
      <xdr:nvPicPr>
        <xdr:cNvPr id="107" name="図 106">
          <a:extLst>
            <a:ext uri="{FF2B5EF4-FFF2-40B4-BE49-F238E27FC236}">
              <a16:creationId xmlns:a16="http://schemas.microsoft.com/office/drawing/2014/main" id="{E17EE9FB-12B6-4D18-AD51-C054C0AB418B}"/>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5198190" y="31398435"/>
          <a:ext cx="254058" cy="254058"/>
        </a:xfrm>
        <a:prstGeom prst="rect">
          <a:avLst/>
        </a:prstGeom>
      </xdr:spPr>
    </xdr:pic>
    <xdr:clientData/>
  </xdr:twoCellAnchor>
  <xdr:twoCellAnchor editAs="oneCell">
    <xdr:from>
      <xdr:col>2</xdr:col>
      <xdr:colOff>161370</xdr:colOff>
      <xdr:row>107</xdr:row>
      <xdr:rowOff>28238</xdr:rowOff>
    </xdr:from>
    <xdr:to>
      <xdr:col>2</xdr:col>
      <xdr:colOff>415428</xdr:colOff>
      <xdr:row>107</xdr:row>
      <xdr:rowOff>280952</xdr:rowOff>
    </xdr:to>
    <xdr:pic>
      <xdr:nvPicPr>
        <xdr:cNvPr id="108" name="図 107">
          <a:extLst>
            <a:ext uri="{FF2B5EF4-FFF2-40B4-BE49-F238E27FC236}">
              <a16:creationId xmlns:a16="http://schemas.microsoft.com/office/drawing/2014/main" id="{2E8E5CCC-22F1-42E1-850B-2C379AAC8253}"/>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5198190" y="31696958"/>
          <a:ext cx="254058" cy="252714"/>
        </a:xfrm>
        <a:prstGeom prst="rect">
          <a:avLst/>
        </a:prstGeom>
      </xdr:spPr>
    </xdr:pic>
    <xdr:clientData/>
  </xdr:twoCellAnchor>
  <xdr:twoCellAnchor editAs="oneCell">
    <xdr:from>
      <xdr:col>2</xdr:col>
      <xdr:colOff>161370</xdr:colOff>
      <xdr:row>108</xdr:row>
      <xdr:rowOff>26896</xdr:rowOff>
    </xdr:from>
    <xdr:to>
      <xdr:col>2</xdr:col>
      <xdr:colOff>415428</xdr:colOff>
      <xdr:row>108</xdr:row>
      <xdr:rowOff>280954</xdr:rowOff>
    </xdr:to>
    <xdr:pic>
      <xdr:nvPicPr>
        <xdr:cNvPr id="109" name="図 108">
          <a:extLst>
            <a:ext uri="{FF2B5EF4-FFF2-40B4-BE49-F238E27FC236}">
              <a16:creationId xmlns:a16="http://schemas.microsoft.com/office/drawing/2014/main" id="{C854F732-BF29-403A-965B-68AD3B61601E}"/>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5198190" y="31992796"/>
          <a:ext cx="254058" cy="254058"/>
        </a:xfrm>
        <a:prstGeom prst="rect">
          <a:avLst/>
        </a:prstGeom>
      </xdr:spPr>
    </xdr:pic>
    <xdr:clientData/>
  </xdr:twoCellAnchor>
  <xdr:twoCellAnchor editAs="oneCell">
    <xdr:from>
      <xdr:col>2</xdr:col>
      <xdr:colOff>161370</xdr:colOff>
      <xdr:row>109</xdr:row>
      <xdr:rowOff>28239</xdr:rowOff>
    </xdr:from>
    <xdr:to>
      <xdr:col>2</xdr:col>
      <xdr:colOff>415428</xdr:colOff>
      <xdr:row>109</xdr:row>
      <xdr:rowOff>280952</xdr:rowOff>
    </xdr:to>
    <xdr:pic>
      <xdr:nvPicPr>
        <xdr:cNvPr id="110" name="図 109">
          <a:extLst>
            <a:ext uri="{FF2B5EF4-FFF2-40B4-BE49-F238E27FC236}">
              <a16:creationId xmlns:a16="http://schemas.microsoft.com/office/drawing/2014/main" id="{4D74EB34-39F7-4A41-9197-CE80A3F8A3D7}"/>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5198190" y="32291319"/>
          <a:ext cx="254058" cy="252713"/>
        </a:xfrm>
        <a:prstGeom prst="rect">
          <a:avLst/>
        </a:prstGeom>
      </xdr:spPr>
    </xdr:pic>
    <xdr:clientData/>
  </xdr:twoCellAnchor>
  <xdr:twoCellAnchor editAs="oneCell">
    <xdr:from>
      <xdr:col>2</xdr:col>
      <xdr:colOff>161370</xdr:colOff>
      <xdr:row>110</xdr:row>
      <xdr:rowOff>26896</xdr:rowOff>
    </xdr:from>
    <xdr:to>
      <xdr:col>2</xdr:col>
      <xdr:colOff>415428</xdr:colOff>
      <xdr:row>110</xdr:row>
      <xdr:rowOff>280954</xdr:rowOff>
    </xdr:to>
    <xdr:pic>
      <xdr:nvPicPr>
        <xdr:cNvPr id="111" name="図 110">
          <a:extLst>
            <a:ext uri="{FF2B5EF4-FFF2-40B4-BE49-F238E27FC236}">
              <a16:creationId xmlns:a16="http://schemas.microsoft.com/office/drawing/2014/main" id="{CFC04F97-41B2-4D54-A811-5E0969EEA0B8}"/>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5198190" y="32587156"/>
          <a:ext cx="254058" cy="254058"/>
        </a:xfrm>
        <a:prstGeom prst="rect">
          <a:avLst/>
        </a:prstGeom>
      </xdr:spPr>
    </xdr:pic>
    <xdr:clientData/>
  </xdr:twoCellAnchor>
  <xdr:twoCellAnchor editAs="oneCell">
    <xdr:from>
      <xdr:col>2</xdr:col>
      <xdr:colOff>161370</xdr:colOff>
      <xdr:row>111</xdr:row>
      <xdr:rowOff>26895</xdr:rowOff>
    </xdr:from>
    <xdr:to>
      <xdr:col>2</xdr:col>
      <xdr:colOff>415428</xdr:colOff>
      <xdr:row>111</xdr:row>
      <xdr:rowOff>280953</xdr:rowOff>
    </xdr:to>
    <xdr:pic>
      <xdr:nvPicPr>
        <xdr:cNvPr id="112" name="図 111">
          <a:extLst>
            <a:ext uri="{FF2B5EF4-FFF2-40B4-BE49-F238E27FC236}">
              <a16:creationId xmlns:a16="http://schemas.microsoft.com/office/drawing/2014/main" id="{65347141-3599-4761-B56E-8B74B12059BB}"/>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5199535" y="32739107"/>
          <a:ext cx="254058" cy="254058"/>
        </a:xfrm>
        <a:prstGeom prst="rect">
          <a:avLst/>
        </a:prstGeom>
      </xdr:spPr>
    </xdr:pic>
    <xdr:clientData/>
  </xdr:twoCellAnchor>
  <xdr:twoCellAnchor editAs="oneCell">
    <xdr:from>
      <xdr:col>2</xdr:col>
      <xdr:colOff>161370</xdr:colOff>
      <xdr:row>112</xdr:row>
      <xdr:rowOff>28239</xdr:rowOff>
    </xdr:from>
    <xdr:to>
      <xdr:col>2</xdr:col>
      <xdr:colOff>415428</xdr:colOff>
      <xdr:row>112</xdr:row>
      <xdr:rowOff>280952</xdr:rowOff>
    </xdr:to>
    <xdr:pic>
      <xdr:nvPicPr>
        <xdr:cNvPr id="113" name="図 112">
          <a:extLst>
            <a:ext uri="{FF2B5EF4-FFF2-40B4-BE49-F238E27FC236}">
              <a16:creationId xmlns:a16="http://schemas.microsoft.com/office/drawing/2014/main" id="{60EC5E0C-94C6-4653-B3F0-133C764D38CA}"/>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5198190" y="33182859"/>
          <a:ext cx="254058" cy="252713"/>
        </a:xfrm>
        <a:prstGeom prst="rect">
          <a:avLst/>
        </a:prstGeom>
      </xdr:spPr>
    </xdr:pic>
    <xdr:clientData/>
  </xdr:twoCellAnchor>
  <xdr:twoCellAnchor editAs="oneCell">
    <xdr:from>
      <xdr:col>2</xdr:col>
      <xdr:colOff>161370</xdr:colOff>
      <xdr:row>113</xdr:row>
      <xdr:rowOff>26896</xdr:rowOff>
    </xdr:from>
    <xdr:to>
      <xdr:col>2</xdr:col>
      <xdr:colOff>415428</xdr:colOff>
      <xdr:row>113</xdr:row>
      <xdr:rowOff>280954</xdr:rowOff>
    </xdr:to>
    <xdr:pic>
      <xdr:nvPicPr>
        <xdr:cNvPr id="114" name="図 113">
          <a:extLst>
            <a:ext uri="{FF2B5EF4-FFF2-40B4-BE49-F238E27FC236}">
              <a16:creationId xmlns:a16="http://schemas.microsoft.com/office/drawing/2014/main" id="{BAA4985C-C2FD-48A3-BAF4-3DA56B1C2D88}"/>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5198190" y="33478696"/>
          <a:ext cx="254058" cy="254058"/>
        </a:xfrm>
        <a:prstGeom prst="rect">
          <a:avLst/>
        </a:prstGeom>
      </xdr:spPr>
    </xdr:pic>
    <xdr:clientData/>
  </xdr:twoCellAnchor>
  <xdr:twoCellAnchor editAs="oneCell">
    <xdr:from>
      <xdr:col>2</xdr:col>
      <xdr:colOff>161370</xdr:colOff>
      <xdr:row>114</xdr:row>
      <xdr:rowOff>28238</xdr:rowOff>
    </xdr:from>
    <xdr:to>
      <xdr:col>2</xdr:col>
      <xdr:colOff>415428</xdr:colOff>
      <xdr:row>114</xdr:row>
      <xdr:rowOff>280952</xdr:rowOff>
    </xdr:to>
    <xdr:pic>
      <xdr:nvPicPr>
        <xdr:cNvPr id="115" name="図 114">
          <a:extLst>
            <a:ext uri="{FF2B5EF4-FFF2-40B4-BE49-F238E27FC236}">
              <a16:creationId xmlns:a16="http://schemas.microsoft.com/office/drawing/2014/main" id="{C8B0926E-C330-4961-964B-F8C6D37E219C}"/>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5198190" y="33777218"/>
          <a:ext cx="254058" cy="252714"/>
        </a:xfrm>
        <a:prstGeom prst="rect">
          <a:avLst/>
        </a:prstGeom>
      </xdr:spPr>
    </xdr:pic>
    <xdr:clientData/>
  </xdr:twoCellAnchor>
  <xdr:twoCellAnchor editAs="oneCell">
    <xdr:from>
      <xdr:col>2</xdr:col>
      <xdr:colOff>161370</xdr:colOff>
      <xdr:row>115</xdr:row>
      <xdr:rowOff>26896</xdr:rowOff>
    </xdr:from>
    <xdr:to>
      <xdr:col>2</xdr:col>
      <xdr:colOff>415428</xdr:colOff>
      <xdr:row>115</xdr:row>
      <xdr:rowOff>280954</xdr:rowOff>
    </xdr:to>
    <xdr:pic>
      <xdr:nvPicPr>
        <xdr:cNvPr id="116" name="図 115">
          <a:extLst>
            <a:ext uri="{FF2B5EF4-FFF2-40B4-BE49-F238E27FC236}">
              <a16:creationId xmlns:a16="http://schemas.microsoft.com/office/drawing/2014/main" id="{B39AA4E7-C0BE-4D45-AECD-9982401794EC}"/>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5198190" y="34073056"/>
          <a:ext cx="254058" cy="254058"/>
        </a:xfrm>
        <a:prstGeom prst="rect">
          <a:avLst/>
        </a:prstGeom>
      </xdr:spPr>
    </xdr:pic>
    <xdr:clientData/>
  </xdr:twoCellAnchor>
  <xdr:twoCellAnchor editAs="oneCell">
    <xdr:from>
      <xdr:col>2</xdr:col>
      <xdr:colOff>161370</xdr:colOff>
      <xdr:row>116</xdr:row>
      <xdr:rowOff>26895</xdr:rowOff>
    </xdr:from>
    <xdr:to>
      <xdr:col>2</xdr:col>
      <xdr:colOff>415428</xdr:colOff>
      <xdr:row>116</xdr:row>
      <xdr:rowOff>280953</xdr:rowOff>
    </xdr:to>
    <xdr:pic>
      <xdr:nvPicPr>
        <xdr:cNvPr id="117" name="図 116">
          <a:extLst>
            <a:ext uri="{FF2B5EF4-FFF2-40B4-BE49-F238E27FC236}">
              <a16:creationId xmlns:a16="http://schemas.microsoft.com/office/drawing/2014/main" id="{8FC7EF53-3991-4336-B114-A5750905927E}"/>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5198190" y="34370235"/>
          <a:ext cx="254058" cy="254058"/>
        </a:xfrm>
        <a:prstGeom prst="rect">
          <a:avLst/>
        </a:prstGeom>
      </xdr:spPr>
    </xdr:pic>
    <xdr:clientData/>
  </xdr:twoCellAnchor>
  <xdr:twoCellAnchor editAs="oneCell">
    <xdr:from>
      <xdr:col>2</xdr:col>
      <xdr:colOff>161370</xdr:colOff>
      <xdr:row>117</xdr:row>
      <xdr:rowOff>28239</xdr:rowOff>
    </xdr:from>
    <xdr:to>
      <xdr:col>2</xdr:col>
      <xdr:colOff>415428</xdr:colOff>
      <xdr:row>117</xdr:row>
      <xdr:rowOff>280952</xdr:rowOff>
    </xdr:to>
    <xdr:pic>
      <xdr:nvPicPr>
        <xdr:cNvPr id="118" name="図 117">
          <a:extLst>
            <a:ext uri="{FF2B5EF4-FFF2-40B4-BE49-F238E27FC236}">
              <a16:creationId xmlns:a16="http://schemas.microsoft.com/office/drawing/2014/main" id="{537B4766-9564-40B0-9C06-17CA3ABD180F}"/>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5198190" y="34668759"/>
          <a:ext cx="254058" cy="252713"/>
        </a:xfrm>
        <a:prstGeom prst="rect">
          <a:avLst/>
        </a:prstGeom>
      </xdr:spPr>
    </xdr:pic>
    <xdr:clientData/>
  </xdr:twoCellAnchor>
  <xdr:twoCellAnchor editAs="oneCell">
    <xdr:from>
      <xdr:col>2</xdr:col>
      <xdr:colOff>161370</xdr:colOff>
      <xdr:row>118</xdr:row>
      <xdr:rowOff>26896</xdr:rowOff>
    </xdr:from>
    <xdr:to>
      <xdr:col>2</xdr:col>
      <xdr:colOff>415428</xdr:colOff>
      <xdr:row>118</xdr:row>
      <xdr:rowOff>280954</xdr:rowOff>
    </xdr:to>
    <xdr:pic>
      <xdr:nvPicPr>
        <xdr:cNvPr id="119" name="図 118">
          <a:extLst>
            <a:ext uri="{FF2B5EF4-FFF2-40B4-BE49-F238E27FC236}">
              <a16:creationId xmlns:a16="http://schemas.microsoft.com/office/drawing/2014/main" id="{3D1BBED2-F030-47E7-B82F-AB5DD9ADB625}"/>
            </a:ext>
          </a:extLst>
        </xdr:cNvPr>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5198190" y="34964596"/>
          <a:ext cx="254058" cy="254058"/>
        </a:xfrm>
        <a:prstGeom prst="rect">
          <a:avLst/>
        </a:prstGeom>
      </xdr:spPr>
    </xdr:pic>
    <xdr:clientData/>
  </xdr:twoCellAnchor>
  <xdr:twoCellAnchor editAs="oneCell">
    <xdr:from>
      <xdr:col>2</xdr:col>
      <xdr:colOff>161370</xdr:colOff>
      <xdr:row>119</xdr:row>
      <xdr:rowOff>28239</xdr:rowOff>
    </xdr:from>
    <xdr:to>
      <xdr:col>2</xdr:col>
      <xdr:colOff>415428</xdr:colOff>
      <xdr:row>119</xdr:row>
      <xdr:rowOff>280952</xdr:rowOff>
    </xdr:to>
    <xdr:pic>
      <xdr:nvPicPr>
        <xdr:cNvPr id="120" name="図 119">
          <a:extLst>
            <a:ext uri="{FF2B5EF4-FFF2-40B4-BE49-F238E27FC236}">
              <a16:creationId xmlns:a16="http://schemas.microsoft.com/office/drawing/2014/main" id="{C75B35B9-4F2D-4C85-B6C0-C1D5812E6EB3}"/>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5198190" y="35263119"/>
          <a:ext cx="254058" cy="252713"/>
        </a:xfrm>
        <a:prstGeom prst="rect">
          <a:avLst/>
        </a:prstGeom>
      </xdr:spPr>
    </xdr:pic>
    <xdr:clientData/>
  </xdr:twoCellAnchor>
  <xdr:twoCellAnchor editAs="oneCell">
    <xdr:from>
      <xdr:col>2</xdr:col>
      <xdr:colOff>161370</xdr:colOff>
      <xdr:row>120</xdr:row>
      <xdr:rowOff>26896</xdr:rowOff>
    </xdr:from>
    <xdr:to>
      <xdr:col>2</xdr:col>
      <xdr:colOff>415428</xdr:colOff>
      <xdr:row>120</xdr:row>
      <xdr:rowOff>280954</xdr:rowOff>
    </xdr:to>
    <xdr:pic>
      <xdr:nvPicPr>
        <xdr:cNvPr id="121" name="図 120">
          <a:extLst>
            <a:ext uri="{FF2B5EF4-FFF2-40B4-BE49-F238E27FC236}">
              <a16:creationId xmlns:a16="http://schemas.microsoft.com/office/drawing/2014/main" id="{99392E78-8453-46E2-85C5-6FE0B63C6FC2}"/>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5198190" y="35558956"/>
          <a:ext cx="254058" cy="254058"/>
        </a:xfrm>
        <a:prstGeom prst="rect">
          <a:avLst/>
        </a:prstGeom>
      </xdr:spPr>
    </xdr:pic>
    <xdr:clientData/>
  </xdr:twoCellAnchor>
  <xdr:twoCellAnchor editAs="oneCell">
    <xdr:from>
      <xdr:col>2</xdr:col>
      <xdr:colOff>161370</xdr:colOff>
      <xdr:row>121</xdr:row>
      <xdr:rowOff>26895</xdr:rowOff>
    </xdr:from>
    <xdr:to>
      <xdr:col>2</xdr:col>
      <xdr:colOff>415428</xdr:colOff>
      <xdr:row>121</xdr:row>
      <xdr:rowOff>280953</xdr:rowOff>
    </xdr:to>
    <xdr:pic>
      <xdr:nvPicPr>
        <xdr:cNvPr id="122" name="図 121">
          <a:extLst>
            <a:ext uri="{FF2B5EF4-FFF2-40B4-BE49-F238E27FC236}">
              <a16:creationId xmlns:a16="http://schemas.microsoft.com/office/drawing/2014/main" id="{0D324A8E-CEB3-4A45-9B28-7E548DE89C72}"/>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5198190" y="35856135"/>
          <a:ext cx="254058" cy="254058"/>
        </a:xfrm>
        <a:prstGeom prst="rect">
          <a:avLst/>
        </a:prstGeom>
      </xdr:spPr>
    </xdr:pic>
    <xdr:clientData/>
  </xdr:twoCellAnchor>
  <xdr:twoCellAnchor editAs="oneCell">
    <xdr:from>
      <xdr:col>2</xdr:col>
      <xdr:colOff>161370</xdr:colOff>
      <xdr:row>122</xdr:row>
      <xdr:rowOff>28239</xdr:rowOff>
    </xdr:from>
    <xdr:to>
      <xdr:col>2</xdr:col>
      <xdr:colOff>415428</xdr:colOff>
      <xdr:row>122</xdr:row>
      <xdr:rowOff>280952</xdr:rowOff>
    </xdr:to>
    <xdr:pic>
      <xdr:nvPicPr>
        <xdr:cNvPr id="123" name="図 122">
          <a:extLst>
            <a:ext uri="{FF2B5EF4-FFF2-40B4-BE49-F238E27FC236}">
              <a16:creationId xmlns:a16="http://schemas.microsoft.com/office/drawing/2014/main" id="{7559AF7A-21AF-4CDF-A44A-D3906CB228A3}"/>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5198190" y="36154659"/>
          <a:ext cx="254058" cy="252713"/>
        </a:xfrm>
        <a:prstGeom prst="rect">
          <a:avLst/>
        </a:prstGeom>
      </xdr:spPr>
    </xdr:pic>
    <xdr:clientData/>
  </xdr:twoCellAnchor>
  <xdr:twoCellAnchor editAs="oneCell">
    <xdr:from>
      <xdr:col>2</xdr:col>
      <xdr:colOff>161370</xdr:colOff>
      <xdr:row>123</xdr:row>
      <xdr:rowOff>26896</xdr:rowOff>
    </xdr:from>
    <xdr:to>
      <xdr:col>2</xdr:col>
      <xdr:colOff>415428</xdr:colOff>
      <xdr:row>123</xdr:row>
      <xdr:rowOff>280954</xdr:rowOff>
    </xdr:to>
    <xdr:pic>
      <xdr:nvPicPr>
        <xdr:cNvPr id="124" name="図 123">
          <a:extLst>
            <a:ext uri="{FF2B5EF4-FFF2-40B4-BE49-F238E27FC236}">
              <a16:creationId xmlns:a16="http://schemas.microsoft.com/office/drawing/2014/main" id="{98DDF072-18C3-4EB5-BD09-BD8B28DCAD21}"/>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5198190" y="36450496"/>
          <a:ext cx="254058" cy="254058"/>
        </a:xfrm>
        <a:prstGeom prst="rect">
          <a:avLst/>
        </a:prstGeom>
      </xdr:spPr>
    </xdr:pic>
    <xdr:clientData/>
  </xdr:twoCellAnchor>
  <xdr:twoCellAnchor editAs="oneCell">
    <xdr:from>
      <xdr:col>2</xdr:col>
      <xdr:colOff>161370</xdr:colOff>
      <xdr:row>124</xdr:row>
      <xdr:rowOff>28238</xdr:rowOff>
    </xdr:from>
    <xdr:to>
      <xdr:col>2</xdr:col>
      <xdr:colOff>415428</xdr:colOff>
      <xdr:row>124</xdr:row>
      <xdr:rowOff>280952</xdr:rowOff>
    </xdr:to>
    <xdr:pic>
      <xdr:nvPicPr>
        <xdr:cNvPr id="125" name="図 124">
          <a:extLst>
            <a:ext uri="{FF2B5EF4-FFF2-40B4-BE49-F238E27FC236}">
              <a16:creationId xmlns:a16="http://schemas.microsoft.com/office/drawing/2014/main" id="{388C8E2E-288D-4D0D-A4E9-B8A7801FED0E}"/>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5198190" y="36749018"/>
          <a:ext cx="254058" cy="252714"/>
        </a:xfrm>
        <a:prstGeom prst="rect">
          <a:avLst/>
        </a:prstGeom>
      </xdr:spPr>
    </xdr:pic>
    <xdr:clientData/>
  </xdr:twoCellAnchor>
  <xdr:twoCellAnchor editAs="oneCell">
    <xdr:from>
      <xdr:col>2</xdr:col>
      <xdr:colOff>161370</xdr:colOff>
      <xdr:row>125</xdr:row>
      <xdr:rowOff>26896</xdr:rowOff>
    </xdr:from>
    <xdr:to>
      <xdr:col>2</xdr:col>
      <xdr:colOff>415428</xdr:colOff>
      <xdr:row>125</xdr:row>
      <xdr:rowOff>280954</xdr:rowOff>
    </xdr:to>
    <xdr:pic>
      <xdr:nvPicPr>
        <xdr:cNvPr id="126" name="図 125">
          <a:extLst>
            <a:ext uri="{FF2B5EF4-FFF2-40B4-BE49-F238E27FC236}">
              <a16:creationId xmlns:a16="http://schemas.microsoft.com/office/drawing/2014/main" id="{64C214D3-B437-4FFC-8E7E-030C50560F61}"/>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5198190" y="37044856"/>
          <a:ext cx="254058" cy="254058"/>
        </a:xfrm>
        <a:prstGeom prst="rect">
          <a:avLst/>
        </a:prstGeom>
      </xdr:spPr>
    </xdr:pic>
    <xdr:clientData/>
  </xdr:twoCellAnchor>
  <xdr:twoCellAnchor editAs="oneCell">
    <xdr:from>
      <xdr:col>2</xdr:col>
      <xdr:colOff>161370</xdr:colOff>
      <xdr:row>126</xdr:row>
      <xdr:rowOff>26895</xdr:rowOff>
    </xdr:from>
    <xdr:to>
      <xdr:col>2</xdr:col>
      <xdr:colOff>415428</xdr:colOff>
      <xdr:row>126</xdr:row>
      <xdr:rowOff>280953</xdr:rowOff>
    </xdr:to>
    <xdr:pic>
      <xdr:nvPicPr>
        <xdr:cNvPr id="127" name="図 126">
          <a:extLst>
            <a:ext uri="{FF2B5EF4-FFF2-40B4-BE49-F238E27FC236}">
              <a16:creationId xmlns:a16="http://schemas.microsoft.com/office/drawing/2014/main" id="{F10D9BE9-42CC-4D8F-B093-D8632424789F}"/>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5198190" y="37342035"/>
          <a:ext cx="254058" cy="254058"/>
        </a:xfrm>
        <a:prstGeom prst="rect">
          <a:avLst/>
        </a:prstGeom>
      </xdr:spPr>
    </xdr:pic>
    <xdr:clientData/>
  </xdr:twoCellAnchor>
  <xdr:twoCellAnchor editAs="oneCell">
    <xdr:from>
      <xdr:col>2</xdr:col>
      <xdr:colOff>161370</xdr:colOff>
      <xdr:row>127</xdr:row>
      <xdr:rowOff>28239</xdr:rowOff>
    </xdr:from>
    <xdr:to>
      <xdr:col>2</xdr:col>
      <xdr:colOff>415428</xdr:colOff>
      <xdr:row>127</xdr:row>
      <xdr:rowOff>280952</xdr:rowOff>
    </xdr:to>
    <xdr:pic>
      <xdr:nvPicPr>
        <xdr:cNvPr id="128" name="図 127">
          <a:extLst>
            <a:ext uri="{FF2B5EF4-FFF2-40B4-BE49-F238E27FC236}">
              <a16:creationId xmlns:a16="http://schemas.microsoft.com/office/drawing/2014/main" id="{B3C56E23-E417-4A1A-89E8-55B30A46D8DE}"/>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5198190" y="37640559"/>
          <a:ext cx="254058" cy="252713"/>
        </a:xfrm>
        <a:prstGeom prst="rect">
          <a:avLst/>
        </a:prstGeom>
      </xdr:spPr>
    </xdr:pic>
    <xdr:clientData/>
  </xdr:twoCellAnchor>
  <xdr:twoCellAnchor editAs="oneCell">
    <xdr:from>
      <xdr:col>2</xdr:col>
      <xdr:colOff>161370</xdr:colOff>
      <xdr:row>128</xdr:row>
      <xdr:rowOff>26896</xdr:rowOff>
    </xdr:from>
    <xdr:to>
      <xdr:col>2</xdr:col>
      <xdr:colOff>415428</xdr:colOff>
      <xdr:row>128</xdr:row>
      <xdr:rowOff>280954</xdr:rowOff>
    </xdr:to>
    <xdr:pic>
      <xdr:nvPicPr>
        <xdr:cNvPr id="129" name="図 128">
          <a:extLst>
            <a:ext uri="{FF2B5EF4-FFF2-40B4-BE49-F238E27FC236}">
              <a16:creationId xmlns:a16="http://schemas.microsoft.com/office/drawing/2014/main" id="{31CBC873-DFB0-4D2B-8619-11E4000FFB7E}"/>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5198190" y="37936396"/>
          <a:ext cx="254058" cy="254058"/>
        </a:xfrm>
        <a:prstGeom prst="rect">
          <a:avLst/>
        </a:prstGeom>
      </xdr:spPr>
    </xdr:pic>
    <xdr:clientData/>
  </xdr:twoCellAnchor>
  <xdr:twoCellAnchor editAs="oneCell">
    <xdr:from>
      <xdr:col>2</xdr:col>
      <xdr:colOff>161370</xdr:colOff>
      <xdr:row>129</xdr:row>
      <xdr:rowOff>28239</xdr:rowOff>
    </xdr:from>
    <xdr:to>
      <xdr:col>2</xdr:col>
      <xdr:colOff>415428</xdr:colOff>
      <xdr:row>129</xdr:row>
      <xdr:rowOff>280952</xdr:rowOff>
    </xdr:to>
    <xdr:pic>
      <xdr:nvPicPr>
        <xdr:cNvPr id="130" name="図 129">
          <a:extLst>
            <a:ext uri="{FF2B5EF4-FFF2-40B4-BE49-F238E27FC236}">
              <a16:creationId xmlns:a16="http://schemas.microsoft.com/office/drawing/2014/main" id="{B7915B42-1DC3-4FBD-8F0A-66F8939869B9}"/>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5198190" y="38234919"/>
          <a:ext cx="254058" cy="252713"/>
        </a:xfrm>
        <a:prstGeom prst="rect">
          <a:avLst/>
        </a:prstGeom>
      </xdr:spPr>
    </xdr:pic>
    <xdr:clientData/>
  </xdr:twoCellAnchor>
  <xdr:twoCellAnchor editAs="oneCell">
    <xdr:from>
      <xdr:col>2</xdr:col>
      <xdr:colOff>161370</xdr:colOff>
      <xdr:row>130</xdr:row>
      <xdr:rowOff>26896</xdr:rowOff>
    </xdr:from>
    <xdr:to>
      <xdr:col>2</xdr:col>
      <xdr:colOff>415428</xdr:colOff>
      <xdr:row>130</xdr:row>
      <xdr:rowOff>280954</xdr:rowOff>
    </xdr:to>
    <xdr:pic>
      <xdr:nvPicPr>
        <xdr:cNvPr id="131" name="図 130">
          <a:extLst>
            <a:ext uri="{FF2B5EF4-FFF2-40B4-BE49-F238E27FC236}">
              <a16:creationId xmlns:a16="http://schemas.microsoft.com/office/drawing/2014/main" id="{80D1D127-8A50-4711-99E3-5EE31BD517A4}"/>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5198190" y="38530756"/>
          <a:ext cx="254058" cy="254058"/>
        </a:xfrm>
        <a:prstGeom prst="rect">
          <a:avLst/>
        </a:prstGeom>
      </xdr:spPr>
    </xdr:pic>
    <xdr:clientData/>
  </xdr:twoCellAnchor>
  <xdr:twoCellAnchor editAs="oneCell">
    <xdr:from>
      <xdr:col>2</xdr:col>
      <xdr:colOff>161370</xdr:colOff>
      <xdr:row>131</xdr:row>
      <xdr:rowOff>26895</xdr:rowOff>
    </xdr:from>
    <xdr:to>
      <xdr:col>2</xdr:col>
      <xdr:colOff>415428</xdr:colOff>
      <xdr:row>131</xdr:row>
      <xdr:rowOff>280953</xdr:rowOff>
    </xdr:to>
    <xdr:pic>
      <xdr:nvPicPr>
        <xdr:cNvPr id="132" name="図 131">
          <a:extLst>
            <a:ext uri="{FF2B5EF4-FFF2-40B4-BE49-F238E27FC236}">
              <a16:creationId xmlns:a16="http://schemas.microsoft.com/office/drawing/2014/main" id="{DFF977B9-8D38-46AF-A26C-554B299DB6E6}"/>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5198190" y="38827935"/>
          <a:ext cx="254058" cy="254058"/>
        </a:xfrm>
        <a:prstGeom prst="rect">
          <a:avLst/>
        </a:prstGeom>
      </xdr:spPr>
    </xdr:pic>
    <xdr:clientData/>
  </xdr:twoCellAnchor>
  <xdr:twoCellAnchor editAs="oneCell">
    <xdr:from>
      <xdr:col>2</xdr:col>
      <xdr:colOff>161370</xdr:colOff>
      <xdr:row>132</xdr:row>
      <xdr:rowOff>28239</xdr:rowOff>
    </xdr:from>
    <xdr:to>
      <xdr:col>2</xdr:col>
      <xdr:colOff>415428</xdr:colOff>
      <xdr:row>132</xdr:row>
      <xdr:rowOff>280952</xdr:rowOff>
    </xdr:to>
    <xdr:pic>
      <xdr:nvPicPr>
        <xdr:cNvPr id="133" name="図 132">
          <a:extLst>
            <a:ext uri="{FF2B5EF4-FFF2-40B4-BE49-F238E27FC236}">
              <a16:creationId xmlns:a16="http://schemas.microsoft.com/office/drawing/2014/main" id="{0C9576E3-B3D2-4008-969B-6B39B6A5D97D}"/>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5198190" y="39126459"/>
          <a:ext cx="254058" cy="252713"/>
        </a:xfrm>
        <a:prstGeom prst="rect">
          <a:avLst/>
        </a:prstGeom>
      </xdr:spPr>
    </xdr:pic>
    <xdr:clientData/>
  </xdr:twoCellAnchor>
  <xdr:twoCellAnchor editAs="oneCell">
    <xdr:from>
      <xdr:col>2</xdr:col>
      <xdr:colOff>161370</xdr:colOff>
      <xdr:row>133</xdr:row>
      <xdr:rowOff>26896</xdr:rowOff>
    </xdr:from>
    <xdr:to>
      <xdr:col>2</xdr:col>
      <xdr:colOff>415428</xdr:colOff>
      <xdr:row>133</xdr:row>
      <xdr:rowOff>280954</xdr:rowOff>
    </xdr:to>
    <xdr:pic>
      <xdr:nvPicPr>
        <xdr:cNvPr id="134" name="図 133">
          <a:extLst>
            <a:ext uri="{FF2B5EF4-FFF2-40B4-BE49-F238E27FC236}">
              <a16:creationId xmlns:a16="http://schemas.microsoft.com/office/drawing/2014/main" id="{5F28E1C9-AE19-4C1D-A307-103E8D9EE9DE}"/>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5198190" y="39422296"/>
          <a:ext cx="254058" cy="254058"/>
        </a:xfrm>
        <a:prstGeom prst="rect">
          <a:avLst/>
        </a:prstGeom>
      </xdr:spPr>
    </xdr:pic>
    <xdr:clientData/>
  </xdr:twoCellAnchor>
  <xdr:twoCellAnchor editAs="oneCell">
    <xdr:from>
      <xdr:col>2</xdr:col>
      <xdr:colOff>161370</xdr:colOff>
      <xdr:row>134</xdr:row>
      <xdr:rowOff>28239</xdr:rowOff>
    </xdr:from>
    <xdr:to>
      <xdr:col>2</xdr:col>
      <xdr:colOff>415428</xdr:colOff>
      <xdr:row>134</xdr:row>
      <xdr:rowOff>280952</xdr:rowOff>
    </xdr:to>
    <xdr:pic>
      <xdr:nvPicPr>
        <xdr:cNvPr id="135" name="図 134">
          <a:extLst>
            <a:ext uri="{FF2B5EF4-FFF2-40B4-BE49-F238E27FC236}">
              <a16:creationId xmlns:a16="http://schemas.microsoft.com/office/drawing/2014/main" id="{26849A9B-C864-4E15-8186-9557DAF7132C}"/>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5198190" y="39720819"/>
          <a:ext cx="254058" cy="252713"/>
        </a:xfrm>
        <a:prstGeom prst="rect">
          <a:avLst/>
        </a:prstGeom>
      </xdr:spPr>
    </xdr:pic>
    <xdr:clientData/>
  </xdr:twoCellAnchor>
  <xdr:twoCellAnchor editAs="oneCell">
    <xdr:from>
      <xdr:col>2</xdr:col>
      <xdr:colOff>161370</xdr:colOff>
      <xdr:row>135</xdr:row>
      <xdr:rowOff>26896</xdr:rowOff>
    </xdr:from>
    <xdr:to>
      <xdr:col>2</xdr:col>
      <xdr:colOff>415428</xdr:colOff>
      <xdr:row>135</xdr:row>
      <xdr:rowOff>280954</xdr:rowOff>
    </xdr:to>
    <xdr:pic>
      <xdr:nvPicPr>
        <xdr:cNvPr id="136" name="図 135">
          <a:extLst>
            <a:ext uri="{FF2B5EF4-FFF2-40B4-BE49-F238E27FC236}">
              <a16:creationId xmlns:a16="http://schemas.microsoft.com/office/drawing/2014/main" id="{AB05B0BC-0012-4526-84E9-44A2EBAC48C4}"/>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5198190" y="40016656"/>
          <a:ext cx="254058" cy="254058"/>
        </a:xfrm>
        <a:prstGeom prst="rect">
          <a:avLst/>
        </a:prstGeom>
      </xdr:spPr>
    </xdr:pic>
    <xdr:clientData/>
  </xdr:twoCellAnchor>
  <xdr:twoCellAnchor editAs="oneCell">
    <xdr:from>
      <xdr:col>2</xdr:col>
      <xdr:colOff>161370</xdr:colOff>
      <xdr:row>136</xdr:row>
      <xdr:rowOff>26895</xdr:rowOff>
    </xdr:from>
    <xdr:to>
      <xdr:col>2</xdr:col>
      <xdr:colOff>415428</xdr:colOff>
      <xdr:row>136</xdr:row>
      <xdr:rowOff>280953</xdr:rowOff>
    </xdr:to>
    <xdr:pic>
      <xdr:nvPicPr>
        <xdr:cNvPr id="137" name="図 136">
          <a:extLst>
            <a:ext uri="{FF2B5EF4-FFF2-40B4-BE49-F238E27FC236}">
              <a16:creationId xmlns:a16="http://schemas.microsoft.com/office/drawing/2014/main" id="{A2F7926D-F8DC-4D7D-AB4B-4E49B45B9031}"/>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5198190" y="40313835"/>
          <a:ext cx="254058" cy="254058"/>
        </a:xfrm>
        <a:prstGeom prst="rect">
          <a:avLst/>
        </a:prstGeom>
      </xdr:spPr>
    </xdr:pic>
    <xdr:clientData/>
  </xdr:twoCellAnchor>
  <xdr:twoCellAnchor editAs="oneCell">
    <xdr:from>
      <xdr:col>2</xdr:col>
      <xdr:colOff>161370</xdr:colOff>
      <xdr:row>137</xdr:row>
      <xdr:rowOff>28239</xdr:rowOff>
    </xdr:from>
    <xdr:to>
      <xdr:col>2</xdr:col>
      <xdr:colOff>415428</xdr:colOff>
      <xdr:row>137</xdr:row>
      <xdr:rowOff>280952</xdr:rowOff>
    </xdr:to>
    <xdr:pic>
      <xdr:nvPicPr>
        <xdr:cNvPr id="138" name="図 137">
          <a:extLst>
            <a:ext uri="{FF2B5EF4-FFF2-40B4-BE49-F238E27FC236}">
              <a16:creationId xmlns:a16="http://schemas.microsoft.com/office/drawing/2014/main" id="{F6D2D53C-50D8-4688-A44D-034A50058684}"/>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5198190" y="40612359"/>
          <a:ext cx="254058" cy="252713"/>
        </a:xfrm>
        <a:prstGeom prst="rect">
          <a:avLst/>
        </a:prstGeom>
      </xdr:spPr>
    </xdr:pic>
    <xdr:clientData/>
  </xdr:twoCellAnchor>
  <xdr:twoCellAnchor editAs="oneCell">
    <xdr:from>
      <xdr:col>2</xdr:col>
      <xdr:colOff>161370</xdr:colOff>
      <xdr:row>138</xdr:row>
      <xdr:rowOff>26896</xdr:rowOff>
    </xdr:from>
    <xdr:to>
      <xdr:col>2</xdr:col>
      <xdr:colOff>415428</xdr:colOff>
      <xdr:row>138</xdr:row>
      <xdr:rowOff>280954</xdr:rowOff>
    </xdr:to>
    <xdr:pic>
      <xdr:nvPicPr>
        <xdr:cNvPr id="139" name="図 138">
          <a:extLst>
            <a:ext uri="{FF2B5EF4-FFF2-40B4-BE49-F238E27FC236}">
              <a16:creationId xmlns:a16="http://schemas.microsoft.com/office/drawing/2014/main" id="{2C58299B-855A-4805-B89E-ABC09384A039}"/>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5198190" y="40908196"/>
          <a:ext cx="254058" cy="254058"/>
        </a:xfrm>
        <a:prstGeom prst="rect">
          <a:avLst/>
        </a:prstGeom>
      </xdr:spPr>
    </xdr:pic>
    <xdr:clientData/>
  </xdr:twoCellAnchor>
  <xdr:twoCellAnchor editAs="oneCell">
    <xdr:from>
      <xdr:col>2</xdr:col>
      <xdr:colOff>161370</xdr:colOff>
      <xdr:row>139</xdr:row>
      <xdr:rowOff>28239</xdr:rowOff>
    </xdr:from>
    <xdr:to>
      <xdr:col>2</xdr:col>
      <xdr:colOff>415428</xdr:colOff>
      <xdr:row>139</xdr:row>
      <xdr:rowOff>280952</xdr:rowOff>
    </xdr:to>
    <xdr:pic>
      <xdr:nvPicPr>
        <xdr:cNvPr id="140" name="図 139">
          <a:extLst>
            <a:ext uri="{FF2B5EF4-FFF2-40B4-BE49-F238E27FC236}">
              <a16:creationId xmlns:a16="http://schemas.microsoft.com/office/drawing/2014/main" id="{518A00AB-0031-4B27-816E-FF3AC5492715}"/>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5198190" y="41206719"/>
          <a:ext cx="254058" cy="252713"/>
        </a:xfrm>
        <a:prstGeom prst="rect">
          <a:avLst/>
        </a:prstGeom>
      </xdr:spPr>
    </xdr:pic>
    <xdr:clientData/>
  </xdr:twoCellAnchor>
  <xdr:twoCellAnchor editAs="oneCell">
    <xdr:from>
      <xdr:col>2</xdr:col>
      <xdr:colOff>161370</xdr:colOff>
      <xdr:row>140</xdr:row>
      <xdr:rowOff>26896</xdr:rowOff>
    </xdr:from>
    <xdr:to>
      <xdr:col>2</xdr:col>
      <xdr:colOff>415428</xdr:colOff>
      <xdr:row>140</xdr:row>
      <xdr:rowOff>280954</xdr:rowOff>
    </xdr:to>
    <xdr:pic>
      <xdr:nvPicPr>
        <xdr:cNvPr id="141" name="図 140">
          <a:extLst>
            <a:ext uri="{FF2B5EF4-FFF2-40B4-BE49-F238E27FC236}">
              <a16:creationId xmlns:a16="http://schemas.microsoft.com/office/drawing/2014/main" id="{59AF717E-6D3D-4481-ADEA-8FC3396BF2C5}"/>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5198190" y="41502556"/>
          <a:ext cx="254058" cy="254058"/>
        </a:xfrm>
        <a:prstGeom prst="rect">
          <a:avLst/>
        </a:prstGeom>
      </xdr:spPr>
    </xdr:pic>
    <xdr:clientData/>
  </xdr:twoCellAnchor>
  <xdr:twoCellAnchor editAs="oneCell">
    <xdr:from>
      <xdr:col>2</xdr:col>
      <xdr:colOff>161370</xdr:colOff>
      <xdr:row>141</xdr:row>
      <xdr:rowOff>26895</xdr:rowOff>
    </xdr:from>
    <xdr:to>
      <xdr:col>2</xdr:col>
      <xdr:colOff>415428</xdr:colOff>
      <xdr:row>141</xdr:row>
      <xdr:rowOff>280953</xdr:rowOff>
    </xdr:to>
    <xdr:pic>
      <xdr:nvPicPr>
        <xdr:cNvPr id="142" name="図 141">
          <a:extLst>
            <a:ext uri="{FF2B5EF4-FFF2-40B4-BE49-F238E27FC236}">
              <a16:creationId xmlns:a16="http://schemas.microsoft.com/office/drawing/2014/main" id="{C988CD19-09D5-4A94-B4FF-75F01BFDB9FE}"/>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5198190" y="41799735"/>
          <a:ext cx="254058" cy="254058"/>
        </a:xfrm>
        <a:prstGeom prst="rect">
          <a:avLst/>
        </a:prstGeom>
      </xdr:spPr>
    </xdr:pic>
    <xdr:clientData/>
  </xdr:twoCellAnchor>
  <xdr:twoCellAnchor editAs="oneCell">
    <xdr:from>
      <xdr:col>2</xdr:col>
      <xdr:colOff>161370</xdr:colOff>
      <xdr:row>142</xdr:row>
      <xdr:rowOff>28239</xdr:rowOff>
    </xdr:from>
    <xdr:to>
      <xdr:col>2</xdr:col>
      <xdr:colOff>415428</xdr:colOff>
      <xdr:row>142</xdr:row>
      <xdr:rowOff>280952</xdr:rowOff>
    </xdr:to>
    <xdr:pic>
      <xdr:nvPicPr>
        <xdr:cNvPr id="143" name="図 142">
          <a:extLst>
            <a:ext uri="{FF2B5EF4-FFF2-40B4-BE49-F238E27FC236}">
              <a16:creationId xmlns:a16="http://schemas.microsoft.com/office/drawing/2014/main" id="{213DB217-99A6-4FF1-BB5C-D0F834C35541}"/>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5198190" y="42098259"/>
          <a:ext cx="254058" cy="252713"/>
        </a:xfrm>
        <a:prstGeom prst="rect">
          <a:avLst/>
        </a:prstGeom>
      </xdr:spPr>
    </xdr:pic>
    <xdr:clientData/>
  </xdr:twoCellAnchor>
  <xdr:twoCellAnchor editAs="oneCell">
    <xdr:from>
      <xdr:col>2</xdr:col>
      <xdr:colOff>161370</xdr:colOff>
      <xdr:row>143</xdr:row>
      <xdr:rowOff>26896</xdr:rowOff>
    </xdr:from>
    <xdr:to>
      <xdr:col>2</xdr:col>
      <xdr:colOff>415428</xdr:colOff>
      <xdr:row>143</xdr:row>
      <xdr:rowOff>280954</xdr:rowOff>
    </xdr:to>
    <xdr:pic>
      <xdr:nvPicPr>
        <xdr:cNvPr id="144" name="図 143">
          <a:extLst>
            <a:ext uri="{FF2B5EF4-FFF2-40B4-BE49-F238E27FC236}">
              <a16:creationId xmlns:a16="http://schemas.microsoft.com/office/drawing/2014/main" id="{F19A554A-80DD-4EB9-BD49-77D3226EA341}"/>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5198190" y="42394096"/>
          <a:ext cx="254058" cy="254058"/>
        </a:xfrm>
        <a:prstGeom prst="rect">
          <a:avLst/>
        </a:prstGeom>
      </xdr:spPr>
    </xdr:pic>
    <xdr:clientData/>
  </xdr:twoCellAnchor>
  <xdr:twoCellAnchor editAs="oneCell">
    <xdr:from>
      <xdr:col>2</xdr:col>
      <xdr:colOff>161370</xdr:colOff>
      <xdr:row>144</xdr:row>
      <xdr:rowOff>28239</xdr:rowOff>
    </xdr:from>
    <xdr:to>
      <xdr:col>2</xdr:col>
      <xdr:colOff>415428</xdr:colOff>
      <xdr:row>144</xdr:row>
      <xdr:rowOff>280952</xdr:rowOff>
    </xdr:to>
    <xdr:pic>
      <xdr:nvPicPr>
        <xdr:cNvPr id="145" name="図 144">
          <a:extLst>
            <a:ext uri="{FF2B5EF4-FFF2-40B4-BE49-F238E27FC236}">
              <a16:creationId xmlns:a16="http://schemas.microsoft.com/office/drawing/2014/main" id="{5B2272E6-F7BE-477F-A16F-C7E6270D2774}"/>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5198190" y="42692619"/>
          <a:ext cx="254058" cy="252713"/>
        </a:xfrm>
        <a:prstGeom prst="rect">
          <a:avLst/>
        </a:prstGeom>
      </xdr:spPr>
    </xdr:pic>
    <xdr:clientData/>
  </xdr:twoCellAnchor>
  <xdr:twoCellAnchor editAs="oneCell">
    <xdr:from>
      <xdr:col>2</xdr:col>
      <xdr:colOff>161370</xdr:colOff>
      <xdr:row>145</xdr:row>
      <xdr:rowOff>26896</xdr:rowOff>
    </xdr:from>
    <xdr:to>
      <xdr:col>2</xdr:col>
      <xdr:colOff>415428</xdr:colOff>
      <xdr:row>145</xdr:row>
      <xdr:rowOff>280954</xdr:rowOff>
    </xdr:to>
    <xdr:pic>
      <xdr:nvPicPr>
        <xdr:cNvPr id="146" name="図 145">
          <a:extLst>
            <a:ext uri="{FF2B5EF4-FFF2-40B4-BE49-F238E27FC236}">
              <a16:creationId xmlns:a16="http://schemas.microsoft.com/office/drawing/2014/main" id="{E03CD210-7984-4E3A-8F4F-7D8DA74EF251}"/>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5198190" y="42988456"/>
          <a:ext cx="254058" cy="254058"/>
        </a:xfrm>
        <a:prstGeom prst="rect">
          <a:avLst/>
        </a:prstGeom>
      </xdr:spPr>
    </xdr:pic>
    <xdr:clientData/>
  </xdr:twoCellAnchor>
  <xdr:twoCellAnchor editAs="oneCell">
    <xdr:from>
      <xdr:col>2</xdr:col>
      <xdr:colOff>161370</xdr:colOff>
      <xdr:row>146</xdr:row>
      <xdr:rowOff>26895</xdr:rowOff>
    </xdr:from>
    <xdr:to>
      <xdr:col>2</xdr:col>
      <xdr:colOff>415428</xdr:colOff>
      <xdr:row>146</xdr:row>
      <xdr:rowOff>280953</xdr:rowOff>
    </xdr:to>
    <xdr:pic>
      <xdr:nvPicPr>
        <xdr:cNvPr id="147" name="図 146">
          <a:extLst>
            <a:ext uri="{FF2B5EF4-FFF2-40B4-BE49-F238E27FC236}">
              <a16:creationId xmlns:a16="http://schemas.microsoft.com/office/drawing/2014/main" id="{0748CFE0-5F48-43AF-A5BD-BCDD5F63B0F3}"/>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5198190" y="43285635"/>
          <a:ext cx="254058" cy="254058"/>
        </a:xfrm>
        <a:prstGeom prst="rect">
          <a:avLst/>
        </a:prstGeom>
      </xdr:spPr>
    </xdr:pic>
    <xdr:clientData/>
  </xdr:twoCellAnchor>
  <xdr:twoCellAnchor editAs="oneCell">
    <xdr:from>
      <xdr:col>2</xdr:col>
      <xdr:colOff>161370</xdr:colOff>
      <xdr:row>147</xdr:row>
      <xdr:rowOff>28239</xdr:rowOff>
    </xdr:from>
    <xdr:to>
      <xdr:col>2</xdr:col>
      <xdr:colOff>415428</xdr:colOff>
      <xdr:row>147</xdr:row>
      <xdr:rowOff>280952</xdr:rowOff>
    </xdr:to>
    <xdr:pic>
      <xdr:nvPicPr>
        <xdr:cNvPr id="148" name="図 147">
          <a:extLst>
            <a:ext uri="{FF2B5EF4-FFF2-40B4-BE49-F238E27FC236}">
              <a16:creationId xmlns:a16="http://schemas.microsoft.com/office/drawing/2014/main" id="{17245149-F90B-49D9-8F17-81958B9F5FAE}"/>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5198190" y="43584159"/>
          <a:ext cx="254058" cy="252713"/>
        </a:xfrm>
        <a:prstGeom prst="rect">
          <a:avLst/>
        </a:prstGeom>
      </xdr:spPr>
    </xdr:pic>
    <xdr:clientData/>
  </xdr:twoCellAnchor>
  <xdr:twoCellAnchor editAs="oneCell">
    <xdr:from>
      <xdr:col>2</xdr:col>
      <xdr:colOff>161370</xdr:colOff>
      <xdr:row>148</xdr:row>
      <xdr:rowOff>26896</xdr:rowOff>
    </xdr:from>
    <xdr:to>
      <xdr:col>2</xdr:col>
      <xdr:colOff>415428</xdr:colOff>
      <xdr:row>148</xdr:row>
      <xdr:rowOff>280954</xdr:rowOff>
    </xdr:to>
    <xdr:pic>
      <xdr:nvPicPr>
        <xdr:cNvPr id="149" name="図 148">
          <a:extLst>
            <a:ext uri="{FF2B5EF4-FFF2-40B4-BE49-F238E27FC236}">
              <a16:creationId xmlns:a16="http://schemas.microsoft.com/office/drawing/2014/main" id="{B9C41072-8F80-4A8B-B704-0E3073EED3B5}"/>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5198190" y="43879996"/>
          <a:ext cx="254058" cy="254058"/>
        </a:xfrm>
        <a:prstGeom prst="rect">
          <a:avLst/>
        </a:prstGeom>
      </xdr:spPr>
    </xdr:pic>
    <xdr:clientData/>
  </xdr:twoCellAnchor>
  <xdr:twoCellAnchor editAs="oneCell">
    <xdr:from>
      <xdr:col>2</xdr:col>
      <xdr:colOff>161370</xdr:colOff>
      <xdr:row>149</xdr:row>
      <xdr:rowOff>28239</xdr:rowOff>
    </xdr:from>
    <xdr:to>
      <xdr:col>2</xdr:col>
      <xdr:colOff>415428</xdr:colOff>
      <xdr:row>149</xdr:row>
      <xdr:rowOff>280952</xdr:rowOff>
    </xdr:to>
    <xdr:pic>
      <xdr:nvPicPr>
        <xdr:cNvPr id="150" name="図 149">
          <a:extLst>
            <a:ext uri="{FF2B5EF4-FFF2-40B4-BE49-F238E27FC236}">
              <a16:creationId xmlns:a16="http://schemas.microsoft.com/office/drawing/2014/main" id="{BBA6B83D-01EF-451C-83A7-F4AC4024E1F0}"/>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5198190" y="44178519"/>
          <a:ext cx="254058" cy="252713"/>
        </a:xfrm>
        <a:prstGeom prst="rect">
          <a:avLst/>
        </a:prstGeom>
      </xdr:spPr>
    </xdr:pic>
    <xdr:clientData/>
  </xdr:twoCellAnchor>
  <xdr:twoCellAnchor editAs="oneCell">
    <xdr:from>
      <xdr:col>2</xdr:col>
      <xdr:colOff>161370</xdr:colOff>
      <xdr:row>150</xdr:row>
      <xdr:rowOff>26896</xdr:rowOff>
    </xdr:from>
    <xdr:to>
      <xdr:col>2</xdr:col>
      <xdr:colOff>415428</xdr:colOff>
      <xdr:row>150</xdr:row>
      <xdr:rowOff>280954</xdr:rowOff>
    </xdr:to>
    <xdr:pic>
      <xdr:nvPicPr>
        <xdr:cNvPr id="151" name="図 150">
          <a:extLst>
            <a:ext uri="{FF2B5EF4-FFF2-40B4-BE49-F238E27FC236}">
              <a16:creationId xmlns:a16="http://schemas.microsoft.com/office/drawing/2014/main" id="{982BC25E-701B-4E2C-8313-F15C3BE1DAED}"/>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5198190" y="44474356"/>
          <a:ext cx="254058" cy="254058"/>
        </a:xfrm>
        <a:prstGeom prst="rect">
          <a:avLst/>
        </a:prstGeom>
      </xdr:spPr>
    </xdr:pic>
    <xdr:clientData/>
  </xdr:twoCellAnchor>
  <xdr:twoCellAnchor editAs="oneCell">
    <xdr:from>
      <xdr:col>2</xdr:col>
      <xdr:colOff>161370</xdr:colOff>
      <xdr:row>151</xdr:row>
      <xdr:rowOff>26895</xdr:rowOff>
    </xdr:from>
    <xdr:to>
      <xdr:col>2</xdr:col>
      <xdr:colOff>415428</xdr:colOff>
      <xdr:row>151</xdr:row>
      <xdr:rowOff>280953</xdr:rowOff>
    </xdr:to>
    <xdr:pic>
      <xdr:nvPicPr>
        <xdr:cNvPr id="152" name="図 151">
          <a:extLst>
            <a:ext uri="{FF2B5EF4-FFF2-40B4-BE49-F238E27FC236}">
              <a16:creationId xmlns:a16="http://schemas.microsoft.com/office/drawing/2014/main" id="{526D771A-6670-4D08-9448-4819EA169F10}"/>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5198190" y="44771535"/>
          <a:ext cx="254058" cy="254058"/>
        </a:xfrm>
        <a:prstGeom prst="rect">
          <a:avLst/>
        </a:prstGeom>
      </xdr:spPr>
    </xdr:pic>
    <xdr:clientData/>
  </xdr:twoCellAnchor>
  <xdr:twoCellAnchor editAs="oneCell">
    <xdr:from>
      <xdr:col>2</xdr:col>
      <xdr:colOff>161370</xdr:colOff>
      <xdr:row>152</xdr:row>
      <xdr:rowOff>28238</xdr:rowOff>
    </xdr:from>
    <xdr:to>
      <xdr:col>2</xdr:col>
      <xdr:colOff>415428</xdr:colOff>
      <xdr:row>152</xdr:row>
      <xdr:rowOff>280952</xdr:rowOff>
    </xdr:to>
    <xdr:pic>
      <xdr:nvPicPr>
        <xdr:cNvPr id="153" name="図 152">
          <a:extLst>
            <a:ext uri="{FF2B5EF4-FFF2-40B4-BE49-F238E27FC236}">
              <a16:creationId xmlns:a16="http://schemas.microsoft.com/office/drawing/2014/main" id="{5C9705FC-1EC7-4652-9C34-A94AB161BB62}"/>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5198190" y="45070058"/>
          <a:ext cx="254058" cy="252714"/>
        </a:xfrm>
        <a:prstGeom prst="rect">
          <a:avLst/>
        </a:prstGeom>
      </xdr:spPr>
    </xdr:pic>
    <xdr:clientData/>
  </xdr:twoCellAnchor>
  <xdr:twoCellAnchor editAs="oneCell">
    <xdr:from>
      <xdr:col>2</xdr:col>
      <xdr:colOff>161370</xdr:colOff>
      <xdr:row>153</xdr:row>
      <xdr:rowOff>26896</xdr:rowOff>
    </xdr:from>
    <xdr:to>
      <xdr:col>2</xdr:col>
      <xdr:colOff>415428</xdr:colOff>
      <xdr:row>153</xdr:row>
      <xdr:rowOff>280954</xdr:rowOff>
    </xdr:to>
    <xdr:pic>
      <xdr:nvPicPr>
        <xdr:cNvPr id="154" name="図 153">
          <a:extLst>
            <a:ext uri="{FF2B5EF4-FFF2-40B4-BE49-F238E27FC236}">
              <a16:creationId xmlns:a16="http://schemas.microsoft.com/office/drawing/2014/main" id="{01EDC1A0-7BE4-4F4E-A0B0-00E7B14C2949}"/>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5198190" y="45365896"/>
          <a:ext cx="254058" cy="254058"/>
        </a:xfrm>
        <a:prstGeom prst="rect">
          <a:avLst/>
        </a:prstGeom>
      </xdr:spPr>
    </xdr:pic>
    <xdr:clientData/>
  </xdr:twoCellAnchor>
  <xdr:twoCellAnchor editAs="oneCell">
    <xdr:from>
      <xdr:col>2</xdr:col>
      <xdr:colOff>161370</xdr:colOff>
      <xdr:row>154</xdr:row>
      <xdr:rowOff>28239</xdr:rowOff>
    </xdr:from>
    <xdr:to>
      <xdr:col>2</xdr:col>
      <xdr:colOff>415428</xdr:colOff>
      <xdr:row>154</xdr:row>
      <xdr:rowOff>280952</xdr:rowOff>
    </xdr:to>
    <xdr:pic>
      <xdr:nvPicPr>
        <xdr:cNvPr id="155" name="図 154">
          <a:extLst>
            <a:ext uri="{FF2B5EF4-FFF2-40B4-BE49-F238E27FC236}">
              <a16:creationId xmlns:a16="http://schemas.microsoft.com/office/drawing/2014/main" id="{FA0DA22B-005F-4F61-8A93-59A56F5063D6}"/>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5198190" y="45664419"/>
          <a:ext cx="254058" cy="252713"/>
        </a:xfrm>
        <a:prstGeom prst="rect">
          <a:avLst/>
        </a:prstGeom>
      </xdr:spPr>
    </xdr:pic>
    <xdr:clientData/>
  </xdr:twoCellAnchor>
  <xdr:twoCellAnchor editAs="oneCell">
    <xdr:from>
      <xdr:col>2</xdr:col>
      <xdr:colOff>161370</xdr:colOff>
      <xdr:row>155</xdr:row>
      <xdr:rowOff>26896</xdr:rowOff>
    </xdr:from>
    <xdr:to>
      <xdr:col>2</xdr:col>
      <xdr:colOff>415428</xdr:colOff>
      <xdr:row>155</xdr:row>
      <xdr:rowOff>280954</xdr:rowOff>
    </xdr:to>
    <xdr:pic>
      <xdr:nvPicPr>
        <xdr:cNvPr id="156" name="図 155">
          <a:extLst>
            <a:ext uri="{FF2B5EF4-FFF2-40B4-BE49-F238E27FC236}">
              <a16:creationId xmlns:a16="http://schemas.microsoft.com/office/drawing/2014/main" id="{B6DD72AA-AC4B-4E81-94D8-E6D28DE0F20A}"/>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5198190" y="45960256"/>
          <a:ext cx="254058" cy="254058"/>
        </a:xfrm>
        <a:prstGeom prst="rect">
          <a:avLst/>
        </a:prstGeom>
      </xdr:spPr>
    </xdr:pic>
    <xdr:clientData/>
  </xdr:twoCellAnchor>
  <xdr:twoCellAnchor editAs="oneCell">
    <xdr:from>
      <xdr:col>2</xdr:col>
      <xdr:colOff>161370</xdr:colOff>
      <xdr:row>156</xdr:row>
      <xdr:rowOff>26895</xdr:rowOff>
    </xdr:from>
    <xdr:to>
      <xdr:col>2</xdr:col>
      <xdr:colOff>415428</xdr:colOff>
      <xdr:row>156</xdr:row>
      <xdr:rowOff>280953</xdr:rowOff>
    </xdr:to>
    <xdr:pic>
      <xdr:nvPicPr>
        <xdr:cNvPr id="157" name="図 156">
          <a:extLst>
            <a:ext uri="{FF2B5EF4-FFF2-40B4-BE49-F238E27FC236}">
              <a16:creationId xmlns:a16="http://schemas.microsoft.com/office/drawing/2014/main" id="{940E0BA9-6DD4-4D17-9269-4032C357263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5198190" y="46257435"/>
          <a:ext cx="254058" cy="254058"/>
        </a:xfrm>
        <a:prstGeom prst="rect">
          <a:avLst/>
        </a:prstGeom>
      </xdr:spPr>
    </xdr:pic>
    <xdr:clientData/>
  </xdr:twoCellAnchor>
  <xdr:twoCellAnchor editAs="oneCell">
    <xdr:from>
      <xdr:col>2</xdr:col>
      <xdr:colOff>161370</xdr:colOff>
      <xdr:row>157</xdr:row>
      <xdr:rowOff>28239</xdr:rowOff>
    </xdr:from>
    <xdr:to>
      <xdr:col>2</xdr:col>
      <xdr:colOff>415428</xdr:colOff>
      <xdr:row>157</xdr:row>
      <xdr:rowOff>280952</xdr:rowOff>
    </xdr:to>
    <xdr:pic>
      <xdr:nvPicPr>
        <xdr:cNvPr id="158" name="図 157">
          <a:extLst>
            <a:ext uri="{FF2B5EF4-FFF2-40B4-BE49-F238E27FC236}">
              <a16:creationId xmlns:a16="http://schemas.microsoft.com/office/drawing/2014/main" id="{944E26F1-743C-4B44-8812-18D2C1D54D98}"/>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5198190" y="46555959"/>
          <a:ext cx="254058" cy="252713"/>
        </a:xfrm>
        <a:prstGeom prst="rect">
          <a:avLst/>
        </a:prstGeom>
      </xdr:spPr>
    </xdr:pic>
    <xdr:clientData/>
  </xdr:twoCellAnchor>
  <xdr:twoCellAnchor editAs="oneCell">
    <xdr:from>
      <xdr:col>2</xdr:col>
      <xdr:colOff>161370</xdr:colOff>
      <xdr:row>158</xdr:row>
      <xdr:rowOff>26896</xdr:rowOff>
    </xdr:from>
    <xdr:to>
      <xdr:col>2</xdr:col>
      <xdr:colOff>415428</xdr:colOff>
      <xdr:row>158</xdr:row>
      <xdr:rowOff>280954</xdr:rowOff>
    </xdr:to>
    <xdr:pic>
      <xdr:nvPicPr>
        <xdr:cNvPr id="159" name="図 158">
          <a:extLst>
            <a:ext uri="{FF2B5EF4-FFF2-40B4-BE49-F238E27FC236}">
              <a16:creationId xmlns:a16="http://schemas.microsoft.com/office/drawing/2014/main" id="{43663A4D-3490-4EB9-AB89-415C122821D0}"/>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5198190" y="46851796"/>
          <a:ext cx="254058" cy="254058"/>
        </a:xfrm>
        <a:prstGeom prst="rect">
          <a:avLst/>
        </a:prstGeom>
      </xdr:spPr>
    </xdr:pic>
    <xdr:clientData/>
  </xdr:twoCellAnchor>
  <xdr:twoCellAnchor editAs="oneCell">
    <xdr:from>
      <xdr:col>2</xdr:col>
      <xdr:colOff>161370</xdr:colOff>
      <xdr:row>159</xdr:row>
      <xdr:rowOff>28239</xdr:rowOff>
    </xdr:from>
    <xdr:to>
      <xdr:col>2</xdr:col>
      <xdr:colOff>415428</xdr:colOff>
      <xdr:row>159</xdr:row>
      <xdr:rowOff>280952</xdr:rowOff>
    </xdr:to>
    <xdr:pic>
      <xdr:nvPicPr>
        <xdr:cNvPr id="160" name="図 159">
          <a:extLst>
            <a:ext uri="{FF2B5EF4-FFF2-40B4-BE49-F238E27FC236}">
              <a16:creationId xmlns:a16="http://schemas.microsoft.com/office/drawing/2014/main" id="{CE6A1368-B239-4D36-B0D8-4AB0BFFF0425}"/>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5198190" y="47150319"/>
          <a:ext cx="254058" cy="252713"/>
        </a:xfrm>
        <a:prstGeom prst="rect">
          <a:avLst/>
        </a:prstGeom>
      </xdr:spPr>
    </xdr:pic>
    <xdr:clientData/>
  </xdr:twoCellAnchor>
  <xdr:twoCellAnchor editAs="oneCell">
    <xdr:from>
      <xdr:col>2</xdr:col>
      <xdr:colOff>161370</xdr:colOff>
      <xdr:row>160</xdr:row>
      <xdr:rowOff>26896</xdr:rowOff>
    </xdr:from>
    <xdr:to>
      <xdr:col>2</xdr:col>
      <xdr:colOff>415428</xdr:colOff>
      <xdr:row>160</xdr:row>
      <xdr:rowOff>280954</xdr:rowOff>
    </xdr:to>
    <xdr:pic>
      <xdr:nvPicPr>
        <xdr:cNvPr id="161" name="図 160">
          <a:extLst>
            <a:ext uri="{FF2B5EF4-FFF2-40B4-BE49-F238E27FC236}">
              <a16:creationId xmlns:a16="http://schemas.microsoft.com/office/drawing/2014/main" id="{E14F9547-C55E-4E28-9DBF-EAF698AC2224}"/>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5198190" y="47446156"/>
          <a:ext cx="254058" cy="254058"/>
        </a:xfrm>
        <a:prstGeom prst="rect">
          <a:avLst/>
        </a:prstGeom>
      </xdr:spPr>
    </xdr:pic>
    <xdr:clientData/>
  </xdr:twoCellAnchor>
  <xdr:twoCellAnchor editAs="oneCell">
    <xdr:from>
      <xdr:col>2</xdr:col>
      <xdr:colOff>161370</xdr:colOff>
      <xdr:row>161</xdr:row>
      <xdr:rowOff>26895</xdr:rowOff>
    </xdr:from>
    <xdr:to>
      <xdr:col>2</xdr:col>
      <xdr:colOff>415428</xdr:colOff>
      <xdr:row>161</xdr:row>
      <xdr:rowOff>280953</xdr:rowOff>
    </xdr:to>
    <xdr:pic>
      <xdr:nvPicPr>
        <xdr:cNvPr id="162" name="図 161">
          <a:extLst>
            <a:ext uri="{FF2B5EF4-FFF2-40B4-BE49-F238E27FC236}">
              <a16:creationId xmlns:a16="http://schemas.microsoft.com/office/drawing/2014/main" id="{010F4952-2322-46F3-A362-DD3F5223050F}"/>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5198190" y="47743335"/>
          <a:ext cx="254058" cy="254058"/>
        </a:xfrm>
        <a:prstGeom prst="rect">
          <a:avLst/>
        </a:prstGeom>
      </xdr:spPr>
    </xdr:pic>
    <xdr:clientData/>
  </xdr:twoCellAnchor>
  <xdr:twoCellAnchor editAs="oneCell">
    <xdr:from>
      <xdr:col>2</xdr:col>
      <xdr:colOff>161370</xdr:colOff>
      <xdr:row>162</xdr:row>
      <xdr:rowOff>28238</xdr:rowOff>
    </xdr:from>
    <xdr:to>
      <xdr:col>2</xdr:col>
      <xdr:colOff>415428</xdr:colOff>
      <xdr:row>162</xdr:row>
      <xdr:rowOff>280952</xdr:rowOff>
    </xdr:to>
    <xdr:pic>
      <xdr:nvPicPr>
        <xdr:cNvPr id="163" name="図 162">
          <a:extLst>
            <a:ext uri="{FF2B5EF4-FFF2-40B4-BE49-F238E27FC236}">
              <a16:creationId xmlns:a16="http://schemas.microsoft.com/office/drawing/2014/main" id="{9BB1A9B7-35B0-45BC-AA81-58585D6F817F}"/>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5198190" y="48041858"/>
          <a:ext cx="254058" cy="252714"/>
        </a:xfrm>
        <a:prstGeom prst="rect">
          <a:avLst/>
        </a:prstGeom>
      </xdr:spPr>
    </xdr:pic>
    <xdr:clientData/>
  </xdr:twoCellAnchor>
  <xdr:twoCellAnchor editAs="oneCell">
    <xdr:from>
      <xdr:col>2</xdr:col>
      <xdr:colOff>161370</xdr:colOff>
      <xdr:row>163</xdr:row>
      <xdr:rowOff>26896</xdr:rowOff>
    </xdr:from>
    <xdr:to>
      <xdr:col>2</xdr:col>
      <xdr:colOff>415428</xdr:colOff>
      <xdr:row>163</xdr:row>
      <xdr:rowOff>280954</xdr:rowOff>
    </xdr:to>
    <xdr:pic>
      <xdr:nvPicPr>
        <xdr:cNvPr id="164" name="図 163">
          <a:extLst>
            <a:ext uri="{FF2B5EF4-FFF2-40B4-BE49-F238E27FC236}">
              <a16:creationId xmlns:a16="http://schemas.microsoft.com/office/drawing/2014/main" id="{51BF7F9E-A777-4F92-94BC-59D4A5055579}"/>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5198190" y="48337696"/>
          <a:ext cx="254058" cy="254058"/>
        </a:xfrm>
        <a:prstGeom prst="rect">
          <a:avLst/>
        </a:prstGeom>
      </xdr:spPr>
    </xdr:pic>
    <xdr:clientData/>
  </xdr:twoCellAnchor>
  <xdr:twoCellAnchor editAs="oneCell">
    <xdr:from>
      <xdr:col>2</xdr:col>
      <xdr:colOff>161370</xdr:colOff>
      <xdr:row>164</xdr:row>
      <xdr:rowOff>28239</xdr:rowOff>
    </xdr:from>
    <xdr:to>
      <xdr:col>2</xdr:col>
      <xdr:colOff>415428</xdr:colOff>
      <xdr:row>164</xdr:row>
      <xdr:rowOff>280952</xdr:rowOff>
    </xdr:to>
    <xdr:pic>
      <xdr:nvPicPr>
        <xdr:cNvPr id="165" name="図 164">
          <a:extLst>
            <a:ext uri="{FF2B5EF4-FFF2-40B4-BE49-F238E27FC236}">
              <a16:creationId xmlns:a16="http://schemas.microsoft.com/office/drawing/2014/main" id="{A8DCD6F1-4F7C-4DF2-9704-0DC9A4C4DC9B}"/>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5198190" y="48636219"/>
          <a:ext cx="254058" cy="252713"/>
        </a:xfrm>
        <a:prstGeom prst="rect">
          <a:avLst/>
        </a:prstGeom>
      </xdr:spPr>
    </xdr:pic>
    <xdr:clientData/>
  </xdr:twoCellAnchor>
  <xdr:twoCellAnchor editAs="oneCell">
    <xdr:from>
      <xdr:col>2</xdr:col>
      <xdr:colOff>161370</xdr:colOff>
      <xdr:row>165</xdr:row>
      <xdr:rowOff>26896</xdr:rowOff>
    </xdr:from>
    <xdr:to>
      <xdr:col>2</xdr:col>
      <xdr:colOff>415428</xdr:colOff>
      <xdr:row>165</xdr:row>
      <xdr:rowOff>280954</xdr:rowOff>
    </xdr:to>
    <xdr:pic>
      <xdr:nvPicPr>
        <xdr:cNvPr id="166" name="図 165">
          <a:extLst>
            <a:ext uri="{FF2B5EF4-FFF2-40B4-BE49-F238E27FC236}">
              <a16:creationId xmlns:a16="http://schemas.microsoft.com/office/drawing/2014/main" id="{2CB1D5EB-3AE9-47B5-BB89-8EC78FD21277}"/>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5198190" y="48932056"/>
          <a:ext cx="254058" cy="254058"/>
        </a:xfrm>
        <a:prstGeom prst="rect">
          <a:avLst/>
        </a:prstGeom>
      </xdr:spPr>
    </xdr:pic>
    <xdr:clientData/>
  </xdr:twoCellAnchor>
  <xdr:twoCellAnchor editAs="oneCell">
    <xdr:from>
      <xdr:col>2</xdr:col>
      <xdr:colOff>161370</xdr:colOff>
      <xdr:row>166</xdr:row>
      <xdr:rowOff>26895</xdr:rowOff>
    </xdr:from>
    <xdr:to>
      <xdr:col>2</xdr:col>
      <xdr:colOff>415428</xdr:colOff>
      <xdr:row>166</xdr:row>
      <xdr:rowOff>280953</xdr:rowOff>
    </xdr:to>
    <xdr:pic>
      <xdr:nvPicPr>
        <xdr:cNvPr id="167" name="図 166">
          <a:extLst>
            <a:ext uri="{FF2B5EF4-FFF2-40B4-BE49-F238E27FC236}">
              <a16:creationId xmlns:a16="http://schemas.microsoft.com/office/drawing/2014/main" id="{A7EBEE94-BEEC-4062-887D-ADDCBE8506A9}"/>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5198190" y="49229235"/>
          <a:ext cx="254058" cy="254058"/>
        </a:xfrm>
        <a:prstGeom prst="rect">
          <a:avLst/>
        </a:prstGeom>
      </xdr:spPr>
    </xdr:pic>
    <xdr:clientData/>
  </xdr:twoCellAnchor>
  <xdr:twoCellAnchor editAs="oneCell">
    <xdr:from>
      <xdr:col>2</xdr:col>
      <xdr:colOff>161370</xdr:colOff>
      <xdr:row>167</xdr:row>
      <xdr:rowOff>28239</xdr:rowOff>
    </xdr:from>
    <xdr:to>
      <xdr:col>2</xdr:col>
      <xdr:colOff>415428</xdr:colOff>
      <xdr:row>167</xdr:row>
      <xdr:rowOff>280952</xdr:rowOff>
    </xdr:to>
    <xdr:pic>
      <xdr:nvPicPr>
        <xdr:cNvPr id="168" name="図 167">
          <a:extLst>
            <a:ext uri="{FF2B5EF4-FFF2-40B4-BE49-F238E27FC236}">
              <a16:creationId xmlns:a16="http://schemas.microsoft.com/office/drawing/2014/main" id="{30FDB9E0-9C42-4BC2-92C7-2F2290D0559A}"/>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5198190" y="49527759"/>
          <a:ext cx="254058" cy="252713"/>
        </a:xfrm>
        <a:prstGeom prst="rect">
          <a:avLst/>
        </a:prstGeom>
      </xdr:spPr>
    </xdr:pic>
    <xdr:clientData/>
  </xdr:twoCellAnchor>
  <xdr:twoCellAnchor editAs="oneCell">
    <xdr:from>
      <xdr:col>2</xdr:col>
      <xdr:colOff>161370</xdr:colOff>
      <xdr:row>168</xdr:row>
      <xdr:rowOff>26896</xdr:rowOff>
    </xdr:from>
    <xdr:to>
      <xdr:col>2</xdr:col>
      <xdr:colOff>415428</xdr:colOff>
      <xdr:row>168</xdr:row>
      <xdr:rowOff>280954</xdr:rowOff>
    </xdr:to>
    <xdr:pic>
      <xdr:nvPicPr>
        <xdr:cNvPr id="169" name="図 168">
          <a:extLst>
            <a:ext uri="{FF2B5EF4-FFF2-40B4-BE49-F238E27FC236}">
              <a16:creationId xmlns:a16="http://schemas.microsoft.com/office/drawing/2014/main" id="{E2F52626-192B-4358-9F99-9D9C8E40328D}"/>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5198190" y="49823596"/>
          <a:ext cx="254058" cy="254058"/>
        </a:xfrm>
        <a:prstGeom prst="rect">
          <a:avLst/>
        </a:prstGeom>
      </xdr:spPr>
    </xdr:pic>
    <xdr:clientData/>
  </xdr:twoCellAnchor>
  <xdr:twoCellAnchor editAs="oneCell">
    <xdr:from>
      <xdr:col>2</xdr:col>
      <xdr:colOff>161370</xdr:colOff>
      <xdr:row>169</xdr:row>
      <xdr:rowOff>28238</xdr:rowOff>
    </xdr:from>
    <xdr:to>
      <xdr:col>2</xdr:col>
      <xdr:colOff>415428</xdr:colOff>
      <xdr:row>169</xdr:row>
      <xdr:rowOff>280952</xdr:rowOff>
    </xdr:to>
    <xdr:pic>
      <xdr:nvPicPr>
        <xdr:cNvPr id="170" name="図 169">
          <a:extLst>
            <a:ext uri="{FF2B5EF4-FFF2-40B4-BE49-F238E27FC236}">
              <a16:creationId xmlns:a16="http://schemas.microsoft.com/office/drawing/2014/main" id="{6A5E627E-6366-435F-99D4-77DCDD73EBC8}"/>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5198190" y="50122118"/>
          <a:ext cx="254058" cy="252714"/>
        </a:xfrm>
        <a:prstGeom prst="rect">
          <a:avLst/>
        </a:prstGeom>
      </xdr:spPr>
    </xdr:pic>
    <xdr:clientData/>
  </xdr:twoCellAnchor>
  <xdr:twoCellAnchor editAs="oneCell">
    <xdr:from>
      <xdr:col>2</xdr:col>
      <xdr:colOff>161370</xdr:colOff>
      <xdr:row>170</xdr:row>
      <xdr:rowOff>26896</xdr:rowOff>
    </xdr:from>
    <xdr:to>
      <xdr:col>2</xdr:col>
      <xdr:colOff>415428</xdr:colOff>
      <xdr:row>170</xdr:row>
      <xdr:rowOff>280954</xdr:rowOff>
    </xdr:to>
    <xdr:pic>
      <xdr:nvPicPr>
        <xdr:cNvPr id="171" name="図 170">
          <a:extLst>
            <a:ext uri="{FF2B5EF4-FFF2-40B4-BE49-F238E27FC236}">
              <a16:creationId xmlns:a16="http://schemas.microsoft.com/office/drawing/2014/main" id="{257E4AE2-5D15-4119-98F7-EF02F0E9C734}"/>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5198190" y="50417956"/>
          <a:ext cx="254058" cy="254058"/>
        </a:xfrm>
        <a:prstGeom prst="rect">
          <a:avLst/>
        </a:prstGeom>
      </xdr:spPr>
    </xdr:pic>
    <xdr:clientData/>
  </xdr:twoCellAnchor>
  <xdr:twoCellAnchor editAs="oneCell">
    <xdr:from>
      <xdr:col>2</xdr:col>
      <xdr:colOff>161370</xdr:colOff>
      <xdr:row>171</xdr:row>
      <xdr:rowOff>26895</xdr:rowOff>
    </xdr:from>
    <xdr:to>
      <xdr:col>2</xdr:col>
      <xdr:colOff>415428</xdr:colOff>
      <xdr:row>171</xdr:row>
      <xdr:rowOff>280953</xdr:rowOff>
    </xdr:to>
    <xdr:pic>
      <xdr:nvPicPr>
        <xdr:cNvPr id="172" name="図 171">
          <a:extLst>
            <a:ext uri="{FF2B5EF4-FFF2-40B4-BE49-F238E27FC236}">
              <a16:creationId xmlns:a16="http://schemas.microsoft.com/office/drawing/2014/main" id="{24313D66-7DCF-4874-AFD3-E42C263D67DF}"/>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5198190" y="50715135"/>
          <a:ext cx="254058" cy="254058"/>
        </a:xfrm>
        <a:prstGeom prst="rect">
          <a:avLst/>
        </a:prstGeom>
      </xdr:spPr>
    </xdr:pic>
    <xdr:clientData/>
  </xdr:twoCellAnchor>
  <xdr:twoCellAnchor editAs="oneCell">
    <xdr:from>
      <xdr:col>2</xdr:col>
      <xdr:colOff>161370</xdr:colOff>
      <xdr:row>172</xdr:row>
      <xdr:rowOff>28238</xdr:rowOff>
    </xdr:from>
    <xdr:to>
      <xdr:col>2</xdr:col>
      <xdr:colOff>415428</xdr:colOff>
      <xdr:row>172</xdr:row>
      <xdr:rowOff>280952</xdr:rowOff>
    </xdr:to>
    <xdr:pic>
      <xdr:nvPicPr>
        <xdr:cNvPr id="173" name="図 172">
          <a:extLst>
            <a:ext uri="{FF2B5EF4-FFF2-40B4-BE49-F238E27FC236}">
              <a16:creationId xmlns:a16="http://schemas.microsoft.com/office/drawing/2014/main" id="{81716492-2E76-4B1F-BB36-75E66E5FC629}"/>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5198190" y="51013658"/>
          <a:ext cx="254058" cy="252714"/>
        </a:xfrm>
        <a:prstGeom prst="rect">
          <a:avLst/>
        </a:prstGeom>
      </xdr:spPr>
    </xdr:pic>
    <xdr:clientData/>
  </xdr:twoCellAnchor>
  <xdr:twoCellAnchor editAs="oneCell">
    <xdr:from>
      <xdr:col>2</xdr:col>
      <xdr:colOff>161370</xdr:colOff>
      <xdr:row>173</xdr:row>
      <xdr:rowOff>26896</xdr:rowOff>
    </xdr:from>
    <xdr:to>
      <xdr:col>2</xdr:col>
      <xdr:colOff>415428</xdr:colOff>
      <xdr:row>173</xdr:row>
      <xdr:rowOff>280954</xdr:rowOff>
    </xdr:to>
    <xdr:pic>
      <xdr:nvPicPr>
        <xdr:cNvPr id="174" name="図 173">
          <a:extLst>
            <a:ext uri="{FF2B5EF4-FFF2-40B4-BE49-F238E27FC236}">
              <a16:creationId xmlns:a16="http://schemas.microsoft.com/office/drawing/2014/main" id="{8E78619C-2734-4307-8FB4-F99F198EA5BF}"/>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5198190" y="51309496"/>
          <a:ext cx="254058" cy="254058"/>
        </a:xfrm>
        <a:prstGeom prst="rect">
          <a:avLst/>
        </a:prstGeom>
      </xdr:spPr>
    </xdr:pic>
    <xdr:clientData/>
  </xdr:twoCellAnchor>
  <xdr:twoCellAnchor editAs="oneCell">
    <xdr:from>
      <xdr:col>2</xdr:col>
      <xdr:colOff>161370</xdr:colOff>
      <xdr:row>174</xdr:row>
      <xdr:rowOff>28239</xdr:rowOff>
    </xdr:from>
    <xdr:to>
      <xdr:col>2</xdr:col>
      <xdr:colOff>415428</xdr:colOff>
      <xdr:row>174</xdr:row>
      <xdr:rowOff>280952</xdr:rowOff>
    </xdr:to>
    <xdr:pic>
      <xdr:nvPicPr>
        <xdr:cNvPr id="175" name="図 174">
          <a:extLst>
            <a:ext uri="{FF2B5EF4-FFF2-40B4-BE49-F238E27FC236}">
              <a16:creationId xmlns:a16="http://schemas.microsoft.com/office/drawing/2014/main" id="{07595893-C95C-44B0-B34B-20C9A14B9CB2}"/>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5198190" y="51608019"/>
          <a:ext cx="254058" cy="252713"/>
        </a:xfrm>
        <a:prstGeom prst="rect">
          <a:avLst/>
        </a:prstGeom>
      </xdr:spPr>
    </xdr:pic>
    <xdr:clientData/>
  </xdr:twoCellAnchor>
  <xdr:twoCellAnchor editAs="oneCell">
    <xdr:from>
      <xdr:col>2</xdr:col>
      <xdr:colOff>161370</xdr:colOff>
      <xdr:row>175</xdr:row>
      <xdr:rowOff>26896</xdr:rowOff>
    </xdr:from>
    <xdr:to>
      <xdr:col>2</xdr:col>
      <xdr:colOff>415428</xdr:colOff>
      <xdr:row>175</xdr:row>
      <xdr:rowOff>280954</xdr:rowOff>
    </xdr:to>
    <xdr:pic>
      <xdr:nvPicPr>
        <xdr:cNvPr id="176" name="図 175">
          <a:extLst>
            <a:ext uri="{FF2B5EF4-FFF2-40B4-BE49-F238E27FC236}">
              <a16:creationId xmlns:a16="http://schemas.microsoft.com/office/drawing/2014/main" id="{1A0E16DD-371B-4DCB-8769-60743C0B630F}"/>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5198190" y="51903856"/>
          <a:ext cx="254058" cy="254058"/>
        </a:xfrm>
        <a:prstGeom prst="rect">
          <a:avLst/>
        </a:prstGeom>
      </xdr:spPr>
    </xdr:pic>
    <xdr:clientData/>
  </xdr:twoCellAnchor>
  <xdr:twoCellAnchor editAs="oneCell">
    <xdr:from>
      <xdr:col>2</xdr:col>
      <xdr:colOff>161370</xdr:colOff>
      <xdr:row>176</xdr:row>
      <xdr:rowOff>26895</xdr:rowOff>
    </xdr:from>
    <xdr:to>
      <xdr:col>2</xdr:col>
      <xdr:colOff>415428</xdr:colOff>
      <xdr:row>176</xdr:row>
      <xdr:rowOff>280953</xdr:rowOff>
    </xdr:to>
    <xdr:pic>
      <xdr:nvPicPr>
        <xdr:cNvPr id="177" name="図 176">
          <a:extLst>
            <a:ext uri="{FF2B5EF4-FFF2-40B4-BE49-F238E27FC236}">
              <a16:creationId xmlns:a16="http://schemas.microsoft.com/office/drawing/2014/main" id="{EF467CAB-65DC-40BD-9419-AA71D83DE47D}"/>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5198190" y="52201035"/>
          <a:ext cx="254058" cy="254058"/>
        </a:xfrm>
        <a:prstGeom prst="rect">
          <a:avLst/>
        </a:prstGeom>
      </xdr:spPr>
    </xdr:pic>
    <xdr:clientData/>
  </xdr:twoCellAnchor>
  <xdr:twoCellAnchor editAs="oneCell">
    <xdr:from>
      <xdr:col>2</xdr:col>
      <xdr:colOff>161370</xdr:colOff>
      <xdr:row>177</xdr:row>
      <xdr:rowOff>28239</xdr:rowOff>
    </xdr:from>
    <xdr:to>
      <xdr:col>2</xdr:col>
      <xdr:colOff>415428</xdr:colOff>
      <xdr:row>177</xdr:row>
      <xdr:rowOff>280952</xdr:rowOff>
    </xdr:to>
    <xdr:pic>
      <xdr:nvPicPr>
        <xdr:cNvPr id="178" name="図 177">
          <a:extLst>
            <a:ext uri="{FF2B5EF4-FFF2-40B4-BE49-F238E27FC236}">
              <a16:creationId xmlns:a16="http://schemas.microsoft.com/office/drawing/2014/main" id="{89CF173C-A02D-4C5E-8BC2-F556FA7C890F}"/>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5198190" y="52499559"/>
          <a:ext cx="254058" cy="252713"/>
        </a:xfrm>
        <a:prstGeom prst="rect">
          <a:avLst/>
        </a:prstGeom>
      </xdr:spPr>
    </xdr:pic>
    <xdr:clientData/>
  </xdr:twoCellAnchor>
  <xdr:twoCellAnchor editAs="oneCell">
    <xdr:from>
      <xdr:col>2</xdr:col>
      <xdr:colOff>161370</xdr:colOff>
      <xdr:row>178</xdr:row>
      <xdr:rowOff>28238</xdr:rowOff>
    </xdr:from>
    <xdr:to>
      <xdr:col>2</xdr:col>
      <xdr:colOff>415428</xdr:colOff>
      <xdr:row>178</xdr:row>
      <xdr:rowOff>280951</xdr:rowOff>
    </xdr:to>
    <xdr:pic>
      <xdr:nvPicPr>
        <xdr:cNvPr id="179" name="図 178">
          <a:extLst>
            <a:ext uri="{FF2B5EF4-FFF2-40B4-BE49-F238E27FC236}">
              <a16:creationId xmlns:a16="http://schemas.microsoft.com/office/drawing/2014/main" id="{73D0872E-08AF-4F98-9D18-2E98E3D38B72}"/>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5198190" y="52796738"/>
          <a:ext cx="254058" cy="252713"/>
        </a:xfrm>
        <a:prstGeom prst="rect">
          <a:avLst/>
        </a:prstGeom>
      </xdr:spPr>
    </xdr:pic>
    <xdr:clientData/>
  </xdr:twoCellAnchor>
  <xdr:twoCellAnchor editAs="oneCell">
    <xdr:from>
      <xdr:col>2</xdr:col>
      <xdr:colOff>161370</xdr:colOff>
      <xdr:row>179</xdr:row>
      <xdr:rowOff>26897</xdr:rowOff>
    </xdr:from>
    <xdr:to>
      <xdr:col>2</xdr:col>
      <xdr:colOff>415428</xdr:colOff>
      <xdr:row>179</xdr:row>
      <xdr:rowOff>280955</xdr:rowOff>
    </xdr:to>
    <xdr:pic>
      <xdr:nvPicPr>
        <xdr:cNvPr id="180" name="図 179">
          <a:extLst>
            <a:ext uri="{FF2B5EF4-FFF2-40B4-BE49-F238E27FC236}">
              <a16:creationId xmlns:a16="http://schemas.microsoft.com/office/drawing/2014/main" id="{2047F9AA-A980-4655-8640-1402C9574FC4}"/>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5198190" y="53092577"/>
          <a:ext cx="254058" cy="254058"/>
        </a:xfrm>
        <a:prstGeom prst="rect">
          <a:avLst/>
        </a:prstGeom>
      </xdr:spPr>
    </xdr:pic>
    <xdr:clientData/>
  </xdr:twoCellAnchor>
  <xdr:twoCellAnchor editAs="oneCell">
    <xdr:from>
      <xdr:col>2</xdr:col>
      <xdr:colOff>161370</xdr:colOff>
      <xdr:row>180</xdr:row>
      <xdr:rowOff>26896</xdr:rowOff>
    </xdr:from>
    <xdr:to>
      <xdr:col>2</xdr:col>
      <xdr:colOff>415428</xdr:colOff>
      <xdr:row>180</xdr:row>
      <xdr:rowOff>280954</xdr:rowOff>
    </xdr:to>
    <xdr:pic>
      <xdr:nvPicPr>
        <xdr:cNvPr id="181" name="図 180">
          <a:extLst>
            <a:ext uri="{FF2B5EF4-FFF2-40B4-BE49-F238E27FC236}">
              <a16:creationId xmlns:a16="http://schemas.microsoft.com/office/drawing/2014/main" id="{7E63A31C-4213-4A50-B1E7-5D3F68ACDB6D}"/>
            </a:ext>
          </a:extLst>
        </xdr:cNvPr>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5198190" y="53389756"/>
          <a:ext cx="254058" cy="254058"/>
        </a:xfrm>
        <a:prstGeom prst="rect">
          <a:avLst/>
        </a:prstGeom>
      </xdr:spPr>
    </xdr:pic>
    <xdr:clientData/>
  </xdr:twoCellAnchor>
  <xdr:twoCellAnchor editAs="oneCell">
    <xdr:from>
      <xdr:col>2</xdr:col>
      <xdr:colOff>161370</xdr:colOff>
      <xdr:row>181</xdr:row>
      <xdr:rowOff>26895</xdr:rowOff>
    </xdr:from>
    <xdr:to>
      <xdr:col>2</xdr:col>
      <xdr:colOff>351846</xdr:colOff>
      <xdr:row>181</xdr:row>
      <xdr:rowOff>217371</xdr:rowOff>
    </xdr:to>
    <xdr:pic>
      <xdr:nvPicPr>
        <xdr:cNvPr id="182" name="図 181">
          <a:extLst>
            <a:ext uri="{FF2B5EF4-FFF2-40B4-BE49-F238E27FC236}">
              <a16:creationId xmlns:a16="http://schemas.microsoft.com/office/drawing/2014/main" id="{04198F3A-AFDF-405A-A1C3-F193CD3EFB8C}"/>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5198190" y="53686935"/>
          <a:ext cx="190476" cy="190476"/>
        </a:xfrm>
        <a:prstGeom prst="rect">
          <a:avLst/>
        </a:prstGeom>
      </xdr:spPr>
    </xdr:pic>
    <xdr:clientData/>
  </xdr:twoCellAnchor>
  <xdr:twoCellAnchor editAs="oneCell">
    <xdr:from>
      <xdr:col>2</xdr:col>
      <xdr:colOff>161370</xdr:colOff>
      <xdr:row>182</xdr:row>
      <xdr:rowOff>28238</xdr:rowOff>
    </xdr:from>
    <xdr:to>
      <xdr:col>2</xdr:col>
      <xdr:colOff>399465</xdr:colOff>
      <xdr:row>182</xdr:row>
      <xdr:rowOff>264989</xdr:rowOff>
    </xdr:to>
    <xdr:pic>
      <xdr:nvPicPr>
        <xdr:cNvPr id="183" name="図 182">
          <a:extLst>
            <a:ext uri="{FF2B5EF4-FFF2-40B4-BE49-F238E27FC236}">
              <a16:creationId xmlns:a16="http://schemas.microsoft.com/office/drawing/2014/main" id="{51C8C35C-F412-4631-BB03-CBDA2881EEF5}"/>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5198190" y="53985458"/>
          <a:ext cx="238095" cy="236751"/>
        </a:xfrm>
        <a:prstGeom prst="rect">
          <a:avLst/>
        </a:prstGeom>
      </xdr:spPr>
    </xdr:pic>
    <xdr:clientData/>
  </xdr:twoCellAnchor>
  <xdr:twoCellAnchor editAs="oneCell">
    <xdr:from>
      <xdr:col>2</xdr:col>
      <xdr:colOff>161370</xdr:colOff>
      <xdr:row>183</xdr:row>
      <xdr:rowOff>28238</xdr:rowOff>
    </xdr:from>
    <xdr:to>
      <xdr:col>2</xdr:col>
      <xdr:colOff>364616</xdr:colOff>
      <xdr:row>183</xdr:row>
      <xdr:rowOff>230139</xdr:rowOff>
    </xdr:to>
    <xdr:pic>
      <xdr:nvPicPr>
        <xdr:cNvPr id="184" name="図 183">
          <a:extLst>
            <a:ext uri="{FF2B5EF4-FFF2-40B4-BE49-F238E27FC236}">
              <a16:creationId xmlns:a16="http://schemas.microsoft.com/office/drawing/2014/main" id="{0966B816-20DB-4C32-AB28-FA557FD7216F}"/>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5198190" y="54282638"/>
          <a:ext cx="203246" cy="201901"/>
        </a:xfrm>
        <a:prstGeom prst="rect">
          <a:avLst/>
        </a:prstGeom>
      </xdr:spPr>
    </xdr:pic>
    <xdr:clientData/>
  </xdr:twoCellAnchor>
  <xdr:twoCellAnchor editAs="oneCell">
    <xdr:from>
      <xdr:col>2</xdr:col>
      <xdr:colOff>161370</xdr:colOff>
      <xdr:row>184</xdr:row>
      <xdr:rowOff>26897</xdr:rowOff>
    </xdr:from>
    <xdr:to>
      <xdr:col>2</xdr:col>
      <xdr:colOff>364616</xdr:colOff>
      <xdr:row>184</xdr:row>
      <xdr:rowOff>230143</xdr:rowOff>
    </xdr:to>
    <xdr:pic>
      <xdr:nvPicPr>
        <xdr:cNvPr id="185" name="図 184">
          <a:extLst>
            <a:ext uri="{FF2B5EF4-FFF2-40B4-BE49-F238E27FC236}">
              <a16:creationId xmlns:a16="http://schemas.microsoft.com/office/drawing/2014/main" id="{3787D2DE-C16C-4180-AFC2-67AAF41BECFE}"/>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5198190" y="54578477"/>
          <a:ext cx="203246" cy="203246"/>
        </a:xfrm>
        <a:prstGeom prst="rect">
          <a:avLst/>
        </a:prstGeom>
      </xdr:spPr>
    </xdr:pic>
    <xdr:clientData/>
  </xdr:twoCellAnchor>
  <xdr:twoCellAnchor editAs="oneCell">
    <xdr:from>
      <xdr:col>2</xdr:col>
      <xdr:colOff>161370</xdr:colOff>
      <xdr:row>185</xdr:row>
      <xdr:rowOff>26896</xdr:rowOff>
    </xdr:from>
    <xdr:to>
      <xdr:col>2</xdr:col>
      <xdr:colOff>415518</xdr:colOff>
      <xdr:row>185</xdr:row>
      <xdr:rowOff>281044</xdr:rowOff>
    </xdr:to>
    <xdr:pic>
      <xdr:nvPicPr>
        <xdr:cNvPr id="186" name="図 185">
          <a:extLst>
            <a:ext uri="{FF2B5EF4-FFF2-40B4-BE49-F238E27FC236}">
              <a16:creationId xmlns:a16="http://schemas.microsoft.com/office/drawing/2014/main" id="{DE28A2E4-47C3-4B9B-9936-EC9966923A57}"/>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5198190" y="54875656"/>
          <a:ext cx="254148" cy="254148"/>
        </a:xfrm>
        <a:prstGeom prst="rect">
          <a:avLst/>
        </a:prstGeom>
      </xdr:spPr>
    </xdr:pic>
    <xdr:clientData/>
  </xdr:twoCellAnchor>
  <xdr:twoCellAnchor editAs="oneCell">
    <xdr:from>
      <xdr:col>2</xdr:col>
      <xdr:colOff>161370</xdr:colOff>
      <xdr:row>186</xdr:row>
      <xdr:rowOff>26895</xdr:rowOff>
    </xdr:from>
    <xdr:to>
      <xdr:col>2</xdr:col>
      <xdr:colOff>415518</xdr:colOff>
      <xdr:row>186</xdr:row>
      <xdr:rowOff>281043</xdr:rowOff>
    </xdr:to>
    <xdr:pic>
      <xdr:nvPicPr>
        <xdr:cNvPr id="187" name="図 186">
          <a:extLst>
            <a:ext uri="{FF2B5EF4-FFF2-40B4-BE49-F238E27FC236}">
              <a16:creationId xmlns:a16="http://schemas.microsoft.com/office/drawing/2014/main" id="{447B0A43-B437-4BC5-B80D-854F13725079}"/>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5198190" y="55172835"/>
          <a:ext cx="254148" cy="254148"/>
        </a:xfrm>
        <a:prstGeom prst="rect">
          <a:avLst/>
        </a:prstGeom>
      </xdr:spPr>
    </xdr:pic>
    <xdr:clientData/>
  </xdr:twoCellAnchor>
  <xdr:twoCellAnchor editAs="oneCell">
    <xdr:from>
      <xdr:col>2</xdr:col>
      <xdr:colOff>161370</xdr:colOff>
      <xdr:row>187</xdr:row>
      <xdr:rowOff>28239</xdr:rowOff>
    </xdr:from>
    <xdr:to>
      <xdr:col>2</xdr:col>
      <xdr:colOff>415518</xdr:colOff>
      <xdr:row>187</xdr:row>
      <xdr:rowOff>281042</xdr:rowOff>
    </xdr:to>
    <xdr:pic>
      <xdr:nvPicPr>
        <xdr:cNvPr id="188" name="図 187">
          <a:extLst>
            <a:ext uri="{FF2B5EF4-FFF2-40B4-BE49-F238E27FC236}">
              <a16:creationId xmlns:a16="http://schemas.microsoft.com/office/drawing/2014/main" id="{1BCE25A6-1B90-4816-9924-1C63401192C6}"/>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5198190" y="55471359"/>
          <a:ext cx="254148" cy="252803"/>
        </a:xfrm>
        <a:prstGeom prst="rect">
          <a:avLst/>
        </a:prstGeom>
      </xdr:spPr>
    </xdr:pic>
    <xdr:clientData/>
  </xdr:twoCellAnchor>
  <xdr:twoCellAnchor editAs="oneCell">
    <xdr:from>
      <xdr:col>2</xdr:col>
      <xdr:colOff>161370</xdr:colOff>
      <xdr:row>188</xdr:row>
      <xdr:rowOff>28238</xdr:rowOff>
    </xdr:from>
    <xdr:to>
      <xdr:col>2</xdr:col>
      <xdr:colOff>415518</xdr:colOff>
      <xdr:row>188</xdr:row>
      <xdr:rowOff>281041</xdr:rowOff>
    </xdr:to>
    <xdr:pic>
      <xdr:nvPicPr>
        <xdr:cNvPr id="189" name="図 188">
          <a:extLst>
            <a:ext uri="{FF2B5EF4-FFF2-40B4-BE49-F238E27FC236}">
              <a16:creationId xmlns:a16="http://schemas.microsoft.com/office/drawing/2014/main" id="{0284E0C9-05F4-45E6-A2A0-8FD68C5CB3C6}"/>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5198190" y="55768538"/>
          <a:ext cx="254148" cy="252803"/>
        </a:xfrm>
        <a:prstGeom prst="rect">
          <a:avLst/>
        </a:prstGeom>
      </xdr:spPr>
    </xdr:pic>
    <xdr:clientData/>
  </xdr:twoCellAnchor>
  <xdr:twoCellAnchor editAs="oneCell">
    <xdr:from>
      <xdr:col>2</xdr:col>
      <xdr:colOff>161370</xdr:colOff>
      <xdr:row>189</xdr:row>
      <xdr:rowOff>26897</xdr:rowOff>
    </xdr:from>
    <xdr:to>
      <xdr:col>2</xdr:col>
      <xdr:colOff>415518</xdr:colOff>
      <xdr:row>189</xdr:row>
      <xdr:rowOff>281045</xdr:rowOff>
    </xdr:to>
    <xdr:pic>
      <xdr:nvPicPr>
        <xdr:cNvPr id="190" name="図 189">
          <a:extLst>
            <a:ext uri="{FF2B5EF4-FFF2-40B4-BE49-F238E27FC236}">
              <a16:creationId xmlns:a16="http://schemas.microsoft.com/office/drawing/2014/main" id="{489424FE-2272-4DC7-A6F8-4061AFA75DFB}"/>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5198190" y="56064377"/>
          <a:ext cx="254148" cy="254148"/>
        </a:xfrm>
        <a:prstGeom prst="rect">
          <a:avLst/>
        </a:prstGeom>
      </xdr:spPr>
    </xdr:pic>
    <xdr:clientData/>
  </xdr:twoCellAnchor>
  <xdr:twoCellAnchor editAs="oneCell">
    <xdr:from>
      <xdr:col>2</xdr:col>
      <xdr:colOff>161370</xdr:colOff>
      <xdr:row>190</xdr:row>
      <xdr:rowOff>26896</xdr:rowOff>
    </xdr:from>
    <xdr:to>
      <xdr:col>2</xdr:col>
      <xdr:colOff>415518</xdr:colOff>
      <xdr:row>190</xdr:row>
      <xdr:rowOff>281044</xdr:rowOff>
    </xdr:to>
    <xdr:pic>
      <xdr:nvPicPr>
        <xdr:cNvPr id="191" name="図 190">
          <a:extLst>
            <a:ext uri="{FF2B5EF4-FFF2-40B4-BE49-F238E27FC236}">
              <a16:creationId xmlns:a16="http://schemas.microsoft.com/office/drawing/2014/main" id="{C67F2C76-E272-4D35-8872-AD4FFE4061E4}"/>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5198190" y="56361556"/>
          <a:ext cx="254148" cy="254148"/>
        </a:xfrm>
        <a:prstGeom prst="rect">
          <a:avLst/>
        </a:prstGeom>
      </xdr:spPr>
    </xdr:pic>
    <xdr:clientData/>
  </xdr:twoCellAnchor>
  <xdr:twoCellAnchor editAs="oneCell">
    <xdr:from>
      <xdr:col>2</xdr:col>
      <xdr:colOff>161370</xdr:colOff>
      <xdr:row>191</xdr:row>
      <xdr:rowOff>26895</xdr:rowOff>
    </xdr:from>
    <xdr:to>
      <xdr:col>2</xdr:col>
      <xdr:colOff>415518</xdr:colOff>
      <xdr:row>191</xdr:row>
      <xdr:rowOff>281043</xdr:rowOff>
    </xdr:to>
    <xdr:pic>
      <xdr:nvPicPr>
        <xdr:cNvPr id="192" name="図 191">
          <a:extLst>
            <a:ext uri="{FF2B5EF4-FFF2-40B4-BE49-F238E27FC236}">
              <a16:creationId xmlns:a16="http://schemas.microsoft.com/office/drawing/2014/main" id="{EC92CE81-418D-4BF7-B2D3-5C08DB23118A}"/>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5198190" y="56658735"/>
          <a:ext cx="254148" cy="254148"/>
        </a:xfrm>
        <a:prstGeom prst="rect">
          <a:avLst/>
        </a:prstGeom>
      </xdr:spPr>
    </xdr:pic>
    <xdr:clientData/>
  </xdr:twoCellAnchor>
  <xdr:twoCellAnchor editAs="oneCell">
    <xdr:from>
      <xdr:col>2</xdr:col>
      <xdr:colOff>161370</xdr:colOff>
      <xdr:row>192</xdr:row>
      <xdr:rowOff>28238</xdr:rowOff>
    </xdr:from>
    <xdr:to>
      <xdr:col>2</xdr:col>
      <xdr:colOff>351870</xdr:colOff>
      <xdr:row>192</xdr:row>
      <xdr:rowOff>217394</xdr:rowOff>
    </xdr:to>
    <xdr:pic>
      <xdr:nvPicPr>
        <xdr:cNvPr id="193" name="図 192">
          <a:extLst>
            <a:ext uri="{FF2B5EF4-FFF2-40B4-BE49-F238E27FC236}">
              <a16:creationId xmlns:a16="http://schemas.microsoft.com/office/drawing/2014/main" id="{DF301D86-2F19-4280-B2D5-CADC97EB256C}"/>
            </a:ext>
          </a:extLst>
        </xdr:cNvPr>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5198190" y="56957258"/>
          <a:ext cx="190500" cy="189156"/>
        </a:xfrm>
        <a:prstGeom prst="rect">
          <a:avLst/>
        </a:prstGeom>
      </xdr:spPr>
    </xdr:pic>
    <xdr:clientData/>
  </xdr:twoCellAnchor>
  <xdr:twoCellAnchor editAs="oneCell">
    <xdr:from>
      <xdr:col>2</xdr:col>
      <xdr:colOff>161370</xdr:colOff>
      <xdr:row>193</xdr:row>
      <xdr:rowOff>28238</xdr:rowOff>
    </xdr:from>
    <xdr:to>
      <xdr:col>2</xdr:col>
      <xdr:colOff>415428</xdr:colOff>
      <xdr:row>193</xdr:row>
      <xdr:rowOff>280951</xdr:rowOff>
    </xdr:to>
    <xdr:pic>
      <xdr:nvPicPr>
        <xdr:cNvPr id="194" name="図 193">
          <a:extLst>
            <a:ext uri="{FF2B5EF4-FFF2-40B4-BE49-F238E27FC236}">
              <a16:creationId xmlns:a16="http://schemas.microsoft.com/office/drawing/2014/main" id="{C55EB9FE-F8FB-42AF-B3E7-B0FFC6431FD3}"/>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5198190" y="57254438"/>
          <a:ext cx="254058" cy="252713"/>
        </a:xfrm>
        <a:prstGeom prst="rect">
          <a:avLst/>
        </a:prstGeom>
      </xdr:spPr>
    </xdr:pic>
    <xdr:clientData/>
  </xdr:twoCellAnchor>
  <xdr:twoCellAnchor editAs="oneCell">
    <xdr:from>
      <xdr:col>2</xdr:col>
      <xdr:colOff>161370</xdr:colOff>
      <xdr:row>194</xdr:row>
      <xdr:rowOff>26897</xdr:rowOff>
    </xdr:from>
    <xdr:to>
      <xdr:col>2</xdr:col>
      <xdr:colOff>415428</xdr:colOff>
      <xdr:row>194</xdr:row>
      <xdr:rowOff>280955</xdr:rowOff>
    </xdr:to>
    <xdr:pic>
      <xdr:nvPicPr>
        <xdr:cNvPr id="195" name="図 194">
          <a:extLst>
            <a:ext uri="{FF2B5EF4-FFF2-40B4-BE49-F238E27FC236}">
              <a16:creationId xmlns:a16="http://schemas.microsoft.com/office/drawing/2014/main" id="{D98F9017-D1D1-4E67-9EB6-33F4B4A6D531}"/>
            </a:ext>
          </a:extLst>
        </xdr:cNvPr>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5198190" y="57550277"/>
          <a:ext cx="254058" cy="254058"/>
        </a:xfrm>
        <a:prstGeom prst="rect">
          <a:avLst/>
        </a:prstGeom>
      </xdr:spPr>
    </xdr:pic>
    <xdr:clientData/>
  </xdr:twoCellAnchor>
  <xdr:twoCellAnchor editAs="oneCell">
    <xdr:from>
      <xdr:col>2</xdr:col>
      <xdr:colOff>161370</xdr:colOff>
      <xdr:row>195</xdr:row>
      <xdr:rowOff>26896</xdr:rowOff>
    </xdr:from>
    <xdr:to>
      <xdr:col>2</xdr:col>
      <xdr:colOff>415428</xdr:colOff>
      <xdr:row>195</xdr:row>
      <xdr:rowOff>280954</xdr:rowOff>
    </xdr:to>
    <xdr:pic>
      <xdr:nvPicPr>
        <xdr:cNvPr id="196" name="図 195">
          <a:extLst>
            <a:ext uri="{FF2B5EF4-FFF2-40B4-BE49-F238E27FC236}">
              <a16:creationId xmlns:a16="http://schemas.microsoft.com/office/drawing/2014/main" id="{15C1086B-40C8-45C3-8D73-C8795E10C6E3}"/>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5198190" y="57847456"/>
          <a:ext cx="254058" cy="254058"/>
        </a:xfrm>
        <a:prstGeom prst="rect">
          <a:avLst/>
        </a:prstGeom>
      </xdr:spPr>
    </xdr:pic>
    <xdr:clientData/>
  </xdr:twoCellAnchor>
  <xdr:twoCellAnchor editAs="oneCell">
    <xdr:from>
      <xdr:col>2</xdr:col>
      <xdr:colOff>161370</xdr:colOff>
      <xdr:row>196</xdr:row>
      <xdr:rowOff>26895</xdr:rowOff>
    </xdr:from>
    <xdr:to>
      <xdr:col>2</xdr:col>
      <xdr:colOff>415428</xdr:colOff>
      <xdr:row>196</xdr:row>
      <xdr:rowOff>280953</xdr:rowOff>
    </xdr:to>
    <xdr:pic>
      <xdr:nvPicPr>
        <xdr:cNvPr id="197" name="図 196">
          <a:extLst>
            <a:ext uri="{FF2B5EF4-FFF2-40B4-BE49-F238E27FC236}">
              <a16:creationId xmlns:a16="http://schemas.microsoft.com/office/drawing/2014/main" id="{205B4E37-10F4-409A-99C1-C1D4C4F891F0}"/>
            </a:ext>
          </a:extLst>
        </xdr:cNvPr>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5198190" y="58144635"/>
          <a:ext cx="254058" cy="254058"/>
        </a:xfrm>
        <a:prstGeom prst="rect">
          <a:avLst/>
        </a:prstGeom>
      </xdr:spPr>
    </xdr:pic>
    <xdr:clientData/>
  </xdr:twoCellAnchor>
  <xdr:twoCellAnchor editAs="oneCell">
    <xdr:from>
      <xdr:col>2</xdr:col>
      <xdr:colOff>161370</xdr:colOff>
      <xdr:row>197</xdr:row>
      <xdr:rowOff>28239</xdr:rowOff>
    </xdr:from>
    <xdr:to>
      <xdr:col>2</xdr:col>
      <xdr:colOff>415428</xdr:colOff>
      <xdr:row>197</xdr:row>
      <xdr:rowOff>280952</xdr:rowOff>
    </xdr:to>
    <xdr:pic>
      <xdr:nvPicPr>
        <xdr:cNvPr id="198" name="図 197">
          <a:extLst>
            <a:ext uri="{FF2B5EF4-FFF2-40B4-BE49-F238E27FC236}">
              <a16:creationId xmlns:a16="http://schemas.microsoft.com/office/drawing/2014/main" id="{C3F141AF-D814-4DF7-B693-5BDDF8C09AB4}"/>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5198190" y="58443159"/>
          <a:ext cx="254058" cy="252713"/>
        </a:xfrm>
        <a:prstGeom prst="rect">
          <a:avLst/>
        </a:prstGeom>
      </xdr:spPr>
    </xdr:pic>
    <xdr:clientData/>
  </xdr:twoCellAnchor>
  <xdr:twoCellAnchor editAs="oneCell">
    <xdr:from>
      <xdr:col>2</xdr:col>
      <xdr:colOff>161370</xdr:colOff>
      <xdr:row>198</xdr:row>
      <xdr:rowOff>28238</xdr:rowOff>
    </xdr:from>
    <xdr:to>
      <xdr:col>2</xdr:col>
      <xdr:colOff>351870</xdr:colOff>
      <xdr:row>198</xdr:row>
      <xdr:rowOff>217393</xdr:rowOff>
    </xdr:to>
    <xdr:pic>
      <xdr:nvPicPr>
        <xdr:cNvPr id="199" name="図 198">
          <a:extLst>
            <a:ext uri="{FF2B5EF4-FFF2-40B4-BE49-F238E27FC236}">
              <a16:creationId xmlns:a16="http://schemas.microsoft.com/office/drawing/2014/main" id="{379ADD4F-5AE6-42F1-8F1E-74328A93AA0B}"/>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5198190" y="58740338"/>
          <a:ext cx="190500" cy="189155"/>
        </a:xfrm>
        <a:prstGeom prst="rect">
          <a:avLst/>
        </a:prstGeom>
      </xdr:spPr>
    </xdr:pic>
    <xdr:clientData/>
  </xdr:twoCellAnchor>
  <xdr:twoCellAnchor editAs="oneCell">
    <xdr:from>
      <xdr:col>2</xdr:col>
      <xdr:colOff>161370</xdr:colOff>
      <xdr:row>199</xdr:row>
      <xdr:rowOff>26897</xdr:rowOff>
    </xdr:from>
    <xdr:to>
      <xdr:col>2</xdr:col>
      <xdr:colOff>351870</xdr:colOff>
      <xdr:row>199</xdr:row>
      <xdr:rowOff>217397</xdr:rowOff>
    </xdr:to>
    <xdr:pic>
      <xdr:nvPicPr>
        <xdr:cNvPr id="200" name="図 199">
          <a:extLst>
            <a:ext uri="{FF2B5EF4-FFF2-40B4-BE49-F238E27FC236}">
              <a16:creationId xmlns:a16="http://schemas.microsoft.com/office/drawing/2014/main" id="{650C8990-E756-4CBD-9768-A6E30718CB95}"/>
            </a:ext>
          </a:extLst>
        </xdr:cNvPr>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5198190" y="59036177"/>
          <a:ext cx="190500" cy="190500"/>
        </a:xfrm>
        <a:prstGeom prst="rect">
          <a:avLst/>
        </a:prstGeom>
      </xdr:spPr>
    </xdr:pic>
    <xdr:clientData/>
  </xdr:twoCellAnchor>
  <xdr:twoCellAnchor editAs="oneCell">
    <xdr:from>
      <xdr:col>2</xdr:col>
      <xdr:colOff>161370</xdr:colOff>
      <xdr:row>200</xdr:row>
      <xdr:rowOff>26896</xdr:rowOff>
    </xdr:from>
    <xdr:to>
      <xdr:col>2</xdr:col>
      <xdr:colOff>478942</xdr:colOff>
      <xdr:row>201</xdr:row>
      <xdr:rowOff>47288</xdr:rowOff>
    </xdr:to>
    <xdr:pic>
      <xdr:nvPicPr>
        <xdr:cNvPr id="201" name="図 200">
          <a:extLst>
            <a:ext uri="{FF2B5EF4-FFF2-40B4-BE49-F238E27FC236}">
              <a16:creationId xmlns:a16="http://schemas.microsoft.com/office/drawing/2014/main" id="{0189C59B-0B91-4D5B-A9AC-97925AEB6A2B}"/>
            </a:ext>
          </a:extLst>
        </xdr:cNvPr>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5198190" y="59333356"/>
          <a:ext cx="317572" cy="317572"/>
        </a:xfrm>
        <a:prstGeom prst="rect">
          <a:avLst/>
        </a:prstGeom>
      </xdr:spPr>
    </xdr:pic>
    <xdr:clientData/>
  </xdr:twoCellAnchor>
  <xdr:twoCellAnchor editAs="oneCell">
    <xdr:from>
      <xdr:col>2</xdr:col>
      <xdr:colOff>161370</xdr:colOff>
      <xdr:row>201</xdr:row>
      <xdr:rowOff>26895</xdr:rowOff>
    </xdr:from>
    <xdr:to>
      <xdr:col>2</xdr:col>
      <xdr:colOff>478942</xdr:colOff>
      <xdr:row>202</xdr:row>
      <xdr:rowOff>47286</xdr:rowOff>
    </xdr:to>
    <xdr:pic>
      <xdr:nvPicPr>
        <xdr:cNvPr id="202" name="図 201">
          <a:extLst>
            <a:ext uri="{FF2B5EF4-FFF2-40B4-BE49-F238E27FC236}">
              <a16:creationId xmlns:a16="http://schemas.microsoft.com/office/drawing/2014/main" id="{B28F2DEB-35E9-4A46-B7F3-0B08D2497496}"/>
            </a:ext>
          </a:extLst>
        </xdr:cNvPr>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5198190" y="59630535"/>
          <a:ext cx="317572" cy="317571"/>
        </a:xfrm>
        <a:prstGeom prst="rect">
          <a:avLst/>
        </a:prstGeom>
      </xdr:spPr>
    </xdr:pic>
    <xdr:clientData/>
  </xdr:twoCellAnchor>
  <xdr:twoCellAnchor editAs="oneCell">
    <xdr:from>
      <xdr:col>2</xdr:col>
      <xdr:colOff>161370</xdr:colOff>
      <xdr:row>202</xdr:row>
      <xdr:rowOff>28239</xdr:rowOff>
    </xdr:from>
    <xdr:to>
      <xdr:col>2</xdr:col>
      <xdr:colOff>478942</xdr:colOff>
      <xdr:row>203</xdr:row>
      <xdr:rowOff>47287</xdr:rowOff>
    </xdr:to>
    <xdr:pic>
      <xdr:nvPicPr>
        <xdr:cNvPr id="203" name="図 202">
          <a:extLst>
            <a:ext uri="{FF2B5EF4-FFF2-40B4-BE49-F238E27FC236}">
              <a16:creationId xmlns:a16="http://schemas.microsoft.com/office/drawing/2014/main" id="{F7F1E89D-DB1E-497D-B77B-1EE349D905BC}"/>
            </a:ext>
          </a:extLst>
        </xdr:cNvPr>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5198190" y="59929059"/>
          <a:ext cx="317572" cy="316228"/>
        </a:xfrm>
        <a:prstGeom prst="rect">
          <a:avLst/>
        </a:prstGeom>
      </xdr:spPr>
    </xdr:pic>
    <xdr:clientData/>
  </xdr:twoCellAnchor>
  <xdr:twoCellAnchor editAs="oneCell">
    <xdr:from>
      <xdr:col>2</xdr:col>
      <xdr:colOff>161370</xdr:colOff>
      <xdr:row>203</xdr:row>
      <xdr:rowOff>28237</xdr:rowOff>
    </xdr:from>
    <xdr:to>
      <xdr:col>2</xdr:col>
      <xdr:colOff>478942</xdr:colOff>
      <xdr:row>204</xdr:row>
      <xdr:rowOff>47285</xdr:rowOff>
    </xdr:to>
    <xdr:pic>
      <xdr:nvPicPr>
        <xdr:cNvPr id="204" name="図 203">
          <a:extLst>
            <a:ext uri="{FF2B5EF4-FFF2-40B4-BE49-F238E27FC236}">
              <a16:creationId xmlns:a16="http://schemas.microsoft.com/office/drawing/2014/main" id="{BEB4A480-8584-49A9-8D09-18E74EDFEF3D}"/>
            </a:ext>
          </a:extLst>
        </xdr:cNvPr>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5198190" y="60226237"/>
          <a:ext cx="317572" cy="316228"/>
        </a:xfrm>
        <a:prstGeom prst="rect">
          <a:avLst/>
        </a:prstGeom>
      </xdr:spPr>
    </xdr:pic>
    <xdr:clientData/>
  </xdr:twoCellAnchor>
  <xdr:twoCellAnchor editAs="oneCell">
    <xdr:from>
      <xdr:col>2</xdr:col>
      <xdr:colOff>161370</xdr:colOff>
      <xdr:row>204</xdr:row>
      <xdr:rowOff>26897</xdr:rowOff>
    </xdr:from>
    <xdr:to>
      <xdr:col>2</xdr:col>
      <xdr:colOff>478942</xdr:colOff>
      <xdr:row>205</xdr:row>
      <xdr:rowOff>47289</xdr:rowOff>
    </xdr:to>
    <xdr:pic>
      <xdr:nvPicPr>
        <xdr:cNvPr id="205" name="図 204">
          <a:extLst>
            <a:ext uri="{FF2B5EF4-FFF2-40B4-BE49-F238E27FC236}">
              <a16:creationId xmlns:a16="http://schemas.microsoft.com/office/drawing/2014/main" id="{C0CC2E90-2696-48FE-8FDD-D7A74AD5F343}"/>
            </a:ext>
          </a:extLst>
        </xdr:cNvPr>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5198190" y="60522077"/>
          <a:ext cx="317572" cy="317572"/>
        </a:xfrm>
        <a:prstGeom prst="rect">
          <a:avLst/>
        </a:prstGeom>
      </xdr:spPr>
    </xdr:pic>
    <xdr:clientData/>
  </xdr:twoCellAnchor>
  <xdr:twoCellAnchor editAs="oneCell">
    <xdr:from>
      <xdr:col>2</xdr:col>
      <xdr:colOff>161370</xdr:colOff>
      <xdr:row>205</xdr:row>
      <xdr:rowOff>26896</xdr:rowOff>
    </xdr:from>
    <xdr:to>
      <xdr:col>2</xdr:col>
      <xdr:colOff>415428</xdr:colOff>
      <xdr:row>205</xdr:row>
      <xdr:rowOff>280954</xdr:rowOff>
    </xdr:to>
    <xdr:pic>
      <xdr:nvPicPr>
        <xdr:cNvPr id="206" name="図 205">
          <a:extLst>
            <a:ext uri="{FF2B5EF4-FFF2-40B4-BE49-F238E27FC236}">
              <a16:creationId xmlns:a16="http://schemas.microsoft.com/office/drawing/2014/main" id="{7583716D-5900-4614-920B-2C82845FE5B1}"/>
            </a:ext>
          </a:extLst>
        </xdr:cNvPr>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5198190" y="60819256"/>
          <a:ext cx="254058" cy="254058"/>
        </a:xfrm>
        <a:prstGeom prst="rect">
          <a:avLst/>
        </a:prstGeom>
      </xdr:spPr>
    </xdr:pic>
    <xdr:clientData/>
  </xdr:twoCellAnchor>
  <xdr:twoCellAnchor editAs="oneCell">
    <xdr:from>
      <xdr:col>2</xdr:col>
      <xdr:colOff>161370</xdr:colOff>
      <xdr:row>206</xdr:row>
      <xdr:rowOff>26895</xdr:rowOff>
    </xdr:from>
    <xdr:to>
      <xdr:col>2</xdr:col>
      <xdr:colOff>415428</xdr:colOff>
      <xdr:row>206</xdr:row>
      <xdr:rowOff>280953</xdr:rowOff>
    </xdr:to>
    <xdr:pic>
      <xdr:nvPicPr>
        <xdr:cNvPr id="207" name="図 206">
          <a:extLst>
            <a:ext uri="{FF2B5EF4-FFF2-40B4-BE49-F238E27FC236}">
              <a16:creationId xmlns:a16="http://schemas.microsoft.com/office/drawing/2014/main" id="{AD7D7F23-1539-4220-B1D5-1B44BA722949}"/>
            </a:ext>
          </a:extLst>
        </xdr:cNvPr>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5198190" y="61116435"/>
          <a:ext cx="254058" cy="254058"/>
        </a:xfrm>
        <a:prstGeom prst="rect">
          <a:avLst/>
        </a:prstGeom>
      </xdr:spPr>
    </xdr:pic>
    <xdr:clientData/>
  </xdr:twoCellAnchor>
  <xdr:twoCellAnchor editAs="oneCell">
    <xdr:from>
      <xdr:col>2</xdr:col>
      <xdr:colOff>161370</xdr:colOff>
      <xdr:row>207</xdr:row>
      <xdr:rowOff>28239</xdr:rowOff>
    </xdr:from>
    <xdr:to>
      <xdr:col>2</xdr:col>
      <xdr:colOff>351870</xdr:colOff>
      <xdr:row>207</xdr:row>
      <xdr:rowOff>217394</xdr:rowOff>
    </xdr:to>
    <xdr:pic>
      <xdr:nvPicPr>
        <xdr:cNvPr id="208" name="図 207">
          <a:extLst>
            <a:ext uri="{FF2B5EF4-FFF2-40B4-BE49-F238E27FC236}">
              <a16:creationId xmlns:a16="http://schemas.microsoft.com/office/drawing/2014/main" id="{EADD1176-71C0-490D-BE7C-D70ACDCA5D71}"/>
            </a:ext>
          </a:extLst>
        </xdr:cNvPr>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5198190" y="61414959"/>
          <a:ext cx="190500" cy="189155"/>
        </a:xfrm>
        <a:prstGeom prst="rect">
          <a:avLst/>
        </a:prstGeom>
      </xdr:spPr>
    </xdr:pic>
    <xdr:clientData/>
  </xdr:twoCellAnchor>
  <xdr:twoCellAnchor editAs="oneCell">
    <xdr:from>
      <xdr:col>2</xdr:col>
      <xdr:colOff>161370</xdr:colOff>
      <xdr:row>208</xdr:row>
      <xdr:rowOff>28238</xdr:rowOff>
    </xdr:from>
    <xdr:to>
      <xdr:col>2</xdr:col>
      <xdr:colOff>415428</xdr:colOff>
      <xdr:row>208</xdr:row>
      <xdr:rowOff>280951</xdr:rowOff>
    </xdr:to>
    <xdr:pic>
      <xdr:nvPicPr>
        <xdr:cNvPr id="209" name="図 208">
          <a:extLst>
            <a:ext uri="{FF2B5EF4-FFF2-40B4-BE49-F238E27FC236}">
              <a16:creationId xmlns:a16="http://schemas.microsoft.com/office/drawing/2014/main" id="{CFF8A8CC-C976-4B8D-BD59-BC4EF6C70C6A}"/>
            </a:ext>
          </a:extLst>
        </xdr:cNvPr>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5198190" y="61712138"/>
          <a:ext cx="254058" cy="252713"/>
        </a:xfrm>
        <a:prstGeom prst="rect">
          <a:avLst/>
        </a:prstGeom>
      </xdr:spPr>
    </xdr:pic>
    <xdr:clientData/>
  </xdr:twoCellAnchor>
  <xdr:twoCellAnchor editAs="oneCell">
    <xdr:from>
      <xdr:col>2</xdr:col>
      <xdr:colOff>161370</xdr:colOff>
      <xdr:row>209</xdr:row>
      <xdr:rowOff>26897</xdr:rowOff>
    </xdr:from>
    <xdr:to>
      <xdr:col>2</xdr:col>
      <xdr:colOff>415428</xdr:colOff>
      <xdr:row>209</xdr:row>
      <xdr:rowOff>280955</xdr:rowOff>
    </xdr:to>
    <xdr:pic>
      <xdr:nvPicPr>
        <xdr:cNvPr id="210" name="図 209">
          <a:extLst>
            <a:ext uri="{FF2B5EF4-FFF2-40B4-BE49-F238E27FC236}">
              <a16:creationId xmlns:a16="http://schemas.microsoft.com/office/drawing/2014/main" id="{F604C8C3-601A-4AB9-B7A6-6F0B4A5CAD7B}"/>
            </a:ext>
          </a:extLst>
        </xdr:cNvPr>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5198190" y="62007977"/>
          <a:ext cx="254058" cy="254058"/>
        </a:xfrm>
        <a:prstGeom prst="rect">
          <a:avLst/>
        </a:prstGeom>
      </xdr:spPr>
    </xdr:pic>
    <xdr:clientData/>
  </xdr:twoCellAnchor>
  <xdr:twoCellAnchor editAs="oneCell">
    <xdr:from>
      <xdr:col>2</xdr:col>
      <xdr:colOff>161370</xdr:colOff>
      <xdr:row>210</xdr:row>
      <xdr:rowOff>26896</xdr:rowOff>
    </xdr:from>
    <xdr:to>
      <xdr:col>2</xdr:col>
      <xdr:colOff>415338</xdr:colOff>
      <xdr:row>210</xdr:row>
      <xdr:rowOff>280864</xdr:rowOff>
    </xdr:to>
    <xdr:pic>
      <xdr:nvPicPr>
        <xdr:cNvPr id="211" name="図 210">
          <a:extLst>
            <a:ext uri="{FF2B5EF4-FFF2-40B4-BE49-F238E27FC236}">
              <a16:creationId xmlns:a16="http://schemas.microsoft.com/office/drawing/2014/main" id="{812CAB2F-070A-4F3D-98F5-8D6E51011A0F}"/>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tretch>
          <a:fillRect/>
        </a:stretch>
      </xdr:blipFill>
      <xdr:spPr>
        <a:xfrm>
          <a:off x="5198190" y="62305156"/>
          <a:ext cx="253968" cy="253968"/>
        </a:xfrm>
        <a:prstGeom prst="rect">
          <a:avLst/>
        </a:prstGeom>
      </xdr:spPr>
    </xdr:pic>
    <xdr:clientData/>
  </xdr:twoCellAnchor>
  <xdr:twoCellAnchor editAs="oneCell">
    <xdr:from>
      <xdr:col>2</xdr:col>
      <xdr:colOff>161370</xdr:colOff>
      <xdr:row>211</xdr:row>
      <xdr:rowOff>26895</xdr:rowOff>
    </xdr:from>
    <xdr:to>
      <xdr:col>2</xdr:col>
      <xdr:colOff>415338</xdr:colOff>
      <xdr:row>211</xdr:row>
      <xdr:rowOff>280863</xdr:rowOff>
    </xdr:to>
    <xdr:pic>
      <xdr:nvPicPr>
        <xdr:cNvPr id="212" name="図 211">
          <a:extLst>
            <a:ext uri="{FF2B5EF4-FFF2-40B4-BE49-F238E27FC236}">
              <a16:creationId xmlns:a16="http://schemas.microsoft.com/office/drawing/2014/main" id="{BDA372F0-E0F0-40C8-9BD6-837216856B84}"/>
            </a:ext>
          </a:extLst>
        </xdr:cNvPr>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5198190" y="62602335"/>
          <a:ext cx="253968" cy="253968"/>
        </a:xfrm>
        <a:prstGeom prst="rect">
          <a:avLst/>
        </a:prstGeom>
      </xdr:spPr>
    </xdr:pic>
    <xdr:clientData/>
  </xdr:twoCellAnchor>
  <xdr:twoCellAnchor editAs="oneCell">
    <xdr:from>
      <xdr:col>2</xdr:col>
      <xdr:colOff>161370</xdr:colOff>
      <xdr:row>212</xdr:row>
      <xdr:rowOff>28239</xdr:rowOff>
    </xdr:from>
    <xdr:to>
      <xdr:col>2</xdr:col>
      <xdr:colOff>415338</xdr:colOff>
      <xdr:row>212</xdr:row>
      <xdr:rowOff>280862</xdr:rowOff>
    </xdr:to>
    <xdr:pic>
      <xdr:nvPicPr>
        <xdr:cNvPr id="213" name="図 212">
          <a:extLst>
            <a:ext uri="{FF2B5EF4-FFF2-40B4-BE49-F238E27FC236}">
              <a16:creationId xmlns:a16="http://schemas.microsoft.com/office/drawing/2014/main" id="{F215D999-C6AE-497A-B779-6B694B5DAE61}"/>
            </a:ext>
          </a:extLst>
        </xdr:cNvPr>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5198190" y="62900859"/>
          <a:ext cx="253968" cy="252623"/>
        </a:xfrm>
        <a:prstGeom prst="rect">
          <a:avLst/>
        </a:prstGeom>
      </xdr:spPr>
    </xdr:pic>
    <xdr:clientData/>
  </xdr:twoCellAnchor>
  <xdr:twoCellAnchor editAs="oneCell">
    <xdr:from>
      <xdr:col>2</xdr:col>
      <xdr:colOff>161370</xdr:colOff>
      <xdr:row>213</xdr:row>
      <xdr:rowOff>28237</xdr:rowOff>
    </xdr:from>
    <xdr:to>
      <xdr:col>2</xdr:col>
      <xdr:colOff>415338</xdr:colOff>
      <xdr:row>213</xdr:row>
      <xdr:rowOff>280861</xdr:rowOff>
    </xdr:to>
    <xdr:pic>
      <xdr:nvPicPr>
        <xdr:cNvPr id="214" name="図 213">
          <a:extLst>
            <a:ext uri="{FF2B5EF4-FFF2-40B4-BE49-F238E27FC236}">
              <a16:creationId xmlns:a16="http://schemas.microsoft.com/office/drawing/2014/main" id="{F1124BF0-C8EB-4D8B-BAE6-B67CDBBFC2F1}"/>
            </a:ext>
          </a:extLst>
        </xdr:cNvPr>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tretch>
          <a:fillRect/>
        </a:stretch>
      </xdr:blipFill>
      <xdr:spPr>
        <a:xfrm>
          <a:off x="5198190" y="63198037"/>
          <a:ext cx="253968" cy="252624"/>
        </a:xfrm>
        <a:prstGeom prst="rect">
          <a:avLst/>
        </a:prstGeom>
      </xdr:spPr>
    </xdr:pic>
    <xdr:clientData/>
  </xdr:twoCellAnchor>
  <xdr:twoCellAnchor editAs="oneCell">
    <xdr:from>
      <xdr:col>2</xdr:col>
      <xdr:colOff>161370</xdr:colOff>
      <xdr:row>214</xdr:row>
      <xdr:rowOff>26897</xdr:rowOff>
    </xdr:from>
    <xdr:to>
      <xdr:col>2</xdr:col>
      <xdr:colOff>415338</xdr:colOff>
      <xdr:row>214</xdr:row>
      <xdr:rowOff>280865</xdr:rowOff>
    </xdr:to>
    <xdr:pic>
      <xdr:nvPicPr>
        <xdr:cNvPr id="215" name="図 214">
          <a:extLst>
            <a:ext uri="{FF2B5EF4-FFF2-40B4-BE49-F238E27FC236}">
              <a16:creationId xmlns:a16="http://schemas.microsoft.com/office/drawing/2014/main" id="{218B49CB-9BB6-44F4-A413-81D69C9E3487}"/>
            </a:ext>
          </a:extLst>
        </xdr:cNvPr>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tretch>
          <a:fillRect/>
        </a:stretch>
      </xdr:blipFill>
      <xdr:spPr>
        <a:xfrm>
          <a:off x="5198190" y="63493877"/>
          <a:ext cx="253968" cy="253968"/>
        </a:xfrm>
        <a:prstGeom prst="rect">
          <a:avLst/>
        </a:prstGeom>
      </xdr:spPr>
    </xdr:pic>
    <xdr:clientData/>
  </xdr:twoCellAnchor>
  <xdr:twoCellAnchor editAs="oneCell">
    <xdr:from>
      <xdr:col>2</xdr:col>
      <xdr:colOff>161370</xdr:colOff>
      <xdr:row>215</xdr:row>
      <xdr:rowOff>26896</xdr:rowOff>
    </xdr:from>
    <xdr:to>
      <xdr:col>2</xdr:col>
      <xdr:colOff>415338</xdr:colOff>
      <xdr:row>215</xdr:row>
      <xdr:rowOff>280864</xdr:rowOff>
    </xdr:to>
    <xdr:pic>
      <xdr:nvPicPr>
        <xdr:cNvPr id="216" name="図 215">
          <a:extLst>
            <a:ext uri="{FF2B5EF4-FFF2-40B4-BE49-F238E27FC236}">
              <a16:creationId xmlns:a16="http://schemas.microsoft.com/office/drawing/2014/main" id="{B108D695-4E73-476F-9FE3-8756ED2F95E2}"/>
            </a:ext>
          </a:extLst>
        </xdr:cNvPr>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5198190" y="63791056"/>
          <a:ext cx="253968" cy="253968"/>
        </a:xfrm>
        <a:prstGeom prst="rect">
          <a:avLst/>
        </a:prstGeom>
      </xdr:spPr>
    </xdr:pic>
    <xdr:clientData/>
  </xdr:twoCellAnchor>
  <xdr:twoCellAnchor editAs="oneCell">
    <xdr:from>
      <xdr:col>2</xdr:col>
      <xdr:colOff>161370</xdr:colOff>
      <xdr:row>216</xdr:row>
      <xdr:rowOff>26895</xdr:rowOff>
    </xdr:from>
    <xdr:to>
      <xdr:col>2</xdr:col>
      <xdr:colOff>415338</xdr:colOff>
      <xdr:row>216</xdr:row>
      <xdr:rowOff>280863</xdr:rowOff>
    </xdr:to>
    <xdr:pic>
      <xdr:nvPicPr>
        <xdr:cNvPr id="217" name="図 216">
          <a:extLst>
            <a:ext uri="{FF2B5EF4-FFF2-40B4-BE49-F238E27FC236}">
              <a16:creationId xmlns:a16="http://schemas.microsoft.com/office/drawing/2014/main" id="{9188B303-1843-4D82-9A29-683D2A2F3F72}"/>
            </a:ext>
          </a:extLst>
        </xdr:cNvPr>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5198190" y="64088235"/>
          <a:ext cx="253968" cy="253968"/>
        </a:xfrm>
        <a:prstGeom prst="rect">
          <a:avLst/>
        </a:prstGeom>
      </xdr:spPr>
    </xdr:pic>
    <xdr:clientData/>
  </xdr:twoCellAnchor>
  <xdr:twoCellAnchor editAs="oneCell">
    <xdr:from>
      <xdr:col>2</xdr:col>
      <xdr:colOff>161370</xdr:colOff>
      <xdr:row>217</xdr:row>
      <xdr:rowOff>28239</xdr:rowOff>
    </xdr:from>
    <xdr:to>
      <xdr:col>2</xdr:col>
      <xdr:colOff>415338</xdr:colOff>
      <xdr:row>217</xdr:row>
      <xdr:rowOff>280862</xdr:rowOff>
    </xdr:to>
    <xdr:pic>
      <xdr:nvPicPr>
        <xdr:cNvPr id="218" name="図 217">
          <a:extLst>
            <a:ext uri="{FF2B5EF4-FFF2-40B4-BE49-F238E27FC236}">
              <a16:creationId xmlns:a16="http://schemas.microsoft.com/office/drawing/2014/main" id="{F61D9F19-31A1-4349-A63F-6946709337E9}"/>
            </a:ext>
          </a:extLst>
        </xdr:cNvPr>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5198190" y="64386759"/>
          <a:ext cx="253968" cy="252623"/>
        </a:xfrm>
        <a:prstGeom prst="rect">
          <a:avLst/>
        </a:prstGeom>
      </xdr:spPr>
    </xdr:pic>
    <xdr:clientData/>
  </xdr:twoCellAnchor>
  <xdr:twoCellAnchor editAs="oneCell">
    <xdr:from>
      <xdr:col>2</xdr:col>
      <xdr:colOff>161370</xdr:colOff>
      <xdr:row>218</xdr:row>
      <xdr:rowOff>28238</xdr:rowOff>
    </xdr:from>
    <xdr:to>
      <xdr:col>2</xdr:col>
      <xdr:colOff>415338</xdr:colOff>
      <xdr:row>218</xdr:row>
      <xdr:rowOff>280861</xdr:rowOff>
    </xdr:to>
    <xdr:pic>
      <xdr:nvPicPr>
        <xdr:cNvPr id="219" name="図 218">
          <a:extLst>
            <a:ext uri="{FF2B5EF4-FFF2-40B4-BE49-F238E27FC236}">
              <a16:creationId xmlns:a16="http://schemas.microsoft.com/office/drawing/2014/main" id="{1D12E340-5FE3-4D46-8A76-3630F03B81ED}"/>
            </a:ext>
          </a:extLst>
        </xdr:cNvPr>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tretch>
          <a:fillRect/>
        </a:stretch>
      </xdr:blipFill>
      <xdr:spPr>
        <a:xfrm>
          <a:off x="5198190" y="64683938"/>
          <a:ext cx="253968" cy="252623"/>
        </a:xfrm>
        <a:prstGeom prst="rect">
          <a:avLst/>
        </a:prstGeom>
      </xdr:spPr>
    </xdr:pic>
    <xdr:clientData/>
  </xdr:twoCellAnchor>
  <xdr:twoCellAnchor editAs="oneCell">
    <xdr:from>
      <xdr:col>2</xdr:col>
      <xdr:colOff>161370</xdr:colOff>
      <xdr:row>219</xdr:row>
      <xdr:rowOff>26897</xdr:rowOff>
    </xdr:from>
    <xdr:to>
      <xdr:col>2</xdr:col>
      <xdr:colOff>415338</xdr:colOff>
      <xdr:row>219</xdr:row>
      <xdr:rowOff>280865</xdr:rowOff>
    </xdr:to>
    <xdr:pic>
      <xdr:nvPicPr>
        <xdr:cNvPr id="220" name="図 219">
          <a:extLst>
            <a:ext uri="{FF2B5EF4-FFF2-40B4-BE49-F238E27FC236}">
              <a16:creationId xmlns:a16="http://schemas.microsoft.com/office/drawing/2014/main" id="{2103DA33-EBC4-4430-A6C6-B2AB081DA175}"/>
            </a:ext>
          </a:extLst>
        </xdr:cNvPr>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tretch>
          <a:fillRect/>
        </a:stretch>
      </xdr:blipFill>
      <xdr:spPr>
        <a:xfrm>
          <a:off x="5198190" y="64979777"/>
          <a:ext cx="253968" cy="253968"/>
        </a:xfrm>
        <a:prstGeom prst="rect">
          <a:avLst/>
        </a:prstGeom>
      </xdr:spPr>
    </xdr:pic>
    <xdr:clientData/>
  </xdr:twoCellAnchor>
  <xdr:twoCellAnchor editAs="oneCell">
    <xdr:from>
      <xdr:col>2</xdr:col>
      <xdr:colOff>161370</xdr:colOff>
      <xdr:row>220</xdr:row>
      <xdr:rowOff>26896</xdr:rowOff>
    </xdr:from>
    <xdr:to>
      <xdr:col>2</xdr:col>
      <xdr:colOff>415338</xdr:colOff>
      <xdr:row>220</xdr:row>
      <xdr:rowOff>280864</xdr:rowOff>
    </xdr:to>
    <xdr:pic>
      <xdr:nvPicPr>
        <xdr:cNvPr id="221" name="図 220">
          <a:extLst>
            <a:ext uri="{FF2B5EF4-FFF2-40B4-BE49-F238E27FC236}">
              <a16:creationId xmlns:a16="http://schemas.microsoft.com/office/drawing/2014/main" id="{74E2BB12-4C66-46F4-8BE8-F2963B98E92F}"/>
            </a:ext>
          </a:extLst>
        </xdr:cNvPr>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5198190" y="65276956"/>
          <a:ext cx="253968" cy="253968"/>
        </a:xfrm>
        <a:prstGeom prst="rect">
          <a:avLst/>
        </a:prstGeom>
      </xdr:spPr>
    </xdr:pic>
    <xdr:clientData/>
  </xdr:twoCellAnchor>
  <xdr:twoCellAnchor editAs="oneCell">
    <xdr:from>
      <xdr:col>2</xdr:col>
      <xdr:colOff>161370</xdr:colOff>
      <xdr:row>221</xdr:row>
      <xdr:rowOff>26895</xdr:rowOff>
    </xdr:from>
    <xdr:to>
      <xdr:col>2</xdr:col>
      <xdr:colOff>415338</xdr:colOff>
      <xdr:row>221</xdr:row>
      <xdr:rowOff>280863</xdr:rowOff>
    </xdr:to>
    <xdr:pic>
      <xdr:nvPicPr>
        <xdr:cNvPr id="222" name="図 221">
          <a:extLst>
            <a:ext uri="{FF2B5EF4-FFF2-40B4-BE49-F238E27FC236}">
              <a16:creationId xmlns:a16="http://schemas.microsoft.com/office/drawing/2014/main" id="{FC976F7A-DC4B-4C13-97C9-DA3AC0660434}"/>
            </a:ext>
          </a:extLst>
        </xdr:cNvPr>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tretch>
          <a:fillRect/>
        </a:stretch>
      </xdr:blipFill>
      <xdr:spPr>
        <a:xfrm>
          <a:off x="5198190" y="65574135"/>
          <a:ext cx="253968" cy="253968"/>
        </a:xfrm>
        <a:prstGeom prst="rect">
          <a:avLst/>
        </a:prstGeom>
      </xdr:spPr>
    </xdr:pic>
    <xdr:clientData/>
  </xdr:twoCellAnchor>
  <xdr:twoCellAnchor editAs="oneCell">
    <xdr:from>
      <xdr:col>2</xdr:col>
      <xdr:colOff>161370</xdr:colOff>
      <xdr:row>222</xdr:row>
      <xdr:rowOff>28239</xdr:rowOff>
    </xdr:from>
    <xdr:to>
      <xdr:col>2</xdr:col>
      <xdr:colOff>415338</xdr:colOff>
      <xdr:row>222</xdr:row>
      <xdr:rowOff>280862</xdr:rowOff>
    </xdr:to>
    <xdr:pic>
      <xdr:nvPicPr>
        <xdr:cNvPr id="223" name="図 222">
          <a:extLst>
            <a:ext uri="{FF2B5EF4-FFF2-40B4-BE49-F238E27FC236}">
              <a16:creationId xmlns:a16="http://schemas.microsoft.com/office/drawing/2014/main" id="{EF695401-E5C1-4477-AA1C-61FE777AFC28}"/>
            </a:ext>
          </a:extLst>
        </xdr:cNvPr>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tretch>
          <a:fillRect/>
        </a:stretch>
      </xdr:blipFill>
      <xdr:spPr>
        <a:xfrm>
          <a:off x="5198190" y="65872659"/>
          <a:ext cx="253968" cy="252623"/>
        </a:xfrm>
        <a:prstGeom prst="rect">
          <a:avLst/>
        </a:prstGeom>
      </xdr:spPr>
    </xdr:pic>
    <xdr:clientData/>
  </xdr:twoCellAnchor>
  <xdr:twoCellAnchor editAs="oneCell">
    <xdr:from>
      <xdr:col>2</xdr:col>
      <xdr:colOff>161370</xdr:colOff>
      <xdr:row>223</xdr:row>
      <xdr:rowOff>28237</xdr:rowOff>
    </xdr:from>
    <xdr:to>
      <xdr:col>2</xdr:col>
      <xdr:colOff>415338</xdr:colOff>
      <xdr:row>223</xdr:row>
      <xdr:rowOff>280861</xdr:rowOff>
    </xdr:to>
    <xdr:pic>
      <xdr:nvPicPr>
        <xdr:cNvPr id="224" name="図 223">
          <a:extLst>
            <a:ext uri="{FF2B5EF4-FFF2-40B4-BE49-F238E27FC236}">
              <a16:creationId xmlns:a16="http://schemas.microsoft.com/office/drawing/2014/main" id="{F2C47FFF-56DA-4A2E-96CF-22DB1FA62283}"/>
            </a:ext>
          </a:extLst>
        </xdr:cNvPr>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5198190" y="66169837"/>
          <a:ext cx="253968" cy="252624"/>
        </a:xfrm>
        <a:prstGeom prst="rect">
          <a:avLst/>
        </a:prstGeom>
      </xdr:spPr>
    </xdr:pic>
    <xdr:clientData/>
  </xdr:twoCellAnchor>
  <xdr:twoCellAnchor editAs="oneCell">
    <xdr:from>
      <xdr:col>2</xdr:col>
      <xdr:colOff>161370</xdr:colOff>
      <xdr:row>224</xdr:row>
      <xdr:rowOff>26897</xdr:rowOff>
    </xdr:from>
    <xdr:to>
      <xdr:col>2</xdr:col>
      <xdr:colOff>415338</xdr:colOff>
      <xdr:row>224</xdr:row>
      <xdr:rowOff>280865</xdr:rowOff>
    </xdr:to>
    <xdr:pic>
      <xdr:nvPicPr>
        <xdr:cNvPr id="225" name="図 224">
          <a:extLst>
            <a:ext uri="{FF2B5EF4-FFF2-40B4-BE49-F238E27FC236}">
              <a16:creationId xmlns:a16="http://schemas.microsoft.com/office/drawing/2014/main" id="{B4D08E4A-DD62-496C-93D6-4F17BB9EF7F0}"/>
            </a:ext>
          </a:extLst>
        </xdr:cNvPr>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tretch>
          <a:fillRect/>
        </a:stretch>
      </xdr:blipFill>
      <xdr:spPr>
        <a:xfrm>
          <a:off x="5198190" y="66465677"/>
          <a:ext cx="253968" cy="253968"/>
        </a:xfrm>
        <a:prstGeom prst="rect">
          <a:avLst/>
        </a:prstGeom>
      </xdr:spPr>
    </xdr:pic>
    <xdr:clientData/>
  </xdr:twoCellAnchor>
  <xdr:twoCellAnchor editAs="oneCell">
    <xdr:from>
      <xdr:col>2</xdr:col>
      <xdr:colOff>161370</xdr:colOff>
      <xdr:row>225</xdr:row>
      <xdr:rowOff>26896</xdr:rowOff>
    </xdr:from>
    <xdr:to>
      <xdr:col>2</xdr:col>
      <xdr:colOff>415338</xdr:colOff>
      <xdr:row>225</xdr:row>
      <xdr:rowOff>280864</xdr:rowOff>
    </xdr:to>
    <xdr:pic>
      <xdr:nvPicPr>
        <xdr:cNvPr id="226" name="図 225">
          <a:extLst>
            <a:ext uri="{FF2B5EF4-FFF2-40B4-BE49-F238E27FC236}">
              <a16:creationId xmlns:a16="http://schemas.microsoft.com/office/drawing/2014/main" id="{5B5E75E3-A43E-48E3-9FF2-C4EC6FF6B034}"/>
            </a:ext>
          </a:extLst>
        </xdr:cNvPr>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5198190" y="66762856"/>
          <a:ext cx="253968" cy="253968"/>
        </a:xfrm>
        <a:prstGeom prst="rect">
          <a:avLst/>
        </a:prstGeom>
      </xdr:spPr>
    </xdr:pic>
    <xdr:clientData/>
  </xdr:twoCellAnchor>
  <xdr:twoCellAnchor editAs="oneCell">
    <xdr:from>
      <xdr:col>2</xdr:col>
      <xdr:colOff>161370</xdr:colOff>
      <xdr:row>226</xdr:row>
      <xdr:rowOff>26895</xdr:rowOff>
    </xdr:from>
    <xdr:to>
      <xdr:col>2</xdr:col>
      <xdr:colOff>415338</xdr:colOff>
      <xdr:row>226</xdr:row>
      <xdr:rowOff>280863</xdr:rowOff>
    </xdr:to>
    <xdr:pic>
      <xdr:nvPicPr>
        <xdr:cNvPr id="227" name="図 226">
          <a:extLst>
            <a:ext uri="{FF2B5EF4-FFF2-40B4-BE49-F238E27FC236}">
              <a16:creationId xmlns:a16="http://schemas.microsoft.com/office/drawing/2014/main" id="{558F960B-8962-420A-8541-66139B2EC929}"/>
            </a:ext>
          </a:extLst>
        </xdr:cNvPr>
        <xdr:cNvPicPr>
          <a:picLocks noChangeAspect="1"/>
        </xdr:cNvPicPr>
      </xdr:nvPicPr>
      <xdr:blipFill>
        <a:blip xmlns:r="http://schemas.openxmlformats.org/officeDocument/2006/relationships" r:embed="rId226">
          <a:extLst>
            <a:ext uri="{28A0092B-C50C-407E-A947-70E740481C1C}">
              <a14:useLocalDpi xmlns:a14="http://schemas.microsoft.com/office/drawing/2010/main" val="0"/>
            </a:ext>
          </a:extLst>
        </a:blip>
        <a:stretch>
          <a:fillRect/>
        </a:stretch>
      </xdr:blipFill>
      <xdr:spPr>
        <a:xfrm>
          <a:off x="5198190" y="67060035"/>
          <a:ext cx="253968" cy="253968"/>
        </a:xfrm>
        <a:prstGeom prst="rect">
          <a:avLst/>
        </a:prstGeom>
      </xdr:spPr>
    </xdr:pic>
    <xdr:clientData/>
  </xdr:twoCellAnchor>
  <xdr:twoCellAnchor editAs="oneCell">
    <xdr:from>
      <xdr:col>2</xdr:col>
      <xdr:colOff>161370</xdr:colOff>
      <xdr:row>227</xdr:row>
      <xdr:rowOff>28239</xdr:rowOff>
    </xdr:from>
    <xdr:to>
      <xdr:col>2</xdr:col>
      <xdr:colOff>415338</xdr:colOff>
      <xdr:row>227</xdr:row>
      <xdr:rowOff>280862</xdr:rowOff>
    </xdr:to>
    <xdr:pic>
      <xdr:nvPicPr>
        <xdr:cNvPr id="228" name="図 227">
          <a:extLst>
            <a:ext uri="{FF2B5EF4-FFF2-40B4-BE49-F238E27FC236}">
              <a16:creationId xmlns:a16="http://schemas.microsoft.com/office/drawing/2014/main" id="{EF5E243E-C01B-43B3-BEF3-20804DF367AA}"/>
            </a:ext>
          </a:extLst>
        </xdr:cNvPr>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tretch>
          <a:fillRect/>
        </a:stretch>
      </xdr:blipFill>
      <xdr:spPr>
        <a:xfrm>
          <a:off x="5198190" y="67358559"/>
          <a:ext cx="253968" cy="252623"/>
        </a:xfrm>
        <a:prstGeom prst="rect">
          <a:avLst/>
        </a:prstGeom>
      </xdr:spPr>
    </xdr:pic>
    <xdr:clientData/>
  </xdr:twoCellAnchor>
  <xdr:twoCellAnchor editAs="oneCell">
    <xdr:from>
      <xdr:col>2</xdr:col>
      <xdr:colOff>161370</xdr:colOff>
      <xdr:row>228</xdr:row>
      <xdr:rowOff>28238</xdr:rowOff>
    </xdr:from>
    <xdr:to>
      <xdr:col>2</xdr:col>
      <xdr:colOff>415338</xdr:colOff>
      <xdr:row>228</xdr:row>
      <xdr:rowOff>280861</xdr:rowOff>
    </xdr:to>
    <xdr:pic>
      <xdr:nvPicPr>
        <xdr:cNvPr id="229" name="図 228">
          <a:extLst>
            <a:ext uri="{FF2B5EF4-FFF2-40B4-BE49-F238E27FC236}">
              <a16:creationId xmlns:a16="http://schemas.microsoft.com/office/drawing/2014/main" id="{3C69A817-1964-463B-9D3D-651889DD8DC6}"/>
            </a:ext>
          </a:extLst>
        </xdr:cNvPr>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tretch>
          <a:fillRect/>
        </a:stretch>
      </xdr:blipFill>
      <xdr:spPr>
        <a:xfrm>
          <a:off x="5198190" y="67655738"/>
          <a:ext cx="253968" cy="252623"/>
        </a:xfrm>
        <a:prstGeom prst="rect">
          <a:avLst/>
        </a:prstGeom>
      </xdr:spPr>
    </xdr:pic>
    <xdr:clientData/>
  </xdr:twoCellAnchor>
  <xdr:twoCellAnchor editAs="oneCell">
    <xdr:from>
      <xdr:col>2</xdr:col>
      <xdr:colOff>161370</xdr:colOff>
      <xdr:row>229</xdr:row>
      <xdr:rowOff>26897</xdr:rowOff>
    </xdr:from>
    <xdr:to>
      <xdr:col>2</xdr:col>
      <xdr:colOff>415338</xdr:colOff>
      <xdr:row>229</xdr:row>
      <xdr:rowOff>280865</xdr:rowOff>
    </xdr:to>
    <xdr:pic>
      <xdr:nvPicPr>
        <xdr:cNvPr id="230" name="図 229">
          <a:extLst>
            <a:ext uri="{FF2B5EF4-FFF2-40B4-BE49-F238E27FC236}">
              <a16:creationId xmlns:a16="http://schemas.microsoft.com/office/drawing/2014/main" id="{8B13A1C8-69C6-4240-9C7C-0788EA27249F}"/>
            </a:ext>
          </a:extLst>
        </xdr:cNvPr>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tretch>
          <a:fillRect/>
        </a:stretch>
      </xdr:blipFill>
      <xdr:spPr>
        <a:xfrm>
          <a:off x="5198190" y="67951577"/>
          <a:ext cx="253968" cy="253968"/>
        </a:xfrm>
        <a:prstGeom prst="rect">
          <a:avLst/>
        </a:prstGeom>
      </xdr:spPr>
    </xdr:pic>
    <xdr:clientData/>
  </xdr:twoCellAnchor>
  <xdr:twoCellAnchor editAs="oneCell">
    <xdr:from>
      <xdr:col>2</xdr:col>
      <xdr:colOff>161370</xdr:colOff>
      <xdr:row>230</xdr:row>
      <xdr:rowOff>26896</xdr:rowOff>
    </xdr:from>
    <xdr:to>
      <xdr:col>2</xdr:col>
      <xdr:colOff>415338</xdr:colOff>
      <xdr:row>230</xdr:row>
      <xdr:rowOff>280864</xdr:rowOff>
    </xdr:to>
    <xdr:pic>
      <xdr:nvPicPr>
        <xdr:cNvPr id="231" name="図 230">
          <a:extLst>
            <a:ext uri="{FF2B5EF4-FFF2-40B4-BE49-F238E27FC236}">
              <a16:creationId xmlns:a16="http://schemas.microsoft.com/office/drawing/2014/main" id="{D4B60778-204C-405E-A2FD-9BCB12A4641B}"/>
            </a:ext>
          </a:extLst>
        </xdr:cNvPr>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tretch>
          <a:fillRect/>
        </a:stretch>
      </xdr:blipFill>
      <xdr:spPr>
        <a:xfrm>
          <a:off x="5198190" y="68248756"/>
          <a:ext cx="253968" cy="253968"/>
        </a:xfrm>
        <a:prstGeom prst="rect">
          <a:avLst/>
        </a:prstGeom>
      </xdr:spPr>
    </xdr:pic>
    <xdr:clientData/>
  </xdr:twoCellAnchor>
  <xdr:twoCellAnchor editAs="oneCell">
    <xdr:from>
      <xdr:col>2</xdr:col>
      <xdr:colOff>161370</xdr:colOff>
      <xdr:row>231</xdr:row>
      <xdr:rowOff>26895</xdr:rowOff>
    </xdr:from>
    <xdr:to>
      <xdr:col>2</xdr:col>
      <xdr:colOff>415338</xdr:colOff>
      <xdr:row>231</xdr:row>
      <xdr:rowOff>280863</xdr:rowOff>
    </xdr:to>
    <xdr:pic>
      <xdr:nvPicPr>
        <xdr:cNvPr id="232" name="図 231">
          <a:extLst>
            <a:ext uri="{FF2B5EF4-FFF2-40B4-BE49-F238E27FC236}">
              <a16:creationId xmlns:a16="http://schemas.microsoft.com/office/drawing/2014/main" id="{39FD25D9-B638-4BD5-AC8C-4DDA3BF06F5D}"/>
            </a:ext>
          </a:extLst>
        </xdr:cNvPr>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tretch>
          <a:fillRect/>
        </a:stretch>
      </xdr:blipFill>
      <xdr:spPr>
        <a:xfrm>
          <a:off x="5198190" y="68545935"/>
          <a:ext cx="253968" cy="253968"/>
        </a:xfrm>
        <a:prstGeom prst="rect">
          <a:avLst/>
        </a:prstGeom>
      </xdr:spPr>
    </xdr:pic>
    <xdr:clientData/>
  </xdr:twoCellAnchor>
  <xdr:twoCellAnchor editAs="oneCell">
    <xdr:from>
      <xdr:col>2</xdr:col>
      <xdr:colOff>161370</xdr:colOff>
      <xdr:row>232</xdr:row>
      <xdr:rowOff>28239</xdr:rowOff>
    </xdr:from>
    <xdr:to>
      <xdr:col>2</xdr:col>
      <xdr:colOff>415338</xdr:colOff>
      <xdr:row>232</xdr:row>
      <xdr:rowOff>280862</xdr:rowOff>
    </xdr:to>
    <xdr:pic>
      <xdr:nvPicPr>
        <xdr:cNvPr id="233" name="図 232">
          <a:extLst>
            <a:ext uri="{FF2B5EF4-FFF2-40B4-BE49-F238E27FC236}">
              <a16:creationId xmlns:a16="http://schemas.microsoft.com/office/drawing/2014/main" id="{E663BDB9-13A8-4C29-910E-1661437F0EBC}"/>
            </a:ext>
          </a:extLst>
        </xdr:cNvPr>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5198190" y="68844459"/>
          <a:ext cx="253968" cy="252623"/>
        </a:xfrm>
        <a:prstGeom prst="rect">
          <a:avLst/>
        </a:prstGeom>
      </xdr:spPr>
    </xdr:pic>
    <xdr:clientData/>
  </xdr:twoCellAnchor>
  <xdr:twoCellAnchor editAs="oneCell">
    <xdr:from>
      <xdr:col>2</xdr:col>
      <xdr:colOff>161370</xdr:colOff>
      <xdr:row>233</xdr:row>
      <xdr:rowOff>28237</xdr:rowOff>
    </xdr:from>
    <xdr:to>
      <xdr:col>2</xdr:col>
      <xdr:colOff>415338</xdr:colOff>
      <xdr:row>233</xdr:row>
      <xdr:rowOff>280861</xdr:rowOff>
    </xdr:to>
    <xdr:pic>
      <xdr:nvPicPr>
        <xdr:cNvPr id="234" name="図 233">
          <a:extLst>
            <a:ext uri="{FF2B5EF4-FFF2-40B4-BE49-F238E27FC236}">
              <a16:creationId xmlns:a16="http://schemas.microsoft.com/office/drawing/2014/main" id="{39A5F32D-A244-4556-B509-DA35AB925E30}"/>
            </a:ext>
          </a:extLst>
        </xdr:cNvPr>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tretch>
          <a:fillRect/>
        </a:stretch>
      </xdr:blipFill>
      <xdr:spPr>
        <a:xfrm>
          <a:off x="5198190" y="69141637"/>
          <a:ext cx="253968" cy="252624"/>
        </a:xfrm>
        <a:prstGeom prst="rect">
          <a:avLst/>
        </a:prstGeom>
      </xdr:spPr>
    </xdr:pic>
    <xdr:clientData/>
  </xdr:twoCellAnchor>
  <xdr:twoCellAnchor editAs="oneCell">
    <xdr:from>
      <xdr:col>2</xdr:col>
      <xdr:colOff>161370</xdr:colOff>
      <xdr:row>234</xdr:row>
      <xdr:rowOff>26897</xdr:rowOff>
    </xdr:from>
    <xdr:to>
      <xdr:col>2</xdr:col>
      <xdr:colOff>415338</xdr:colOff>
      <xdr:row>234</xdr:row>
      <xdr:rowOff>280865</xdr:rowOff>
    </xdr:to>
    <xdr:pic>
      <xdr:nvPicPr>
        <xdr:cNvPr id="235" name="図 234">
          <a:extLst>
            <a:ext uri="{FF2B5EF4-FFF2-40B4-BE49-F238E27FC236}">
              <a16:creationId xmlns:a16="http://schemas.microsoft.com/office/drawing/2014/main" id="{7C84B9AA-348F-415E-8AF4-33019A184CFB}"/>
            </a:ext>
          </a:extLst>
        </xdr:cNvPr>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tretch>
          <a:fillRect/>
        </a:stretch>
      </xdr:blipFill>
      <xdr:spPr>
        <a:xfrm>
          <a:off x="5198190" y="69437477"/>
          <a:ext cx="253968" cy="253968"/>
        </a:xfrm>
        <a:prstGeom prst="rect">
          <a:avLst/>
        </a:prstGeom>
      </xdr:spPr>
    </xdr:pic>
    <xdr:clientData/>
  </xdr:twoCellAnchor>
  <xdr:twoCellAnchor editAs="oneCell">
    <xdr:from>
      <xdr:col>2</xdr:col>
      <xdr:colOff>161370</xdr:colOff>
      <xdr:row>235</xdr:row>
      <xdr:rowOff>26896</xdr:rowOff>
    </xdr:from>
    <xdr:to>
      <xdr:col>2</xdr:col>
      <xdr:colOff>415338</xdr:colOff>
      <xdr:row>235</xdr:row>
      <xdr:rowOff>280864</xdr:rowOff>
    </xdr:to>
    <xdr:pic>
      <xdr:nvPicPr>
        <xdr:cNvPr id="236" name="図 235">
          <a:extLst>
            <a:ext uri="{FF2B5EF4-FFF2-40B4-BE49-F238E27FC236}">
              <a16:creationId xmlns:a16="http://schemas.microsoft.com/office/drawing/2014/main" id="{130A386C-B1E8-425B-8FFF-E23550D47A2D}"/>
            </a:ext>
          </a:extLst>
        </xdr:cNvPr>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tretch>
          <a:fillRect/>
        </a:stretch>
      </xdr:blipFill>
      <xdr:spPr>
        <a:xfrm>
          <a:off x="5198190" y="69734656"/>
          <a:ext cx="253968" cy="253968"/>
        </a:xfrm>
        <a:prstGeom prst="rect">
          <a:avLst/>
        </a:prstGeom>
      </xdr:spPr>
    </xdr:pic>
    <xdr:clientData/>
  </xdr:twoCellAnchor>
  <xdr:twoCellAnchor editAs="oneCell">
    <xdr:from>
      <xdr:col>2</xdr:col>
      <xdr:colOff>161370</xdr:colOff>
      <xdr:row>236</xdr:row>
      <xdr:rowOff>26895</xdr:rowOff>
    </xdr:from>
    <xdr:to>
      <xdr:col>2</xdr:col>
      <xdr:colOff>415338</xdr:colOff>
      <xdr:row>236</xdr:row>
      <xdr:rowOff>280863</xdr:rowOff>
    </xdr:to>
    <xdr:pic>
      <xdr:nvPicPr>
        <xdr:cNvPr id="237" name="図 236">
          <a:extLst>
            <a:ext uri="{FF2B5EF4-FFF2-40B4-BE49-F238E27FC236}">
              <a16:creationId xmlns:a16="http://schemas.microsoft.com/office/drawing/2014/main" id="{8282B47D-8492-4AEC-BEFA-9D330ECBDD67}"/>
            </a:ext>
          </a:extLst>
        </xdr:cNvPr>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tretch>
          <a:fillRect/>
        </a:stretch>
      </xdr:blipFill>
      <xdr:spPr>
        <a:xfrm>
          <a:off x="5198190" y="70031835"/>
          <a:ext cx="253968" cy="253968"/>
        </a:xfrm>
        <a:prstGeom prst="rect">
          <a:avLst/>
        </a:prstGeom>
      </xdr:spPr>
    </xdr:pic>
    <xdr:clientData/>
  </xdr:twoCellAnchor>
  <xdr:twoCellAnchor editAs="oneCell">
    <xdr:from>
      <xdr:col>2</xdr:col>
      <xdr:colOff>161370</xdr:colOff>
      <xdr:row>237</xdr:row>
      <xdr:rowOff>28238</xdr:rowOff>
    </xdr:from>
    <xdr:to>
      <xdr:col>2</xdr:col>
      <xdr:colOff>415338</xdr:colOff>
      <xdr:row>237</xdr:row>
      <xdr:rowOff>280862</xdr:rowOff>
    </xdr:to>
    <xdr:pic>
      <xdr:nvPicPr>
        <xdr:cNvPr id="238" name="図 237">
          <a:extLst>
            <a:ext uri="{FF2B5EF4-FFF2-40B4-BE49-F238E27FC236}">
              <a16:creationId xmlns:a16="http://schemas.microsoft.com/office/drawing/2014/main" id="{CB6DC803-E6D1-4E0B-9770-3D41ADB59B36}"/>
            </a:ext>
          </a:extLst>
        </xdr:cNvPr>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tretch>
          <a:fillRect/>
        </a:stretch>
      </xdr:blipFill>
      <xdr:spPr>
        <a:xfrm>
          <a:off x="5198190" y="70330358"/>
          <a:ext cx="253968" cy="252624"/>
        </a:xfrm>
        <a:prstGeom prst="rect">
          <a:avLst/>
        </a:prstGeom>
      </xdr:spPr>
    </xdr:pic>
    <xdr:clientData/>
  </xdr:twoCellAnchor>
  <xdr:twoCellAnchor editAs="oneCell">
    <xdr:from>
      <xdr:col>2</xdr:col>
      <xdr:colOff>161370</xdr:colOff>
      <xdr:row>238</xdr:row>
      <xdr:rowOff>28238</xdr:rowOff>
    </xdr:from>
    <xdr:to>
      <xdr:col>2</xdr:col>
      <xdr:colOff>415338</xdr:colOff>
      <xdr:row>238</xdr:row>
      <xdr:rowOff>280861</xdr:rowOff>
    </xdr:to>
    <xdr:pic>
      <xdr:nvPicPr>
        <xdr:cNvPr id="239" name="図 238">
          <a:extLst>
            <a:ext uri="{FF2B5EF4-FFF2-40B4-BE49-F238E27FC236}">
              <a16:creationId xmlns:a16="http://schemas.microsoft.com/office/drawing/2014/main" id="{3A3F81D3-C1AD-494A-851E-A9F339342405}"/>
            </a:ext>
          </a:extLst>
        </xdr:cNvPr>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tretch>
          <a:fillRect/>
        </a:stretch>
      </xdr:blipFill>
      <xdr:spPr>
        <a:xfrm>
          <a:off x="5198190" y="70627538"/>
          <a:ext cx="253968" cy="252623"/>
        </a:xfrm>
        <a:prstGeom prst="rect">
          <a:avLst/>
        </a:prstGeom>
      </xdr:spPr>
    </xdr:pic>
    <xdr:clientData/>
  </xdr:twoCellAnchor>
  <xdr:twoCellAnchor editAs="oneCell">
    <xdr:from>
      <xdr:col>2</xdr:col>
      <xdr:colOff>161370</xdr:colOff>
      <xdr:row>239</xdr:row>
      <xdr:rowOff>26897</xdr:rowOff>
    </xdr:from>
    <xdr:to>
      <xdr:col>2</xdr:col>
      <xdr:colOff>415338</xdr:colOff>
      <xdr:row>239</xdr:row>
      <xdr:rowOff>280865</xdr:rowOff>
    </xdr:to>
    <xdr:pic>
      <xdr:nvPicPr>
        <xdr:cNvPr id="240" name="図 239">
          <a:extLst>
            <a:ext uri="{FF2B5EF4-FFF2-40B4-BE49-F238E27FC236}">
              <a16:creationId xmlns:a16="http://schemas.microsoft.com/office/drawing/2014/main" id="{69912FCC-8793-4CE9-9A37-CDE4D7EEB790}"/>
            </a:ext>
          </a:extLst>
        </xdr:cNvPr>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5198190" y="70923377"/>
          <a:ext cx="253968" cy="253968"/>
        </a:xfrm>
        <a:prstGeom prst="rect">
          <a:avLst/>
        </a:prstGeom>
      </xdr:spPr>
    </xdr:pic>
    <xdr:clientData/>
  </xdr:twoCellAnchor>
  <xdr:twoCellAnchor editAs="oneCell">
    <xdr:from>
      <xdr:col>2</xdr:col>
      <xdr:colOff>161370</xdr:colOff>
      <xdr:row>240</xdr:row>
      <xdr:rowOff>26896</xdr:rowOff>
    </xdr:from>
    <xdr:to>
      <xdr:col>2</xdr:col>
      <xdr:colOff>415338</xdr:colOff>
      <xdr:row>240</xdr:row>
      <xdr:rowOff>280864</xdr:rowOff>
    </xdr:to>
    <xdr:pic>
      <xdr:nvPicPr>
        <xdr:cNvPr id="241" name="図 240">
          <a:extLst>
            <a:ext uri="{FF2B5EF4-FFF2-40B4-BE49-F238E27FC236}">
              <a16:creationId xmlns:a16="http://schemas.microsoft.com/office/drawing/2014/main" id="{2B54F362-4225-4458-A403-8D59D9159397}"/>
            </a:ext>
          </a:extLst>
        </xdr:cNvPr>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5198190" y="71220556"/>
          <a:ext cx="253968" cy="253968"/>
        </a:xfrm>
        <a:prstGeom prst="rect">
          <a:avLst/>
        </a:prstGeom>
      </xdr:spPr>
    </xdr:pic>
    <xdr:clientData/>
  </xdr:twoCellAnchor>
  <xdr:twoCellAnchor editAs="oneCell">
    <xdr:from>
      <xdr:col>2</xdr:col>
      <xdr:colOff>161370</xdr:colOff>
      <xdr:row>241</xdr:row>
      <xdr:rowOff>26895</xdr:rowOff>
    </xdr:from>
    <xdr:to>
      <xdr:col>2</xdr:col>
      <xdr:colOff>415338</xdr:colOff>
      <xdr:row>241</xdr:row>
      <xdr:rowOff>280863</xdr:rowOff>
    </xdr:to>
    <xdr:pic>
      <xdr:nvPicPr>
        <xdr:cNvPr id="242" name="図 241">
          <a:extLst>
            <a:ext uri="{FF2B5EF4-FFF2-40B4-BE49-F238E27FC236}">
              <a16:creationId xmlns:a16="http://schemas.microsoft.com/office/drawing/2014/main" id="{CC236CDF-6F60-49CE-9363-6CC86BF7F78F}"/>
            </a:ext>
          </a:extLst>
        </xdr:cNvPr>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tretch>
          <a:fillRect/>
        </a:stretch>
      </xdr:blipFill>
      <xdr:spPr>
        <a:xfrm>
          <a:off x="5198190" y="71517735"/>
          <a:ext cx="253968" cy="253968"/>
        </a:xfrm>
        <a:prstGeom prst="rect">
          <a:avLst/>
        </a:prstGeom>
      </xdr:spPr>
    </xdr:pic>
    <xdr:clientData/>
  </xdr:twoCellAnchor>
  <xdr:twoCellAnchor editAs="oneCell">
    <xdr:from>
      <xdr:col>2</xdr:col>
      <xdr:colOff>161370</xdr:colOff>
      <xdr:row>242</xdr:row>
      <xdr:rowOff>28239</xdr:rowOff>
    </xdr:from>
    <xdr:to>
      <xdr:col>2</xdr:col>
      <xdr:colOff>415338</xdr:colOff>
      <xdr:row>242</xdr:row>
      <xdr:rowOff>280862</xdr:rowOff>
    </xdr:to>
    <xdr:pic>
      <xdr:nvPicPr>
        <xdr:cNvPr id="243" name="図 242">
          <a:extLst>
            <a:ext uri="{FF2B5EF4-FFF2-40B4-BE49-F238E27FC236}">
              <a16:creationId xmlns:a16="http://schemas.microsoft.com/office/drawing/2014/main" id="{C9A46A69-BCB8-41B0-859E-555399B1EC7A}"/>
            </a:ext>
          </a:extLst>
        </xdr:cNvPr>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tretch>
          <a:fillRect/>
        </a:stretch>
      </xdr:blipFill>
      <xdr:spPr>
        <a:xfrm>
          <a:off x="5198190" y="71816259"/>
          <a:ext cx="253968" cy="252623"/>
        </a:xfrm>
        <a:prstGeom prst="rect">
          <a:avLst/>
        </a:prstGeom>
      </xdr:spPr>
    </xdr:pic>
    <xdr:clientData/>
  </xdr:twoCellAnchor>
  <xdr:twoCellAnchor editAs="oneCell">
    <xdr:from>
      <xdr:col>2</xdr:col>
      <xdr:colOff>161370</xdr:colOff>
      <xdr:row>243</xdr:row>
      <xdr:rowOff>28237</xdr:rowOff>
    </xdr:from>
    <xdr:to>
      <xdr:col>2</xdr:col>
      <xdr:colOff>415338</xdr:colOff>
      <xdr:row>243</xdr:row>
      <xdr:rowOff>280861</xdr:rowOff>
    </xdr:to>
    <xdr:pic>
      <xdr:nvPicPr>
        <xdr:cNvPr id="244" name="図 243">
          <a:extLst>
            <a:ext uri="{FF2B5EF4-FFF2-40B4-BE49-F238E27FC236}">
              <a16:creationId xmlns:a16="http://schemas.microsoft.com/office/drawing/2014/main" id="{5220D1DA-74B1-4969-BCEE-67281AA64489}"/>
            </a:ext>
          </a:extLst>
        </xdr:cNvPr>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tretch>
          <a:fillRect/>
        </a:stretch>
      </xdr:blipFill>
      <xdr:spPr>
        <a:xfrm>
          <a:off x="5198190" y="72113437"/>
          <a:ext cx="253968" cy="252624"/>
        </a:xfrm>
        <a:prstGeom prst="rect">
          <a:avLst/>
        </a:prstGeom>
      </xdr:spPr>
    </xdr:pic>
    <xdr:clientData/>
  </xdr:twoCellAnchor>
  <xdr:twoCellAnchor editAs="oneCell">
    <xdr:from>
      <xdr:col>2</xdr:col>
      <xdr:colOff>161370</xdr:colOff>
      <xdr:row>244</xdr:row>
      <xdr:rowOff>26897</xdr:rowOff>
    </xdr:from>
    <xdr:to>
      <xdr:col>2</xdr:col>
      <xdr:colOff>415338</xdr:colOff>
      <xdr:row>244</xdr:row>
      <xdr:rowOff>280865</xdr:rowOff>
    </xdr:to>
    <xdr:pic>
      <xdr:nvPicPr>
        <xdr:cNvPr id="245" name="図 244">
          <a:extLst>
            <a:ext uri="{FF2B5EF4-FFF2-40B4-BE49-F238E27FC236}">
              <a16:creationId xmlns:a16="http://schemas.microsoft.com/office/drawing/2014/main" id="{DF9A8A5F-D62A-406E-85DF-A1EBF3E998B8}"/>
            </a:ext>
          </a:extLst>
        </xdr:cNvPr>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5198190" y="72409277"/>
          <a:ext cx="253968" cy="253968"/>
        </a:xfrm>
        <a:prstGeom prst="rect">
          <a:avLst/>
        </a:prstGeom>
      </xdr:spPr>
    </xdr:pic>
    <xdr:clientData/>
  </xdr:twoCellAnchor>
  <xdr:twoCellAnchor editAs="oneCell">
    <xdr:from>
      <xdr:col>2</xdr:col>
      <xdr:colOff>161370</xdr:colOff>
      <xdr:row>245</xdr:row>
      <xdr:rowOff>26896</xdr:rowOff>
    </xdr:from>
    <xdr:to>
      <xdr:col>2</xdr:col>
      <xdr:colOff>415338</xdr:colOff>
      <xdr:row>245</xdr:row>
      <xdr:rowOff>280864</xdr:rowOff>
    </xdr:to>
    <xdr:pic>
      <xdr:nvPicPr>
        <xdr:cNvPr id="246" name="図 245">
          <a:extLst>
            <a:ext uri="{FF2B5EF4-FFF2-40B4-BE49-F238E27FC236}">
              <a16:creationId xmlns:a16="http://schemas.microsoft.com/office/drawing/2014/main" id="{3B1F282D-3931-4DFE-A740-C29F892EED81}"/>
            </a:ext>
          </a:extLst>
        </xdr:cNvPr>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tretch>
          <a:fillRect/>
        </a:stretch>
      </xdr:blipFill>
      <xdr:spPr>
        <a:xfrm>
          <a:off x="5198190" y="72706456"/>
          <a:ext cx="253968" cy="253968"/>
        </a:xfrm>
        <a:prstGeom prst="rect">
          <a:avLst/>
        </a:prstGeom>
      </xdr:spPr>
    </xdr:pic>
    <xdr:clientData/>
  </xdr:twoCellAnchor>
  <xdr:twoCellAnchor editAs="oneCell">
    <xdr:from>
      <xdr:col>2</xdr:col>
      <xdr:colOff>161370</xdr:colOff>
      <xdr:row>246</xdr:row>
      <xdr:rowOff>26895</xdr:rowOff>
    </xdr:from>
    <xdr:to>
      <xdr:col>2</xdr:col>
      <xdr:colOff>415338</xdr:colOff>
      <xdr:row>246</xdr:row>
      <xdr:rowOff>280863</xdr:rowOff>
    </xdr:to>
    <xdr:pic>
      <xdr:nvPicPr>
        <xdr:cNvPr id="247" name="図 246">
          <a:extLst>
            <a:ext uri="{FF2B5EF4-FFF2-40B4-BE49-F238E27FC236}">
              <a16:creationId xmlns:a16="http://schemas.microsoft.com/office/drawing/2014/main" id="{7733F349-B802-4DAA-B3FB-AE1B5DF954C5}"/>
            </a:ext>
          </a:extLst>
        </xdr:cNvPr>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5198190" y="73003635"/>
          <a:ext cx="253968" cy="253968"/>
        </a:xfrm>
        <a:prstGeom prst="rect">
          <a:avLst/>
        </a:prstGeom>
      </xdr:spPr>
    </xdr:pic>
    <xdr:clientData/>
  </xdr:twoCellAnchor>
  <xdr:twoCellAnchor editAs="oneCell">
    <xdr:from>
      <xdr:col>2</xdr:col>
      <xdr:colOff>161370</xdr:colOff>
      <xdr:row>247</xdr:row>
      <xdr:rowOff>28238</xdr:rowOff>
    </xdr:from>
    <xdr:to>
      <xdr:col>2</xdr:col>
      <xdr:colOff>415338</xdr:colOff>
      <xdr:row>247</xdr:row>
      <xdr:rowOff>280862</xdr:rowOff>
    </xdr:to>
    <xdr:pic>
      <xdr:nvPicPr>
        <xdr:cNvPr id="248" name="図 247">
          <a:extLst>
            <a:ext uri="{FF2B5EF4-FFF2-40B4-BE49-F238E27FC236}">
              <a16:creationId xmlns:a16="http://schemas.microsoft.com/office/drawing/2014/main" id="{BB508709-A6C9-47E6-9AA9-206535590400}"/>
            </a:ext>
          </a:extLst>
        </xdr:cNvPr>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5198190" y="73302158"/>
          <a:ext cx="253968" cy="252624"/>
        </a:xfrm>
        <a:prstGeom prst="rect">
          <a:avLst/>
        </a:prstGeom>
      </xdr:spPr>
    </xdr:pic>
    <xdr:clientData/>
  </xdr:twoCellAnchor>
  <xdr:twoCellAnchor editAs="oneCell">
    <xdr:from>
      <xdr:col>2</xdr:col>
      <xdr:colOff>161370</xdr:colOff>
      <xdr:row>248</xdr:row>
      <xdr:rowOff>28238</xdr:rowOff>
    </xdr:from>
    <xdr:to>
      <xdr:col>2</xdr:col>
      <xdr:colOff>415338</xdr:colOff>
      <xdr:row>248</xdr:row>
      <xdr:rowOff>280861</xdr:rowOff>
    </xdr:to>
    <xdr:pic>
      <xdr:nvPicPr>
        <xdr:cNvPr id="249" name="図 248">
          <a:extLst>
            <a:ext uri="{FF2B5EF4-FFF2-40B4-BE49-F238E27FC236}">
              <a16:creationId xmlns:a16="http://schemas.microsoft.com/office/drawing/2014/main" id="{C4C1F1F1-4205-4380-AD57-6D4B21289D8D}"/>
            </a:ext>
          </a:extLst>
        </xdr:cNvPr>
        <xdr:cNvPicPr>
          <a:picLocks noChangeAspect="1"/>
        </xdr:cNvPicPr>
      </xdr:nvPicPr>
      <xdr:blipFill>
        <a:blip xmlns:r="http://schemas.openxmlformats.org/officeDocument/2006/relationships" r:embed="rId248">
          <a:extLst>
            <a:ext uri="{28A0092B-C50C-407E-A947-70E740481C1C}">
              <a14:useLocalDpi xmlns:a14="http://schemas.microsoft.com/office/drawing/2010/main" val="0"/>
            </a:ext>
          </a:extLst>
        </a:blip>
        <a:stretch>
          <a:fillRect/>
        </a:stretch>
      </xdr:blipFill>
      <xdr:spPr>
        <a:xfrm>
          <a:off x="5198190" y="73599338"/>
          <a:ext cx="253968" cy="252623"/>
        </a:xfrm>
        <a:prstGeom prst="rect">
          <a:avLst/>
        </a:prstGeom>
      </xdr:spPr>
    </xdr:pic>
    <xdr:clientData/>
  </xdr:twoCellAnchor>
  <xdr:twoCellAnchor editAs="oneCell">
    <xdr:from>
      <xdr:col>2</xdr:col>
      <xdr:colOff>161370</xdr:colOff>
      <xdr:row>249</xdr:row>
      <xdr:rowOff>26897</xdr:rowOff>
    </xdr:from>
    <xdr:to>
      <xdr:col>2</xdr:col>
      <xdr:colOff>415338</xdr:colOff>
      <xdr:row>249</xdr:row>
      <xdr:rowOff>280865</xdr:rowOff>
    </xdr:to>
    <xdr:pic>
      <xdr:nvPicPr>
        <xdr:cNvPr id="250" name="図 249">
          <a:extLst>
            <a:ext uri="{FF2B5EF4-FFF2-40B4-BE49-F238E27FC236}">
              <a16:creationId xmlns:a16="http://schemas.microsoft.com/office/drawing/2014/main" id="{311A05C6-FAD9-4999-A8FE-B6B492AC2554}"/>
            </a:ext>
          </a:extLst>
        </xdr:cNvPr>
        <xdr:cNvPicPr>
          <a:picLocks noChangeAspect="1"/>
        </xdr:cNvPicPr>
      </xdr:nvPicPr>
      <xdr:blipFill>
        <a:blip xmlns:r="http://schemas.openxmlformats.org/officeDocument/2006/relationships" r:embed="rId249">
          <a:extLst>
            <a:ext uri="{28A0092B-C50C-407E-A947-70E740481C1C}">
              <a14:useLocalDpi xmlns:a14="http://schemas.microsoft.com/office/drawing/2010/main" val="0"/>
            </a:ext>
          </a:extLst>
        </a:blip>
        <a:stretch>
          <a:fillRect/>
        </a:stretch>
      </xdr:blipFill>
      <xdr:spPr>
        <a:xfrm>
          <a:off x="5198190" y="73895177"/>
          <a:ext cx="253968" cy="253968"/>
        </a:xfrm>
        <a:prstGeom prst="rect">
          <a:avLst/>
        </a:prstGeom>
      </xdr:spPr>
    </xdr:pic>
    <xdr:clientData/>
  </xdr:twoCellAnchor>
  <xdr:twoCellAnchor editAs="oneCell">
    <xdr:from>
      <xdr:col>2</xdr:col>
      <xdr:colOff>161370</xdr:colOff>
      <xdr:row>250</xdr:row>
      <xdr:rowOff>26896</xdr:rowOff>
    </xdr:from>
    <xdr:to>
      <xdr:col>2</xdr:col>
      <xdr:colOff>415338</xdr:colOff>
      <xdr:row>250</xdr:row>
      <xdr:rowOff>280864</xdr:rowOff>
    </xdr:to>
    <xdr:pic>
      <xdr:nvPicPr>
        <xdr:cNvPr id="251" name="図 250">
          <a:extLst>
            <a:ext uri="{FF2B5EF4-FFF2-40B4-BE49-F238E27FC236}">
              <a16:creationId xmlns:a16="http://schemas.microsoft.com/office/drawing/2014/main" id="{4BEDD64A-415E-4427-ABE3-A3A262D398B4}"/>
            </a:ext>
          </a:extLst>
        </xdr:cNvPr>
        <xdr:cNvPicPr>
          <a:picLocks noChangeAspect="1"/>
        </xdr:cNvPicPr>
      </xdr:nvPicPr>
      <xdr:blipFill>
        <a:blip xmlns:r="http://schemas.openxmlformats.org/officeDocument/2006/relationships" r:embed="rId250">
          <a:extLst>
            <a:ext uri="{28A0092B-C50C-407E-A947-70E740481C1C}">
              <a14:useLocalDpi xmlns:a14="http://schemas.microsoft.com/office/drawing/2010/main" val="0"/>
            </a:ext>
          </a:extLst>
        </a:blip>
        <a:stretch>
          <a:fillRect/>
        </a:stretch>
      </xdr:blipFill>
      <xdr:spPr>
        <a:xfrm>
          <a:off x="5198190" y="74192356"/>
          <a:ext cx="253968" cy="253968"/>
        </a:xfrm>
        <a:prstGeom prst="rect">
          <a:avLst/>
        </a:prstGeom>
      </xdr:spPr>
    </xdr:pic>
    <xdr:clientData/>
  </xdr:twoCellAnchor>
  <xdr:twoCellAnchor editAs="oneCell">
    <xdr:from>
      <xdr:col>2</xdr:col>
      <xdr:colOff>161370</xdr:colOff>
      <xdr:row>251</xdr:row>
      <xdr:rowOff>26895</xdr:rowOff>
    </xdr:from>
    <xdr:to>
      <xdr:col>2</xdr:col>
      <xdr:colOff>415338</xdr:colOff>
      <xdr:row>251</xdr:row>
      <xdr:rowOff>280863</xdr:rowOff>
    </xdr:to>
    <xdr:pic>
      <xdr:nvPicPr>
        <xdr:cNvPr id="252" name="図 251">
          <a:extLst>
            <a:ext uri="{FF2B5EF4-FFF2-40B4-BE49-F238E27FC236}">
              <a16:creationId xmlns:a16="http://schemas.microsoft.com/office/drawing/2014/main" id="{6FFDDC62-4E3A-47AC-864C-C67329ECCF49}"/>
            </a:ext>
          </a:extLst>
        </xdr:cNvPr>
        <xdr:cNvPicPr>
          <a:picLocks noChangeAspect="1"/>
        </xdr:cNvPicPr>
      </xdr:nvPicPr>
      <xdr:blipFill>
        <a:blip xmlns:r="http://schemas.openxmlformats.org/officeDocument/2006/relationships" r:embed="rId251">
          <a:extLst>
            <a:ext uri="{28A0092B-C50C-407E-A947-70E740481C1C}">
              <a14:useLocalDpi xmlns:a14="http://schemas.microsoft.com/office/drawing/2010/main" val="0"/>
            </a:ext>
          </a:extLst>
        </a:blip>
        <a:stretch>
          <a:fillRect/>
        </a:stretch>
      </xdr:blipFill>
      <xdr:spPr>
        <a:xfrm>
          <a:off x="5198190" y="74489535"/>
          <a:ext cx="253968" cy="253968"/>
        </a:xfrm>
        <a:prstGeom prst="rect">
          <a:avLst/>
        </a:prstGeom>
      </xdr:spPr>
    </xdr:pic>
    <xdr:clientData/>
  </xdr:twoCellAnchor>
  <xdr:twoCellAnchor editAs="oneCell">
    <xdr:from>
      <xdr:col>2</xdr:col>
      <xdr:colOff>161370</xdr:colOff>
      <xdr:row>252</xdr:row>
      <xdr:rowOff>28239</xdr:rowOff>
    </xdr:from>
    <xdr:to>
      <xdr:col>2</xdr:col>
      <xdr:colOff>415338</xdr:colOff>
      <xdr:row>252</xdr:row>
      <xdr:rowOff>280862</xdr:rowOff>
    </xdr:to>
    <xdr:pic>
      <xdr:nvPicPr>
        <xdr:cNvPr id="253" name="図 252">
          <a:extLst>
            <a:ext uri="{FF2B5EF4-FFF2-40B4-BE49-F238E27FC236}">
              <a16:creationId xmlns:a16="http://schemas.microsoft.com/office/drawing/2014/main" id="{D5D91565-F6A2-43FB-BBA5-71A2BF20F935}"/>
            </a:ext>
          </a:extLst>
        </xdr:cNvPr>
        <xdr:cNvPicPr>
          <a:picLocks noChangeAspect="1"/>
        </xdr:cNvPicPr>
      </xdr:nvPicPr>
      <xdr:blipFill>
        <a:blip xmlns:r="http://schemas.openxmlformats.org/officeDocument/2006/relationships" r:embed="rId252">
          <a:extLst>
            <a:ext uri="{28A0092B-C50C-407E-A947-70E740481C1C}">
              <a14:useLocalDpi xmlns:a14="http://schemas.microsoft.com/office/drawing/2010/main" val="0"/>
            </a:ext>
          </a:extLst>
        </a:blip>
        <a:stretch>
          <a:fillRect/>
        </a:stretch>
      </xdr:blipFill>
      <xdr:spPr>
        <a:xfrm>
          <a:off x="5198190" y="74788059"/>
          <a:ext cx="253968" cy="252623"/>
        </a:xfrm>
        <a:prstGeom prst="rect">
          <a:avLst/>
        </a:prstGeom>
      </xdr:spPr>
    </xdr:pic>
    <xdr:clientData/>
  </xdr:twoCellAnchor>
  <xdr:twoCellAnchor editAs="oneCell">
    <xdr:from>
      <xdr:col>2</xdr:col>
      <xdr:colOff>161370</xdr:colOff>
      <xdr:row>253</xdr:row>
      <xdr:rowOff>28238</xdr:rowOff>
    </xdr:from>
    <xdr:to>
      <xdr:col>2</xdr:col>
      <xdr:colOff>415338</xdr:colOff>
      <xdr:row>253</xdr:row>
      <xdr:rowOff>280861</xdr:rowOff>
    </xdr:to>
    <xdr:pic>
      <xdr:nvPicPr>
        <xdr:cNvPr id="254" name="図 253">
          <a:extLst>
            <a:ext uri="{FF2B5EF4-FFF2-40B4-BE49-F238E27FC236}">
              <a16:creationId xmlns:a16="http://schemas.microsoft.com/office/drawing/2014/main" id="{158EC7F0-48DE-4DEF-A36E-5CFDE3A9188E}"/>
            </a:ext>
          </a:extLst>
        </xdr:cNvPr>
        <xdr:cNvPicPr>
          <a:picLocks noChangeAspect="1"/>
        </xdr:cNvPicPr>
      </xdr:nvPicPr>
      <xdr:blipFill>
        <a:blip xmlns:r="http://schemas.openxmlformats.org/officeDocument/2006/relationships" r:embed="rId253">
          <a:extLst>
            <a:ext uri="{28A0092B-C50C-407E-A947-70E740481C1C}">
              <a14:useLocalDpi xmlns:a14="http://schemas.microsoft.com/office/drawing/2010/main" val="0"/>
            </a:ext>
          </a:extLst>
        </a:blip>
        <a:stretch>
          <a:fillRect/>
        </a:stretch>
      </xdr:blipFill>
      <xdr:spPr>
        <a:xfrm>
          <a:off x="5198190" y="75085238"/>
          <a:ext cx="253968" cy="252623"/>
        </a:xfrm>
        <a:prstGeom prst="rect">
          <a:avLst/>
        </a:prstGeom>
      </xdr:spPr>
    </xdr:pic>
    <xdr:clientData/>
  </xdr:twoCellAnchor>
  <xdr:twoCellAnchor editAs="oneCell">
    <xdr:from>
      <xdr:col>2</xdr:col>
      <xdr:colOff>161370</xdr:colOff>
      <xdr:row>254</xdr:row>
      <xdr:rowOff>26897</xdr:rowOff>
    </xdr:from>
    <xdr:to>
      <xdr:col>2</xdr:col>
      <xdr:colOff>415338</xdr:colOff>
      <xdr:row>254</xdr:row>
      <xdr:rowOff>280865</xdr:rowOff>
    </xdr:to>
    <xdr:pic>
      <xdr:nvPicPr>
        <xdr:cNvPr id="255" name="図 254">
          <a:extLst>
            <a:ext uri="{FF2B5EF4-FFF2-40B4-BE49-F238E27FC236}">
              <a16:creationId xmlns:a16="http://schemas.microsoft.com/office/drawing/2014/main" id="{F78D6785-FA71-45D2-8748-3F3571486A7C}"/>
            </a:ext>
          </a:extLst>
        </xdr:cNvPr>
        <xdr:cNvPicPr>
          <a:picLocks noChangeAspect="1"/>
        </xdr:cNvPicPr>
      </xdr:nvPicPr>
      <xdr:blipFill>
        <a:blip xmlns:r="http://schemas.openxmlformats.org/officeDocument/2006/relationships" r:embed="rId254">
          <a:extLst>
            <a:ext uri="{28A0092B-C50C-407E-A947-70E740481C1C}">
              <a14:useLocalDpi xmlns:a14="http://schemas.microsoft.com/office/drawing/2010/main" val="0"/>
            </a:ext>
          </a:extLst>
        </a:blip>
        <a:stretch>
          <a:fillRect/>
        </a:stretch>
      </xdr:blipFill>
      <xdr:spPr>
        <a:xfrm>
          <a:off x="5198190" y="75381077"/>
          <a:ext cx="253968" cy="253968"/>
        </a:xfrm>
        <a:prstGeom prst="rect">
          <a:avLst/>
        </a:prstGeom>
      </xdr:spPr>
    </xdr:pic>
    <xdr:clientData/>
  </xdr:twoCellAnchor>
  <xdr:twoCellAnchor editAs="oneCell">
    <xdr:from>
      <xdr:col>2</xdr:col>
      <xdr:colOff>161370</xdr:colOff>
      <xdr:row>255</xdr:row>
      <xdr:rowOff>26896</xdr:rowOff>
    </xdr:from>
    <xdr:to>
      <xdr:col>2</xdr:col>
      <xdr:colOff>415338</xdr:colOff>
      <xdr:row>255</xdr:row>
      <xdr:rowOff>280864</xdr:rowOff>
    </xdr:to>
    <xdr:pic>
      <xdr:nvPicPr>
        <xdr:cNvPr id="256" name="図 255">
          <a:extLst>
            <a:ext uri="{FF2B5EF4-FFF2-40B4-BE49-F238E27FC236}">
              <a16:creationId xmlns:a16="http://schemas.microsoft.com/office/drawing/2014/main" id="{6ECDF6E1-9E80-474A-8516-9422889623BE}"/>
            </a:ext>
          </a:extLst>
        </xdr:cNvPr>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5198190" y="75678256"/>
          <a:ext cx="253968" cy="253968"/>
        </a:xfrm>
        <a:prstGeom prst="rect">
          <a:avLst/>
        </a:prstGeom>
      </xdr:spPr>
    </xdr:pic>
    <xdr:clientData/>
  </xdr:twoCellAnchor>
  <xdr:twoCellAnchor editAs="oneCell">
    <xdr:from>
      <xdr:col>2</xdr:col>
      <xdr:colOff>161370</xdr:colOff>
      <xdr:row>256</xdr:row>
      <xdr:rowOff>26895</xdr:rowOff>
    </xdr:from>
    <xdr:to>
      <xdr:col>2</xdr:col>
      <xdr:colOff>415338</xdr:colOff>
      <xdr:row>256</xdr:row>
      <xdr:rowOff>280863</xdr:rowOff>
    </xdr:to>
    <xdr:pic>
      <xdr:nvPicPr>
        <xdr:cNvPr id="257" name="図 256">
          <a:extLst>
            <a:ext uri="{FF2B5EF4-FFF2-40B4-BE49-F238E27FC236}">
              <a16:creationId xmlns:a16="http://schemas.microsoft.com/office/drawing/2014/main" id="{DC5554BE-FFAB-4A64-8A2A-B744995B07F8}"/>
            </a:ext>
          </a:extLst>
        </xdr:cNvPr>
        <xdr:cNvPicPr>
          <a:picLocks noChangeAspect="1"/>
        </xdr:cNvPicPr>
      </xdr:nvPicPr>
      <xdr:blipFill>
        <a:blip xmlns:r="http://schemas.openxmlformats.org/officeDocument/2006/relationships" r:embed="rId256">
          <a:extLst>
            <a:ext uri="{28A0092B-C50C-407E-A947-70E740481C1C}">
              <a14:useLocalDpi xmlns:a14="http://schemas.microsoft.com/office/drawing/2010/main" val="0"/>
            </a:ext>
          </a:extLst>
        </a:blip>
        <a:stretch>
          <a:fillRect/>
        </a:stretch>
      </xdr:blipFill>
      <xdr:spPr>
        <a:xfrm>
          <a:off x="5198190" y="75975435"/>
          <a:ext cx="253968" cy="253968"/>
        </a:xfrm>
        <a:prstGeom prst="rect">
          <a:avLst/>
        </a:prstGeom>
      </xdr:spPr>
    </xdr:pic>
    <xdr:clientData/>
  </xdr:twoCellAnchor>
  <xdr:twoCellAnchor editAs="oneCell">
    <xdr:from>
      <xdr:col>2</xdr:col>
      <xdr:colOff>161370</xdr:colOff>
      <xdr:row>257</xdr:row>
      <xdr:rowOff>28238</xdr:rowOff>
    </xdr:from>
    <xdr:to>
      <xdr:col>2</xdr:col>
      <xdr:colOff>415338</xdr:colOff>
      <xdr:row>257</xdr:row>
      <xdr:rowOff>280862</xdr:rowOff>
    </xdr:to>
    <xdr:pic>
      <xdr:nvPicPr>
        <xdr:cNvPr id="258" name="図 257">
          <a:extLst>
            <a:ext uri="{FF2B5EF4-FFF2-40B4-BE49-F238E27FC236}">
              <a16:creationId xmlns:a16="http://schemas.microsoft.com/office/drawing/2014/main" id="{5C054607-CE96-49C0-8D25-12C2CE29DACD}"/>
            </a:ext>
          </a:extLst>
        </xdr:cNvPr>
        <xdr:cNvPicPr>
          <a:picLocks noChangeAspect="1"/>
        </xdr:cNvPicPr>
      </xdr:nvPicPr>
      <xdr:blipFill>
        <a:blip xmlns:r="http://schemas.openxmlformats.org/officeDocument/2006/relationships" r:embed="rId257">
          <a:extLst>
            <a:ext uri="{28A0092B-C50C-407E-A947-70E740481C1C}">
              <a14:useLocalDpi xmlns:a14="http://schemas.microsoft.com/office/drawing/2010/main" val="0"/>
            </a:ext>
          </a:extLst>
        </a:blip>
        <a:stretch>
          <a:fillRect/>
        </a:stretch>
      </xdr:blipFill>
      <xdr:spPr>
        <a:xfrm>
          <a:off x="5198190" y="76273958"/>
          <a:ext cx="253968" cy="252624"/>
        </a:xfrm>
        <a:prstGeom prst="rect">
          <a:avLst/>
        </a:prstGeom>
      </xdr:spPr>
    </xdr:pic>
    <xdr:clientData/>
  </xdr:twoCellAnchor>
  <xdr:twoCellAnchor editAs="oneCell">
    <xdr:from>
      <xdr:col>2</xdr:col>
      <xdr:colOff>161370</xdr:colOff>
      <xdr:row>258</xdr:row>
      <xdr:rowOff>28238</xdr:rowOff>
    </xdr:from>
    <xdr:to>
      <xdr:col>2</xdr:col>
      <xdr:colOff>415338</xdr:colOff>
      <xdr:row>258</xdr:row>
      <xdr:rowOff>280861</xdr:rowOff>
    </xdr:to>
    <xdr:pic>
      <xdr:nvPicPr>
        <xdr:cNvPr id="259" name="図 258">
          <a:extLst>
            <a:ext uri="{FF2B5EF4-FFF2-40B4-BE49-F238E27FC236}">
              <a16:creationId xmlns:a16="http://schemas.microsoft.com/office/drawing/2014/main" id="{B8DE1AA0-28A7-4CCC-BEFA-B107E9E22F4F}"/>
            </a:ext>
          </a:extLst>
        </xdr:cNvPr>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5198190" y="76571138"/>
          <a:ext cx="253968" cy="252623"/>
        </a:xfrm>
        <a:prstGeom prst="rect">
          <a:avLst/>
        </a:prstGeom>
      </xdr:spPr>
    </xdr:pic>
    <xdr:clientData/>
  </xdr:twoCellAnchor>
  <xdr:twoCellAnchor editAs="oneCell">
    <xdr:from>
      <xdr:col>2</xdr:col>
      <xdr:colOff>161370</xdr:colOff>
      <xdr:row>259</xdr:row>
      <xdr:rowOff>26897</xdr:rowOff>
    </xdr:from>
    <xdr:to>
      <xdr:col>2</xdr:col>
      <xdr:colOff>415338</xdr:colOff>
      <xdr:row>259</xdr:row>
      <xdr:rowOff>280865</xdr:rowOff>
    </xdr:to>
    <xdr:pic>
      <xdr:nvPicPr>
        <xdr:cNvPr id="260" name="図 259">
          <a:extLst>
            <a:ext uri="{FF2B5EF4-FFF2-40B4-BE49-F238E27FC236}">
              <a16:creationId xmlns:a16="http://schemas.microsoft.com/office/drawing/2014/main" id="{20314BF5-032D-441B-8581-7F9E86DBC954}"/>
            </a:ext>
          </a:extLst>
        </xdr:cNvPr>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5198190" y="76866977"/>
          <a:ext cx="253968" cy="253968"/>
        </a:xfrm>
        <a:prstGeom prst="rect">
          <a:avLst/>
        </a:prstGeom>
      </xdr:spPr>
    </xdr:pic>
    <xdr:clientData/>
  </xdr:twoCellAnchor>
  <xdr:twoCellAnchor editAs="oneCell">
    <xdr:from>
      <xdr:col>2</xdr:col>
      <xdr:colOff>161370</xdr:colOff>
      <xdr:row>260</xdr:row>
      <xdr:rowOff>26896</xdr:rowOff>
    </xdr:from>
    <xdr:to>
      <xdr:col>2</xdr:col>
      <xdr:colOff>415338</xdr:colOff>
      <xdr:row>260</xdr:row>
      <xdr:rowOff>280864</xdr:rowOff>
    </xdr:to>
    <xdr:pic>
      <xdr:nvPicPr>
        <xdr:cNvPr id="261" name="図 260">
          <a:extLst>
            <a:ext uri="{FF2B5EF4-FFF2-40B4-BE49-F238E27FC236}">
              <a16:creationId xmlns:a16="http://schemas.microsoft.com/office/drawing/2014/main" id="{8F229AEC-F224-46C1-AEC1-673B0C665F23}"/>
            </a:ext>
          </a:extLst>
        </xdr:cNvPr>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tretch>
          <a:fillRect/>
        </a:stretch>
      </xdr:blipFill>
      <xdr:spPr>
        <a:xfrm>
          <a:off x="5198190" y="77164156"/>
          <a:ext cx="253968" cy="253968"/>
        </a:xfrm>
        <a:prstGeom prst="rect">
          <a:avLst/>
        </a:prstGeom>
      </xdr:spPr>
    </xdr:pic>
    <xdr:clientData/>
  </xdr:twoCellAnchor>
  <xdr:twoCellAnchor editAs="oneCell">
    <xdr:from>
      <xdr:col>2</xdr:col>
      <xdr:colOff>161370</xdr:colOff>
      <xdr:row>261</xdr:row>
      <xdr:rowOff>26895</xdr:rowOff>
    </xdr:from>
    <xdr:to>
      <xdr:col>2</xdr:col>
      <xdr:colOff>415338</xdr:colOff>
      <xdr:row>261</xdr:row>
      <xdr:rowOff>280863</xdr:rowOff>
    </xdr:to>
    <xdr:pic>
      <xdr:nvPicPr>
        <xdr:cNvPr id="262" name="図 261">
          <a:extLst>
            <a:ext uri="{FF2B5EF4-FFF2-40B4-BE49-F238E27FC236}">
              <a16:creationId xmlns:a16="http://schemas.microsoft.com/office/drawing/2014/main" id="{D59E7601-205E-42EE-916E-E5D87BF320FD}"/>
            </a:ext>
          </a:extLst>
        </xdr:cNvPr>
        <xdr:cNvPicPr>
          <a:picLocks noChangeAspect="1"/>
        </xdr:cNvPicPr>
      </xdr:nvPicPr>
      <xdr:blipFill>
        <a:blip xmlns:r="http://schemas.openxmlformats.org/officeDocument/2006/relationships" r:embed="rId261">
          <a:extLst>
            <a:ext uri="{28A0092B-C50C-407E-A947-70E740481C1C}">
              <a14:useLocalDpi xmlns:a14="http://schemas.microsoft.com/office/drawing/2010/main" val="0"/>
            </a:ext>
          </a:extLst>
        </a:blip>
        <a:stretch>
          <a:fillRect/>
        </a:stretch>
      </xdr:blipFill>
      <xdr:spPr>
        <a:xfrm>
          <a:off x="5198190" y="77461335"/>
          <a:ext cx="253968" cy="253968"/>
        </a:xfrm>
        <a:prstGeom prst="rect">
          <a:avLst/>
        </a:prstGeom>
      </xdr:spPr>
    </xdr:pic>
    <xdr:clientData/>
  </xdr:twoCellAnchor>
  <xdr:twoCellAnchor editAs="oneCell">
    <xdr:from>
      <xdr:col>2</xdr:col>
      <xdr:colOff>161370</xdr:colOff>
      <xdr:row>262</xdr:row>
      <xdr:rowOff>28239</xdr:rowOff>
    </xdr:from>
    <xdr:to>
      <xdr:col>2</xdr:col>
      <xdr:colOff>415338</xdr:colOff>
      <xdr:row>262</xdr:row>
      <xdr:rowOff>280862</xdr:rowOff>
    </xdr:to>
    <xdr:pic>
      <xdr:nvPicPr>
        <xdr:cNvPr id="263" name="図 262">
          <a:extLst>
            <a:ext uri="{FF2B5EF4-FFF2-40B4-BE49-F238E27FC236}">
              <a16:creationId xmlns:a16="http://schemas.microsoft.com/office/drawing/2014/main" id="{45E1EDE6-3107-47B6-B3B0-D797CDDE4AAD}"/>
            </a:ext>
          </a:extLst>
        </xdr:cNvPr>
        <xdr:cNvPicPr>
          <a:picLocks noChangeAspect="1"/>
        </xdr:cNvPicPr>
      </xdr:nvPicPr>
      <xdr:blipFill>
        <a:blip xmlns:r="http://schemas.openxmlformats.org/officeDocument/2006/relationships" r:embed="rId262">
          <a:extLst>
            <a:ext uri="{28A0092B-C50C-407E-A947-70E740481C1C}">
              <a14:useLocalDpi xmlns:a14="http://schemas.microsoft.com/office/drawing/2010/main" val="0"/>
            </a:ext>
          </a:extLst>
        </a:blip>
        <a:stretch>
          <a:fillRect/>
        </a:stretch>
      </xdr:blipFill>
      <xdr:spPr>
        <a:xfrm>
          <a:off x="5198190" y="77759859"/>
          <a:ext cx="253968" cy="252623"/>
        </a:xfrm>
        <a:prstGeom prst="rect">
          <a:avLst/>
        </a:prstGeom>
      </xdr:spPr>
    </xdr:pic>
    <xdr:clientData/>
  </xdr:twoCellAnchor>
  <xdr:twoCellAnchor editAs="oneCell">
    <xdr:from>
      <xdr:col>2</xdr:col>
      <xdr:colOff>161370</xdr:colOff>
      <xdr:row>263</xdr:row>
      <xdr:rowOff>28238</xdr:rowOff>
    </xdr:from>
    <xdr:to>
      <xdr:col>2</xdr:col>
      <xdr:colOff>415338</xdr:colOff>
      <xdr:row>263</xdr:row>
      <xdr:rowOff>280861</xdr:rowOff>
    </xdr:to>
    <xdr:pic>
      <xdr:nvPicPr>
        <xdr:cNvPr id="264" name="図 263">
          <a:extLst>
            <a:ext uri="{FF2B5EF4-FFF2-40B4-BE49-F238E27FC236}">
              <a16:creationId xmlns:a16="http://schemas.microsoft.com/office/drawing/2014/main" id="{B59DC4D4-0993-43C3-956A-DEE09244FA56}"/>
            </a:ext>
          </a:extLst>
        </xdr:cNvPr>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5198190" y="78057038"/>
          <a:ext cx="253968" cy="252623"/>
        </a:xfrm>
        <a:prstGeom prst="rect">
          <a:avLst/>
        </a:prstGeom>
      </xdr:spPr>
    </xdr:pic>
    <xdr:clientData/>
  </xdr:twoCellAnchor>
  <xdr:twoCellAnchor editAs="oneCell">
    <xdr:from>
      <xdr:col>2</xdr:col>
      <xdr:colOff>161370</xdr:colOff>
      <xdr:row>264</xdr:row>
      <xdr:rowOff>26897</xdr:rowOff>
    </xdr:from>
    <xdr:to>
      <xdr:col>2</xdr:col>
      <xdr:colOff>415338</xdr:colOff>
      <xdr:row>264</xdr:row>
      <xdr:rowOff>280865</xdr:rowOff>
    </xdr:to>
    <xdr:pic>
      <xdr:nvPicPr>
        <xdr:cNvPr id="265" name="図 264">
          <a:extLst>
            <a:ext uri="{FF2B5EF4-FFF2-40B4-BE49-F238E27FC236}">
              <a16:creationId xmlns:a16="http://schemas.microsoft.com/office/drawing/2014/main" id="{63360F43-85D1-4E7C-AFAF-67270B26D04F}"/>
            </a:ext>
          </a:extLst>
        </xdr:cNvPr>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5198190" y="78352877"/>
          <a:ext cx="253968" cy="253968"/>
        </a:xfrm>
        <a:prstGeom prst="rect">
          <a:avLst/>
        </a:prstGeom>
      </xdr:spPr>
    </xdr:pic>
    <xdr:clientData/>
  </xdr:twoCellAnchor>
  <xdr:twoCellAnchor editAs="oneCell">
    <xdr:from>
      <xdr:col>2</xdr:col>
      <xdr:colOff>161370</xdr:colOff>
      <xdr:row>265</xdr:row>
      <xdr:rowOff>26896</xdr:rowOff>
    </xdr:from>
    <xdr:to>
      <xdr:col>2</xdr:col>
      <xdr:colOff>415338</xdr:colOff>
      <xdr:row>265</xdr:row>
      <xdr:rowOff>280864</xdr:rowOff>
    </xdr:to>
    <xdr:pic>
      <xdr:nvPicPr>
        <xdr:cNvPr id="266" name="図 265">
          <a:extLst>
            <a:ext uri="{FF2B5EF4-FFF2-40B4-BE49-F238E27FC236}">
              <a16:creationId xmlns:a16="http://schemas.microsoft.com/office/drawing/2014/main" id="{D091A722-8842-4D68-AE4A-17E31F0F5784}"/>
            </a:ext>
          </a:extLst>
        </xdr:cNvPr>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tretch>
          <a:fillRect/>
        </a:stretch>
      </xdr:blipFill>
      <xdr:spPr>
        <a:xfrm>
          <a:off x="5198190" y="78650056"/>
          <a:ext cx="253968" cy="253968"/>
        </a:xfrm>
        <a:prstGeom prst="rect">
          <a:avLst/>
        </a:prstGeom>
      </xdr:spPr>
    </xdr:pic>
    <xdr:clientData/>
  </xdr:twoCellAnchor>
  <xdr:twoCellAnchor editAs="oneCell">
    <xdr:from>
      <xdr:col>2</xdr:col>
      <xdr:colOff>161370</xdr:colOff>
      <xdr:row>266</xdr:row>
      <xdr:rowOff>26895</xdr:rowOff>
    </xdr:from>
    <xdr:to>
      <xdr:col>2</xdr:col>
      <xdr:colOff>415338</xdr:colOff>
      <xdr:row>266</xdr:row>
      <xdr:rowOff>280863</xdr:rowOff>
    </xdr:to>
    <xdr:pic>
      <xdr:nvPicPr>
        <xdr:cNvPr id="267" name="図 266">
          <a:extLst>
            <a:ext uri="{FF2B5EF4-FFF2-40B4-BE49-F238E27FC236}">
              <a16:creationId xmlns:a16="http://schemas.microsoft.com/office/drawing/2014/main" id="{6E88D9F0-0F56-4601-83F3-E3FAFD20989C}"/>
            </a:ext>
          </a:extLst>
        </xdr:cNvPr>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tretch>
          <a:fillRect/>
        </a:stretch>
      </xdr:blipFill>
      <xdr:spPr>
        <a:xfrm>
          <a:off x="5198190" y="78947235"/>
          <a:ext cx="253968" cy="253968"/>
        </a:xfrm>
        <a:prstGeom prst="rect">
          <a:avLst/>
        </a:prstGeom>
      </xdr:spPr>
    </xdr:pic>
    <xdr:clientData/>
  </xdr:twoCellAnchor>
  <xdr:twoCellAnchor editAs="oneCell">
    <xdr:from>
      <xdr:col>2</xdr:col>
      <xdr:colOff>161370</xdr:colOff>
      <xdr:row>267</xdr:row>
      <xdr:rowOff>28238</xdr:rowOff>
    </xdr:from>
    <xdr:to>
      <xdr:col>2</xdr:col>
      <xdr:colOff>415338</xdr:colOff>
      <xdr:row>267</xdr:row>
      <xdr:rowOff>280862</xdr:rowOff>
    </xdr:to>
    <xdr:pic>
      <xdr:nvPicPr>
        <xdr:cNvPr id="268" name="図 267">
          <a:extLst>
            <a:ext uri="{FF2B5EF4-FFF2-40B4-BE49-F238E27FC236}">
              <a16:creationId xmlns:a16="http://schemas.microsoft.com/office/drawing/2014/main" id="{FC553B14-E51F-4B78-B72E-C3343586BFF2}"/>
            </a:ext>
          </a:extLst>
        </xdr:cNvPr>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tretch>
          <a:fillRect/>
        </a:stretch>
      </xdr:blipFill>
      <xdr:spPr>
        <a:xfrm>
          <a:off x="5198190" y="79245758"/>
          <a:ext cx="253968" cy="252624"/>
        </a:xfrm>
        <a:prstGeom prst="rect">
          <a:avLst/>
        </a:prstGeom>
      </xdr:spPr>
    </xdr:pic>
    <xdr:clientData/>
  </xdr:twoCellAnchor>
  <xdr:twoCellAnchor editAs="oneCell">
    <xdr:from>
      <xdr:col>2</xdr:col>
      <xdr:colOff>161370</xdr:colOff>
      <xdr:row>268</xdr:row>
      <xdr:rowOff>28238</xdr:rowOff>
    </xdr:from>
    <xdr:to>
      <xdr:col>2</xdr:col>
      <xdr:colOff>415338</xdr:colOff>
      <xdr:row>268</xdr:row>
      <xdr:rowOff>280861</xdr:rowOff>
    </xdr:to>
    <xdr:pic>
      <xdr:nvPicPr>
        <xdr:cNvPr id="269" name="図 268">
          <a:extLst>
            <a:ext uri="{FF2B5EF4-FFF2-40B4-BE49-F238E27FC236}">
              <a16:creationId xmlns:a16="http://schemas.microsoft.com/office/drawing/2014/main" id="{04CB1B6C-814D-46A7-BCD0-71715C76C1AB}"/>
            </a:ext>
          </a:extLst>
        </xdr:cNvPr>
        <xdr:cNvPicPr>
          <a:picLocks noChangeAspect="1"/>
        </xdr:cNvPicPr>
      </xdr:nvPicPr>
      <xdr:blipFill>
        <a:blip xmlns:r="http://schemas.openxmlformats.org/officeDocument/2006/relationships" r:embed="rId268">
          <a:extLst>
            <a:ext uri="{28A0092B-C50C-407E-A947-70E740481C1C}">
              <a14:useLocalDpi xmlns:a14="http://schemas.microsoft.com/office/drawing/2010/main" val="0"/>
            </a:ext>
          </a:extLst>
        </a:blip>
        <a:stretch>
          <a:fillRect/>
        </a:stretch>
      </xdr:blipFill>
      <xdr:spPr>
        <a:xfrm>
          <a:off x="5198190" y="79542938"/>
          <a:ext cx="253968" cy="252623"/>
        </a:xfrm>
        <a:prstGeom prst="rect">
          <a:avLst/>
        </a:prstGeom>
      </xdr:spPr>
    </xdr:pic>
    <xdr:clientData/>
  </xdr:twoCellAnchor>
  <xdr:twoCellAnchor editAs="oneCell">
    <xdr:from>
      <xdr:col>2</xdr:col>
      <xdr:colOff>161370</xdr:colOff>
      <xdr:row>269</xdr:row>
      <xdr:rowOff>26897</xdr:rowOff>
    </xdr:from>
    <xdr:to>
      <xdr:col>2</xdr:col>
      <xdr:colOff>415338</xdr:colOff>
      <xdr:row>269</xdr:row>
      <xdr:rowOff>280865</xdr:rowOff>
    </xdr:to>
    <xdr:pic>
      <xdr:nvPicPr>
        <xdr:cNvPr id="270" name="図 269">
          <a:extLst>
            <a:ext uri="{FF2B5EF4-FFF2-40B4-BE49-F238E27FC236}">
              <a16:creationId xmlns:a16="http://schemas.microsoft.com/office/drawing/2014/main" id="{61322DF0-FBB7-4F07-A90A-790839C77844}"/>
            </a:ext>
          </a:extLst>
        </xdr:cNvPr>
        <xdr:cNvPicPr>
          <a:picLocks noChangeAspect="1"/>
        </xdr:cNvPicPr>
      </xdr:nvPicPr>
      <xdr:blipFill>
        <a:blip xmlns:r="http://schemas.openxmlformats.org/officeDocument/2006/relationships" r:embed="rId269">
          <a:extLst>
            <a:ext uri="{28A0092B-C50C-407E-A947-70E740481C1C}">
              <a14:useLocalDpi xmlns:a14="http://schemas.microsoft.com/office/drawing/2010/main" val="0"/>
            </a:ext>
          </a:extLst>
        </a:blip>
        <a:stretch>
          <a:fillRect/>
        </a:stretch>
      </xdr:blipFill>
      <xdr:spPr>
        <a:xfrm>
          <a:off x="5198190" y="79838777"/>
          <a:ext cx="253968" cy="253968"/>
        </a:xfrm>
        <a:prstGeom prst="rect">
          <a:avLst/>
        </a:prstGeom>
      </xdr:spPr>
    </xdr:pic>
    <xdr:clientData/>
  </xdr:twoCellAnchor>
  <xdr:twoCellAnchor editAs="oneCell">
    <xdr:from>
      <xdr:col>2</xdr:col>
      <xdr:colOff>161370</xdr:colOff>
      <xdr:row>270</xdr:row>
      <xdr:rowOff>26896</xdr:rowOff>
    </xdr:from>
    <xdr:to>
      <xdr:col>2</xdr:col>
      <xdr:colOff>415338</xdr:colOff>
      <xdr:row>270</xdr:row>
      <xdr:rowOff>280864</xdr:rowOff>
    </xdr:to>
    <xdr:pic>
      <xdr:nvPicPr>
        <xdr:cNvPr id="271" name="図 270">
          <a:extLst>
            <a:ext uri="{FF2B5EF4-FFF2-40B4-BE49-F238E27FC236}">
              <a16:creationId xmlns:a16="http://schemas.microsoft.com/office/drawing/2014/main" id="{DDFC49A6-7746-4279-9DB8-08765DEABBFC}"/>
            </a:ext>
          </a:extLst>
        </xdr:cNvPr>
        <xdr:cNvPicPr>
          <a:picLocks noChangeAspect="1"/>
        </xdr:cNvPicPr>
      </xdr:nvPicPr>
      <xdr:blipFill>
        <a:blip xmlns:r="http://schemas.openxmlformats.org/officeDocument/2006/relationships" r:embed="rId270">
          <a:extLst>
            <a:ext uri="{28A0092B-C50C-407E-A947-70E740481C1C}">
              <a14:useLocalDpi xmlns:a14="http://schemas.microsoft.com/office/drawing/2010/main" val="0"/>
            </a:ext>
          </a:extLst>
        </a:blip>
        <a:stretch>
          <a:fillRect/>
        </a:stretch>
      </xdr:blipFill>
      <xdr:spPr>
        <a:xfrm>
          <a:off x="5198190" y="80135956"/>
          <a:ext cx="253968" cy="253968"/>
        </a:xfrm>
        <a:prstGeom prst="rect">
          <a:avLst/>
        </a:prstGeom>
      </xdr:spPr>
    </xdr:pic>
    <xdr:clientData/>
  </xdr:twoCellAnchor>
  <xdr:twoCellAnchor editAs="oneCell">
    <xdr:from>
      <xdr:col>2</xdr:col>
      <xdr:colOff>161370</xdr:colOff>
      <xdr:row>271</xdr:row>
      <xdr:rowOff>26895</xdr:rowOff>
    </xdr:from>
    <xdr:to>
      <xdr:col>2</xdr:col>
      <xdr:colOff>415338</xdr:colOff>
      <xdr:row>271</xdr:row>
      <xdr:rowOff>280863</xdr:rowOff>
    </xdr:to>
    <xdr:pic>
      <xdr:nvPicPr>
        <xdr:cNvPr id="272" name="図 271">
          <a:extLst>
            <a:ext uri="{FF2B5EF4-FFF2-40B4-BE49-F238E27FC236}">
              <a16:creationId xmlns:a16="http://schemas.microsoft.com/office/drawing/2014/main" id="{C281F4D2-4E40-45E5-BCE1-E6E191EA72AF}"/>
            </a:ext>
          </a:extLst>
        </xdr:cNvPr>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tretch>
          <a:fillRect/>
        </a:stretch>
      </xdr:blipFill>
      <xdr:spPr>
        <a:xfrm>
          <a:off x="5198190" y="80433135"/>
          <a:ext cx="253968" cy="253968"/>
        </a:xfrm>
        <a:prstGeom prst="rect">
          <a:avLst/>
        </a:prstGeom>
      </xdr:spPr>
    </xdr:pic>
    <xdr:clientData/>
  </xdr:twoCellAnchor>
  <xdr:twoCellAnchor editAs="oneCell">
    <xdr:from>
      <xdr:col>2</xdr:col>
      <xdr:colOff>161370</xdr:colOff>
      <xdr:row>272</xdr:row>
      <xdr:rowOff>28239</xdr:rowOff>
    </xdr:from>
    <xdr:to>
      <xdr:col>2</xdr:col>
      <xdr:colOff>415338</xdr:colOff>
      <xdr:row>272</xdr:row>
      <xdr:rowOff>280862</xdr:rowOff>
    </xdr:to>
    <xdr:pic>
      <xdr:nvPicPr>
        <xdr:cNvPr id="273" name="図 272">
          <a:extLst>
            <a:ext uri="{FF2B5EF4-FFF2-40B4-BE49-F238E27FC236}">
              <a16:creationId xmlns:a16="http://schemas.microsoft.com/office/drawing/2014/main" id="{23FD1F9D-D58A-4856-8759-04517321145C}"/>
            </a:ext>
          </a:extLst>
        </xdr:cNvPr>
        <xdr:cNvPicPr>
          <a:picLocks noChangeAspect="1"/>
        </xdr:cNvPicPr>
      </xdr:nvPicPr>
      <xdr:blipFill>
        <a:blip xmlns:r="http://schemas.openxmlformats.org/officeDocument/2006/relationships" r:embed="rId272">
          <a:extLst>
            <a:ext uri="{28A0092B-C50C-407E-A947-70E740481C1C}">
              <a14:useLocalDpi xmlns:a14="http://schemas.microsoft.com/office/drawing/2010/main" val="0"/>
            </a:ext>
          </a:extLst>
        </a:blip>
        <a:stretch>
          <a:fillRect/>
        </a:stretch>
      </xdr:blipFill>
      <xdr:spPr>
        <a:xfrm>
          <a:off x="5198190" y="80731659"/>
          <a:ext cx="253968" cy="252623"/>
        </a:xfrm>
        <a:prstGeom prst="rect">
          <a:avLst/>
        </a:prstGeom>
      </xdr:spPr>
    </xdr:pic>
    <xdr:clientData/>
  </xdr:twoCellAnchor>
  <xdr:twoCellAnchor editAs="oneCell">
    <xdr:from>
      <xdr:col>2</xdr:col>
      <xdr:colOff>161370</xdr:colOff>
      <xdr:row>273</xdr:row>
      <xdr:rowOff>28238</xdr:rowOff>
    </xdr:from>
    <xdr:to>
      <xdr:col>2</xdr:col>
      <xdr:colOff>415338</xdr:colOff>
      <xdr:row>273</xdr:row>
      <xdr:rowOff>280861</xdr:rowOff>
    </xdr:to>
    <xdr:pic>
      <xdr:nvPicPr>
        <xdr:cNvPr id="274" name="図 273">
          <a:extLst>
            <a:ext uri="{FF2B5EF4-FFF2-40B4-BE49-F238E27FC236}">
              <a16:creationId xmlns:a16="http://schemas.microsoft.com/office/drawing/2014/main" id="{F0CB1836-EFC0-4E8A-9593-C796B7FF8E1C}"/>
            </a:ext>
          </a:extLst>
        </xdr:cNvPr>
        <xdr:cNvPicPr>
          <a:picLocks noChangeAspect="1"/>
        </xdr:cNvPicPr>
      </xdr:nvPicPr>
      <xdr:blipFill>
        <a:blip xmlns:r="http://schemas.openxmlformats.org/officeDocument/2006/relationships" r:embed="rId273">
          <a:extLst>
            <a:ext uri="{28A0092B-C50C-407E-A947-70E740481C1C}">
              <a14:useLocalDpi xmlns:a14="http://schemas.microsoft.com/office/drawing/2010/main" val="0"/>
            </a:ext>
          </a:extLst>
        </a:blip>
        <a:stretch>
          <a:fillRect/>
        </a:stretch>
      </xdr:blipFill>
      <xdr:spPr>
        <a:xfrm>
          <a:off x="5198190" y="81028838"/>
          <a:ext cx="253968" cy="252623"/>
        </a:xfrm>
        <a:prstGeom prst="rect">
          <a:avLst/>
        </a:prstGeom>
      </xdr:spPr>
    </xdr:pic>
    <xdr:clientData/>
  </xdr:twoCellAnchor>
  <xdr:twoCellAnchor editAs="oneCell">
    <xdr:from>
      <xdr:col>2</xdr:col>
      <xdr:colOff>161370</xdr:colOff>
      <xdr:row>274</xdr:row>
      <xdr:rowOff>26897</xdr:rowOff>
    </xdr:from>
    <xdr:to>
      <xdr:col>2</xdr:col>
      <xdr:colOff>415338</xdr:colOff>
      <xdr:row>274</xdr:row>
      <xdr:rowOff>280865</xdr:rowOff>
    </xdr:to>
    <xdr:pic>
      <xdr:nvPicPr>
        <xdr:cNvPr id="275" name="図 274">
          <a:extLst>
            <a:ext uri="{FF2B5EF4-FFF2-40B4-BE49-F238E27FC236}">
              <a16:creationId xmlns:a16="http://schemas.microsoft.com/office/drawing/2014/main" id="{EDD671A0-144E-4230-BAC1-7BF0925A1155}"/>
            </a:ext>
          </a:extLst>
        </xdr:cNvPr>
        <xdr:cNvPicPr>
          <a:picLocks noChangeAspect="1"/>
        </xdr:cNvPicPr>
      </xdr:nvPicPr>
      <xdr:blipFill>
        <a:blip xmlns:r="http://schemas.openxmlformats.org/officeDocument/2006/relationships" r:embed="rId274">
          <a:extLst>
            <a:ext uri="{28A0092B-C50C-407E-A947-70E740481C1C}">
              <a14:useLocalDpi xmlns:a14="http://schemas.microsoft.com/office/drawing/2010/main" val="0"/>
            </a:ext>
          </a:extLst>
        </a:blip>
        <a:stretch>
          <a:fillRect/>
        </a:stretch>
      </xdr:blipFill>
      <xdr:spPr>
        <a:xfrm>
          <a:off x="5198190" y="81324677"/>
          <a:ext cx="253968" cy="253968"/>
        </a:xfrm>
        <a:prstGeom prst="rect">
          <a:avLst/>
        </a:prstGeom>
      </xdr:spPr>
    </xdr:pic>
    <xdr:clientData/>
  </xdr:twoCellAnchor>
  <xdr:twoCellAnchor editAs="oneCell">
    <xdr:from>
      <xdr:col>2</xdr:col>
      <xdr:colOff>161370</xdr:colOff>
      <xdr:row>275</xdr:row>
      <xdr:rowOff>26896</xdr:rowOff>
    </xdr:from>
    <xdr:to>
      <xdr:col>2</xdr:col>
      <xdr:colOff>415338</xdr:colOff>
      <xdr:row>275</xdr:row>
      <xdr:rowOff>280864</xdr:rowOff>
    </xdr:to>
    <xdr:pic>
      <xdr:nvPicPr>
        <xdr:cNvPr id="276" name="図 275">
          <a:extLst>
            <a:ext uri="{FF2B5EF4-FFF2-40B4-BE49-F238E27FC236}">
              <a16:creationId xmlns:a16="http://schemas.microsoft.com/office/drawing/2014/main" id="{950CA536-8EA2-4E2A-916E-A8A0CE6068F4}"/>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val="0"/>
            </a:ext>
          </a:extLst>
        </a:blip>
        <a:stretch>
          <a:fillRect/>
        </a:stretch>
      </xdr:blipFill>
      <xdr:spPr>
        <a:xfrm>
          <a:off x="5198190" y="81621856"/>
          <a:ext cx="253968" cy="253968"/>
        </a:xfrm>
        <a:prstGeom prst="rect">
          <a:avLst/>
        </a:prstGeom>
      </xdr:spPr>
    </xdr:pic>
    <xdr:clientData/>
  </xdr:twoCellAnchor>
  <xdr:twoCellAnchor editAs="oneCell">
    <xdr:from>
      <xdr:col>2</xdr:col>
      <xdr:colOff>161370</xdr:colOff>
      <xdr:row>276</xdr:row>
      <xdr:rowOff>26895</xdr:rowOff>
    </xdr:from>
    <xdr:to>
      <xdr:col>2</xdr:col>
      <xdr:colOff>415338</xdr:colOff>
      <xdr:row>276</xdr:row>
      <xdr:rowOff>280863</xdr:rowOff>
    </xdr:to>
    <xdr:pic>
      <xdr:nvPicPr>
        <xdr:cNvPr id="277" name="図 276">
          <a:extLst>
            <a:ext uri="{FF2B5EF4-FFF2-40B4-BE49-F238E27FC236}">
              <a16:creationId xmlns:a16="http://schemas.microsoft.com/office/drawing/2014/main" id="{9FC33886-1A3D-4B00-A974-8FDCFB0A9BFF}"/>
            </a:ext>
          </a:extLst>
        </xdr:cNvPr>
        <xdr:cNvPicPr>
          <a:picLocks noChangeAspect="1"/>
        </xdr:cNvPicPr>
      </xdr:nvPicPr>
      <xdr:blipFill>
        <a:blip xmlns:r="http://schemas.openxmlformats.org/officeDocument/2006/relationships" r:embed="rId276">
          <a:extLst>
            <a:ext uri="{28A0092B-C50C-407E-A947-70E740481C1C}">
              <a14:useLocalDpi xmlns:a14="http://schemas.microsoft.com/office/drawing/2010/main" val="0"/>
            </a:ext>
          </a:extLst>
        </a:blip>
        <a:stretch>
          <a:fillRect/>
        </a:stretch>
      </xdr:blipFill>
      <xdr:spPr>
        <a:xfrm>
          <a:off x="5198190" y="81919035"/>
          <a:ext cx="253968" cy="253968"/>
        </a:xfrm>
        <a:prstGeom prst="rect">
          <a:avLst/>
        </a:prstGeom>
      </xdr:spPr>
    </xdr:pic>
    <xdr:clientData/>
  </xdr:twoCellAnchor>
  <xdr:twoCellAnchor editAs="oneCell">
    <xdr:from>
      <xdr:col>2</xdr:col>
      <xdr:colOff>161370</xdr:colOff>
      <xdr:row>277</xdr:row>
      <xdr:rowOff>28238</xdr:rowOff>
    </xdr:from>
    <xdr:to>
      <xdr:col>2</xdr:col>
      <xdr:colOff>415338</xdr:colOff>
      <xdr:row>277</xdr:row>
      <xdr:rowOff>280862</xdr:rowOff>
    </xdr:to>
    <xdr:pic>
      <xdr:nvPicPr>
        <xdr:cNvPr id="278" name="図 277">
          <a:extLst>
            <a:ext uri="{FF2B5EF4-FFF2-40B4-BE49-F238E27FC236}">
              <a16:creationId xmlns:a16="http://schemas.microsoft.com/office/drawing/2014/main" id="{21B61E53-AA34-438A-B6B7-8D8980D2FF79}"/>
            </a:ext>
          </a:extLst>
        </xdr:cNvPr>
        <xdr:cNvPicPr>
          <a:picLocks noChangeAspect="1"/>
        </xdr:cNvPicPr>
      </xdr:nvPicPr>
      <xdr:blipFill>
        <a:blip xmlns:r="http://schemas.openxmlformats.org/officeDocument/2006/relationships" r:embed="rId277">
          <a:extLst>
            <a:ext uri="{28A0092B-C50C-407E-A947-70E740481C1C}">
              <a14:useLocalDpi xmlns:a14="http://schemas.microsoft.com/office/drawing/2010/main" val="0"/>
            </a:ext>
          </a:extLst>
        </a:blip>
        <a:stretch>
          <a:fillRect/>
        </a:stretch>
      </xdr:blipFill>
      <xdr:spPr>
        <a:xfrm>
          <a:off x="5198190" y="82217558"/>
          <a:ext cx="253968" cy="252624"/>
        </a:xfrm>
        <a:prstGeom prst="rect">
          <a:avLst/>
        </a:prstGeom>
      </xdr:spPr>
    </xdr:pic>
    <xdr:clientData/>
  </xdr:twoCellAnchor>
  <xdr:twoCellAnchor editAs="oneCell">
    <xdr:from>
      <xdr:col>2</xdr:col>
      <xdr:colOff>161370</xdr:colOff>
      <xdr:row>278</xdr:row>
      <xdr:rowOff>28238</xdr:rowOff>
    </xdr:from>
    <xdr:to>
      <xdr:col>2</xdr:col>
      <xdr:colOff>415338</xdr:colOff>
      <xdr:row>278</xdr:row>
      <xdr:rowOff>280861</xdr:rowOff>
    </xdr:to>
    <xdr:pic>
      <xdr:nvPicPr>
        <xdr:cNvPr id="279" name="図 278">
          <a:extLst>
            <a:ext uri="{FF2B5EF4-FFF2-40B4-BE49-F238E27FC236}">
              <a16:creationId xmlns:a16="http://schemas.microsoft.com/office/drawing/2014/main" id="{2C62B2A0-BAED-4710-B470-2BEA0275F14C}"/>
            </a:ext>
          </a:extLst>
        </xdr:cNvPr>
        <xdr:cNvPicPr>
          <a:picLocks noChangeAspect="1"/>
        </xdr:cNvPicPr>
      </xdr:nvPicPr>
      <xdr:blipFill>
        <a:blip xmlns:r="http://schemas.openxmlformats.org/officeDocument/2006/relationships" r:embed="rId278">
          <a:extLst>
            <a:ext uri="{28A0092B-C50C-407E-A947-70E740481C1C}">
              <a14:useLocalDpi xmlns:a14="http://schemas.microsoft.com/office/drawing/2010/main" val="0"/>
            </a:ext>
          </a:extLst>
        </a:blip>
        <a:stretch>
          <a:fillRect/>
        </a:stretch>
      </xdr:blipFill>
      <xdr:spPr>
        <a:xfrm>
          <a:off x="5198190" y="82514738"/>
          <a:ext cx="253968" cy="252623"/>
        </a:xfrm>
        <a:prstGeom prst="rect">
          <a:avLst/>
        </a:prstGeom>
      </xdr:spPr>
    </xdr:pic>
    <xdr:clientData/>
  </xdr:twoCellAnchor>
  <xdr:twoCellAnchor editAs="oneCell">
    <xdr:from>
      <xdr:col>2</xdr:col>
      <xdr:colOff>161370</xdr:colOff>
      <xdr:row>279</xdr:row>
      <xdr:rowOff>26897</xdr:rowOff>
    </xdr:from>
    <xdr:to>
      <xdr:col>2</xdr:col>
      <xdr:colOff>415338</xdr:colOff>
      <xdr:row>279</xdr:row>
      <xdr:rowOff>280865</xdr:rowOff>
    </xdr:to>
    <xdr:pic>
      <xdr:nvPicPr>
        <xdr:cNvPr id="280" name="図 279">
          <a:extLst>
            <a:ext uri="{FF2B5EF4-FFF2-40B4-BE49-F238E27FC236}">
              <a16:creationId xmlns:a16="http://schemas.microsoft.com/office/drawing/2014/main" id="{05760F56-5978-4172-AF76-56C2A4A5933A}"/>
            </a:ext>
          </a:extLst>
        </xdr:cNvPr>
        <xdr:cNvPicPr>
          <a:picLocks noChangeAspect="1"/>
        </xdr:cNvPicPr>
      </xdr:nvPicPr>
      <xdr:blipFill>
        <a:blip xmlns:r="http://schemas.openxmlformats.org/officeDocument/2006/relationships" r:embed="rId279">
          <a:extLst>
            <a:ext uri="{28A0092B-C50C-407E-A947-70E740481C1C}">
              <a14:useLocalDpi xmlns:a14="http://schemas.microsoft.com/office/drawing/2010/main" val="0"/>
            </a:ext>
          </a:extLst>
        </a:blip>
        <a:stretch>
          <a:fillRect/>
        </a:stretch>
      </xdr:blipFill>
      <xdr:spPr>
        <a:xfrm>
          <a:off x="5198190" y="82810577"/>
          <a:ext cx="253968" cy="253968"/>
        </a:xfrm>
        <a:prstGeom prst="rect">
          <a:avLst/>
        </a:prstGeom>
      </xdr:spPr>
    </xdr:pic>
    <xdr:clientData/>
  </xdr:twoCellAnchor>
  <xdr:twoCellAnchor editAs="oneCell">
    <xdr:from>
      <xdr:col>2</xdr:col>
      <xdr:colOff>161370</xdr:colOff>
      <xdr:row>280</xdr:row>
      <xdr:rowOff>26896</xdr:rowOff>
    </xdr:from>
    <xdr:to>
      <xdr:col>2</xdr:col>
      <xdr:colOff>415338</xdr:colOff>
      <xdr:row>280</xdr:row>
      <xdr:rowOff>280864</xdr:rowOff>
    </xdr:to>
    <xdr:pic>
      <xdr:nvPicPr>
        <xdr:cNvPr id="281" name="図 280">
          <a:extLst>
            <a:ext uri="{FF2B5EF4-FFF2-40B4-BE49-F238E27FC236}">
              <a16:creationId xmlns:a16="http://schemas.microsoft.com/office/drawing/2014/main" id="{DD00B2E0-1C08-43E0-94DC-9D3F8443F257}"/>
            </a:ext>
          </a:extLst>
        </xdr:cNvPr>
        <xdr:cNvPicPr>
          <a:picLocks noChangeAspect="1"/>
        </xdr:cNvPicPr>
      </xdr:nvPicPr>
      <xdr:blipFill>
        <a:blip xmlns:r="http://schemas.openxmlformats.org/officeDocument/2006/relationships" r:embed="rId280">
          <a:extLst>
            <a:ext uri="{28A0092B-C50C-407E-A947-70E740481C1C}">
              <a14:useLocalDpi xmlns:a14="http://schemas.microsoft.com/office/drawing/2010/main" val="0"/>
            </a:ext>
          </a:extLst>
        </a:blip>
        <a:stretch>
          <a:fillRect/>
        </a:stretch>
      </xdr:blipFill>
      <xdr:spPr>
        <a:xfrm>
          <a:off x="5198190" y="83107756"/>
          <a:ext cx="253968" cy="253968"/>
        </a:xfrm>
        <a:prstGeom prst="rect">
          <a:avLst/>
        </a:prstGeom>
      </xdr:spPr>
    </xdr:pic>
    <xdr:clientData/>
  </xdr:twoCellAnchor>
  <xdr:twoCellAnchor editAs="oneCell">
    <xdr:from>
      <xdr:col>2</xdr:col>
      <xdr:colOff>161370</xdr:colOff>
      <xdr:row>281</xdr:row>
      <xdr:rowOff>26895</xdr:rowOff>
    </xdr:from>
    <xdr:to>
      <xdr:col>2</xdr:col>
      <xdr:colOff>415338</xdr:colOff>
      <xdr:row>281</xdr:row>
      <xdr:rowOff>280863</xdr:rowOff>
    </xdr:to>
    <xdr:pic>
      <xdr:nvPicPr>
        <xdr:cNvPr id="282" name="図 281">
          <a:extLst>
            <a:ext uri="{FF2B5EF4-FFF2-40B4-BE49-F238E27FC236}">
              <a16:creationId xmlns:a16="http://schemas.microsoft.com/office/drawing/2014/main" id="{1C1584D0-7A89-42A3-BEE4-65E91BBF0171}"/>
            </a:ext>
          </a:extLst>
        </xdr:cNvPr>
        <xdr:cNvPicPr>
          <a:picLocks noChangeAspect="1"/>
        </xdr:cNvPicPr>
      </xdr:nvPicPr>
      <xdr:blipFill>
        <a:blip xmlns:r="http://schemas.openxmlformats.org/officeDocument/2006/relationships" r:embed="rId281">
          <a:extLst>
            <a:ext uri="{28A0092B-C50C-407E-A947-70E740481C1C}">
              <a14:useLocalDpi xmlns:a14="http://schemas.microsoft.com/office/drawing/2010/main" val="0"/>
            </a:ext>
          </a:extLst>
        </a:blip>
        <a:stretch>
          <a:fillRect/>
        </a:stretch>
      </xdr:blipFill>
      <xdr:spPr>
        <a:xfrm>
          <a:off x="5198190" y="83404935"/>
          <a:ext cx="253968" cy="253968"/>
        </a:xfrm>
        <a:prstGeom prst="rect">
          <a:avLst/>
        </a:prstGeom>
      </xdr:spPr>
    </xdr:pic>
    <xdr:clientData/>
  </xdr:twoCellAnchor>
  <xdr:twoCellAnchor editAs="oneCell">
    <xdr:from>
      <xdr:col>2</xdr:col>
      <xdr:colOff>161370</xdr:colOff>
      <xdr:row>282</xdr:row>
      <xdr:rowOff>28239</xdr:rowOff>
    </xdr:from>
    <xdr:to>
      <xdr:col>2</xdr:col>
      <xdr:colOff>415338</xdr:colOff>
      <xdr:row>282</xdr:row>
      <xdr:rowOff>280862</xdr:rowOff>
    </xdr:to>
    <xdr:pic>
      <xdr:nvPicPr>
        <xdr:cNvPr id="283" name="図 282">
          <a:extLst>
            <a:ext uri="{FF2B5EF4-FFF2-40B4-BE49-F238E27FC236}">
              <a16:creationId xmlns:a16="http://schemas.microsoft.com/office/drawing/2014/main" id="{E4B40B61-5EFD-4625-9D9F-31A7CCE9D4E4}"/>
            </a:ext>
          </a:extLst>
        </xdr:cNvPr>
        <xdr:cNvPicPr>
          <a:picLocks noChangeAspect="1"/>
        </xdr:cNvPicPr>
      </xdr:nvPicPr>
      <xdr:blipFill>
        <a:blip xmlns:r="http://schemas.openxmlformats.org/officeDocument/2006/relationships" r:embed="rId282">
          <a:extLst>
            <a:ext uri="{28A0092B-C50C-407E-A947-70E740481C1C}">
              <a14:useLocalDpi xmlns:a14="http://schemas.microsoft.com/office/drawing/2010/main" val="0"/>
            </a:ext>
          </a:extLst>
        </a:blip>
        <a:stretch>
          <a:fillRect/>
        </a:stretch>
      </xdr:blipFill>
      <xdr:spPr>
        <a:xfrm>
          <a:off x="5198190" y="83703459"/>
          <a:ext cx="253968" cy="252623"/>
        </a:xfrm>
        <a:prstGeom prst="rect">
          <a:avLst/>
        </a:prstGeom>
      </xdr:spPr>
    </xdr:pic>
    <xdr:clientData/>
  </xdr:twoCellAnchor>
  <xdr:twoCellAnchor editAs="oneCell">
    <xdr:from>
      <xdr:col>2</xdr:col>
      <xdr:colOff>161370</xdr:colOff>
      <xdr:row>283</xdr:row>
      <xdr:rowOff>28238</xdr:rowOff>
    </xdr:from>
    <xdr:to>
      <xdr:col>2</xdr:col>
      <xdr:colOff>415338</xdr:colOff>
      <xdr:row>283</xdr:row>
      <xdr:rowOff>280861</xdr:rowOff>
    </xdr:to>
    <xdr:pic>
      <xdr:nvPicPr>
        <xdr:cNvPr id="284" name="図 283">
          <a:extLst>
            <a:ext uri="{FF2B5EF4-FFF2-40B4-BE49-F238E27FC236}">
              <a16:creationId xmlns:a16="http://schemas.microsoft.com/office/drawing/2014/main" id="{1E014DF9-4C65-4B18-879B-72370A55B095}"/>
            </a:ext>
          </a:extLst>
        </xdr:cNvPr>
        <xdr:cNvPicPr>
          <a:picLocks noChangeAspect="1"/>
        </xdr:cNvPicPr>
      </xdr:nvPicPr>
      <xdr:blipFill>
        <a:blip xmlns:r="http://schemas.openxmlformats.org/officeDocument/2006/relationships" r:embed="rId283">
          <a:extLst>
            <a:ext uri="{28A0092B-C50C-407E-A947-70E740481C1C}">
              <a14:useLocalDpi xmlns:a14="http://schemas.microsoft.com/office/drawing/2010/main" val="0"/>
            </a:ext>
          </a:extLst>
        </a:blip>
        <a:stretch>
          <a:fillRect/>
        </a:stretch>
      </xdr:blipFill>
      <xdr:spPr>
        <a:xfrm>
          <a:off x="5198190" y="84000638"/>
          <a:ext cx="253968" cy="252623"/>
        </a:xfrm>
        <a:prstGeom prst="rect">
          <a:avLst/>
        </a:prstGeom>
      </xdr:spPr>
    </xdr:pic>
    <xdr:clientData/>
  </xdr:twoCellAnchor>
  <xdr:twoCellAnchor editAs="oneCell">
    <xdr:from>
      <xdr:col>2</xdr:col>
      <xdr:colOff>161370</xdr:colOff>
      <xdr:row>284</xdr:row>
      <xdr:rowOff>26897</xdr:rowOff>
    </xdr:from>
    <xdr:to>
      <xdr:col>2</xdr:col>
      <xdr:colOff>415338</xdr:colOff>
      <xdr:row>284</xdr:row>
      <xdr:rowOff>280865</xdr:rowOff>
    </xdr:to>
    <xdr:pic>
      <xdr:nvPicPr>
        <xdr:cNvPr id="285" name="図 284">
          <a:extLst>
            <a:ext uri="{FF2B5EF4-FFF2-40B4-BE49-F238E27FC236}">
              <a16:creationId xmlns:a16="http://schemas.microsoft.com/office/drawing/2014/main" id="{A327CE87-900F-4E99-A364-1A92E29A847A}"/>
            </a:ext>
          </a:extLst>
        </xdr:cNvPr>
        <xdr:cNvPicPr>
          <a:picLocks noChangeAspect="1"/>
        </xdr:cNvPicPr>
      </xdr:nvPicPr>
      <xdr:blipFill>
        <a:blip xmlns:r="http://schemas.openxmlformats.org/officeDocument/2006/relationships" r:embed="rId284">
          <a:extLst>
            <a:ext uri="{28A0092B-C50C-407E-A947-70E740481C1C}">
              <a14:useLocalDpi xmlns:a14="http://schemas.microsoft.com/office/drawing/2010/main" val="0"/>
            </a:ext>
          </a:extLst>
        </a:blip>
        <a:stretch>
          <a:fillRect/>
        </a:stretch>
      </xdr:blipFill>
      <xdr:spPr>
        <a:xfrm>
          <a:off x="5198190" y="84296477"/>
          <a:ext cx="253968" cy="253968"/>
        </a:xfrm>
        <a:prstGeom prst="rect">
          <a:avLst/>
        </a:prstGeom>
      </xdr:spPr>
    </xdr:pic>
    <xdr:clientData/>
  </xdr:twoCellAnchor>
  <xdr:twoCellAnchor editAs="oneCell">
    <xdr:from>
      <xdr:col>2</xdr:col>
      <xdr:colOff>161370</xdr:colOff>
      <xdr:row>285</xdr:row>
      <xdr:rowOff>26896</xdr:rowOff>
    </xdr:from>
    <xdr:to>
      <xdr:col>2</xdr:col>
      <xdr:colOff>415338</xdr:colOff>
      <xdr:row>285</xdr:row>
      <xdr:rowOff>280864</xdr:rowOff>
    </xdr:to>
    <xdr:pic>
      <xdr:nvPicPr>
        <xdr:cNvPr id="286" name="図 285">
          <a:extLst>
            <a:ext uri="{FF2B5EF4-FFF2-40B4-BE49-F238E27FC236}">
              <a16:creationId xmlns:a16="http://schemas.microsoft.com/office/drawing/2014/main" id="{4BB151DB-84AD-45AE-A30C-C0059073A229}"/>
            </a:ext>
          </a:extLst>
        </xdr:cNvPr>
        <xdr:cNvPicPr>
          <a:picLocks noChangeAspect="1"/>
        </xdr:cNvPicPr>
      </xdr:nvPicPr>
      <xdr:blipFill>
        <a:blip xmlns:r="http://schemas.openxmlformats.org/officeDocument/2006/relationships" r:embed="rId285">
          <a:extLst>
            <a:ext uri="{28A0092B-C50C-407E-A947-70E740481C1C}">
              <a14:useLocalDpi xmlns:a14="http://schemas.microsoft.com/office/drawing/2010/main" val="0"/>
            </a:ext>
          </a:extLst>
        </a:blip>
        <a:stretch>
          <a:fillRect/>
        </a:stretch>
      </xdr:blipFill>
      <xdr:spPr>
        <a:xfrm>
          <a:off x="5198190" y="84593656"/>
          <a:ext cx="253968" cy="253968"/>
        </a:xfrm>
        <a:prstGeom prst="rect">
          <a:avLst/>
        </a:prstGeom>
      </xdr:spPr>
    </xdr:pic>
    <xdr:clientData/>
  </xdr:twoCellAnchor>
  <xdr:twoCellAnchor editAs="oneCell">
    <xdr:from>
      <xdr:col>2</xdr:col>
      <xdr:colOff>161370</xdr:colOff>
      <xdr:row>286</xdr:row>
      <xdr:rowOff>26895</xdr:rowOff>
    </xdr:from>
    <xdr:to>
      <xdr:col>2</xdr:col>
      <xdr:colOff>415338</xdr:colOff>
      <xdr:row>286</xdr:row>
      <xdr:rowOff>280863</xdr:rowOff>
    </xdr:to>
    <xdr:pic>
      <xdr:nvPicPr>
        <xdr:cNvPr id="287" name="図 286">
          <a:extLst>
            <a:ext uri="{FF2B5EF4-FFF2-40B4-BE49-F238E27FC236}">
              <a16:creationId xmlns:a16="http://schemas.microsoft.com/office/drawing/2014/main" id="{1C8ED27D-6D0A-4429-81BD-D28E5CA620B9}"/>
            </a:ext>
          </a:extLst>
        </xdr:cNvPr>
        <xdr:cNvPicPr>
          <a:picLocks noChangeAspect="1"/>
        </xdr:cNvPicPr>
      </xdr:nvPicPr>
      <xdr:blipFill>
        <a:blip xmlns:r="http://schemas.openxmlformats.org/officeDocument/2006/relationships" r:embed="rId286">
          <a:extLst>
            <a:ext uri="{28A0092B-C50C-407E-A947-70E740481C1C}">
              <a14:useLocalDpi xmlns:a14="http://schemas.microsoft.com/office/drawing/2010/main" val="0"/>
            </a:ext>
          </a:extLst>
        </a:blip>
        <a:stretch>
          <a:fillRect/>
        </a:stretch>
      </xdr:blipFill>
      <xdr:spPr>
        <a:xfrm>
          <a:off x="5198190" y="84890835"/>
          <a:ext cx="253968" cy="253968"/>
        </a:xfrm>
        <a:prstGeom prst="rect">
          <a:avLst/>
        </a:prstGeom>
      </xdr:spPr>
    </xdr:pic>
    <xdr:clientData/>
  </xdr:twoCellAnchor>
  <xdr:twoCellAnchor editAs="oneCell">
    <xdr:from>
      <xdr:col>2</xdr:col>
      <xdr:colOff>161370</xdr:colOff>
      <xdr:row>287</xdr:row>
      <xdr:rowOff>28239</xdr:rowOff>
    </xdr:from>
    <xdr:to>
      <xdr:col>2</xdr:col>
      <xdr:colOff>415338</xdr:colOff>
      <xdr:row>287</xdr:row>
      <xdr:rowOff>280862</xdr:rowOff>
    </xdr:to>
    <xdr:pic>
      <xdr:nvPicPr>
        <xdr:cNvPr id="288" name="図 287">
          <a:extLst>
            <a:ext uri="{FF2B5EF4-FFF2-40B4-BE49-F238E27FC236}">
              <a16:creationId xmlns:a16="http://schemas.microsoft.com/office/drawing/2014/main" id="{64F4F04C-C764-4E1B-9F2A-211202C1782D}"/>
            </a:ext>
          </a:extLst>
        </xdr:cNvPr>
        <xdr:cNvPicPr>
          <a:picLocks noChangeAspect="1"/>
        </xdr:cNvPicPr>
      </xdr:nvPicPr>
      <xdr:blipFill>
        <a:blip xmlns:r="http://schemas.openxmlformats.org/officeDocument/2006/relationships" r:embed="rId287">
          <a:extLst>
            <a:ext uri="{28A0092B-C50C-407E-A947-70E740481C1C}">
              <a14:useLocalDpi xmlns:a14="http://schemas.microsoft.com/office/drawing/2010/main" val="0"/>
            </a:ext>
          </a:extLst>
        </a:blip>
        <a:stretch>
          <a:fillRect/>
        </a:stretch>
      </xdr:blipFill>
      <xdr:spPr>
        <a:xfrm>
          <a:off x="5198190" y="85189359"/>
          <a:ext cx="253968" cy="252623"/>
        </a:xfrm>
        <a:prstGeom prst="rect">
          <a:avLst/>
        </a:prstGeom>
      </xdr:spPr>
    </xdr:pic>
    <xdr:clientData/>
  </xdr:twoCellAnchor>
  <xdr:twoCellAnchor editAs="oneCell">
    <xdr:from>
      <xdr:col>2</xdr:col>
      <xdr:colOff>161370</xdr:colOff>
      <xdr:row>288</xdr:row>
      <xdr:rowOff>28237</xdr:rowOff>
    </xdr:from>
    <xdr:to>
      <xdr:col>2</xdr:col>
      <xdr:colOff>415338</xdr:colOff>
      <xdr:row>288</xdr:row>
      <xdr:rowOff>280861</xdr:rowOff>
    </xdr:to>
    <xdr:pic>
      <xdr:nvPicPr>
        <xdr:cNvPr id="289" name="図 288">
          <a:extLst>
            <a:ext uri="{FF2B5EF4-FFF2-40B4-BE49-F238E27FC236}">
              <a16:creationId xmlns:a16="http://schemas.microsoft.com/office/drawing/2014/main" id="{FD8280D3-E2D7-4DAD-8F1F-1A5AA0E53E99}"/>
            </a:ext>
          </a:extLst>
        </xdr:cNvPr>
        <xdr:cNvPicPr>
          <a:picLocks noChangeAspect="1"/>
        </xdr:cNvPicPr>
      </xdr:nvPicPr>
      <xdr:blipFill>
        <a:blip xmlns:r="http://schemas.openxmlformats.org/officeDocument/2006/relationships" r:embed="rId288">
          <a:extLst>
            <a:ext uri="{28A0092B-C50C-407E-A947-70E740481C1C}">
              <a14:useLocalDpi xmlns:a14="http://schemas.microsoft.com/office/drawing/2010/main" val="0"/>
            </a:ext>
          </a:extLst>
        </a:blip>
        <a:stretch>
          <a:fillRect/>
        </a:stretch>
      </xdr:blipFill>
      <xdr:spPr>
        <a:xfrm>
          <a:off x="5198190" y="85486537"/>
          <a:ext cx="253968" cy="252624"/>
        </a:xfrm>
        <a:prstGeom prst="rect">
          <a:avLst/>
        </a:prstGeom>
      </xdr:spPr>
    </xdr:pic>
    <xdr:clientData/>
  </xdr:twoCellAnchor>
  <xdr:twoCellAnchor editAs="oneCell">
    <xdr:from>
      <xdr:col>2</xdr:col>
      <xdr:colOff>161370</xdr:colOff>
      <xdr:row>289</xdr:row>
      <xdr:rowOff>26897</xdr:rowOff>
    </xdr:from>
    <xdr:to>
      <xdr:col>2</xdr:col>
      <xdr:colOff>415338</xdr:colOff>
      <xdr:row>289</xdr:row>
      <xdr:rowOff>280865</xdr:rowOff>
    </xdr:to>
    <xdr:pic>
      <xdr:nvPicPr>
        <xdr:cNvPr id="290" name="図 289">
          <a:extLst>
            <a:ext uri="{FF2B5EF4-FFF2-40B4-BE49-F238E27FC236}">
              <a16:creationId xmlns:a16="http://schemas.microsoft.com/office/drawing/2014/main" id="{A9456C66-1CDE-48AC-BF31-285A9D6B808D}"/>
            </a:ext>
          </a:extLst>
        </xdr:cNvPr>
        <xdr:cNvPicPr>
          <a:picLocks noChangeAspect="1"/>
        </xdr:cNvPicPr>
      </xdr:nvPicPr>
      <xdr:blipFill>
        <a:blip xmlns:r="http://schemas.openxmlformats.org/officeDocument/2006/relationships" r:embed="rId289">
          <a:extLst>
            <a:ext uri="{28A0092B-C50C-407E-A947-70E740481C1C}">
              <a14:useLocalDpi xmlns:a14="http://schemas.microsoft.com/office/drawing/2010/main" val="0"/>
            </a:ext>
          </a:extLst>
        </a:blip>
        <a:stretch>
          <a:fillRect/>
        </a:stretch>
      </xdr:blipFill>
      <xdr:spPr>
        <a:xfrm>
          <a:off x="5198190" y="85782377"/>
          <a:ext cx="253968" cy="253968"/>
        </a:xfrm>
        <a:prstGeom prst="rect">
          <a:avLst/>
        </a:prstGeom>
      </xdr:spPr>
    </xdr:pic>
    <xdr:clientData/>
  </xdr:twoCellAnchor>
  <xdr:twoCellAnchor editAs="oneCell">
    <xdr:from>
      <xdr:col>2</xdr:col>
      <xdr:colOff>161370</xdr:colOff>
      <xdr:row>290</xdr:row>
      <xdr:rowOff>26896</xdr:rowOff>
    </xdr:from>
    <xdr:to>
      <xdr:col>2</xdr:col>
      <xdr:colOff>415338</xdr:colOff>
      <xdr:row>290</xdr:row>
      <xdr:rowOff>280864</xdr:rowOff>
    </xdr:to>
    <xdr:pic>
      <xdr:nvPicPr>
        <xdr:cNvPr id="291" name="図 290">
          <a:extLst>
            <a:ext uri="{FF2B5EF4-FFF2-40B4-BE49-F238E27FC236}">
              <a16:creationId xmlns:a16="http://schemas.microsoft.com/office/drawing/2014/main" id="{A4D2B602-9CA5-4A2F-A32C-12AE8F46A807}"/>
            </a:ext>
          </a:extLst>
        </xdr:cNvPr>
        <xdr:cNvPicPr>
          <a:picLocks noChangeAspect="1"/>
        </xdr:cNvPicPr>
      </xdr:nvPicPr>
      <xdr:blipFill>
        <a:blip xmlns:r="http://schemas.openxmlformats.org/officeDocument/2006/relationships" r:embed="rId290">
          <a:extLst>
            <a:ext uri="{28A0092B-C50C-407E-A947-70E740481C1C}">
              <a14:useLocalDpi xmlns:a14="http://schemas.microsoft.com/office/drawing/2010/main" val="0"/>
            </a:ext>
          </a:extLst>
        </a:blip>
        <a:stretch>
          <a:fillRect/>
        </a:stretch>
      </xdr:blipFill>
      <xdr:spPr>
        <a:xfrm>
          <a:off x="5198190" y="86079556"/>
          <a:ext cx="253968" cy="253968"/>
        </a:xfrm>
        <a:prstGeom prst="rect">
          <a:avLst/>
        </a:prstGeom>
      </xdr:spPr>
    </xdr:pic>
    <xdr:clientData/>
  </xdr:twoCellAnchor>
  <xdr:twoCellAnchor editAs="oneCell">
    <xdr:from>
      <xdr:col>2</xdr:col>
      <xdr:colOff>161370</xdr:colOff>
      <xdr:row>291</xdr:row>
      <xdr:rowOff>26895</xdr:rowOff>
    </xdr:from>
    <xdr:to>
      <xdr:col>2</xdr:col>
      <xdr:colOff>415338</xdr:colOff>
      <xdr:row>291</xdr:row>
      <xdr:rowOff>280863</xdr:rowOff>
    </xdr:to>
    <xdr:pic>
      <xdr:nvPicPr>
        <xdr:cNvPr id="292" name="図 291">
          <a:extLst>
            <a:ext uri="{FF2B5EF4-FFF2-40B4-BE49-F238E27FC236}">
              <a16:creationId xmlns:a16="http://schemas.microsoft.com/office/drawing/2014/main" id="{1CA1A7AF-0A83-4ABB-996E-97406769F2E1}"/>
            </a:ext>
          </a:extLst>
        </xdr:cNvPr>
        <xdr:cNvPicPr>
          <a:picLocks noChangeAspect="1"/>
        </xdr:cNvPicPr>
      </xdr:nvPicPr>
      <xdr:blipFill>
        <a:blip xmlns:r="http://schemas.openxmlformats.org/officeDocument/2006/relationships" r:embed="rId291">
          <a:extLst>
            <a:ext uri="{28A0092B-C50C-407E-A947-70E740481C1C}">
              <a14:useLocalDpi xmlns:a14="http://schemas.microsoft.com/office/drawing/2010/main" val="0"/>
            </a:ext>
          </a:extLst>
        </a:blip>
        <a:stretch>
          <a:fillRect/>
        </a:stretch>
      </xdr:blipFill>
      <xdr:spPr>
        <a:xfrm>
          <a:off x="5198190" y="86376735"/>
          <a:ext cx="253968" cy="253968"/>
        </a:xfrm>
        <a:prstGeom prst="rect">
          <a:avLst/>
        </a:prstGeom>
      </xdr:spPr>
    </xdr:pic>
    <xdr:clientData/>
  </xdr:twoCellAnchor>
  <xdr:twoCellAnchor editAs="oneCell">
    <xdr:from>
      <xdr:col>2</xdr:col>
      <xdr:colOff>161370</xdr:colOff>
      <xdr:row>292</xdr:row>
      <xdr:rowOff>28239</xdr:rowOff>
    </xdr:from>
    <xdr:to>
      <xdr:col>2</xdr:col>
      <xdr:colOff>351897</xdr:colOff>
      <xdr:row>292</xdr:row>
      <xdr:rowOff>217421</xdr:rowOff>
    </xdr:to>
    <xdr:pic>
      <xdr:nvPicPr>
        <xdr:cNvPr id="293" name="図 292">
          <a:extLst>
            <a:ext uri="{FF2B5EF4-FFF2-40B4-BE49-F238E27FC236}">
              <a16:creationId xmlns:a16="http://schemas.microsoft.com/office/drawing/2014/main" id="{E38ADB47-1CE0-4E5B-B922-4D8AAD4BC51E}"/>
            </a:ext>
          </a:extLst>
        </xdr:cNvPr>
        <xdr:cNvPicPr>
          <a:picLocks noChangeAspect="1"/>
        </xdr:cNvPicPr>
      </xdr:nvPicPr>
      <xdr:blipFill>
        <a:blip xmlns:r="http://schemas.openxmlformats.org/officeDocument/2006/relationships" r:embed="rId292">
          <a:extLst>
            <a:ext uri="{28A0092B-C50C-407E-A947-70E740481C1C}">
              <a14:useLocalDpi xmlns:a14="http://schemas.microsoft.com/office/drawing/2010/main" val="0"/>
            </a:ext>
          </a:extLst>
        </a:blip>
        <a:stretch>
          <a:fillRect/>
        </a:stretch>
      </xdr:blipFill>
      <xdr:spPr>
        <a:xfrm>
          <a:off x="5198190" y="86675259"/>
          <a:ext cx="190527" cy="189182"/>
        </a:xfrm>
        <a:prstGeom prst="rect">
          <a:avLst/>
        </a:prstGeom>
      </xdr:spPr>
    </xdr:pic>
    <xdr:clientData/>
  </xdr:twoCellAnchor>
  <xdr:twoCellAnchor editAs="oneCell">
    <xdr:from>
      <xdr:col>2</xdr:col>
      <xdr:colOff>161370</xdr:colOff>
      <xdr:row>293</xdr:row>
      <xdr:rowOff>28238</xdr:rowOff>
    </xdr:from>
    <xdr:to>
      <xdr:col>2</xdr:col>
      <xdr:colOff>351846</xdr:colOff>
      <xdr:row>293</xdr:row>
      <xdr:rowOff>217369</xdr:rowOff>
    </xdr:to>
    <xdr:pic>
      <xdr:nvPicPr>
        <xdr:cNvPr id="294" name="図 293">
          <a:extLst>
            <a:ext uri="{FF2B5EF4-FFF2-40B4-BE49-F238E27FC236}">
              <a16:creationId xmlns:a16="http://schemas.microsoft.com/office/drawing/2014/main" id="{D78A3550-69D0-4C55-A061-6EBF0DAC4A4D}"/>
            </a:ext>
          </a:extLst>
        </xdr:cNvPr>
        <xdr:cNvPicPr>
          <a:picLocks noChangeAspect="1"/>
        </xdr:cNvPicPr>
      </xdr:nvPicPr>
      <xdr:blipFill>
        <a:blip xmlns:r="http://schemas.openxmlformats.org/officeDocument/2006/relationships" r:embed="rId293">
          <a:extLst>
            <a:ext uri="{28A0092B-C50C-407E-A947-70E740481C1C}">
              <a14:useLocalDpi xmlns:a14="http://schemas.microsoft.com/office/drawing/2010/main" val="0"/>
            </a:ext>
          </a:extLst>
        </a:blip>
        <a:stretch>
          <a:fillRect/>
        </a:stretch>
      </xdr:blipFill>
      <xdr:spPr>
        <a:xfrm>
          <a:off x="5198190" y="86972438"/>
          <a:ext cx="190476" cy="189131"/>
        </a:xfrm>
        <a:prstGeom prst="rect">
          <a:avLst/>
        </a:prstGeom>
      </xdr:spPr>
    </xdr:pic>
    <xdr:clientData/>
  </xdr:twoCellAnchor>
  <xdr:twoCellAnchor editAs="oneCell">
    <xdr:from>
      <xdr:col>2</xdr:col>
      <xdr:colOff>161370</xdr:colOff>
      <xdr:row>294</xdr:row>
      <xdr:rowOff>26897</xdr:rowOff>
    </xdr:from>
    <xdr:to>
      <xdr:col>2</xdr:col>
      <xdr:colOff>351897</xdr:colOff>
      <xdr:row>294</xdr:row>
      <xdr:rowOff>217424</xdr:rowOff>
    </xdr:to>
    <xdr:pic>
      <xdr:nvPicPr>
        <xdr:cNvPr id="295" name="図 294">
          <a:extLst>
            <a:ext uri="{FF2B5EF4-FFF2-40B4-BE49-F238E27FC236}">
              <a16:creationId xmlns:a16="http://schemas.microsoft.com/office/drawing/2014/main" id="{3A9CF890-78A5-4B75-BE02-3B81C5D971EE}"/>
            </a:ext>
          </a:extLst>
        </xdr:cNvPr>
        <xdr:cNvPicPr>
          <a:picLocks noChangeAspect="1"/>
        </xdr:cNvPicPr>
      </xdr:nvPicPr>
      <xdr:blipFill>
        <a:blip xmlns:r="http://schemas.openxmlformats.org/officeDocument/2006/relationships" r:embed="rId294">
          <a:extLst>
            <a:ext uri="{28A0092B-C50C-407E-A947-70E740481C1C}">
              <a14:useLocalDpi xmlns:a14="http://schemas.microsoft.com/office/drawing/2010/main" val="0"/>
            </a:ext>
          </a:extLst>
        </a:blip>
        <a:stretch>
          <a:fillRect/>
        </a:stretch>
      </xdr:blipFill>
      <xdr:spPr>
        <a:xfrm>
          <a:off x="5198190" y="87268277"/>
          <a:ext cx="190527" cy="190527"/>
        </a:xfrm>
        <a:prstGeom prst="rect">
          <a:avLst/>
        </a:prstGeom>
      </xdr:spPr>
    </xdr:pic>
    <xdr:clientData/>
  </xdr:twoCellAnchor>
  <xdr:twoCellAnchor editAs="oneCell">
    <xdr:from>
      <xdr:col>2</xdr:col>
      <xdr:colOff>161370</xdr:colOff>
      <xdr:row>295</xdr:row>
      <xdr:rowOff>26896</xdr:rowOff>
    </xdr:from>
    <xdr:to>
      <xdr:col>2</xdr:col>
      <xdr:colOff>351947</xdr:colOff>
      <xdr:row>295</xdr:row>
      <xdr:rowOff>217473</xdr:rowOff>
    </xdr:to>
    <xdr:pic>
      <xdr:nvPicPr>
        <xdr:cNvPr id="296" name="図 295">
          <a:extLst>
            <a:ext uri="{FF2B5EF4-FFF2-40B4-BE49-F238E27FC236}">
              <a16:creationId xmlns:a16="http://schemas.microsoft.com/office/drawing/2014/main" id="{5E62F3BF-D4CC-448F-AD16-3CCBA2931F1B}"/>
            </a:ext>
          </a:extLst>
        </xdr:cNvPr>
        <xdr:cNvPicPr>
          <a:picLocks noChangeAspect="1"/>
        </xdr:cNvPicPr>
      </xdr:nvPicPr>
      <xdr:blipFill>
        <a:blip xmlns:r="http://schemas.openxmlformats.org/officeDocument/2006/relationships" r:embed="rId295">
          <a:extLst>
            <a:ext uri="{28A0092B-C50C-407E-A947-70E740481C1C}">
              <a14:useLocalDpi xmlns:a14="http://schemas.microsoft.com/office/drawing/2010/main" val="0"/>
            </a:ext>
          </a:extLst>
        </a:blip>
        <a:stretch>
          <a:fillRect/>
        </a:stretch>
      </xdr:blipFill>
      <xdr:spPr>
        <a:xfrm>
          <a:off x="5198190" y="87565456"/>
          <a:ext cx="190577" cy="190577"/>
        </a:xfrm>
        <a:prstGeom prst="rect">
          <a:avLst/>
        </a:prstGeom>
      </xdr:spPr>
    </xdr:pic>
    <xdr:clientData/>
  </xdr:twoCellAnchor>
  <xdr:twoCellAnchor editAs="oneCell">
    <xdr:from>
      <xdr:col>2</xdr:col>
      <xdr:colOff>161370</xdr:colOff>
      <xdr:row>296</xdr:row>
      <xdr:rowOff>26895</xdr:rowOff>
    </xdr:from>
    <xdr:to>
      <xdr:col>2</xdr:col>
      <xdr:colOff>351947</xdr:colOff>
      <xdr:row>296</xdr:row>
      <xdr:rowOff>217472</xdr:rowOff>
    </xdr:to>
    <xdr:pic>
      <xdr:nvPicPr>
        <xdr:cNvPr id="297" name="図 296">
          <a:extLst>
            <a:ext uri="{FF2B5EF4-FFF2-40B4-BE49-F238E27FC236}">
              <a16:creationId xmlns:a16="http://schemas.microsoft.com/office/drawing/2014/main" id="{B2BAA511-A15E-4154-B66B-A6AFA37FED1D}"/>
            </a:ext>
          </a:extLst>
        </xdr:cNvPr>
        <xdr:cNvPicPr>
          <a:picLocks noChangeAspect="1"/>
        </xdr:cNvPicPr>
      </xdr:nvPicPr>
      <xdr:blipFill>
        <a:blip xmlns:r="http://schemas.openxmlformats.org/officeDocument/2006/relationships" r:embed="rId296">
          <a:extLst>
            <a:ext uri="{28A0092B-C50C-407E-A947-70E740481C1C}">
              <a14:useLocalDpi xmlns:a14="http://schemas.microsoft.com/office/drawing/2010/main" val="0"/>
            </a:ext>
          </a:extLst>
        </a:blip>
        <a:stretch>
          <a:fillRect/>
        </a:stretch>
      </xdr:blipFill>
      <xdr:spPr>
        <a:xfrm>
          <a:off x="5198190" y="87862635"/>
          <a:ext cx="190577" cy="190577"/>
        </a:xfrm>
        <a:prstGeom prst="rect">
          <a:avLst/>
        </a:prstGeom>
      </xdr:spPr>
    </xdr:pic>
    <xdr:clientData/>
  </xdr:twoCellAnchor>
  <xdr:twoCellAnchor editAs="oneCell">
    <xdr:from>
      <xdr:col>2</xdr:col>
      <xdr:colOff>161370</xdr:colOff>
      <xdr:row>297</xdr:row>
      <xdr:rowOff>28239</xdr:rowOff>
    </xdr:from>
    <xdr:to>
      <xdr:col>2</xdr:col>
      <xdr:colOff>351846</xdr:colOff>
      <xdr:row>297</xdr:row>
      <xdr:rowOff>217370</xdr:rowOff>
    </xdr:to>
    <xdr:pic>
      <xdr:nvPicPr>
        <xdr:cNvPr id="298" name="図 297">
          <a:extLst>
            <a:ext uri="{FF2B5EF4-FFF2-40B4-BE49-F238E27FC236}">
              <a16:creationId xmlns:a16="http://schemas.microsoft.com/office/drawing/2014/main" id="{143EF16B-C38F-403B-A731-E808BC54C23C}"/>
            </a:ext>
          </a:extLst>
        </xdr:cNvPr>
        <xdr:cNvPicPr>
          <a:picLocks noChangeAspect="1"/>
        </xdr:cNvPicPr>
      </xdr:nvPicPr>
      <xdr:blipFill>
        <a:blip xmlns:r="http://schemas.openxmlformats.org/officeDocument/2006/relationships" r:embed="rId297">
          <a:extLst>
            <a:ext uri="{28A0092B-C50C-407E-A947-70E740481C1C}">
              <a14:useLocalDpi xmlns:a14="http://schemas.microsoft.com/office/drawing/2010/main" val="0"/>
            </a:ext>
          </a:extLst>
        </a:blip>
        <a:stretch>
          <a:fillRect/>
        </a:stretch>
      </xdr:blipFill>
      <xdr:spPr>
        <a:xfrm>
          <a:off x="5198190" y="88161159"/>
          <a:ext cx="190476" cy="189131"/>
        </a:xfrm>
        <a:prstGeom prst="rect">
          <a:avLst/>
        </a:prstGeom>
      </xdr:spPr>
    </xdr:pic>
    <xdr:clientData/>
  </xdr:twoCellAnchor>
  <xdr:twoCellAnchor editAs="oneCell">
    <xdr:from>
      <xdr:col>2</xdr:col>
      <xdr:colOff>161370</xdr:colOff>
      <xdr:row>298</xdr:row>
      <xdr:rowOff>28237</xdr:rowOff>
    </xdr:from>
    <xdr:to>
      <xdr:col>2</xdr:col>
      <xdr:colOff>351846</xdr:colOff>
      <xdr:row>298</xdr:row>
      <xdr:rowOff>217369</xdr:rowOff>
    </xdr:to>
    <xdr:pic>
      <xdr:nvPicPr>
        <xdr:cNvPr id="299" name="図 298">
          <a:extLst>
            <a:ext uri="{FF2B5EF4-FFF2-40B4-BE49-F238E27FC236}">
              <a16:creationId xmlns:a16="http://schemas.microsoft.com/office/drawing/2014/main" id="{5C0BB0D5-F593-4C64-BBF3-4379CE9E233B}"/>
            </a:ext>
          </a:extLst>
        </xdr:cNvPr>
        <xdr:cNvPicPr>
          <a:picLocks noChangeAspect="1"/>
        </xdr:cNvPicPr>
      </xdr:nvPicPr>
      <xdr:blipFill>
        <a:blip xmlns:r="http://schemas.openxmlformats.org/officeDocument/2006/relationships" r:embed="rId298">
          <a:extLst>
            <a:ext uri="{28A0092B-C50C-407E-A947-70E740481C1C}">
              <a14:useLocalDpi xmlns:a14="http://schemas.microsoft.com/office/drawing/2010/main" val="0"/>
            </a:ext>
          </a:extLst>
        </a:blip>
        <a:stretch>
          <a:fillRect/>
        </a:stretch>
      </xdr:blipFill>
      <xdr:spPr>
        <a:xfrm>
          <a:off x="5198190" y="88458337"/>
          <a:ext cx="190476" cy="189132"/>
        </a:xfrm>
        <a:prstGeom prst="rect">
          <a:avLst/>
        </a:prstGeom>
      </xdr:spPr>
    </xdr:pic>
    <xdr:clientData/>
  </xdr:twoCellAnchor>
  <xdr:twoCellAnchor editAs="oneCell">
    <xdr:from>
      <xdr:col>2</xdr:col>
      <xdr:colOff>161370</xdr:colOff>
      <xdr:row>299</xdr:row>
      <xdr:rowOff>26897</xdr:rowOff>
    </xdr:from>
    <xdr:to>
      <xdr:col>2</xdr:col>
      <xdr:colOff>351846</xdr:colOff>
      <xdr:row>299</xdr:row>
      <xdr:rowOff>217373</xdr:rowOff>
    </xdr:to>
    <xdr:pic>
      <xdr:nvPicPr>
        <xdr:cNvPr id="300" name="図 299">
          <a:extLst>
            <a:ext uri="{FF2B5EF4-FFF2-40B4-BE49-F238E27FC236}">
              <a16:creationId xmlns:a16="http://schemas.microsoft.com/office/drawing/2014/main" id="{0DD2ACC6-758D-465E-A3CC-9489F7B53892}"/>
            </a:ext>
          </a:extLst>
        </xdr:cNvPr>
        <xdr:cNvPicPr>
          <a:picLocks noChangeAspect="1"/>
        </xdr:cNvPicPr>
      </xdr:nvPicPr>
      <xdr:blipFill>
        <a:blip xmlns:r="http://schemas.openxmlformats.org/officeDocument/2006/relationships" r:embed="rId299">
          <a:extLst>
            <a:ext uri="{28A0092B-C50C-407E-A947-70E740481C1C}">
              <a14:useLocalDpi xmlns:a14="http://schemas.microsoft.com/office/drawing/2010/main" val="0"/>
            </a:ext>
          </a:extLst>
        </a:blip>
        <a:stretch>
          <a:fillRect/>
        </a:stretch>
      </xdr:blipFill>
      <xdr:spPr>
        <a:xfrm>
          <a:off x="5198190" y="88754177"/>
          <a:ext cx="190476" cy="190476"/>
        </a:xfrm>
        <a:prstGeom prst="rect">
          <a:avLst/>
        </a:prstGeom>
      </xdr:spPr>
    </xdr:pic>
    <xdr:clientData/>
  </xdr:twoCellAnchor>
  <xdr:twoCellAnchor editAs="oneCell">
    <xdr:from>
      <xdr:col>2</xdr:col>
      <xdr:colOff>161370</xdr:colOff>
      <xdr:row>300</xdr:row>
      <xdr:rowOff>26896</xdr:rowOff>
    </xdr:from>
    <xdr:to>
      <xdr:col>2</xdr:col>
      <xdr:colOff>351846</xdr:colOff>
      <xdr:row>300</xdr:row>
      <xdr:rowOff>217372</xdr:rowOff>
    </xdr:to>
    <xdr:pic>
      <xdr:nvPicPr>
        <xdr:cNvPr id="301" name="図 300">
          <a:extLst>
            <a:ext uri="{FF2B5EF4-FFF2-40B4-BE49-F238E27FC236}">
              <a16:creationId xmlns:a16="http://schemas.microsoft.com/office/drawing/2014/main" id="{2BE6F07D-A9B4-4610-8993-62E8C987BBB8}"/>
            </a:ext>
          </a:extLst>
        </xdr:cNvPr>
        <xdr:cNvPicPr>
          <a:picLocks noChangeAspect="1"/>
        </xdr:cNvPicPr>
      </xdr:nvPicPr>
      <xdr:blipFill>
        <a:blip xmlns:r="http://schemas.openxmlformats.org/officeDocument/2006/relationships" r:embed="rId300">
          <a:extLst>
            <a:ext uri="{28A0092B-C50C-407E-A947-70E740481C1C}">
              <a14:useLocalDpi xmlns:a14="http://schemas.microsoft.com/office/drawing/2010/main" val="0"/>
            </a:ext>
          </a:extLst>
        </a:blip>
        <a:stretch>
          <a:fillRect/>
        </a:stretch>
      </xdr:blipFill>
      <xdr:spPr>
        <a:xfrm>
          <a:off x="5198190" y="89051356"/>
          <a:ext cx="190476" cy="190476"/>
        </a:xfrm>
        <a:prstGeom prst="rect">
          <a:avLst/>
        </a:prstGeom>
      </xdr:spPr>
    </xdr:pic>
    <xdr:clientData/>
  </xdr:twoCellAnchor>
  <xdr:twoCellAnchor editAs="oneCell">
    <xdr:from>
      <xdr:col>2</xdr:col>
      <xdr:colOff>161370</xdr:colOff>
      <xdr:row>301</xdr:row>
      <xdr:rowOff>26895</xdr:rowOff>
    </xdr:from>
    <xdr:to>
      <xdr:col>2</xdr:col>
      <xdr:colOff>351947</xdr:colOff>
      <xdr:row>301</xdr:row>
      <xdr:rowOff>217472</xdr:rowOff>
    </xdr:to>
    <xdr:pic>
      <xdr:nvPicPr>
        <xdr:cNvPr id="302" name="図 301">
          <a:extLst>
            <a:ext uri="{FF2B5EF4-FFF2-40B4-BE49-F238E27FC236}">
              <a16:creationId xmlns:a16="http://schemas.microsoft.com/office/drawing/2014/main" id="{E515EA61-726B-463A-BE01-C46D1F2D4DBC}"/>
            </a:ext>
          </a:extLst>
        </xdr:cNvPr>
        <xdr:cNvPicPr>
          <a:picLocks noChangeAspect="1"/>
        </xdr:cNvPicPr>
      </xdr:nvPicPr>
      <xdr:blipFill>
        <a:blip xmlns:r="http://schemas.openxmlformats.org/officeDocument/2006/relationships" r:embed="rId301">
          <a:extLst>
            <a:ext uri="{28A0092B-C50C-407E-A947-70E740481C1C}">
              <a14:useLocalDpi xmlns:a14="http://schemas.microsoft.com/office/drawing/2010/main" val="0"/>
            </a:ext>
          </a:extLst>
        </a:blip>
        <a:stretch>
          <a:fillRect/>
        </a:stretch>
      </xdr:blipFill>
      <xdr:spPr>
        <a:xfrm>
          <a:off x="5198190" y="89348535"/>
          <a:ext cx="190577" cy="190577"/>
        </a:xfrm>
        <a:prstGeom prst="rect">
          <a:avLst/>
        </a:prstGeom>
      </xdr:spPr>
    </xdr:pic>
    <xdr:clientData/>
  </xdr:twoCellAnchor>
  <xdr:twoCellAnchor editAs="oneCell">
    <xdr:from>
      <xdr:col>2</xdr:col>
      <xdr:colOff>161370</xdr:colOff>
      <xdr:row>302</xdr:row>
      <xdr:rowOff>28239</xdr:rowOff>
    </xdr:from>
    <xdr:to>
      <xdr:col>2</xdr:col>
      <xdr:colOff>351846</xdr:colOff>
      <xdr:row>302</xdr:row>
      <xdr:rowOff>217370</xdr:rowOff>
    </xdr:to>
    <xdr:pic>
      <xdr:nvPicPr>
        <xdr:cNvPr id="303" name="図 302">
          <a:extLst>
            <a:ext uri="{FF2B5EF4-FFF2-40B4-BE49-F238E27FC236}">
              <a16:creationId xmlns:a16="http://schemas.microsoft.com/office/drawing/2014/main" id="{0184EB2D-5D1A-4542-B2CA-80B6798E5C6D}"/>
            </a:ext>
          </a:extLst>
        </xdr:cNvPr>
        <xdr:cNvPicPr>
          <a:picLocks noChangeAspect="1"/>
        </xdr:cNvPicPr>
      </xdr:nvPicPr>
      <xdr:blipFill>
        <a:blip xmlns:r="http://schemas.openxmlformats.org/officeDocument/2006/relationships" r:embed="rId302">
          <a:extLst>
            <a:ext uri="{28A0092B-C50C-407E-A947-70E740481C1C}">
              <a14:useLocalDpi xmlns:a14="http://schemas.microsoft.com/office/drawing/2010/main" val="0"/>
            </a:ext>
          </a:extLst>
        </a:blip>
        <a:stretch>
          <a:fillRect/>
        </a:stretch>
      </xdr:blipFill>
      <xdr:spPr>
        <a:xfrm>
          <a:off x="5198190" y="89647059"/>
          <a:ext cx="190476" cy="189131"/>
        </a:xfrm>
        <a:prstGeom prst="rect">
          <a:avLst/>
        </a:prstGeom>
      </xdr:spPr>
    </xdr:pic>
    <xdr:clientData/>
  </xdr:twoCellAnchor>
  <xdr:twoCellAnchor editAs="oneCell">
    <xdr:from>
      <xdr:col>2</xdr:col>
      <xdr:colOff>161370</xdr:colOff>
      <xdr:row>303</xdr:row>
      <xdr:rowOff>28238</xdr:rowOff>
    </xdr:from>
    <xdr:to>
      <xdr:col>2</xdr:col>
      <xdr:colOff>351947</xdr:colOff>
      <xdr:row>303</xdr:row>
      <xdr:rowOff>217470</xdr:rowOff>
    </xdr:to>
    <xdr:pic>
      <xdr:nvPicPr>
        <xdr:cNvPr id="304" name="図 303">
          <a:extLst>
            <a:ext uri="{FF2B5EF4-FFF2-40B4-BE49-F238E27FC236}">
              <a16:creationId xmlns:a16="http://schemas.microsoft.com/office/drawing/2014/main" id="{EF41AA2C-D26E-479C-A97B-EB54F18BAF7D}"/>
            </a:ext>
          </a:extLst>
        </xdr:cNvPr>
        <xdr:cNvPicPr>
          <a:picLocks noChangeAspect="1"/>
        </xdr:cNvPicPr>
      </xdr:nvPicPr>
      <xdr:blipFill>
        <a:blip xmlns:r="http://schemas.openxmlformats.org/officeDocument/2006/relationships" r:embed="rId303">
          <a:extLst>
            <a:ext uri="{28A0092B-C50C-407E-A947-70E740481C1C}">
              <a14:useLocalDpi xmlns:a14="http://schemas.microsoft.com/office/drawing/2010/main" val="0"/>
            </a:ext>
          </a:extLst>
        </a:blip>
        <a:stretch>
          <a:fillRect/>
        </a:stretch>
      </xdr:blipFill>
      <xdr:spPr>
        <a:xfrm>
          <a:off x="5198190" y="89944238"/>
          <a:ext cx="190577" cy="189232"/>
        </a:xfrm>
        <a:prstGeom prst="rect">
          <a:avLst/>
        </a:prstGeom>
      </xdr:spPr>
    </xdr:pic>
    <xdr:clientData/>
  </xdr:twoCellAnchor>
  <xdr:twoCellAnchor editAs="oneCell">
    <xdr:from>
      <xdr:col>2</xdr:col>
      <xdr:colOff>161370</xdr:colOff>
      <xdr:row>304</xdr:row>
      <xdr:rowOff>26897</xdr:rowOff>
    </xdr:from>
    <xdr:to>
      <xdr:col>2</xdr:col>
      <xdr:colOff>351947</xdr:colOff>
      <xdr:row>304</xdr:row>
      <xdr:rowOff>217474</xdr:rowOff>
    </xdr:to>
    <xdr:pic>
      <xdr:nvPicPr>
        <xdr:cNvPr id="305" name="図 304">
          <a:extLst>
            <a:ext uri="{FF2B5EF4-FFF2-40B4-BE49-F238E27FC236}">
              <a16:creationId xmlns:a16="http://schemas.microsoft.com/office/drawing/2014/main" id="{86E9D12E-C465-4E35-A8D8-3A4095E68D2E}"/>
            </a:ext>
          </a:extLst>
        </xdr:cNvPr>
        <xdr:cNvPicPr>
          <a:picLocks noChangeAspect="1"/>
        </xdr:cNvPicPr>
      </xdr:nvPicPr>
      <xdr:blipFill>
        <a:blip xmlns:r="http://schemas.openxmlformats.org/officeDocument/2006/relationships" r:embed="rId304">
          <a:extLst>
            <a:ext uri="{28A0092B-C50C-407E-A947-70E740481C1C}">
              <a14:useLocalDpi xmlns:a14="http://schemas.microsoft.com/office/drawing/2010/main" val="0"/>
            </a:ext>
          </a:extLst>
        </a:blip>
        <a:stretch>
          <a:fillRect/>
        </a:stretch>
      </xdr:blipFill>
      <xdr:spPr>
        <a:xfrm>
          <a:off x="5198190" y="90240077"/>
          <a:ext cx="190577" cy="190577"/>
        </a:xfrm>
        <a:prstGeom prst="rect">
          <a:avLst/>
        </a:prstGeom>
      </xdr:spPr>
    </xdr:pic>
    <xdr:clientData/>
  </xdr:twoCellAnchor>
  <xdr:twoCellAnchor editAs="oneCell">
    <xdr:from>
      <xdr:col>2</xdr:col>
      <xdr:colOff>161370</xdr:colOff>
      <xdr:row>305</xdr:row>
      <xdr:rowOff>26896</xdr:rowOff>
    </xdr:from>
    <xdr:to>
      <xdr:col>2</xdr:col>
      <xdr:colOff>351846</xdr:colOff>
      <xdr:row>305</xdr:row>
      <xdr:rowOff>217372</xdr:rowOff>
    </xdr:to>
    <xdr:pic>
      <xdr:nvPicPr>
        <xdr:cNvPr id="306" name="図 305">
          <a:extLst>
            <a:ext uri="{FF2B5EF4-FFF2-40B4-BE49-F238E27FC236}">
              <a16:creationId xmlns:a16="http://schemas.microsoft.com/office/drawing/2014/main" id="{07ADF604-B752-420D-8AF0-DFD47C05580A}"/>
            </a:ext>
          </a:extLst>
        </xdr:cNvPr>
        <xdr:cNvPicPr>
          <a:picLocks noChangeAspect="1"/>
        </xdr:cNvPicPr>
      </xdr:nvPicPr>
      <xdr:blipFill>
        <a:blip xmlns:r="http://schemas.openxmlformats.org/officeDocument/2006/relationships" r:embed="rId305">
          <a:extLst>
            <a:ext uri="{28A0092B-C50C-407E-A947-70E740481C1C}">
              <a14:useLocalDpi xmlns:a14="http://schemas.microsoft.com/office/drawing/2010/main" val="0"/>
            </a:ext>
          </a:extLst>
        </a:blip>
        <a:stretch>
          <a:fillRect/>
        </a:stretch>
      </xdr:blipFill>
      <xdr:spPr>
        <a:xfrm>
          <a:off x="5198190" y="90537256"/>
          <a:ext cx="190476" cy="190476"/>
        </a:xfrm>
        <a:prstGeom prst="rect">
          <a:avLst/>
        </a:prstGeom>
      </xdr:spPr>
    </xdr:pic>
    <xdr:clientData/>
  </xdr:twoCellAnchor>
  <xdr:twoCellAnchor editAs="oneCell">
    <xdr:from>
      <xdr:col>2</xdr:col>
      <xdr:colOff>161370</xdr:colOff>
      <xdr:row>306</xdr:row>
      <xdr:rowOff>26895</xdr:rowOff>
    </xdr:from>
    <xdr:to>
      <xdr:col>2</xdr:col>
      <xdr:colOff>351897</xdr:colOff>
      <xdr:row>306</xdr:row>
      <xdr:rowOff>217422</xdr:rowOff>
    </xdr:to>
    <xdr:pic>
      <xdr:nvPicPr>
        <xdr:cNvPr id="307" name="図 306">
          <a:extLst>
            <a:ext uri="{FF2B5EF4-FFF2-40B4-BE49-F238E27FC236}">
              <a16:creationId xmlns:a16="http://schemas.microsoft.com/office/drawing/2014/main" id="{61A32142-3D6C-491B-BAF7-8E9247EE6202}"/>
            </a:ext>
          </a:extLst>
        </xdr:cNvPr>
        <xdr:cNvPicPr>
          <a:picLocks noChangeAspect="1"/>
        </xdr:cNvPicPr>
      </xdr:nvPicPr>
      <xdr:blipFill>
        <a:blip xmlns:r="http://schemas.openxmlformats.org/officeDocument/2006/relationships" r:embed="rId306">
          <a:extLst>
            <a:ext uri="{28A0092B-C50C-407E-A947-70E740481C1C}">
              <a14:useLocalDpi xmlns:a14="http://schemas.microsoft.com/office/drawing/2010/main" val="0"/>
            </a:ext>
          </a:extLst>
        </a:blip>
        <a:stretch>
          <a:fillRect/>
        </a:stretch>
      </xdr:blipFill>
      <xdr:spPr>
        <a:xfrm>
          <a:off x="5198190" y="90834435"/>
          <a:ext cx="190527" cy="190527"/>
        </a:xfrm>
        <a:prstGeom prst="rect">
          <a:avLst/>
        </a:prstGeom>
      </xdr:spPr>
    </xdr:pic>
    <xdr:clientData/>
  </xdr:twoCellAnchor>
  <xdr:twoCellAnchor editAs="oneCell">
    <xdr:from>
      <xdr:col>2</xdr:col>
      <xdr:colOff>161370</xdr:colOff>
      <xdr:row>307</xdr:row>
      <xdr:rowOff>28239</xdr:rowOff>
    </xdr:from>
    <xdr:to>
      <xdr:col>2</xdr:col>
      <xdr:colOff>351846</xdr:colOff>
      <xdr:row>307</xdr:row>
      <xdr:rowOff>217370</xdr:rowOff>
    </xdr:to>
    <xdr:pic>
      <xdr:nvPicPr>
        <xdr:cNvPr id="308" name="図 307">
          <a:extLst>
            <a:ext uri="{FF2B5EF4-FFF2-40B4-BE49-F238E27FC236}">
              <a16:creationId xmlns:a16="http://schemas.microsoft.com/office/drawing/2014/main" id="{CF0FA96B-0830-4A54-97F0-67267372CC80}"/>
            </a:ext>
          </a:extLst>
        </xdr:cNvPr>
        <xdr:cNvPicPr>
          <a:picLocks noChangeAspect="1"/>
        </xdr:cNvPicPr>
      </xdr:nvPicPr>
      <xdr:blipFill>
        <a:blip xmlns:r="http://schemas.openxmlformats.org/officeDocument/2006/relationships" r:embed="rId307">
          <a:extLst>
            <a:ext uri="{28A0092B-C50C-407E-A947-70E740481C1C}">
              <a14:useLocalDpi xmlns:a14="http://schemas.microsoft.com/office/drawing/2010/main" val="0"/>
            </a:ext>
          </a:extLst>
        </a:blip>
        <a:stretch>
          <a:fillRect/>
        </a:stretch>
      </xdr:blipFill>
      <xdr:spPr>
        <a:xfrm>
          <a:off x="5198190" y="91132959"/>
          <a:ext cx="190476" cy="189131"/>
        </a:xfrm>
        <a:prstGeom prst="rect">
          <a:avLst/>
        </a:prstGeom>
      </xdr:spPr>
    </xdr:pic>
    <xdr:clientData/>
  </xdr:twoCellAnchor>
  <xdr:twoCellAnchor editAs="oneCell">
    <xdr:from>
      <xdr:col>2</xdr:col>
      <xdr:colOff>161370</xdr:colOff>
      <xdr:row>308</xdr:row>
      <xdr:rowOff>28237</xdr:rowOff>
    </xdr:from>
    <xdr:to>
      <xdr:col>2</xdr:col>
      <xdr:colOff>351897</xdr:colOff>
      <xdr:row>308</xdr:row>
      <xdr:rowOff>217420</xdr:rowOff>
    </xdr:to>
    <xdr:pic>
      <xdr:nvPicPr>
        <xdr:cNvPr id="309" name="図 308">
          <a:extLst>
            <a:ext uri="{FF2B5EF4-FFF2-40B4-BE49-F238E27FC236}">
              <a16:creationId xmlns:a16="http://schemas.microsoft.com/office/drawing/2014/main" id="{3134D9F9-8B85-4F9E-9FE1-B4BB33242C13}"/>
            </a:ext>
          </a:extLst>
        </xdr:cNvPr>
        <xdr:cNvPicPr>
          <a:picLocks noChangeAspect="1"/>
        </xdr:cNvPicPr>
      </xdr:nvPicPr>
      <xdr:blipFill>
        <a:blip xmlns:r="http://schemas.openxmlformats.org/officeDocument/2006/relationships" r:embed="rId308">
          <a:extLst>
            <a:ext uri="{28A0092B-C50C-407E-A947-70E740481C1C}">
              <a14:useLocalDpi xmlns:a14="http://schemas.microsoft.com/office/drawing/2010/main" val="0"/>
            </a:ext>
          </a:extLst>
        </a:blip>
        <a:stretch>
          <a:fillRect/>
        </a:stretch>
      </xdr:blipFill>
      <xdr:spPr>
        <a:xfrm>
          <a:off x="5198190" y="91430137"/>
          <a:ext cx="190527" cy="189183"/>
        </a:xfrm>
        <a:prstGeom prst="rect">
          <a:avLst/>
        </a:prstGeom>
      </xdr:spPr>
    </xdr:pic>
    <xdr:clientData/>
  </xdr:twoCellAnchor>
  <xdr:twoCellAnchor editAs="oneCell">
    <xdr:from>
      <xdr:col>2</xdr:col>
      <xdr:colOff>161370</xdr:colOff>
      <xdr:row>309</xdr:row>
      <xdr:rowOff>26897</xdr:rowOff>
    </xdr:from>
    <xdr:to>
      <xdr:col>2</xdr:col>
      <xdr:colOff>351947</xdr:colOff>
      <xdr:row>309</xdr:row>
      <xdr:rowOff>217474</xdr:rowOff>
    </xdr:to>
    <xdr:pic>
      <xdr:nvPicPr>
        <xdr:cNvPr id="310" name="図 309">
          <a:extLst>
            <a:ext uri="{FF2B5EF4-FFF2-40B4-BE49-F238E27FC236}">
              <a16:creationId xmlns:a16="http://schemas.microsoft.com/office/drawing/2014/main" id="{4A3CE293-945F-44E5-936C-E20D7367B19C}"/>
            </a:ext>
          </a:extLst>
        </xdr:cNvPr>
        <xdr:cNvPicPr>
          <a:picLocks noChangeAspect="1"/>
        </xdr:cNvPicPr>
      </xdr:nvPicPr>
      <xdr:blipFill>
        <a:blip xmlns:r="http://schemas.openxmlformats.org/officeDocument/2006/relationships" r:embed="rId309">
          <a:extLst>
            <a:ext uri="{28A0092B-C50C-407E-A947-70E740481C1C}">
              <a14:useLocalDpi xmlns:a14="http://schemas.microsoft.com/office/drawing/2010/main" val="0"/>
            </a:ext>
          </a:extLst>
        </a:blip>
        <a:stretch>
          <a:fillRect/>
        </a:stretch>
      </xdr:blipFill>
      <xdr:spPr>
        <a:xfrm>
          <a:off x="5198190" y="91725977"/>
          <a:ext cx="190577" cy="190577"/>
        </a:xfrm>
        <a:prstGeom prst="rect">
          <a:avLst/>
        </a:prstGeom>
      </xdr:spPr>
    </xdr:pic>
    <xdr:clientData/>
  </xdr:twoCellAnchor>
  <xdr:twoCellAnchor editAs="oneCell">
    <xdr:from>
      <xdr:col>2</xdr:col>
      <xdr:colOff>161370</xdr:colOff>
      <xdr:row>310</xdr:row>
      <xdr:rowOff>26896</xdr:rowOff>
    </xdr:from>
    <xdr:to>
      <xdr:col>2</xdr:col>
      <xdr:colOff>351897</xdr:colOff>
      <xdr:row>310</xdr:row>
      <xdr:rowOff>217423</xdr:rowOff>
    </xdr:to>
    <xdr:pic>
      <xdr:nvPicPr>
        <xdr:cNvPr id="311" name="図 310">
          <a:extLst>
            <a:ext uri="{FF2B5EF4-FFF2-40B4-BE49-F238E27FC236}">
              <a16:creationId xmlns:a16="http://schemas.microsoft.com/office/drawing/2014/main" id="{2A559925-1809-45E9-980C-96D44F0CCE49}"/>
            </a:ext>
          </a:extLst>
        </xdr:cNvPr>
        <xdr:cNvPicPr>
          <a:picLocks noChangeAspect="1"/>
        </xdr:cNvPicPr>
      </xdr:nvPicPr>
      <xdr:blipFill>
        <a:blip xmlns:r="http://schemas.openxmlformats.org/officeDocument/2006/relationships" r:embed="rId310">
          <a:extLst>
            <a:ext uri="{28A0092B-C50C-407E-A947-70E740481C1C}">
              <a14:useLocalDpi xmlns:a14="http://schemas.microsoft.com/office/drawing/2010/main" val="0"/>
            </a:ext>
          </a:extLst>
        </a:blip>
        <a:stretch>
          <a:fillRect/>
        </a:stretch>
      </xdr:blipFill>
      <xdr:spPr>
        <a:xfrm>
          <a:off x="5198190" y="92023156"/>
          <a:ext cx="190527" cy="190527"/>
        </a:xfrm>
        <a:prstGeom prst="rect">
          <a:avLst/>
        </a:prstGeom>
      </xdr:spPr>
    </xdr:pic>
    <xdr:clientData/>
  </xdr:twoCellAnchor>
  <xdr:twoCellAnchor editAs="oneCell">
    <xdr:from>
      <xdr:col>2</xdr:col>
      <xdr:colOff>161370</xdr:colOff>
      <xdr:row>311</xdr:row>
      <xdr:rowOff>26895</xdr:rowOff>
    </xdr:from>
    <xdr:to>
      <xdr:col>2</xdr:col>
      <xdr:colOff>351947</xdr:colOff>
      <xdr:row>311</xdr:row>
      <xdr:rowOff>217472</xdr:rowOff>
    </xdr:to>
    <xdr:pic>
      <xdr:nvPicPr>
        <xdr:cNvPr id="312" name="図 311">
          <a:extLst>
            <a:ext uri="{FF2B5EF4-FFF2-40B4-BE49-F238E27FC236}">
              <a16:creationId xmlns:a16="http://schemas.microsoft.com/office/drawing/2014/main" id="{5A3583F8-EE91-4158-8E59-19A4F2D9DD6D}"/>
            </a:ext>
          </a:extLst>
        </xdr:cNvPr>
        <xdr:cNvPicPr>
          <a:picLocks noChangeAspect="1"/>
        </xdr:cNvPicPr>
      </xdr:nvPicPr>
      <xdr:blipFill>
        <a:blip xmlns:r="http://schemas.openxmlformats.org/officeDocument/2006/relationships" r:embed="rId311">
          <a:extLst>
            <a:ext uri="{28A0092B-C50C-407E-A947-70E740481C1C}">
              <a14:useLocalDpi xmlns:a14="http://schemas.microsoft.com/office/drawing/2010/main" val="0"/>
            </a:ext>
          </a:extLst>
        </a:blip>
        <a:stretch>
          <a:fillRect/>
        </a:stretch>
      </xdr:blipFill>
      <xdr:spPr>
        <a:xfrm>
          <a:off x="5198190" y="92320335"/>
          <a:ext cx="190577" cy="190577"/>
        </a:xfrm>
        <a:prstGeom prst="rect">
          <a:avLst/>
        </a:prstGeom>
      </xdr:spPr>
    </xdr:pic>
    <xdr:clientData/>
  </xdr:twoCellAnchor>
  <xdr:twoCellAnchor editAs="oneCell">
    <xdr:from>
      <xdr:col>2</xdr:col>
      <xdr:colOff>161370</xdr:colOff>
      <xdr:row>312</xdr:row>
      <xdr:rowOff>28239</xdr:rowOff>
    </xdr:from>
    <xdr:to>
      <xdr:col>2</xdr:col>
      <xdr:colOff>351897</xdr:colOff>
      <xdr:row>312</xdr:row>
      <xdr:rowOff>217421</xdr:rowOff>
    </xdr:to>
    <xdr:pic>
      <xdr:nvPicPr>
        <xdr:cNvPr id="313" name="図 312">
          <a:extLst>
            <a:ext uri="{FF2B5EF4-FFF2-40B4-BE49-F238E27FC236}">
              <a16:creationId xmlns:a16="http://schemas.microsoft.com/office/drawing/2014/main" id="{231B0B59-1786-4345-9BAD-94D1A0CF4158}"/>
            </a:ext>
          </a:extLst>
        </xdr:cNvPr>
        <xdr:cNvPicPr>
          <a:picLocks noChangeAspect="1"/>
        </xdr:cNvPicPr>
      </xdr:nvPicPr>
      <xdr:blipFill>
        <a:blip xmlns:r="http://schemas.openxmlformats.org/officeDocument/2006/relationships" r:embed="rId312">
          <a:extLst>
            <a:ext uri="{28A0092B-C50C-407E-A947-70E740481C1C}">
              <a14:useLocalDpi xmlns:a14="http://schemas.microsoft.com/office/drawing/2010/main" val="0"/>
            </a:ext>
          </a:extLst>
        </a:blip>
        <a:stretch>
          <a:fillRect/>
        </a:stretch>
      </xdr:blipFill>
      <xdr:spPr>
        <a:xfrm>
          <a:off x="5198190" y="92618859"/>
          <a:ext cx="190527" cy="189182"/>
        </a:xfrm>
        <a:prstGeom prst="rect">
          <a:avLst/>
        </a:prstGeom>
      </xdr:spPr>
    </xdr:pic>
    <xdr:clientData/>
  </xdr:twoCellAnchor>
  <xdr:twoCellAnchor editAs="oneCell">
    <xdr:from>
      <xdr:col>2</xdr:col>
      <xdr:colOff>161370</xdr:colOff>
      <xdr:row>313</xdr:row>
      <xdr:rowOff>28238</xdr:rowOff>
    </xdr:from>
    <xdr:to>
      <xdr:col>2</xdr:col>
      <xdr:colOff>351897</xdr:colOff>
      <xdr:row>313</xdr:row>
      <xdr:rowOff>217420</xdr:rowOff>
    </xdr:to>
    <xdr:pic>
      <xdr:nvPicPr>
        <xdr:cNvPr id="314" name="図 313">
          <a:extLst>
            <a:ext uri="{FF2B5EF4-FFF2-40B4-BE49-F238E27FC236}">
              <a16:creationId xmlns:a16="http://schemas.microsoft.com/office/drawing/2014/main" id="{7067A17B-6CC5-4B28-94A1-A51AF18E50E3}"/>
            </a:ext>
          </a:extLst>
        </xdr:cNvPr>
        <xdr:cNvPicPr>
          <a:picLocks noChangeAspect="1"/>
        </xdr:cNvPicPr>
      </xdr:nvPicPr>
      <xdr:blipFill>
        <a:blip xmlns:r="http://schemas.openxmlformats.org/officeDocument/2006/relationships" r:embed="rId313">
          <a:extLst>
            <a:ext uri="{28A0092B-C50C-407E-A947-70E740481C1C}">
              <a14:useLocalDpi xmlns:a14="http://schemas.microsoft.com/office/drawing/2010/main" val="0"/>
            </a:ext>
          </a:extLst>
        </a:blip>
        <a:stretch>
          <a:fillRect/>
        </a:stretch>
      </xdr:blipFill>
      <xdr:spPr>
        <a:xfrm>
          <a:off x="5198190" y="92916038"/>
          <a:ext cx="190527" cy="189182"/>
        </a:xfrm>
        <a:prstGeom prst="rect">
          <a:avLst/>
        </a:prstGeom>
      </xdr:spPr>
    </xdr:pic>
    <xdr:clientData/>
  </xdr:twoCellAnchor>
  <xdr:twoCellAnchor editAs="oneCell">
    <xdr:from>
      <xdr:col>2</xdr:col>
      <xdr:colOff>161370</xdr:colOff>
      <xdr:row>314</xdr:row>
      <xdr:rowOff>26897</xdr:rowOff>
    </xdr:from>
    <xdr:to>
      <xdr:col>2</xdr:col>
      <xdr:colOff>351897</xdr:colOff>
      <xdr:row>314</xdr:row>
      <xdr:rowOff>217424</xdr:rowOff>
    </xdr:to>
    <xdr:pic>
      <xdr:nvPicPr>
        <xdr:cNvPr id="315" name="図 314">
          <a:extLst>
            <a:ext uri="{FF2B5EF4-FFF2-40B4-BE49-F238E27FC236}">
              <a16:creationId xmlns:a16="http://schemas.microsoft.com/office/drawing/2014/main" id="{5CE9C7F8-C3BE-4FD4-A201-E4B84D1C7FC6}"/>
            </a:ext>
          </a:extLst>
        </xdr:cNvPr>
        <xdr:cNvPicPr>
          <a:picLocks noChangeAspect="1"/>
        </xdr:cNvPicPr>
      </xdr:nvPicPr>
      <xdr:blipFill>
        <a:blip xmlns:r="http://schemas.openxmlformats.org/officeDocument/2006/relationships" r:embed="rId314">
          <a:extLst>
            <a:ext uri="{28A0092B-C50C-407E-A947-70E740481C1C}">
              <a14:useLocalDpi xmlns:a14="http://schemas.microsoft.com/office/drawing/2010/main" val="0"/>
            </a:ext>
          </a:extLst>
        </a:blip>
        <a:stretch>
          <a:fillRect/>
        </a:stretch>
      </xdr:blipFill>
      <xdr:spPr>
        <a:xfrm>
          <a:off x="5198190" y="93211877"/>
          <a:ext cx="190527" cy="190527"/>
        </a:xfrm>
        <a:prstGeom prst="rect">
          <a:avLst/>
        </a:prstGeom>
      </xdr:spPr>
    </xdr:pic>
    <xdr:clientData/>
  </xdr:twoCellAnchor>
  <xdr:twoCellAnchor editAs="oneCell">
    <xdr:from>
      <xdr:col>2</xdr:col>
      <xdr:colOff>161370</xdr:colOff>
      <xdr:row>315</xdr:row>
      <xdr:rowOff>26896</xdr:rowOff>
    </xdr:from>
    <xdr:to>
      <xdr:col>2</xdr:col>
      <xdr:colOff>351897</xdr:colOff>
      <xdr:row>315</xdr:row>
      <xdr:rowOff>217423</xdr:rowOff>
    </xdr:to>
    <xdr:pic>
      <xdr:nvPicPr>
        <xdr:cNvPr id="316" name="図 315">
          <a:extLst>
            <a:ext uri="{FF2B5EF4-FFF2-40B4-BE49-F238E27FC236}">
              <a16:creationId xmlns:a16="http://schemas.microsoft.com/office/drawing/2014/main" id="{3A271298-00DA-4DC2-B913-9088B3902703}"/>
            </a:ext>
          </a:extLst>
        </xdr:cNvPr>
        <xdr:cNvPicPr>
          <a:picLocks noChangeAspect="1"/>
        </xdr:cNvPicPr>
      </xdr:nvPicPr>
      <xdr:blipFill>
        <a:blip xmlns:r="http://schemas.openxmlformats.org/officeDocument/2006/relationships" r:embed="rId315">
          <a:extLst>
            <a:ext uri="{28A0092B-C50C-407E-A947-70E740481C1C}">
              <a14:useLocalDpi xmlns:a14="http://schemas.microsoft.com/office/drawing/2010/main" val="0"/>
            </a:ext>
          </a:extLst>
        </a:blip>
        <a:stretch>
          <a:fillRect/>
        </a:stretch>
      </xdr:blipFill>
      <xdr:spPr>
        <a:xfrm>
          <a:off x="5198190" y="93509056"/>
          <a:ext cx="190527" cy="190527"/>
        </a:xfrm>
        <a:prstGeom prst="rect">
          <a:avLst/>
        </a:prstGeom>
      </xdr:spPr>
    </xdr:pic>
    <xdr:clientData/>
  </xdr:twoCellAnchor>
  <xdr:twoCellAnchor editAs="oneCell">
    <xdr:from>
      <xdr:col>2</xdr:col>
      <xdr:colOff>161370</xdr:colOff>
      <xdr:row>316</xdr:row>
      <xdr:rowOff>26895</xdr:rowOff>
    </xdr:from>
    <xdr:to>
      <xdr:col>2</xdr:col>
      <xdr:colOff>351897</xdr:colOff>
      <xdr:row>316</xdr:row>
      <xdr:rowOff>217422</xdr:rowOff>
    </xdr:to>
    <xdr:pic>
      <xdr:nvPicPr>
        <xdr:cNvPr id="317" name="図 316">
          <a:extLst>
            <a:ext uri="{FF2B5EF4-FFF2-40B4-BE49-F238E27FC236}">
              <a16:creationId xmlns:a16="http://schemas.microsoft.com/office/drawing/2014/main" id="{DEA64587-1E07-406D-A37B-2D55A9CB165D}"/>
            </a:ext>
          </a:extLst>
        </xdr:cNvPr>
        <xdr:cNvPicPr>
          <a:picLocks noChangeAspect="1"/>
        </xdr:cNvPicPr>
      </xdr:nvPicPr>
      <xdr:blipFill>
        <a:blip xmlns:r="http://schemas.openxmlformats.org/officeDocument/2006/relationships" r:embed="rId316">
          <a:extLst>
            <a:ext uri="{28A0092B-C50C-407E-A947-70E740481C1C}">
              <a14:useLocalDpi xmlns:a14="http://schemas.microsoft.com/office/drawing/2010/main" val="0"/>
            </a:ext>
          </a:extLst>
        </a:blip>
        <a:stretch>
          <a:fillRect/>
        </a:stretch>
      </xdr:blipFill>
      <xdr:spPr>
        <a:xfrm>
          <a:off x="5198190" y="93806235"/>
          <a:ext cx="190527" cy="190527"/>
        </a:xfrm>
        <a:prstGeom prst="rect">
          <a:avLst/>
        </a:prstGeom>
      </xdr:spPr>
    </xdr:pic>
    <xdr:clientData/>
  </xdr:twoCellAnchor>
  <xdr:twoCellAnchor editAs="oneCell">
    <xdr:from>
      <xdr:col>2</xdr:col>
      <xdr:colOff>161370</xdr:colOff>
      <xdr:row>317</xdr:row>
      <xdr:rowOff>28239</xdr:rowOff>
    </xdr:from>
    <xdr:to>
      <xdr:col>2</xdr:col>
      <xdr:colOff>351897</xdr:colOff>
      <xdr:row>317</xdr:row>
      <xdr:rowOff>217421</xdr:rowOff>
    </xdr:to>
    <xdr:pic>
      <xdr:nvPicPr>
        <xdr:cNvPr id="318" name="図 317">
          <a:extLst>
            <a:ext uri="{FF2B5EF4-FFF2-40B4-BE49-F238E27FC236}">
              <a16:creationId xmlns:a16="http://schemas.microsoft.com/office/drawing/2014/main" id="{5EF407B0-BA70-4320-9437-8C99506B54DF}"/>
            </a:ext>
          </a:extLst>
        </xdr:cNvPr>
        <xdr:cNvPicPr>
          <a:picLocks noChangeAspect="1"/>
        </xdr:cNvPicPr>
      </xdr:nvPicPr>
      <xdr:blipFill>
        <a:blip xmlns:r="http://schemas.openxmlformats.org/officeDocument/2006/relationships" r:embed="rId317">
          <a:extLst>
            <a:ext uri="{28A0092B-C50C-407E-A947-70E740481C1C}">
              <a14:useLocalDpi xmlns:a14="http://schemas.microsoft.com/office/drawing/2010/main" val="0"/>
            </a:ext>
          </a:extLst>
        </a:blip>
        <a:stretch>
          <a:fillRect/>
        </a:stretch>
      </xdr:blipFill>
      <xdr:spPr>
        <a:xfrm>
          <a:off x="5198190" y="94104759"/>
          <a:ext cx="190527" cy="189182"/>
        </a:xfrm>
        <a:prstGeom prst="rect">
          <a:avLst/>
        </a:prstGeom>
      </xdr:spPr>
    </xdr:pic>
    <xdr:clientData/>
  </xdr:twoCellAnchor>
  <xdr:twoCellAnchor editAs="oneCell">
    <xdr:from>
      <xdr:col>2</xdr:col>
      <xdr:colOff>161370</xdr:colOff>
      <xdr:row>318</xdr:row>
      <xdr:rowOff>28237</xdr:rowOff>
    </xdr:from>
    <xdr:to>
      <xdr:col>2</xdr:col>
      <xdr:colOff>351897</xdr:colOff>
      <xdr:row>318</xdr:row>
      <xdr:rowOff>217420</xdr:rowOff>
    </xdr:to>
    <xdr:pic>
      <xdr:nvPicPr>
        <xdr:cNvPr id="319" name="図 318">
          <a:extLst>
            <a:ext uri="{FF2B5EF4-FFF2-40B4-BE49-F238E27FC236}">
              <a16:creationId xmlns:a16="http://schemas.microsoft.com/office/drawing/2014/main" id="{1BEACF89-DB40-4E35-8B8B-DE853FC2478B}"/>
            </a:ext>
          </a:extLst>
        </xdr:cNvPr>
        <xdr:cNvPicPr>
          <a:picLocks noChangeAspect="1"/>
        </xdr:cNvPicPr>
      </xdr:nvPicPr>
      <xdr:blipFill>
        <a:blip xmlns:r="http://schemas.openxmlformats.org/officeDocument/2006/relationships" r:embed="rId318">
          <a:extLst>
            <a:ext uri="{28A0092B-C50C-407E-A947-70E740481C1C}">
              <a14:useLocalDpi xmlns:a14="http://schemas.microsoft.com/office/drawing/2010/main" val="0"/>
            </a:ext>
          </a:extLst>
        </a:blip>
        <a:stretch>
          <a:fillRect/>
        </a:stretch>
      </xdr:blipFill>
      <xdr:spPr>
        <a:xfrm>
          <a:off x="5198190" y="94401937"/>
          <a:ext cx="190527" cy="189183"/>
        </a:xfrm>
        <a:prstGeom prst="rect">
          <a:avLst/>
        </a:prstGeom>
      </xdr:spPr>
    </xdr:pic>
    <xdr:clientData/>
  </xdr:twoCellAnchor>
  <xdr:twoCellAnchor editAs="oneCell">
    <xdr:from>
      <xdr:col>2</xdr:col>
      <xdr:colOff>161370</xdr:colOff>
      <xdr:row>319</xdr:row>
      <xdr:rowOff>26897</xdr:rowOff>
    </xdr:from>
    <xdr:to>
      <xdr:col>2</xdr:col>
      <xdr:colOff>351897</xdr:colOff>
      <xdr:row>319</xdr:row>
      <xdr:rowOff>217424</xdr:rowOff>
    </xdr:to>
    <xdr:pic>
      <xdr:nvPicPr>
        <xdr:cNvPr id="320" name="図 319">
          <a:extLst>
            <a:ext uri="{FF2B5EF4-FFF2-40B4-BE49-F238E27FC236}">
              <a16:creationId xmlns:a16="http://schemas.microsoft.com/office/drawing/2014/main" id="{24BBE620-4896-4CD0-9FCE-5FBA201B7711}"/>
            </a:ext>
          </a:extLst>
        </xdr:cNvPr>
        <xdr:cNvPicPr>
          <a:picLocks noChangeAspect="1"/>
        </xdr:cNvPicPr>
      </xdr:nvPicPr>
      <xdr:blipFill>
        <a:blip xmlns:r="http://schemas.openxmlformats.org/officeDocument/2006/relationships" r:embed="rId319">
          <a:extLst>
            <a:ext uri="{28A0092B-C50C-407E-A947-70E740481C1C}">
              <a14:useLocalDpi xmlns:a14="http://schemas.microsoft.com/office/drawing/2010/main" val="0"/>
            </a:ext>
          </a:extLst>
        </a:blip>
        <a:stretch>
          <a:fillRect/>
        </a:stretch>
      </xdr:blipFill>
      <xdr:spPr>
        <a:xfrm>
          <a:off x="5198190" y="94697777"/>
          <a:ext cx="190527" cy="190527"/>
        </a:xfrm>
        <a:prstGeom prst="rect">
          <a:avLst/>
        </a:prstGeom>
      </xdr:spPr>
    </xdr:pic>
    <xdr:clientData/>
  </xdr:twoCellAnchor>
  <xdr:twoCellAnchor editAs="oneCell">
    <xdr:from>
      <xdr:col>2</xdr:col>
      <xdr:colOff>161370</xdr:colOff>
      <xdr:row>320</xdr:row>
      <xdr:rowOff>26896</xdr:rowOff>
    </xdr:from>
    <xdr:to>
      <xdr:col>2</xdr:col>
      <xdr:colOff>351897</xdr:colOff>
      <xdr:row>320</xdr:row>
      <xdr:rowOff>217423</xdr:rowOff>
    </xdr:to>
    <xdr:pic>
      <xdr:nvPicPr>
        <xdr:cNvPr id="321" name="図 320">
          <a:extLst>
            <a:ext uri="{FF2B5EF4-FFF2-40B4-BE49-F238E27FC236}">
              <a16:creationId xmlns:a16="http://schemas.microsoft.com/office/drawing/2014/main" id="{EBD50EFF-A1DE-48E3-8D95-B2F230151E9F}"/>
            </a:ext>
          </a:extLst>
        </xdr:cNvPr>
        <xdr:cNvPicPr>
          <a:picLocks noChangeAspect="1"/>
        </xdr:cNvPicPr>
      </xdr:nvPicPr>
      <xdr:blipFill>
        <a:blip xmlns:r="http://schemas.openxmlformats.org/officeDocument/2006/relationships" r:embed="rId320">
          <a:extLst>
            <a:ext uri="{28A0092B-C50C-407E-A947-70E740481C1C}">
              <a14:useLocalDpi xmlns:a14="http://schemas.microsoft.com/office/drawing/2010/main" val="0"/>
            </a:ext>
          </a:extLst>
        </a:blip>
        <a:stretch>
          <a:fillRect/>
        </a:stretch>
      </xdr:blipFill>
      <xdr:spPr>
        <a:xfrm>
          <a:off x="5198190" y="94994956"/>
          <a:ext cx="190527" cy="190527"/>
        </a:xfrm>
        <a:prstGeom prst="rect">
          <a:avLst/>
        </a:prstGeom>
      </xdr:spPr>
    </xdr:pic>
    <xdr:clientData/>
  </xdr:twoCellAnchor>
  <xdr:twoCellAnchor editAs="oneCell">
    <xdr:from>
      <xdr:col>2</xdr:col>
      <xdr:colOff>161370</xdr:colOff>
      <xdr:row>321</xdr:row>
      <xdr:rowOff>26895</xdr:rowOff>
    </xdr:from>
    <xdr:to>
      <xdr:col>2</xdr:col>
      <xdr:colOff>351897</xdr:colOff>
      <xdr:row>321</xdr:row>
      <xdr:rowOff>217422</xdr:rowOff>
    </xdr:to>
    <xdr:pic>
      <xdr:nvPicPr>
        <xdr:cNvPr id="322" name="図 321">
          <a:extLst>
            <a:ext uri="{FF2B5EF4-FFF2-40B4-BE49-F238E27FC236}">
              <a16:creationId xmlns:a16="http://schemas.microsoft.com/office/drawing/2014/main" id="{1829501F-5488-4321-999A-5964B5A2EF76}"/>
            </a:ext>
          </a:extLst>
        </xdr:cNvPr>
        <xdr:cNvPicPr>
          <a:picLocks noChangeAspect="1"/>
        </xdr:cNvPicPr>
      </xdr:nvPicPr>
      <xdr:blipFill>
        <a:blip xmlns:r="http://schemas.openxmlformats.org/officeDocument/2006/relationships" r:embed="rId321">
          <a:extLst>
            <a:ext uri="{28A0092B-C50C-407E-A947-70E740481C1C}">
              <a14:useLocalDpi xmlns:a14="http://schemas.microsoft.com/office/drawing/2010/main" val="0"/>
            </a:ext>
          </a:extLst>
        </a:blip>
        <a:stretch>
          <a:fillRect/>
        </a:stretch>
      </xdr:blipFill>
      <xdr:spPr>
        <a:xfrm>
          <a:off x="5198190" y="95292135"/>
          <a:ext cx="190527" cy="190527"/>
        </a:xfrm>
        <a:prstGeom prst="rect">
          <a:avLst/>
        </a:prstGeom>
      </xdr:spPr>
    </xdr:pic>
    <xdr:clientData/>
  </xdr:twoCellAnchor>
  <xdr:twoCellAnchor editAs="oneCell">
    <xdr:from>
      <xdr:col>2</xdr:col>
      <xdr:colOff>161370</xdr:colOff>
      <xdr:row>322</xdr:row>
      <xdr:rowOff>28238</xdr:rowOff>
    </xdr:from>
    <xdr:to>
      <xdr:col>2</xdr:col>
      <xdr:colOff>351897</xdr:colOff>
      <xdr:row>322</xdr:row>
      <xdr:rowOff>217421</xdr:rowOff>
    </xdr:to>
    <xdr:pic>
      <xdr:nvPicPr>
        <xdr:cNvPr id="323" name="図 322">
          <a:extLst>
            <a:ext uri="{FF2B5EF4-FFF2-40B4-BE49-F238E27FC236}">
              <a16:creationId xmlns:a16="http://schemas.microsoft.com/office/drawing/2014/main" id="{B9492390-577C-4AB8-A193-3C1F37B6B36C}"/>
            </a:ext>
          </a:extLst>
        </xdr:cNvPr>
        <xdr:cNvPicPr>
          <a:picLocks noChangeAspect="1"/>
        </xdr:cNvPicPr>
      </xdr:nvPicPr>
      <xdr:blipFill>
        <a:blip xmlns:r="http://schemas.openxmlformats.org/officeDocument/2006/relationships" r:embed="rId322">
          <a:extLst>
            <a:ext uri="{28A0092B-C50C-407E-A947-70E740481C1C}">
              <a14:useLocalDpi xmlns:a14="http://schemas.microsoft.com/office/drawing/2010/main" val="0"/>
            </a:ext>
          </a:extLst>
        </a:blip>
        <a:stretch>
          <a:fillRect/>
        </a:stretch>
      </xdr:blipFill>
      <xdr:spPr>
        <a:xfrm>
          <a:off x="5198190" y="95590658"/>
          <a:ext cx="190527" cy="189183"/>
        </a:xfrm>
        <a:prstGeom prst="rect">
          <a:avLst/>
        </a:prstGeom>
      </xdr:spPr>
    </xdr:pic>
    <xdr:clientData/>
  </xdr:twoCellAnchor>
  <xdr:twoCellAnchor editAs="oneCell">
    <xdr:from>
      <xdr:col>2</xdr:col>
      <xdr:colOff>161370</xdr:colOff>
      <xdr:row>323</xdr:row>
      <xdr:rowOff>28238</xdr:rowOff>
    </xdr:from>
    <xdr:to>
      <xdr:col>2</xdr:col>
      <xdr:colOff>351897</xdr:colOff>
      <xdr:row>323</xdr:row>
      <xdr:rowOff>217420</xdr:rowOff>
    </xdr:to>
    <xdr:pic>
      <xdr:nvPicPr>
        <xdr:cNvPr id="324" name="図 323">
          <a:extLst>
            <a:ext uri="{FF2B5EF4-FFF2-40B4-BE49-F238E27FC236}">
              <a16:creationId xmlns:a16="http://schemas.microsoft.com/office/drawing/2014/main" id="{8BD53AC0-5F8C-417A-95F9-659A70364856}"/>
            </a:ext>
          </a:extLst>
        </xdr:cNvPr>
        <xdr:cNvPicPr>
          <a:picLocks noChangeAspect="1"/>
        </xdr:cNvPicPr>
      </xdr:nvPicPr>
      <xdr:blipFill>
        <a:blip xmlns:r="http://schemas.openxmlformats.org/officeDocument/2006/relationships" r:embed="rId323">
          <a:extLst>
            <a:ext uri="{28A0092B-C50C-407E-A947-70E740481C1C}">
              <a14:useLocalDpi xmlns:a14="http://schemas.microsoft.com/office/drawing/2010/main" val="0"/>
            </a:ext>
          </a:extLst>
        </a:blip>
        <a:stretch>
          <a:fillRect/>
        </a:stretch>
      </xdr:blipFill>
      <xdr:spPr>
        <a:xfrm>
          <a:off x="5198190" y="95887838"/>
          <a:ext cx="190527" cy="189182"/>
        </a:xfrm>
        <a:prstGeom prst="rect">
          <a:avLst/>
        </a:prstGeom>
      </xdr:spPr>
    </xdr:pic>
    <xdr:clientData/>
  </xdr:twoCellAnchor>
  <xdr:twoCellAnchor editAs="oneCell">
    <xdr:from>
      <xdr:col>2</xdr:col>
      <xdr:colOff>161370</xdr:colOff>
      <xdr:row>324</xdr:row>
      <xdr:rowOff>26897</xdr:rowOff>
    </xdr:from>
    <xdr:to>
      <xdr:col>2</xdr:col>
      <xdr:colOff>351897</xdr:colOff>
      <xdr:row>324</xdr:row>
      <xdr:rowOff>217424</xdr:rowOff>
    </xdr:to>
    <xdr:pic>
      <xdr:nvPicPr>
        <xdr:cNvPr id="325" name="図 324">
          <a:extLst>
            <a:ext uri="{FF2B5EF4-FFF2-40B4-BE49-F238E27FC236}">
              <a16:creationId xmlns:a16="http://schemas.microsoft.com/office/drawing/2014/main" id="{D04D6CE2-EBB7-4933-82F5-B194717D82CD}"/>
            </a:ext>
          </a:extLst>
        </xdr:cNvPr>
        <xdr:cNvPicPr>
          <a:picLocks noChangeAspect="1"/>
        </xdr:cNvPicPr>
      </xdr:nvPicPr>
      <xdr:blipFill>
        <a:blip xmlns:r="http://schemas.openxmlformats.org/officeDocument/2006/relationships" r:embed="rId324">
          <a:extLst>
            <a:ext uri="{28A0092B-C50C-407E-A947-70E740481C1C}">
              <a14:useLocalDpi xmlns:a14="http://schemas.microsoft.com/office/drawing/2010/main" val="0"/>
            </a:ext>
          </a:extLst>
        </a:blip>
        <a:stretch>
          <a:fillRect/>
        </a:stretch>
      </xdr:blipFill>
      <xdr:spPr>
        <a:xfrm>
          <a:off x="5198190" y="96183677"/>
          <a:ext cx="190527" cy="190527"/>
        </a:xfrm>
        <a:prstGeom prst="rect">
          <a:avLst/>
        </a:prstGeom>
      </xdr:spPr>
    </xdr:pic>
    <xdr:clientData/>
  </xdr:twoCellAnchor>
  <xdr:twoCellAnchor editAs="oneCell">
    <xdr:from>
      <xdr:col>2</xdr:col>
      <xdr:colOff>161370</xdr:colOff>
      <xdr:row>325</xdr:row>
      <xdr:rowOff>26896</xdr:rowOff>
    </xdr:from>
    <xdr:to>
      <xdr:col>2</xdr:col>
      <xdr:colOff>351897</xdr:colOff>
      <xdr:row>325</xdr:row>
      <xdr:rowOff>217423</xdr:rowOff>
    </xdr:to>
    <xdr:pic>
      <xdr:nvPicPr>
        <xdr:cNvPr id="326" name="図 325">
          <a:extLst>
            <a:ext uri="{FF2B5EF4-FFF2-40B4-BE49-F238E27FC236}">
              <a16:creationId xmlns:a16="http://schemas.microsoft.com/office/drawing/2014/main" id="{B04D2734-67F5-412E-A1E4-A3783D6CCE88}"/>
            </a:ext>
          </a:extLst>
        </xdr:cNvPr>
        <xdr:cNvPicPr>
          <a:picLocks noChangeAspect="1"/>
        </xdr:cNvPicPr>
      </xdr:nvPicPr>
      <xdr:blipFill>
        <a:blip xmlns:r="http://schemas.openxmlformats.org/officeDocument/2006/relationships" r:embed="rId325">
          <a:extLst>
            <a:ext uri="{28A0092B-C50C-407E-A947-70E740481C1C}">
              <a14:useLocalDpi xmlns:a14="http://schemas.microsoft.com/office/drawing/2010/main" val="0"/>
            </a:ext>
          </a:extLst>
        </a:blip>
        <a:stretch>
          <a:fillRect/>
        </a:stretch>
      </xdr:blipFill>
      <xdr:spPr>
        <a:xfrm>
          <a:off x="5198190" y="96480856"/>
          <a:ext cx="190527" cy="190527"/>
        </a:xfrm>
        <a:prstGeom prst="rect">
          <a:avLst/>
        </a:prstGeom>
      </xdr:spPr>
    </xdr:pic>
    <xdr:clientData/>
  </xdr:twoCellAnchor>
  <xdr:twoCellAnchor editAs="oneCell">
    <xdr:from>
      <xdr:col>2</xdr:col>
      <xdr:colOff>161370</xdr:colOff>
      <xdr:row>326</xdr:row>
      <xdr:rowOff>26895</xdr:rowOff>
    </xdr:from>
    <xdr:to>
      <xdr:col>2</xdr:col>
      <xdr:colOff>351897</xdr:colOff>
      <xdr:row>326</xdr:row>
      <xdr:rowOff>217422</xdr:rowOff>
    </xdr:to>
    <xdr:pic>
      <xdr:nvPicPr>
        <xdr:cNvPr id="327" name="図 326">
          <a:extLst>
            <a:ext uri="{FF2B5EF4-FFF2-40B4-BE49-F238E27FC236}">
              <a16:creationId xmlns:a16="http://schemas.microsoft.com/office/drawing/2014/main" id="{AE324C47-0380-4194-8AF5-D6DAE4134351}"/>
            </a:ext>
          </a:extLst>
        </xdr:cNvPr>
        <xdr:cNvPicPr>
          <a:picLocks noChangeAspect="1"/>
        </xdr:cNvPicPr>
      </xdr:nvPicPr>
      <xdr:blipFill>
        <a:blip xmlns:r="http://schemas.openxmlformats.org/officeDocument/2006/relationships" r:embed="rId326">
          <a:extLst>
            <a:ext uri="{28A0092B-C50C-407E-A947-70E740481C1C}">
              <a14:useLocalDpi xmlns:a14="http://schemas.microsoft.com/office/drawing/2010/main" val="0"/>
            </a:ext>
          </a:extLst>
        </a:blip>
        <a:stretch>
          <a:fillRect/>
        </a:stretch>
      </xdr:blipFill>
      <xdr:spPr>
        <a:xfrm>
          <a:off x="5198190" y="96778035"/>
          <a:ext cx="190527" cy="190527"/>
        </a:xfrm>
        <a:prstGeom prst="rect">
          <a:avLst/>
        </a:prstGeom>
      </xdr:spPr>
    </xdr:pic>
    <xdr:clientData/>
  </xdr:twoCellAnchor>
  <xdr:twoCellAnchor editAs="oneCell">
    <xdr:from>
      <xdr:col>2</xdr:col>
      <xdr:colOff>161370</xdr:colOff>
      <xdr:row>327</xdr:row>
      <xdr:rowOff>28239</xdr:rowOff>
    </xdr:from>
    <xdr:to>
      <xdr:col>2</xdr:col>
      <xdr:colOff>351897</xdr:colOff>
      <xdr:row>327</xdr:row>
      <xdr:rowOff>217421</xdr:rowOff>
    </xdr:to>
    <xdr:pic>
      <xdr:nvPicPr>
        <xdr:cNvPr id="328" name="図 327">
          <a:extLst>
            <a:ext uri="{FF2B5EF4-FFF2-40B4-BE49-F238E27FC236}">
              <a16:creationId xmlns:a16="http://schemas.microsoft.com/office/drawing/2014/main" id="{1FE3F496-B631-4D97-9B00-59F894037FDA}"/>
            </a:ext>
          </a:extLst>
        </xdr:cNvPr>
        <xdr:cNvPicPr>
          <a:picLocks noChangeAspect="1"/>
        </xdr:cNvPicPr>
      </xdr:nvPicPr>
      <xdr:blipFill>
        <a:blip xmlns:r="http://schemas.openxmlformats.org/officeDocument/2006/relationships" r:embed="rId327">
          <a:extLst>
            <a:ext uri="{28A0092B-C50C-407E-A947-70E740481C1C}">
              <a14:useLocalDpi xmlns:a14="http://schemas.microsoft.com/office/drawing/2010/main" val="0"/>
            </a:ext>
          </a:extLst>
        </a:blip>
        <a:stretch>
          <a:fillRect/>
        </a:stretch>
      </xdr:blipFill>
      <xdr:spPr>
        <a:xfrm>
          <a:off x="5198190" y="97076559"/>
          <a:ext cx="190527" cy="189182"/>
        </a:xfrm>
        <a:prstGeom prst="rect">
          <a:avLst/>
        </a:prstGeom>
      </xdr:spPr>
    </xdr:pic>
    <xdr:clientData/>
  </xdr:twoCellAnchor>
  <xdr:twoCellAnchor editAs="oneCell">
    <xdr:from>
      <xdr:col>2</xdr:col>
      <xdr:colOff>161370</xdr:colOff>
      <xdr:row>328</xdr:row>
      <xdr:rowOff>28237</xdr:rowOff>
    </xdr:from>
    <xdr:to>
      <xdr:col>2</xdr:col>
      <xdr:colOff>351897</xdr:colOff>
      <xdr:row>328</xdr:row>
      <xdr:rowOff>217420</xdr:rowOff>
    </xdr:to>
    <xdr:pic>
      <xdr:nvPicPr>
        <xdr:cNvPr id="329" name="図 328">
          <a:extLst>
            <a:ext uri="{FF2B5EF4-FFF2-40B4-BE49-F238E27FC236}">
              <a16:creationId xmlns:a16="http://schemas.microsoft.com/office/drawing/2014/main" id="{F5EACE1A-BA07-4E42-B0FD-4B5894D52D85}"/>
            </a:ext>
          </a:extLst>
        </xdr:cNvPr>
        <xdr:cNvPicPr>
          <a:picLocks noChangeAspect="1"/>
        </xdr:cNvPicPr>
      </xdr:nvPicPr>
      <xdr:blipFill>
        <a:blip xmlns:r="http://schemas.openxmlformats.org/officeDocument/2006/relationships" r:embed="rId328">
          <a:extLst>
            <a:ext uri="{28A0092B-C50C-407E-A947-70E740481C1C}">
              <a14:useLocalDpi xmlns:a14="http://schemas.microsoft.com/office/drawing/2010/main" val="0"/>
            </a:ext>
          </a:extLst>
        </a:blip>
        <a:stretch>
          <a:fillRect/>
        </a:stretch>
      </xdr:blipFill>
      <xdr:spPr>
        <a:xfrm>
          <a:off x="5198190" y="97373737"/>
          <a:ext cx="190527" cy="189183"/>
        </a:xfrm>
        <a:prstGeom prst="rect">
          <a:avLst/>
        </a:prstGeom>
      </xdr:spPr>
    </xdr:pic>
    <xdr:clientData/>
  </xdr:twoCellAnchor>
  <xdr:twoCellAnchor editAs="oneCell">
    <xdr:from>
      <xdr:col>2</xdr:col>
      <xdr:colOff>161370</xdr:colOff>
      <xdr:row>329</xdr:row>
      <xdr:rowOff>26897</xdr:rowOff>
    </xdr:from>
    <xdr:to>
      <xdr:col>2</xdr:col>
      <xdr:colOff>351897</xdr:colOff>
      <xdr:row>329</xdr:row>
      <xdr:rowOff>217424</xdr:rowOff>
    </xdr:to>
    <xdr:pic>
      <xdr:nvPicPr>
        <xdr:cNvPr id="330" name="図 329">
          <a:extLst>
            <a:ext uri="{FF2B5EF4-FFF2-40B4-BE49-F238E27FC236}">
              <a16:creationId xmlns:a16="http://schemas.microsoft.com/office/drawing/2014/main" id="{B07582EF-E48D-444F-951A-6B2070FACA50}"/>
            </a:ext>
          </a:extLst>
        </xdr:cNvPr>
        <xdr:cNvPicPr>
          <a:picLocks noChangeAspect="1"/>
        </xdr:cNvPicPr>
      </xdr:nvPicPr>
      <xdr:blipFill>
        <a:blip xmlns:r="http://schemas.openxmlformats.org/officeDocument/2006/relationships" r:embed="rId329">
          <a:extLst>
            <a:ext uri="{28A0092B-C50C-407E-A947-70E740481C1C}">
              <a14:useLocalDpi xmlns:a14="http://schemas.microsoft.com/office/drawing/2010/main" val="0"/>
            </a:ext>
          </a:extLst>
        </a:blip>
        <a:stretch>
          <a:fillRect/>
        </a:stretch>
      </xdr:blipFill>
      <xdr:spPr>
        <a:xfrm>
          <a:off x="5198190" y="97669577"/>
          <a:ext cx="190527" cy="190527"/>
        </a:xfrm>
        <a:prstGeom prst="rect">
          <a:avLst/>
        </a:prstGeom>
      </xdr:spPr>
    </xdr:pic>
    <xdr:clientData/>
  </xdr:twoCellAnchor>
  <xdr:twoCellAnchor editAs="oneCell">
    <xdr:from>
      <xdr:col>2</xdr:col>
      <xdr:colOff>161370</xdr:colOff>
      <xdr:row>330</xdr:row>
      <xdr:rowOff>26896</xdr:rowOff>
    </xdr:from>
    <xdr:to>
      <xdr:col>2</xdr:col>
      <xdr:colOff>351897</xdr:colOff>
      <xdr:row>330</xdr:row>
      <xdr:rowOff>217423</xdr:rowOff>
    </xdr:to>
    <xdr:pic>
      <xdr:nvPicPr>
        <xdr:cNvPr id="331" name="図 330">
          <a:extLst>
            <a:ext uri="{FF2B5EF4-FFF2-40B4-BE49-F238E27FC236}">
              <a16:creationId xmlns:a16="http://schemas.microsoft.com/office/drawing/2014/main" id="{7D39499A-5E5D-490B-AFE7-06570889FCA9}"/>
            </a:ext>
          </a:extLst>
        </xdr:cNvPr>
        <xdr:cNvPicPr>
          <a:picLocks noChangeAspect="1"/>
        </xdr:cNvPicPr>
      </xdr:nvPicPr>
      <xdr:blipFill>
        <a:blip xmlns:r="http://schemas.openxmlformats.org/officeDocument/2006/relationships" r:embed="rId330">
          <a:extLst>
            <a:ext uri="{28A0092B-C50C-407E-A947-70E740481C1C}">
              <a14:useLocalDpi xmlns:a14="http://schemas.microsoft.com/office/drawing/2010/main" val="0"/>
            </a:ext>
          </a:extLst>
        </a:blip>
        <a:stretch>
          <a:fillRect/>
        </a:stretch>
      </xdr:blipFill>
      <xdr:spPr>
        <a:xfrm>
          <a:off x="5198190" y="97966756"/>
          <a:ext cx="190527" cy="190527"/>
        </a:xfrm>
        <a:prstGeom prst="rect">
          <a:avLst/>
        </a:prstGeom>
      </xdr:spPr>
    </xdr:pic>
    <xdr:clientData/>
  </xdr:twoCellAnchor>
  <xdr:twoCellAnchor editAs="oneCell">
    <xdr:from>
      <xdr:col>2</xdr:col>
      <xdr:colOff>161370</xdr:colOff>
      <xdr:row>331</xdr:row>
      <xdr:rowOff>26895</xdr:rowOff>
    </xdr:from>
    <xdr:to>
      <xdr:col>2</xdr:col>
      <xdr:colOff>351897</xdr:colOff>
      <xdr:row>331</xdr:row>
      <xdr:rowOff>217422</xdr:rowOff>
    </xdr:to>
    <xdr:pic>
      <xdr:nvPicPr>
        <xdr:cNvPr id="332" name="図 331">
          <a:extLst>
            <a:ext uri="{FF2B5EF4-FFF2-40B4-BE49-F238E27FC236}">
              <a16:creationId xmlns:a16="http://schemas.microsoft.com/office/drawing/2014/main" id="{F75424A2-1ECD-4383-B324-C0CFA243A795}"/>
            </a:ext>
          </a:extLst>
        </xdr:cNvPr>
        <xdr:cNvPicPr>
          <a:picLocks noChangeAspect="1"/>
        </xdr:cNvPicPr>
      </xdr:nvPicPr>
      <xdr:blipFill>
        <a:blip xmlns:r="http://schemas.openxmlformats.org/officeDocument/2006/relationships" r:embed="rId331">
          <a:extLst>
            <a:ext uri="{28A0092B-C50C-407E-A947-70E740481C1C}">
              <a14:useLocalDpi xmlns:a14="http://schemas.microsoft.com/office/drawing/2010/main" val="0"/>
            </a:ext>
          </a:extLst>
        </a:blip>
        <a:stretch>
          <a:fillRect/>
        </a:stretch>
      </xdr:blipFill>
      <xdr:spPr>
        <a:xfrm>
          <a:off x="5198190" y="98263935"/>
          <a:ext cx="190527" cy="190527"/>
        </a:xfrm>
        <a:prstGeom prst="rect">
          <a:avLst/>
        </a:prstGeom>
      </xdr:spPr>
    </xdr:pic>
    <xdr:clientData/>
  </xdr:twoCellAnchor>
  <xdr:twoCellAnchor editAs="oneCell">
    <xdr:from>
      <xdr:col>2</xdr:col>
      <xdr:colOff>161370</xdr:colOff>
      <xdr:row>332</xdr:row>
      <xdr:rowOff>28238</xdr:rowOff>
    </xdr:from>
    <xdr:to>
      <xdr:col>2</xdr:col>
      <xdr:colOff>351897</xdr:colOff>
      <xdr:row>332</xdr:row>
      <xdr:rowOff>217421</xdr:rowOff>
    </xdr:to>
    <xdr:pic>
      <xdr:nvPicPr>
        <xdr:cNvPr id="333" name="図 332">
          <a:extLst>
            <a:ext uri="{FF2B5EF4-FFF2-40B4-BE49-F238E27FC236}">
              <a16:creationId xmlns:a16="http://schemas.microsoft.com/office/drawing/2014/main" id="{8986FCBB-5C93-48A4-AB11-1580F738A905}"/>
            </a:ext>
          </a:extLst>
        </xdr:cNvPr>
        <xdr:cNvPicPr>
          <a:picLocks noChangeAspect="1"/>
        </xdr:cNvPicPr>
      </xdr:nvPicPr>
      <xdr:blipFill>
        <a:blip xmlns:r="http://schemas.openxmlformats.org/officeDocument/2006/relationships" r:embed="rId332">
          <a:extLst>
            <a:ext uri="{28A0092B-C50C-407E-A947-70E740481C1C}">
              <a14:useLocalDpi xmlns:a14="http://schemas.microsoft.com/office/drawing/2010/main" val="0"/>
            </a:ext>
          </a:extLst>
        </a:blip>
        <a:stretch>
          <a:fillRect/>
        </a:stretch>
      </xdr:blipFill>
      <xdr:spPr>
        <a:xfrm>
          <a:off x="5198190" y="98562458"/>
          <a:ext cx="190527" cy="189183"/>
        </a:xfrm>
        <a:prstGeom prst="rect">
          <a:avLst/>
        </a:prstGeom>
      </xdr:spPr>
    </xdr:pic>
    <xdr:clientData/>
  </xdr:twoCellAnchor>
  <xdr:twoCellAnchor editAs="oneCell">
    <xdr:from>
      <xdr:col>2</xdr:col>
      <xdr:colOff>161370</xdr:colOff>
      <xdr:row>333</xdr:row>
      <xdr:rowOff>28238</xdr:rowOff>
    </xdr:from>
    <xdr:to>
      <xdr:col>2</xdr:col>
      <xdr:colOff>351897</xdr:colOff>
      <xdr:row>333</xdr:row>
      <xdr:rowOff>217420</xdr:rowOff>
    </xdr:to>
    <xdr:pic>
      <xdr:nvPicPr>
        <xdr:cNvPr id="334" name="図 333">
          <a:extLst>
            <a:ext uri="{FF2B5EF4-FFF2-40B4-BE49-F238E27FC236}">
              <a16:creationId xmlns:a16="http://schemas.microsoft.com/office/drawing/2014/main" id="{B36EFDED-1150-4391-831D-49F14FC34A61}"/>
            </a:ext>
          </a:extLst>
        </xdr:cNvPr>
        <xdr:cNvPicPr>
          <a:picLocks noChangeAspect="1"/>
        </xdr:cNvPicPr>
      </xdr:nvPicPr>
      <xdr:blipFill>
        <a:blip xmlns:r="http://schemas.openxmlformats.org/officeDocument/2006/relationships" r:embed="rId333">
          <a:extLst>
            <a:ext uri="{28A0092B-C50C-407E-A947-70E740481C1C}">
              <a14:useLocalDpi xmlns:a14="http://schemas.microsoft.com/office/drawing/2010/main" val="0"/>
            </a:ext>
          </a:extLst>
        </a:blip>
        <a:stretch>
          <a:fillRect/>
        </a:stretch>
      </xdr:blipFill>
      <xdr:spPr>
        <a:xfrm>
          <a:off x="5198190" y="98859638"/>
          <a:ext cx="190527" cy="189182"/>
        </a:xfrm>
        <a:prstGeom prst="rect">
          <a:avLst/>
        </a:prstGeom>
      </xdr:spPr>
    </xdr:pic>
    <xdr:clientData/>
  </xdr:twoCellAnchor>
  <xdr:twoCellAnchor editAs="oneCell">
    <xdr:from>
      <xdr:col>2</xdr:col>
      <xdr:colOff>161370</xdr:colOff>
      <xdr:row>334</xdr:row>
      <xdr:rowOff>26897</xdr:rowOff>
    </xdr:from>
    <xdr:to>
      <xdr:col>2</xdr:col>
      <xdr:colOff>351897</xdr:colOff>
      <xdr:row>334</xdr:row>
      <xdr:rowOff>217424</xdr:rowOff>
    </xdr:to>
    <xdr:pic>
      <xdr:nvPicPr>
        <xdr:cNvPr id="335" name="図 334">
          <a:extLst>
            <a:ext uri="{FF2B5EF4-FFF2-40B4-BE49-F238E27FC236}">
              <a16:creationId xmlns:a16="http://schemas.microsoft.com/office/drawing/2014/main" id="{7F141836-AB76-4F07-8AB9-AA40C01C9836}"/>
            </a:ext>
          </a:extLst>
        </xdr:cNvPr>
        <xdr:cNvPicPr>
          <a:picLocks noChangeAspect="1"/>
        </xdr:cNvPicPr>
      </xdr:nvPicPr>
      <xdr:blipFill>
        <a:blip xmlns:r="http://schemas.openxmlformats.org/officeDocument/2006/relationships" r:embed="rId334">
          <a:extLst>
            <a:ext uri="{28A0092B-C50C-407E-A947-70E740481C1C}">
              <a14:useLocalDpi xmlns:a14="http://schemas.microsoft.com/office/drawing/2010/main" val="0"/>
            </a:ext>
          </a:extLst>
        </a:blip>
        <a:stretch>
          <a:fillRect/>
        </a:stretch>
      </xdr:blipFill>
      <xdr:spPr>
        <a:xfrm>
          <a:off x="5198190" y="99155477"/>
          <a:ext cx="190527" cy="190527"/>
        </a:xfrm>
        <a:prstGeom prst="rect">
          <a:avLst/>
        </a:prstGeom>
      </xdr:spPr>
    </xdr:pic>
    <xdr:clientData/>
  </xdr:twoCellAnchor>
  <xdr:twoCellAnchor editAs="oneCell">
    <xdr:from>
      <xdr:col>2</xdr:col>
      <xdr:colOff>161370</xdr:colOff>
      <xdr:row>335</xdr:row>
      <xdr:rowOff>26896</xdr:rowOff>
    </xdr:from>
    <xdr:to>
      <xdr:col>2</xdr:col>
      <xdr:colOff>351897</xdr:colOff>
      <xdr:row>335</xdr:row>
      <xdr:rowOff>217423</xdr:rowOff>
    </xdr:to>
    <xdr:pic>
      <xdr:nvPicPr>
        <xdr:cNvPr id="336" name="図 335">
          <a:extLst>
            <a:ext uri="{FF2B5EF4-FFF2-40B4-BE49-F238E27FC236}">
              <a16:creationId xmlns:a16="http://schemas.microsoft.com/office/drawing/2014/main" id="{F0061E90-FCA5-4713-9892-B78CDC57E50E}"/>
            </a:ext>
          </a:extLst>
        </xdr:cNvPr>
        <xdr:cNvPicPr>
          <a:picLocks noChangeAspect="1"/>
        </xdr:cNvPicPr>
      </xdr:nvPicPr>
      <xdr:blipFill>
        <a:blip xmlns:r="http://schemas.openxmlformats.org/officeDocument/2006/relationships" r:embed="rId335">
          <a:extLst>
            <a:ext uri="{28A0092B-C50C-407E-A947-70E740481C1C}">
              <a14:useLocalDpi xmlns:a14="http://schemas.microsoft.com/office/drawing/2010/main" val="0"/>
            </a:ext>
          </a:extLst>
        </a:blip>
        <a:stretch>
          <a:fillRect/>
        </a:stretch>
      </xdr:blipFill>
      <xdr:spPr>
        <a:xfrm>
          <a:off x="5198190" y="99452656"/>
          <a:ext cx="190527" cy="190527"/>
        </a:xfrm>
        <a:prstGeom prst="rect">
          <a:avLst/>
        </a:prstGeom>
      </xdr:spPr>
    </xdr:pic>
    <xdr:clientData/>
  </xdr:twoCellAnchor>
  <xdr:twoCellAnchor editAs="oneCell">
    <xdr:from>
      <xdr:col>2</xdr:col>
      <xdr:colOff>161370</xdr:colOff>
      <xdr:row>336</xdr:row>
      <xdr:rowOff>26895</xdr:rowOff>
    </xdr:from>
    <xdr:to>
      <xdr:col>2</xdr:col>
      <xdr:colOff>351897</xdr:colOff>
      <xdr:row>336</xdr:row>
      <xdr:rowOff>217422</xdr:rowOff>
    </xdr:to>
    <xdr:pic>
      <xdr:nvPicPr>
        <xdr:cNvPr id="337" name="図 336">
          <a:extLst>
            <a:ext uri="{FF2B5EF4-FFF2-40B4-BE49-F238E27FC236}">
              <a16:creationId xmlns:a16="http://schemas.microsoft.com/office/drawing/2014/main" id="{E72D7A29-E631-43CC-BEEF-7A9AF73FC9BA}"/>
            </a:ext>
          </a:extLst>
        </xdr:cNvPr>
        <xdr:cNvPicPr>
          <a:picLocks noChangeAspect="1"/>
        </xdr:cNvPicPr>
      </xdr:nvPicPr>
      <xdr:blipFill>
        <a:blip xmlns:r="http://schemas.openxmlformats.org/officeDocument/2006/relationships" r:embed="rId336">
          <a:extLst>
            <a:ext uri="{28A0092B-C50C-407E-A947-70E740481C1C}">
              <a14:useLocalDpi xmlns:a14="http://schemas.microsoft.com/office/drawing/2010/main" val="0"/>
            </a:ext>
          </a:extLst>
        </a:blip>
        <a:stretch>
          <a:fillRect/>
        </a:stretch>
      </xdr:blipFill>
      <xdr:spPr>
        <a:xfrm>
          <a:off x="5198190" y="99749835"/>
          <a:ext cx="190527" cy="190527"/>
        </a:xfrm>
        <a:prstGeom prst="rect">
          <a:avLst/>
        </a:prstGeom>
      </xdr:spPr>
    </xdr:pic>
    <xdr:clientData/>
  </xdr:twoCellAnchor>
  <xdr:twoCellAnchor editAs="oneCell">
    <xdr:from>
      <xdr:col>2</xdr:col>
      <xdr:colOff>161370</xdr:colOff>
      <xdr:row>337</xdr:row>
      <xdr:rowOff>28239</xdr:rowOff>
    </xdr:from>
    <xdr:to>
      <xdr:col>2</xdr:col>
      <xdr:colOff>351897</xdr:colOff>
      <xdr:row>337</xdr:row>
      <xdr:rowOff>217421</xdr:rowOff>
    </xdr:to>
    <xdr:pic>
      <xdr:nvPicPr>
        <xdr:cNvPr id="338" name="図 337">
          <a:extLst>
            <a:ext uri="{FF2B5EF4-FFF2-40B4-BE49-F238E27FC236}">
              <a16:creationId xmlns:a16="http://schemas.microsoft.com/office/drawing/2014/main" id="{99CB651A-F2F2-44B9-B8F7-C9EA0A325A03}"/>
            </a:ext>
          </a:extLst>
        </xdr:cNvPr>
        <xdr:cNvPicPr>
          <a:picLocks noChangeAspect="1"/>
        </xdr:cNvPicPr>
      </xdr:nvPicPr>
      <xdr:blipFill>
        <a:blip xmlns:r="http://schemas.openxmlformats.org/officeDocument/2006/relationships" r:embed="rId337">
          <a:extLst>
            <a:ext uri="{28A0092B-C50C-407E-A947-70E740481C1C}">
              <a14:useLocalDpi xmlns:a14="http://schemas.microsoft.com/office/drawing/2010/main" val="0"/>
            </a:ext>
          </a:extLst>
        </a:blip>
        <a:stretch>
          <a:fillRect/>
        </a:stretch>
      </xdr:blipFill>
      <xdr:spPr>
        <a:xfrm>
          <a:off x="5198190" y="100048359"/>
          <a:ext cx="190527" cy="189182"/>
        </a:xfrm>
        <a:prstGeom prst="rect">
          <a:avLst/>
        </a:prstGeom>
      </xdr:spPr>
    </xdr:pic>
    <xdr:clientData/>
  </xdr:twoCellAnchor>
  <xdr:twoCellAnchor editAs="oneCell">
    <xdr:from>
      <xdr:col>2</xdr:col>
      <xdr:colOff>161370</xdr:colOff>
      <xdr:row>338</xdr:row>
      <xdr:rowOff>28238</xdr:rowOff>
    </xdr:from>
    <xdr:to>
      <xdr:col>2</xdr:col>
      <xdr:colOff>351897</xdr:colOff>
      <xdr:row>338</xdr:row>
      <xdr:rowOff>217420</xdr:rowOff>
    </xdr:to>
    <xdr:pic>
      <xdr:nvPicPr>
        <xdr:cNvPr id="339" name="図 338">
          <a:extLst>
            <a:ext uri="{FF2B5EF4-FFF2-40B4-BE49-F238E27FC236}">
              <a16:creationId xmlns:a16="http://schemas.microsoft.com/office/drawing/2014/main" id="{2CFE79C0-96F8-459D-9B33-DE52585DE705}"/>
            </a:ext>
          </a:extLst>
        </xdr:cNvPr>
        <xdr:cNvPicPr>
          <a:picLocks noChangeAspect="1"/>
        </xdr:cNvPicPr>
      </xdr:nvPicPr>
      <xdr:blipFill>
        <a:blip xmlns:r="http://schemas.openxmlformats.org/officeDocument/2006/relationships" r:embed="rId338">
          <a:extLst>
            <a:ext uri="{28A0092B-C50C-407E-A947-70E740481C1C}">
              <a14:useLocalDpi xmlns:a14="http://schemas.microsoft.com/office/drawing/2010/main" val="0"/>
            </a:ext>
          </a:extLst>
        </a:blip>
        <a:stretch>
          <a:fillRect/>
        </a:stretch>
      </xdr:blipFill>
      <xdr:spPr>
        <a:xfrm>
          <a:off x="5198190" y="100345538"/>
          <a:ext cx="190527" cy="189182"/>
        </a:xfrm>
        <a:prstGeom prst="rect">
          <a:avLst/>
        </a:prstGeom>
      </xdr:spPr>
    </xdr:pic>
    <xdr:clientData/>
  </xdr:twoCellAnchor>
  <xdr:twoCellAnchor editAs="oneCell">
    <xdr:from>
      <xdr:col>2</xdr:col>
      <xdr:colOff>161370</xdr:colOff>
      <xdr:row>339</xdr:row>
      <xdr:rowOff>26897</xdr:rowOff>
    </xdr:from>
    <xdr:to>
      <xdr:col>2</xdr:col>
      <xdr:colOff>351897</xdr:colOff>
      <xdr:row>339</xdr:row>
      <xdr:rowOff>217424</xdr:rowOff>
    </xdr:to>
    <xdr:pic>
      <xdr:nvPicPr>
        <xdr:cNvPr id="340" name="図 339">
          <a:extLst>
            <a:ext uri="{FF2B5EF4-FFF2-40B4-BE49-F238E27FC236}">
              <a16:creationId xmlns:a16="http://schemas.microsoft.com/office/drawing/2014/main" id="{1526BE88-BB54-4E9E-963B-84C9F08395F1}"/>
            </a:ext>
          </a:extLst>
        </xdr:cNvPr>
        <xdr:cNvPicPr>
          <a:picLocks noChangeAspect="1"/>
        </xdr:cNvPicPr>
      </xdr:nvPicPr>
      <xdr:blipFill>
        <a:blip xmlns:r="http://schemas.openxmlformats.org/officeDocument/2006/relationships" r:embed="rId339">
          <a:extLst>
            <a:ext uri="{28A0092B-C50C-407E-A947-70E740481C1C}">
              <a14:useLocalDpi xmlns:a14="http://schemas.microsoft.com/office/drawing/2010/main" val="0"/>
            </a:ext>
          </a:extLst>
        </a:blip>
        <a:stretch>
          <a:fillRect/>
        </a:stretch>
      </xdr:blipFill>
      <xdr:spPr>
        <a:xfrm>
          <a:off x="5198190" y="100641377"/>
          <a:ext cx="190527" cy="190527"/>
        </a:xfrm>
        <a:prstGeom prst="rect">
          <a:avLst/>
        </a:prstGeom>
      </xdr:spPr>
    </xdr:pic>
    <xdr:clientData/>
  </xdr:twoCellAnchor>
  <xdr:twoCellAnchor editAs="oneCell">
    <xdr:from>
      <xdr:col>2</xdr:col>
      <xdr:colOff>161370</xdr:colOff>
      <xdr:row>340</xdr:row>
      <xdr:rowOff>26896</xdr:rowOff>
    </xdr:from>
    <xdr:to>
      <xdr:col>2</xdr:col>
      <xdr:colOff>351897</xdr:colOff>
      <xdr:row>340</xdr:row>
      <xdr:rowOff>217423</xdr:rowOff>
    </xdr:to>
    <xdr:pic>
      <xdr:nvPicPr>
        <xdr:cNvPr id="341" name="図 340">
          <a:extLst>
            <a:ext uri="{FF2B5EF4-FFF2-40B4-BE49-F238E27FC236}">
              <a16:creationId xmlns:a16="http://schemas.microsoft.com/office/drawing/2014/main" id="{5E14A584-B37B-453E-BA2F-F1EC80B5E831}"/>
            </a:ext>
          </a:extLst>
        </xdr:cNvPr>
        <xdr:cNvPicPr>
          <a:picLocks noChangeAspect="1"/>
        </xdr:cNvPicPr>
      </xdr:nvPicPr>
      <xdr:blipFill>
        <a:blip xmlns:r="http://schemas.openxmlformats.org/officeDocument/2006/relationships" r:embed="rId340">
          <a:extLst>
            <a:ext uri="{28A0092B-C50C-407E-A947-70E740481C1C}">
              <a14:useLocalDpi xmlns:a14="http://schemas.microsoft.com/office/drawing/2010/main" val="0"/>
            </a:ext>
          </a:extLst>
        </a:blip>
        <a:stretch>
          <a:fillRect/>
        </a:stretch>
      </xdr:blipFill>
      <xdr:spPr>
        <a:xfrm>
          <a:off x="5198190" y="100938556"/>
          <a:ext cx="190527" cy="190527"/>
        </a:xfrm>
        <a:prstGeom prst="rect">
          <a:avLst/>
        </a:prstGeom>
      </xdr:spPr>
    </xdr:pic>
    <xdr:clientData/>
  </xdr:twoCellAnchor>
  <xdr:twoCellAnchor editAs="oneCell">
    <xdr:from>
      <xdr:col>2</xdr:col>
      <xdr:colOff>161370</xdr:colOff>
      <xdr:row>341</xdr:row>
      <xdr:rowOff>26895</xdr:rowOff>
    </xdr:from>
    <xdr:to>
      <xdr:col>2</xdr:col>
      <xdr:colOff>351897</xdr:colOff>
      <xdr:row>341</xdr:row>
      <xdr:rowOff>217422</xdr:rowOff>
    </xdr:to>
    <xdr:pic>
      <xdr:nvPicPr>
        <xdr:cNvPr id="342" name="図 341">
          <a:extLst>
            <a:ext uri="{FF2B5EF4-FFF2-40B4-BE49-F238E27FC236}">
              <a16:creationId xmlns:a16="http://schemas.microsoft.com/office/drawing/2014/main" id="{7A57EC38-68BF-4C80-B5A6-CF01E44E18D2}"/>
            </a:ext>
          </a:extLst>
        </xdr:cNvPr>
        <xdr:cNvPicPr>
          <a:picLocks noChangeAspect="1"/>
        </xdr:cNvPicPr>
      </xdr:nvPicPr>
      <xdr:blipFill>
        <a:blip xmlns:r="http://schemas.openxmlformats.org/officeDocument/2006/relationships" r:embed="rId341">
          <a:extLst>
            <a:ext uri="{28A0092B-C50C-407E-A947-70E740481C1C}">
              <a14:useLocalDpi xmlns:a14="http://schemas.microsoft.com/office/drawing/2010/main" val="0"/>
            </a:ext>
          </a:extLst>
        </a:blip>
        <a:stretch>
          <a:fillRect/>
        </a:stretch>
      </xdr:blipFill>
      <xdr:spPr>
        <a:xfrm>
          <a:off x="5198190" y="101235735"/>
          <a:ext cx="190527" cy="190527"/>
        </a:xfrm>
        <a:prstGeom prst="rect">
          <a:avLst/>
        </a:prstGeom>
      </xdr:spPr>
    </xdr:pic>
    <xdr:clientData/>
  </xdr:twoCellAnchor>
  <xdr:twoCellAnchor editAs="oneCell">
    <xdr:from>
      <xdr:col>2</xdr:col>
      <xdr:colOff>161370</xdr:colOff>
      <xdr:row>342</xdr:row>
      <xdr:rowOff>28238</xdr:rowOff>
    </xdr:from>
    <xdr:to>
      <xdr:col>2</xdr:col>
      <xdr:colOff>351897</xdr:colOff>
      <xdr:row>342</xdr:row>
      <xdr:rowOff>217421</xdr:rowOff>
    </xdr:to>
    <xdr:pic>
      <xdr:nvPicPr>
        <xdr:cNvPr id="343" name="図 342">
          <a:extLst>
            <a:ext uri="{FF2B5EF4-FFF2-40B4-BE49-F238E27FC236}">
              <a16:creationId xmlns:a16="http://schemas.microsoft.com/office/drawing/2014/main" id="{FC68FB25-3BFB-4AB1-B995-4652E4DE5AC3}"/>
            </a:ext>
          </a:extLst>
        </xdr:cNvPr>
        <xdr:cNvPicPr>
          <a:picLocks noChangeAspect="1"/>
        </xdr:cNvPicPr>
      </xdr:nvPicPr>
      <xdr:blipFill>
        <a:blip xmlns:r="http://schemas.openxmlformats.org/officeDocument/2006/relationships" r:embed="rId342">
          <a:extLst>
            <a:ext uri="{28A0092B-C50C-407E-A947-70E740481C1C}">
              <a14:useLocalDpi xmlns:a14="http://schemas.microsoft.com/office/drawing/2010/main" val="0"/>
            </a:ext>
          </a:extLst>
        </a:blip>
        <a:stretch>
          <a:fillRect/>
        </a:stretch>
      </xdr:blipFill>
      <xdr:spPr>
        <a:xfrm>
          <a:off x="5198190" y="101534258"/>
          <a:ext cx="190527" cy="189183"/>
        </a:xfrm>
        <a:prstGeom prst="rect">
          <a:avLst/>
        </a:prstGeom>
      </xdr:spPr>
    </xdr:pic>
    <xdr:clientData/>
  </xdr:twoCellAnchor>
  <xdr:twoCellAnchor editAs="oneCell">
    <xdr:from>
      <xdr:col>2</xdr:col>
      <xdr:colOff>161370</xdr:colOff>
      <xdr:row>343</xdr:row>
      <xdr:rowOff>28238</xdr:rowOff>
    </xdr:from>
    <xdr:to>
      <xdr:col>2</xdr:col>
      <xdr:colOff>351897</xdr:colOff>
      <xdr:row>343</xdr:row>
      <xdr:rowOff>217420</xdr:rowOff>
    </xdr:to>
    <xdr:pic>
      <xdr:nvPicPr>
        <xdr:cNvPr id="344" name="図 343">
          <a:extLst>
            <a:ext uri="{FF2B5EF4-FFF2-40B4-BE49-F238E27FC236}">
              <a16:creationId xmlns:a16="http://schemas.microsoft.com/office/drawing/2014/main" id="{7ADF2296-CFF3-41C9-B49C-22CBE41F3C6B}"/>
            </a:ext>
          </a:extLst>
        </xdr:cNvPr>
        <xdr:cNvPicPr>
          <a:picLocks noChangeAspect="1"/>
        </xdr:cNvPicPr>
      </xdr:nvPicPr>
      <xdr:blipFill>
        <a:blip xmlns:r="http://schemas.openxmlformats.org/officeDocument/2006/relationships" r:embed="rId343">
          <a:extLst>
            <a:ext uri="{28A0092B-C50C-407E-A947-70E740481C1C}">
              <a14:useLocalDpi xmlns:a14="http://schemas.microsoft.com/office/drawing/2010/main" val="0"/>
            </a:ext>
          </a:extLst>
        </a:blip>
        <a:stretch>
          <a:fillRect/>
        </a:stretch>
      </xdr:blipFill>
      <xdr:spPr>
        <a:xfrm>
          <a:off x="5198190" y="101831438"/>
          <a:ext cx="190527" cy="189182"/>
        </a:xfrm>
        <a:prstGeom prst="rect">
          <a:avLst/>
        </a:prstGeom>
      </xdr:spPr>
    </xdr:pic>
    <xdr:clientData/>
  </xdr:twoCellAnchor>
  <xdr:twoCellAnchor editAs="oneCell">
    <xdr:from>
      <xdr:col>2</xdr:col>
      <xdr:colOff>161370</xdr:colOff>
      <xdr:row>344</xdr:row>
      <xdr:rowOff>26897</xdr:rowOff>
    </xdr:from>
    <xdr:to>
      <xdr:col>2</xdr:col>
      <xdr:colOff>351897</xdr:colOff>
      <xdr:row>344</xdr:row>
      <xdr:rowOff>217424</xdr:rowOff>
    </xdr:to>
    <xdr:pic>
      <xdr:nvPicPr>
        <xdr:cNvPr id="345" name="図 344">
          <a:extLst>
            <a:ext uri="{FF2B5EF4-FFF2-40B4-BE49-F238E27FC236}">
              <a16:creationId xmlns:a16="http://schemas.microsoft.com/office/drawing/2014/main" id="{10D5F2BA-6CDF-47BC-9723-A32E154C4EB8}"/>
            </a:ext>
          </a:extLst>
        </xdr:cNvPr>
        <xdr:cNvPicPr>
          <a:picLocks noChangeAspect="1"/>
        </xdr:cNvPicPr>
      </xdr:nvPicPr>
      <xdr:blipFill>
        <a:blip xmlns:r="http://schemas.openxmlformats.org/officeDocument/2006/relationships" r:embed="rId344">
          <a:extLst>
            <a:ext uri="{28A0092B-C50C-407E-A947-70E740481C1C}">
              <a14:useLocalDpi xmlns:a14="http://schemas.microsoft.com/office/drawing/2010/main" val="0"/>
            </a:ext>
          </a:extLst>
        </a:blip>
        <a:stretch>
          <a:fillRect/>
        </a:stretch>
      </xdr:blipFill>
      <xdr:spPr>
        <a:xfrm>
          <a:off x="5198190" y="102127277"/>
          <a:ext cx="190527" cy="190527"/>
        </a:xfrm>
        <a:prstGeom prst="rect">
          <a:avLst/>
        </a:prstGeom>
      </xdr:spPr>
    </xdr:pic>
    <xdr:clientData/>
  </xdr:twoCellAnchor>
  <xdr:twoCellAnchor editAs="oneCell">
    <xdr:from>
      <xdr:col>2</xdr:col>
      <xdr:colOff>161370</xdr:colOff>
      <xdr:row>345</xdr:row>
      <xdr:rowOff>26896</xdr:rowOff>
    </xdr:from>
    <xdr:to>
      <xdr:col>2</xdr:col>
      <xdr:colOff>351897</xdr:colOff>
      <xdr:row>345</xdr:row>
      <xdr:rowOff>217423</xdr:rowOff>
    </xdr:to>
    <xdr:pic>
      <xdr:nvPicPr>
        <xdr:cNvPr id="346" name="図 345">
          <a:extLst>
            <a:ext uri="{FF2B5EF4-FFF2-40B4-BE49-F238E27FC236}">
              <a16:creationId xmlns:a16="http://schemas.microsoft.com/office/drawing/2014/main" id="{AB99A093-EF3B-4F9C-B882-9D56C0DDA756}"/>
            </a:ext>
          </a:extLst>
        </xdr:cNvPr>
        <xdr:cNvPicPr>
          <a:picLocks noChangeAspect="1"/>
        </xdr:cNvPicPr>
      </xdr:nvPicPr>
      <xdr:blipFill>
        <a:blip xmlns:r="http://schemas.openxmlformats.org/officeDocument/2006/relationships" r:embed="rId345">
          <a:extLst>
            <a:ext uri="{28A0092B-C50C-407E-A947-70E740481C1C}">
              <a14:useLocalDpi xmlns:a14="http://schemas.microsoft.com/office/drawing/2010/main" val="0"/>
            </a:ext>
          </a:extLst>
        </a:blip>
        <a:stretch>
          <a:fillRect/>
        </a:stretch>
      </xdr:blipFill>
      <xdr:spPr>
        <a:xfrm>
          <a:off x="5198190" y="102424456"/>
          <a:ext cx="190527" cy="190527"/>
        </a:xfrm>
        <a:prstGeom prst="rect">
          <a:avLst/>
        </a:prstGeom>
      </xdr:spPr>
    </xdr:pic>
    <xdr:clientData/>
  </xdr:twoCellAnchor>
  <xdr:twoCellAnchor editAs="oneCell">
    <xdr:from>
      <xdr:col>2</xdr:col>
      <xdr:colOff>161370</xdr:colOff>
      <xdr:row>346</xdr:row>
      <xdr:rowOff>26895</xdr:rowOff>
    </xdr:from>
    <xdr:to>
      <xdr:col>2</xdr:col>
      <xdr:colOff>351897</xdr:colOff>
      <xdr:row>346</xdr:row>
      <xdr:rowOff>217422</xdr:rowOff>
    </xdr:to>
    <xdr:pic>
      <xdr:nvPicPr>
        <xdr:cNvPr id="347" name="図 346">
          <a:extLst>
            <a:ext uri="{FF2B5EF4-FFF2-40B4-BE49-F238E27FC236}">
              <a16:creationId xmlns:a16="http://schemas.microsoft.com/office/drawing/2014/main" id="{021BBFF9-7CD0-49EA-BCF5-FB1206B71A63}"/>
            </a:ext>
          </a:extLst>
        </xdr:cNvPr>
        <xdr:cNvPicPr>
          <a:picLocks noChangeAspect="1"/>
        </xdr:cNvPicPr>
      </xdr:nvPicPr>
      <xdr:blipFill>
        <a:blip xmlns:r="http://schemas.openxmlformats.org/officeDocument/2006/relationships" r:embed="rId346">
          <a:extLst>
            <a:ext uri="{28A0092B-C50C-407E-A947-70E740481C1C}">
              <a14:useLocalDpi xmlns:a14="http://schemas.microsoft.com/office/drawing/2010/main" val="0"/>
            </a:ext>
          </a:extLst>
        </a:blip>
        <a:stretch>
          <a:fillRect/>
        </a:stretch>
      </xdr:blipFill>
      <xdr:spPr>
        <a:xfrm>
          <a:off x="5198190" y="102721635"/>
          <a:ext cx="190527" cy="190527"/>
        </a:xfrm>
        <a:prstGeom prst="rect">
          <a:avLst/>
        </a:prstGeom>
      </xdr:spPr>
    </xdr:pic>
    <xdr:clientData/>
  </xdr:twoCellAnchor>
  <xdr:twoCellAnchor editAs="oneCell">
    <xdr:from>
      <xdr:col>2</xdr:col>
      <xdr:colOff>161370</xdr:colOff>
      <xdr:row>347</xdr:row>
      <xdr:rowOff>28239</xdr:rowOff>
    </xdr:from>
    <xdr:to>
      <xdr:col>2</xdr:col>
      <xdr:colOff>351897</xdr:colOff>
      <xdr:row>347</xdr:row>
      <xdr:rowOff>217421</xdr:rowOff>
    </xdr:to>
    <xdr:pic>
      <xdr:nvPicPr>
        <xdr:cNvPr id="348" name="図 347">
          <a:extLst>
            <a:ext uri="{FF2B5EF4-FFF2-40B4-BE49-F238E27FC236}">
              <a16:creationId xmlns:a16="http://schemas.microsoft.com/office/drawing/2014/main" id="{BE0C8843-40E8-435B-AE4B-C9CB74ADD78B}"/>
            </a:ext>
          </a:extLst>
        </xdr:cNvPr>
        <xdr:cNvPicPr>
          <a:picLocks noChangeAspect="1"/>
        </xdr:cNvPicPr>
      </xdr:nvPicPr>
      <xdr:blipFill>
        <a:blip xmlns:r="http://schemas.openxmlformats.org/officeDocument/2006/relationships" r:embed="rId347">
          <a:extLst>
            <a:ext uri="{28A0092B-C50C-407E-A947-70E740481C1C}">
              <a14:useLocalDpi xmlns:a14="http://schemas.microsoft.com/office/drawing/2010/main" val="0"/>
            </a:ext>
          </a:extLst>
        </a:blip>
        <a:stretch>
          <a:fillRect/>
        </a:stretch>
      </xdr:blipFill>
      <xdr:spPr>
        <a:xfrm>
          <a:off x="5198190" y="103020159"/>
          <a:ext cx="190527" cy="189182"/>
        </a:xfrm>
        <a:prstGeom prst="rect">
          <a:avLst/>
        </a:prstGeom>
      </xdr:spPr>
    </xdr:pic>
    <xdr:clientData/>
  </xdr:twoCellAnchor>
  <xdr:twoCellAnchor editAs="oneCell">
    <xdr:from>
      <xdr:col>2</xdr:col>
      <xdr:colOff>161370</xdr:colOff>
      <xdr:row>348</xdr:row>
      <xdr:rowOff>28238</xdr:rowOff>
    </xdr:from>
    <xdr:to>
      <xdr:col>2</xdr:col>
      <xdr:colOff>351897</xdr:colOff>
      <xdr:row>348</xdr:row>
      <xdr:rowOff>217420</xdr:rowOff>
    </xdr:to>
    <xdr:pic>
      <xdr:nvPicPr>
        <xdr:cNvPr id="349" name="図 348">
          <a:extLst>
            <a:ext uri="{FF2B5EF4-FFF2-40B4-BE49-F238E27FC236}">
              <a16:creationId xmlns:a16="http://schemas.microsoft.com/office/drawing/2014/main" id="{C432C11F-D725-4F8E-BEBA-A590C449FF89}"/>
            </a:ext>
          </a:extLst>
        </xdr:cNvPr>
        <xdr:cNvPicPr>
          <a:picLocks noChangeAspect="1"/>
        </xdr:cNvPicPr>
      </xdr:nvPicPr>
      <xdr:blipFill>
        <a:blip xmlns:r="http://schemas.openxmlformats.org/officeDocument/2006/relationships" r:embed="rId348">
          <a:extLst>
            <a:ext uri="{28A0092B-C50C-407E-A947-70E740481C1C}">
              <a14:useLocalDpi xmlns:a14="http://schemas.microsoft.com/office/drawing/2010/main" val="0"/>
            </a:ext>
          </a:extLst>
        </a:blip>
        <a:stretch>
          <a:fillRect/>
        </a:stretch>
      </xdr:blipFill>
      <xdr:spPr>
        <a:xfrm>
          <a:off x="5198190" y="103317338"/>
          <a:ext cx="190527" cy="189182"/>
        </a:xfrm>
        <a:prstGeom prst="rect">
          <a:avLst/>
        </a:prstGeom>
      </xdr:spPr>
    </xdr:pic>
    <xdr:clientData/>
  </xdr:twoCellAnchor>
  <xdr:twoCellAnchor editAs="oneCell">
    <xdr:from>
      <xdr:col>2</xdr:col>
      <xdr:colOff>161370</xdr:colOff>
      <xdr:row>349</xdr:row>
      <xdr:rowOff>26897</xdr:rowOff>
    </xdr:from>
    <xdr:to>
      <xdr:col>2</xdr:col>
      <xdr:colOff>351897</xdr:colOff>
      <xdr:row>349</xdr:row>
      <xdr:rowOff>217424</xdr:rowOff>
    </xdr:to>
    <xdr:pic>
      <xdr:nvPicPr>
        <xdr:cNvPr id="350" name="図 349">
          <a:extLst>
            <a:ext uri="{FF2B5EF4-FFF2-40B4-BE49-F238E27FC236}">
              <a16:creationId xmlns:a16="http://schemas.microsoft.com/office/drawing/2014/main" id="{1FBA463A-0B1B-42B0-9B5B-1C981D754DFB}"/>
            </a:ext>
          </a:extLst>
        </xdr:cNvPr>
        <xdr:cNvPicPr>
          <a:picLocks noChangeAspect="1"/>
        </xdr:cNvPicPr>
      </xdr:nvPicPr>
      <xdr:blipFill>
        <a:blip xmlns:r="http://schemas.openxmlformats.org/officeDocument/2006/relationships" r:embed="rId349">
          <a:extLst>
            <a:ext uri="{28A0092B-C50C-407E-A947-70E740481C1C}">
              <a14:useLocalDpi xmlns:a14="http://schemas.microsoft.com/office/drawing/2010/main" val="0"/>
            </a:ext>
          </a:extLst>
        </a:blip>
        <a:stretch>
          <a:fillRect/>
        </a:stretch>
      </xdr:blipFill>
      <xdr:spPr>
        <a:xfrm>
          <a:off x="5198190" y="103613177"/>
          <a:ext cx="190527" cy="190527"/>
        </a:xfrm>
        <a:prstGeom prst="rect">
          <a:avLst/>
        </a:prstGeom>
      </xdr:spPr>
    </xdr:pic>
    <xdr:clientData/>
  </xdr:twoCellAnchor>
  <xdr:twoCellAnchor editAs="oneCell">
    <xdr:from>
      <xdr:col>2</xdr:col>
      <xdr:colOff>161370</xdr:colOff>
      <xdr:row>350</xdr:row>
      <xdr:rowOff>26896</xdr:rowOff>
    </xdr:from>
    <xdr:to>
      <xdr:col>2</xdr:col>
      <xdr:colOff>351897</xdr:colOff>
      <xdr:row>350</xdr:row>
      <xdr:rowOff>217423</xdr:rowOff>
    </xdr:to>
    <xdr:pic>
      <xdr:nvPicPr>
        <xdr:cNvPr id="351" name="図 350">
          <a:extLst>
            <a:ext uri="{FF2B5EF4-FFF2-40B4-BE49-F238E27FC236}">
              <a16:creationId xmlns:a16="http://schemas.microsoft.com/office/drawing/2014/main" id="{B5D4408E-398F-4951-9D12-499A8C67A5BE}"/>
            </a:ext>
          </a:extLst>
        </xdr:cNvPr>
        <xdr:cNvPicPr>
          <a:picLocks noChangeAspect="1"/>
        </xdr:cNvPicPr>
      </xdr:nvPicPr>
      <xdr:blipFill>
        <a:blip xmlns:r="http://schemas.openxmlformats.org/officeDocument/2006/relationships" r:embed="rId350">
          <a:extLst>
            <a:ext uri="{28A0092B-C50C-407E-A947-70E740481C1C}">
              <a14:useLocalDpi xmlns:a14="http://schemas.microsoft.com/office/drawing/2010/main" val="0"/>
            </a:ext>
          </a:extLst>
        </a:blip>
        <a:stretch>
          <a:fillRect/>
        </a:stretch>
      </xdr:blipFill>
      <xdr:spPr>
        <a:xfrm>
          <a:off x="5198190" y="103910356"/>
          <a:ext cx="190527" cy="190527"/>
        </a:xfrm>
        <a:prstGeom prst="rect">
          <a:avLst/>
        </a:prstGeom>
      </xdr:spPr>
    </xdr:pic>
    <xdr:clientData/>
  </xdr:twoCellAnchor>
  <xdr:twoCellAnchor editAs="oneCell">
    <xdr:from>
      <xdr:col>2</xdr:col>
      <xdr:colOff>161370</xdr:colOff>
      <xdr:row>351</xdr:row>
      <xdr:rowOff>26895</xdr:rowOff>
    </xdr:from>
    <xdr:to>
      <xdr:col>2</xdr:col>
      <xdr:colOff>351897</xdr:colOff>
      <xdr:row>351</xdr:row>
      <xdr:rowOff>217422</xdr:rowOff>
    </xdr:to>
    <xdr:pic>
      <xdr:nvPicPr>
        <xdr:cNvPr id="352" name="図 351">
          <a:extLst>
            <a:ext uri="{FF2B5EF4-FFF2-40B4-BE49-F238E27FC236}">
              <a16:creationId xmlns:a16="http://schemas.microsoft.com/office/drawing/2014/main" id="{5C166F9E-3953-43AA-AE81-53A7F2E9DEC1}"/>
            </a:ext>
          </a:extLst>
        </xdr:cNvPr>
        <xdr:cNvPicPr>
          <a:picLocks noChangeAspect="1"/>
        </xdr:cNvPicPr>
      </xdr:nvPicPr>
      <xdr:blipFill>
        <a:blip xmlns:r="http://schemas.openxmlformats.org/officeDocument/2006/relationships" r:embed="rId351">
          <a:extLst>
            <a:ext uri="{28A0092B-C50C-407E-A947-70E740481C1C}">
              <a14:useLocalDpi xmlns:a14="http://schemas.microsoft.com/office/drawing/2010/main" val="0"/>
            </a:ext>
          </a:extLst>
        </a:blip>
        <a:stretch>
          <a:fillRect/>
        </a:stretch>
      </xdr:blipFill>
      <xdr:spPr>
        <a:xfrm>
          <a:off x="5198190" y="104207535"/>
          <a:ext cx="190527" cy="190527"/>
        </a:xfrm>
        <a:prstGeom prst="rect">
          <a:avLst/>
        </a:prstGeom>
      </xdr:spPr>
    </xdr:pic>
    <xdr:clientData/>
  </xdr:twoCellAnchor>
  <xdr:twoCellAnchor editAs="oneCell">
    <xdr:from>
      <xdr:col>2</xdr:col>
      <xdr:colOff>161370</xdr:colOff>
      <xdr:row>352</xdr:row>
      <xdr:rowOff>26900</xdr:rowOff>
    </xdr:from>
    <xdr:to>
      <xdr:col>2</xdr:col>
      <xdr:colOff>351897</xdr:colOff>
      <xdr:row>352</xdr:row>
      <xdr:rowOff>217427</xdr:rowOff>
    </xdr:to>
    <xdr:pic>
      <xdr:nvPicPr>
        <xdr:cNvPr id="353" name="図 352">
          <a:extLst>
            <a:ext uri="{FF2B5EF4-FFF2-40B4-BE49-F238E27FC236}">
              <a16:creationId xmlns:a16="http://schemas.microsoft.com/office/drawing/2014/main" id="{5CB631FA-CDFE-4777-837F-9C2B0B5373E7}"/>
            </a:ext>
          </a:extLst>
        </xdr:cNvPr>
        <xdr:cNvPicPr>
          <a:picLocks noChangeAspect="1"/>
        </xdr:cNvPicPr>
      </xdr:nvPicPr>
      <xdr:blipFill>
        <a:blip xmlns:r="http://schemas.openxmlformats.org/officeDocument/2006/relationships" r:embed="rId352">
          <a:extLst>
            <a:ext uri="{28A0092B-C50C-407E-A947-70E740481C1C}">
              <a14:useLocalDpi xmlns:a14="http://schemas.microsoft.com/office/drawing/2010/main" val="0"/>
            </a:ext>
          </a:extLst>
        </a:blip>
        <a:stretch>
          <a:fillRect/>
        </a:stretch>
      </xdr:blipFill>
      <xdr:spPr>
        <a:xfrm>
          <a:off x="5198190" y="104504720"/>
          <a:ext cx="190527" cy="190527"/>
        </a:xfrm>
        <a:prstGeom prst="rect">
          <a:avLst/>
        </a:prstGeom>
      </xdr:spPr>
    </xdr:pic>
    <xdr:clientData/>
  </xdr:twoCellAnchor>
  <xdr:twoCellAnchor editAs="oneCell">
    <xdr:from>
      <xdr:col>2</xdr:col>
      <xdr:colOff>161370</xdr:colOff>
      <xdr:row>353</xdr:row>
      <xdr:rowOff>28238</xdr:rowOff>
    </xdr:from>
    <xdr:to>
      <xdr:col>2</xdr:col>
      <xdr:colOff>351897</xdr:colOff>
      <xdr:row>353</xdr:row>
      <xdr:rowOff>217420</xdr:rowOff>
    </xdr:to>
    <xdr:pic>
      <xdr:nvPicPr>
        <xdr:cNvPr id="354" name="図 353">
          <a:extLst>
            <a:ext uri="{FF2B5EF4-FFF2-40B4-BE49-F238E27FC236}">
              <a16:creationId xmlns:a16="http://schemas.microsoft.com/office/drawing/2014/main" id="{97456C2F-0C7D-4FBB-B808-A6AB99E402BE}"/>
            </a:ext>
          </a:extLst>
        </xdr:cNvPr>
        <xdr:cNvPicPr>
          <a:picLocks noChangeAspect="1"/>
        </xdr:cNvPicPr>
      </xdr:nvPicPr>
      <xdr:blipFill>
        <a:blip xmlns:r="http://schemas.openxmlformats.org/officeDocument/2006/relationships" r:embed="rId353">
          <a:extLst>
            <a:ext uri="{28A0092B-C50C-407E-A947-70E740481C1C}">
              <a14:useLocalDpi xmlns:a14="http://schemas.microsoft.com/office/drawing/2010/main" val="0"/>
            </a:ext>
          </a:extLst>
        </a:blip>
        <a:stretch>
          <a:fillRect/>
        </a:stretch>
      </xdr:blipFill>
      <xdr:spPr>
        <a:xfrm>
          <a:off x="5198190" y="104803238"/>
          <a:ext cx="190527" cy="189182"/>
        </a:xfrm>
        <a:prstGeom prst="rect">
          <a:avLst/>
        </a:prstGeom>
      </xdr:spPr>
    </xdr:pic>
    <xdr:clientData/>
  </xdr:twoCellAnchor>
  <xdr:twoCellAnchor editAs="oneCell">
    <xdr:from>
      <xdr:col>2</xdr:col>
      <xdr:colOff>161370</xdr:colOff>
      <xdr:row>354</xdr:row>
      <xdr:rowOff>26897</xdr:rowOff>
    </xdr:from>
    <xdr:to>
      <xdr:col>2</xdr:col>
      <xdr:colOff>351897</xdr:colOff>
      <xdr:row>354</xdr:row>
      <xdr:rowOff>217424</xdr:rowOff>
    </xdr:to>
    <xdr:pic>
      <xdr:nvPicPr>
        <xdr:cNvPr id="355" name="図 354">
          <a:extLst>
            <a:ext uri="{FF2B5EF4-FFF2-40B4-BE49-F238E27FC236}">
              <a16:creationId xmlns:a16="http://schemas.microsoft.com/office/drawing/2014/main" id="{7DEBDEB2-D392-4786-B6FB-623991C4CBB1}"/>
            </a:ext>
          </a:extLst>
        </xdr:cNvPr>
        <xdr:cNvPicPr>
          <a:picLocks noChangeAspect="1"/>
        </xdr:cNvPicPr>
      </xdr:nvPicPr>
      <xdr:blipFill>
        <a:blip xmlns:r="http://schemas.openxmlformats.org/officeDocument/2006/relationships" r:embed="rId354">
          <a:extLst>
            <a:ext uri="{28A0092B-C50C-407E-A947-70E740481C1C}">
              <a14:useLocalDpi xmlns:a14="http://schemas.microsoft.com/office/drawing/2010/main" val="0"/>
            </a:ext>
          </a:extLst>
        </a:blip>
        <a:stretch>
          <a:fillRect/>
        </a:stretch>
      </xdr:blipFill>
      <xdr:spPr>
        <a:xfrm>
          <a:off x="5198190" y="105099077"/>
          <a:ext cx="190527" cy="190527"/>
        </a:xfrm>
        <a:prstGeom prst="rect">
          <a:avLst/>
        </a:prstGeom>
      </xdr:spPr>
    </xdr:pic>
    <xdr:clientData/>
  </xdr:twoCellAnchor>
  <xdr:twoCellAnchor editAs="oneCell">
    <xdr:from>
      <xdr:col>2</xdr:col>
      <xdr:colOff>161370</xdr:colOff>
      <xdr:row>355</xdr:row>
      <xdr:rowOff>28235</xdr:rowOff>
    </xdr:from>
    <xdr:to>
      <xdr:col>2</xdr:col>
      <xdr:colOff>351846</xdr:colOff>
      <xdr:row>355</xdr:row>
      <xdr:rowOff>217366</xdr:rowOff>
    </xdr:to>
    <xdr:pic>
      <xdr:nvPicPr>
        <xdr:cNvPr id="356" name="図 355">
          <a:extLst>
            <a:ext uri="{FF2B5EF4-FFF2-40B4-BE49-F238E27FC236}">
              <a16:creationId xmlns:a16="http://schemas.microsoft.com/office/drawing/2014/main" id="{1E3AAE22-2A95-4180-92E8-61252B5D6714}"/>
            </a:ext>
          </a:extLst>
        </xdr:cNvPr>
        <xdr:cNvPicPr>
          <a:picLocks noChangeAspect="1"/>
        </xdr:cNvPicPr>
      </xdr:nvPicPr>
      <xdr:blipFill>
        <a:blip xmlns:r="http://schemas.openxmlformats.org/officeDocument/2006/relationships" r:embed="rId355">
          <a:extLst>
            <a:ext uri="{28A0092B-C50C-407E-A947-70E740481C1C}">
              <a14:useLocalDpi xmlns:a14="http://schemas.microsoft.com/office/drawing/2010/main" val="0"/>
            </a:ext>
          </a:extLst>
        </a:blip>
        <a:stretch>
          <a:fillRect/>
        </a:stretch>
      </xdr:blipFill>
      <xdr:spPr>
        <a:xfrm>
          <a:off x="5198190" y="105397595"/>
          <a:ext cx="190476" cy="189131"/>
        </a:xfrm>
        <a:prstGeom prst="rect">
          <a:avLst/>
        </a:prstGeom>
      </xdr:spPr>
    </xdr:pic>
    <xdr:clientData/>
  </xdr:twoCellAnchor>
  <xdr:twoCellAnchor editAs="oneCell">
    <xdr:from>
      <xdr:col>2</xdr:col>
      <xdr:colOff>161370</xdr:colOff>
      <xdr:row>356</xdr:row>
      <xdr:rowOff>26895</xdr:rowOff>
    </xdr:from>
    <xdr:to>
      <xdr:col>2</xdr:col>
      <xdr:colOff>351947</xdr:colOff>
      <xdr:row>356</xdr:row>
      <xdr:rowOff>217472</xdr:rowOff>
    </xdr:to>
    <xdr:pic>
      <xdr:nvPicPr>
        <xdr:cNvPr id="357" name="図 356">
          <a:extLst>
            <a:ext uri="{FF2B5EF4-FFF2-40B4-BE49-F238E27FC236}">
              <a16:creationId xmlns:a16="http://schemas.microsoft.com/office/drawing/2014/main" id="{4E678B3A-7580-4208-A267-3F59FA858C0B}"/>
            </a:ext>
          </a:extLst>
        </xdr:cNvPr>
        <xdr:cNvPicPr>
          <a:picLocks noChangeAspect="1"/>
        </xdr:cNvPicPr>
      </xdr:nvPicPr>
      <xdr:blipFill>
        <a:blip xmlns:r="http://schemas.openxmlformats.org/officeDocument/2006/relationships" r:embed="rId356">
          <a:extLst>
            <a:ext uri="{28A0092B-C50C-407E-A947-70E740481C1C}">
              <a14:useLocalDpi xmlns:a14="http://schemas.microsoft.com/office/drawing/2010/main" val="0"/>
            </a:ext>
          </a:extLst>
        </a:blip>
        <a:stretch>
          <a:fillRect/>
        </a:stretch>
      </xdr:blipFill>
      <xdr:spPr>
        <a:xfrm>
          <a:off x="5198190" y="105693435"/>
          <a:ext cx="190577" cy="190577"/>
        </a:xfrm>
        <a:prstGeom prst="rect">
          <a:avLst/>
        </a:prstGeom>
      </xdr:spPr>
    </xdr:pic>
    <xdr:clientData/>
  </xdr:twoCellAnchor>
  <xdr:twoCellAnchor editAs="oneCell">
    <xdr:from>
      <xdr:col>2</xdr:col>
      <xdr:colOff>161370</xdr:colOff>
      <xdr:row>357</xdr:row>
      <xdr:rowOff>26900</xdr:rowOff>
    </xdr:from>
    <xdr:to>
      <xdr:col>2</xdr:col>
      <xdr:colOff>351846</xdr:colOff>
      <xdr:row>357</xdr:row>
      <xdr:rowOff>217376</xdr:rowOff>
    </xdr:to>
    <xdr:pic>
      <xdr:nvPicPr>
        <xdr:cNvPr id="358" name="図 357">
          <a:extLst>
            <a:ext uri="{FF2B5EF4-FFF2-40B4-BE49-F238E27FC236}">
              <a16:creationId xmlns:a16="http://schemas.microsoft.com/office/drawing/2014/main" id="{ADD4A00C-2B4D-4953-B558-D335A4EC964A}"/>
            </a:ext>
          </a:extLst>
        </xdr:cNvPr>
        <xdr:cNvPicPr>
          <a:picLocks noChangeAspect="1"/>
        </xdr:cNvPicPr>
      </xdr:nvPicPr>
      <xdr:blipFill>
        <a:blip xmlns:r="http://schemas.openxmlformats.org/officeDocument/2006/relationships" r:embed="rId357">
          <a:extLst>
            <a:ext uri="{28A0092B-C50C-407E-A947-70E740481C1C}">
              <a14:useLocalDpi xmlns:a14="http://schemas.microsoft.com/office/drawing/2010/main" val="0"/>
            </a:ext>
          </a:extLst>
        </a:blip>
        <a:stretch>
          <a:fillRect/>
        </a:stretch>
      </xdr:blipFill>
      <xdr:spPr>
        <a:xfrm>
          <a:off x="5198190" y="105990620"/>
          <a:ext cx="190476" cy="190476"/>
        </a:xfrm>
        <a:prstGeom prst="rect">
          <a:avLst/>
        </a:prstGeom>
      </xdr:spPr>
    </xdr:pic>
    <xdr:clientData/>
  </xdr:twoCellAnchor>
  <xdr:twoCellAnchor editAs="oneCell">
    <xdr:from>
      <xdr:col>2</xdr:col>
      <xdr:colOff>161370</xdr:colOff>
      <xdr:row>358</xdr:row>
      <xdr:rowOff>28238</xdr:rowOff>
    </xdr:from>
    <xdr:to>
      <xdr:col>2</xdr:col>
      <xdr:colOff>351846</xdr:colOff>
      <xdr:row>358</xdr:row>
      <xdr:rowOff>217369</xdr:rowOff>
    </xdr:to>
    <xdr:pic>
      <xdr:nvPicPr>
        <xdr:cNvPr id="359" name="図 358">
          <a:extLst>
            <a:ext uri="{FF2B5EF4-FFF2-40B4-BE49-F238E27FC236}">
              <a16:creationId xmlns:a16="http://schemas.microsoft.com/office/drawing/2014/main" id="{C6D078C6-59D5-403C-9584-C7A091958815}"/>
            </a:ext>
          </a:extLst>
        </xdr:cNvPr>
        <xdr:cNvPicPr>
          <a:picLocks noChangeAspect="1"/>
        </xdr:cNvPicPr>
      </xdr:nvPicPr>
      <xdr:blipFill>
        <a:blip xmlns:r="http://schemas.openxmlformats.org/officeDocument/2006/relationships" r:embed="rId358">
          <a:extLst>
            <a:ext uri="{28A0092B-C50C-407E-A947-70E740481C1C}">
              <a14:useLocalDpi xmlns:a14="http://schemas.microsoft.com/office/drawing/2010/main" val="0"/>
            </a:ext>
          </a:extLst>
        </a:blip>
        <a:stretch>
          <a:fillRect/>
        </a:stretch>
      </xdr:blipFill>
      <xdr:spPr>
        <a:xfrm>
          <a:off x="5198190" y="106289138"/>
          <a:ext cx="190476" cy="189131"/>
        </a:xfrm>
        <a:prstGeom prst="rect">
          <a:avLst/>
        </a:prstGeom>
      </xdr:spPr>
    </xdr:pic>
    <xdr:clientData/>
  </xdr:twoCellAnchor>
  <xdr:twoCellAnchor editAs="oneCell">
    <xdr:from>
      <xdr:col>2</xdr:col>
      <xdr:colOff>161370</xdr:colOff>
      <xdr:row>359</xdr:row>
      <xdr:rowOff>26897</xdr:rowOff>
    </xdr:from>
    <xdr:to>
      <xdr:col>2</xdr:col>
      <xdr:colOff>415338</xdr:colOff>
      <xdr:row>359</xdr:row>
      <xdr:rowOff>280865</xdr:rowOff>
    </xdr:to>
    <xdr:pic>
      <xdr:nvPicPr>
        <xdr:cNvPr id="360" name="図 359">
          <a:extLst>
            <a:ext uri="{FF2B5EF4-FFF2-40B4-BE49-F238E27FC236}">
              <a16:creationId xmlns:a16="http://schemas.microsoft.com/office/drawing/2014/main" id="{14F6E5EA-44C0-4EC0-ABC2-98B20DF24D0D}"/>
            </a:ext>
          </a:extLst>
        </xdr:cNvPr>
        <xdr:cNvPicPr>
          <a:picLocks noChangeAspect="1"/>
        </xdr:cNvPicPr>
      </xdr:nvPicPr>
      <xdr:blipFill>
        <a:blip xmlns:r="http://schemas.openxmlformats.org/officeDocument/2006/relationships" r:embed="rId359">
          <a:extLst>
            <a:ext uri="{28A0092B-C50C-407E-A947-70E740481C1C}">
              <a14:useLocalDpi xmlns:a14="http://schemas.microsoft.com/office/drawing/2010/main" val="0"/>
            </a:ext>
          </a:extLst>
        </a:blip>
        <a:stretch>
          <a:fillRect/>
        </a:stretch>
      </xdr:blipFill>
      <xdr:spPr>
        <a:xfrm>
          <a:off x="5198190" y="106584977"/>
          <a:ext cx="253968" cy="253968"/>
        </a:xfrm>
        <a:prstGeom prst="rect">
          <a:avLst/>
        </a:prstGeom>
      </xdr:spPr>
    </xdr:pic>
    <xdr:clientData/>
  </xdr:twoCellAnchor>
  <xdr:twoCellAnchor editAs="oneCell">
    <xdr:from>
      <xdr:col>2</xdr:col>
      <xdr:colOff>161370</xdr:colOff>
      <xdr:row>360</xdr:row>
      <xdr:rowOff>28235</xdr:rowOff>
    </xdr:from>
    <xdr:to>
      <xdr:col>2</xdr:col>
      <xdr:colOff>351947</xdr:colOff>
      <xdr:row>360</xdr:row>
      <xdr:rowOff>217467</xdr:rowOff>
    </xdr:to>
    <xdr:pic>
      <xdr:nvPicPr>
        <xdr:cNvPr id="361" name="図 360">
          <a:extLst>
            <a:ext uri="{FF2B5EF4-FFF2-40B4-BE49-F238E27FC236}">
              <a16:creationId xmlns:a16="http://schemas.microsoft.com/office/drawing/2014/main" id="{80B158FE-C230-4E35-AE0C-3A4063850485}"/>
            </a:ext>
          </a:extLst>
        </xdr:cNvPr>
        <xdr:cNvPicPr>
          <a:picLocks noChangeAspect="1"/>
        </xdr:cNvPicPr>
      </xdr:nvPicPr>
      <xdr:blipFill>
        <a:blip xmlns:r="http://schemas.openxmlformats.org/officeDocument/2006/relationships" r:embed="rId360">
          <a:extLst>
            <a:ext uri="{28A0092B-C50C-407E-A947-70E740481C1C}">
              <a14:useLocalDpi xmlns:a14="http://schemas.microsoft.com/office/drawing/2010/main" val="0"/>
            </a:ext>
          </a:extLst>
        </a:blip>
        <a:stretch>
          <a:fillRect/>
        </a:stretch>
      </xdr:blipFill>
      <xdr:spPr>
        <a:xfrm>
          <a:off x="5198190" y="106883495"/>
          <a:ext cx="190577" cy="189232"/>
        </a:xfrm>
        <a:prstGeom prst="rect">
          <a:avLst/>
        </a:prstGeom>
      </xdr:spPr>
    </xdr:pic>
    <xdr:clientData/>
  </xdr:twoCellAnchor>
  <xdr:twoCellAnchor editAs="oneCell">
    <xdr:from>
      <xdr:col>2</xdr:col>
      <xdr:colOff>161370</xdr:colOff>
      <xdr:row>361</xdr:row>
      <xdr:rowOff>26895</xdr:rowOff>
    </xdr:from>
    <xdr:to>
      <xdr:col>2</xdr:col>
      <xdr:colOff>351947</xdr:colOff>
      <xdr:row>361</xdr:row>
      <xdr:rowOff>217472</xdr:rowOff>
    </xdr:to>
    <xdr:pic>
      <xdr:nvPicPr>
        <xdr:cNvPr id="362" name="図 361">
          <a:extLst>
            <a:ext uri="{FF2B5EF4-FFF2-40B4-BE49-F238E27FC236}">
              <a16:creationId xmlns:a16="http://schemas.microsoft.com/office/drawing/2014/main" id="{671D37AE-9769-41BC-BB87-0CBBBAA3609B}"/>
            </a:ext>
          </a:extLst>
        </xdr:cNvPr>
        <xdr:cNvPicPr>
          <a:picLocks noChangeAspect="1"/>
        </xdr:cNvPicPr>
      </xdr:nvPicPr>
      <xdr:blipFill>
        <a:blip xmlns:r="http://schemas.openxmlformats.org/officeDocument/2006/relationships" r:embed="rId361">
          <a:extLst>
            <a:ext uri="{28A0092B-C50C-407E-A947-70E740481C1C}">
              <a14:useLocalDpi xmlns:a14="http://schemas.microsoft.com/office/drawing/2010/main" val="0"/>
            </a:ext>
          </a:extLst>
        </a:blip>
        <a:stretch>
          <a:fillRect/>
        </a:stretch>
      </xdr:blipFill>
      <xdr:spPr>
        <a:xfrm>
          <a:off x="5198190" y="107179335"/>
          <a:ext cx="190577" cy="190577"/>
        </a:xfrm>
        <a:prstGeom prst="rect">
          <a:avLst/>
        </a:prstGeom>
      </xdr:spPr>
    </xdr:pic>
    <xdr:clientData/>
  </xdr:twoCellAnchor>
  <xdr:twoCellAnchor editAs="oneCell">
    <xdr:from>
      <xdr:col>2</xdr:col>
      <xdr:colOff>161370</xdr:colOff>
      <xdr:row>362</xdr:row>
      <xdr:rowOff>26900</xdr:rowOff>
    </xdr:from>
    <xdr:to>
      <xdr:col>2</xdr:col>
      <xdr:colOff>351947</xdr:colOff>
      <xdr:row>362</xdr:row>
      <xdr:rowOff>217477</xdr:rowOff>
    </xdr:to>
    <xdr:pic>
      <xdr:nvPicPr>
        <xdr:cNvPr id="363" name="図 362">
          <a:extLst>
            <a:ext uri="{FF2B5EF4-FFF2-40B4-BE49-F238E27FC236}">
              <a16:creationId xmlns:a16="http://schemas.microsoft.com/office/drawing/2014/main" id="{A5093E77-B25B-452E-887D-1FBA4F089C52}"/>
            </a:ext>
          </a:extLst>
        </xdr:cNvPr>
        <xdr:cNvPicPr>
          <a:picLocks noChangeAspect="1"/>
        </xdr:cNvPicPr>
      </xdr:nvPicPr>
      <xdr:blipFill>
        <a:blip xmlns:r="http://schemas.openxmlformats.org/officeDocument/2006/relationships" r:embed="rId362">
          <a:extLst>
            <a:ext uri="{28A0092B-C50C-407E-A947-70E740481C1C}">
              <a14:useLocalDpi xmlns:a14="http://schemas.microsoft.com/office/drawing/2010/main" val="0"/>
            </a:ext>
          </a:extLst>
        </a:blip>
        <a:stretch>
          <a:fillRect/>
        </a:stretch>
      </xdr:blipFill>
      <xdr:spPr>
        <a:xfrm>
          <a:off x="5198190" y="107476520"/>
          <a:ext cx="190577" cy="190577"/>
        </a:xfrm>
        <a:prstGeom prst="rect">
          <a:avLst/>
        </a:prstGeom>
      </xdr:spPr>
    </xdr:pic>
    <xdr:clientData/>
  </xdr:twoCellAnchor>
  <xdr:twoCellAnchor editAs="oneCell">
    <xdr:from>
      <xdr:col>2</xdr:col>
      <xdr:colOff>161370</xdr:colOff>
      <xdr:row>363</xdr:row>
      <xdr:rowOff>28238</xdr:rowOff>
    </xdr:from>
    <xdr:to>
      <xdr:col>2</xdr:col>
      <xdr:colOff>283280</xdr:colOff>
      <xdr:row>363</xdr:row>
      <xdr:rowOff>148803</xdr:rowOff>
    </xdr:to>
    <xdr:pic>
      <xdr:nvPicPr>
        <xdr:cNvPr id="364" name="図 363">
          <a:extLst>
            <a:ext uri="{FF2B5EF4-FFF2-40B4-BE49-F238E27FC236}">
              <a16:creationId xmlns:a16="http://schemas.microsoft.com/office/drawing/2014/main" id="{9D2EEEF9-5D49-4B4A-8F46-0C65D6DE43C7}"/>
            </a:ext>
          </a:extLst>
        </xdr:cNvPr>
        <xdr:cNvPicPr>
          <a:picLocks noChangeAspect="1"/>
        </xdr:cNvPicPr>
      </xdr:nvPicPr>
      <xdr:blipFill>
        <a:blip xmlns:r="http://schemas.openxmlformats.org/officeDocument/2006/relationships" r:embed="rId363">
          <a:extLst>
            <a:ext uri="{28A0092B-C50C-407E-A947-70E740481C1C}">
              <a14:useLocalDpi xmlns:a14="http://schemas.microsoft.com/office/drawing/2010/main" val="0"/>
            </a:ext>
          </a:extLst>
        </a:blip>
        <a:stretch>
          <a:fillRect/>
        </a:stretch>
      </xdr:blipFill>
      <xdr:spPr>
        <a:xfrm>
          <a:off x="5198190" y="107775038"/>
          <a:ext cx="121910" cy="120565"/>
        </a:xfrm>
        <a:prstGeom prst="rect">
          <a:avLst/>
        </a:prstGeom>
      </xdr:spPr>
    </xdr:pic>
    <xdr:clientData/>
  </xdr:twoCellAnchor>
  <xdr:twoCellAnchor editAs="oneCell">
    <xdr:from>
      <xdr:col>2</xdr:col>
      <xdr:colOff>161370</xdr:colOff>
      <xdr:row>364</xdr:row>
      <xdr:rowOff>26897</xdr:rowOff>
    </xdr:from>
    <xdr:to>
      <xdr:col>2</xdr:col>
      <xdr:colOff>222335</xdr:colOff>
      <xdr:row>364</xdr:row>
      <xdr:rowOff>87862</xdr:rowOff>
    </xdr:to>
    <xdr:pic>
      <xdr:nvPicPr>
        <xdr:cNvPr id="365" name="図 364">
          <a:extLst>
            <a:ext uri="{FF2B5EF4-FFF2-40B4-BE49-F238E27FC236}">
              <a16:creationId xmlns:a16="http://schemas.microsoft.com/office/drawing/2014/main" id="{FE242200-3F33-4EEB-9164-8BF4E1ABD42F}"/>
            </a:ext>
          </a:extLst>
        </xdr:cNvPr>
        <xdr:cNvPicPr>
          <a:picLocks noChangeAspect="1"/>
        </xdr:cNvPicPr>
      </xdr:nvPicPr>
      <xdr:blipFill>
        <a:blip xmlns:r="http://schemas.openxmlformats.org/officeDocument/2006/relationships" r:embed="rId364" cstate="print">
          <a:extLst>
            <a:ext uri="{28A0092B-C50C-407E-A947-70E740481C1C}">
              <a14:useLocalDpi xmlns:a14="http://schemas.microsoft.com/office/drawing/2010/main" val="0"/>
            </a:ext>
          </a:extLst>
        </a:blip>
        <a:stretch>
          <a:fillRect/>
        </a:stretch>
      </xdr:blipFill>
      <xdr:spPr>
        <a:xfrm>
          <a:off x="5198190" y="108070877"/>
          <a:ext cx="60965" cy="60965"/>
        </a:xfrm>
        <a:prstGeom prst="rect">
          <a:avLst/>
        </a:prstGeom>
      </xdr:spPr>
    </xdr:pic>
    <xdr:clientData/>
  </xdr:twoCellAnchor>
  <xdr:twoCellAnchor editAs="oneCell">
    <xdr:from>
      <xdr:col>2</xdr:col>
      <xdr:colOff>161370</xdr:colOff>
      <xdr:row>365</xdr:row>
      <xdr:rowOff>28235</xdr:rowOff>
    </xdr:from>
    <xdr:to>
      <xdr:col>2</xdr:col>
      <xdr:colOff>283280</xdr:colOff>
      <xdr:row>365</xdr:row>
      <xdr:rowOff>148800</xdr:rowOff>
    </xdr:to>
    <xdr:pic>
      <xdr:nvPicPr>
        <xdr:cNvPr id="366" name="図 365">
          <a:extLst>
            <a:ext uri="{FF2B5EF4-FFF2-40B4-BE49-F238E27FC236}">
              <a16:creationId xmlns:a16="http://schemas.microsoft.com/office/drawing/2014/main" id="{BBAB9302-2F9F-4850-8E87-E4FE63184B85}"/>
            </a:ext>
          </a:extLst>
        </xdr:cNvPr>
        <xdr:cNvPicPr>
          <a:picLocks noChangeAspect="1"/>
        </xdr:cNvPicPr>
      </xdr:nvPicPr>
      <xdr:blipFill>
        <a:blip xmlns:r="http://schemas.openxmlformats.org/officeDocument/2006/relationships" r:embed="rId365">
          <a:extLst>
            <a:ext uri="{28A0092B-C50C-407E-A947-70E740481C1C}">
              <a14:useLocalDpi xmlns:a14="http://schemas.microsoft.com/office/drawing/2010/main" val="0"/>
            </a:ext>
          </a:extLst>
        </a:blip>
        <a:stretch>
          <a:fillRect/>
        </a:stretch>
      </xdr:blipFill>
      <xdr:spPr>
        <a:xfrm>
          <a:off x="5198190" y="108369395"/>
          <a:ext cx="121910" cy="120565"/>
        </a:xfrm>
        <a:prstGeom prst="rect">
          <a:avLst/>
        </a:prstGeom>
      </xdr:spPr>
    </xdr:pic>
    <xdr:clientData/>
  </xdr:twoCellAnchor>
  <xdr:twoCellAnchor editAs="oneCell">
    <xdr:from>
      <xdr:col>2</xdr:col>
      <xdr:colOff>161370</xdr:colOff>
      <xdr:row>366</xdr:row>
      <xdr:rowOff>26895</xdr:rowOff>
    </xdr:from>
    <xdr:to>
      <xdr:col>2</xdr:col>
      <xdr:colOff>222335</xdr:colOff>
      <xdr:row>366</xdr:row>
      <xdr:rowOff>87860</xdr:rowOff>
    </xdr:to>
    <xdr:pic>
      <xdr:nvPicPr>
        <xdr:cNvPr id="367" name="図 366">
          <a:extLst>
            <a:ext uri="{FF2B5EF4-FFF2-40B4-BE49-F238E27FC236}">
              <a16:creationId xmlns:a16="http://schemas.microsoft.com/office/drawing/2014/main" id="{BC91AE33-485A-454A-ADF5-90E2A08154F3}"/>
            </a:ext>
          </a:extLst>
        </xdr:cNvPr>
        <xdr:cNvPicPr>
          <a:picLocks noChangeAspect="1"/>
        </xdr:cNvPicPr>
      </xdr:nvPicPr>
      <xdr:blipFill>
        <a:blip xmlns:r="http://schemas.openxmlformats.org/officeDocument/2006/relationships" r:embed="rId366" cstate="print">
          <a:extLst>
            <a:ext uri="{28A0092B-C50C-407E-A947-70E740481C1C}">
              <a14:useLocalDpi xmlns:a14="http://schemas.microsoft.com/office/drawing/2010/main" val="0"/>
            </a:ext>
          </a:extLst>
        </a:blip>
        <a:stretch>
          <a:fillRect/>
        </a:stretch>
      </xdr:blipFill>
      <xdr:spPr>
        <a:xfrm>
          <a:off x="5198190" y="108665235"/>
          <a:ext cx="60965" cy="60965"/>
        </a:xfrm>
        <a:prstGeom prst="rect">
          <a:avLst/>
        </a:prstGeom>
      </xdr:spPr>
    </xdr:pic>
    <xdr:clientData/>
  </xdr:twoCellAnchor>
  <xdr:twoCellAnchor editAs="oneCell">
    <xdr:from>
      <xdr:col>2</xdr:col>
      <xdr:colOff>161370</xdr:colOff>
      <xdr:row>367</xdr:row>
      <xdr:rowOff>26900</xdr:rowOff>
    </xdr:from>
    <xdr:to>
      <xdr:col>2</xdr:col>
      <xdr:colOff>283301</xdr:colOff>
      <xdr:row>367</xdr:row>
      <xdr:rowOff>148831</xdr:rowOff>
    </xdr:to>
    <xdr:pic>
      <xdr:nvPicPr>
        <xdr:cNvPr id="368" name="図 367">
          <a:extLst>
            <a:ext uri="{FF2B5EF4-FFF2-40B4-BE49-F238E27FC236}">
              <a16:creationId xmlns:a16="http://schemas.microsoft.com/office/drawing/2014/main" id="{A8C583C4-9984-4CAF-B5B4-89941A16E631}"/>
            </a:ext>
          </a:extLst>
        </xdr:cNvPr>
        <xdr:cNvPicPr>
          <a:picLocks noChangeAspect="1"/>
        </xdr:cNvPicPr>
      </xdr:nvPicPr>
      <xdr:blipFill>
        <a:blip xmlns:r="http://schemas.openxmlformats.org/officeDocument/2006/relationships" r:embed="rId367">
          <a:extLst>
            <a:ext uri="{28A0092B-C50C-407E-A947-70E740481C1C}">
              <a14:useLocalDpi xmlns:a14="http://schemas.microsoft.com/office/drawing/2010/main" val="0"/>
            </a:ext>
          </a:extLst>
        </a:blip>
        <a:stretch>
          <a:fillRect/>
        </a:stretch>
      </xdr:blipFill>
      <xdr:spPr>
        <a:xfrm>
          <a:off x="5198190" y="108962420"/>
          <a:ext cx="121931" cy="121931"/>
        </a:xfrm>
        <a:prstGeom prst="rect">
          <a:avLst/>
        </a:prstGeom>
      </xdr:spPr>
    </xdr:pic>
    <xdr:clientData/>
  </xdr:twoCellAnchor>
  <xdr:twoCellAnchor editAs="oneCell">
    <xdr:from>
      <xdr:col>2</xdr:col>
      <xdr:colOff>161370</xdr:colOff>
      <xdr:row>368</xdr:row>
      <xdr:rowOff>28238</xdr:rowOff>
    </xdr:from>
    <xdr:to>
      <xdr:col>2</xdr:col>
      <xdr:colOff>283280</xdr:colOff>
      <xdr:row>368</xdr:row>
      <xdr:rowOff>148803</xdr:rowOff>
    </xdr:to>
    <xdr:pic>
      <xdr:nvPicPr>
        <xdr:cNvPr id="369" name="図 368">
          <a:extLst>
            <a:ext uri="{FF2B5EF4-FFF2-40B4-BE49-F238E27FC236}">
              <a16:creationId xmlns:a16="http://schemas.microsoft.com/office/drawing/2014/main" id="{D45A1C41-8989-406C-A4C0-232995B37B40}"/>
            </a:ext>
          </a:extLst>
        </xdr:cNvPr>
        <xdr:cNvPicPr>
          <a:picLocks noChangeAspect="1"/>
        </xdr:cNvPicPr>
      </xdr:nvPicPr>
      <xdr:blipFill>
        <a:blip xmlns:r="http://schemas.openxmlformats.org/officeDocument/2006/relationships" r:embed="rId368">
          <a:extLst>
            <a:ext uri="{28A0092B-C50C-407E-A947-70E740481C1C}">
              <a14:useLocalDpi xmlns:a14="http://schemas.microsoft.com/office/drawing/2010/main" val="0"/>
            </a:ext>
          </a:extLst>
        </a:blip>
        <a:stretch>
          <a:fillRect/>
        </a:stretch>
      </xdr:blipFill>
      <xdr:spPr>
        <a:xfrm>
          <a:off x="5198190" y="109260938"/>
          <a:ext cx="121910" cy="120565"/>
        </a:xfrm>
        <a:prstGeom prst="rect">
          <a:avLst/>
        </a:prstGeom>
      </xdr:spPr>
    </xdr:pic>
    <xdr:clientData/>
  </xdr:twoCellAnchor>
  <xdr:twoCellAnchor editAs="oneCell">
    <xdr:from>
      <xdr:col>2</xdr:col>
      <xdr:colOff>161370</xdr:colOff>
      <xdr:row>369</xdr:row>
      <xdr:rowOff>26897</xdr:rowOff>
    </xdr:from>
    <xdr:to>
      <xdr:col>2</xdr:col>
      <xdr:colOff>283280</xdr:colOff>
      <xdr:row>369</xdr:row>
      <xdr:rowOff>148807</xdr:rowOff>
    </xdr:to>
    <xdr:pic>
      <xdr:nvPicPr>
        <xdr:cNvPr id="370" name="図 369">
          <a:extLst>
            <a:ext uri="{FF2B5EF4-FFF2-40B4-BE49-F238E27FC236}">
              <a16:creationId xmlns:a16="http://schemas.microsoft.com/office/drawing/2014/main" id="{8C15B72E-F627-4C1E-914F-A4A593D8F664}"/>
            </a:ext>
          </a:extLst>
        </xdr:cNvPr>
        <xdr:cNvPicPr>
          <a:picLocks noChangeAspect="1"/>
        </xdr:cNvPicPr>
      </xdr:nvPicPr>
      <xdr:blipFill>
        <a:blip xmlns:r="http://schemas.openxmlformats.org/officeDocument/2006/relationships" r:embed="rId369">
          <a:extLst>
            <a:ext uri="{28A0092B-C50C-407E-A947-70E740481C1C}">
              <a14:useLocalDpi xmlns:a14="http://schemas.microsoft.com/office/drawing/2010/main" val="0"/>
            </a:ext>
          </a:extLst>
        </a:blip>
        <a:stretch>
          <a:fillRect/>
        </a:stretch>
      </xdr:blipFill>
      <xdr:spPr>
        <a:xfrm>
          <a:off x="5198190" y="109556777"/>
          <a:ext cx="121910" cy="121910"/>
        </a:xfrm>
        <a:prstGeom prst="rect">
          <a:avLst/>
        </a:prstGeom>
      </xdr:spPr>
    </xdr:pic>
    <xdr:clientData/>
  </xdr:twoCellAnchor>
  <xdr:twoCellAnchor editAs="oneCell">
    <xdr:from>
      <xdr:col>2</xdr:col>
      <xdr:colOff>161370</xdr:colOff>
      <xdr:row>370</xdr:row>
      <xdr:rowOff>28235</xdr:rowOff>
    </xdr:from>
    <xdr:to>
      <xdr:col>2</xdr:col>
      <xdr:colOff>283280</xdr:colOff>
      <xdr:row>370</xdr:row>
      <xdr:rowOff>148800</xdr:rowOff>
    </xdr:to>
    <xdr:pic>
      <xdr:nvPicPr>
        <xdr:cNvPr id="371" name="図 370">
          <a:extLst>
            <a:ext uri="{FF2B5EF4-FFF2-40B4-BE49-F238E27FC236}">
              <a16:creationId xmlns:a16="http://schemas.microsoft.com/office/drawing/2014/main" id="{AABF97D1-2E80-469D-8203-D208BFA97880}"/>
            </a:ext>
          </a:extLst>
        </xdr:cNvPr>
        <xdr:cNvPicPr>
          <a:picLocks noChangeAspect="1"/>
        </xdr:cNvPicPr>
      </xdr:nvPicPr>
      <xdr:blipFill>
        <a:blip xmlns:r="http://schemas.openxmlformats.org/officeDocument/2006/relationships" r:embed="rId370">
          <a:extLst>
            <a:ext uri="{28A0092B-C50C-407E-A947-70E740481C1C}">
              <a14:useLocalDpi xmlns:a14="http://schemas.microsoft.com/office/drawing/2010/main" val="0"/>
            </a:ext>
          </a:extLst>
        </a:blip>
        <a:stretch>
          <a:fillRect/>
        </a:stretch>
      </xdr:blipFill>
      <xdr:spPr>
        <a:xfrm>
          <a:off x="5198190" y="109855295"/>
          <a:ext cx="121910" cy="120565"/>
        </a:xfrm>
        <a:prstGeom prst="rect">
          <a:avLst/>
        </a:prstGeom>
      </xdr:spPr>
    </xdr:pic>
    <xdr:clientData/>
  </xdr:twoCellAnchor>
  <xdr:twoCellAnchor editAs="oneCell">
    <xdr:from>
      <xdr:col>2</xdr:col>
      <xdr:colOff>161370</xdr:colOff>
      <xdr:row>371</xdr:row>
      <xdr:rowOff>26895</xdr:rowOff>
    </xdr:from>
    <xdr:to>
      <xdr:col>2</xdr:col>
      <xdr:colOff>283280</xdr:colOff>
      <xdr:row>371</xdr:row>
      <xdr:rowOff>148805</xdr:rowOff>
    </xdr:to>
    <xdr:pic>
      <xdr:nvPicPr>
        <xdr:cNvPr id="372" name="図 371">
          <a:extLst>
            <a:ext uri="{FF2B5EF4-FFF2-40B4-BE49-F238E27FC236}">
              <a16:creationId xmlns:a16="http://schemas.microsoft.com/office/drawing/2014/main" id="{E7357B88-8C3D-4C54-BD35-C31329E8F6B0}"/>
            </a:ext>
          </a:extLst>
        </xdr:cNvPr>
        <xdr:cNvPicPr>
          <a:picLocks noChangeAspect="1"/>
        </xdr:cNvPicPr>
      </xdr:nvPicPr>
      <xdr:blipFill>
        <a:blip xmlns:r="http://schemas.openxmlformats.org/officeDocument/2006/relationships" r:embed="rId371">
          <a:extLst>
            <a:ext uri="{28A0092B-C50C-407E-A947-70E740481C1C}">
              <a14:useLocalDpi xmlns:a14="http://schemas.microsoft.com/office/drawing/2010/main" val="0"/>
            </a:ext>
          </a:extLst>
        </a:blip>
        <a:stretch>
          <a:fillRect/>
        </a:stretch>
      </xdr:blipFill>
      <xdr:spPr>
        <a:xfrm>
          <a:off x="5198190" y="110151135"/>
          <a:ext cx="121910" cy="121910"/>
        </a:xfrm>
        <a:prstGeom prst="rect">
          <a:avLst/>
        </a:prstGeom>
      </xdr:spPr>
    </xdr:pic>
    <xdr:clientData/>
  </xdr:twoCellAnchor>
  <xdr:twoCellAnchor editAs="oneCell">
    <xdr:from>
      <xdr:col>2</xdr:col>
      <xdr:colOff>161370</xdr:colOff>
      <xdr:row>372</xdr:row>
      <xdr:rowOff>26900</xdr:rowOff>
    </xdr:from>
    <xdr:to>
      <xdr:col>2</xdr:col>
      <xdr:colOff>283280</xdr:colOff>
      <xdr:row>372</xdr:row>
      <xdr:rowOff>148810</xdr:rowOff>
    </xdr:to>
    <xdr:pic>
      <xdr:nvPicPr>
        <xdr:cNvPr id="373" name="図 372">
          <a:extLst>
            <a:ext uri="{FF2B5EF4-FFF2-40B4-BE49-F238E27FC236}">
              <a16:creationId xmlns:a16="http://schemas.microsoft.com/office/drawing/2014/main" id="{DCD1E8EF-2B18-479C-BC46-C1BBBAC2BEBE}"/>
            </a:ext>
          </a:extLst>
        </xdr:cNvPr>
        <xdr:cNvPicPr>
          <a:picLocks noChangeAspect="1"/>
        </xdr:cNvPicPr>
      </xdr:nvPicPr>
      <xdr:blipFill>
        <a:blip xmlns:r="http://schemas.openxmlformats.org/officeDocument/2006/relationships" r:embed="rId372">
          <a:extLst>
            <a:ext uri="{28A0092B-C50C-407E-A947-70E740481C1C}">
              <a14:useLocalDpi xmlns:a14="http://schemas.microsoft.com/office/drawing/2010/main" val="0"/>
            </a:ext>
          </a:extLst>
        </a:blip>
        <a:stretch>
          <a:fillRect/>
        </a:stretch>
      </xdr:blipFill>
      <xdr:spPr>
        <a:xfrm>
          <a:off x="5198190" y="110448320"/>
          <a:ext cx="121910" cy="121910"/>
        </a:xfrm>
        <a:prstGeom prst="rect">
          <a:avLst/>
        </a:prstGeom>
      </xdr:spPr>
    </xdr:pic>
    <xdr:clientData/>
  </xdr:twoCellAnchor>
  <xdr:twoCellAnchor editAs="oneCell">
    <xdr:from>
      <xdr:col>2</xdr:col>
      <xdr:colOff>161370</xdr:colOff>
      <xdr:row>373</xdr:row>
      <xdr:rowOff>28237</xdr:rowOff>
    </xdr:from>
    <xdr:to>
      <xdr:col>2</xdr:col>
      <xdr:colOff>283280</xdr:colOff>
      <xdr:row>373</xdr:row>
      <xdr:rowOff>148803</xdr:rowOff>
    </xdr:to>
    <xdr:pic>
      <xdr:nvPicPr>
        <xdr:cNvPr id="374" name="図 373">
          <a:extLst>
            <a:ext uri="{FF2B5EF4-FFF2-40B4-BE49-F238E27FC236}">
              <a16:creationId xmlns:a16="http://schemas.microsoft.com/office/drawing/2014/main" id="{99A3E3C6-643A-43C6-BA01-F7CE61897F47}"/>
            </a:ext>
          </a:extLst>
        </xdr:cNvPr>
        <xdr:cNvPicPr>
          <a:picLocks noChangeAspect="1"/>
        </xdr:cNvPicPr>
      </xdr:nvPicPr>
      <xdr:blipFill>
        <a:blip xmlns:r="http://schemas.openxmlformats.org/officeDocument/2006/relationships" r:embed="rId373">
          <a:extLst>
            <a:ext uri="{28A0092B-C50C-407E-A947-70E740481C1C}">
              <a14:useLocalDpi xmlns:a14="http://schemas.microsoft.com/office/drawing/2010/main" val="0"/>
            </a:ext>
          </a:extLst>
        </a:blip>
        <a:stretch>
          <a:fillRect/>
        </a:stretch>
      </xdr:blipFill>
      <xdr:spPr>
        <a:xfrm>
          <a:off x="5198190" y="110746837"/>
          <a:ext cx="121910" cy="120566"/>
        </a:xfrm>
        <a:prstGeom prst="rect">
          <a:avLst/>
        </a:prstGeom>
      </xdr:spPr>
    </xdr:pic>
    <xdr:clientData/>
  </xdr:twoCellAnchor>
  <xdr:twoCellAnchor editAs="oneCell">
    <xdr:from>
      <xdr:col>2</xdr:col>
      <xdr:colOff>161370</xdr:colOff>
      <xdr:row>374</xdr:row>
      <xdr:rowOff>26897</xdr:rowOff>
    </xdr:from>
    <xdr:to>
      <xdr:col>2</xdr:col>
      <xdr:colOff>283280</xdr:colOff>
      <xdr:row>374</xdr:row>
      <xdr:rowOff>148807</xdr:rowOff>
    </xdr:to>
    <xdr:pic>
      <xdr:nvPicPr>
        <xdr:cNvPr id="375" name="図 374">
          <a:extLst>
            <a:ext uri="{FF2B5EF4-FFF2-40B4-BE49-F238E27FC236}">
              <a16:creationId xmlns:a16="http://schemas.microsoft.com/office/drawing/2014/main" id="{5FF8E8C4-3CF6-4176-A4F2-2D37134254FD}"/>
            </a:ext>
          </a:extLst>
        </xdr:cNvPr>
        <xdr:cNvPicPr>
          <a:picLocks noChangeAspect="1"/>
        </xdr:cNvPicPr>
      </xdr:nvPicPr>
      <xdr:blipFill>
        <a:blip xmlns:r="http://schemas.openxmlformats.org/officeDocument/2006/relationships" r:embed="rId374">
          <a:extLst>
            <a:ext uri="{28A0092B-C50C-407E-A947-70E740481C1C}">
              <a14:useLocalDpi xmlns:a14="http://schemas.microsoft.com/office/drawing/2010/main" val="0"/>
            </a:ext>
          </a:extLst>
        </a:blip>
        <a:stretch>
          <a:fillRect/>
        </a:stretch>
      </xdr:blipFill>
      <xdr:spPr>
        <a:xfrm>
          <a:off x="5198190" y="111042677"/>
          <a:ext cx="121910" cy="121910"/>
        </a:xfrm>
        <a:prstGeom prst="rect">
          <a:avLst/>
        </a:prstGeom>
      </xdr:spPr>
    </xdr:pic>
    <xdr:clientData/>
  </xdr:twoCellAnchor>
  <xdr:twoCellAnchor editAs="oneCell">
    <xdr:from>
      <xdr:col>2</xdr:col>
      <xdr:colOff>161370</xdr:colOff>
      <xdr:row>375</xdr:row>
      <xdr:rowOff>28235</xdr:rowOff>
    </xdr:from>
    <xdr:to>
      <xdr:col>2</xdr:col>
      <xdr:colOff>399465</xdr:colOff>
      <xdr:row>375</xdr:row>
      <xdr:rowOff>264985</xdr:rowOff>
    </xdr:to>
    <xdr:pic>
      <xdr:nvPicPr>
        <xdr:cNvPr id="376" name="図 375">
          <a:extLst>
            <a:ext uri="{FF2B5EF4-FFF2-40B4-BE49-F238E27FC236}">
              <a16:creationId xmlns:a16="http://schemas.microsoft.com/office/drawing/2014/main" id="{B61AD81E-1C39-423E-8D1F-A58AE16592EB}"/>
            </a:ext>
          </a:extLst>
        </xdr:cNvPr>
        <xdr:cNvPicPr>
          <a:picLocks noChangeAspect="1"/>
        </xdr:cNvPicPr>
      </xdr:nvPicPr>
      <xdr:blipFill>
        <a:blip xmlns:r="http://schemas.openxmlformats.org/officeDocument/2006/relationships" r:embed="rId375">
          <a:extLst>
            <a:ext uri="{28A0092B-C50C-407E-A947-70E740481C1C}">
              <a14:useLocalDpi xmlns:a14="http://schemas.microsoft.com/office/drawing/2010/main" val="0"/>
            </a:ext>
          </a:extLst>
        </a:blip>
        <a:stretch>
          <a:fillRect/>
        </a:stretch>
      </xdr:blipFill>
      <xdr:spPr>
        <a:xfrm>
          <a:off x="5198190" y="111341195"/>
          <a:ext cx="238095" cy="236750"/>
        </a:xfrm>
        <a:prstGeom prst="rect">
          <a:avLst/>
        </a:prstGeom>
      </xdr:spPr>
    </xdr:pic>
    <xdr:clientData/>
  </xdr:twoCellAnchor>
  <xdr:twoCellAnchor editAs="oneCell">
    <xdr:from>
      <xdr:col>2</xdr:col>
      <xdr:colOff>161370</xdr:colOff>
      <xdr:row>376</xdr:row>
      <xdr:rowOff>26895</xdr:rowOff>
    </xdr:from>
    <xdr:to>
      <xdr:col>2</xdr:col>
      <xdr:colOff>399528</xdr:colOff>
      <xdr:row>376</xdr:row>
      <xdr:rowOff>265053</xdr:rowOff>
    </xdr:to>
    <xdr:pic>
      <xdr:nvPicPr>
        <xdr:cNvPr id="377" name="図 376">
          <a:extLst>
            <a:ext uri="{FF2B5EF4-FFF2-40B4-BE49-F238E27FC236}">
              <a16:creationId xmlns:a16="http://schemas.microsoft.com/office/drawing/2014/main" id="{147E4222-C996-4129-97C7-47773B6E5BF0}"/>
            </a:ext>
          </a:extLst>
        </xdr:cNvPr>
        <xdr:cNvPicPr>
          <a:picLocks noChangeAspect="1"/>
        </xdr:cNvPicPr>
      </xdr:nvPicPr>
      <xdr:blipFill>
        <a:blip xmlns:r="http://schemas.openxmlformats.org/officeDocument/2006/relationships" r:embed="rId376">
          <a:extLst>
            <a:ext uri="{28A0092B-C50C-407E-A947-70E740481C1C}">
              <a14:useLocalDpi xmlns:a14="http://schemas.microsoft.com/office/drawing/2010/main" val="0"/>
            </a:ext>
          </a:extLst>
        </a:blip>
        <a:stretch>
          <a:fillRect/>
        </a:stretch>
      </xdr:blipFill>
      <xdr:spPr>
        <a:xfrm>
          <a:off x="5198190" y="111637035"/>
          <a:ext cx="238158" cy="238158"/>
        </a:xfrm>
        <a:prstGeom prst="rect">
          <a:avLst/>
        </a:prstGeom>
      </xdr:spPr>
    </xdr:pic>
    <xdr:clientData/>
  </xdr:twoCellAnchor>
  <xdr:twoCellAnchor editAs="oneCell">
    <xdr:from>
      <xdr:col>2</xdr:col>
      <xdr:colOff>161370</xdr:colOff>
      <xdr:row>377</xdr:row>
      <xdr:rowOff>26900</xdr:rowOff>
    </xdr:from>
    <xdr:to>
      <xdr:col>2</xdr:col>
      <xdr:colOff>399465</xdr:colOff>
      <xdr:row>377</xdr:row>
      <xdr:rowOff>264995</xdr:rowOff>
    </xdr:to>
    <xdr:pic>
      <xdr:nvPicPr>
        <xdr:cNvPr id="378" name="図 377">
          <a:extLst>
            <a:ext uri="{FF2B5EF4-FFF2-40B4-BE49-F238E27FC236}">
              <a16:creationId xmlns:a16="http://schemas.microsoft.com/office/drawing/2014/main" id="{E7A3FF1E-D9FA-40B6-A5A1-12E8C4DF015D}"/>
            </a:ext>
          </a:extLst>
        </xdr:cNvPr>
        <xdr:cNvPicPr>
          <a:picLocks noChangeAspect="1"/>
        </xdr:cNvPicPr>
      </xdr:nvPicPr>
      <xdr:blipFill>
        <a:blip xmlns:r="http://schemas.openxmlformats.org/officeDocument/2006/relationships" r:embed="rId377">
          <a:extLst>
            <a:ext uri="{28A0092B-C50C-407E-A947-70E740481C1C}">
              <a14:useLocalDpi xmlns:a14="http://schemas.microsoft.com/office/drawing/2010/main" val="0"/>
            </a:ext>
          </a:extLst>
        </a:blip>
        <a:stretch>
          <a:fillRect/>
        </a:stretch>
      </xdr:blipFill>
      <xdr:spPr>
        <a:xfrm>
          <a:off x="5198190" y="111934220"/>
          <a:ext cx="238095" cy="238095"/>
        </a:xfrm>
        <a:prstGeom prst="rect">
          <a:avLst/>
        </a:prstGeom>
      </xdr:spPr>
    </xdr:pic>
    <xdr:clientData/>
  </xdr:twoCellAnchor>
  <xdr:twoCellAnchor editAs="oneCell">
    <xdr:from>
      <xdr:col>2</xdr:col>
      <xdr:colOff>161370</xdr:colOff>
      <xdr:row>378</xdr:row>
      <xdr:rowOff>28238</xdr:rowOff>
    </xdr:from>
    <xdr:to>
      <xdr:col>2</xdr:col>
      <xdr:colOff>399465</xdr:colOff>
      <xdr:row>378</xdr:row>
      <xdr:rowOff>264988</xdr:rowOff>
    </xdr:to>
    <xdr:pic>
      <xdr:nvPicPr>
        <xdr:cNvPr id="379" name="図 378">
          <a:extLst>
            <a:ext uri="{FF2B5EF4-FFF2-40B4-BE49-F238E27FC236}">
              <a16:creationId xmlns:a16="http://schemas.microsoft.com/office/drawing/2014/main" id="{4C89997F-6C6F-4DAF-AA2C-1E4D7612ACD9}"/>
            </a:ext>
          </a:extLst>
        </xdr:cNvPr>
        <xdr:cNvPicPr>
          <a:picLocks noChangeAspect="1"/>
        </xdr:cNvPicPr>
      </xdr:nvPicPr>
      <xdr:blipFill>
        <a:blip xmlns:r="http://schemas.openxmlformats.org/officeDocument/2006/relationships" r:embed="rId378">
          <a:extLst>
            <a:ext uri="{28A0092B-C50C-407E-A947-70E740481C1C}">
              <a14:useLocalDpi xmlns:a14="http://schemas.microsoft.com/office/drawing/2010/main" val="0"/>
            </a:ext>
          </a:extLst>
        </a:blip>
        <a:stretch>
          <a:fillRect/>
        </a:stretch>
      </xdr:blipFill>
      <xdr:spPr>
        <a:xfrm>
          <a:off x="5198190" y="112232738"/>
          <a:ext cx="238095" cy="236750"/>
        </a:xfrm>
        <a:prstGeom prst="rect">
          <a:avLst/>
        </a:prstGeom>
      </xdr:spPr>
    </xdr:pic>
    <xdr:clientData/>
  </xdr:twoCellAnchor>
  <xdr:twoCellAnchor editAs="oneCell">
    <xdr:from>
      <xdr:col>2</xdr:col>
      <xdr:colOff>161370</xdr:colOff>
      <xdr:row>379</xdr:row>
      <xdr:rowOff>26897</xdr:rowOff>
    </xdr:from>
    <xdr:to>
      <xdr:col>2</xdr:col>
      <xdr:colOff>399465</xdr:colOff>
      <xdr:row>379</xdr:row>
      <xdr:rowOff>264992</xdr:rowOff>
    </xdr:to>
    <xdr:pic>
      <xdr:nvPicPr>
        <xdr:cNvPr id="380" name="図 379">
          <a:extLst>
            <a:ext uri="{FF2B5EF4-FFF2-40B4-BE49-F238E27FC236}">
              <a16:creationId xmlns:a16="http://schemas.microsoft.com/office/drawing/2014/main" id="{26FF54D5-A64E-4163-ACD5-36A0A109133E}"/>
            </a:ext>
          </a:extLst>
        </xdr:cNvPr>
        <xdr:cNvPicPr>
          <a:picLocks noChangeAspect="1"/>
        </xdr:cNvPicPr>
      </xdr:nvPicPr>
      <xdr:blipFill>
        <a:blip xmlns:r="http://schemas.openxmlformats.org/officeDocument/2006/relationships" r:embed="rId379">
          <a:extLst>
            <a:ext uri="{28A0092B-C50C-407E-A947-70E740481C1C}">
              <a14:useLocalDpi xmlns:a14="http://schemas.microsoft.com/office/drawing/2010/main" val="0"/>
            </a:ext>
          </a:extLst>
        </a:blip>
        <a:stretch>
          <a:fillRect/>
        </a:stretch>
      </xdr:blipFill>
      <xdr:spPr>
        <a:xfrm>
          <a:off x="5198190" y="112528577"/>
          <a:ext cx="238095" cy="238095"/>
        </a:xfrm>
        <a:prstGeom prst="rect">
          <a:avLst/>
        </a:prstGeom>
      </xdr:spPr>
    </xdr:pic>
    <xdr:clientData/>
  </xdr:twoCellAnchor>
  <xdr:twoCellAnchor editAs="oneCell">
    <xdr:from>
      <xdr:col>2</xdr:col>
      <xdr:colOff>161370</xdr:colOff>
      <xdr:row>380</xdr:row>
      <xdr:rowOff>28235</xdr:rowOff>
    </xdr:from>
    <xdr:to>
      <xdr:col>2</xdr:col>
      <xdr:colOff>399465</xdr:colOff>
      <xdr:row>380</xdr:row>
      <xdr:rowOff>264985</xdr:rowOff>
    </xdr:to>
    <xdr:pic>
      <xdr:nvPicPr>
        <xdr:cNvPr id="381" name="図 380">
          <a:extLst>
            <a:ext uri="{FF2B5EF4-FFF2-40B4-BE49-F238E27FC236}">
              <a16:creationId xmlns:a16="http://schemas.microsoft.com/office/drawing/2014/main" id="{E2E9D10F-F75B-4EDB-A7BA-A590908ACB9A}"/>
            </a:ext>
          </a:extLst>
        </xdr:cNvPr>
        <xdr:cNvPicPr>
          <a:picLocks noChangeAspect="1"/>
        </xdr:cNvPicPr>
      </xdr:nvPicPr>
      <xdr:blipFill>
        <a:blip xmlns:r="http://schemas.openxmlformats.org/officeDocument/2006/relationships" r:embed="rId380">
          <a:extLst>
            <a:ext uri="{28A0092B-C50C-407E-A947-70E740481C1C}">
              <a14:useLocalDpi xmlns:a14="http://schemas.microsoft.com/office/drawing/2010/main" val="0"/>
            </a:ext>
          </a:extLst>
        </a:blip>
        <a:stretch>
          <a:fillRect/>
        </a:stretch>
      </xdr:blipFill>
      <xdr:spPr>
        <a:xfrm>
          <a:off x="5198190" y="112827095"/>
          <a:ext cx="238095" cy="236750"/>
        </a:xfrm>
        <a:prstGeom prst="rect">
          <a:avLst/>
        </a:prstGeom>
      </xdr:spPr>
    </xdr:pic>
    <xdr:clientData/>
  </xdr:twoCellAnchor>
  <xdr:twoCellAnchor editAs="oneCell">
    <xdr:from>
      <xdr:col>2</xdr:col>
      <xdr:colOff>161370</xdr:colOff>
      <xdr:row>381</xdr:row>
      <xdr:rowOff>26895</xdr:rowOff>
    </xdr:from>
    <xdr:to>
      <xdr:col>2</xdr:col>
      <xdr:colOff>415338</xdr:colOff>
      <xdr:row>381</xdr:row>
      <xdr:rowOff>280863</xdr:rowOff>
    </xdr:to>
    <xdr:pic>
      <xdr:nvPicPr>
        <xdr:cNvPr id="382" name="図 381">
          <a:extLst>
            <a:ext uri="{FF2B5EF4-FFF2-40B4-BE49-F238E27FC236}">
              <a16:creationId xmlns:a16="http://schemas.microsoft.com/office/drawing/2014/main" id="{CADBD3B1-D5B7-46DE-A56B-8BFC8BE8860D}"/>
            </a:ext>
          </a:extLst>
        </xdr:cNvPr>
        <xdr:cNvPicPr>
          <a:picLocks noChangeAspect="1"/>
        </xdr:cNvPicPr>
      </xdr:nvPicPr>
      <xdr:blipFill>
        <a:blip xmlns:r="http://schemas.openxmlformats.org/officeDocument/2006/relationships" r:embed="rId381">
          <a:extLst>
            <a:ext uri="{28A0092B-C50C-407E-A947-70E740481C1C}">
              <a14:useLocalDpi xmlns:a14="http://schemas.microsoft.com/office/drawing/2010/main" val="0"/>
            </a:ext>
          </a:extLst>
        </a:blip>
        <a:stretch>
          <a:fillRect/>
        </a:stretch>
      </xdr:blipFill>
      <xdr:spPr>
        <a:xfrm>
          <a:off x="5198190" y="113122935"/>
          <a:ext cx="253968" cy="253968"/>
        </a:xfrm>
        <a:prstGeom prst="rect">
          <a:avLst/>
        </a:prstGeom>
      </xdr:spPr>
    </xdr:pic>
    <xdr:clientData/>
  </xdr:twoCellAnchor>
  <xdr:twoCellAnchor editAs="oneCell">
    <xdr:from>
      <xdr:col>2</xdr:col>
      <xdr:colOff>161370</xdr:colOff>
      <xdr:row>382</xdr:row>
      <xdr:rowOff>26900</xdr:rowOff>
    </xdr:from>
    <xdr:to>
      <xdr:col>2</xdr:col>
      <xdr:colOff>415338</xdr:colOff>
      <xdr:row>382</xdr:row>
      <xdr:rowOff>280868</xdr:rowOff>
    </xdr:to>
    <xdr:pic>
      <xdr:nvPicPr>
        <xdr:cNvPr id="383" name="図 382">
          <a:extLst>
            <a:ext uri="{FF2B5EF4-FFF2-40B4-BE49-F238E27FC236}">
              <a16:creationId xmlns:a16="http://schemas.microsoft.com/office/drawing/2014/main" id="{524842AA-8C0B-4946-A295-A628576529E8}"/>
            </a:ext>
          </a:extLst>
        </xdr:cNvPr>
        <xdr:cNvPicPr>
          <a:picLocks noChangeAspect="1"/>
        </xdr:cNvPicPr>
      </xdr:nvPicPr>
      <xdr:blipFill>
        <a:blip xmlns:r="http://schemas.openxmlformats.org/officeDocument/2006/relationships" r:embed="rId382">
          <a:extLst>
            <a:ext uri="{28A0092B-C50C-407E-A947-70E740481C1C}">
              <a14:useLocalDpi xmlns:a14="http://schemas.microsoft.com/office/drawing/2010/main" val="0"/>
            </a:ext>
          </a:extLst>
        </a:blip>
        <a:stretch>
          <a:fillRect/>
        </a:stretch>
      </xdr:blipFill>
      <xdr:spPr>
        <a:xfrm>
          <a:off x="5198190" y="113420120"/>
          <a:ext cx="253968" cy="253968"/>
        </a:xfrm>
        <a:prstGeom prst="rect">
          <a:avLst/>
        </a:prstGeom>
      </xdr:spPr>
    </xdr:pic>
    <xdr:clientData/>
  </xdr:twoCellAnchor>
  <xdr:twoCellAnchor editAs="oneCell">
    <xdr:from>
      <xdr:col>2</xdr:col>
      <xdr:colOff>161370</xdr:colOff>
      <xdr:row>383</xdr:row>
      <xdr:rowOff>28237</xdr:rowOff>
    </xdr:from>
    <xdr:to>
      <xdr:col>2</xdr:col>
      <xdr:colOff>415338</xdr:colOff>
      <xdr:row>383</xdr:row>
      <xdr:rowOff>280861</xdr:rowOff>
    </xdr:to>
    <xdr:pic>
      <xdr:nvPicPr>
        <xdr:cNvPr id="384" name="図 383">
          <a:extLst>
            <a:ext uri="{FF2B5EF4-FFF2-40B4-BE49-F238E27FC236}">
              <a16:creationId xmlns:a16="http://schemas.microsoft.com/office/drawing/2014/main" id="{AA4C43BA-8B26-48BD-8BC7-08961A406024}"/>
            </a:ext>
          </a:extLst>
        </xdr:cNvPr>
        <xdr:cNvPicPr>
          <a:picLocks noChangeAspect="1"/>
        </xdr:cNvPicPr>
      </xdr:nvPicPr>
      <xdr:blipFill>
        <a:blip xmlns:r="http://schemas.openxmlformats.org/officeDocument/2006/relationships" r:embed="rId383">
          <a:extLst>
            <a:ext uri="{28A0092B-C50C-407E-A947-70E740481C1C}">
              <a14:useLocalDpi xmlns:a14="http://schemas.microsoft.com/office/drawing/2010/main" val="0"/>
            </a:ext>
          </a:extLst>
        </a:blip>
        <a:stretch>
          <a:fillRect/>
        </a:stretch>
      </xdr:blipFill>
      <xdr:spPr>
        <a:xfrm>
          <a:off x="5198190" y="113718637"/>
          <a:ext cx="253968" cy="252624"/>
        </a:xfrm>
        <a:prstGeom prst="rect">
          <a:avLst/>
        </a:prstGeom>
      </xdr:spPr>
    </xdr:pic>
    <xdr:clientData/>
  </xdr:twoCellAnchor>
  <xdr:twoCellAnchor editAs="oneCell">
    <xdr:from>
      <xdr:col>2</xdr:col>
      <xdr:colOff>161370</xdr:colOff>
      <xdr:row>384</xdr:row>
      <xdr:rowOff>26897</xdr:rowOff>
    </xdr:from>
    <xdr:to>
      <xdr:col>2</xdr:col>
      <xdr:colOff>415338</xdr:colOff>
      <xdr:row>384</xdr:row>
      <xdr:rowOff>280865</xdr:rowOff>
    </xdr:to>
    <xdr:pic>
      <xdr:nvPicPr>
        <xdr:cNvPr id="385" name="図 384">
          <a:extLst>
            <a:ext uri="{FF2B5EF4-FFF2-40B4-BE49-F238E27FC236}">
              <a16:creationId xmlns:a16="http://schemas.microsoft.com/office/drawing/2014/main" id="{9971DA3B-E937-4709-A427-77FDCF340162}"/>
            </a:ext>
          </a:extLst>
        </xdr:cNvPr>
        <xdr:cNvPicPr>
          <a:picLocks noChangeAspect="1"/>
        </xdr:cNvPicPr>
      </xdr:nvPicPr>
      <xdr:blipFill>
        <a:blip xmlns:r="http://schemas.openxmlformats.org/officeDocument/2006/relationships" r:embed="rId384">
          <a:extLst>
            <a:ext uri="{28A0092B-C50C-407E-A947-70E740481C1C}">
              <a14:useLocalDpi xmlns:a14="http://schemas.microsoft.com/office/drawing/2010/main" val="0"/>
            </a:ext>
          </a:extLst>
        </a:blip>
        <a:stretch>
          <a:fillRect/>
        </a:stretch>
      </xdr:blipFill>
      <xdr:spPr>
        <a:xfrm>
          <a:off x="5198190" y="114014477"/>
          <a:ext cx="253968" cy="253968"/>
        </a:xfrm>
        <a:prstGeom prst="rect">
          <a:avLst/>
        </a:prstGeom>
      </xdr:spPr>
    </xdr:pic>
    <xdr:clientData/>
  </xdr:twoCellAnchor>
  <xdr:twoCellAnchor editAs="oneCell">
    <xdr:from>
      <xdr:col>2</xdr:col>
      <xdr:colOff>161370</xdr:colOff>
      <xdr:row>385</xdr:row>
      <xdr:rowOff>28235</xdr:rowOff>
    </xdr:from>
    <xdr:to>
      <xdr:col>2</xdr:col>
      <xdr:colOff>415338</xdr:colOff>
      <xdr:row>385</xdr:row>
      <xdr:rowOff>280858</xdr:rowOff>
    </xdr:to>
    <xdr:pic>
      <xdr:nvPicPr>
        <xdr:cNvPr id="386" name="図 385">
          <a:extLst>
            <a:ext uri="{FF2B5EF4-FFF2-40B4-BE49-F238E27FC236}">
              <a16:creationId xmlns:a16="http://schemas.microsoft.com/office/drawing/2014/main" id="{387E57C7-FAAD-4CD7-ABE4-5090D30613AC}"/>
            </a:ext>
          </a:extLst>
        </xdr:cNvPr>
        <xdr:cNvPicPr>
          <a:picLocks noChangeAspect="1"/>
        </xdr:cNvPicPr>
      </xdr:nvPicPr>
      <xdr:blipFill>
        <a:blip xmlns:r="http://schemas.openxmlformats.org/officeDocument/2006/relationships" r:embed="rId385">
          <a:extLst>
            <a:ext uri="{28A0092B-C50C-407E-A947-70E740481C1C}">
              <a14:useLocalDpi xmlns:a14="http://schemas.microsoft.com/office/drawing/2010/main" val="0"/>
            </a:ext>
          </a:extLst>
        </a:blip>
        <a:stretch>
          <a:fillRect/>
        </a:stretch>
      </xdr:blipFill>
      <xdr:spPr>
        <a:xfrm>
          <a:off x="5198190" y="114312995"/>
          <a:ext cx="253968" cy="252623"/>
        </a:xfrm>
        <a:prstGeom prst="rect">
          <a:avLst/>
        </a:prstGeom>
      </xdr:spPr>
    </xdr:pic>
    <xdr:clientData/>
  </xdr:twoCellAnchor>
  <xdr:twoCellAnchor editAs="oneCell">
    <xdr:from>
      <xdr:col>2</xdr:col>
      <xdr:colOff>161370</xdr:colOff>
      <xdr:row>386</xdr:row>
      <xdr:rowOff>26895</xdr:rowOff>
    </xdr:from>
    <xdr:to>
      <xdr:col>2</xdr:col>
      <xdr:colOff>415338</xdr:colOff>
      <xdr:row>386</xdr:row>
      <xdr:rowOff>280863</xdr:rowOff>
    </xdr:to>
    <xdr:pic>
      <xdr:nvPicPr>
        <xdr:cNvPr id="387" name="図 386">
          <a:extLst>
            <a:ext uri="{FF2B5EF4-FFF2-40B4-BE49-F238E27FC236}">
              <a16:creationId xmlns:a16="http://schemas.microsoft.com/office/drawing/2014/main" id="{E6FAEAE6-4B0D-4218-81EF-655B251B547C}"/>
            </a:ext>
          </a:extLst>
        </xdr:cNvPr>
        <xdr:cNvPicPr>
          <a:picLocks noChangeAspect="1"/>
        </xdr:cNvPicPr>
      </xdr:nvPicPr>
      <xdr:blipFill>
        <a:blip xmlns:r="http://schemas.openxmlformats.org/officeDocument/2006/relationships" r:embed="rId386">
          <a:extLst>
            <a:ext uri="{28A0092B-C50C-407E-A947-70E740481C1C}">
              <a14:useLocalDpi xmlns:a14="http://schemas.microsoft.com/office/drawing/2010/main" val="0"/>
            </a:ext>
          </a:extLst>
        </a:blip>
        <a:stretch>
          <a:fillRect/>
        </a:stretch>
      </xdr:blipFill>
      <xdr:spPr>
        <a:xfrm>
          <a:off x="5198190" y="114608835"/>
          <a:ext cx="253968" cy="253968"/>
        </a:xfrm>
        <a:prstGeom prst="rect">
          <a:avLst/>
        </a:prstGeom>
      </xdr:spPr>
    </xdr:pic>
    <xdr:clientData/>
  </xdr:twoCellAnchor>
  <xdr:twoCellAnchor editAs="oneCell">
    <xdr:from>
      <xdr:col>2</xdr:col>
      <xdr:colOff>161370</xdr:colOff>
      <xdr:row>387</xdr:row>
      <xdr:rowOff>26900</xdr:rowOff>
    </xdr:from>
    <xdr:to>
      <xdr:col>2</xdr:col>
      <xdr:colOff>415338</xdr:colOff>
      <xdr:row>387</xdr:row>
      <xdr:rowOff>280868</xdr:rowOff>
    </xdr:to>
    <xdr:pic>
      <xdr:nvPicPr>
        <xdr:cNvPr id="388" name="図 387">
          <a:extLst>
            <a:ext uri="{FF2B5EF4-FFF2-40B4-BE49-F238E27FC236}">
              <a16:creationId xmlns:a16="http://schemas.microsoft.com/office/drawing/2014/main" id="{D388B9FA-A4E0-4366-8FEC-E18846022DE9}"/>
            </a:ext>
          </a:extLst>
        </xdr:cNvPr>
        <xdr:cNvPicPr>
          <a:picLocks noChangeAspect="1"/>
        </xdr:cNvPicPr>
      </xdr:nvPicPr>
      <xdr:blipFill>
        <a:blip xmlns:r="http://schemas.openxmlformats.org/officeDocument/2006/relationships" r:embed="rId387">
          <a:extLst>
            <a:ext uri="{28A0092B-C50C-407E-A947-70E740481C1C}">
              <a14:useLocalDpi xmlns:a14="http://schemas.microsoft.com/office/drawing/2010/main" val="0"/>
            </a:ext>
          </a:extLst>
        </a:blip>
        <a:stretch>
          <a:fillRect/>
        </a:stretch>
      </xdr:blipFill>
      <xdr:spPr>
        <a:xfrm>
          <a:off x="5198190" y="114906020"/>
          <a:ext cx="253968" cy="253968"/>
        </a:xfrm>
        <a:prstGeom prst="rect">
          <a:avLst/>
        </a:prstGeom>
      </xdr:spPr>
    </xdr:pic>
    <xdr:clientData/>
  </xdr:twoCellAnchor>
  <xdr:twoCellAnchor editAs="oneCell">
    <xdr:from>
      <xdr:col>2</xdr:col>
      <xdr:colOff>161370</xdr:colOff>
      <xdr:row>388</xdr:row>
      <xdr:rowOff>28238</xdr:rowOff>
    </xdr:from>
    <xdr:to>
      <xdr:col>2</xdr:col>
      <xdr:colOff>415338</xdr:colOff>
      <xdr:row>388</xdr:row>
      <xdr:rowOff>280861</xdr:rowOff>
    </xdr:to>
    <xdr:pic>
      <xdr:nvPicPr>
        <xdr:cNvPr id="389" name="図 388">
          <a:extLst>
            <a:ext uri="{FF2B5EF4-FFF2-40B4-BE49-F238E27FC236}">
              <a16:creationId xmlns:a16="http://schemas.microsoft.com/office/drawing/2014/main" id="{EB80E7D1-922B-406F-B1C3-AF4C5A004088}"/>
            </a:ext>
          </a:extLst>
        </xdr:cNvPr>
        <xdr:cNvPicPr>
          <a:picLocks noChangeAspect="1"/>
        </xdr:cNvPicPr>
      </xdr:nvPicPr>
      <xdr:blipFill>
        <a:blip xmlns:r="http://schemas.openxmlformats.org/officeDocument/2006/relationships" r:embed="rId388">
          <a:extLst>
            <a:ext uri="{28A0092B-C50C-407E-A947-70E740481C1C}">
              <a14:useLocalDpi xmlns:a14="http://schemas.microsoft.com/office/drawing/2010/main" val="0"/>
            </a:ext>
          </a:extLst>
        </a:blip>
        <a:stretch>
          <a:fillRect/>
        </a:stretch>
      </xdr:blipFill>
      <xdr:spPr>
        <a:xfrm>
          <a:off x="5198190" y="115204538"/>
          <a:ext cx="253968" cy="252623"/>
        </a:xfrm>
        <a:prstGeom prst="rect">
          <a:avLst/>
        </a:prstGeom>
      </xdr:spPr>
    </xdr:pic>
    <xdr:clientData/>
  </xdr:twoCellAnchor>
  <xdr:twoCellAnchor editAs="oneCell">
    <xdr:from>
      <xdr:col>2</xdr:col>
      <xdr:colOff>161370</xdr:colOff>
      <xdr:row>389</xdr:row>
      <xdr:rowOff>26897</xdr:rowOff>
    </xdr:from>
    <xdr:to>
      <xdr:col>2</xdr:col>
      <xdr:colOff>415338</xdr:colOff>
      <xdr:row>389</xdr:row>
      <xdr:rowOff>280865</xdr:rowOff>
    </xdr:to>
    <xdr:pic>
      <xdr:nvPicPr>
        <xdr:cNvPr id="390" name="図 389">
          <a:extLst>
            <a:ext uri="{FF2B5EF4-FFF2-40B4-BE49-F238E27FC236}">
              <a16:creationId xmlns:a16="http://schemas.microsoft.com/office/drawing/2014/main" id="{1E9079C7-4DE6-4197-B93E-F3AC7C5E7A1F}"/>
            </a:ext>
          </a:extLst>
        </xdr:cNvPr>
        <xdr:cNvPicPr>
          <a:picLocks noChangeAspect="1"/>
        </xdr:cNvPicPr>
      </xdr:nvPicPr>
      <xdr:blipFill>
        <a:blip xmlns:r="http://schemas.openxmlformats.org/officeDocument/2006/relationships" r:embed="rId389">
          <a:extLst>
            <a:ext uri="{28A0092B-C50C-407E-A947-70E740481C1C}">
              <a14:useLocalDpi xmlns:a14="http://schemas.microsoft.com/office/drawing/2010/main" val="0"/>
            </a:ext>
          </a:extLst>
        </a:blip>
        <a:stretch>
          <a:fillRect/>
        </a:stretch>
      </xdr:blipFill>
      <xdr:spPr>
        <a:xfrm>
          <a:off x="5198190" y="115500377"/>
          <a:ext cx="253968" cy="253968"/>
        </a:xfrm>
        <a:prstGeom prst="rect">
          <a:avLst/>
        </a:prstGeom>
      </xdr:spPr>
    </xdr:pic>
    <xdr:clientData/>
  </xdr:twoCellAnchor>
  <xdr:twoCellAnchor editAs="oneCell">
    <xdr:from>
      <xdr:col>2</xdr:col>
      <xdr:colOff>161370</xdr:colOff>
      <xdr:row>390</xdr:row>
      <xdr:rowOff>28234</xdr:rowOff>
    </xdr:from>
    <xdr:to>
      <xdr:col>2</xdr:col>
      <xdr:colOff>415338</xdr:colOff>
      <xdr:row>390</xdr:row>
      <xdr:rowOff>280858</xdr:rowOff>
    </xdr:to>
    <xdr:pic>
      <xdr:nvPicPr>
        <xdr:cNvPr id="391" name="図 390">
          <a:extLst>
            <a:ext uri="{FF2B5EF4-FFF2-40B4-BE49-F238E27FC236}">
              <a16:creationId xmlns:a16="http://schemas.microsoft.com/office/drawing/2014/main" id="{9970415A-CF68-4127-A696-B942357AF9B3}"/>
            </a:ext>
          </a:extLst>
        </xdr:cNvPr>
        <xdr:cNvPicPr>
          <a:picLocks noChangeAspect="1"/>
        </xdr:cNvPicPr>
      </xdr:nvPicPr>
      <xdr:blipFill>
        <a:blip xmlns:r="http://schemas.openxmlformats.org/officeDocument/2006/relationships" r:embed="rId390">
          <a:extLst>
            <a:ext uri="{28A0092B-C50C-407E-A947-70E740481C1C}">
              <a14:useLocalDpi xmlns:a14="http://schemas.microsoft.com/office/drawing/2010/main" val="0"/>
            </a:ext>
          </a:extLst>
        </a:blip>
        <a:stretch>
          <a:fillRect/>
        </a:stretch>
      </xdr:blipFill>
      <xdr:spPr>
        <a:xfrm>
          <a:off x="5198190" y="115798894"/>
          <a:ext cx="253968" cy="252624"/>
        </a:xfrm>
        <a:prstGeom prst="rect">
          <a:avLst/>
        </a:prstGeom>
      </xdr:spPr>
    </xdr:pic>
    <xdr:clientData/>
  </xdr:twoCellAnchor>
  <xdr:twoCellAnchor editAs="oneCell">
    <xdr:from>
      <xdr:col>2</xdr:col>
      <xdr:colOff>161370</xdr:colOff>
      <xdr:row>391</xdr:row>
      <xdr:rowOff>26895</xdr:rowOff>
    </xdr:from>
    <xdr:to>
      <xdr:col>2</xdr:col>
      <xdr:colOff>415338</xdr:colOff>
      <xdr:row>391</xdr:row>
      <xdr:rowOff>280863</xdr:rowOff>
    </xdr:to>
    <xdr:pic>
      <xdr:nvPicPr>
        <xdr:cNvPr id="392" name="図 391">
          <a:extLst>
            <a:ext uri="{FF2B5EF4-FFF2-40B4-BE49-F238E27FC236}">
              <a16:creationId xmlns:a16="http://schemas.microsoft.com/office/drawing/2014/main" id="{1F28C0FD-1644-4D38-9BF3-8DB58CD7F687}"/>
            </a:ext>
          </a:extLst>
        </xdr:cNvPr>
        <xdr:cNvPicPr>
          <a:picLocks noChangeAspect="1"/>
        </xdr:cNvPicPr>
      </xdr:nvPicPr>
      <xdr:blipFill>
        <a:blip xmlns:r="http://schemas.openxmlformats.org/officeDocument/2006/relationships" r:embed="rId391">
          <a:extLst>
            <a:ext uri="{28A0092B-C50C-407E-A947-70E740481C1C}">
              <a14:useLocalDpi xmlns:a14="http://schemas.microsoft.com/office/drawing/2010/main" val="0"/>
            </a:ext>
          </a:extLst>
        </a:blip>
        <a:stretch>
          <a:fillRect/>
        </a:stretch>
      </xdr:blipFill>
      <xdr:spPr>
        <a:xfrm>
          <a:off x="5198190" y="116094735"/>
          <a:ext cx="253968" cy="253968"/>
        </a:xfrm>
        <a:prstGeom prst="rect">
          <a:avLst/>
        </a:prstGeom>
      </xdr:spPr>
    </xdr:pic>
    <xdr:clientData/>
  </xdr:twoCellAnchor>
  <xdr:twoCellAnchor editAs="oneCell">
    <xdr:from>
      <xdr:col>2</xdr:col>
      <xdr:colOff>161370</xdr:colOff>
      <xdr:row>392</xdr:row>
      <xdr:rowOff>26900</xdr:rowOff>
    </xdr:from>
    <xdr:to>
      <xdr:col>2</xdr:col>
      <xdr:colOff>415338</xdr:colOff>
      <xdr:row>392</xdr:row>
      <xdr:rowOff>280868</xdr:rowOff>
    </xdr:to>
    <xdr:pic>
      <xdr:nvPicPr>
        <xdr:cNvPr id="393" name="図 392">
          <a:extLst>
            <a:ext uri="{FF2B5EF4-FFF2-40B4-BE49-F238E27FC236}">
              <a16:creationId xmlns:a16="http://schemas.microsoft.com/office/drawing/2014/main" id="{5D890034-3C34-496D-BA40-B9CCE47BDD26}"/>
            </a:ext>
          </a:extLst>
        </xdr:cNvPr>
        <xdr:cNvPicPr>
          <a:picLocks noChangeAspect="1"/>
        </xdr:cNvPicPr>
      </xdr:nvPicPr>
      <xdr:blipFill>
        <a:blip xmlns:r="http://schemas.openxmlformats.org/officeDocument/2006/relationships" r:embed="rId392">
          <a:extLst>
            <a:ext uri="{28A0092B-C50C-407E-A947-70E740481C1C}">
              <a14:useLocalDpi xmlns:a14="http://schemas.microsoft.com/office/drawing/2010/main" val="0"/>
            </a:ext>
          </a:extLst>
        </a:blip>
        <a:stretch>
          <a:fillRect/>
        </a:stretch>
      </xdr:blipFill>
      <xdr:spPr>
        <a:xfrm>
          <a:off x="5198190" y="116391920"/>
          <a:ext cx="253968" cy="253968"/>
        </a:xfrm>
        <a:prstGeom prst="rect">
          <a:avLst/>
        </a:prstGeom>
      </xdr:spPr>
    </xdr:pic>
    <xdr:clientData/>
  </xdr:twoCellAnchor>
  <xdr:twoCellAnchor editAs="oneCell">
    <xdr:from>
      <xdr:col>2</xdr:col>
      <xdr:colOff>161370</xdr:colOff>
      <xdr:row>393</xdr:row>
      <xdr:rowOff>28237</xdr:rowOff>
    </xdr:from>
    <xdr:to>
      <xdr:col>2</xdr:col>
      <xdr:colOff>415428</xdr:colOff>
      <xdr:row>393</xdr:row>
      <xdr:rowOff>280951</xdr:rowOff>
    </xdr:to>
    <xdr:pic>
      <xdr:nvPicPr>
        <xdr:cNvPr id="394" name="図 393">
          <a:extLst>
            <a:ext uri="{FF2B5EF4-FFF2-40B4-BE49-F238E27FC236}">
              <a16:creationId xmlns:a16="http://schemas.microsoft.com/office/drawing/2014/main" id="{73A2B449-C087-4F5A-87FC-0C36B5F7CB68}"/>
            </a:ext>
          </a:extLst>
        </xdr:cNvPr>
        <xdr:cNvPicPr>
          <a:picLocks noChangeAspect="1"/>
        </xdr:cNvPicPr>
      </xdr:nvPicPr>
      <xdr:blipFill>
        <a:blip xmlns:r="http://schemas.openxmlformats.org/officeDocument/2006/relationships" r:embed="rId393">
          <a:extLst>
            <a:ext uri="{28A0092B-C50C-407E-A947-70E740481C1C}">
              <a14:useLocalDpi xmlns:a14="http://schemas.microsoft.com/office/drawing/2010/main" val="0"/>
            </a:ext>
          </a:extLst>
        </a:blip>
        <a:stretch>
          <a:fillRect/>
        </a:stretch>
      </xdr:blipFill>
      <xdr:spPr>
        <a:xfrm>
          <a:off x="5198190" y="116690437"/>
          <a:ext cx="254058" cy="252714"/>
        </a:xfrm>
        <a:prstGeom prst="rect">
          <a:avLst/>
        </a:prstGeom>
      </xdr:spPr>
    </xdr:pic>
    <xdr:clientData/>
  </xdr:twoCellAnchor>
  <xdr:twoCellAnchor editAs="oneCell">
    <xdr:from>
      <xdr:col>2</xdr:col>
      <xdr:colOff>161370</xdr:colOff>
      <xdr:row>394</xdr:row>
      <xdr:rowOff>26897</xdr:rowOff>
    </xdr:from>
    <xdr:to>
      <xdr:col>2</xdr:col>
      <xdr:colOff>415428</xdr:colOff>
      <xdr:row>394</xdr:row>
      <xdr:rowOff>280955</xdr:rowOff>
    </xdr:to>
    <xdr:pic>
      <xdr:nvPicPr>
        <xdr:cNvPr id="395" name="図 394">
          <a:extLst>
            <a:ext uri="{FF2B5EF4-FFF2-40B4-BE49-F238E27FC236}">
              <a16:creationId xmlns:a16="http://schemas.microsoft.com/office/drawing/2014/main" id="{4DDBD900-8D26-41E4-8EC7-C494440DA955}"/>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5198190" y="116986277"/>
          <a:ext cx="254058" cy="254058"/>
        </a:xfrm>
        <a:prstGeom prst="rect">
          <a:avLst/>
        </a:prstGeom>
      </xdr:spPr>
    </xdr:pic>
    <xdr:clientData/>
  </xdr:twoCellAnchor>
  <xdr:twoCellAnchor editAs="oneCell">
    <xdr:from>
      <xdr:col>2</xdr:col>
      <xdr:colOff>161370</xdr:colOff>
      <xdr:row>395</xdr:row>
      <xdr:rowOff>28235</xdr:rowOff>
    </xdr:from>
    <xdr:to>
      <xdr:col>2</xdr:col>
      <xdr:colOff>415428</xdr:colOff>
      <xdr:row>395</xdr:row>
      <xdr:rowOff>280948</xdr:rowOff>
    </xdr:to>
    <xdr:pic>
      <xdr:nvPicPr>
        <xdr:cNvPr id="396" name="図 395">
          <a:extLst>
            <a:ext uri="{FF2B5EF4-FFF2-40B4-BE49-F238E27FC236}">
              <a16:creationId xmlns:a16="http://schemas.microsoft.com/office/drawing/2014/main" id="{DABDC05D-5EBA-488C-8565-6D71520477CF}"/>
            </a:ext>
          </a:extLst>
        </xdr:cNvPr>
        <xdr:cNvPicPr>
          <a:picLocks noChangeAspect="1"/>
        </xdr:cNvPicPr>
      </xdr:nvPicPr>
      <xdr:blipFill>
        <a:blip xmlns:r="http://schemas.openxmlformats.org/officeDocument/2006/relationships" r:embed="rId395">
          <a:extLst>
            <a:ext uri="{28A0092B-C50C-407E-A947-70E740481C1C}">
              <a14:useLocalDpi xmlns:a14="http://schemas.microsoft.com/office/drawing/2010/main" val="0"/>
            </a:ext>
          </a:extLst>
        </a:blip>
        <a:stretch>
          <a:fillRect/>
        </a:stretch>
      </xdr:blipFill>
      <xdr:spPr>
        <a:xfrm>
          <a:off x="5198190" y="117284795"/>
          <a:ext cx="254058" cy="252713"/>
        </a:xfrm>
        <a:prstGeom prst="rect">
          <a:avLst/>
        </a:prstGeom>
      </xdr:spPr>
    </xdr:pic>
    <xdr:clientData/>
  </xdr:twoCellAnchor>
  <xdr:twoCellAnchor editAs="oneCell">
    <xdr:from>
      <xdr:col>2</xdr:col>
      <xdr:colOff>161370</xdr:colOff>
      <xdr:row>396</xdr:row>
      <xdr:rowOff>26895</xdr:rowOff>
    </xdr:from>
    <xdr:to>
      <xdr:col>2</xdr:col>
      <xdr:colOff>415428</xdr:colOff>
      <xdr:row>396</xdr:row>
      <xdr:rowOff>280953</xdr:rowOff>
    </xdr:to>
    <xdr:pic>
      <xdr:nvPicPr>
        <xdr:cNvPr id="397" name="図 396">
          <a:extLst>
            <a:ext uri="{FF2B5EF4-FFF2-40B4-BE49-F238E27FC236}">
              <a16:creationId xmlns:a16="http://schemas.microsoft.com/office/drawing/2014/main" id="{383EA055-722C-4305-B267-E7D6B5741142}"/>
            </a:ext>
          </a:extLst>
        </xdr:cNvPr>
        <xdr:cNvPicPr>
          <a:picLocks noChangeAspect="1"/>
        </xdr:cNvPicPr>
      </xdr:nvPicPr>
      <xdr:blipFill>
        <a:blip xmlns:r="http://schemas.openxmlformats.org/officeDocument/2006/relationships" r:embed="rId396">
          <a:extLst>
            <a:ext uri="{28A0092B-C50C-407E-A947-70E740481C1C}">
              <a14:useLocalDpi xmlns:a14="http://schemas.microsoft.com/office/drawing/2010/main" val="0"/>
            </a:ext>
          </a:extLst>
        </a:blip>
        <a:stretch>
          <a:fillRect/>
        </a:stretch>
      </xdr:blipFill>
      <xdr:spPr>
        <a:xfrm>
          <a:off x="5198190" y="117580635"/>
          <a:ext cx="254058" cy="254058"/>
        </a:xfrm>
        <a:prstGeom prst="rect">
          <a:avLst/>
        </a:prstGeom>
      </xdr:spPr>
    </xdr:pic>
    <xdr:clientData/>
  </xdr:twoCellAnchor>
  <xdr:twoCellAnchor editAs="oneCell">
    <xdr:from>
      <xdr:col>2</xdr:col>
      <xdr:colOff>161370</xdr:colOff>
      <xdr:row>397</xdr:row>
      <xdr:rowOff>26900</xdr:rowOff>
    </xdr:from>
    <xdr:to>
      <xdr:col>2</xdr:col>
      <xdr:colOff>415428</xdr:colOff>
      <xdr:row>397</xdr:row>
      <xdr:rowOff>280958</xdr:rowOff>
    </xdr:to>
    <xdr:pic>
      <xdr:nvPicPr>
        <xdr:cNvPr id="398" name="図 397">
          <a:extLst>
            <a:ext uri="{FF2B5EF4-FFF2-40B4-BE49-F238E27FC236}">
              <a16:creationId xmlns:a16="http://schemas.microsoft.com/office/drawing/2014/main" id="{90FD2399-46DC-4EB2-9EB6-319BF7836982}"/>
            </a:ext>
          </a:extLst>
        </xdr:cNvPr>
        <xdr:cNvPicPr>
          <a:picLocks noChangeAspect="1"/>
        </xdr:cNvPicPr>
      </xdr:nvPicPr>
      <xdr:blipFill>
        <a:blip xmlns:r="http://schemas.openxmlformats.org/officeDocument/2006/relationships" r:embed="rId397">
          <a:extLst>
            <a:ext uri="{28A0092B-C50C-407E-A947-70E740481C1C}">
              <a14:useLocalDpi xmlns:a14="http://schemas.microsoft.com/office/drawing/2010/main" val="0"/>
            </a:ext>
          </a:extLst>
        </a:blip>
        <a:stretch>
          <a:fillRect/>
        </a:stretch>
      </xdr:blipFill>
      <xdr:spPr>
        <a:xfrm>
          <a:off x="5198190" y="117877820"/>
          <a:ext cx="254058" cy="254058"/>
        </a:xfrm>
        <a:prstGeom prst="rect">
          <a:avLst/>
        </a:prstGeom>
      </xdr:spPr>
    </xdr:pic>
    <xdr:clientData/>
  </xdr:twoCellAnchor>
  <xdr:twoCellAnchor editAs="oneCell">
    <xdr:from>
      <xdr:col>2</xdr:col>
      <xdr:colOff>161370</xdr:colOff>
      <xdr:row>398</xdr:row>
      <xdr:rowOff>28238</xdr:rowOff>
    </xdr:from>
    <xdr:to>
      <xdr:col>2</xdr:col>
      <xdr:colOff>415428</xdr:colOff>
      <xdr:row>398</xdr:row>
      <xdr:rowOff>280951</xdr:rowOff>
    </xdr:to>
    <xdr:pic>
      <xdr:nvPicPr>
        <xdr:cNvPr id="399" name="図 398">
          <a:extLst>
            <a:ext uri="{FF2B5EF4-FFF2-40B4-BE49-F238E27FC236}">
              <a16:creationId xmlns:a16="http://schemas.microsoft.com/office/drawing/2014/main" id="{F630B7A7-6BA0-4311-947F-F7B23F1136C3}"/>
            </a:ext>
          </a:extLst>
        </xdr:cNvPr>
        <xdr:cNvPicPr>
          <a:picLocks noChangeAspect="1"/>
        </xdr:cNvPicPr>
      </xdr:nvPicPr>
      <xdr:blipFill>
        <a:blip xmlns:r="http://schemas.openxmlformats.org/officeDocument/2006/relationships" r:embed="rId398">
          <a:extLst>
            <a:ext uri="{28A0092B-C50C-407E-A947-70E740481C1C}">
              <a14:useLocalDpi xmlns:a14="http://schemas.microsoft.com/office/drawing/2010/main" val="0"/>
            </a:ext>
          </a:extLst>
        </a:blip>
        <a:stretch>
          <a:fillRect/>
        </a:stretch>
      </xdr:blipFill>
      <xdr:spPr>
        <a:xfrm>
          <a:off x="5198190" y="118176338"/>
          <a:ext cx="254058" cy="252713"/>
        </a:xfrm>
        <a:prstGeom prst="rect">
          <a:avLst/>
        </a:prstGeom>
      </xdr:spPr>
    </xdr:pic>
    <xdr:clientData/>
  </xdr:twoCellAnchor>
  <xdr:twoCellAnchor editAs="oneCell">
    <xdr:from>
      <xdr:col>2</xdr:col>
      <xdr:colOff>161370</xdr:colOff>
      <xdr:row>399</xdr:row>
      <xdr:rowOff>26897</xdr:rowOff>
    </xdr:from>
    <xdr:to>
      <xdr:col>2</xdr:col>
      <xdr:colOff>415428</xdr:colOff>
      <xdr:row>399</xdr:row>
      <xdr:rowOff>280955</xdr:rowOff>
    </xdr:to>
    <xdr:pic>
      <xdr:nvPicPr>
        <xdr:cNvPr id="400" name="図 399">
          <a:extLst>
            <a:ext uri="{FF2B5EF4-FFF2-40B4-BE49-F238E27FC236}">
              <a16:creationId xmlns:a16="http://schemas.microsoft.com/office/drawing/2014/main" id="{A80E2E97-D474-4EA5-A320-892B281E8A9F}"/>
            </a:ext>
          </a:extLst>
        </xdr:cNvPr>
        <xdr:cNvPicPr>
          <a:picLocks noChangeAspect="1"/>
        </xdr:cNvPicPr>
      </xdr:nvPicPr>
      <xdr:blipFill>
        <a:blip xmlns:r="http://schemas.openxmlformats.org/officeDocument/2006/relationships" r:embed="rId399">
          <a:extLst>
            <a:ext uri="{28A0092B-C50C-407E-A947-70E740481C1C}">
              <a14:useLocalDpi xmlns:a14="http://schemas.microsoft.com/office/drawing/2010/main" val="0"/>
            </a:ext>
          </a:extLst>
        </a:blip>
        <a:stretch>
          <a:fillRect/>
        </a:stretch>
      </xdr:blipFill>
      <xdr:spPr>
        <a:xfrm>
          <a:off x="5198190" y="118472177"/>
          <a:ext cx="254058" cy="254058"/>
        </a:xfrm>
        <a:prstGeom prst="rect">
          <a:avLst/>
        </a:prstGeom>
      </xdr:spPr>
    </xdr:pic>
    <xdr:clientData/>
  </xdr:twoCellAnchor>
  <xdr:twoCellAnchor editAs="oneCell">
    <xdr:from>
      <xdr:col>2</xdr:col>
      <xdr:colOff>161370</xdr:colOff>
      <xdr:row>400</xdr:row>
      <xdr:rowOff>28234</xdr:rowOff>
    </xdr:from>
    <xdr:to>
      <xdr:col>2</xdr:col>
      <xdr:colOff>415428</xdr:colOff>
      <xdr:row>400</xdr:row>
      <xdr:rowOff>280948</xdr:rowOff>
    </xdr:to>
    <xdr:pic>
      <xdr:nvPicPr>
        <xdr:cNvPr id="401" name="図 400">
          <a:extLst>
            <a:ext uri="{FF2B5EF4-FFF2-40B4-BE49-F238E27FC236}">
              <a16:creationId xmlns:a16="http://schemas.microsoft.com/office/drawing/2014/main" id="{8E0D5549-FDDC-48C2-AD65-DA6AAB1121EB}"/>
            </a:ext>
          </a:extLst>
        </xdr:cNvPr>
        <xdr:cNvPicPr>
          <a:picLocks noChangeAspect="1"/>
        </xdr:cNvPicPr>
      </xdr:nvPicPr>
      <xdr:blipFill>
        <a:blip xmlns:r="http://schemas.openxmlformats.org/officeDocument/2006/relationships" r:embed="rId400">
          <a:extLst>
            <a:ext uri="{28A0092B-C50C-407E-A947-70E740481C1C}">
              <a14:useLocalDpi xmlns:a14="http://schemas.microsoft.com/office/drawing/2010/main" val="0"/>
            </a:ext>
          </a:extLst>
        </a:blip>
        <a:stretch>
          <a:fillRect/>
        </a:stretch>
      </xdr:blipFill>
      <xdr:spPr>
        <a:xfrm>
          <a:off x="5198190" y="118770694"/>
          <a:ext cx="254058" cy="252714"/>
        </a:xfrm>
        <a:prstGeom prst="rect">
          <a:avLst/>
        </a:prstGeom>
      </xdr:spPr>
    </xdr:pic>
    <xdr:clientData/>
  </xdr:twoCellAnchor>
  <xdr:twoCellAnchor editAs="oneCell">
    <xdr:from>
      <xdr:col>2</xdr:col>
      <xdr:colOff>161370</xdr:colOff>
      <xdr:row>401</xdr:row>
      <xdr:rowOff>26895</xdr:rowOff>
    </xdr:from>
    <xdr:to>
      <xdr:col>2</xdr:col>
      <xdr:colOff>415428</xdr:colOff>
      <xdr:row>401</xdr:row>
      <xdr:rowOff>280953</xdr:rowOff>
    </xdr:to>
    <xdr:pic>
      <xdr:nvPicPr>
        <xdr:cNvPr id="402" name="図 401">
          <a:extLst>
            <a:ext uri="{FF2B5EF4-FFF2-40B4-BE49-F238E27FC236}">
              <a16:creationId xmlns:a16="http://schemas.microsoft.com/office/drawing/2014/main" id="{D61D5844-38D6-41D8-AAC5-5C346D10C7B0}"/>
            </a:ext>
          </a:extLst>
        </xdr:cNvPr>
        <xdr:cNvPicPr>
          <a:picLocks noChangeAspect="1"/>
        </xdr:cNvPicPr>
      </xdr:nvPicPr>
      <xdr:blipFill>
        <a:blip xmlns:r="http://schemas.openxmlformats.org/officeDocument/2006/relationships" r:embed="rId401">
          <a:extLst>
            <a:ext uri="{28A0092B-C50C-407E-A947-70E740481C1C}">
              <a14:useLocalDpi xmlns:a14="http://schemas.microsoft.com/office/drawing/2010/main" val="0"/>
            </a:ext>
          </a:extLst>
        </a:blip>
        <a:stretch>
          <a:fillRect/>
        </a:stretch>
      </xdr:blipFill>
      <xdr:spPr>
        <a:xfrm>
          <a:off x="5198190" y="119066535"/>
          <a:ext cx="254058" cy="254058"/>
        </a:xfrm>
        <a:prstGeom prst="rect">
          <a:avLst/>
        </a:prstGeom>
      </xdr:spPr>
    </xdr:pic>
    <xdr:clientData/>
  </xdr:twoCellAnchor>
  <xdr:twoCellAnchor editAs="oneCell">
    <xdr:from>
      <xdr:col>2</xdr:col>
      <xdr:colOff>161370</xdr:colOff>
      <xdr:row>402</xdr:row>
      <xdr:rowOff>26900</xdr:rowOff>
    </xdr:from>
    <xdr:to>
      <xdr:col>2</xdr:col>
      <xdr:colOff>415428</xdr:colOff>
      <xdr:row>402</xdr:row>
      <xdr:rowOff>280958</xdr:rowOff>
    </xdr:to>
    <xdr:pic>
      <xdr:nvPicPr>
        <xdr:cNvPr id="403" name="図 402">
          <a:extLst>
            <a:ext uri="{FF2B5EF4-FFF2-40B4-BE49-F238E27FC236}">
              <a16:creationId xmlns:a16="http://schemas.microsoft.com/office/drawing/2014/main" id="{018D8B85-2750-43F2-B290-48DB46141ECF}"/>
            </a:ext>
          </a:extLst>
        </xdr:cNvPr>
        <xdr:cNvPicPr>
          <a:picLocks noChangeAspect="1"/>
        </xdr:cNvPicPr>
      </xdr:nvPicPr>
      <xdr:blipFill>
        <a:blip xmlns:r="http://schemas.openxmlformats.org/officeDocument/2006/relationships" r:embed="rId402">
          <a:extLst>
            <a:ext uri="{28A0092B-C50C-407E-A947-70E740481C1C}">
              <a14:useLocalDpi xmlns:a14="http://schemas.microsoft.com/office/drawing/2010/main" val="0"/>
            </a:ext>
          </a:extLst>
        </a:blip>
        <a:stretch>
          <a:fillRect/>
        </a:stretch>
      </xdr:blipFill>
      <xdr:spPr>
        <a:xfrm>
          <a:off x="5198190" y="119363720"/>
          <a:ext cx="254058" cy="254058"/>
        </a:xfrm>
        <a:prstGeom prst="rect">
          <a:avLst/>
        </a:prstGeom>
      </xdr:spPr>
    </xdr:pic>
    <xdr:clientData/>
  </xdr:twoCellAnchor>
  <xdr:twoCellAnchor editAs="oneCell">
    <xdr:from>
      <xdr:col>2</xdr:col>
      <xdr:colOff>161370</xdr:colOff>
      <xdr:row>403</xdr:row>
      <xdr:rowOff>28237</xdr:rowOff>
    </xdr:from>
    <xdr:to>
      <xdr:col>2</xdr:col>
      <xdr:colOff>415338</xdr:colOff>
      <xdr:row>403</xdr:row>
      <xdr:rowOff>280861</xdr:rowOff>
    </xdr:to>
    <xdr:pic>
      <xdr:nvPicPr>
        <xdr:cNvPr id="404" name="図 403">
          <a:extLst>
            <a:ext uri="{FF2B5EF4-FFF2-40B4-BE49-F238E27FC236}">
              <a16:creationId xmlns:a16="http://schemas.microsoft.com/office/drawing/2014/main" id="{C2D5BE4B-CAF0-4B3F-905F-59695131B51D}"/>
            </a:ext>
          </a:extLst>
        </xdr:cNvPr>
        <xdr:cNvPicPr>
          <a:picLocks noChangeAspect="1"/>
        </xdr:cNvPicPr>
      </xdr:nvPicPr>
      <xdr:blipFill>
        <a:blip xmlns:r="http://schemas.openxmlformats.org/officeDocument/2006/relationships" r:embed="rId403">
          <a:extLst>
            <a:ext uri="{28A0092B-C50C-407E-A947-70E740481C1C}">
              <a14:useLocalDpi xmlns:a14="http://schemas.microsoft.com/office/drawing/2010/main" val="0"/>
            </a:ext>
          </a:extLst>
        </a:blip>
        <a:stretch>
          <a:fillRect/>
        </a:stretch>
      </xdr:blipFill>
      <xdr:spPr>
        <a:xfrm>
          <a:off x="5198190" y="119662237"/>
          <a:ext cx="253968" cy="252624"/>
        </a:xfrm>
        <a:prstGeom prst="rect">
          <a:avLst/>
        </a:prstGeom>
      </xdr:spPr>
    </xdr:pic>
    <xdr:clientData/>
  </xdr:twoCellAnchor>
  <xdr:twoCellAnchor editAs="oneCell">
    <xdr:from>
      <xdr:col>2</xdr:col>
      <xdr:colOff>161370</xdr:colOff>
      <xdr:row>404</xdr:row>
      <xdr:rowOff>26897</xdr:rowOff>
    </xdr:from>
    <xdr:to>
      <xdr:col>2</xdr:col>
      <xdr:colOff>415338</xdr:colOff>
      <xdr:row>404</xdr:row>
      <xdr:rowOff>280865</xdr:rowOff>
    </xdr:to>
    <xdr:pic>
      <xdr:nvPicPr>
        <xdr:cNvPr id="405" name="図 404">
          <a:extLst>
            <a:ext uri="{FF2B5EF4-FFF2-40B4-BE49-F238E27FC236}">
              <a16:creationId xmlns:a16="http://schemas.microsoft.com/office/drawing/2014/main" id="{36F268FB-D755-4E2D-A1C5-9096DFA6AC14}"/>
            </a:ext>
          </a:extLst>
        </xdr:cNvPr>
        <xdr:cNvPicPr>
          <a:picLocks noChangeAspect="1"/>
        </xdr:cNvPicPr>
      </xdr:nvPicPr>
      <xdr:blipFill>
        <a:blip xmlns:r="http://schemas.openxmlformats.org/officeDocument/2006/relationships" r:embed="rId404">
          <a:extLst>
            <a:ext uri="{28A0092B-C50C-407E-A947-70E740481C1C}">
              <a14:useLocalDpi xmlns:a14="http://schemas.microsoft.com/office/drawing/2010/main" val="0"/>
            </a:ext>
          </a:extLst>
        </a:blip>
        <a:stretch>
          <a:fillRect/>
        </a:stretch>
      </xdr:blipFill>
      <xdr:spPr>
        <a:xfrm>
          <a:off x="5198190" y="119958077"/>
          <a:ext cx="253968" cy="253968"/>
        </a:xfrm>
        <a:prstGeom prst="rect">
          <a:avLst/>
        </a:prstGeom>
      </xdr:spPr>
    </xdr:pic>
    <xdr:clientData/>
  </xdr:twoCellAnchor>
  <xdr:twoCellAnchor editAs="oneCell">
    <xdr:from>
      <xdr:col>2</xdr:col>
      <xdr:colOff>161370</xdr:colOff>
      <xdr:row>405</xdr:row>
      <xdr:rowOff>28235</xdr:rowOff>
    </xdr:from>
    <xdr:to>
      <xdr:col>2</xdr:col>
      <xdr:colOff>415338</xdr:colOff>
      <xdr:row>405</xdr:row>
      <xdr:rowOff>280858</xdr:rowOff>
    </xdr:to>
    <xdr:pic>
      <xdr:nvPicPr>
        <xdr:cNvPr id="406" name="図 405">
          <a:extLst>
            <a:ext uri="{FF2B5EF4-FFF2-40B4-BE49-F238E27FC236}">
              <a16:creationId xmlns:a16="http://schemas.microsoft.com/office/drawing/2014/main" id="{E1D12793-096C-4F62-BDE0-771B78A7F479}"/>
            </a:ext>
          </a:extLst>
        </xdr:cNvPr>
        <xdr:cNvPicPr>
          <a:picLocks noChangeAspect="1"/>
        </xdr:cNvPicPr>
      </xdr:nvPicPr>
      <xdr:blipFill>
        <a:blip xmlns:r="http://schemas.openxmlformats.org/officeDocument/2006/relationships" r:embed="rId405">
          <a:extLst>
            <a:ext uri="{28A0092B-C50C-407E-A947-70E740481C1C}">
              <a14:useLocalDpi xmlns:a14="http://schemas.microsoft.com/office/drawing/2010/main" val="0"/>
            </a:ext>
          </a:extLst>
        </a:blip>
        <a:stretch>
          <a:fillRect/>
        </a:stretch>
      </xdr:blipFill>
      <xdr:spPr>
        <a:xfrm>
          <a:off x="5198190" y="120256595"/>
          <a:ext cx="253968" cy="252623"/>
        </a:xfrm>
        <a:prstGeom prst="rect">
          <a:avLst/>
        </a:prstGeom>
      </xdr:spPr>
    </xdr:pic>
    <xdr:clientData/>
  </xdr:twoCellAnchor>
  <xdr:twoCellAnchor editAs="oneCell">
    <xdr:from>
      <xdr:col>2</xdr:col>
      <xdr:colOff>161370</xdr:colOff>
      <xdr:row>406</xdr:row>
      <xdr:rowOff>26895</xdr:rowOff>
    </xdr:from>
    <xdr:to>
      <xdr:col>2</xdr:col>
      <xdr:colOff>415338</xdr:colOff>
      <xdr:row>406</xdr:row>
      <xdr:rowOff>280863</xdr:rowOff>
    </xdr:to>
    <xdr:pic>
      <xdr:nvPicPr>
        <xdr:cNvPr id="407" name="図 406">
          <a:extLst>
            <a:ext uri="{FF2B5EF4-FFF2-40B4-BE49-F238E27FC236}">
              <a16:creationId xmlns:a16="http://schemas.microsoft.com/office/drawing/2014/main" id="{C65A89B9-19DC-4447-96CA-9308FF761455}"/>
            </a:ext>
          </a:extLst>
        </xdr:cNvPr>
        <xdr:cNvPicPr>
          <a:picLocks noChangeAspect="1"/>
        </xdr:cNvPicPr>
      </xdr:nvPicPr>
      <xdr:blipFill>
        <a:blip xmlns:r="http://schemas.openxmlformats.org/officeDocument/2006/relationships" r:embed="rId406">
          <a:extLst>
            <a:ext uri="{28A0092B-C50C-407E-A947-70E740481C1C}">
              <a14:useLocalDpi xmlns:a14="http://schemas.microsoft.com/office/drawing/2010/main" val="0"/>
            </a:ext>
          </a:extLst>
        </a:blip>
        <a:stretch>
          <a:fillRect/>
        </a:stretch>
      </xdr:blipFill>
      <xdr:spPr>
        <a:xfrm>
          <a:off x="5198190" y="120552435"/>
          <a:ext cx="253968" cy="253968"/>
        </a:xfrm>
        <a:prstGeom prst="rect">
          <a:avLst/>
        </a:prstGeom>
      </xdr:spPr>
    </xdr:pic>
    <xdr:clientData/>
  </xdr:twoCellAnchor>
  <xdr:twoCellAnchor editAs="oneCell">
    <xdr:from>
      <xdr:col>2</xdr:col>
      <xdr:colOff>161370</xdr:colOff>
      <xdr:row>407</xdr:row>
      <xdr:rowOff>26900</xdr:rowOff>
    </xdr:from>
    <xdr:to>
      <xdr:col>2</xdr:col>
      <xdr:colOff>415338</xdr:colOff>
      <xdr:row>407</xdr:row>
      <xdr:rowOff>280868</xdr:rowOff>
    </xdr:to>
    <xdr:pic>
      <xdr:nvPicPr>
        <xdr:cNvPr id="408" name="図 407">
          <a:extLst>
            <a:ext uri="{FF2B5EF4-FFF2-40B4-BE49-F238E27FC236}">
              <a16:creationId xmlns:a16="http://schemas.microsoft.com/office/drawing/2014/main" id="{F3B0C279-79A3-47B9-BB62-5D6C84DF4DF7}"/>
            </a:ext>
          </a:extLst>
        </xdr:cNvPr>
        <xdr:cNvPicPr>
          <a:picLocks noChangeAspect="1"/>
        </xdr:cNvPicPr>
      </xdr:nvPicPr>
      <xdr:blipFill>
        <a:blip xmlns:r="http://schemas.openxmlformats.org/officeDocument/2006/relationships" r:embed="rId407">
          <a:extLst>
            <a:ext uri="{28A0092B-C50C-407E-A947-70E740481C1C}">
              <a14:useLocalDpi xmlns:a14="http://schemas.microsoft.com/office/drawing/2010/main" val="0"/>
            </a:ext>
          </a:extLst>
        </a:blip>
        <a:stretch>
          <a:fillRect/>
        </a:stretch>
      </xdr:blipFill>
      <xdr:spPr>
        <a:xfrm>
          <a:off x="5198190" y="120849620"/>
          <a:ext cx="253968" cy="253968"/>
        </a:xfrm>
        <a:prstGeom prst="rect">
          <a:avLst/>
        </a:prstGeom>
      </xdr:spPr>
    </xdr:pic>
    <xdr:clientData/>
  </xdr:twoCellAnchor>
  <xdr:twoCellAnchor editAs="oneCell">
    <xdr:from>
      <xdr:col>2</xdr:col>
      <xdr:colOff>161370</xdr:colOff>
      <xdr:row>408</xdr:row>
      <xdr:rowOff>28238</xdr:rowOff>
    </xdr:from>
    <xdr:to>
      <xdr:col>2</xdr:col>
      <xdr:colOff>415338</xdr:colOff>
      <xdr:row>408</xdr:row>
      <xdr:rowOff>280861</xdr:rowOff>
    </xdr:to>
    <xdr:pic>
      <xdr:nvPicPr>
        <xdr:cNvPr id="409" name="図 408">
          <a:extLst>
            <a:ext uri="{FF2B5EF4-FFF2-40B4-BE49-F238E27FC236}">
              <a16:creationId xmlns:a16="http://schemas.microsoft.com/office/drawing/2014/main" id="{732DF8FC-EE44-4BBF-B7F0-95ED1CAB02BE}"/>
            </a:ext>
          </a:extLst>
        </xdr:cNvPr>
        <xdr:cNvPicPr>
          <a:picLocks noChangeAspect="1"/>
        </xdr:cNvPicPr>
      </xdr:nvPicPr>
      <xdr:blipFill>
        <a:blip xmlns:r="http://schemas.openxmlformats.org/officeDocument/2006/relationships" r:embed="rId408">
          <a:extLst>
            <a:ext uri="{28A0092B-C50C-407E-A947-70E740481C1C}">
              <a14:useLocalDpi xmlns:a14="http://schemas.microsoft.com/office/drawing/2010/main" val="0"/>
            </a:ext>
          </a:extLst>
        </a:blip>
        <a:stretch>
          <a:fillRect/>
        </a:stretch>
      </xdr:blipFill>
      <xdr:spPr>
        <a:xfrm>
          <a:off x="5198190" y="121148138"/>
          <a:ext cx="253968" cy="252623"/>
        </a:xfrm>
        <a:prstGeom prst="rect">
          <a:avLst/>
        </a:prstGeom>
      </xdr:spPr>
    </xdr:pic>
    <xdr:clientData/>
  </xdr:twoCellAnchor>
  <xdr:twoCellAnchor editAs="oneCell">
    <xdr:from>
      <xdr:col>2</xdr:col>
      <xdr:colOff>161370</xdr:colOff>
      <xdr:row>409</xdr:row>
      <xdr:rowOff>26897</xdr:rowOff>
    </xdr:from>
    <xdr:to>
      <xdr:col>2</xdr:col>
      <xdr:colOff>415338</xdr:colOff>
      <xdr:row>409</xdr:row>
      <xdr:rowOff>280865</xdr:rowOff>
    </xdr:to>
    <xdr:pic>
      <xdr:nvPicPr>
        <xdr:cNvPr id="410" name="図 409">
          <a:extLst>
            <a:ext uri="{FF2B5EF4-FFF2-40B4-BE49-F238E27FC236}">
              <a16:creationId xmlns:a16="http://schemas.microsoft.com/office/drawing/2014/main" id="{112947C6-69AF-43F5-9CFF-585486C8DD83}"/>
            </a:ext>
          </a:extLst>
        </xdr:cNvPr>
        <xdr:cNvPicPr>
          <a:picLocks noChangeAspect="1"/>
        </xdr:cNvPicPr>
      </xdr:nvPicPr>
      <xdr:blipFill>
        <a:blip xmlns:r="http://schemas.openxmlformats.org/officeDocument/2006/relationships" r:embed="rId409">
          <a:extLst>
            <a:ext uri="{28A0092B-C50C-407E-A947-70E740481C1C}">
              <a14:useLocalDpi xmlns:a14="http://schemas.microsoft.com/office/drawing/2010/main" val="0"/>
            </a:ext>
          </a:extLst>
        </a:blip>
        <a:stretch>
          <a:fillRect/>
        </a:stretch>
      </xdr:blipFill>
      <xdr:spPr>
        <a:xfrm>
          <a:off x="5198190" y="121443977"/>
          <a:ext cx="253968" cy="253968"/>
        </a:xfrm>
        <a:prstGeom prst="rect">
          <a:avLst/>
        </a:prstGeom>
      </xdr:spPr>
    </xdr:pic>
    <xdr:clientData/>
  </xdr:twoCellAnchor>
  <xdr:twoCellAnchor editAs="oneCell">
    <xdr:from>
      <xdr:col>2</xdr:col>
      <xdr:colOff>161370</xdr:colOff>
      <xdr:row>410</xdr:row>
      <xdr:rowOff>28234</xdr:rowOff>
    </xdr:from>
    <xdr:to>
      <xdr:col>2</xdr:col>
      <xdr:colOff>351846</xdr:colOff>
      <xdr:row>410</xdr:row>
      <xdr:rowOff>217366</xdr:rowOff>
    </xdr:to>
    <xdr:pic>
      <xdr:nvPicPr>
        <xdr:cNvPr id="411" name="図 410">
          <a:extLst>
            <a:ext uri="{FF2B5EF4-FFF2-40B4-BE49-F238E27FC236}">
              <a16:creationId xmlns:a16="http://schemas.microsoft.com/office/drawing/2014/main" id="{45FE2789-E111-4924-B2E4-DC1AB3C24FAE}"/>
            </a:ext>
          </a:extLst>
        </xdr:cNvPr>
        <xdr:cNvPicPr>
          <a:picLocks noChangeAspect="1"/>
        </xdr:cNvPicPr>
      </xdr:nvPicPr>
      <xdr:blipFill>
        <a:blip xmlns:r="http://schemas.openxmlformats.org/officeDocument/2006/relationships" r:embed="rId410">
          <a:extLst>
            <a:ext uri="{28A0092B-C50C-407E-A947-70E740481C1C}">
              <a14:useLocalDpi xmlns:a14="http://schemas.microsoft.com/office/drawing/2010/main" val="0"/>
            </a:ext>
          </a:extLst>
        </a:blip>
        <a:stretch>
          <a:fillRect/>
        </a:stretch>
      </xdr:blipFill>
      <xdr:spPr>
        <a:xfrm>
          <a:off x="5198190" y="121742494"/>
          <a:ext cx="190476" cy="189132"/>
        </a:xfrm>
        <a:prstGeom prst="rect">
          <a:avLst/>
        </a:prstGeom>
      </xdr:spPr>
    </xdr:pic>
    <xdr:clientData/>
  </xdr:twoCellAnchor>
  <xdr:twoCellAnchor editAs="oneCell">
    <xdr:from>
      <xdr:col>2</xdr:col>
      <xdr:colOff>161370</xdr:colOff>
      <xdr:row>411</xdr:row>
      <xdr:rowOff>26895</xdr:rowOff>
    </xdr:from>
    <xdr:to>
      <xdr:col>2</xdr:col>
      <xdr:colOff>447084</xdr:colOff>
      <xdr:row>412</xdr:row>
      <xdr:rowOff>16774</xdr:rowOff>
    </xdr:to>
    <xdr:pic>
      <xdr:nvPicPr>
        <xdr:cNvPr id="412" name="図 411">
          <a:extLst>
            <a:ext uri="{FF2B5EF4-FFF2-40B4-BE49-F238E27FC236}">
              <a16:creationId xmlns:a16="http://schemas.microsoft.com/office/drawing/2014/main" id="{BB1B81CE-1463-4776-8E05-44F796EF23BE}"/>
            </a:ext>
          </a:extLst>
        </xdr:cNvPr>
        <xdr:cNvPicPr>
          <a:picLocks noChangeAspect="1"/>
        </xdr:cNvPicPr>
      </xdr:nvPicPr>
      <xdr:blipFill>
        <a:blip xmlns:r="http://schemas.openxmlformats.org/officeDocument/2006/relationships" r:embed="rId411">
          <a:extLst>
            <a:ext uri="{28A0092B-C50C-407E-A947-70E740481C1C}">
              <a14:useLocalDpi xmlns:a14="http://schemas.microsoft.com/office/drawing/2010/main" val="0"/>
            </a:ext>
          </a:extLst>
        </a:blip>
        <a:stretch>
          <a:fillRect/>
        </a:stretch>
      </xdr:blipFill>
      <xdr:spPr>
        <a:xfrm>
          <a:off x="5198190" y="122038335"/>
          <a:ext cx="285714" cy="287059"/>
        </a:xfrm>
        <a:prstGeom prst="rect">
          <a:avLst/>
        </a:prstGeom>
      </xdr:spPr>
    </xdr:pic>
    <xdr:clientData/>
  </xdr:twoCellAnchor>
  <xdr:twoCellAnchor editAs="oneCell">
    <xdr:from>
      <xdr:col>2</xdr:col>
      <xdr:colOff>161370</xdr:colOff>
      <xdr:row>412</xdr:row>
      <xdr:rowOff>26900</xdr:rowOff>
    </xdr:from>
    <xdr:to>
      <xdr:col>2</xdr:col>
      <xdr:colOff>415338</xdr:colOff>
      <xdr:row>412</xdr:row>
      <xdr:rowOff>280868</xdr:rowOff>
    </xdr:to>
    <xdr:pic>
      <xdr:nvPicPr>
        <xdr:cNvPr id="413" name="図 412">
          <a:extLst>
            <a:ext uri="{FF2B5EF4-FFF2-40B4-BE49-F238E27FC236}">
              <a16:creationId xmlns:a16="http://schemas.microsoft.com/office/drawing/2014/main" id="{54BADDA0-54C6-4B56-AE97-D4426BF024D4}"/>
            </a:ext>
          </a:extLst>
        </xdr:cNvPr>
        <xdr:cNvPicPr>
          <a:picLocks noChangeAspect="1"/>
        </xdr:cNvPicPr>
      </xdr:nvPicPr>
      <xdr:blipFill>
        <a:blip xmlns:r="http://schemas.openxmlformats.org/officeDocument/2006/relationships" r:embed="rId412">
          <a:extLst>
            <a:ext uri="{28A0092B-C50C-407E-A947-70E740481C1C}">
              <a14:useLocalDpi xmlns:a14="http://schemas.microsoft.com/office/drawing/2010/main" val="0"/>
            </a:ext>
          </a:extLst>
        </a:blip>
        <a:stretch>
          <a:fillRect/>
        </a:stretch>
      </xdr:blipFill>
      <xdr:spPr>
        <a:xfrm>
          <a:off x="5198190" y="122335520"/>
          <a:ext cx="253968" cy="253968"/>
        </a:xfrm>
        <a:prstGeom prst="rect">
          <a:avLst/>
        </a:prstGeom>
      </xdr:spPr>
    </xdr:pic>
    <xdr:clientData/>
  </xdr:twoCellAnchor>
  <xdr:twoCellAnchor editAs="oneCell">
    <xdr:from>
      <xdr:col>2</xdr:col>
      <xdr:colOff>161370</xdr:colOff>
      <xdr:row>413</xdr:row>
      <xdr:rowOff>28237</xdr:rowOff>
    </xdr:from>
    <xdr:to>
      <xdr:col>2</xdr:col>
      <xdr:colOff>478830</xdr:colOff>
      <xdr:row>414</xdr:row>
      <xdr:rowOff>47173</xdr:rowOff>
    </xdr:to>
    <xdr:pic>
      <xdr:nvPicPr>
        <xdr:cNvPr id="414" name="図 413">
          <a:extLst>
            <a:ext uri="{FF2B5EF4-FFF2-40B4-BE49-F238E27FC236}">
              <a16:creationId xmlns:a16="http://schemas.microsoft.com/office/drawing/2014/main" id="{51657B0D-390F-4BE8-A639-ABB796C5B124}"/>
            </a:ext>
          </a:extLst>
        </xdr:cNvPr>
        <xdr:cNvPicPr>
          <a:picLocks noChangeAspect="1"/>
        </xdr:cNvPicPr>
      </xdr:nvPicPr>
      <xdr:blipFill>
        <a:blip xmlns:r="http://schemas.openxmlformats.org/officeDocument/2006/relationships" r:embed="rId413">
          <a:extLst>
            <a:ext uri="{28A0092B-C50C-407E-A947-70E740481C1C}">
              <a14:useLocalDpi xmlns:a14="http://schemas.microsoft.com/office/drawing/2010/main" val="0"/>
            </a:ext>
          </a:extLst>
        </a:blip>
        <a:stretch>
          <a:fillRect/>
        </a:stretch>
      </xdr:blipFill>
      <xdr:spPr>
        <a:xfrm>
          <a:off x="5198190" y="122634037"/>
          <a:ext cx="317460" cy="316116"/>
        </a:xfrm>
        <a:prstGeom prst="rect">
          <a:avLst/>
        </a:prstGeom>
      </xdr:spPr>
    </xdr:pic>
    <xdr:clientData/>
  </xdr:twoCellAnchor>
  <xdr:twoCellAnchor editAs="oneCell">
    <xdr:from>
      <xdr:col>2</xdr:col>
      <xdr:colOff>161370</xdr:colOff>
      <xdr:row>414</xdr:row>
      <xdr:rowOff>26897</xdr:rowOff>
    </xdr:from>
    <xdr:to>
      <xdr:col>2</xdr:col>
      <xdr:colOff>351846</xdr:colOff>
      <xdr:row>414</xdr:row>
      <xdr:rowOff>217373</xdr:rowOff>
    </xdr:to>
    <xdr:pic>
      <xdr:nvPicPr>
        <xdr:cNvPr id="415" name="図 414">
          <a:extLst>
            <a:ext uri="{FF2B5EF4-FFF2-40B4-BE49-F238E27FC236}">
              <a16:creationId xmlns:a16="http://schemas.microsoft.com/office/drawing/2014/main" id="{0FB0F17F-488D-491F-8512-E6DEA5C34B5C}"/>
            </a:ext>
          </a:extLst>
        </xdr:cNvPr>
        <xdr:cNvPicPr>
          <a:picLocks noChangeAspect="1"/>
        </xdr:cNvPicPr>
      </xdr:nvPicPr>
      <xdr:blipFill>
        <a:blip xmlns:r="http://schemas.openxmlformats.org/officeDocument/2006/relationships" r:embed="rId414">
          <a:extLst>
            <a:ext uri="{28A0092B-C50C-407E-A947-70E740481C1C}">
              <a14:useLocalDpi xmlns:a14="http://schemas.microsoft.com/office/drawing/2010/main" val="0"/>
            </a:ext>
          </a:extLst>
        </a:blip>
        <a:stretch>
          <a:fillRect/>
        </a:stretch>
      </xdr:blipFill>
      <xdr:spPr>
        <a:xfrm>
          <a:off x="5198190" y="122929877"/>
          <a:ext cx="190476" cy="190476"/>
        </a:xfrm>
        <a:prstGeom prst="rect">
          <a:avLst/>
        </a:prstGeom>
      </xdr:spPr>
    </xdr:pic>
    <xdr:clientData/>
  </xdr:twoCellAnchor>
  <xdr:twoCellAnchor editAs="oneCell">
    <xdr:from>
      <xdr:col>2</xdr:col>
      <xdr:colOff>161370</xdr:colOff>
      <xdr:row>415</xdr:row>
      <xdr:rowOff>28235</xdr:rowOff>
    </xdr:from>
    <xdr:to>
      <xdr:col>2</xdr:col>
      <xdr:colOff>415338</xdr:colOff>
      <xdr:row>415</xdr:row>
      <xdr:rowOff>280858</xdr:rowOff>
    </xdr:to>
    <xdr:pic>
      <xdr:nvPicPr>
        <xdr:cNvPr id="416" name="図 415">
          <a:extLst>
            <a:ext uri="{FF2B5EF4-FFF2-40B4-BE49-F238E27FC236}">
              <a16:creationId xmlns:a16="http://schemas.microsoft.com/office/drawing/2014/main" id="{5B0F171D-5898-4397-B6AE-4D60D8BDF924}"/>
            </a:ext>
          </a:extLst>
        </xdr:cNvPr>
        <xdr:cNvPicPr>
          <a:picLocks noChangeAspect="1"/>
        </xdr:cNvPicPr>
      </xdr:nvPicPr>
      <xdr:blipFill>
        <a:blip xmlns:r="http://schemas.openxmlformats.org/officeDocument/2006/relationships" r:embed="rId415">
          <a:extLst>
            <a:ext uri="{28A0092B-C50C-407E-A947-70E740481C1C}">
              <a14:useLocalDpi xmlns:a14="http://schemas.microsoft.com/office/drawing/2010/main" val="0"/>
            </a:ext>
          </a:extLst>
        </a:blip>
        <a:stretch>
          <a:fillRect/>
        </a:stretch>
      </xdr:blipFill>
      <xdr:spPr>
        <a:xfrm>
          <a:off x="5198190" y="123228395"/>
          <a:ext cx="253968" cy="252623"/>
        </a:xfrm>
        <a:prstGeom prst="rect">
          <a:avLst/>
        </a:prstGeom>
      </xdr:spPr>
    </xdr:pic>
    <xdr:clientData/>
  </xdr:twoCellAnchor>
  <xdr:twoCellAnchor editAs="oneCell">
    <xdr:from>
      <xdr:col>2</xdr:col>
      <xdr:colOff>161370</xdr:colOff>
      <xdr:row>416</xdr:row>
      <xdr:rowOff>26895</xdr:rowOff>
    </xdr:from>
    <xdr:to>
      <xdr:col>2</xdr:col>
      <xdr:colOff>351846</xdr:colOff>
      <xdr:row>416</xdr:row>
      <xdr:rowOff>217371</xdr:rowOff>
    </xdr:to>
    <xdr:pic>
      <xdr:nvPicPr>
        <xdr:cNvPr id="417" name="図 416">
          <a:extLst>
            <a:ext uri="{FF2B5EF4-FFF2-40B4-BE49-F238E27FC236}">
              <a16:creationId xmlns:a16="http://schemas.microsoft.com/office/drawing/2014/main" id="{356BF572-07B2-415C-8178-027DDECE41E4}"/>
            </a:ext>
          </a:extLst>
        </xdr:cNvPr>
        <xdr:cNvPicPr>
          <a:picLocks noChangeAspect="1"/>
        </xdr:cNvPicPr>
      </xdr:nvPicPr>
      <xdr:blipFill>
        <a:blip xmlns:r="http://schemas.openxmlformats.org/officeDocument/2006/relationships" r:embed="rId416">
          <a:extLst>
            <a:ext uri="{28A0092B-C50C-407E-A947-70E740481C1C}">
              <a14:useLocalDpi xmlns:a14="http://schemas.microsoft.com/office/drawing/2010/main" val="0"/>
            </a:ext>
          </a:extLst>
        </a:blip>
        <a:stretch>
          <a:fillRect/>
        </a:stretch>
      </xdr:blipFill>
      <xdr:spPr>
        <a:xfrm>
          <a:off x="5198190" y="123524235"/>
          <a:ext cx="190476" cy="190476"/>
        </a:xfrm>
        <a:prstGeom prst="rect">
          <a:avLst/>
        </a:prstGeom>
      </xdr:spPr>
    </xdr:pic>
    <xdr:clientData/>
  </xdr:twoCellAnchor>
  <xdr:twoCellAnchor editAs="oneCell">
    <xdr:from>
      <xdr:col>2</xdr:col>
      <xdr:colOff>161370</xdr:colOff>
      <xdr:row>417</xdr:row>
      <xdr:rowOff>26900</xdr:rowOff>
    </xdr:from>
    <xdr:to>
      <xdr:col>2</xdr:col>
      <xdr:colOff>351846</xdr:colOff>
      <xdr:row>417</xdr:row>
      <xdr:rowOff>217376</xdr:rowOff>
    </xdr:to>
    <xdr:pic>
      <xdr:nvPicPr>
        <xdr:cNvPr id="418" name="図 417">
          <a:extLst>
            <a:ext uri="{FF2B5EF4-FFF2-40B4-BE49-F238E27FC236}">
              <a16:creationId xmlns:a16="http://schemas.microsoft.com/office/drawing/2014/main" id="{A3EBAF99-3A7F-4306-B272-38069A618595}"/>
            </a:ext>
          </a:extLst>
        </xdr:cNvPr>
        <xdr:cNvPicPr>
          <a:picLocks noChangeAspect="1"/>
        </xdr:cNvPicPr>
      </xdr:nvPicPr>
      <xdr:blipFill>
        <a:blip xmlns:r="http://schemas.openxmlformats.org/officeDocument/2006/relationships" r:embed="rId417">
          <a:extLst>
            <a:ext uri="{28A0092B-C50C-407E-A947-70E740481C1C}">
              <a14:useLocalDpi xmlns:a14="http://schemas.microsoft.com/office/drawing/2010/main" val="0"/>
            </a:ext>
          </a:extLst>
        </a:blip>
        <a:stretch>
          <a:fillRect/>
        </a:stretch>
      </xdr:blipFill>
      <xdr:spPr>
        <a:xfrm>
          <a:off x="5198190" y="123821420"/>
          <a:ext cx="190476" cy="190476"/>
        </a:xfrm>
        <a:prstGeom prst="rect">
          <a:avLst/>
        </a:prstGeom>
      </xdr:spPr>
    </xdr:pic>
    <xdr:clientData/>
  </xdr:twoCellAnchor>
  <xdr:twoCellAnchor editAs="oneCell">
    <xdr:from>
      <xdr:col>2</xdr:col>
      <xdr:colOff>161370</xdr:colOff>
      <xdr:row>418</xdr:row>
      <xdr:rowOff>28238</xdr:rowOff>
    </xdr:from>
    <xdr:to>
      <xdr:col>2</xdr:col>
      <xdr:colOff>351846</xdr:colOff>
      <xdr:row>418</xdr:row>
      <xdr:rowOff>217369</xdr:rowOff>
    </xdr:to>
    <xdr:pic>
      <xdr:nvPicPr>
        <xdr:cNvPr id="419" name="図 418">
          <a:extLst>
            <a:ext uri="{FF2B5EF4-FFF2-40B4-BE49-F238E27FC236}">
              <a16:creationId xmlns:a16="http://schemas.microsoft.com/office/drawing/2014/main" id="{A6822425-9AF1-4863-B82A-BCC4E271F432}"/>
            </a:ext>
          </a:extLst>
        </xdr:cNvPr>
        <xdr:cNvPicPr>
          <a:picLocks noChangeAspect="1"/>
        </xdr:cNvPicPr>
      </xdr:nvPicPr>
      <xdr:blipFill>
        <a:blip xmlns:r="http://schemas.openxmlformats.org/officeDocument/2006/relationships" r:embed="rId418">
          <a:extLst>
            <a:ext uri="{28A0092B-C50C-407E-A947-70E740481C1C}">
              <a14:useLocalDpi xmlns:a14="http://schemas.microsoft.com/office/drawing/2010/main" val="0"/>
            </a:ext>
          </a:extLst>
        </a:blip>
        <a:stretch>
          <a:fillRect/>
        </a:stretch>
      </xdr:blipFill>
      <xdr:spPr>
        <a:xfrm>
          <a:off x="5198190" y="124119938"/>
          <a:ext cx="190476" cy="189131"/>
        </a:xfrm>
        <a:prstGeom prst="rect">
          <a:avLst/>
        </a:prstGeom>
      </xdr:spPr>
    </xdr:pic>
    <xdr:clientData/>
  </xdr:twoCellAnchor>
  <xdr:twoCellAnchor editAs="oneCell">
    <xdr:from>
      <xdr:col>2</xdr:col>
      <xdr:colOff>161370</xdr:colOff>
      <xdr:row>419</xdr:row>
      <xdr:rowOff>26897</xdr:rowOff>
    </xdr:from>
    <xdr:to>
      <xdr:col>2</xdr:col>
      <xdr:colOff>351846</xdr:colOff>
      <xdr:row>419</xdr:row>
      <xdr:rowOff>217373</xdr:rowOff>
    </xdr:to>
    <xdr:pic>
      <xdr:nvPicPr>
        <xdr:cNvPr id="420" name="図 419">
          <a:extLst>
            <a:ext uri="{FF2B5EF4-FFF2-40B4-BE49-F238E27FC236}">
              <a16:creationId xmlns:a16="http://schemas.microsoft.com/office/drawing/2014/main" id="{18AE6D8E-CAA8-4DD7-9B04-BE18180E3AFE}"/>
            </a:ext>
          </a:extLst>
        </xdr:cNvPr>
        <xdr:cNvPicPr>
          <a:picLocks noChangeAspect="1"/>
        </xdr:cNvPicPr>
      </xdr:nvPicPr>
      <xdr:blipFill>
        <a:blip xmlns:r="http://schemas.openxmlformats.org/officeDocument/2006/relationships" r:embed="rId419">
          <a:extLst>
            <a:ext uri="{28A0092B-C50C-407E-A947-70E740481C1C}">
              <a14:useLocalDpi xmlns:a14="http://schemas.microsoft.com/office/drawing/2010/main" val="0"/>
            </a:ext>
          </a:extLst>
        </a:blip>
        <a:stretch>
          <a:fillRect/>
        </a:stretch>
      </xdr:blipFill>
      <xdr:spPr>
        <a:xfrm>
          <a:off x="5198190" y="124415777"/>
          <a:ext cx="190476" cy="190476"/>
        </a:xfrm>
        <a:prstGeom prst="rect">
          <a:avLst/>
        </a:prstGeom>
      </xdr:spPr>
    </xdr:pic>
    <xdr:clientData/>
  </xdr:twoCellAnchor>
  <xdr:twoCellAnchor editAs="oneCell">
    <xdr:from>
      <xdr:col>2</xdr:col>
      <xdr:colOff>161370</xdr:colOff>
      <xdr:row>420</xdr:row>
      <xdr:rowOff>28234</xdr:rowOff>
    </xdr:from>
    <xdr:to>
      <xdr:col>2</xdr:col>
      <xdr:colOff>351846</xdr:colOff>
      <xdr:row>420</xdr:row>
      <xdr:rowOff>217366</xdr:rowOff>
    </xdr:to>
    <xdr:pic>
      <xdr:nvPicPr>
        <xdr:cNvPr id="421" name="図 420">
          <a:extLst>
            <a:ext uri="{FF2B5EF4-FFF2-40B4-BE49-F238E27FC236}">
              <a16:creationId xmlns:a16="http://schemas.microsoft.com/office/drawing/2014/main" id="{F3A77F67-C51B-4823-89D1-AD7319334842}"/>
            </a:ext>
          </a:extLst>
        </xdr:cNvPr>
        <xdr:cNvPicPr>
          <a:picLocks noChangeAspect="1"/>
        </xdr:cNvPicPr>
      </xdr:nvPicPr>
      <xdr:blipFill>
        <a:blip xmlns:r="http://schemas.openxmlformats.org/officeDocument/2006/relationships" r:embed="rId420">
          <a:extLst>
            <a:ext uri="{28A0092B-C50C-407E-A947-70E740481C1C}">
              <a14:useLocalDpi xmlns:a14="http://schemas.microsoft.com/office/drawing/2010/main" val="0"/>
            </a:ext>
          </a:extLst>
        </a:blip>
        <a:stretch>
          <a:fillRect/>
        </a:stretch>
      </xdr:blipFill>
      <xdr:spPr>
        <a:xfrm>
          <a:off x="5198190" y="124714294"/>
          <a:ext cx="190476" cy="189132"/>
        </a:xfrm>
        <a:prstGeom prst="rect">
          <a:avLst/>
        </a:prstGeom>
      </xdr:spPr>
    </xdr:pic>
    <xdr:clientData/>
  </xdr:twoCellAnchor>
  <xdr:twoCellAnchor editAs="oneCell">
    <xdr:from>
      <xdr:col>2</xdr:col>
      <xdr:colOff>161370</xdr:colOff>
      <xdr:row>421</xdr:row>
      <xdr:rowOff>26895</xdr:rowOff>
    </xdr:from>
    <xdr:to>
      <xdr:col>2</xdr:col>
      <xdr:colOff>415338</xdr:colOff>
      <xdr:row>421</xdr:row>
      <xdr:rowOff>280863</xdr:rowOff>
    </xdr:to>
    <xdr:pic>
      <xdr:nvPicPr>
        <xdr:cNvPr id="422" name="図 421">
          <a:extLst>
            <a:ext uri="{FF2B5EF4-FFF2-40B4-BE49-F238E27FC236}">
              <a16:creationId xmlns:a16="http://schemas.microsoft.com/office/drawing/2014/main" id="{EB24F917-0356-409F-8005-E8FD4FFE234C}"/>
            </a:ext>
          </a:extLst>
        </xdr:cNvPr>
        <xdr:cNvPicPr>
          <a:picLocks noChangeAspect="1"/>
        </xdr:cNvPicPr>
      </xdr:nvPicPr>
      <xdr:blipFill>
        <a:blip xmlns:r="http://schemas.openxmlformats.org/officeDocument/2006/relationships" r:embed="rId421">
          <a:extLst>
            <a:ext uri="{28A0092B-C50C-407E-A947-70E740481C1C}">
              <a14:useLocalDpi xmlns:a14="http://schemas.microsoft.com/office/drawing/2010/main" val="0"/>
            </a:ext>
          </a:extLst>
        </a:blip>
        <a:stretch>
          <a:fillRect/>
        </a:stretch>
      </xdr:blipFill>
      <xdr:spPr>
        <a:xfrm>
          <a:off x="5198190" y="125010135"/>
          <a:ext cx="253968" cy="253968"/>
        </a:xfrm>
        <a:prstGeom prst="rect">
          <a:avLst/>
        </a:prstGeom>
      </xdr:spPr>
    </xdr:pic>
    <xdr:clientData/>
  </xdr:twoCellAnchor>
  <xdr:twoCellAnchor editAs="oneCell">
    <xdr:from>
      <xdr:col>2</xdr:col>
      <xdr:colOff>161370</xdr:colOff>
      <xdr:row>422</xdr:row>
      <xdr:rowOff>26900</xdr:rowOff>
    </xdr:from>
    <xdr:to>
      <xdr:col>2</xdr:col>
      <xdr:colOff>415338</xdr:colOff>
      <xdr:row>422</xdr:row>
      <xdr:rowOff>280868</xdr:rowOff>
    </xdr:to>
    <xdr:pic>
      <xdr:nvPicPr>
        <xdr:cNvPr id="423" name="図 422">
          <a:extLst>
            <a:ext uri="{FF2B5EF4-FFF2-40B4-BE49-F238E27FC236}">
              <a16:creationId xmlns:a16="http://schemas.microsoft.com/office/drawing/2014/main" id="{4F78CA44-4400-4FE2-A8EF-ECD9FCD6C119}"/>
            </a:ext>
          </a:extLst>
        </xdr:cNvPr>
        <xdr:cNvPicPr>
          <a:picLocks noChangeAspect="1"/>
        </xdr:cNvPicPr>
      </xdr:nvPicPr>
      <xdr:blipFill>
        <a:blip xmlns:r="http://schemas.openxmlformats.org/officeDocument/2006/relationships" r:embed="rId422">
          <a:extLst>
            <a:ext uri="{28A0092B-C50C-407E-A947-70E740481C1C}">
              <a14:useLocalDpi xmlns:a14="http://schemas.microsoft.com/office/drawing/2010/main" val="0"/>
            </a:ext>
          </a:extLst>
        </a:blip>
        <a:stretch>
          <a:fillRect/>
        </a:stretch>
      </xdr:blipFill>
      <xdr:spPr>
        <a:xfrm>
          <a:off x="5198190" y="125307320"/>
          <a:ext cx="253968" cy="253968"/>
        </a:xfrm>
        <a:prstGeom prst="rect">
          <a:avLst/>
        </a:prstGeom>
      </xdr:spPr>
    </xdr:pic>
    <xdr:clientData/>
  </xdr:twoCellAnchor>
  <xdr:twoCellAnchor editAs="oneCell">
    <xdr:from>
      <xdr:col>2</xdr:col>
      <xdr:colOff>161370</xdr:colOff>
      <xdr:row>423</xdr:row>
      <xdr:rowOff>28238</xdr:rowOff>
    </xdr:from>
    <xdr:to>
      <xdr:col>2</xdr:col>
      <xdr:colOff>351846</xdr:colOff>
      <xdr:row>423</xdr:row>
      <xdr:rowOff>217369</xdr:rowOff>
    </xdr:to>
    <xdr:pic>
      <xdr:nvPicPr>
        <xdr:cNvPr id="424" name="図 423">
          <a:extLst>
            <a:ext uri="{FF2B5EF4-FFF2-40B4-BE49-F238E27FC236}">
              <a16:creationId xmlns:a16="http://schemas.microsoft.com/office/drawing/2014/main" id="{9A2AC2B0-AB9E-440E-9F74-E451922CB0CE}"/>
            </a:ext>
          </a:extLst>
        </xdr:cNvPr>
        <xdr:cNvPicPr>
          <a:picLocks noChangeAspect="1"/>
        </xdr:cNvPicPr>
      </xdr:nvPicPr>
      <xdr:blipFill>
        <a:blip xmlns:r="http://schemas.openxmlformats.org/officeDocument/2006/relationships" r:embed="rId423">
          <a:extLst>
            <a:ext uri="{28A0092B-C50C-407E-A947-70E740481C1C}">
              <a14:useLocalDpi xmlns:a14="http://schemas.microsoft.com/office/drawing/2010/main" val="0"/>
            </a:ext>
          </a:extLst>
        </a:blip>
        <a:stretch>
          <a:fillRect/>
        </a:stretch>
      </xdr:blipFill>
      <xdr:spPr>
        <a:xfrm>
          <a:off x="5198190" y="125605838"/>
          <a:ext cx="190476" cy="189131"/>
        </a:xfrm>
        <a:prstGeom prst="rect">
          <a:avLst/>
        </a:prstGeom>
      </xdr:spPr>
    </xdr:pic>
    <xdr:clientData/>
  </xdr:twoCellAnchor>
  <xdr:twoCellAnchor editAs="oneCell">
    <xdr:from>
      <xdr:col>2</xdr:col>
      <xdr:colOff>161370</xdr:colOff>
      <xdr:row>424</xdr:row>
      <xdr:rowOff>26897</xdr:rowOff>
    </xdr:from>
    <xdr:to>
      <xdr:col>2</xdr:col>
      <xdr:colOff>351846</xdr:colOff>
      <xdr:row>424</xdr:row>
      <xdr:rowOff>217373</xdr:rowOff>
    </xdr:to>
    <xdr:pic>
      <xdr:nvPicPr>
        <xdr:cNvPr id="425" name="図 424">
          <a:extLst>
            <a:ext uri="{FF2B5EF4-FFF2-40B4-BE49-F238E27FC236}">
              <a16:creationId xmlns:a16="http://schemas.microsoft.com/office/drawing/2014/main" id="{6F60518B-6A38-42C9-B539-F17AFFF3C48E}"/>
            </a:ext>
          </a:extLst>
        </xdr:cNvPr>
        <xdr:cNvPicPr>
          <a:picLocks noChangeAspect="1"/>
        </xdr:cNvPicPr>
      </xdr:nvPicPr>
      <xdr:blipFill>
        <a:blip xmlns:r="http://schemas.openxmlformats.org/officeDocument/2006/relationships" r:embed="rId424">
          <a:extLst>
            <a:ext uri="{28A0092B-C50C-407E-A947-70E740481C1C}">
              <a14:useLocalDpi xmlns:a14="http://schemas.microsoft.com/office/drawing/2010/main" val="0"/>
            </a:ext>
          </a:extLst>
        </a:blip>
        <a:stretch>
          <a:fillRect/>
        </a:stretch>
      </xdr:blipFill>
      <xdr:spPr>
        <a:xfrm>
          <a:off x="5198190" y="125901677"/>
          <a:ext cx="190476" cy="190476"/>
        </a:xfrm>
        <a:prstGeom prst="rect">
          <a:avLst/>
        </a:prstGeom>
      </xdr:spPr>
    </xdr:pic>
    <xdr:clientData/>
  </xdr:twoCellAnchor>
  <xdr:twoCellAnchor editAs="oneCell">
    <xdr:from>
      <xdr:col>2</xdr:col>
      <xdr:colOff>161370</xdr:colOff>
      <xdr:row>425</xdr:row>
      <xdr:rowOff>28235</xdr:rowOff>
    </xdr:from>
    <xdr:to>
      <xdr:col>2</xdr:col>
      <xdr:colOff>415338</xdr:colOff>
      <xdr:row>425</xdr:row>
      <xdr:rowOff>280858</xdr:rowOff>
    </xdr:to>
    <xdr:pic>
      <xdr:nvPicPr>
        <xdr:cNvPr id="426" name="図 425">
          <a:extLst>
            <a:ext uri="{FF2B5EF4-FFF2-40B4-BE49-F238E27FC236}">
              <a16:creationId xmlns:a16="http://schemas.microsoft.com/office/drawing/2014/main" id="{9A5DD965-3F35-457A-A325-3F55E97AEB54}"/>
            </a:ext>
          </a:extLst>
        </xdr:cNvPr>
        <xdr:cNvPicPr>
          <a:picLocks noChangeAspect="1"/>
        </xdr:cNvPicPr>
      </xdr:nvPicPr>
      <xdr:blipFill>
        <a:blip xmlns:r="http://schemas.openxmlformats.org/officeDocument/2006/relationships" r:embed="rId425">
          <a:extLst>
            <a:ext uri="{28A0092B-C50C-407E-A947-70E740481C1C}">
              <a14:useLocalDpi xmlns:a14="http://schemas.microsoft.com/office/drawing/2010/main" val="0"/>
            </a:ext>
          </a:extLst>
        </a:blip>
        <a:stretch>
          <a:fillRect/>
        </a:stretch>
      </xdr:blipFill>
      <xdr:spPr>
        <a:xfrm>
          <a:off x="5198190" y="126200195"/>
          <a:ext cx="253968" cy="252623"/>
        </a:xfrm>
        <a:prstGeom prst="rect">
          <a:avLst/>
        </a:prstGeom>
      </xdr:spPr>
    </xdr:pic>
    <xdr:clientData/>
  </xdr:twoCellAnchor>
  <xdr:twoCellAnchor editAs="oneCell">
    <xdr:from>
      <xdr:col>2</xdr:col>
      <xdr:colOff>161370</xdr:colOff>
      <xdr:row>426</xdr:row>
      <xdr:rowOff>26895</xdr:rowOff>
    </xdr:from>
    <xdr:to>
      <xdr:col>2</xdr:col>
      <xdr:colOff>415338</xdr:colOff>
      <xdr:row>426</xdr:row>
      <xdr:rowOff>280863</xdr:rowOff>
    </xdr:to>
    <xdr:pic>
      <xdr:nvPicPr>
        <xdr:cNvPr id="427" name="図 426">
          <a:extLst>
            <a:ext uri="{FF2B5EF4-FFF2-40B4-BE49-F238E27FC236}">
              <a16:creationId xmlns:a16="http://schemas.microsoft.com/office/drawing/2014/main" id="{1047B0DA-FE96-4E3C-9335-DDA3436D350D}"/>
            </a:ext>
          </a:extLst>
        </xdr:cNvPr>
        <xdr:cNvPicPr>
          <a:picLocks noChangeAspect="1"/>
        </xdr:cNvPicPr>
      </xdr:nvPicPr>
      <xdr:blipFill>
        <a:blip xmlns:r="http://schemas.openxmlformats.org/officeDocument/2006/relationships" r:embed="rId426">
          <a:extLst>
            <a:ext uri="{28A0092B-C50C-407E-A947-70E740481C1C}">
              <a14:useLocalDpi xmlns:a14="http://schemas.microsoft.com/office/drawing/2010/main" val="0"/>
            </a:ext>
          </a:extLst>
        </a:blip>
        <a:stretch>
          <a:fillRect/>
        </a:stretch>
      </xdr:blipFill>
      <xdr:spPr>
        <a:xfrm>
          <a:off x="5198190" y="126496035"/>
          <a:ext cx="253968" cy="253968"/>
        </a:xfrm>
        <a:prstGeom prst="rect">
          <a:avLst/>
        </a:prstGeom>
      </xdr:spPr>
    </xdr:pic>
    <xdr:clientData/>
  </xdr:twoCellAnchor>
  <xdr:twoCellAnchor editAs="oneCell">
    <xdr:from>
      <xdr:col>2</xdr:col>
      <xdr:colOff>161370</xdr:colOff>
      <xdr:row>427</xdr:row>
      <xdr:rowOff>26900</xdr:rowOff>
    </xdr:from>
    <xdr:to>
      <xdr:col>2</xdr:col>
      <xdr:colOff>415338</xdr:colOff>
      <xdr:row>427</xdr:row>
      <xdr:rowOff>280868</xdr:rowOff>
    </xdr:to>
    <xdr:pic>
      <xdr:nvPicPr>
        <xdr:cNvPr id="428" name="図 427">
          <a:extLst>
            <a:ext uri="{FF2B5EF4-FFF2-40B4-BE49-F238E27FC236}">
              <a16:creationId xmlns:a16="http://schemas.microsoft.com/office/drawing/2014/main" id="{BF5D38B3-A871-43CB-9377-0FFDCCDA5744}"/>
            </a:ext>
          </a:extLst>
        </xdr:cNvPr>
        <xdr:cNvPicPr>
          <a:picLocks noChangeAspect="1"/>
        </xdr:cNvPicPr>
      </xdr:nvPicPr>
      <xdr:blipFill>
        <a:blip xmlns:r="http://schemas.openxmlformats.org/officeDocument/2006/relationships" r:embed="rId427">
          <a:extLst>
            <a:ext uri="{28A0092B-C50C-407E-A947-70E740481C1C}">
              <a14:useLocalDpi xmlns:a14="http://schemas.microsoft.com/office/drawing/2010/main" val="0"/>
            </a:ext>
          </a:extLst>
        </a:blip>
        <a:stretch>
          <a:fillRect/>
        </a:stretch>
      </xdr:blipFill>
      <xdr:spPr>
        <a:xfrm>
          <a:off x="5198190" y="126793220"/>
          <a:ext cx="253968" cy="253968"/>
        </a:xfrm>
        <a:prstGeom prst="rect">
          <a:avLst/>
        </a:prstGeom>
      </xdr:spPr>
    </xdr:pic>
    <xdr:clientData/>
  </xdr:twoCellAnchor>
  <xdr:twoCellAnchor editAs="oneCell">
    <xdr:from>
      <xdr:col>2</xdr:col>
      <xdr:colOff>161370</xdr:colOff>
      <xdr:row>428</xdr:row>
      <xdr:rowOff>28238</xdr:rowOff>
    </xdr:from>
    <xdr:to>
      <xdr:col>2</xdr:col>
      <xdr:colOff>415338</xdr:colOff>
      <xdr:row>428</xdr:row>
      <xdr:rowOff>280861</xdr:rowOff>
    </xdr:to>
    <xdr:pic>
      <xdr:nvPicPr>
        <xdr:cNvPr id="429" name="図 428">
          <a:extLst>
            <a:ext uri="{FF2B5EF4-FFF2-40B4-BE49-F238E27FC236}">
              <a16:creationId xmlns:a16="http://schemas.microsoft.com/office/drawing/2014/main" id="{E603E9C1-04CF-4680-9C75-D22FADB282E2}"/>
            </a:ext>
          </a:extLst>
        </xdr:cNvPr>
        <xdr:cNvPicPr>
          <a:picLocks noChangeAspect="1"/>
        </xdr:cNvPicPr>
      </xdr:nvPicPr>
      <xdr:blipFill>
        <a:blip xmlns:r="http://schemas.openxmlformats.org/officeDocument/2006/relationships" r:embed="rId428">
          <a:extLst>
            <a:ext uri="{28A0092B-C50C-407E-A947-70E740481C1C}">
              <a14:useLocalDpi xmlns:a14="http://schemas.microsoft.com/office/drawing/2010/main" val="0"/>
            </a:ext>
          </a:extLst>
        </a:blip>
        <a:stretch>
          <a:fillRect/>
        </a:stretch>
      </xdr:blipFill>
      <xdr:spPr>
        <a:xfrm>
          <a:off x="5198190" y="127091738"/>
          <a:ext cx="253968" cy="252623"/>
        </a:xfrm>
        <a:prstGeom prst="rect">
          <a:avLst/>
        </a:prstGeom>
      </xdr:spPr>
    </xdr:pic>
    <xdr:clientData/>
  </xdr:twoCellAnchor>
  <xdr:twoCellAnchor editAs="oneCell">
    <xdr:from>
      <xdr:col>2</xdr:col>
      <xdr:colOff>161370</xdr:colOff>
      <xdr:row>429</xdr:row>
      <xdr:rowOff>26897</xdr:rowOff>
    </xdr:from>
    <xdr:to>
      <xdr:col>2</xdr:col>
      <xdr:colOff>415338</xdr:colOff>
      <xdr:row>429</xdr:row>
      <xdr:rowOff>280865</xdr:rowOff>
    </xdr:to>
    <xdr:pic>
      <xdr:nvPicPr>
        <xdr:cNvPr id="430" name="図 429">
          <a:extLst>
            <a:ext uri="{FF2B5EF4-FFF2-40B4-BE49-F238E27FC236}">
              <a16:creationId xmlns:a16="http://schemas.microsoft.com/office/drawing/2014/main" id="{865F392D-BE0A-4215-84F1-5292A3735628}"/>
            </a:ext>
          </a:extLst>
        </xdr:cNvPr>
        <xdr:cNvPicPr>
          <a:picLocks noChangeAspect="1"/>
        </xdr:cNvPicPr>
      </xdr:nvPicPr>
      <xdr:blipFill>
        <a:blip xmlns:r="http://schemas.openxmlformats.org/officeDocument/2006/relationships" r:embed="rId429">
          <a:extLst>
            <a:ext uri="{28A0092B-C50C-407E-A947-70E740481C1C}">
              <a14:useLocalDpi xmlns:a14="http://schemas.microsoft.com/office/drawing/2010/main" val="0"/>
            </a:ext>
          </a:extLst>
        </a:blip>
        <a:stretch>
          <a:fillRect/>
        </a:stretch>
      </xdr:blipFill>
      <xdr:spPr>
        <a:xfrm>
          <a:off x="5198190" y="127387577"/>
          <a:ext cx="253968" cy="253968"/>
        </a:xfrm>
        <a:prstGeom prst="rect">
          <a:avLst/>
        </a:prstGeom>
      </xdr:spPr>
    </xdr:pic>
    <xdr:clientData/>
  </xdr:twoCellAnchor>
  <xdr:twoCellAnchor editAs="oneCell">
    <xdr:from>
      <xdr:col>2</xdr:col>
      <xdr:colOff>161370</xdr:colOff>
      <xdr:row>430</xdr:row>
      <xdr:rowOff>28234</xdr:rowOff>
    </xdr:from>
    <xdr:to>
      <xdr:col>2</xdr:col>
      <xdr:colOff>415338</xdr:colOff>
      <xdr:row>430</xdr:row>
      <xdr:rowOff>280858</xdr:rowOff>
    </xdr:to>
    <xdr:pic>
      <xdr:nvPicPr>
        <xdr:cNvPr id="431" name="図 430">
          <a:extLst>
            <a:ext uri="{FF2B5EF4-FFF2-40B4-BE49-F238E27FC236}">
              <a16:creationId xmlns:a16="http://schemas.microsoft.com/office/drawing/2014/main" id="{7652B0E2-2372-4F95-B889-3FB10B2EFD54}"/>
            </a:ext>
          </a:extLst>
        </xdr:cNvPr>
        <xdr:cNvPicPr>
          <a:picLocks noChangeAspect="1"/>
        </xdr:cNvPicPr>
      </xdr:nvPicPr>
      <xdr:blipFill>
        <a:blip xmlns:r="http://schemas.openxmlformats.org/officeDocument/2006/relationships" r:embed="rId430">
          <a:extLst>
            <a:ext uri="{28A0092B-C50C-407E-A947-70E740481C1C}">
              <a14:useLocalDpi xmlns:a14="http://schemas.microsoft.com/office/drawing/2010/main" val="0"/>
            </a:ext>
          </a:extLst>
        </a:blip>
        <a:stretch>
          <a:fillRect/>
        </a:stretch>
      </xdr:blipFill>
      <xdr:spPr>
        <a:xfrm>
          <a:off x="5198190" y="127686094"/>
          <a:ext cx="253968" cy="252624"/>
        </a:xfrm>
        <a:prstGeom prst="rect">
          <a:avLst/>
        </a:prstGeom>
      </xdr:spPr>
    </xdr:pic>
    <xdr:clientData/>
  </xdr:twoCellAnchor>
  <xdr:twoCellAnchor editAs="oneCell">
    <xdr:from>
      <xdr:col>2</xdr:col>
      <xdr:colOff>161370</xdr:colOff>
      <xdr:row>431</xdr:row>
      <xdr:rowOff>26895</xdr:rowOff>
    </xdr:from>
    <xdr:to>
      <xdr:col>2</xdr:col>
      <xdr:colOff>415338</xdr:colOff>
      <xdr:row>431</xdr:row>
      <xdr:rowOff>280863</xdr:rowOff>
    </xdr:to>
    <xdr:pic>
      <xdr:nvPicPr>
        <xdr:cNvPr id="432" name="図 431">
          <a:extLst>
            <a:ext uri="{FF2B5EF4-FFF2-40B4-BE49-F238E27FC236}">
              <a16:creationId xmlns:a16="http://schemas.microsoft.com/office/drawing/2014/main" id="{89514AE3-69B8-443D-ABBA-ED1733CD25BF}"/>
            </a:ext>
          </a:extLst>
        </xdr:cNvPr>
        <xdr:cNvPicPr>
          <a:picLocks noChangeAspect="1"/>
        </xdr:cNvPicPr>
      </xdr:nvPicPr>
      <xdr:blipFill>
        <a:blip xmlns:r="http://schemas.openxmlformats.org/officeDocument/2006/relationships" r:embed="rId431">
          <a:extLst>
            <a:ext uri="{28A0092B-C50C-407E-A947-70E740481C1C}">
              <a14:useLocalDpi xmlns:a14="http://schemas.microsoft.com/office/drawing/2010/main" val="0"/>
            </a:ext>
          </a:extLst>
        </a:blip>
        <a:stretch>
          <a:fillRect/>
        </a:stretch>
      </xdr:blipFill>
      <xdr:spPr>
        <a:xfrm>
          <a:off x="5198190" y="127981935"/>
          <a:ext cx="253968" cy="253968"/>
        </a:xfrm>
        <a:prstGeom prst="rect">
          <a:avLst/>
        </a:prstGeom>
      </xdr:spPr>
    </xdr:pic>
    <xdr:clientData/>
  </xdr:twoCellAnchor>
  <xdr:twoCellAnchor editAs="oneCell">
    <xdr:from>
      <xdr:col>2</xdr:col>
      <xdr:colOff>161370</xdr:colOff>
      <xdr:row>432</xdr:row>
      <xdr:rowOff>26900</xdr:rowOff>
    </xdr:from>
    <xdr:to>
      <xdr:col>2</xdr:col>
      <xdr:colOff>415338</xdr:colOff>
      <xdr:row>432</xdr:row>
      <xdr:rowOff>280868</xdr:rowOff>
    </xdr:to>
    <xdr:pic>
      <xdr:nvPicPr>
        <xdr:cNvPr id="433" name="図 432">
          <a:extLst>
            <a:ext uri="{FF2B5EF4-FFF2-40B4-BE49-F238E27FC236}">
              <a16:creationId xmlns:a16="http://schemas.microsoft.com/office/drawing/2014/main" id="{E5D8D9D0-E97F-4BA7-967C-8D1A7439E0FD}"/>
            </a:ext>
          </a:extLst>
        </xdr:cNvPr>
        <xdr:cNvPicPr>
          <a:picLocks noChangeAspect="1"/>
        </xdr:cNvPicPr>
      </xdr:nvPicPr>
      <xdr:blipFill>
        <a:blip xmlns:r="http://schemas.openxmlformats.org/officeDocument/2006/relationships" r:embed="rId432">
          <a:extLst>
            <a:ext uri="{28A0092B-C50C-407E-A947-70E740481C1C}">
              <a14:useLocalDpi xmlns:a14="http://schemas.microsoft.com/office/drawing/2010/main" val="0"/>
            </a:ext>
          </a:extLst>
        </a:blip>
        <a:stretch>
          <a:fillRect/>
        </a:stretch>
      </xdr:blipFill>
      <xdr:spPr>
        <a:xfrm>
          <a:off x="5198190" y="128279120"/>
          <a:ext cx="253968" cy="253968"/>
        </a:xfrm>
        <a:prstGeom prst="rect">
          <a:avLst/>
        </a:prstGeom>
      </xdr:spPr>
    </xdr:pic>
    <xdr:clientData/>
  </xdr:twoCellAnchor>
  <xdr:twoCellAnchor editAs="oneCell">
    <xdr:from>
      <xdr:col>2</xdr:col>
      <xdr:colOff>161370</xdr:colOff>
      <xdr:row>433</xdr:row>
      <xdr:rowOff>28238</xdr:rowOff>
    </xdr:from>
    <xdr:to>
      <xdr:col>2</xdr:col>
      <xdr:colOff>478830</xdr:colOff>
      <xdr:row>434</xdr:row>
      <xdr:rowOff>47173</xdr:rowOff>
    </xdr:to>
    <xdr:pic>
      <xdr:nvPicPr>
        <xdr:cNvPr id="434" name="図 433">
          <a:extLst>
            <a:ext uri="{FF2B5EF4-FFF2-40B4-BE49-F238E27FC236}">
              <a16:creationId xmlns:a16="http://schemas.microsoft.com/office/drawing/2014/main" id="{2EFFC034-B166-41C8-856C-2CB50740A9C9}"/>
            </a:ext>
          </a:extLst>
        </xdr:cNvPr>
        <xdr:cNvPicPr>
          <a:picLocks noChangeAspect="1"/>
        </xdr:cNvPicPr>
      </xdr:nvPicPr>
      <xdr:blipFill>
        <a:blip xmlns:r="http://schemas.openxmlformats.org/officeDocument/2006/relationships" r:embed="rId433">
          <a:extLst>
            <a:ext uri="{28A0092B-C50C-407E-A947-70E740481C1C}">
              <a14:useLocalDpi xmlns:a14="http://schemas.microsoft.com/office/drawing/2010/main" val="0"/>
            </a:ext>
          </a:extLst>
        </a:blip>
        <a:stretch>
          <a:fillRect/>
        </a:stretch>
      </xdr:blipFill>
      <xdr:spPr>
        <a:xfrm>
          <a:off x="5198190" y="128577638"/>
          <a:ext cx="317460" cy="316115"/>
        </a:xfrm>
        <a:prstGeom prst="rect">
          <a:avLst/>
        </a:prstGeom>
      </xdr:spPr>
    </xdr:pic>
    <xdr:clientData/>
  </xdr:twoCellAnchor>
  <xdr:twoCellAnchor editAs="oneCell">
    <xdr:from>
      <xdr:col>2</xdr:col>
      <xdr:colOff>161370</xdr:colOff>
      <xdr:row>434</xdr:row>
      <xdr:rowOff>26897</xdr:rowOff>
    </xdr:from>
    <xdr:to>
      <xdr:col>2</xdr:col>
      <xdr:colOff>478830</xdr:colOff>
      <xdr:row>435</xdr:row>
      <xdr:rowOff>47177</xdr:rowOff>
    </xdr:to>
    <xdr:pic>
      <xdr:nvPicPr>
        <xdr:cNvPr id="435" name="図 434">
          <a:extLst>
            <a:ext uri="{FF2B5EF4-FFF2-40B4-BE49-F238E27FC236}">
              <a16:creationId xmlns:a16="http://schemas.microsoft.com/office/drawing/2014/main" id="{4A359C4B-CF46-481B-B162-78AF797CB71D}"/>
            </a:ext>
          </a:extLst>
        </xdr:cNvPr>
        <xdr:cNvPicPr>
          <a:picLocks noChangeAspect="1"/>
        </xdr:cNvPicPr>
      </xdr:nvPicPr>
      <xdr:blipFill>
        <a:blip xmlns:r="http://schemas.openxmlformats.org/officeDocument/2006/relationships" r:embed="rId434">
          <a:extLst>
            <a:ext uri="{28A0092B-C50C-407E-A947-70E740481C1C}">
              <a14:useLocalDpi xmlns:a14="http://schemas.microsoft.com/office/drawing/2010/main" val="0"/>
            </a:ext>
          </a:extLst>
        </a:blip>
        <a:stretch>
          <a:fillRect/>
        </a:stretch>
      </xdr:blipFill>
      <xdr:spPr>
        <a:xfrm>
          <a:off x="5198190" y="128873477"/>
          <a:ext cx="317460" cy="317460"/>
        </a:xfrm>
        <a:prstGeom prst="rect">
          <a:avLst/>
        </a:prstGeom>
      </xdr:spPr>
    </xdr:pic>
    <xdr:clientData/>
  </xdr:twoCellAnchor>
  <xdr:twoCellAnchor editAs="oneCell">
    <xdr:from>
      <xdr:col>2</xdr:col>
      <xdr:colOff>161370</xdr:colOff>
      <xdr:row>435</xdr:row>
      <xdr:rowOff>28235</xdr:rowOff>
    </xdr:from>
    <xdr:to>
      <xdr:col>2</xdr:col>
      <xdr:colOff>478830</xdr:colOff>
      <xdr:row>436</xdr:row>
      <xdr:rowOff>47170</xdr:rowOff>
    </xdr:to>
    <xdr:pic>
      <xdr:nvPicPr>
        <xdr:cNvPr id="436" name="図 435">
          <a:extLst>
            <a:ext uri="{FF2B5EF4-FFF2-40B4-BE49-F238E27FC236}">
              <a16:creationId xmlns:a16="http://schemas.microsoft.com/office/drawing/2014/main" id="{3BE37B7E-FD76-44A5-BE9E-8AEA1386645A}"/>
            </a:ext>
          </a:extLst>
        </xdr:cNvPr>
        <xdr:cNvPicPr>
          <a:picLocks noChangeAspect="1"/>
        </xdr:cNvPicPr>
      </xdr:nvPicPr>
      <xdr:blipFill>
        <a:blip xmlns:r="http://schemas.openxmlformats.org/officeDocument/2006/relationships" r:embed="rId435">
          <a:extLst>
            <a:ext uri="{28A0092B-C50C-407E-A947-70E740481C1C}">
              <a14:useLocalDpi xmlns:a14="http://schemas.microsoft.com/office/drawing/2010/main" val="0"/>
            </a:ext>
          </a:extLst>
        </a:blip>
        <a:stretch>
          <a:fillRect/>
        </a:stretch>
      </xdr:blipFill>
      <xdr:spPr>
        <a:xfrm>
          <a:off x="5198190" y="129171995"/>
          <a:ext cx="317460" cy="316115"/>
        </a:xfrm>
        <a:prstGeom prst="rect">
          <a:avLst/>
        </a:prstGeom>
      </xdr:spPr>
    </xdr:pic>
    <xdr:clientData/>
  </xdr:twoCellAnchor>
  <xdr:twoCellAnchor editAs="oneCell">
    <xdr:from>
      <xdr:col>2</xdr:col>
      <xdr:colOff>161370</xdr:colOff>
      <xdr:row>436</xdr:row>
      <xdr:rowOff>26895</xdr:rowOff>
    </xdr:from>
    <xdr:to>
      <xdr:col>2</xdr:col>
      <xdr:colOff>478830</xdr:colOff>
      <xdr:row>437</xdr:row>
      <xdr:rowOff>47175</xdr:rowOff>
    </xdr:to>
    <xdr:pic>
      <xdr:nvPicPr>
        <xdr:cNvPr id="437" name="図 436">
          <a:extLst>
            <a:ext uri="{FF2B5EF4-FFF2-40B4-BE49-F238E27FC236}">
              <a16:creationId xmlns:a16="http://schemas.microsoft.com/office/drawing/2014/main" id="{4B45A1C8-E6BC-470E-A2A9-FE5F550902DF}"/>
            </a:ext>
          </a:extLst>
        </xdr:cNvPr>
        <xdr:cNvPicPr>
          <a:picLocks noChangeAspect="1"/>
        </xdr:cNvPicPr>
      </xdr:nvPicPr>
      <xdr:blipFill>
        <a:blip xmlns:r="http://schemas.openxmlformats.org/officeDocument/2006/relationships" r:embed="rId436">
          <a:extLst>
            <a:ext uri="{28A0092B-C50C-407E-A947-70E740481C1C}">
              <a14:useLocalDpi xmlns:a14="http://schemas.microsoft.com/office/drawing/2010/main" val="0"/>
            </a:ext>
          </a:extLst>
        </a:blip>
        <a:stretch>
          <a:fillRect/>
        </a:stretch>
      </xdr:blipFill>
      <xdr:spPr>
        <a:xfrm>
          <a:off x="5198190" y="129467835"/>
          <a:ext cx="317460" cy="317460"/>
        </a:xfrm>
        <a:prstGeom prst="rect">
          <a:avLst/>
        </a:prstGeom>
      </xdr:spPr>
    </xdr:pic>
    <xdr:clientData/>
  </xdr:twoCellAnchor>
  <xdr:twoCellAnchor editAs="oneCell">
    <xdr:from>
      <xdr:col>2</xdr:col>
      <xdr:colOff>161370</xdr:colOff>
      <xdr:row>437</xdr:row>
      <xdr:rowOff>26900</xdr:rowOff>
    </xdr:from>
    <xdr:to>
      <xdr:col>2</xdr:col>
      <xdr:colOff>447084</xdr:colOff>
      <xdr:row>438</xdr:row>
      <xdr:rowOff>16779</xdr:rowOff>
    </xdr:to>
    <xdr:pic>
      <xdr:nvPicPr>
        <xdr:cNvPr id="438" name="図 437">
          <a:extLst>
            <a:ext uri="{FF2B5EF4-FFF2-40B4-BE49-F238E27FC236}">
              <a16:creationId xmlns:a16="http://schemas.microsoft.com/office/drawing/2014/main" id="{B75A9C4B-F590-4B91-AED0-3147E415E789}"/>
            </a:ext>
          </a:extLst>
        </xdr:cNvPr>
        <xdr:cNvPicPr>
          <a:picLocks noChangeAspect="1"/>
        </xdr:cNvPicPr>
      </xdr:nvPicPr>
      <xdr:blipFill>
        <a:blip xmlns:r="http://schemas.openxmlformats.org/officeDocument/2006/relationships" r:embed="rId437">
          <a:extLst>
            <a:ext uri="{28A0092B-C50C-407E-A947-70E740481C1C}">
              <a14:useLocalDpi xmlns:a14="http://schemas.microsoft.com/office/drawing/2010/main" val="0"/>
            </a:ext>
          </a:extLst>
        </a:blip>
        <a:stretch>
          <a:fillRect/>
        </a:stretch>
      </xdr:blipFill>
      <xdr:spPr>
        <a:xfrm>
          <a:off x="5198190" y="129765020"/>
          <a:ext cx="285714" cy="287059"/>
        </a:xfrm>
        <a:prstGeom prst="rect">
          <a:avLst/>
        </a:prstGeom>
      </xdr:spPr>
    </xdr:pic>
    <xdr:clientData/>
  </xdr:twoCellAnchor>
  <xdr:twoCellAnchor editAs="oneCell">
    <xdr:from>
      <xdr:col>2</xdr:col>
      <xdr:colOff>161370</xdr:colOff>
      <xdr:row>438</xdr:row>
      <xdr:rowOff>28238</xdr:rowOff>
    </xdr:from>
    <xdr:to>
      <xdr:col>2</xdr:col>
      <xdr:colOff>351846</xdr:colOff>
      <xdr:row>438</xdr:row>
      <xdr:rowOff>217369</xdr:rowOff>
    </xdr:to>
    <xdr:pic>
      <xdr:nvPicPr>
        <xdr:cNvPr id="439" name="図 438">
          <a:extLst>
            <a:ext uri="{FF2B5EF4-FFF2-40B4-BE49-F238E27FC236}">
              <a16:creationId xmlns:a16="http://schemas.microsoft.com/office/drawing/2014/main" id="{E3C1F16F-F94A-4CDE-92E7-AA627BEF2551}"/>
            </a:ext>
          </a:extLst>
        </xdr:cNvPr>
        <xdr:cNvPicPr>
          <a:picLocks noChangeAspect="1"/>
        </xdr:cNvPicPr>
      </xdr:nvPicPr>
      <xdr:blipFill>
        <a:blip xmlns:r="http://schemas.openxmlformats.org/officeDocument/2006/relationships" r:embed="rId438">
          <a:extLst>
            <a:ext uri="{28A0092B-C50C-407E-A947-70E740481C1C}">
              <a14:useLocalDpi xmlns:a14="http://schemas.microsoft.com/office/drawing/2010/main" val="0"/>
            </a:ext>
          </a:extLst>
        </a:blip>
        <a:stretch>
          <a:fillRect/>
        </a:stretch>
      </xdr:blipFill>
      <xdr:spPr>
        <a:xfrm>
          <a:off x="5198190" y="130063538"/>
          <a:ext cx="190476" cy="189131"/>
        </a:xfrm>
        <a:prstGeom prst="rect">
          <a:avLst/>
        </a:prstGeom>
      </xdr:spPr>
    </xdr:pic>
    <xdr:clientData/>
  </xdr:twoCellAnchor>
  <xdr:twoCellAnchor editAs="oneCell">
    <xdr:from>
      <xdr:col>2</xdr:col>
      <xdr:colOff>161370</xdr:colOff>
      <xdr:row>439</xdr:row>
      <xdr:rowOff>26897</xdr:rowOff>
    </xdr:from>
    <xdr:to>
      <xdr:col>2</xdr:col>
      <xdr:colOff>351846</xdr:colOff>
      <xdr:row>439</xdr:row>
      <xdr:rowOff>217373</xdr:rowOff>
    </xdr:to>
    <xdr:pic>
      <xdr:nvPicPr>
        <xdr:cNvPr id="440" name="図 439">
          <a:extLst>
            <a:ext uri="{FF2B5EF4-FFF2-40B4-BE49-F238E27FC236}">
              <a16:creationId xmlns:a16="http://schemas.microsoft.com/office/drawing/2014/main" id="{AE8EF04B-4999-427E-B460-D857F8314905}"/>
            </a:ext>
          </a:extLst>
        </xdr:cNvPr>
        <xdr:cNvPicPr>
          <a:picLocks noChangeAspect="1"/>
        </xdr:cNvPicPr>
      </xdr:nvPicPr>
      <xdr:blipFill>
        <a:blip xmlns:r="http://schemas.openxmlformats.org/officeDocument/2006/relationships" r:embed="rId439">
          <a:extLst>
            <a:ext uri="{28A0092B-C50C-407E-A947-70E740481C1C}">
              <a14:useLocalDpi xmlns:a14="http://schemas.microsoft.com/office/drawing/2010/main" val="0"/>
            </a:ext>
          </a:extLst>
        </a:blip>
        <a:stretch>
          <a:fillRect/>
        </a:stretch>
      </xdr:blipFill>
      <xdr:spPr>
        <a:xfrm>
          <a:off x="5198190" y="130359377"/>
          <a:ext cx="190476" cy="190476"/>
        </a:xfrm>
        <a:prstGeom prst="rect">
          <a:avLst/>
        </a:prstGeom>
      </xdr:spPr>
    </xdr:pic>
    <xdr:clientData/>
  </xdr:twoCellAnchor>
  <xdr:twoCellAnchor editAs="oneCell">
    <xdr:from>
      <xdr:col>2</xdr:col>
      <xdr:colOff>161370</xdr:colOff>
      <xdr:row>440</xdr:row>
      <xdr:rowOff>28235</xdr:rowOff>
    </xdr:from>
    <xdr:to>
      <xdr:col>2</xdr:col>
      <xdr:colOff>351846</xdr:colOff>
      <xdr:row>440</xdr:row>
      <xdr:rowOff>217366</xdr:rowOff>
    </xdr:to>
    <xdr:pic>
      <xdr:nvPicPr>
        <xdr:cNvPr id="441" name="図 440">
          <a:extLst>
            <a:ext uri="{FF2B5EF4-FFF2-40B4-BE49-F238E27FC236}">
              <a16:creationId xmlns:a16="http://schemas.microsoft.com/office/drawing/2014/main" id="{D41789FF-355C-481B-9E6C-92FD188F4FBB}"/>
            </a:ext>
          </a:extLst>
        </xdr:cNvPr>
        <xdr:cNvPicPr>
          <a:picLocks noChangeAspect="1"/>
        </xdr:cNvPicPr>
      </xdr:nvPicPr>
      <xdr:blipFill>
        <a:blip xmlns:r="http://schemas.openxmlformats.org/officeDocument/2006/relationships" r:embed="rId440">
          <a:extLst>
            <a:ext uri="{28A0092B-C50C-407E-A947-70E740481C1C}">
              <a14:useLocalDpi xmlns:a14="http://schemas.microsoft.com/office/drawing/2010/main" val="0"/>
            </a:ext>
          </a:extLst>
        </a:blip>
        <a:stretch>
          <a:fillRect/>
        </a:stretch>
      </xdr:blipFill>
      <xdr:spPr>
        <a:xfrm>
          <a:off x="5198190" y="130657895"/>
          <a:ext cx="190476" cy="189131"/>
        </a:xfrm>
        <a:prstGeom prst="rect">
          <a:avLst/>
        </a:prstGeom>
      </xdr:spPr>
    </xdr:pic>
    <xdr:clientData/>
  </xdr:twoCellAnchor>
  <xdr:twoCellAnchor editAs="oneCell">
    <xdr:from>
      <xdr:col>2</xdr:col>
      <xdr:colOff>161370</xdr:colOff>
      <xdr:row>441</xdr:row>
      <xdr:rowOff>26895</xdr:rowOff>
    </xdr:from>
    <xdr:to>
      <xdr:col>2</xdr:col>
      <xdr:colOff>351846</xdr:colOff>
      <xdr:row>441</xdr:row>
      <xdr:rowOff>217371</xdr:rowOff>
    </xdr:to>
    <xdr:pic>
      <xdr:nvPicPr>
        <xdr:cNvPr id="442" name="図 441">
          <a:extLst>
            <a:ext uri="{FF2B5EF4-FFF2-40B4-BE49-F238E27FC236}">
              <a16:creationId xmlns:a16="http://schemas.microsoft.com/office/drawing/2014/main" id="{4959A7B1-B799-48CE-B2D0-AAA07B6B6A42}"/>
            </a:ext>
          </a:extLst>
        </xdr:cNvPr>
        <xdr:cNvPicPr>
          <a:picLocks noChangeAspect="1"/>
        </xdr:cNvPicPr>
      </xdr:nvPicPr>
      <xdr:blipFill>
        <a:blip xmlns:r="http://schemas.openxmlformats.org/officeDocument/2006/relationships" r:embed="rId441">
          <a:extLst>
            <a:ext uri="{28A0092B-C50C-407E-A947-70E740481C1C}">
              <a14:useLocalDpi xmlns:a14="http://schemas.microsoft.com/office/drawing/2010/main" val="0"/>
            </a:ext>
          </a:extLst>
        </a:blip>
        <a:stretch>
          <a:fillRect/>
        </a:stretch>
      </xdr:blipFill>
      <xdr:spPr>
        <a:xfrm>
          <a:off x="5198190" y="130953735"/>
          <a:ext cx="190476" cy="190476"/>
        </a:xfrm>
        <a:prstGeom prst="rect">
          <a:avLst/>
        </a:prstGeom>
      </xdr:spPr>
    </xdr:pic>
    <xdr:clientData/>
  </xdr:twoCellAnchor>
  <xdr:twoCellAnchor editAs="oneCell">
    <xdr:from>
      <xdr:col>2</xdr:col>
      <xdr:colOff>161370</xdr:colOff>
      <xdr:row>442</xdr:row>
      <xdr:rowOff>26900</xdr:rowOff>
    </xdr:from>
    <xdr:to>
      <xdr:col>2</xdr:col>
      <xdr:colOff>351846</xdr:colOff>
      <xdr:row>442</xdr:row>
      <xdr:rowOff>217376</xdr:rowOff>
    </xdr:to>
    <xdr:pic>
      <xdr:nvPicPr>
        <xdr:cNvPr id="443" name="図 442">
          <a:extLst>
            <a:ext uri="{FF2B5EF4-FFF2-40B4-BE49-F238E27FC236}">
              <a16:creationId xmlns:a16="http://schemas.microsoft.com/office/drawing/2014/main" id="{F2786FA3-5655-4639-96D7-DF2406B63464}"/>
            </a:ext>
          </a:extLst>
        </xdr:cNvPr>
        <xdr:cNvPicPr>
          <a:picLocks noChangeAspect="1"/>
        </xdr:cNvPicPr>
      </xdr:nvPicPr>
      <xdr:blipFill>
        <a:blip xmlns:r="http://schemas.openxmlformats.org/officeDocument/2006/relationships" r:embed="rId442">
          <a:extLst>
            <a:ext uri="{28A0092B-C50C-407E-A947-70E740481C1C}">
              <a14:useLocalDpi xmlns:a14="http://schemas.microsoft.com/office/drawing/2010/main" val="0"/>
            </a:ext>
          </a:extLst>
        </a:blip>
        <a:stretch>
          <a:fillRect/>
        </a:stretch>
      </xdr:blipFill>
      <xdr:spPr>
        <a:xfrm>
          <a:off x="5198190" y="131250920"/>
          <a:ext cx="190476" cy="190476"/>
        </a:xfrm>
        <a:prstGeom prst="rect">
          <a:avLst/>
        </a:prstGeom>
      </xdr:spPr>
    </xdr:pic>
    <xdr:clientData/>
  </xdr:twoCellAnchor>
  <xdr:twoCellAnchor editAs="oneCell">
    <xdr:from>
      <xdr:col>2</xdr:col>
      <xdr:colOff>161370</xdr:colOff>
      <xdr:row>443</xdr:row>
      <xdr:rowOff>28238</xdr:rowOff>
    </xdr:from>
    <xdr:to>
      <xdr:col>2</xdr:col>
      <xdr:colOff>351846</xdr:colOff>
      <xdr:row>443</xdr:row>
      <xdr:rowOff>217369</xdr:rowOff>
    </xdr:to>
    <xdr:pic>
      <xdr:nvPicPr>
        <xdr:cNvPr id="444" name="図 443">
          <a:extLst>
            <a:ext uri="{FF2B5EF4-FFF2-40B4-BE49-F238E27FC236}">
              <a16:creationId xmlns:a16="http://schemas.microsoft.com/office/drawing/2014/main" id="{6E4E4D4B-2485-42FD-B37C-7115C0CD5EA9}"/>
            </a:ext>
          </a:extLst>
        </xdr:cNvPr>
        <xdr:cNvPicPr>
          <a:picLocks noChangeAspect="1"/>
        </xdr:cNvPicPr>
      </xdr:nvPicPr>
      <xdr:blipFill>
        <a:blip xmlns:r="http://schemas.openxmlformats.org/officeDocument/2006/relationships" r:embed="rId443">
          <a:extLst>
            <a:ext uri="{28A0092B-C50C-407E-A947-70E740481C1C}">
              <a14:useLocalDpi xmlns:a14="http://schemas.microsoft.com/office/drawing/2010/main" val="0"/>
            </a:ext>
          </a:extLst>
        </a:blip>
        <a:stretch>
          <a:fillRect/>
        </a:stretch>
      </xdr:blipFill>
      <xdr:spPr>
        <a:xfrm>
          <a:off x="5198190" y="131549438"/>
          <a:ext cx="190476" cy="189131"/>
        </a:xfrm>
        <a:prstGeom prst="rect">
          <a:avLst/>
        </a:prstGeom>
      </xdr:spPr>
    </xdr:pic>
    <xdr:clientData/>
  </xdr:twoCellAnchor>
  <xdr:twoCellAnchor editAs="oneCell">
    <xdr:from>
      <xdr:col>2</xdr:col>
      <xdr:colOff>161370</xdr:colOff>
      <xdr:row>444</xdr:row>
      <xdr:rowOff>26897</xdr:rowOff>
    </xdr:from>
    <xdr:to>
      <xdr:col>2</xdr:col>
      <xdr:colOff>351846</xdr:colOff>
      <xdr:row>444</xdr:row>
      <xdr:rowOff>217373</xdr:rowOff>
    </xdr:to>
    <xdr:pic>
      <xdr:nvPicPr>
        <xdr:cNvPr id="445" name="図 444">
          <a:extLst>
            <a:ext uri="{FF2B5EF4-FFF2-40B4-BE49-F238E27FC236}">
              <a16:creationId xmlns:a16="http://schemas.microsoft.com/office/drawing/2014/main" id="{A6F935A4-0E61-455B-BEB8-8B76E8F6042D}"/>
            </a:ext>
          </a:extLst>
        </xdr:cNvPr>
        <xdr:cNvPicPr>
          <a:picLocks noChangeAspect="1"/>
        </xdr:cNvPicPr>
      </xdr:nvPicPr>
      <xdr:blipFill>
        <a:blip xmlns:r="http://schemas.openxmlformats.org/officeDocument/2006/relationships" r:embed="rId444">
          <a:extLst>
            <a:ext uri="{28A0092B-C50C-407E-A947-70E740481C1C}">
              <a14:useLocalDpi xmlns:a14="http://schemas.microsoft.com/office/drawing/2010/main" val="0"/>
            </a:ext>
          </a:extLst>
        </a:blip>
        <a:stretch>
          <a:fillRect/>
        </a:stretch>
      </xdr:blipFill>
      <xdr:spPr>
        <a:xfrm>
          <a:off x="5198190" y="131845277"/>
          <a:ext cx="190476" cy="190476"/>
        </a:xfrm>
        <a:prstGeom prst="rect">
          <a:avLst/>
        </a:prstGeom>
      </xdr:spPr>
    </xdr:pic>
    <xdr:clientData/>
  </xdr:twoCellAnchor>
  <xdr:twoCellAnchor editAs="oneCell">
    <xdr:from>
      <xdr:col>2</xdr:col>
      <xdr:colOff>161370</xdr:colOff>
      <xdr:row>445</xdr:row>
      <xdr:rowOff>28235</xdr:rowOff>
    </xdr:from>
    <xdr:to>
      <xdr:col>2</xdr:col>
      <xdr:colOff>351846</xdr:colOff>
      <xdr:row>445</xdr:row>
      <xdr:rowOff>217366</xdr:rowOff>
    </xdr:to>
    <xdr:pic>
      <xdr:nvPicPr>
        <xdr:cNvPr id="446" name="図 445">
          <a:extLst>
            <a:ext uri="{FF2B5EF4-FFF2-40B4-BE49-F238E27FC236}">
              <a16:creationId xmlns:a16="http://schemas.microsoft.com/office/drawing/2014/main" id="{C34AF723-24A4-4BC3-86DC-6C73682A2666}"/>
            </a:ext>
          </a:extLst>
        </xdr:cNvPr>
        <xdr:cNvPicPr>
          <a:picLocks noChangeAspect="1"/>
        </xdr:cNvPicPr>
      </xdr:nvPicPr>
      <xdr:blipFill>
        <a:blip xmlns:r="http://schemas.openxmlformats.org/officeDocument/2006/relationships" r:embed="rId445">
          <a:extLst>
            <a:ext uri="{28A0092B-C50C-407E-A947-70E740481C1C}">
              <a14:useLocalDpi xmlns:a14="http://schemas.microsoft.com/office/drawing/2010/main" val="0"/>
            </a:ext>
          </a:extLst>
        </a:blip>
        <a:stretch>
          <a:fillRect/>
        </a:stretch>
      </xdr:blipFill>
      <xdr:spPr>
        <a:xfrm>
          <a:off x="5198190" y="132143795"/>
          <a:ext cx="190476" cy="189131"/>
        </a:xfrm>
        <a:prstGeom prst="rect">
          <a:avLst/>
        </a:prstGeom>
      </xdr:spPr>
    </xdr:pic>
    <xdr:clientData/>
  </xdr:twoCellAnchor>
  <xdr:twoCellAnchor editAs="oneCell">
    <xdr:from>
      <xdr:col>2</xdr:col>
      <xdr:colOff>161370</xdr:colOff>
      <xdr:row>446</xdr:row>
      <xdr:rowOff>26895</xdr:rowOff>
    </xdr:from>
    <xdr:to>
      <xdr:col>2</xdr:col>
      <xdr:colOff>351846</xdr:colOff>
      <xdr:row>446</xdr:row>
      <xdr:rowOff>217371</xdr:rowOff>
    </xdr:to>
    <xdr:pic>
      <xdr:nvPicPr>
        <xdr:cNvPr id="447" name="図 446">
          <a:extLst>
            <a:ext uri="{FF2B5EF4-FFF2-40B4-BE49-F238E27FC236}">
              <a16:creationId xmlns:a16="http://schemas.microsoft.com/office/drawing/2014/main" id="{DDCD3CEC-BD8F-4F26-9D1A-F1F09B918DF3}"/>
            </a:ext>
          </a:extLst>
        </xdr:cNvPr>
        <xdr:cNvPicPr>
          <a:picLocks noChangeAspect="1"/>
        </xdr:cNvPicPr>
      </xdr:nvPicPr>
      <xdr:blipFill>
        <a:blip xmlns:r="http://schemas.openxmlformats.org/officeDocument/2006/relationships" r:embed="rId446">
          <a:extLst>
            <a:ext uri="{28A0092B-C50C-407E-A947-70E740481C1C}">
              <a14:useLocalDpi xmlns:a14="http://schemas.microsoft.com/office/drawing/2010/main" val="0"/>
            </a:ext>
          </a:extLst>
        </a:blip>
        <a:stretch>
          <a:fillRect/>
        </a:stretch>
      </xdr:blipFill>
      <xdr:spPr>
        <a:xfrm>
          <a:off x="5198190" y="132439635"/>
          <a:ext cx="190476" cy="190476"/>
        </a:xfrm>
        <a:prstGeom prst="rect">
          <a:avLst/>
        </a:prstGeom>
      </xdr:spPr>
    </xdr:pic>
    <xdr:clientData/>
  </xdr:twoCellAnchor>
  <xdr:twoCellAnchor editAs="oneCell">
    <xdr:from>
      <xdr:col>2</xdr:col>
      <xdr:colOff>161370</xdr:colOff>
      <xdr:row>447</xdr:row>
      <xdr:rowOff>26900</xdr:rowOff>
    </xdr:from>
    <xdr:to>
      <xdr:col>2</xdr:col>
      <xdr:colOff>351846</xdr:colOff>
      <xdr:row>447</xdr:row>
      <xdr:rowOff>217376</xdr:rowOff>
    </xdr:to>
    <xdr:pic>
      <xdr:nvPicPr>
        <xdr:cNvPr id="448" name="図 447">
          <a:extLst>
            <a:ext uri="{FF2B5EF4-FFF2-40B4-BE49-F238E27FC236}">
              <a16:creationId xmlns:a16="http://schemas.microsoft.com/office/drawing/2014/main" id="{ED1A2421-01F9-4746-A5C5-42159AD27374}"/>
            </a:ext>
          </a:extLst>
        </xdr:cNvPr>
        <xdr:cNvPicPr>
          <a:picLocks noChangeAspect="1"/>
        </xdr:cNvPicPr>
      </xdr:nvPicPr>
      <xdr:blipFill>
        <a:blip xmlns:r="http://schemas.openxmlformats.org/officeDocument/2006/relationships" r:embed="rId447">
          <a:extLst>
            <a:ext uri="{28A0092B-C50C-407E-A947-70E740481C1C}">
              <a14:useLocalDpi xmlns:a14="http://schemas.microsoft.com/office/drawing/2010/main" val="0"/>
            </a:ext>
          </a:extLst>
        </a:blip>
        <a:stretch>
          <a:fillRect/>
        </a:stretch>
      </xdr:blipFill>
      <xdr:spPr>
        <a:xfrm>
          <a:off x="5198190" y="132736820"/>
          <a:ext cx="190476" cy="190476"/>
        </a:xfrm>
        <a:prstGeom prst="rect">
          <a:avLst/>
        </a:prstGeom>
      </xdr:spPr>
    </xdr:pic>
    <xdr:clientData/>
  </xdr:twoCellAnchor>
  <xdr:twoCellAnchor editAs="oneCell">
    <xdr:from>
      <xdr:col>2</xdr:col>
      <xdr:colOff>161370</xdr:colOff>
      <xdr:row>448</xdr:row>
      <xdr:rowOff>28238</xdr:rowOff>
    </xdr:from>
    <xdr:to>
      <xdr:col>2</xdr:col>
      <xdr:colOff>351846</xdr:colOff>
      <xdr:row>448</xdr:row>
      <xdr:rowOff>217369</xdr:rowOff>
    </xdr:to>
    <xdr:pic>
      <xdr:nvPicPr>
        <xdr:cNvPr id="449" name="図 448">
          <a:extLst>
            <a:ext uri="{FF2B5EF4-FFF2-40B4-BE49-F238E27FC236}">
              <a16:creationId xmlns:a16="http://schemas.microsoft.com/office/drawing/2014/main" id="{4F5D40F2-A324-4597-9E38-3E20F616EC48}"/>
            </a:ext>
          </a:extLst>
        </xdr:cNvPr>
        <xdr:cNvPicPr>
          <a:picLocks noChangeAspect="1"/>
        </xdr:cNvPicPr>
      </xdr:nvPicPr>
      <xdr:blipFill>
        <a:blip xmlns:r="http://schemas.openxmlformats.org/officeDocument/2006/relationships" r:embed="rId448">
          <a:extLst>
            <a:ext uri="{28A0092B-C50C-407E-A947-70E740481C1C}">
              <a14:useLocalDpi xmlns:a14="http://schemas.microsoft.com/office/drawing/2010/main" val="0"/>
            </a:ext>
          </a:extLst>
        </a:blip>
        <a:stretch>
          <a:fillRect/>
        </a:stretch>
      </xdr:blipFill>
      <xdr:spPr>
        <a:xfrm>
          <a:off x="5198190" y="133035338"/>
          <a:ext cx="190476" cy="189131"/>
        </a:xfrm>
        <a:prstGeom prst="rect">
          <a:avLst/>
        </a:prstGeom>
      </xdr:spPr>
    </xdr:pic>
    <xdr:clientData/>
  </xdr:twoCellAnchor>
  <xdr:twoCellAnchor editAs="oneCell">
    <xdr:from>
      <xdr:col>2</xdr:col>
      <xdr:colOff>161370</xdr:colOff>
      <xdr:row>449</xdr:row>
      <xdr:rowOff>26897</xdr:rowOff>
    </xdr:from>
    <xdr:to>
      <xdr:col>2</xdr:col>
      <xdr:colOff>478830</xdr:colOff>
      <xdr:row>450</xdr:row>
      <xdr:rowOff>47177</xdr:rowOff>
    </xdr:to>
    <xdr:pic>
      <xdr:nvPicPr>
        <xdr:cNvPr id="450" name="図 449">
          <a:extLst>
            <a:ext uri="{FF2B5EF4-FFF2-40B4-BE49-F238E27FC236}">
              <a16:creationId xmlns:a16="http://schemas.microsoft.com/office/drawing/2014/main" id="{E411ADBA-9F6E-4C4D-94FD-2DEE13346B98}"/>
            </a:ext>
          </a:extLst>
        </xdr:cNvPr>
        <xdr:cNvPicPr>
          <a:picLocks noChangeAspect="1"/>
        </xdr:cNvPicPr>
      </xdr:nvPicPr>
      <xdr:blipFill>
        <a:blip xmlns:r="http://schemas.openxmlformats.org/officeDocument/2006/relationships" r:embed="rId449">
          <a:extLst>
            <a:ext uri="{28A0092B-C50C-407E-A947-70E740481C1C}">
              <a14:useLocalDpi xmlns:a14="http://schemas.microsoft.com/office/drawing/2010/main" val="0"/>
            </a:ext>
          </a:extLst>
        </a:blip>
        <a:stretch>
          <a:fillRect/>
        </a:stretch>
      </xdr:blipFill>
      <xdr:spPr>
        <a:xfrm>
          <a:off x="5198190" y="133331177"/>
          <a:ext cx="317460" cy="317460"/>
        </a:xfrm>
        <a:prstGeom prst="rect">
          <a:avLst/>
        </a:prstGeom>
      </xdr:spPr>
    </xdr:pic>
    <xdr:clientData/>
  </xdr:twoCellAnchor>
  <xdr:twoCellAnchor editAs="oneCell">
    <xdr:from>
      <xdr:col>2</xdr:col>
      <xdr:colOff>161370</xdr:colOff>
      <xdr:row>450</xdr:row>
      <xdr:rowOff>28235</xdr:rowOff>
    </xdr:from>
    <xdr:to>
      <xdr:col>2</xdr:col>
      <xdr:colOff>478830</xdr:colOff>
      <xdr:row>451</xdr:row>
      <xdr:rowOff>47170</xdr:rowOff>
    </xdr:to>
    <xdr:pic>
      <xdr:nvPicPr>
        <xdr:cNvPr id="451" name="図 450">
          <a:extLst>
            <a:ext uri="{FF2B5EF4-FFF2-40B4-BE49-F238E27FC236}">
              <a16:creationId xmlns:a16="http://schemas.microsoft.com/office/drawing/2014/main" id="{F796E35D-51A8-4FE1-AC0B-DCF7F8E0F335}"/>
            </a:ext>
          </a:extLst>
        </xdr:cNvPr>
        <xdr:cNvPicPr>
          <a:picLocks noChangeAspect="1"/>
        </xdr:cNvPicPr>
      </xdr:nvPicPr>
      <xdr:blipFill>
        <a:blip xmlns:r="http://schemas.openxmlformats.org/officeDocument/2006/relationships" r:embed="rId450">
          <a:extLst>
            <a:ext uri="{28A0092B-C50C-407E-A947-70E740481C1C}">
              <a14:useLocalDpi xmlns:a14="http://schemas.microsoft.com/office/drawing/2010/main" val="0"/>
            </a:ext>
          </a:extLst>
        </a:blip>
        <a:stretch>
          <a:fillRect/>
        </a:stretch>
      </xdr:blipFill>
      <xdr:spPr>
        <a:xfrm>
          <a:off x="5198190" y="133629695"/>
          <a:ext cx="317460" cy="316115"/>
        </a:xfrm>
        <a:prstGeom prst="rect">
          <a:avLst/>
        </a:prstGeom>
      </xdr:spPr>
    </xdr:pic>
    <xdr:clientData/>
  </xdr:twoCellAnchor>
  <xdr:twoCellAnchor editAs="oneCell">
    <xdr:from>
      <xdr:col>2</xdr:col>
      <xdr:colOff>161370</xdr:colOff>
      <xdr:row>451</xdr:row>
      <xdr:rowOff>26895</xdr:rowOff>
    </xdr:from>
    <xdr:to>
      <xdr:col>2</xdr:col>
      <xdr:colOff>478830</xdr:colOff>
      <xdr:row>452</xdr:row>
      <xdr:rowOff>47175</xdr:rowOff>
    </xdr:to>
    <xdr:pic>
      <xdr:nvPicPr>
        <xdr:cNvPr id="452" name="図 451">
          <a:extLst>
            <a:ext uri="{FF2B5EF4-FFF2-40B4-BE49-F238E27FC236}">
              <a16:creationId xmlns:a16="http://schemas.microsoft.com/office/drawing/2014/main" id="{6717C2D3-6862-4FAD-A772-F3E47EEAB0D9}"/>
            </a:ext>
          </a:extLst>
        </xdr:cNvPr>
        <xdr:cNvPicPr>
          <a:picLocks noChangeAspect="1"/>
        </xdr:cNvPicPr>
      </xdr:nvPicPr>
      <xdr:blipFill>
        <a:blip xmlns:r="http://schemas.openxmlformats.org/officeDocument/2006/relationships" r:embed="rId451">
          <a:extLst>
            <a:ext uri="{28A0092B-C50C-407E-A947-70E740481C1C}">
              <a14:useLocalDpi xmlns:a14="http://schemas.microsoft.com/office/drawing/2010/main" val="0"/>
            </a:ext>
          </a:extLst>
        </a:blip>
        <a:stretch>
          <a:fillRect/>
        </a:stretch>
      </xdr:blipFill>
      <xdr:spPr>
        <a:xfrm>
          <a:off x="5198190" y="133925535"/>
          <a:ext cx="317460" cy="317460"/>
        </a:xfrm>
        <a:prstGeom prst="rect">
          <a:avLst/>
        </a:prstGeom>
      </xdr:spPr>
    </xdr:pic>
    <xdr:clientData/>
  </xdr:twoCellAnchor>
  <xdr:twoCellAnchor editAs="oneCell">
    <xdr:from>
      <xdr:col>2</xdr:col>
      <xdr:colOff>161370</xdr:colOff>
      <xdr:row>452</xdr:row>
      <xdr:rowOff>26900</xdr:rowOff>
    </xdr:from>
    <xdr:to>
      <xdr:col>2</xdr:col>
      <xdr:colOff>478830</xdr:colOff>
      <xdr:row>453</xdr:row>
      <xdr:rowOff>47180</xdr:rowOff>
    </xdr:to>
    <xdr:pic>
      <xdr:nvPicPr>
        <xdr:cNvPr id="453" name="図 452">
          <a:extLst>
            <a:ext uri="{FF2B5EF4-FFF2-40B4-BE49-F238E27FC236}">
              <a16:creationId xmlns:a16="http://schemas.microsoft.com/office/drawing/2014/main" id="{26155E3F-EF40-42E4-B70D-DAC4C05906FE}"/>
            </a:ext>
          </a:extLst>
        </xdr:cNvPr>
        <xdr:cNvPicPr>
          <a:picLocks noChangeAspect="1"/>
        </xdr:cNvPicPr>
      </xdr:nvPicPr>
      <xdr:blipFill>
        <a:blip xmlns:r="http://schemas.openxmlformats.org/officeDocument/2006/relationships" r:embed="rId452">
          <a:extLst>
            <a:ext uri="{28A0092B-C50C-407E-A947-70E740481C1C}">
              <a14:useLocalDpi xmlns:a14="http://schemas.microsoft.com/office/drawing/2010/main" val="0"/>
            </a:ext>
          </a:extLst>
        </a:blip>
        <a:stretch>
          <a:fillRect/>
        </a:stretch>
      </xdr:blipFill>
      <xdr:spPr>
        <a:xfrm>
          <a:off x="5198190" y="134222720"/>
          <a:ext cx="317460" cy="317460"/>
        </a:xfrm>
        <a:prstGeom prst="rect">
          <a:avLst/>
        </a:prstGeom>
      </xdr:spPr>
    </xdr:pic>
    <xdr:clientData/>
  </xdr:twoCellAnchor>
  <xdr:twoCellAnchor editAs="oneCell">
    <xdr:from>
      <xdr:col>2</xdr:col>
      <xdr:colOff>161370</xdr:colOff>
      <xdr:row>453</xdr:row>
      <xdr:rowOff>28238</xdr:rowOff>
    </xdr:from>
    <xdr:to>
      <xdr:col>2</xdr:col>
      <xdr:colOff>415338</xdr:colOff>
      <xdr:row>453</xdr:row>
      <xdr:rowOff>280861</xdr:rowOff>
    </xdr:to>
    <xdr:pic>
      <xdr:nvPicPr>
        <xdr:cNvPr id="454" name="図 453">
          <a:extLst>
            <a:ext uri="{FF2B5EF4-FFF2-40B4-BE49-F238E27FC236}">
              <a16:creationId xmlns:a16="http://schemas.microsoft.com/office/drawing/2014/main" id="{A990A68A-1EAD-4149-9450-B7C44C53CB19}"/>
            </a:ext>
          </a:extLst>
        </xdr:cNvPr>
        <xdr:cNvPicPr>
          <a:picLocks noChangeAspect="1"/>
        </xdr:cNvPicPr>
      </xdr:nvPicPr>
      <xdr:blipFill>
        <a:blip xmlns:r="http://schemas.openxmlformats.org/officeDocument/2006/relationships" r:embed="rId453">
          <a:extLst>
            <a:ext uri="{28A0092B-C50C-407E-A947-70E740481C1C}">
              <a14:useLocalDpi xmlns:a14="http://schemas.microsoft.com/office/drawing/2010/main" val="0"/>
            </a:ext>
          </a:extLst>
        </a:blip>
        <a:stretch>
          <a:fillRect/>
        </a:stretch>
      </xdr:blipFill>
      <xdr:spPr>
        <a:xfrm>
          <a:off x="5198190" y="134521238"/>
          <a:ext cx="253968" cy="252623"/>
        </a:xfrm>
        <a:prstGeom prst="rect">
          <a:avLst/>
        </a:prstGeom>
      </xdr:spPr>
    </xdr:pic>
    <xdr:clientData/>
  </xdr:twoCellAnchor>
  <xdr:twoCellAnchor editAs="oneCell">
    <xdr:from>
      <xdr:col>2</xdr:col>
      <xdr:colOff>161370</xdr:colOff>
      <xdr:row>454</xdr:row>
      <xdr:rowOff>26897</xdr:rowOff>
    </xdr:from>
    <xdr:to>
      <xdr:col>2</xdr:col>
      <xdr:colOff>415338</xdr:colOff>
      <xdr:row>454</xdr:row>
      <xdr:rowOff>280865</xdr:rowOff>
    </xdr:to>
    <xdr:pic>
      <xdr:nvPicPr>
        <xdr:cNvPr id="455" name="図 454">
          <a:extLst>
            <a:ext uri="{FF2B5EF4-FFF2-40B4-BE49-F238E27FC236}">
              <a16:creationId xmlns:a16="http://schemas.microsoft.com/office/drawing/2014/main" id="{4050C662-3D15-4582-91DB-22B1E2570683}"/>
            </a:ext>
          </a:extLst>
        </xdr:cNvPr>
        <xdr:cNvPicPr>
          <a:picLocks noChangeAspect="1"/>
        </xdr:cNvPicPr>
      </xdr:nvPicPr>
      <xdr:blipFill>
        <a:blip xmlns:r="http://schemas.openxmlformats.org/officeDocument/2006/relationships" r:embed="rId454">
          <a:extLst>
            <a:ext uri="{28A0092B-C50C-407E-A947-70E740481C1C}">
              <a14:useLocalDpi xmlns:a14="http://schemas.microsoft.com/office/drawing/2010/main" val="0"/>
            </a:ext>
          </a:extLst>
        </a:blip>
        <a:stretch>
          <a:fillRect/>
        </a:stretch>
      </xdr:blipFill>
      <xdr:spPr>
        <a:xfrm>
          <a:off x="5198190" y="134817077"/>
          <a:ext cx="253968" cy="253968"/>
        </a:xfrm>
        <a:prstGeom prst="rect">
          <a:avLst/>
        </a:prstGeom>
      </xdr:spPr>
    </xdr:pic>
    <xdr:clientData/>
  </xdr:twoCellAnchor>
  <xdr:twoCellAnchor editAs="oneCell">
    <xdr:from>
      <xdr:col>2</xdr:col>
      <xdr:colOff>161370</xdr:colOff>
      <xdr:row>455</xdr:row>
      <xdr:rowOff>28235</xdr:rowOff>
    </xdr:from>
    <xdr:to>
      <xdr:col>2</xdr:col>
      <xdr:colOff>415338</xdr:colOff>
      <xdr:row>455</xdr:row>
      <xdr:rowOff>280858</xdr:rowOff>
    </xdr:to>
    <xdr:pic>
      <xdr:nvPicPr>
        <xdr:cNvPr id="456" name="図 455">
          <a:extLst>
            <a:ext uri="{FF2B5EF4-FFF2-40B4-BE49-F238E27FC236}">
              <a16:creationId xmlns:a16="http://schemas.microsoft.com/office/drawing/2014/main" id="{C3E584C4-793C-4F6E-9472-A57ABCCA7E88}"/>
            </a:ext>
          </a:extLst>
        </xdr:cNvPr>
        <xdr:cNvPicPr>
          <a:picLocks noChangeAspect="1"/>
        </xdr:cNvPicPr>
      </xdr:nvPicPr>
      <xdr:blipFill>
        <a:blip xmlns:r="http://schemas.openxmlformats.org/officeDocument/2006/relationships" r:embed="rId455">
          <a:extLst>
            <a:ext uri="{28A0092B-C50C-407E-A947-70E740481C1C}">
              <a14:useLocalDpi xmlns:a14="http://schemas.microsoft.com/office/drawing/2010/main" val="0"/>
            </a:ext>
          </a:extLst>
        </a:blip>
        <a:stretch>
          <a:fillRect/>
        </a:stretch>
      </xdr:blipFill>
      <xdr:spPr>
        <a:xfrm>
          <a:off x="5198190" y="135115595"/>
          <a:ext cx="253968" cy="252623"/>
        </a:xfrm>
        <a:prstGeom prst="rect">
          <a:avLst/>
        </a:prstGeom>
      </xdr:spPr>
    </xdr:pic>
    <xdr:clientData/>
  </xdr:twoCellAnchor>
  <xdr:twoCellAnchor editAs="oneCell">
    <xdr:from>
      <xdr:col>2</xdr:col>
      <xdr:colOff>161370</xdr:colOff>
      <xdr:row>456</xdr:row>
      <xdr:rowOff>26895</xdr:rowOff>
    </xdr:from>
    <xdr:to>
      <xdr:col>2</xdr:col>
      <xdr:colOff>351846</xdr:colOff>
      <xdr:row>456</xdr:row>
      <xdr:rowOff>217371</xdr:rowOff>
    </xdr:to>
    <xdr:pic>
      <xdr:nvPicPr>
        <xdr:cNvPr id="457" name="図 456">
          <a:extLst>
            <a:ext uri="{FF2B5EF4-FFF2-40B4-BE49-F238E27FC236}">
              <a16:creationId xmlns:a16="http://schemas.microsoft.com/office/drawing/2014/main" id="{6FE35E94-5500-4A18-92AF-649B58C18A07}"/>
            </a:ext>
          </a:extLst>
        </xdr:cNvPr>
        <xdr:cNvPicPr>
          <a:picLocks noChangeAspect="1"/>
        </xdr:cNvPicPr>
      </xdr:nvPicPr>
      <xdr:blipFill>
        <a:blip xmlns:r="http://schemas.openxmlformats.org/officeDocument/2006/relationships" r:embed="rId456">
          <a:extLst>
            <a:ext uri="{28A0092B-C50C-407E-A947-70E740481C1C}">
              <a14:useLocalDpi xmlns:a14="http://schemas.microsoft.com/office/drawing/2010/main" val="0"/>
            </a:ext>
          </a:extLst>
        </a:blip>
        <a:stretch>
          <a:fillRect/>
        </a:stretch>
      </xdr:blipFill>
      <xdr:spPr>
        <a:xfrm>
          <a:off x="5198190" y="135411435"/>
          <a:ext cx="190476" cy="190476"/>
        </a:xfrm>
        <a:prstGeom prst="rect">
          <a:avLst/>
        </a:prstGeom>
      </xdr:spPr>
    </xdr:pic>
    <xdr:clientData/>
  </xdr:twoCellAnchor>
  <xdr:twoCellAnchor editAs="oneCell">
    <xdr:from>
      <xdr:col>2</xdr:col>
      <xdr:colOff>161370</xdr:colOff>
      <xdr:row>457</xdr:row>
      <xdr:rowOff>26900</xdr:rowOff>
    </xdr:from>
    <xdr:to>
      <xdr:col>2</xdr:col>
      <xdr:colOff>478830</xdr:colOff>
      <xdr:row>458</xdr:row>
      <xdr:rowOff>47181</xdr:rowOff>
    </xdr:to>
    <xdr:pic>
      <xdr:nvPicPr>
        <xdr:cNvPr id="458" name="図 457">
          <a:extLst>
            <a:ext uri="{FF2B5EF4-FFF2-40B4-BE49-F238E27FC236}">
              <a16:creationId xmlns:a16="http://schemas.microsoft.com/office/drawing/2014/main" id="{B9954245-C17E-4FAC-BD50-E8EC563E7F50}"/>
            </a:ext>
          </a:extLst>
        </xdr:cNvPr>
        <xdr:cNvPicPr>
          <a:picLocks noChangeAspect="1"/>
        </xdr:cNvPicPr>
      </xdr:nvPicPr>
      <xdr:blipFill>
        <a:blip xmlns:r="http://schemas.openxmlformats.org/officeDocument/2006/relationships" r:embed="rId457">
          <a:extLst>
            <a:ext uri="{28A0092B-C50C-407E-A947-70E740481C1C}">
              <a14:useLocalDpi xmlns:a14="http://schemas.microsoft.com/office/drawing/2010/main" val="0"/>
            </a:ext>
          </a:extLst>
        </a:blip>
        <a:stretch>
          <a:fillRect/>
        </a:stretch>
      </xdr:blipFill>
      <xdr:spPr>
        <a:xfrm>
          <a:off x="5198190" y="135708620"/>
          <a:ext cx="317460" cy="317461"/>
        </a:xfrm>
        <a:prstGeom prst="rect">
          <a:avLst/>
        </a:prstGeom>
      </xdr:spPr>
    </xdr:pic>
    <xdr:clientData/>
  </xdr:twoCellAnchor>
  <xdr:twoCellAnchor editAs="oneCell">
    <xdr:from>
      <xdr:col>2</xdr:col>
      <xdr:colOff>161370</xdr:colOff>
      <xdr:row>458</xdr:row>
      <xdr:rowOff>28237</xdr:rowOff>
    </xdr:from>
    <xdr:to>
      <xdr:col>2</xdr:col>
      <xdr:colOff>399528</xdr:colOff>
      <xdr:row>458</xdr:row>
      <xdr:rowOff>265051</xdr:rowOff>
    </xdr:to>
    <xdr:pic>
      <xdr:nvPicPr>
        <xdr:cNvPr id="459" name="図 458">
          <a:extLst>
            <a:ext uri="{FF2B5EF4-FFF2-40B4-BE49-F238E27FC236}">
              <a16:creationId xmlns:a16="http://schemas.microsoft.com/office/drawing/2014/main" id="{06120C2D-DA5B-43AF-BF4B-5E10AB4186C1}"/>
            </a:ext>
          </a:extLst>
        </xdr:cNvPr>
        <xdr:cNvPicPr>
          <a:picLocks noChangeAspect="1"/>
        </xdr:cNvPicPr>
      </xdr:nvPicPr>
      <xdr:blipFill>
        <a:blip xmlns:r="http://schemas.openxmlformats.org/officeDocument/2006/relationships" r:embed="rId458">
          <a:extLst>
            <a:ext uri="{28A0092B-C50C-407E-A947-70E740481C1C}">
              <a14:useLocalDpi xmlns:a14="http://schemas.microsoft.com/office/drawing/2010/main" val="0"/>
            </a:ext>
          </a:extLst>
        </a:blip>
        <a:stretch>
          <a:fillRect/>
        </a:stretch>
      </xdr:blipFill>
      <xdr:spPr>
        <a:xfrm>
          <a:off x="5198190" y="136007137"/>
          <a:ext cx="238158" cy="236814"/>
        </a:xfrm>
        <a:prstGeom prst="rect">
          <a:avLst/>
        </a:prstGeom>
      </xdr:spPr>
    </xdr:pic>
    <xdr:clientData/>
  </xdr:twoCellAnchor>
  <xdr:twoCellAnchor editAs="oneCell">
    <xdr:from>
      <xdr:col>2</xdr:col>
      <xdr:colOff>161370</xdr:colOff>
      <xdr:row>459</xdr:row>
      <xdr:rowOff>26897</xdr:rowOff>
    </xdr:from>
    <xdr:to>
      <xdr:col>2</xdr:col>
      <xdr:colOff>479054</xdr:colOff>
      <xdr:row>460</xdr:row>
      <xdr:rowOff>47401</xdr:rowOff>
    </xdr:to>
    <xdr:pic>
      <xdr:nvPicPr>
        <xdr:cNvPr id="460" name="図 459">
          <a:extLst>
            <a:ext uri="{FF2B5EF4-FFF2-40B4-BE49-F238E27FC236}">
              <a16:creationId xmlns:a16="http://schemas.microsoft.com/office/drawing/2014/main" id="{8F4ECA15-24EB-4B11-9995-26F41DEC7EDB}"/>
            </a:ext>
          </a:extLst>
        </xdr:cNvPr>
        <xdr:cNvPicPr>
          <a:picLocks noChangeAspect="1"/>
        </xdr:cNvPicPr>
      </xdr:nvPicPr>
      <xdr:blipFill>
        <a:blip xmlns:r="http://schemas.openxmlformats.org/officeDocument/2006/relationships" r:embed="rId459">
          <a:extLst>
            <a:ext uri="{28A0092B-C50C-407E-A947-70E740481C1C}">
              <a14:useLocalDpi xmlns:a14="http://schemas.microsoft.com/office/drawing/2010/main" val="0"/>
            </a:ext>
          </a:extLst>
        </a:blip>
        <a:stretch>
          <a:fillRect/>
        </a:stretch>
      </xdr:blipFill>
      <xdr:spPr>
        <a:xfrm>
          <a:off x="5198190" y="136302977"/>
          <a:ext cx="317684" cy="317684"/>
        </a:xfrm>
        <a:prstGeom prst="rect">
          <a:avLst/>
        </a:prstGeom>
      </xdr:spPr>
    </xdr:pic>
    <xdr:clientData/>
  </xdr:twoCellAnchor>
  <xdr:twoCellAnchor editAs="oneCell">
    <xdr:from>
      <xdr:col>2</xdr:col>
      <xdr:colOff>161370</xdr:colOff>
      <xdr:row>460</xdr:row>
      <xdr:rowOff>28235</xdr:rowOff>
    </xdr:from>
    <xdr:to>
      <xdr:col>2</xdr:col>
      <xdr:colOff>479054</xdr:colOff>
      <xdr:row>461</xdr:row>
      <xdr:rowOff>47394</xdr:rowOff>
    </xdr:to>
    <xdr:pic>
      <xdr:nvPicPr>
        <xdr:cNvPr id="461" name="図 460">
          <a:extLst>
            <a:ext uri="{FF2B5EF4-FFF2-40B4-BE49-F238E27FC236}">
              <a16:creationId xmlns:a16="http://schemas.microsoft.com/office/drawing/2014/main" id="{6F3BD8DB-DE78-4264-855C-B80B4CF8F6AB}"/>
            </a:ext>
          </a:extLst>
        </xdr:cNvPr>
        <xdr:cNvPicPr>
          <a:picLocks noChangeAspect="1"/>
        </xdr:cNvPicPr>
      </xdr:nvPicPr>
      <xdr:blipFill>
        <a:blip xmlns:r="http://schemas.openxmlformats.org/officeDocument/2006/relationships" r:embed="rId460">
          <a:extLst>
            <a:ext uri="{28A0092B-C50C-407E-A947-70E740481C1C}">
              <a14:useLocalDpi xmlns:a14="http://schemas.microsoft.com/office/drawing/2010/main" val="0"/>
            </a:ext>
          </a:extLst>
        </a:blip>
        <a:stretch>
          <a:fillRect/>
        </a:stretch>
      </xdr:blipFill>
      <xdr:spPr>
        <a:xfrm>
          <a:off x="5198190" y="136601495"/>
          <a:ext cx="317684" cy="316339"/>
        </a:xfrm>
        <a:prstGeom prst="rect">
          <a:avLst/>
        </a:prstGeom>
      </xdr:spPr>
    </xdr:pic>
    <xdr:clientData/>
  </xdr:twoCellAnchor>
  <xdr:twoCellAnchor editAs="oneCell">
    <xdr:from>
      <xdr:col>2</xdr:col>
      <xdr:colOff>161370</xdr:colOff>
      <xdr:row>461</xdr:row>
      <xdr:rowOff>26895</xdr:rowOff>
    </xdr:from>
    <xdr:to>
      <xdr:col>2</xdr:col>
      <xdr:colOff>479054</xdr:colOff>
      <xdr:row>462</xdr:row>
      <xdr:rowOff>47399</xdr:rowOff>
    </xdr:to>
    <xdr:pic>
      <xdr:nvPicPr>
        <xdr:cNvPr id="462" name="図 461">
          <a:extLst>
            <a:ext uri="{FF2B5EF4-FFF2-40B4-BE49-F238E27FC236}">
              <a16:creationId xmlns:a16="http://schemas.microsoft.com/office/drawing/2014/main" id="{209B8EC5-8A14-4AC4-8C0E-F3B4D127CB58}"/>
            </a:ext>
          </a:extLst>
        </xdr:cNvPr>
        <xdr:cNvPicPr>
          <a:picLocks noChangeAspect="1"/>
        </xdr:cNvPicPr>
      </xdr:nvPicPr>
      <xdr:blipFill>
        <a:blip xmlns:r="http://schemas.openxmlformats.org/officeDocument/2006/relationships" r:embed="rId461">
          <a:extLst>
            <a:ext uri="{28A0092B-C50C-407E-A947-70E740481C1C}">
              <a14:useLocalDpi xmlns:a14="http://schemas.microsoft.com/office/drawing/2010/main" val="0"/>
            </a:ext>
          </a:extLst>
        </a:blip>
        <a:stretch>
          <a:fillRect/>
        </a:stretch>
      </xdr:blipFill>
      <xdr:spPr>
        <a:xfrm>
          <a:off x="5198190" y="136897335"/>
          <a:ext cx="317684" cy="317684"/>
        </a:xfrm>
        <a:prstGeom prst="rect">
          <a:avLst/>
        </a:prstGeom>
      </xdr:spPr>
    </xdr:pic>
    <xdr:clientData/>
  </xdr:twoCellAnchor>
  <xdr:twoCellAnchor editAs="oneCell">
    <xdr:from>
      <xdr:col>2</xdr:col>
      <xdr:colOff>161370</xdr:colOff>
      <xdr:row>462</xdr:row>
      <xdr:rowOff>26900</xdr:rowOff>
    </xdr:from>
    <xdr:to>
      <xdr:col>2</xdr:col>
      <xdr:colOff>479054</xdr:colOff>
      <xdr:row>463</xdr:row>
      <xdr:rowOff>47404</xdr:rowOff>
    </xdr:to>
    <xdr:pic>
      <xdr:nvPicPr>
        <xdr:cNvPr id="463" name="図 462">
          <a:extLst>
            <a:ext uri="{FF2B5EF4-FFF2-40B4-BE49-F238E27FC236}">
              <a16:creationId xmlns:a16="http://schemas.microsoft.com/office/drawing/2014/main" id="{D9EC7EA9-4F47-4779-8D43-1834B14EFA96}"/>
            </a:ext>
          </a:extLst>
        </xdr:cNvPr>
        <xdr:cNvPicPr>
          <a:picLocks noChangeAspect="1"/>
        </xdr:cNvPicPr>
      </xdr:nvPicPr>
      <xdr:blipFill>
        <a:blip xmlns:r="http://schemas.openxmlformats.org/officeDocument/2006/relationships" r:embed="rId462">
          <a:extLst>
            <a:ext uri="{28A0092B-C50C-407E-A947-70E740481C1C}">
              <a14:useLocalDpi xmlns:a14="http://schemas.microsoft.com/office/drawing/2010/main" val="0"/>
            </a:ext>
          </a:extLst>
        </a:blip>
        <a:stretch>
          <a:fillRect/>
        </a:stretch>
      </xdr:blipFill>
      <xdr:spPr>
        <a:xfrm>
          <a:off x="5198190" y="137194520"/>
          <a:ext cx="317684" cy="317684"/>
        </a:xfrm>
        <a:prstGeom prst="rect">
          <a:avLst/>
        </a:prstGeom>
      </xdr:spPr>
    </xdr:pic>
    <xdr:clientData/>
  </xdr:twoCellAnchor>
  <xdr:twoCellAnchor editAs="oneCell">
    <xdr:from>
      <xdr:col>2</xdr:col>
      <xdr:colOff>161370</xdr:colOff>
      <xdr:row>463</xdr:row>
      <xdr:rowOff>28238</xdr:rowOff>
    </xdr:from>
    <xdr:to>
      <xdr:col>2</xdr:col>
      <xdr:colOff>479054</xdr:colOff>
      <xdr:row>464</xdr:row>
      <xdr:rowOff>47397</xdr:rowOff>
    </xdr:to>
    <xdr:pic>
      <xdr:nvPicPr>
        <xdr:cNvPr id="464" name="図 463">
          <a:extLst>
            <a:ext uri="{FF2B5EF4-FFF2-40B4-BE49-F238E27FC236}">
              <a16:creationId xmlns:a16="http://schemas.microsoft.com/office/drawing/2014/main" id="{BD29FE60-DB61-4F84-9A41-CE0402D38C64}"/>
            </a:ext>
          </a:extLst>
        </xdr:cNvPr>
        <xdr:cNvPicPr>
          <a:picLocks noChangeAspect="1"/>
        </xdr:cNvPicPr>
      </xdr:nvPicPr>
      <xdr:blipFill>
        <a:blip xmlns:r="http://schemas.openxmlformats.org/officeDocument/2006/relationships" r:embed="rId463">
          <a:extLst>
            <a:ext uri="{28A0092B-C50C-407E-A947-70E740481C1C}">
              <a14:useLocalDpi xmlns:a14="http://schemas.microsoft.com/office/drawing/2010/main" val="0"/>
            </a:ext>
          </a:extLst>
        </a:blip>
        <a:stretch>
          <a:fillRect/>
        </a:stretch>
      </xdr:blipFill>
      <xdr:spPr>
        <a:xfrm>
          <a:off x="5198190" y="137493038"/>
          <a:ext cx="317684" cy="316339"/>
        </a:xfrm>
        <a:prstGeom prst="rect">
          <a:avLst/>
        </a:prstGeom>
      </xdr:spPr>
    </xdr:pic>
    <xdr:clientData/>
  </xdr:twoCellAnchor>
  <xdr:twoCellAnchor editAs="oneCell">
    <xdr:from>
      <xdr:col>2</xdr:col>
      <xdr:colOff>161370</xdr:colOff>
      <xdr:row>464</xdr:row>
      <xdr:rowOff>26897</xdr:rowOff>
    </xdr:from>
    <xdr:to>
      <xdr:col>2</xdr:col>
      <xdr:colOff>479054</xdr:colOff>
      <xdr:row>465</xdr:row>
      <xdr:rowOff>47401</xdr:rowOff>
    </xdr:to>
    <xdr:pic>
      <xdr:nvPicPr>
        <xdr:cNvPr id="465" name="図 464">
          <a:extLst>
            <a:ext uri="{FF2B5EF4-FFF2-40B4-BE49-F238E27FC236}">
              <a16:creationId xmlns:a16="http://schemas.microsoft.com/office/drawing/2014/main" id="{8C0C3CC0-16BD-4451-A7B7-9C7A6FE852A9}"/>
            </a:ext>
          </a:extLst>
        </xdr:cNvPr>
        <xdr:cNvPicPr>
          <a:picLocks noChangeAspect="1"/>
        </xdr:cNvPicPr>
      </xdr:nvPicPr>
      <xdr:blipFill>
        <a:blip xmlns:r="http://schemas.openxmlformats.org/officeDocument/2006/relationships" r:embed="rId464">
          <a:extLst>
            <a:ext uri="{28A0092B-C50C-407E-A947-70E740481C1C}">
              <a14:useLocalDpi xmlns:a14="http://schemas.microsoft.com/office/drawing/2010/main" val="0"/>
            </a:ext>
          </a:extLst>
        </a:blip>
        <a:stretch>
          <a:fillRect/>
        </a:stretch>
      </xdr:blipFill>
      <xdr:spPr>
        <a:xfrm>
          <a:off x="5198190" y="137788877"/>
          <a:ext cx="317684" cy="317684"/>
        </a:xfrm>
        <a:prstGeom prst="rect">
          <a:avLst/>
        </a:prstGeom>
      </xdr:spPr>
    </xdr:pic>
    <xdr:clientData/>
  </xdr:twoCellAnchor>
  <xdr:twoCellAnchor editAs="oneCell">
    <xdr:from>
      <xdr:col>2</xdr:col>
      <xdr:colOff>161370</xdr:colOff>
      <xdr:row>465</xdr:row>
      <xdr:rowOff>28235</xdr:rowOff>
    </xdr:from>
    <xdr:to>
      <xdr:col>2</xdr:col>
      <xdr:colOff>351897</xdr:colOff>
      <xdr:row>465</xdr:row>
      <xdr:rowOff>217417</xdr:rowOff>
    </xdr:to>
    <xdr:pic>
      <xdr:nvPicPr>
        <xdr:cNvPr id="466" name="図 465">
          <a:extLst>
            <a:ext uri="{FF2B5EF4-FFF2-40B4-BE49-F238E27FC236}">
              <a16:creationId xmlns:a16="http://schemas.microsoft.com/office/drawing/2014/main" id="{EB424D38-57CE-4F98-AE14-B378CA55619A}"/>
            </a:ext>
          </a:extLst>
        </xdr:cNvPr>
        <xdr:cNvPicPr>
          <a:picLocks noChangeAspect="1"/>
        </xdr:cNvPicPr>
      </xdr:nvPicPr>
      <xdr:blipFill>
        <a:blip xmlns:r="http://schemas.openxmlformats.org/officeDocument/2006/relationships" r:embed="rId465">
          <a:extLst>
            <a:ext uri="{28A0092B-C50C-407E-A947-70E740481C1C}">
              <a14:useLocalDpi xmlns:a14="http://schemas.microsoft.com/office/drawing/2010/main" val="0"/>
            </a:ext>
          </a:extLst>
        </a:blip>
        <a:stretch>
          <a:fillRect/>
        </a:stretch>
      </xdr:blipFill>
      <xdr:spPr>
        <a:xfrm>
          <a:off x="5198190" y="138087395"/>
          <a:ext cx="190527" cy="189182"/>
        </a:xfrm>
        <a:prstGeom prst="rect">
          <a:avLst/>
        </a:prstGeom>
      </xdr:spPr>
    </xdr:pic>
    <xdr:clientData/>
  </xdr:twoCellAnchor>
  <xdr:twoCellAnchor editAs="oneCell">
    <xdr:from>
      <xdr:col>2</xdr:col>
      <xdr:colOff>161370</xdr:colOff>
      <xdr:row>466</xdr:row>
      <xdr:rowOff>26895</xdr:rowOff>
    </xdr:from>
    <xdr:to>
      <xdr:col>2</xdr:col>
      <xdr:colOff>399528</xdr:colOff>
      <xdr:row>466</xdr:row>
      <xdr:rowOff>265053</xdr:rowOff>
    </xdr:to>
    <xdr:pic>
      <xdr:nvPicPr>
        <xdr:cNvPr id="467" name="図 466">
          <a:extLst>
            <a:ext uri="{FF2B5EF4-FFF2-40B4-BE49-F238E27FC236}">
              <a16:creationId xmlns:a16="http://schemas.microsoft.com/office/drawing/2014/main" id="{C2E2BAB4-5847-4629-9DEE-595CF0AB3ED9}"/>
            </a:ext>
          </a:extLst>
        </xdr:cNvPr>
        <xdr:cNvPicPr>
          <a:picLocks noChangeAspect="1"/>
        </xdr:cNvPicPr>
      </xdr:nvPicPr>
      <xdr:blipFill>
        <a:blip xmlns:r="http://schemas.openxmlformats.org/officeDocument/2006/relationships" r:embed="rId466">
          <a:extLst>
            <a:ext uri="{28A0092B-C50C-407E-A947-70E740481C1C}">
              <a14:useLocalDpi xmlns:a14="http://schemas.microsoft.com/office/drawing/2010/main" val="0"/>
            </a:ext>
          </a:extLst>
        </a:blip>
        <a:stretch>
          <a:fillRect/>
        </a:stretch>
      </xdr:blipFill>
      <xdr:spPr>
        <a:xfrm>
          <a:off x="5198190" y="138383235"/>
          <a:ext cx="238158" cy="238158"/>
        </a:xfrm>
        <a:prstGeom prst="rect">
          <a:avLst/>
        </a:prstGeom>
      </xdr:spPr>
    </xdr:pic>
    <xdr:clientData/>
  </xdr:twoCellAnchor>
  <xdr:twoCellAnchor editAs="oneCell">
    <xdr:from>
      <xdr:col>2</xdr:col>
      <xdr:colOff>161370</xdr:colOff>
      <xdr:row>467</xdr:row>
      <xdr:rowOff>26900</xdr:rowOff>
    </xdr:from>
    <xdr:to>
      <xdr:col>2</xdr:col>
      <xdr:colOff>399528</xdr:colOff>
      <xdr:row>467</xdr:row>
      <xdr:rowOff>265058</xdr:rowOff>
    </xdr:to>
    <xdr:pic>
      <xdr:nvPicPr>
        <xdr:cNvPr id="468" name="図 467">
          <a:extLst>
            <a:ext uri="{FF2B5EF4-FFF2-40B4-BE49-F238E27FC236}">
              <a16:creationId xmlns:a16="http://schemas.microsoft.com/office/drawing/2014/main" id="{009C4271-A5CF-4337-9DE7-6EBBA4FBD9C0}"/>
            </a:ext>
          </a:extLst>
        </xdr:cNvPr>
        <xdr:cNvPicPr>
          <a:picLocks noChangeAspect="1"/>
        </xdr:cNvPicPr>
      </xdr:nvPicPr>
      <xdr:blipFill>
        <a:blip xmlns:r="http://schemas.openxmlformats.org/officeDocument/2006/relationships" r:embed="rId467">
          <a:extLst>
            <a:ext uri="{28A0092B-C50C-407E-A947-70E740481C1C}">
              <a14:useLocalDpi xmlns:a14="http://schemas.microsoft.com/office/drawing/2010/main" val="0"/>
            </a:ext>
          </a:extLst>
        </a:blip>
        <a:stretch>
          <a:fillRect/>
        </a:stretch>
      </xdr:blipFill>
      <xdr:spPr>
        <a:xfrm>
          <a:off x="5198190" y="138680420"/>
          <a:ext cx="238158" cy="238158"/>
        </a:xfrm>
        <a:prstGeom prst="rect">
          <a:avLst/>
        </a:prstGeom>
      </xdr:spPr>
    </xdr:pic>
    <xdr:clientData/>
  </xdr:twoCellAnchor>
  <xdr:twoCellAnchor editAs="oneCell">
    <xdr:from>
      <xdr:col>2</xdr:col>
      <xdr:colOff>161370</xdr:colOff>
      <xdr:row>468</xdr:row>
      <xdr:rowOff>28237</xdr:rowOff>
    </xdr:from>
    <xdr:to>
      <xdr:col>2</xdr:col>
      <xdr:colOff>399528</xdr:colOff>
      <xdr:row>468</xdr:row>
      <xdr:rowOff>265051</xdr:rowOff>
    </xdr:to>
    <xdr:pic>
      <xdr:nvPicPr>
        <xdr:cNvPr id="469" name="図 468">
          <a:extLst>
            <a:ext uri="{FF2B5EF4-FFF2-40B4-BE49-F238E27FC236}">
              <a16:creationId xmlns:a16="http://schemas.microsoft.com/office/drawing/2014/main" id="{A0B85E43-E8C6-4A54-A706-D9B64D2D366C}"/>
            </a:ext>
          </a:extLst>
        </xdr:cNvPr>
        <xdr:cNvPicPr>
          <a:picLocks noChangeAspect="1"/>
        </xdr:cNvPicPr>
      </xdr:nvPicPr>
      <xdr:blipFill>
        <a:blip xmlns:r="http://schemas.openxmlformats.org/officeDocument/2006/relationships" r:embed="rId468">
          <a:extLst>
            <a:ext uri="{28A0092B-C50C-407E-A947-70E740481C1C}">
              <a14:useLocalDpi xmlns:a14="http://schemas.microsoft.com/office/drawing/2010/main" val="0"/>
            </a:ext>
          </a:extLst>
        </a:blip>
        <a:stretch>
          <a:fillRect/>
        </a:stretch>
      </xdr:blipFill>
      <xdr:spPr>
        <a:xfrm>
          <a:off x="5198190" y="138978937"/>
          <a:ext cx="238158" cy="236814"/>
        </a:xfrm>
        <a:prstGeom prst="rect">
          <a:avLst/>
        </a:prstGeom>
      </xdr:spPr>
    </xdr:pic>
    <xdr:clientData/>
  </xdr:twoCellAnchor>
  <xdr:twoCellAnchor editAs="oneCell">
    <xdr:from>
      <xdr:col>2</xdr:col>
      <xdr:colOff>161370</xdr:colOff>
      <xdr:row>469</xdr:row>
      <xdr:rowOff>26897</xdr:rowOff>
    </xdr:from>
    <xdr:to>
      <xdr:col>2</xdr:col>
      <xdr:colOff>399528</xdr:colOff>
      <xdr:row>469</xdr:row>
      <xdr:rowOff>265055</xdr:rowOff>
    </xdr:to>
    <xdr:pic>
      <xdr:nvPicPr>
        <xdr:cNvPr id="470" name="図 469">
          <a:extLst>
            <a:ext uri="{FF2B5EF4-FFF2-40B4-BE49-F238E27FC236}">
              <a16:creationId xmlns:a16="http://schemas.microsoft.com/office/drawing/2014/main" id="{2C208E91-6CC0-495C-9B80-B16B657333FD}"/>
            </a:ext>
          </a:extLst>
        </xdr:cNvPr>
        <xdr:cNvPicPr>
          <a:picLocks noChangeAspect="1"/>
        </xdr:cNvPicPr>
      </xdr:nvPicPr>
      <xdr:blipFill>
        <a:blip xmlns:r="http://schemas.openxmlformats.org/officeDocument/2006/relationships" r:embed="rId469">
          <a:extLst>
            <a:ext uri="{28A0092B-C50C-407E-A947-70E740481C1C}">
              <a14:useLocalDpi xmlns:a14="http://schemas.microsoft.com/office/drawing/2010/main" val="0"/>
            </a:ext>
          </a:extLst>
        </a:blip>
        <a:stretch>
          <a:fillRect/>
        </a:stretch>
      </xdr:blipFill>
      <xdr:spPr>
        <a:xfrm>
          <a:off x="5198190" y="139274777"/>
          <a:ext cx="238158" cy="238158"/>
        </a:xfrm>
        <a:prstGeom prst="rect">
          <a:avLst/>
        </a:prstGeom>
      </xdr:spPr>
    </xdr:pic>
    <xdr:clientData/>
  </xdr:twoCellAnchor>
  <xdr:twoCellAnchor editAs="oneCell">
    <xdr:from>
      <xdr:col>2</xdr:col>
      <xdr:colOff>161370</xdr:colOff>
      <xdr:row>470</xdr:row>
      <xdr:rowOff>28235</xdr:rowOff>
    </xdr:from>
    <xdr:to>
      <xdr:col>2</xdr:col>
      <xdr:colOff>399528</xdr:colOff>
      <xdr:row>470</xdr:row>
      <xdr:rowOff>265048</xdr:rowOff>
    </xdr:to>
    <xdr:pic>
      <xdr:nvPicPr>
        <xdr:cNvPr id="471" name="図 470">
          <a:extLst>
            <a:ext uri="{FF2B5EF4-FFF2-40B4-BE49-F238E27FC236}">
              <a16:creationId xmlns:a16="http://schemas.microsoft.com/office/drawing/2014/main" id="{1DCD2422-9E49-4398-BF91-0E24B2FD96F3}"/>
            </a:ext>
          </a:extLst>
        </xdr:cNvPr>
        <xdr:cNvPicPr>
          <a:picLocks noChangeAspect="1"/>
        </xdr:cNvPicPr>
      </xdr:nvPicPr>
      <xdr:blipFill>
        <a:blip xmlns:r="http://schemas.openxmlformats.org/officeDocument/2006/relationships" r:embed="rId470">
          <a:extLst>
            <a:ext uri="{28A0092B-C50C-407E-A947-70E740481C1C}">
              <a14:useLocalDpi xmlns:a14="http://schemas.microsoft.com/office/drawing/2010/main" val="0"/>
            </a:ext>
          </a:extLst>
        </a:blip>
        <a:stretch>
          <a:fillRect/>
        </a:stretch>
      </xdr:blipFill>
      <xdr:spPr>
        <a:xfrm>
          <a:off x="5198190" y="139573295"/>
          <a:ext cx="238158" cy="236813"/>
        </a:xfrm>
        <a:prstGeom prst="rect">
          <a:avLst/>
        </a:prstGeom>
      </xdr:spPr>
    </xdr:pic>
    <xdr:clientData/>
  </xdr:twoCellAnchor>
  <xdr:twoCellAnchor editAs="oneCell">
    <xdr:from>
      <xdr:col>2</xdr:col>
      <xdr:colOff>161370</xdr:colOff>
      <xdr:row>471</xdr:row>
      <xdr:rowOff>26895</xdr:rowOff>
    </xdr:from>
    <xdr:to>
      <xdr:col>2</xdr:col>
      <xdr:colOff>399528</xdr:colOff>
      <xdr:row>471</xdr:row>
      <xdr:rowOff>265053</xdr:rowOff>
    </xdr:to>
    <xdr:pic>
      <xdr:nvPicPr>
        <xdr:cNvPr id="472" name="図 471">
          <a:extLst>
            <a:ext uri="{FF2B5EF4-FFF2-40B4-BE49-F238E27FC236}">
              <a16:creationId xmlns:a16="http://schemas.microsoft.com/office/drawing/2014/main" id="{B68F25A5-F5C5-481B-8D17-F92032E98B6E}"/>
            </a:ext>
          </a:extLst>
        </xdr:cNvPr>
        <xdr:cNvPicPr>
          <a:picLocks noChangeAspect="1"/>
        </xdr:cNvPicPr>
      </xdr:nvPicPr>
      <xdr:blipFill>
        <a:blip xmlns:r="http://schemas.openxmlformats.org/officeDocument/2006/relationships" r:embed="rId471">
          <a:extLst>
            <a:ext uri="{28A0092B-C50C-407E-A947-70E740481C1C}">
              <a14:useLocalDpi xmlns:a14="http://schemas.microsoft.com/office/drawing/2010/main" val="0"/>
            </a:ext>
          </a:extLst>
        </a:blip>
        <a:stretch>
          <a:fillRect/>
        </a:stretch>
      </xdr:blipFill>
      <xdr:spPr>
        <a:xfrm>
          <a:off x="5198190" y="139869135"/>
          <a:ext cx="238158" cy="238158"/>
        </a:xfrm>
        <a:prstGeom prst="rect">
          <a:avLst/>
        </a:prstGeom>
      </xdr:spPr>
    </xdr:pic>
    <xdr:clientData/>
  </xdr:twoCellAnchor>
  <xdr:twoCellAnchor editAs="oneCell">
    <xdr:from>
      <xdr:col>2</xdr:col>
      <xdr:colOff>161370</xdr:colOff>
      <xdr:row>472</xdr:row>
      <xdr:rowOff>26900</xdr:rowOff>
    </xdr:from>
    <xdr:to>
      <xdr:col>2</xdr:col>
      <xdr:colOff>351897</xdr:colOff>
      <xdr:row>472</xdr:row>
      <xdr:rowOff>217427</xdr:rowOff>
    </xdr:to>
    <xdr:pic>
      <xdr:nvPicPr>
        <xdr:cNvPr id="473" name="図 472">
          <a:extLst>
            <a:ext uri="{FF2B5EF4-FFF2-40B4-BE49-F238E27FC236}">
              <a16:creationId xmlns:a16="http://schemas.microsoft.com/office/drawing/2014/main" id="{6B28B86A-3DE3-4276-A13E-392980E4B23E}"/>
            </a:ext>
          </a:extLst>
        </xdr:cNvPr>
        <xdr:cNvPicPr>
          <a:picLocks noChangeAspect="1"/>
        </xdr:cNvPicPr>
      </xdr:nvPicPr>
      <xdr:blipFill>
        <a:blip xmlns:r="http://schemas.openxmlformats.org/officeDocument/2006/relationships" r:embed="rId472">
          <a:extLst>
            <a:ext uri="{28A0092B-C50C-407E-A947-70E740481C1C}">
              <a14:useLocalDpi xmlns:a14="http://schemas.microsoft.com/office/drawing/2010/main" val="0"/>
            </a:ext>
          </a:extLst>
        </a:blip>
        <a:stretch>
          <a:fillRect/>
        </a:stretch>
      </xdr:blipFill>
      <xdr:spPr>
        <a:xfrm>
          <a:off x="5198190" y="140166320"/>
          <a:ext cx="190527" cy="190527"/>
        </a:xfrm>
        <a:prstGeom prst="rect">
          <a:avLst/>
        </a:prstGeom>
      </xdr:spPr>
    </xdr:pic>
    <xdr:clientData/>
  </xdr:twoCellAnchor>
  <xdr:twoCellAnchor editAs="oneCell">
    <xdr:from>
      <xdr:col>2</xdr:col>
      <xdr:colOff>161370</xdr:colOff>
      <xdr:row>473</xdr:row>
      <xdr:rowOff>28238</xdr:rowOff>
    </xdr:from>
    <xdr:to>
      <xdr:col>2</xdr:col>
      <xdr:colOff>399528</xdr:colOff>
      <xdr:row>473</xdr:row>
      <xdr:rowOff>265051</xdr:rowOff>
    </xdr:to>
    <xdr:pic>
      <xdr:nvPicPr>
        <xdr:cNvPr id="474" name="図 473">
          <a:extLst>
            <a:ext uri="{FF2B5EF4-FFF2-40B4-BE49-F238E27FC236}">
              <a16:creationId xmlns:a16="http://schemas.microsoft.com/office/drawing/2014/main" id="{D5F7095C-9C58-4332-B779-7369AADC9FE5}"/>
            </a:ext>
          </a:extLst>
        </xdr:cNvPr>
        <xdr:cNvPicPr>
          <a:picLocks noChangeAspect="1"/>
        </xdr:cNvPicPr>
      </xdr:nvPicPr>
      <xdr:blipFill>
        <a:blip xmlns:r="http://schemas.openxmlformats.org/officeDocument/2006/relationships" r:embed="rId473">
          <a:extLst>
            <a:ext uri="{28A0092B-C50C-407E-A947-70E740481C1C}">
              <a14:useLocalDpi xmlns:a14="http://schemas.microsoft.com/office/drawing/2010/main" val="0"/>
            </a:ext>
          </a:extLst>
        </a:blip>
        <a:stretch>
          <a:fillRect/>
        </a:stretch>
      </xdr:blipFill>
      <xdr:spPr>
        <a:xfrm>
          <a:off x="5198190" y="140464838"/>
          <a:ext cx="238158" cy="236813"/>
        </a:xfrm>
        <a:prstGeom prst="rect">
          <a:avLst/>
        </a:prstGeom>
      </xdr:spPr>
    </xdr:pic>
    <xdr:clientData/>
  </xdr:twoCellAnchor>
  <xdr:twoCellAnchor editAs="oneCell">
    <xdr:from>
      <xdr:col>2</xdr:col>
      <xdr:colOff>161370</xdr:colOff>
      <xdr:row>474</xdr:row>
      <xdr:rowOff>26897</xdr:rowOff>
    </xdr:from>
    <xdr:to>
      <xdr:col>2</xdr:col>
      <xdr:colOff>351897</xdr:colOff>
      <xdr:row>474</xdr:row>
      <xdr:rowOff>217424</xdr:rowOff>
    </xdr:to>
    <xdr:pic>
      <xdr:nvPicPr>
        <xdr:cNvPr id="475" name="図 474">
          <a:extLst>
            <a:ext uri="{FF2B5EF4-FFF2-40B4-BE49-F238E27FC236}">
              <a16:creationId xmlns:a16="http://schemas.microsoft.com/office/drawing/2014/main" id="{77845426-6F8F-42BC-B2AB-A74DBEFAB550}"/>
            </a:ext>
          </a:extLst>
        </xdr:cNvPr>
        <xdr:cNvPicPr>
          <a:picLocks noChangeAspect="1"/>
        </xdr:cNvPicPr>
      </xdr:nvPicPr>
      <xdr:blipFill>
        <a:blip xmlns:r="http://schemas.openxmlformats.org/officeDocument/2006/relationships" r:embed="rId474">
          <a:extLst>
            <a:ext uri="{28A0092B-C50C-407E-A947-70E740481C1C}">
              <a14:useLocalDpi xmlns:a14="http://schemas.microsoft.com/office/drawing/2010/main" val="0"/>
            </a:ext>
          </a:extLst>
        </a:blip>
        <a:stretch>
          <a:fillRect/>
        </a:stretch>
      </xdr:blipFill>
      <xdr:spPr>
        <a:xfrm>
          <a:off x="5202293" y="141594774"/>
          <a:ext cx="190527" cy="190527"/>
        </a:xfrm>
        <a:prstGeom prst="rect">
          <a:avLst/>
        </a:prstGeom>
      </xdr:spPr>
    </xdr:pic>
    <xdr:clientData/>
  </xdr:twoCellAnchor>
  <xdr:twoCellAnchor editAs="oneCell">
    <xdr:from>
      <xdr:col>2</xdr:col>
      <xdr:colOff>161370</xdr:colOff>
      <xdr:row>475</xdr:row>
      <xdr:rowOff>28234</xdr:rowOff>
    </xdr:from>
    <xdr:to>
      <xdr:col>2</xdr:col>
      <xdr:colOff>351897</xdr:colOff>
      <xdr:row>475</xdr:row>
      <xdr:rowOff>217417</xdr:rowOff>
    </xdr:to>
    <xdr:pic>
      <xdr:nvPicPr>
        <xdr:cNvPr id="476" name="図 475">
          <a:extLst>
            <a:ext uri="{FF2B5EF4-FFF2-40B4-BE49-F238E27FC236}">
              <a16:creationId xmlns:a16="http://schemas.microsoft.com/office/drawing/2014/main" id="{9E22F0B3-C423-4DFC-B70D-0CC399BDAC19}"/>
            </a:ext>
          </a:extLst>
        </xdr:cNvPr>
        <xdr:cNvPicPr>
          <a:picLocks noChangeAspect="1"/>
        </xdr:cNvPicPr>
      </xdr:nvPicPr>
      <xdr:blipFill>
        <a:blip xmlns:r="http://schemas.openxmlformats.org/officeDocument/2006/relationships" r:embed="rId475">
          <a:extLst>
            <a:ext uri="{28A0092B-C50C-407E-A947-70E740481C1C}">
              <a14:useLocalDpi xmlns:a14="http://schemas.microsoft.com/office/drawing/2010/main" val="0"/>
            </a:ext>
          </a:extLst>
        </a:blip>
        <a:stretch>
          <a:fillRect/>
        </a:stretch>
      </xdr:blipFill>
      <xdr:spPr>
        <a:xfrm>
          <a:off x="5198190" y="141059194"/>
          <a:ext cx="190527" cy="189183"/>
        </a:xfrm>
        <a:prstGeom prst="rect">
          <a:avLst/>
        </a:prstGeom>
      </xdr:spPr>
    </xdr:pic>
    <xdr:clientData/>
  </xdr:twoCellAnchor>
  <xdr:twoCellAnchor editAs="oneCell">
    <xdr:from>
      <xdr:col>2</xdr:col>
      <xdr:colOff>161370</xdr:colOff>
      <xdr:row>476</xdr:row>
      <xdr:rowOff>26895</xdr:rowOff>
    </xdr:from>
    <xdr:to>
      <xdr:col>2</xdr:col>
      <xdr:colOff>399528</xdr:colOff>
      <xdr:row>476</xdr:row>
      <xdr:rowOff>265053</xdr:rowOff>
    </xdr:to>
    <xdr:pic>
      <xdr:nvPicPr>
        <xdr:cNvPr id="477" name="図 476">
          <a:extLst>
            <a:ext uri="{FF2B5EF4-FFF2-40B4-BE49-F238E27FC236}">
              <a16:creationId xmlns:a16="http://schemas.microsoft.com/office/drawing/2014/main" id="{33D92379-BDA2-4FFA-A9E3-82885CBF9470}"/>
            </a:ext>
          </a:extLst>
        </xdr:cNvPr>
        <xdr:cNvPicPr>
          <a:picLocks noChangeAspect="1"/>
        </xdr:cNvPicPr>
      </xdr:nvPicPr>
      <xdr:blipFill>
        <a:blip xmlns:r="http://schemas.openxmlformats.org/officeDocument/2006/relationships" r:embed="rId476">
          <a:extLst>
            <a:ext uri="{28A0092B-C50C-407E-A947-70E740481C1C}">
              <a14:useLocalDpi xmlns:a14="http://schemas.microsoft.com/office/drawing/2010/main" val="0"/>
            </a:ext>
          </a:extLst>
        </a:blip>
        <a:stretch>
          <a:fillRect/>
        </a:stretch>
      </xdr:blipFill>
      <xdr:spPr>
        <a:xfrm>
          <a:off x="5198190" y="141355035"/>
          <a:ext cx="238158" cy="238158"/>
        </a:xfrm>
        <a:prstGeom prst="rect">
          <a:avLst/>
        </a:prstGeom>
      </xdr:spPr>
    </xdr:pic>
    <xdr:clientData/>
  </xdr:twoCellAnchor>
  <xdr:twoCellAnchor editAs="oneCell">
    <xdr:from>
      <xdr:col>2</xdr:col>
      <xdr:colOff>161370</xdr:colOff>
      <xdr:row>477</xdr:row>
      <xdr:rowOff>26900</xdr:rowOff>
    </xdr:from>
    <xdr:to>
      <xdr:col>2</xdr:col>
      <xdr:colOff>399528</xdr:colOff>
      <xdr:row>477</xdr:row>
      <xdr:rowOff>265058</xdr:rowOff>
    </xdr:to>
    <xdr:pic>
      <xdr:nvPicPr>
        <xdr:cNvPr id="478" name="図 477">
          <a:extLst>
            <a:ext uri="{FF2B5EF4-FFF2-40B4-BE49-F238E27FC236}">
              <a16:creationId xmlns:a16="http://schemas.microsoft.com/office/drawing/2014/main" id="{2AF8DE73-87CC-4B1E-9775-BA228192DE1F}"/>
            </a:ext>
          </a:extLst>
        </xdr:cNvPr>
        <xdr:cNvPicPr>
          <a:picLocks noChangeAspect="1"/>
        </xdr:cNvPicPr>
      </xdr:nvPicPr>
      <xdr:blipFill>
        <a:blip xmlns:r="http://schemas.openxmlformats.org/officeDocument/2006/relationships" r:embed="rId477">
          <a:extLst>
            <a:ext uri="{28A0092B-C50C-407E-A947-70E740481C1C}">
              <a14:useLocalDpi xmlns:a14="http://schemas.microsoft.com/office/drawing/2010/main" val="0"/>
            </a:ext>
          </a:extLst>
        </a:blip>
        <a:stretch>
          <a:fillRect/>
        </a:stretch>
      </xdr:blipFill>
      <xdr:spPr>
        <a:xfrm>
          <a:off x="5198190" y="141652220"/>
          <a:ext cx="238158" cy="238158"/>
        </a:xfrm>
        <a:prstGeom prst="rect">
          <a:avLst/>
        </a:prstGeom>
      </xdr:spPr>
    </xdr:pic>
    <xdr:clientData/>
  </xdr:twoCellAnchor>
  <xdr:twoCellAnchor editAs="oneCell">
    <xdr:from>
      <xdr:col>2</xdr:col>
      <xdr:colOff>161370</xdr:colOff>
      <xdr:row>478</xdr:row>
      <xdr:rowOff>28237</xdr:rowOff>
    </xdr:from>
    <xdr:to>
      <xdr:col>2</xdr:col>
      <xdr:colOff>399528</xdr:colOff>
      <xdr:row>478</xdr:row>
      <xdr:rowOff>265051</xdr:rowOff>
    </xdr:to>
    <xdr:pic>
      <xdr:nvPicPr>
        <xdr:cNvPr id="479" name="図 478">
          <a:extLst>
            <a:ext uri="{FF2B5EF4-FFF2-40B4-BE49-F238E27FC236}">
              <a16:creationId xmlns:a16="http://schemas.microsoft.com/office/drawing/2014/main" id="{1C1C3133-0510-4AB0-A18A-2D9CDD7E76CF}"/>
            </a:ext>
          </a:extLst>
        </xdr:cNvPr>
        <xdr:cNvPicPr>
          <a:picLocks noChangeAspect="1"/>
        </xdr:cNvPicPr>
      </xdr:nvPicPr>
      <xdr:blipFill>
        <a:blip xmlns:r="http://schemas.openxmlformats.org/officeDocument/2006/relationships" r:embed="rId478">
          <a:extLst>
            <a:ext uri="{28A0092B-C50C-407E-A947-70E740481C1C}">
              <a14:useLocalDpi xmlns:a14="http://schemas.microsoft.com/office/drawing/2010/main" val="0"/>
            </a:ext>
          </a:extLst>
        </a:blip>
        <a:stretch>
          <a:fillRect/>
        </a:stretch>
      </xdr:blipFill>
      <xdr:spPr>
        <a:xfrm>
          <a:off x="5198190" y="141950737"/>
          <a:ext cx="238158" cy="236814"/>
        </a:xfrm>
        <a:prstGeom prst="rect">
          <a:avLst/>
        </a:prstGeom>
      </xdr:spPr>
    </xdr:pic>
    <xdr:clientData/>
  </xdr:twoCellAnchor>
  <xdr:twoCellAnchor editAs="oneCell">
    <xdr:from>
      <xdr:col>2</xdr:col>
      <xdr:colOff>161370</xdr:colOff>
      <xdr:row>479</xdr:row>
      <xdr:rowOff>26897</xdr:rowOff>
    </xdr:from>
    <xdr:to>
      <xdr:col>2</xdr:col>
      <xdr:colOff>399528</xdr:colOff>
      <xdr:row>479</xdr:row>
      <xdr:rowOff>265055</xdr:rowOff>
    </xdr:to>
    <xdr:pic>
      <xdr:nvPicPr>
        <xdr:cNvPr id="480" name="図 479">
          <a:extLst>
            <a:ext uri="{FF2B5EF4-FFF2-40B4-BE49-F238E27FC236}">
              <a16:creationId xmlns:a16="http://schemas.microsoft.com/office/drawing/2014/main" id="{8805D349-572E-4BB8-8852-A5DBE45CA854}"/>
            </a:ext>
          </a:extLst>
        </xdr:cNvPr>
        <xdr:cNvPicPr>
          <a:picLocks noChangeAspect="1"/>
        </xdr:cNvPicPr>
      </xdr:nvPicPr>
      <xdr:blipFill>
        <a:blip xmlns:r="http://schemas.openxmlformats.org/officeDocument/2006/relationships" r:embed="rId479">
          <a:extLst>
            <a:ext uri="{28A0092B-C50C-407E-A947-70E740481C1C}">
              <a14:useLocalDpi xmlns:a14="http://schemas.microsoft.com/office/drawing/2010/main" val="0"/>
            </a:ext>
          </a:extLst>
        </a:blip>
        <a:stretch>
          <a:fillRect/>
        </a:stretch>
      </xdr:blipFill>
      <xdr:spPr>
        <a:xfrm>
          <a:off x="5198190" y="142246577"/>
          <a:ext cx="238158" cy="238158"/>
        </a:xfrm>
        <a:prstGeom prst="rect">
          <a:avLst/>
        </a:prstGeom>
      </xdr:spPr>
    </xdr:pic>
    <xdr:clientData/>
  </xdr:twoCellAnchor>
  <xdr:twoCellAnchor editAs="oneCell">
    <xdr:from>
      <xdr:col>2</xdr:col>
      <xdr:colOff>161370</xdr:colOff>
      <xdr:row>480</xdr:row>
      <xdr:rowOff>28235</xdr:rowOff>
    </xdr:from>
    <xdr:to>
      <xdr:col>2</xdr:col>
      <xdr:colOff>399528</xdr:colOff>
      <xdr:row>480</xdr:row>
      <xdr:rowOff>265048</xdr:rowOff>
    </xdr:to>
    <xdr:pic>
      <xdr:nvPicPr>
        <xdr:cNvPr id="481" name="図 480">
          <a:extLst>
            <a:ext uri="{FF2B5EF4-FFF2-40B4-BE49-F238E27FC236}">
              <a16:creationId xmlns:a16="http://schemas.microsoft.com/office/drawing/2014/main" id="{9EF30BB6-5237-4441-A8E0-F34915828ED4}"/>
            </a:ext>
          </a:extLst>
        </xdr:cNvPr>
        <xdr:cNvPicPr>
          <a:picLocks noChangeAspect="1"/>
        </xdr:cNvPicPr>
      </xdr:nvPicPr>
      <xdr:blipFill>
        <a:blip xmlns:r="http://schemas.openxmlformats.org/officeDocument/2006/relationships" r:embed="rId480">
          <a:extLst>
            <a:ext uri="{28A0092B-C50C-407E-A947-70E740481C1C}">
              <a14:useLocalDpi xmlns:a14="http://schemas.microsoft.com/office/drawing/2010/main" val="0"/>
            </a:ext>
          </a:extLst>
        </a:blip>
        <a:stretch>
          <a:fillRect/>
        </a:stretch>
      </xdr:blipFill>
      <xdr:spPr>
        <a:xfrm>
          <a:off x="5198190" y="142545095"/>
          <a:ext cx="238158" cy="236813"/>
        </a:xfrm>
        <a:prstGeom prst="rect">
          <a:avLst/>
        </a:prstGeom>
      </xdr:spPr>
    </xdr:pic>
    <xdr:clientData/>
  </xdr:twoCellAnchor>
  <xdr:twoCellAnchor editAs="oneCell">
    <xdr:from>
      <xdr:col>2</xdr:col>
      <xdr:colOff>161370</xdr:colOff>
      <xdr:row>481</xdr:row>
      <xdr:rowOff>26895</xdr:rowOff>
    </xdr:from>
    <xdr:to>
      <xdr:col>2</xdr:col>
      <xdr:colOff>399528</xdr:colOff>
      <xdr:row>481</xdr:row>
      <xdr:rowOff>265053</xdr:rowOff>
    </xdr:to>
    <xdr:pic>
      <xdr:nvPicPr>
        <xdr:cNvPr id="482" name="図 481">
          <a:extLst>
            <a:ext uri="{FF2B5EF4-FFF2-40B4-BE49-F238E27FC236}">
              <a16:creationId xmlns:a16="http://schemas.microsoft.com/office/drawing/2014/main" id="{4AC5FF6C-1CD8-44CE-A9E3-54C0CD48B862}"/>
            </a:ext>
          </a:extLst>
        </xdr:cNvPr>
        <xdr:cNvPicPr>
          <a:picLocks noChangeAspect="1"/>
        </xdr:cNvPicPr>
      </xdr:nvPicPr>
      <xdr:blipFill>
        <a:blip xmlns:r="http://schemas.openxmlformats.org/officeDocument/2006/relationships" r:embed="rId481">
          <a:extLst>
            <a:ext uri="{28A0092B-C50C-407E-A947-70E740481C1C}">
              <a14:useLocalDpi xmlns:a14="http://schemas.microsoft.com/office/drawing/2010/main" val="0"/>
            </a:ext>
          </a:extLst>
        </a:blip>
        <a:stretch>
          <a:fillRect/>
        </a:stretch>
      </xdr:blipFill>
      <xdr:spPr>
        <a:xfrm>
          <a:off x="5198190" y="142840935"/>
          <a:ext cx="238158" cy="238158"/>
        </a:xfrm>
        <a:prstGeom prst="rect">
          <a:avLst/>
        </a:prstGeom>
      </xdr:spPr>
    </xdr:pic>
    <xdr:clientData/>
  </xdr:twoCellAnchor>
  <xdr:twoCellAnchor editAs="oneCell">
    <xdr:from>
      <xdr:col>2</xdr:col>
      <xdr:colOff>161370</xdr:colOff>
      <xdr:row>482</xdr:row>
      <xdr:rowOff>26900</xdr:rowOff>
    </xdr:from>
    <xdr:to>
      <xdr:col>2</xdr:col>
      <xdr:colOff>399528</xdr:colOff>
      <xdr:row>482</xdr:row>
      <xdr:rowOff>265058</xdr:rowOff>
    </xdr:to>
    <xdr:pic>
      <xdr:nvPicPr>
        <xdr:cNvPr id="483" name="図 482">
          <a:extLst>
            <a:ext uri="{FF2B5EF4-FFF2-40B4-BE49-F238E27FC236}">
              <a16:creationId xmlns:a16="http://schemas.microsoft.com/office/drawing/2014/main" id="{6EE51428-1482-4AA6-9CC8-1EE54BB9AC18}"/>
            </a:ext>
          </a:extLst>
        </xdr:cNvPr>
        <xdr:cNvPicPr>
          <a:picLocks noChangeAspect="1"/>
        </xdr:cNvPicPr>
      </xdr:nvPicPr>
      <xdr:blipFill>
        <a:blip xmlns:r="http://schemas.openxmlformats.org/officeDocument/2006/relationships" r:embed="rId482">
          <a:extLst>
            <a:ext uri="{28A0092B-C50C-407E-A947-70E740481C1C}">
              <a14:useLocalDpi xmlns:a14="http://schemas.microsoft.com/office/drawing/2010/main" val="0"/>
            </a:ext>
          </a:extLst>
        </a:blip>
        <a:stretch>
          <a:fillRect/>
        </a:stretch>
      </xdr:blipFill>
      <xdr:spPr>
        <a:xfrm>
          <a:off x="5198190" y="143138120"/>
          <a:ext cx="238158" cy="238158"/>
        </a:xfrm>
        <a:prstGeom prst="rect">
          <a:avLst/>
        </a:prstGeom>
      </xdr:spPr>
    </xdr:pic>
    <xdr:clientData/>
  </xdr:twoCellAnchor>
  <xdr:twoCellAnchor editAs="oneCell">
    <xdr:from>
      <xdr:col>2</xdr:col>
      <xdr:colOff>161370</xdr:colOff>
      <xdr:row>483</xdr:row>
      <xdr:rowOff>28238</xdr:rowOff>
    </xdr:from>
    <xdr:to>
      <xdr:col>2</xdr:col>
      <xdr:colOff>399528</xdr:colOff>
      <xdr:row>483</xdr:row>
      <xdr:rowOff>265051</xdr:rowOff>
    </xdr:to>
    <xdr:pic>
      <xdr:nvPicPr>
        <xdr:cNvPr id="484" name="図 483">
          <a:extLst>
            <a:ext uri="{FF2B5EF4-FFF2-40B4-BE49-F238E27FC236}">
              <a16:creationId xmlns:a16="http://schemas.microsoft.com/office/drawing/2014/main" id="{BC86009D-7DC8-4C18-91A6-FB0381041875}"/>
            </a:ext>
          </a:extLst>
        </xdr:cNvPr>
        <xdr:cNvPicPr>
          <a:picLocks noChangeAspect="1"/>
        </xdr:cNvPicPr>
      </xdr:nvPicPr>
      <xdr:blipFill>
        <a:blip xmlns:r="http://schemas.openxmlformats.org/officeDocument/2006/relationships" r:embed="rId483">
          <a:extLst>
            <a:ext uri="{28A0092B-C50C-407E-A947-70E740481C1C}">
              <a14:useLocalDpi xmlns:a14="http://schemas.microsoft.com/office/drawing/2010/main" val="0"/>
            </a:ext>
          </a:extLst>
        </a:blip>
        <a:stretch>
          <a:fillRect/>
        </a:stretch>
      </xdr:blipFill>
      <xdr:spPr>
        <a:xfrm>
          <a:off x="5198190" y="143436638"/>
          <a:ext cx="238158" cy="236813"/>
        </a:xfrm>
        <a:prstGeom prst="rect">
          <a:avLst/>
        </a:prstGeom>
      </xdr:spPr>
    </xdr:pic>
    <xdr:clientData/>
  </xdr:twoCellAnchor>
  <xdr:twoCellAnchor editAs="oneCell">
    <xdr:from>
      <xdr:col>2</xdr:col>
      <xdr:colOff>161370</xdr:colOff>
      <xdr:row>484</xdr:row>
      <xdr:rowOff>26897</xdr:rowOff>
    </xdr:from>
    <xdr:to>
      <xdr:col>2</xdr:col>
      <xdr:colOff>399528</xdr:colOff>
      <xdr:row>484</xdr:row>
      <xdr:rowOff>265055</xdr:rowOff>
    </xdr:to>
    <xdr:pic>
      <xdr:nvPicPr>
        <xdr:cNvPr id="485" name="図 484">
          <a:extLst>
            <a:ext uri="{FF2B5EF4-FFF2-40B4-BE49-F238E27FC236}">
              <a16:creationId xmlns:a16="http://schemas.microsoft.com/office/drawing/2014/main" id="{267F7202-A8EE-49B5-A982-6D5F02410C36}"/>
            </a:ext>
          </a:extLst>
        </xdr:cNvPr>
        <xdr:cNvPicPr>
          <a:picLocks noChangeAspect="1"/>
        </xdr:cNvPicPr>
      </xdr:nvPicPr>
      <xdr:blipFill>
        <a:blip xmlns:r="http://schemas.openxmlformats.org/officeDocument/2006/relationships" r:embed="rId484">
          <a:extLst>
            <a:ext uri="{28A0092B-C50C-407E-A947-70E740481C1C}">
              <a14:useLocalDpi xmlns:a14="http://schemas.microsoft.com/office/drawing/2010/main" val="0"/>
            </a:ext>
          </a:extLst>
        </a:blip>
        <a:stretch>
          <a:fillRect/>
        </a:stretch>
      </xdr:blipFill>
      <xdr:spPr>
        <a:xfrm>
          <a:off x="5198190" y="143732477"/>
          <a:ext cx="238158" cy="238158"/>
        </a:xfrm>
        <a:prstGeom prst="rect">
          <a:avLst/>
        </a:prstGeom>
      </xdr:spPr>
    </xdr:pic>
    <xdr:clientData/>
  </xdr:twoCellAnchor>
  <xdr:twoCellAnchor editAs="oneCell">
    <xdr:from>
      <xdr:col>2</xdr:col>
      <xdr:colOff>161370</xdr:colOff>
      <xdr:row>485</xdr:row>
      <xdr:rowOff>28234</xdr:rowOff>
    </xdr:from>
    <xdr:to>
      <xdr:col>2</xdr:col>
      <xdr:colOff>399528</xdr:colOff>
      <xdr:row>485</xdr:row>
      <xdr:rowOff>265048</xdr:rowOff>
    </xdr:to>
    <xdr:pic>
      <xdr:nvPicPr>
        <xdr:cNvPr id="486" name="図 485">
          <a:extLst>
            <a:ext uri="{FF2B5EF4-FFF2-40B4-BE49-F238E27FC236}">
              <a16:creationId xmlns:a16="http://schemas.microsoft.com/office/drawing/2014/main" id="{CA12F1DD-5BBE-469D-9635-4765628A10BE}"/>
            </a:ext>
          </a:extLst>
        </xdr:cNvPr>
        <xdr:cNvPicPr>
          <a:picLocks noChangeAspect="1"/>
        </xdr:cNvPicPr>
      </xdr:nvPicPr>
      <xdr:blipFill>
        <a:blip xmlns:r="http://schemas.openxmlformats.org/officeDocument/2006/relationships" r:embed="rId485">
          <a:extLst>
            <a:ext uri="{28A0092B-C50C-407E-A947-70E740481C1C}">
              <a14:useLocalDpi xmlns:a14="http://schemas.microsoft.com/office/drawing/2010/main" val="0"/>
            </a:ext>
          </a:extLst>
        </a:blip>
        <a:stretch>
          <a:fillRect/>
        </a:stretch>
      </xdr:blipFill>
      <xdr:spPr>
        <a:xfrm>
          <a:off x="5198190" y="144030994"/>
          <a:ext cx="238158" cy="236814"/>
        </a:xfrm>
        <a:prstGeom prst="rect">
          <a:avLst/>
        </a:prstGeom>
      </xdr:spPr>
    </xdr:pic>
    <xdr:clientData/>
  </xdr:twoCellAnchor>
  <xdr:twoCellAnchor editAs="oneCell">
    <xdr:from>
      <xdr:col>2</xdr:col>
      <xdr:colOff>161370</xdr:colOff>
      <xdr:row>486</xdr:row>
      <xdr:rowOff>26895</xdr:rowOff>
    </xdr:from>
    <xdr:to>
      <xdr:col>2</xdr:col>
      <xdr:colOff>399528</xdr:colOff>
      <xdr:row>486</xdr:row>
      <xdr:rowOff>265053</xdr:rowOff>
    </xdr:to>
    <xdr:pic>
      <xdr:nvPicPr>
        <xdr:cNvPr id="487" name="図 486">
          <a:extLst>
            <a:ext uri="{FF2B5EF4-FFF2-40B4-BE49-F238E27FC236}">
              <a16:creationId xmlns:a16="http://schemas.microsoft.com/office/drawing/2014/main" id="{324974D2-1AC4-4793-875F-630D0F35DED6}"/>
            </a:ext>
          </a:extLst>
        </xdr:cNvPr>
        <xdr:cNvPicPr>
          <a:picLocks noChangeAspect="1"/>
        </xdr:cNvPicPr>
      </xdr:nvPicPr>
      <xdr:blipFill>
        <a:blip xmlns:r="http://schemas.openxmlformats.org/officeDocument/2006/relationships" r:embed="rId486">
          <a:extLst>
            <a:ext uri="{28A0092B-C50C-407E-A947-70E740481C1C}">
              <a14:useLocalDpi xmlns:a14="http://schemas.microsoft.com/office/drawing/2010/main" val="0"/>
            </a:ext>
          </a:extLst>
        </a:blip>
        <a:stretch>
          <a:fillRect/>
        </a:stretch>
      </xdr:blipFill>
      <xdr:spPr>
        <a:xfrm>
          <a:off x="5198190" y="144326835"/>
          <a:ext cx="238158" cy="238158"/>
        </a:xfrm>
        <a:prstGeom prst="rect">
          <a:avLst/>
        </a:prstGeom>
      </xdr:spPr>
    </xdr:pic>
    <xdr:clientData/>
  </xdr:twoCellAnchor>
  <xdr:twoCellAnchor editAs="oneCell">
    <xdr:from>
      <xdr:col>2</xdr:col>
      <xdr:colOff>161370</xdr:colOff>
      <xdr:row>487</xdr:row>
      <xdr:rowOff>26900</xdr:rowOff>
    </xdr:from>
    <xdr:to>
      <xdr:col>2</xdr:col>
      <xdr:colOff>399528</xdr:colOff>
      <xdr:row>487</xdr:row>
      <xdr:rowOff>265058</xdr:rowOff>
    </xdr:to>
    <xdr:pic>
      <xdr:nvPicPr>
        <xdr:cNvPr id="488" name="図 487">
          <a:extLst>
            <a:ext uri="{FF2B5EF4-FFF2-40B4-BE49-F238E27FC236}">
              <a16:creationId xmlns:a16="http://schemas.microsoft.com/office/drawing/2014/main" id="{13F04519-C578-403D-88BB-378945C3EFD1}"/>
            </a:ext>
          </a:extLst>
        </xdr:cNvPr>
        <xdr:cNvPicPr>
          <a:picLocks noChangeAspect="1"/>
        </xdr:cNvPicPr>
      </xdr:nvPicPr>
      <xdr:blipFill>
        <a:blip xmlns:r="http://schemas.openxmlformats.org/officeDocument/2006/relationships" r:embed="rId487">
          <a:extLst>
            <a:ext uri="{28A0092B-C50C-407E-A947-70E740481C1C}">
              <a14:useLocalDpi xmlns:a14="http://schemas.microsoft.com/office/drawing/2010/main" val="0"/>
            </a:ext>
          </a:extLst>
        </a:blip>
        <a:stretch>
          <a:fillRect/>
        </a:stretch>
      </xdr:blipFill>
      <xdr:spPr>
        <a:xfrm>
          <a:off x="5198190" y="144624020"/>
          <a:ext cx="238158" cy="238158"/>
        </a:xfrm>
        <a:prstGeom prst="rect">
          <a:avLst/>
        </a:prstGeom>
      </xdr:spPr>
    </xdr:pic>
    <xdr:clientData/>
  </xdr:twoCellAnchor>
  <xdr:twoCellAnchor editAs="oneCell">
    <xdr:from>
      <xdr:col>2</xdr:col>
      <xdr:colOff>161370</xdr:colOff>
      <xdr:row>488</xdr:row>
      <xdr:rowOff>28237</xdr:rowOff>
    </xdr:from>
    <xdr:to>
      <xdr:col>2</xdr:col>
      <xdr:colOff>399528</xdr:colOff>
      <xdr:row>488</xdr:row>
      <xdr:rowOff>265051</xdr:rowOff>
    </xdr:to>
    <xdr:pic>
      <xdr:nvPicPr>
        <xdr:cNvPr id="489" name="図 488">
          <a:extLst>
            <a:ext uri="{FF2B5EF4-FFF2-40B4-BE49-F238E27FC236}">
              <a16:creationId xmlns:a16="http://schemas.microsoft.com/office/drawing/2014/main" id="{302E8042-E2EA-4C0B-8913-9C4019F2A708}"/>
            </a:ext>
          </a:extLst>
        </xdr:cNvPr>
        <xdr:cNvPicPr>
          <a:picLocks noChangeAspect="1"/>
        </xdr:cNvPicPr>
      </xdr:nvPicPr>
      <xdr:blipFill>
        <a:blip xmlns:r="http://schemas.openxmlformats.org/officeDocument/2006/relationships" r:embed="rId488">
          <a:extLst>
            <a:ext uri="{28A0092B-C50C-407E-A947-70E740481C1C}">
              <a14:useLocalDpi xmlns:a14="http://schemas.microsoft.com/office/drawing/2010/main" val="0"/>
            </a:ext>
          </a:extLst>
        </a:blip>
        <a:stretch>
          <a:fillRect/>
        </a:stretch>
      </xdr:blipFill>
      <xdr:spPr>
        <a:xfrm>
          <a:off x="5198190" y="144922537"/>
          <a:ext cx="238158" cy="236814"/>
        </a:xfrm>
        <a:prstGeom prst="rect">
          <a:avLst/>
        </a:prstGeom>
      </xdr:spPr>
    </xdr:pic>
    <xdr:clientData/>
  </xdr:twoCellAnchor>
  <xdr:twoCellAnchor editAs="oneCell">
    <xdr:from>
      <xdr:col>2</xdr:col>
      <xdr:colOff>161370</xdr:colOff>
      <xdr:row>489</xdr:row>
      <xdr:rowOff>26897</xdr:rowOff>
    </xdr:from>
    <xdr:to>
      <xdr:col>2</xdr:col>
      <xdr:colOff>399528</xdr:colOff>
      <xdr:row>489</xdr:row>
      <xdr:rowOff>265055</xdr:rowOff>
    </xdr:to>
    <xdr:pic>
      <xdr:nvPicPr>
        <xdr:cNvPr id="490" name="図 489">
          <a:extLst>
            <a:ext uri="{FF2B5EF4-FFF2-40B4-BE49-F238E27FC236}">
              <a16:creationId xmlns:a16="http://schemas.microsoft.com/office/drawing/2014/main" id="{76AD9C45-E537-40AF-A4CB-FDB47D3700E4}"/>
            </a:ext>
          </a:extLst>
        </xdr:cNvPr>
        <xdr:cNvPicPr>
          <a:picLocks noChangeAspect="1"/>
        </xdr:cNvPicPr>
      </xdr:nvPicPr>
      <xdr:blipFill>
        <a:blip xmlns:r="http://schemas.openxmlformats.org/officeDocument/2006/relationships" r:embed="rId489">
          <a:extLst>
            <a:ext uri="{28A0092B-C50C-407E-A947-70E740481C1C}">
              <a14:useLocalDpi xmlns:a14="http://schemas.microsoft.com/office/drawing/2010/main" val="0"/>
            </a:ext>
          </a:extLst>
        </a:blip>
        <a:stretch>
          <a:fillRect/>
        </a:stretch>
      </xdr:blipFill>
      <xdr:spPr>
        <a:xfrm>
          <a:off x="5198190" y="145218377"/>
          <a:ext cx="238158" cy="238158"/>
        </a:xfrm>
        <a:prstGeom prst="rect">
          <a:avLst/>
        </a:prstGeom>
      </xdr:spPr>
    </xdr:pic>
    <xdr:clientData/>
  </xdr:twoCellAnchor>
  <xdr:twoCellAnchor editAs="oneCell">
    <xdr:from>
      <xdr:col>2</xdr:col>
      <xdr:colOff>161370</xdr:colOff>
      <xdr:row>490</xdr:row>
      <xdr:rowOff>28235</xdr:rowOff>
    </xdr:from>
    <xdr:to>
      <xdr:col>2</xdr:col>
      <xdr:colOff>399528</xdr:colOff>
      <xdr:row>490</xdr:row>
      <xdr:rowOff>265048</xdr:rowOff>
    </xdr:to>
    <xdr:pic>
      <xdr:nvPicPr>
        <xdr:cNvPr id="491" name="図 490">
          <a:extLst>
            <a:ext uri="{FF2B5EF4-FFF2-40B4-BE49-F238E27FC236}">
              <a16:creationId xmlns:a16="http://schemas.microsoft.com/office/drawing/2014/main" id="{0DBFB5DF-7E4B-4DCB-BF64-F5003B1212D9}"/>
            </a:ext>
          </a:extLst>
        </xdr:cNvPr>
        <xdr:cNvPicPr>
          <a:picLocks noChangeAspect="1"/>
        </xdr:cNvPicPr>
      </xdr:nvPicPr>
      <xdr:blipFill>
        <a:blip xmlns:r="http://schemas.openxmlformats.org/officeDocument/2006/relationships" r:embed="rId490">
          <a:extLst>
            <a:ext uri="{28A0092B-C50C-407E-A947-70E740481C1C}">
              <a14:useLocalDpi xmlns:a14="http://schemas.microsoft.com/office/drawing/2010/main" val="0"/>
            </a:ext>
          </a:extLst>
        </a:blip>
        <a:stretch>
          <a:fillRect/>
        </a:stretch>
      </xdr:blipFill>
      <xdr:spPr>
        <a:xfrm>
          <a:off x="5198190" y="145516895"/>
          <a:ext cx="238158" cy="236813"/>
        </a:xfrm>
        <a:prstGeom prst="rect">
          <a:avLst/>
        </a:prstGeom>
      </xdr:spPr>
    </xdr:pic>
    <xdr:clientData/>
  </xdr:twoCellAnchor>
  <xdr:twoCellAnchor editAs="oneCell">
    <xdr:from>
      <xdr:col>2</xdr:col>
      <xdr:colOff>161370</xdr:colOff>
      <xdr:row>491</xdr:row>
      <xdr:rowOff>26895</xdr:rowOff>
    </xdr:from>
    <xdr:to>
      <xdr:col>2</xdr:col>
      <xdr:colOff>399528</xdr:colOff>
      <xdr:row>491</xdr:row>
      <xdr:rowOff>265053</xdr:rowOff>
    </xdr:to>
    <xdr:pic>
      <xdr:nvPicPr>
        <xdr:cNvPr id="492" name="図 491">
          <a:extLst>
            <a:ext uri="{FF2B5EF4-FFF2-40B4-BE49-F238E27FC236}">
              <a16:creationId xmlns:a16="http://schemas.microsoft.com/office/drawing/2014/main" id="{4E061EAF-4DF7-4C59-8B4E-B4F5DEE6D1D6}"/>
            </a:ext>
          </a:extLst>
        </xdr:cNvPr>
        <xdr:cNvPicPr>
          <a:picLocks noChangeAspect="1"/>
        </xdr:cNvPicPr>
      </xdr:nvPicPr>
      <xdr:blipFill>
        <a:blip xmlns:r="http://schemas.openxmlformats.org/officeDocument/2006/relationships" r:embed="rId491">
          <a:extLst>
            <a:ext uri="{28A0092B-C50C-407E-A947-70E740481C1C}">
              <a14:useLocalDpi xmlns:a14="http://schemas.microsoft.com/office/drawing/2010/main" val="0"/>
            </a:ext>
          </a:extLst>
        </a:blip>
        <a:stretch>
          <a:fillRect/>
        </a:stretch>
      </xdr:blipFill>
      <xdr:spPr>
        <a:xfrm>
          <a:off x="5198190" y="145812735"/>
          <a:ext cx="238158" cy="238158"/>
        </a:xfrm>
        <a:prstGeom prst="rect">
          <a:avLst/>
        </a:prstGeom>
      </xdr:spPr>
    </xdr:pic>
    <xdr:clientData/>
  </xdr:twoCellAnchor>
  <xdr:twoCellAnchor editAs="oneCell">
    <xdr:from>
      <xdr:col>2</xdr:col>
      <xdr:colOff>161370</xdr:colOff>
      <xdr:row>492</xdr:row>
      <xdr:rowOff>26900</xdr:rowOff>
    </xdr:from>
    <xdr:to>
      <xdr:col>2</xdr:col>
      <xdr:colOff>399528</xdr:colOff>
      <xdr:row>492</xdr:row>
      <xdr:rowOff>265058</xdr:rowOff>
    </xdr:to>
    <xdr:pic>
      <xdr:nvPicPr>
        <xdr:cNvPr id="493" name="図 492">
          <a:extLst>
            <a:ext uri="{FF2B5EF4-FFF2-40B4-BE49-F238E27FC236}">
              <a16:creationId xmlns:a16="http://schemas.microsoft.com/office/drawing/2014/main" id="{C0FF83E3-6FC0-445D-9A7D-413BE01E2935}"/>
            </a:ext>
          </a:extLst>
        </xdr:cNvPr>
        <xdr:cNvPicPr>
          <a:picLocks noChangeAspect="1"/>
        </xdr:cNvPicPr>
      </xdr:nvPicPr>
      <xdr:blipFill>
        <a:blip xmlns:r="http://schemas.openxmlformats.org/officeDocument/2006/relationships" r:embed="rId492">
          <a:extLst>
            <a:ext uri="{28A0092B-C50C-407E-A947-70E740481C1C}">
              <a14:useLocalDpi xmlns:a14="http://schemas.microsoft.com/office/drawing/2010/main" val="0"/>
            </a:ext>
          </a:extLst>
        </a:blip>
        <a:stretch>
          <a:fillRect/>
        </a:stretch>
      </xdr:blipFill>
      <xdr:spPr>
        <a:xfrm>
          <a:off x="5198190" y="146109920"/>
          <a:ext cx="238158" cy="238158"/>
        </a:xfrm>
        <a:prstGeom prst="rect">
          <a:avLst/>
        </a:prstGeom>
      </xdr:spPr>
    </xdr:pic>
    <xdr:clientData/>
  </xdr:twoCellAnchor>
  <xdr:twoCellAnchor editAs="oneCell">
    <xdr:from>
      <xdr:col>2</xdr:col>
      <xdr:colOff>161370</xdr:colOff>
      <xdr:row>493</xdr:row>
      <xdr:rowOff>28238</xdr:rowOff>
    </xdr:from>
    <xdr:to>
      <xdr:col>2</xdr:col>
      <xdr:colOff>399528</xdr:colOff>
      <xdr:row>493</xdr:row>
      <xdr:rowOff>265051</xdr:rowOff>
    </xdr:to>
    <xdr:pic>
      <xdr:nvPicPr>
        <xdr:cNvPr id="494" name="図 493">
          <a:extLst>
            <a:ext uri="{FF2B5EF4-FFF2-40B4-BE49-F238E27FC236}">
              <a16:creationId xmlns:a16="http://schemas.microsoft.com/office/drawing/2014/main" id="{98998F52-9038-4CA4-B224-FB05046AB81E}"/>
            </a:ext>
          </a:extLst>
        </xdr:cNvPr>
        <xdr:cNvPicPr>
          <a:picLocks noChangeAspect="1"/>
        </xdr:cNvPicPr>
      </xdr:nvPicPr>
      <xdr:blipFill>
        <a:blip xmlns:r="http://schemas.openxmlformats.org/officeDocument/2006/relationships" r:embed="rId493">
          <a:extLst>
            <a:ext uri="{28A0092B-C50C-407E-A947-70E740481C1C}">
              <a14:useLocalDpi xmlns:a14="http://schemas.microsoft.com/office/drawing/2010/main" val="0"/>
            </a:ext>
          </a:extLst>
        </a:blip>
        <a:stretch>
          <a:fillRect/>
        </a:stretch>
      </xdr:blipFill>
      <xdr:spPr>
        <a:xfrm>
          <a:off x="5198190" y="146408438"/>
          <a:ext cx="238158" cy="236813"/>
        </a:xfrm>
        <a:prstGeom prst="rect">
          <a:avLst/>
        </a:prstGeom>
      </xdr:spPr>
    </xdr:pic>
    <xdr:clientData/>
  </xdr:twoCellAnchor>
  <xdr:twoCellAnchor editAs="oneCell">
    <xdr:from>
      <xdr:col>2</xdr:col>
      <xdr:colOff>161370</xdr:colOff>
      <xdr:row>494</xdr:row>
      <xdr:rowOff>26897</xdr:rowOff>
    </xdr:from>
    <xdr:to>
      <xdr:col>2</xdr:col>
      <xdr:colOff>399528</xdr:colOff>
      <xdr:row>494</xdr:row>
      <xdr:rowOff>265055</xdr:rowOff>
    </xdr:to>
    <xdr:pic>
      <xdr:nvPicPr>
        <xdr:cNvPr id="495" name="図 494">
          <a:extLst>
            <a:ext uri="{FF2B5EF4-FFF2-40B4-BE49-F238E27FC236}">
              <a16:creationId xmlns:a16="http://schemas.microsoft.com/office/drawing/2014/main" id="{AAAA6124-1B2F-4E79-9590-99A8D05C9113}"/>
            </a:ext>
          </a:extLst>
        </xdr:cNvPr>
        <xdr:cNvPicPr>
          <a:picLocks noChangeAspect="1"/>
        </xdr:cNvPicPr>
      </xdr:nvPicPr>
      <xdr:blipFill>
        <a:blip xmlns:r="http://schemas.openxmlformats.org/officeDocument/2006/relationships" r:embed="rId494">
          <a:extLst>
            <a:ext uri="{28A0092B-C50C-407E-A947-70E740481C1C}">
              <a14:useLocalDpi xmlns:a14="http://schemas.microsoft.com/office/drawing/2010/main" val="0"/>
            </a:ext>
          </a:extLst>
        </a:blip>
        <a:stretch>
          <a:fillRect/>
        </a:stretch>
      </xdr:blipFill>
      <xdr:spPr>
        <a:xfrm>
          <a:off x="5198190" y="146704277"/>
          <a:ext cx="238158" cy="238158"/>
        </a:xfrm>
        <a:prstGeom prst="rect">
          <a:avLst/>
        </a:prstGeom>
      </xdr:spPr>
    </xdr:pic>
    <xdr:clientData/>
  </xdr:twoCellAnchor>
  <xdr:twoCellAnchor editAs="oneCell">
    <xdr:from>
      <xdr:col>2</xdr:col>
      <xdr:colOff>161370</xdr:colOff>
      <xdr:row>495</xdr:row>
      <xdr:rowOff>28234</xdr:rowOff>
    </xdr:from>
    <xdr:to>
      <xdr:col>2</xdr:col>
      <xdr:colOff>399465</xdr:colOff>
      <xdr:row>495</xdr:row>
      <xdr:rowOff>264985</xdr:rowOff>
    </xdr:to>
    <xdr:pic>
      <xdr:nvPicPr>
        <xdr:cNvPr id="496" name="図 495">
          <a:extLst>
            <a:ext uri="{FF2B5EF4-FFF2-40B4-BE49-F238E27FC236}">
              <a16:creationId xmlns:a16="http://schemas.microsoft.com/office/drawing/2014/main" id="{CB8F8577-F057-4959-B552-FA71EF973964}"/>
            </a:ext>
          </a:extLst>
        </xdr:cNvPr>
        <xdr:cNvPicPr>
          <a:picLocks noChangeAspect="1"/>
        </xdr:cNvPicPr>
      </xdr:nvPicPr>
      <xdr:blipFill>
        <a:blip xmlns:r="http://schemas.openxmlformats.org/officeDocument/2006/relationships" r:embed="rId495">
          <a:extLst>
            <a:ext uri="{28A0092B-C50C-407E-A947-70E740481C1C}">
              <a14:useLocalDpi xmlns:a14="http://schemas.microsoft.com/office/drawing/2010/main" val="0"/>
            </a:ext>
          </a:extLst>
        </a:blip>
        <a:stretch>
          <a:fillRect/>
        </a:stretch>
      </xdr:blipFill>
      <xdr:spPr>
        <a:xfrm>
          <a:off x="5198190" y="147002794"/>
          <a:ext cx="238095" cy="236751"/>
        </a:xfrm>
        <a:prstGeom prst="rect">
          <a:avLst/>
        </a:prstGeom>
      </xdr:spPr>
    </xdr:pic>
    <xdr:clientData/>
  </xdr:twoCellAnchor>
  <xdr:twoCellAnchor editAs="oneCell">
    <xdr:from>
      <xdr:col>2</xdr:col>
      <xdr:colOff>161370</xdr:colOff>
      <xdr:row>496</xdr:row>
      <xdr:rowOff>26895</xdr:rowOff>
    </xdr:from>
    <xdr:to>
      <xdr:col>2</xdr:col>
      <xdr:colOff>399465</xdr:colOff>
      <xdr:row>496</xdr:row>
      <xdr:rowOff>264990</xdr:rowOff>
    </xdr:to>
    <xdr:pic>
      <xdr:nvPicPr>
        <xdr:cNvPr id="497" name="図 496">
          <a:extLst>
            <a:ext uri="{FF2B5EF4-FFF2-40B4-BE49-F238E27FC236}">
              <a16:creationId xmlns:a16="http://schemas.microsoft.com/office/drawing/2014/main" id="{A059AAA6-F9AE-426E-99A7-C27A44B3AB0F}"/>
            </a:ext>
          </a:extLst>
        </xdr:cNvPr>
        <xdr:cNvPicPr>
          <a:picLocks noChangeAspect="1"/>
        </xdr:cNvPicPr>
      </xdr:nvPicPr>
      <xdr:blipFill>
        <a:blip xmlns:r="http://schemas.openxmlformats.org/officeDocument/2006/relationships" r:embed="rId496">
          <a:extLst>
            <a:ext uri="{28A0092B-C50C-407E-A947-70E740481C1C}">
              <a14:useLocalDpi xmlns:a14="http://schemas.microsoft.com/office/drawing/2010/main" val="0"/>
            </a:ext>
          </a:extLst>
        </a:blip>
        <a:stretch>
          <a:fillRect/>
        </a:stretch>
      </xdr:blipFill>
      <xdr:spPr>
        <a:xfrm>
          <a:off x="5198190" y="147298635"/>
          <a:ext cx="238095" cy="238095"/>
        </a:xfrm>
        <a:prstGeom prst="rect">
          <a:avLst/>
        </a:prstGeom>
      </xdr:spPr>
    </xdr:pic>
    <xdr:clientData/>
  </xdr:twoCellAnchor>
  <xdr:twoCellAnchor editAs="oneCell">
    <xdr:from>
      <xdr:col>2</xdr:col>
      <xdr:colOff>161370</xdr:colOff>
      <xdr:row>497</xdr:row>
      <xdr:rowOff>26900</xdr:rowOff>
    </xdr:from>
    <xdr:to>
      <xdr:col>2</xdr:col>
      <xdr:colOff>351846</xdr:colOff>
      <xdr:row>497</xdr:row>
      <xdr:rowOff>217376</xdr:rowOff>
    </xdr:to>
    <xdr:pic>
      <xdr:nvPicPr>
        <xdr:cNvPr id="498" name="図 497">
          <a:extLst>
            <a:ext uri="{FF2B5EF4-FFF2-40B4-BE49-F238E27FC236}">
              <a16:creationId xmlns:a16="http://schemas.microsoft.com/office/drawing/2014/main" id="{9B797148-FFA9-4FAC-B80C-4ABC4E297DEA}"/>
            </a:ext>
          </a:extLst>
        </xdr:cNvPr>
        <xdr:cNvPicPr>
          <a:picLocks noChangeAspect="1"/>
        </xdr:cNvPicPr>
      </xdr:nvPicPr>
      <xdr:blipFill>
        <a:blip xmlns:r="http://schemas.openxmlformats.org/officeDocument/2006/relationships" r:embed="rId497">
          <a:extLst>
            <a:ext uri="{28A0092B-C50C-407E-A947-70E740481C1C}">
              <a14:useLocalDpi xmlns:a14="http://schemas.microsoft.com/office/drawing/2010/main" val="0"/>
            </a:ext>
          </a:extLst>
        </a:blip>
        <a:stretch>
          <a:fillRect/>
        </a:stretch>
      </xdr:blipFill>
      <xdr:spPr>
        <a:xfrm>
          <a:off x="5198190" y="147595820"/>
          <a:ext cx="190476" cy="190476"/>
        </a:xfrm>
        <a:prstGeom prst="rect">
          <a:avLst/>
        </a:prstGeom>
      </xdr:spPr>
    </xdr:pic>
    <xdr:clientData/>
  </xdr:twoCellAnchor>
  <xdr:twoCellAnchor editAs="oneCell">
    <xdr:from>
      <xdr:col>2</xdr:col>
      <xdr:colOff>161370</xdr:colOff>
      <xdr:row>498</xdr:row>
      <xdr:rowOff>28237</xdr:rowOff>
    </xdr:from>
    <xdr:to>
      <xdr:col>2</xdr:col>
      <xdr:colOff>399528</xdr:colOff>
      <xdr:row>498</xdr:row>
      <xdr:rowOff>265051</xdr:rowOff>
    </xdr:to>
    <xdr:pic>
      <xdr:nvPicPr>
        <xdr:cNvPr id="499" name="図 498">
          <a:extLst>
            <a:ext uri="{FF2B5EF4-FFF2-40B4-BE49-F238E27FC236}">
              <a16:creationId xmlns:a16="http://schemas.microsoft.com/office/drawing/2014/main" id="{A7CA75C7-3691-4C47-A0B2-6E1F6A81704A}"/>
            </a:ext>
          </a:extLst>
        </xdr:cNvPr>
        <xdr:cNvPicPr>
          <a:picLocks noChangeAspect="1"/>
        </xdr:cNvPicPr>
      </xdr:nvPicPr>
      <xdr:blipFill>
        <a:blip xmlns:r="http://schemas.openxmlformats.org/officeDocument/2006/relationships" r:embed="rId498">
          <a:extLst>
            <a:ext uri="{28A0092B-C50C-407E-A947-70E740481C1C}">
              <a14:useLocalDpi xmlns:a14="http://schemas.microsoft.com/office/drawing/2010/main" val="0"/>
            </a:ext>
          </a:extLst>
        </a:blip>
        <a:stretch>
          <a:fillRect/>
        </a:stretch>
      </xdr:blipFill>
      <xdr:spPr>
        <a:xfrm>
          <a:off x="5198190" y="147894337"/>
          <a:ext cx="238158" cy="236814"/>
        </a:xfrm>
        <a:prstGeom prst="rect">
          <a:avLst/>
        </a:prstGeom>
      </xdr:spPr>
    </xdr:pic>
    <xdr:clientData/>
  </xdr:twoCellAnchor>
  <xdr:twoCellAnchor editAs="oneCell">
    <xdr:from>
      <xdr:col>2</xdr:col>
      <xdr:colOff>161370</xdr:colOff>
      <xdr:row>499</xdr:row>
      <xdr:rowOff>26897</xdr:rowOff>
    </xdr:from>
    <xdr:to>
      <xdr:col>2</xdr:col>
      <xdr:colOff>351897</xdr:colOff>
      <xdr:row>499</xdr:row>
      <xdr:rowOff>217424</xdr:rowOff>
    </xdr:to>
    <xdr:pic>
      <xdr:nvPicPr>
        <xdr:cNvPr id="500" name="図 499">
          <a:extLst>
            <a:ext uri="{FF2B5EF4-FFF2-40B4-BE49-F238E27FC236}">
              <a16:creationId xmlns:a16="http://schemas.microsoft.com/office/drawing/2014/main" id="{C9E7C1BD-97B7-4326-978D-0E36F935BFE4}"/>
            </a:ext>
          </a:extLst>
        </xdr:cNvPr>
        <xdr:cNvPicPr>
          <a:picLocks noChangeAspect="1"/>
        </xdr:cNvPicPr>
      </xdr:nvPicPr>
      <xdr:blipFill>
        <a:blip xmlns:r="http://schemas.openxmlformats.org/officeDocument/2006/relationships" r:embed="rId499">
          <a:extLst>
            <a:ext uri="{28A0092B-C50C-407E-A947-70E740481C1C}">
              <a14:useLocalDpi xmlns:a14="http://schemas.microsoft.com/office/drawing/2010/main" val="0"/>
            </a:ext>
          </a:extLst>
        </a:blip>
        <a:stretch>
          <a:fillRect/>
        </a:stretch>
      </xdr:blipFill>
      <xdr:spPr>
        <a:xfrm>
          <a:off x="5198190" y="148190177"/>
          <a:ext cx="190527" cy="190527"/>
        </a:xfrm>
        <a:prstGeom prst="rect">
          <a:avLst/>
        </a:prstGeom>
      </xdr:spPr>
    </xdr:pic>
    <xdr:clientData/>
  </xdr:twoCellAnchor>
  <xdr:twoCellAnchor editAs="oneCell">
    <xdr:from>
      <xdr:col>2</xdr:col>
      <xdr:colOff>161370</xdr:colOff>
      <xdr:row>500</xdr:row>
      <xdr:rowOff>28235</xdr:rowOff>
    </xdr:from>
    <xdr:to>
      <xdr:col>2</xdr:col>
      <xdr:colOff>399465</xdr:colOff>
      <xdr:row>500</xdr:row>
      <xdr:rowOff>264985</xdr:rowOff>
    </xdr:to>
    <xdr:pic>
      <xdr:nvPicPr>
        <xdr:cNvPr id="501" name="図 500">
          <a:extLst>
            <a:ext uri="{FF2B5EF4-FFF2-40B4-BE49-F238E27FC236}">
              <a16:creationId xmlns:a16="http://schemas.microsoft.com/office/drawing/2014/main" id="{28F296BF-A0DF-456A-A7C8-74CCA24C2DFF}"/>
            </a:ext>
          </a:extLst>
        </xdr:cNvPr>
        <xdr:cNvPicPr>
          <a:picLocks noChangeAspect="1"/>
        </xdr:cNvPicPr>
      </xdr:nvPicPr>
      <xdr:blipFill>
        <a:blip xmlns:r="http://schemas.openxmlformats.org/officeDocument/2006/relationships" r:embed="rId500">
          <a:extLst>
            <a:ext uri="{28A0092B-C50C-407E-A947-70E740481C1C}">
              <a14:useLocalDpi xmlns:a14="http://schemas.microsoft.com/office/drawing/2010/main" val="0"/>
            </a:ext>
          </a:extLst>
        </a:blip>
        <a:stretch>
          <a:fillRect/>
        </a:stretch>
      </xdr:blipFill>
      <xdr:spPr>
        <a:xfrm>
          <a:off x="5198190" y="148488695"/>
          <a:ext cx="238095" cy="236750"/>
        </a:xfrm>
        <a:prstGeom prst="rect">
          <a:avLst/>
        </a:prstGeom>
      </xdr:spPr>
    </xdr:pic>
    <xdr:clientData/>
  </xdr:twoCellAnchor>
  <xdr:twoCellAnchor editAs="oneCell">
    <xdr:from>
      <xdr:col>2</xdr:col>
      <xdr:colOff>161370</xdr:colOff>
      <xdr:row>501</xdr:row>
      <xdr:rowOff>26895</xdr:rowOff>
    </xdr:from>
    <xdr:to>
      <xdr:col>2</xdr:col>
      <xdr:colOff>399528</xdr:colOff>
      <xdr:row>501</xdr:row>
      <xdr:rowOff>265053</xdr:rowOff>
    </xdr:to>
    <xdr:pic>
      <xdr:nvPicPr>
        <xdr:cNvPr id="502" name="図 501">
          <a:extLst>
            <a:ext uri="{FF2B5EF4-FFF2-40B4-BE49-F238E27FC236}">
              <a16:creationId xmlns:a16="http://schemas.microsoft.com/office/drawing/2014/main" id="{4E1AC8A9-1120-4C92-9BA0-AC448DBA81F3}"/>
            </a:ext>
          </a:extLst>
        </xdr:cNvPr>
        <xdr:cNvPicPr>
          <a:picLocks noChangeAspect="1"/>
        </xdr:cNvPicPr>
      </xdr:nvPicPr>
      <xdr:blipFill>
        <a:blip xmlns:r="http://schemas.openxmlformats.org/officeDocument/2006/relationships" r:embed="rId501">
          <a:extLst>
            <a:ext uri="{28A0092B-C50C-407E-A947-70E740481C1C}">
              <a14:useLocalDpi xmlns:a14="http://schemas.microsoft.com/office/drawing/2010/main" val="0"/>
            </a:ext>
          </a:extLst>
        </a:blip>
        <a:stretch>
          <a:fillRect/>
        </a:stretch>
      </xdr:blipFill>
      <xdr:spPr>
        <a:xfrm>
          <a:off x="5198190" y="148784535"/>
          <a:ext cx="238158" cy="238158"/>
        </a:xfrm>
        <a:prstGeom prst="rect">
          <a:avLst/>
        </a:prstGeom>
      </xdr:spPr>
    </xdr:pic>
    <xdr:clientData/>
  </xdr:twoCellAnchor>
  <xdr:twoCellAnchor editAs="oneCell">
    <xdr:from>
      <xdr:col>2</xdr:col>
      <xdr:colOff>161370</xdr:colOff>
      <xdr:row>502</xdr:row>
      <xdr:rowOff>26900</xdr:rowOff>
    </xdr:from>
    <xdr:to>
      <xdr:col>2</xdr:col>
      <xdr:colOff>399528</xdr:colOff>
      <xdr:row>502</xdr:row>
      <xdr:rowOff>265058</xdr:rowOff>
    </xdr:to>
    <xdr:pic>
      <xdr:nvPicPr>
        <xdr:cNvPr id="503" name="図 502">
          <a:extLst>
            <a:ext uri="{FF2B5EF4-FFF2-40B4-BE49-F238E27FC236}">
              <a16:creationId xmlns:a16="http://schemas.microsoft.com/office/drawing/2014/main" id="{1C319229-7666-4309-B394-A54DE0C0A91C}"/>
            </a:ext>
          </a:extLst>
        </xdr:cNvPr>
        <xdr:cNvPicPr>
          <a:picLocks noChangeAspect="1"/>
        </xdr:cNvPicPr>
      </xdr:nvPicPr>
      <xdr:blipFill>
        <a:blip xmlns:r="http://schemas.openxmlformats.org/officeDocument/2006/relationships" r:embed="rId502">
          <a:extLst>
            <a:ext uri="{28A0092B-C50C-407E-A947-70E740481C1C}">
              <a14:useLocalDpi xmlns:a14="http://schemas.microsoft.com/office/drawing/2010/main" val="0"/>
            </a:ext>
          </a:extLst>
        </a:blip>
        <a:stretch>
          <a:fillRect/>
        </a:stretch>
      </xdr:blipFill>
      <xdr:spPr>
        <a:xfrm>
          <a:off x="5198190" y="149081720"/>
          <a:ext cx="238158" cy="238158"/>
        </a:xfrm>
        <a:prstGeom prst="rect">
          <a:avLst/>
        </a:prstGeom>
      </xdr:spPr>
    </xdr:pic>
    <xdr:clientData/>
  </xdr:twoCellAnchor>
  <xdr:twoCellAnchor editAs="oneCell">
    <xdr:from>
      <xdr:col>2</xdr:col>
      <xdr:colOff>161370</xdr:colOff>
      <xdr:row>503</xdr:row>
      <xdr:rowOff>28238</xdr:rowOff>
    </xdr:from>
    <xdr:to>
      <xdr:col>2</xdr:col>
      <xdr:colOff>399528</xdr:colOff>
      <xdr:row>503</xdr:row>
      <xdr:rowOff>265051</xdr:rowOff>
    </xdr:to>
    <xdr:pic>
      <xdr:nvPicPr>
        <xdr:cNvPr id="504" name="図 503">
          <a:extLst>
            <a:ext uri="{FF2B5EF4-FFF2-40B4-BE49-F238E27FC236}">
              <a16:creationId xmlns:a16="http://schemas.microsoft.com/office/drawing/2014/main" id="{1CF20B5B-8096-4A07-B5CA-3E8AF213E2F6}"/>
            </a:ext>
          </a:extLst>
        </xdr:cNvPr>
        <xdr:cNvPicPr>
          <a:picLocks noChangeAspect="1"/>
        </xdr:cNvPicPr>
      </xdr:nvPicPr>
      <xdr:blipFill>
        <a:blip xmlns:r="http://schemas.openxmlformats.org/officeDocument/2006/relationships" r:embed="rId503">
          <a:extLst>
            <a:ext uri="{28A0092B-C50C-407E-A947-70E740481C1C}">
              <a14:useLocalDpi xmlns:a14="http://schemas.microsoft.com/office/drawing/2010/main" val="0"/>
            </a:ext>
          </a:extLst>
        </a:blip>
        <a:stretch>
          <a:fillRect/>
        </a:stretch>
      </xdr:blipFill>
      <xdr:spPr>
        <a:xfrm>
          <a:off x="5198190" y="149380238"/>
          <a:ext cx="238158" cy="236813"/>
        </a:xfrm>
        <a:prstGeom prst="rect">
          <a:avLst/>
        </a:prstGeom>
      </xdr:spPr>
    </xdr:pic>
    <xdr:clientData/>
  </xdr:twoCellAnchor>
  <xdr:twoCellAnchor editAs="oneCell">
    <xdr:from>
      <xdr:col>2</xdr:col>
      <xdr:colOff>161370</xdr:colOff>
      <xdr:row>504</xdr:row>
      <xdr:rowOff>26897</xdr:rowOff>
    </xdr:from>
    <xdr:to>
      <xdr:col>2</xdr:col>
      <xdr:colOff>399528</xdr:colOff>
      <xdr:row>504</xdr:row>
      <xdr:rowOff>265055</xdr:rowOff>
    </xdr:to>
    <xdr:pic>
      <xdr:nvPicPr>
        <xdr:cNvPr id="505" name="図 504">
          <a:extLst>
            <a:ext uri="{FF2B5EF4-FFF2-40B4-BE49-F238E27FC236}">
              <a16:creationId xmlns:a16="http://schemas.microsoft.com/office/drawing/2014/main" id="{D7B5348D-2C90-4C44-90D2-2E621D2805FB}"/>
            </a:ext>
          </a:extLst>
        </xdr:cNvPr>
        <xdr:cNvPicPr>
          <a:picLocks noChangeAspect="1"/>
        </xdr:cNvPicPr>
      </xdr:nvPicPr>
      <xdr:blipFill>
        <a:blip xmlns:r="http://schemas.openxmlformats.org/officeDocument/2006/relationships" r:embed="rId504">
          <a:extLst>
            <a:ext uri="{28A0092B-C50C-407E-A947-70E740481C1C}">
              <a14:useLocalDpi xmlns:a14="http://schemas.microsoft.com/office/drawing/2010/main" val="0"/>
            </a:ext>
          </a:extLst>
        </a:blip>
        <a:stretch>
          <a:fillRect/>
        </a:stretch>
      </xdr:blipFill>
      <xdr:spPr>
        <a:xfrm>
          <a:off x="5198190" y="149676077"/>
          <a:ext cx="238158" cy="238158"/>
        </a:xfrm>
        <a:prstGeom prst="rect">
          <a:avLst/>
        </a:prstGeom>
      </xdr:spPr>
    </xdr:pic>
    <xdr:clientData/>
  </xdr:twoCellAnchor>
  <xdr:twoCellAnchor editAs="oneCell">
    <xdr:from>
      <xdr:col>2</xdr:col>
      <xdr:colOff>161370</xdr:colOff>
      <xdr:row>505</xdr:row>
      <xdr:rowOff>28234</xdr:rowOff>
    </xdr:from>
    <xdr:to>
      <xdr:col>2</xdr:col>
      <xdr:colOff>399528</xdr:colOff>
      <xdr:row>505</xdr:row>
      <xdr:rowOff>265048</xdr:rowOff>
    </xdr:to>
    <xdr:pic>
      <xdr:nvPicPr>
        <xdr:cNvPr id="506" name="図 505">
          <a:extLst>
            <a:ext uri="{FF2B5EF4-FFF2-40B4-BE49-F238E27FC236}">
              <a16:creationId xmlns:a16="http://schemas.microsoft.com/office/drawing/2014/main" id="{E54F560B-DA51-4C1D-A904-04106C99B7E3}"/>
            </a:ext>
          </a:extLst>
        </xdr:cNvPr>
        <xdr:cNvPicPr>
          <a:picLocks noChangeAspect="1"/>
        </xdr:cNvPicPr>
      </xdr:nvPicPr>
      <xdr:blipFill>
        <a:blip xmlns:r="http://schemas.openxmlformats.org/officeDocument/2006/relationships" r:embed="rId505">
          <a:extLst>
            <a:ext uri="{28A0092B-C50C-407E-A947-70E740481C1C}">
              <a14:useLocalDpi xmlns:a14="http://schemas.microsoft.com/office/drawing/2010/main" val="0"/>
            </a:ext>
          </a:extLst>
        </a:blip>
        <a:stretch>
          <a:fillRect/>
        </a:stretch>
      </xdr:blipFill>
      <xdr:spPr>
        <a:xfrm>
          <a:off x="5198190" y="149974594"/>
          <a:ext cx="238158" cy="236814"/>
        </a:xfrm>
        <a:prstGeom prst="rect">
          <a:avLst/>
        </a:prstGeom>
      </xdr:spPr>
    </xdr:pic>
    <xdr:clientData/>
  </xdr:twoCellAnchor>
  <xdr:twoCellAnchor editAs="oneCell">
    <xdr:from>
      <xdr:col>2</xdr:col>
      <xdr:colOff>161370</xdr:colOff>
      <xdr:row>506</xdr:row>
      <xdr:rowOff>26895</xdr:rowOff>
    </xdr:from>
    <xdr:to>
      <xdr:col>2</xdr:col>
      <xdr:colOff>399528</xdr:colOff>
      <xdr:row>506</xdr:row>
      <xdr:rowOff>265053</xdr:rowOff>
    </xdr:to>
    <xdr:pic>
      <xdr:nvPicPr>
        <xdr:cNvPr id="507" name="図 506">
          <a:extLst>
            <a:ext uri="{FF2B5EF4-FFF2-40B4-BE49-F238E27FC236}">
              <a16:creationId xmlns:a16="http://schemas.microsoft.com/office/drawing/2014/main" id="{5FA89F86-A283-4C4F-9BED-7F131B4A8E9B}"/>
            </a:ext>
          </a:extLst>
        </xdr:cNvPr>
        <xdr:cNvPicPr>
          <a:picLocks noChangeAspect="1"/>
        </xdr:cNvPicPr>
      </xdr:nvPicPr>
      <xdr:blipFill>
        <a:blip xmlns:r="http://schemas.openxmlformats.org/officeDocument/2006/relationships" r:embed="rId506">
          <a:extLst>
            <a:ext uri="{28A0092B-C50C-407E-A947-70E740481C1C}">
              <a14:useLocalDpi xmlns:a14="http://schemas.microsoft.com/office/drawing/2010/main" val="0"/>
            </a:ext>
          </a:extLst>
        </a:blip>
        <a:stretch>
          <a:fillRect/>
        </a:stretch>
      </xdr:blipFill>
      <xdr:spPr>
        <a:xfrm>
          <a:off x="5198190" y="150270435"/>
          <a:ext cx="238158" cy="238158"/>
        </a:xfrm>
        <a:prstGeom prst="rect">
          <a:avLst/>
        </a:prstGeom>
      </xdr:spPr>
    </xdr:pic>
    <xdr:clientData/>
  </xdr:twoCellAnchor>
  <xdr:twoCellAnchor editAs="oneCell">
    <xdr:from>
      <xdr:col>2</xdr:col>
      <xdr:colOff>161370</xdr:colOff>
      <xdr:row>507</xdr:row>
      <xdr:rowOff>26900</xdr:rowOff>
    </xdr:from>
    <xdr:to>
      <xdr:col>2</xdr:col>
      <xdr:colOff>399465</xdr:colOff>
      <xdr:row>507</xdr:row>
      <xdr:rowOff>264995</xdr:rowOff>
    </xdr:to>
    <xdr:pic>
      <xdr:nvPicPr>
        <xdr:cNvPr id="508" name="図 507">
          <a:extLst>
            <a:ext uri="{FF2B5EF4-FFF2-40B4-BE49-F238E27FC236}">
              <a16:creationId xmlns:a16="http://schemas.microsoft.com/office/drawing/2014/main" id="{20065422-8415-4E41-BA39-068F33D0334A}"/>
            </a:ext>
          </a:extLst>
        </xdr:cNvPr>
        <xdr:cNvPicPr>
          <a:picLocks noChangeAspect="1"/>
        </xdr:cNvPicPr>
      </xdr:nvPicPr>
      <xdr:blipFill>
        <a:blip xmlns:r="http://schemas.openxmlformats.org/officeDocument/2006/relationships" r:embed="rId507">
          <a:extLst>
            <a:ext uri="{28A0092B-C50C-407E-A947-70E740481C1C}">
              <a14:useLocalDpi xmlns:a14="http://schemas.microsoft.com/office/drawing/2010/main" val="0"/>
            </a:ext>
          </a:extLst>
        </a:blip>
        <a:stretch>
          <a:fillRect/>
        </a:stretch>
      </xdr:blipFill>
      <xdr:spPr>
        <a:xfrm>
          <a:off x="5198190" y="150567620"/>
          <a:ext cx="238095" cy="238095"/>
        </a:xfrm>
        <a:prstGeom prst="rect">
          <a:avLst/>
        </a:prstGeom>
      </xdr:spPr>
    </xdr:pic>
    <xdr:clientData/>
  </xdr:twoCellAnchor>
  <xdr:twoCellAnchor editAs="oneCell">
    <xdr:from>
      <xdr:col>2</xdr:col>
      <xdr:colOff>161370</xdr:colOff>
      <xdr:row>508</xdr:row>
      <xdr:rowOff>28238</xdr:rowOff>
    </xdr:from>
    <xdr:to>
      <xdr:col>2</xdr:col>
      <xdr:colOff>399465</xdr:colOff>
      <xdr:row>508</xdr:row>
      <xdr:rowOff>264988</xdr:rowOff>
    </xdr:to>
    <xdr:pic>
      <xdr:nvPicPr>
        <xdr:cNvPr id="509" name="図 508">
          <a:extLst>
            <a:ext uri="{FF2B5EF4-FFF2-40B4-BE49-F238E27FC236}">
              <a16:creationId xmlns:a16="http://schemas.microsoft.com/office/drawing/2014/main" id="{9DD24675-201E-4243-8760-890EFB211F54}"/>
            </a:ext>
          </a:extLst>
        </xdr:cNvPr>
        <xdr:cNvPicPr>
          <a:picLocks noChangeAspect="1"/>
        </xdr:cNvPicPr>
      </xdr:nvPicPr>
      <xdr:blipFill>
        <a:blip xmlns:r="http://schemas.openxmlformats.org/officeDocument/2006/relationships" r:embed="rId508">
          <a:extLst>
            <a:ext uri="{28A0092B-C50C-407E-A947-70E740481C1C}">
              <a14:useLocalDpi xmlns:a14="http://schemas.microsoft.com/office/drawing/2010/main" val="0"/>
            </a:ext>
          </a:extLst>
        </a:blip>
        <a:stretch>
          <a:fillRect/>
        </a:stretch>
      </xdr:blipFill>
      <xdr:spPr>
        <a:xfrm>
          <a:off x="5198190" y="150866138"/>
          <a:ext cx="238095" cy="236750"/>
        </a:xfrm>
        <a:prstGeom prst="rect">
          <a:avLst/>
        </a:prstGeom>
      </xdr:spPr>
    </xdr:pic>
    <xdr:clientData/>
  </xdr:twoCellAnchor>
  <xdr:twoCellAnchor editAs="oneCell">
    <xdr:from>
      <xdr:col>2</xdr:col>
      <xdr:colOff>161370</xdr:colOff>
      <xdr:row>509</xdr:row>
      <xdr:rowOff>26897</xdr:rowOff>
    </xdr:from>
    <xdr:to>
      <xdr:col>2</xdr:col>
      <xdr:colOff>399465</xdr:colOff>
      <xdr:row>509</xdr:row>
      <xdr:rowOff>264992</xdr:rowOff>
    </xdr:to>
    <xdr:pic>
      <xdr:nvPicPr>
        <xdr:cNvPr id="510" name="図 509">
          <a:extLst>
            <a:ext uri="{FF2B5EF4-FFF2-40B4-BE49-F238E27FC236}">
              <a16:creationId xmlns:a16="http://schemas.microsoft.com/office/drawing/2014/main" id="{FDAAF657-D929-4049-8DF3-D873F45864EE}"/>
            </a:ext>
          </a:extLst>
        </xdr:cNvPr>
        <xdr:cNvPicPr>
          <a:picLocks noChangeAspect="1"/>
        </xdr:cNvPicPr>
      </xdr:nvPicPr>
      <xdr:blipFill>
        <a:blip xmlns:r="http://schemas.openxmlformats.org/officeDocument/2006/relationships" r:embed="rId509">
          <a:extLst>
            <a:ext uri="{28A0092B-C50C-407E-A947-70E740481C1C}">
              <a14:useLocalDpi xmlns:a14="http://schemas.microsoft.com/office/drawing/2010/main" val="0"/>
            </a:ext>
          </a:extLst>
        </a:blip>
        <a:stretch>
          <a:fillRect/>
        </a:stretch>
      </xdr:blipFill>
      <xdr:spPr>
        <a:xfrm>
          <a:off x="5198190" y="151161977"/>
          <a:ext cx="238095" cy="238095"/>
        </a:xfrm>
        <a:prstGeom prst="rect">
          <a:avLst/>
        </a:prstGeom>
      </xdr:spPr>
    </xdr:pic>
    <xdr:clientData/>
  </xdr:twoCellAnchor>
  <xdr:twoCellAnchor editAs="oneCell">
    <xdr:from>
      <xdr:col>2</xdr:col>
      <xdr:colOff>161370</xdr:colOff>
      <xdr:row>510</xdr:row>
      <xdr:rowOff>28235</xdr:rowOff>
    </xdr:from>
    <xdr:to>
      <xdr:col>2</xdr:col>
      <xdr:colOff>399528</xdr:colOff>
      <xdr:row>510</xdr:row>
      <xdr:rowOff>265048</xdr:rowOff>
    </xdr:to>
    <xdr:pic>
      <xdr:nvPicPr>
        <xdr:cNvPr id="511" name="図 510">
          <a:extLst>
            <a:ext uri="{FF2B5EF4-FFF2-40B4-BE49-F238E27FC236}">
              <a16:creationId xmlns:a16="http://schemas.microsoft.com/office/drawing/2014/main" id="{D8B10FA6-D0C0-48AB-B37C-11002C4DF00D}"/>
            </a:ext>
          </a:extLst>
        </xdr:cNvPr>
        <xdr:cNvPicPr>
          <a:picLocks noChangeAspect="1"/>
        </xdr:cNvPicPr>
      </xdr:nvPicPr>
      <xdr:blipFill>
        <a:blip xmlns:r="http://schemas.openxmlformats.org/officeDocument/2006/relationships" r:embed="rId510">
          <a:extLst>
            <a:ext uri="{28A0092B-C50C-407E-A947-70E740481C1C}">
              <a14:useLocalDpi xmlns:a14="http://schemas.microsoft.com/office/drawing/2010/main" val="0"/>
            </a:ext>
          </a:extLst>
        </a:blip>
        <a:stretch>
          <a:fillRect/>
        </a:stretch>
      </xdr:blipFill>
      <xdr:spPr>
        <a:xfrm>
          <a:off x="5198190" y="151460495"/>
          <a:ext cx="238158" cy="236813"/>
        </a:xfrm>
        <a:prstGeom prst="rect">
          <a:avLst/>
        </a:prstGeom>
      </xdr:spPr>
    </xdr:pic>
    <xdr:clientData/>
  </xdr:twoCellAnchor>
  <xdr:twoCellAnchor editAs="oneCell">
    <xdr:from>
      <xdr:col>2</xdr:col>
      <xdr:colOff>161370</xdr:colOff>
      <xdr:row>511</xdr:row>
      <xdr:rowOff>26895</xdr:rowOff>
    </xdr:from>
    <xdr:to>
      <xdr:col>2</xdr:col>
      <xdr:colOff>399528</xdr:colOff>
      <xdr:row>511</xdr:row>
      <xdr:rowOff>265053</xdr:rowOff>
    </xdr:to>
    <xdr:pic>
      <xdr:nvPicPr>
        <xdr:cNvPr id="512" name="図 511">
          <a:extLst>
            <a:ext uri="{FF2B5EF4-FFF2-40B4-BE49-F238E27FC236}">
              <a16:creationId xmlns:a16="http://schemas.microsoft.com/office/drawing/2014/main" id="{E06E90B4-5F5F-4E5A-A76B-F86D6FE357C2}"/>
            </a:ext>
          </a:extLst>
        </xdr:cNvPr>
        <xdr:cNvPicPr>
          <a:picLocks noChangeAspect="1"/>
        </xdr:cNvPicPr>
      </xdr:nvPicPr>
      <xdr:blipFill>
        <a:blip xmlns:r="http://schemas.openxmlformats.org/officeDocument/2006/relationships" r:embed="rId511">
          <a:extLst>
            <a:ext uri="{28A0092B-C50C-407E-A947-70E740481C1C}">
              <a14:useLocalDpi xmlns:a14="http://schemas.microsoft.com/office/drawing/2010/main" val="0"/>
            </a:ext>
          </a:extLst>
        </a:blip>
        <a:stretch>
          <a:fillRect/>
        </a:stretch>
      </xdr:blipFill>
      <xdr:spPr>
        <a:xfrm>
          <a:off x="5198190" y="151756335"/>
          <a:ext cx="238158" cy="238158"/>
        </a:xfrm>
        <a:prstGeom prst="rect">
          <a:avLst/>
        </a:prstGeom>
      </xdr:spPr>
    </xdr:pic>
    <xdr:clientData/>
  </xdr:twoCellAnchor>
  <xdr:twoCellAnchor editAs="oneCell">
    <xdr:from>
      <xdr:col>2</xdr:col>
      <xdr:colOff>161370</xdr:colOff>
      <xdr:row>512</xdr:row>
      <xdr:rowOff>26900</xdr:rowOff>
    </xdr:from>
    <xdr:to>
      <xdr:col>2</xdr:col>
      <xdr:colOff>399465</xdr:colOff>
      <xdr:row>512</xdr:row>
      <xdr:rowOff>264995</xdr:rowOff>
    </xdr:to>
    <xdr:pic>
      <xdr:nvPicPr>
        <xdr:cNvPr id="513" name="図 512">
          <a:extLst>
            <a:ext uri="{FF2B5EF4-FFF2-40B4-BE49-F238E27FC236}">
              <a16:creationId xmlns:a16="http://schemas.microsoft.com/office/drawing/2014/main" id="{0E6F1C6E-8599-42C7-8BC3-351961B27497}"/>
            </a:ext>
          </a:extLst>
        </xdr:cNvPr>
        <xdr:cNvPicPr>
          <a:picLocks noChangeAspect="1"/>
        </xdr:cNvPicPr>
      </xdr:nvPicPr>
      <xdr:blipFill>
        <a:blip xmlns:r="http://schemas.openxmlformats.org/officeDocument/2006/relationships" r:embed="rId512">
          <a:extLst>
            <a:ext uri="{28A0092B-C50C-407E-A947-70E740481C1C}">
              <a14:useLocalDpi xmlns:a14="http://schemas.microsoft.com/office/drawing/2010/main" val="0"/>
            </a:ext>
          </a:extLst>
        </a:blip>
        <a:stretch>
          <a:fillRect/>
        </a:stretch>
      </xdr:blipFill>
      <xdr:spPr>
        <a:xfrm>
          <a:off x="5198190" y="152053520"/>
          <a:ext cx="238095" cy="238095"/>
        </a:xfrm>
        <a:prstGeom prst="rect">
          <a:avLst/>
        </a:prstGeom>
      </xdr:spPr>
    </xdr:pic>
    <xdr:clientData/>
  </xdr:twoCellAnchor>
  <xdr:twoCellAnchor editAs="oneCell">
    <xdr:from>
      <xdr:col>2</xdr:col>
      <xdr:colOff>161370</xdr:colOff>
      <xdr:row>513</xdr:row>
      <xdr:rowOff>28238</xdr:rowOff>
    </xdr:from>
    <xdr:to>
      <xdr:col>2</xdr:col>
      <xdr:colOff>399528</xdr:colOff>
      <xdr:row>513</xdr:row>
      <xdr:rowOff>265051</xdr:rowOff>
    </xdr:to>
    <xdr:pic>
      <xdr:nvPicPr>
        <xdr:cNvPr id="514" name="図 513">
          <a:extLst>
            <a:ext uri="{FF2B5EF4-FFF2-40B4-BE49-F238E27FC236}">
              <a16:creationId xmlns:a16="http://schemas.microsoft.com/office/drawing/2014/main" id="{7E0564EA-7C37-430D-A597-D1C968FD1718}"/>
            </a:ext>
          </a:extLst>
        </xdr:cNvPr>
        <xdr:cNvPicPr>
          <a:picLocks noChangeAspect="1"/>
        </xdr:cNvPicPr>
      </xdr:nvPicPr>
      <xdr:blipFill>
        <a:blip xmlns:r="http://schemas.openxmlformats.org/officeDocument/2006/relationships" r:embed="rId513">
          <a:extLst>
            <a:ext uri="{28A0092B-C50C-407E-A947-70E740481C1C}">
              <a14:useLocalDpi xmlns:a14="http://schemas.microsoft.com/office/drawing/2010/main" val="0"/>
            </a:ext>
          </a:extLst>
        </a:blip>
        <a:stretch>
          <a:fillRect/>
        </a:stretch>
      </xdr:blipFill>
      <xdr:spPr>
        <a:xfrm>
          <a:off x="5198190" y="152352038"/>
          <a:ext cx="238158" cy="236813"/>
        </a:xfrm>
        <a:prstGeom prst="rect">
          <a:avLst/>
        </a:prstGeom>
      </xdr:spPr>
    </xdr:pic>
    <xdr:clientData/>
  </xdr:twoCellAnchor>
  <xdr:twoCellAnchor editAs="oneCell">
    <xdr:from>
      <xdr:col>2</xdr:col>
      <xdr:colOff>161370</xdr:colOff>
      <xdr:row>514</xdr:row>
      <xdr:rowOff>26897</xdr:rowOff>
    </xdr:from>
    <xdr:to>
      <xdr:col>2</xdr:col>
      <xdr:colOff>399528</xdr:colOff>
      <xdr:row>514</xdr:row>
      <xdr:rowOff>265055</xdr:rowOff>
    </xdr:to>
    <xdr:pic>
      <xdr:nvPicPr>
        <xdr:cNvPr id="515" name="図 514">
          <a:extLst>
            <a:ext uri="{FF2B5EF4-FFF2-40B4-BE49-F238E27FC236}">
              <a16:creationId xmlns:a16="http://schemas.microsoft.com/office/drawing/2014/main" id="{154BD671-AF26-432A-AEC0-FFAD5387E65E}"/>
            </a:ext>
          </a:extLst>
        </xdr:cNvPr>
        <xdr:cNvPicPr>
          <a:picLocks noChangeAspect="1"/>
        </xdr:cNvPicPr>
      </xdr:nvPicPr>
      <xdr:blipFill>
        <a:blip xmlns:r="http://schemas.openxmlformats.org/officeDocument/2006/relationships" r:embed="rId514">
          <a:extLst>
            <a:ext uri="{28A0092B-C50C-407E-A947-70E740481C1C}">
              <a14:useLocalDpi xmlns:a14="http://schemas.microsoft.com/office/drawing/2010/main" val="0"/>
            </a:ext>
          </a:extLst>
        </a:blip>
        <a:stretch>
          <a:fillRect/>
        </a:stretch>
      </xdr:blipFill>
      <xdr:spPr>
        <a:xfrm>
          <a:off x="5198190" y="152647877"/>
          <a:ext cx="238158" cy="238158"/>
        </a:xfrm>
        <a:prstGeom prst="rect">
          <a:avLst/>
        </a:prstGeom>
      </xdr:spPr>
    </xdr:pic>
    <xdr:clientData/>
  </xdr:twoCellAnchor>
  <xdr:twoCellAnchor editAs="oneCell">
    <xdr:from>
      <xdr:col>2</xdr:col>
      <xdr:colOff>161370</xdr:colOff>
      <xdr:row>515</xdr:row>
      <xdr:rowOff>28234</xdr:rowOff>
    </xdr:from>
    <xdr:to>
      <xdr:col>2</xdr:col>
      <xdr:colOff>399528</xdr:colOff>
      <xdr:row>515</xdr:row>
      <xdr:rowOff>265048</xdr:rowOff>
    </xdr:to>
    <xdr:pic>
      <xdr:nvPicPr>
        <xdr:cNvPr id="516" name="図 515">
          <a:extLst>
            <a:ext uri="{FF2B5EF4-FFF2-40B4-BE49-F238E27FC236}">
              <a16:creationId xmlns:a16="http://schemas.microsoft.com/office/drawing/2014/main" id="{02EC232F-C91D-4E62-8674-C791BDD1CA31}"/>
            </a:ext>
          </a:extLst>
        </xdr:cNvPr>
        <xdr:cNvPicPr>
          <a:picLocks noChangeAspect="1"/>
        </xdr:cNvPicPr>
      </xdr:nvPicPr>
      <xdr:blipFill>
        <a:blip xmlns:r="http://schemas.openxmlformats.org/officeDocument/2006/relationships" r:embed="rId515">
          <a:extLst>
            <a:ext uri="{28A0092B-C50C-407E-A947-70E740481C1C}">
              <a14:useLocalDpi xmlns:a14="http://schemas.microsoft.com/office/drawing/2010/main" val="0"/>
            </a:ext>
          </a:extLst>
        </a:blip>
        <a:stretch>
          <a:fillRect/>
        </a:stretch>
      </xdr:blipFill>
      <xdr:spPr>
        <a:xfrm>
          <a:off x="5198190" y="152946394"/>
          <a:ext cx="238158" cy="236814"/>
        </a:xfrm>
        <a:prstGeom prst="rect">
          <a:avLst/>
        </a:prstGeom>
      </xdr:spPr>
    </xdr:pic>
    <xdr:clientData/>
  </xdr:twoCellAnchor>
  <xdr:twoCellAnchor editAs="oneCell">
    <xdr:from>
      <xdr:col>2</xdr:col>
      <xdr:colOff>161370</xdr:colOff>
      <xdr:row>516</xdr:row>
      <xdr:rowOff>26895</xdr:rowOff>
    </xdr:from>
    <xdr:to>
      <xdr:col>2</xdr:col>
      <xdr:colOff>399528</xdr:colOff>
      <xdr:row>516</xdr:row>
      <xdr:rowOff>265053</xdr:rowOff>
    </xdr:to>
    <xdr:pic>
      <xdr:nvPicPr>
        <xdr:cNvPr id="517" name="図 516">
          <a:extLst>
            <a:ext uri="{FF2B5EF4-FFF2-40B4-BE49-F238E27FC236}">
              <a16:creationId xmlns:a16="http://schemas.microsoft.com/office/drawing/2014/main" id="{19523C0E-0CAF-4874-8F75-38E3B46E85C9}"/>
            </a:ext>
          </a:extLst>
        </xdr:cNvPr>
        <xdr:cNvPicPr>
          <a:picLocks noChangeAspect="1"/>
        </xdr:cNvPicPr>
      </xdr:nvPicPr>
      <xdr:blipFill>
        <a:blip xmlns:r="http://schemas.openxmlformats.org/officeDocument/2006/relationships" r:embed="rId516">
          <a:extLst>
            <a:ext uri="{28A0092B-C50C-407E-A947-70E740481C1C}">
              <a14:useLocalDpi xmlns:a14="http://schemas.microsoft.com/office/drawing/2010/main" val="0"/>
            </a:ext>
          </a:extLst>
        </a:blip>
        <a:stretch>
          <a:fillRect/>
        </a:stretch>
      </xdr:blipFill>
      <xdr:spPr>
        <a:xfrm>
          <a:off x="5198190" y="153242235"/>
          <a:ext cx="238158" cy="238158"/>
        </a:xfrm>
        <a:prstGeom prst="rect">
          <a:avLst/>
        </a:prstGeom>
      </xdr:spPr>
    </xdr:pic>
    <xdr:clientData/>
  </xdr:twoCellAnchor>
  <xdr:twoCellAnchor editAs="oneCell">
    <xdr:from>
      <xdr:col>2</xdr:col>
      <xdr:colOff>161370</xdr:colOff>
      <xdr:row>517</xdr:row>
      <xdr:rowOff>26900</xdr:rowOff>
    </xdr:from>
    <xdr:to>
      <xdr:col>2</xdr:col>
      <xdr:colOff>399528</xdr:colOff>
      <xdr:row>517</xdr:row>
      <xdr:rowOff>265058</xdr:rowOff>
    </xdr:to>
    <xdr:pic>
      <xdr:nvPicPr>
        <xdr:cNvPr id="518" name="図 517">
          <a:extLst>
            <a:ext uri="{FF2B5EF4-FFF2-40B4-BE49-F238E27FC236}">
              <a16:creationId xmlns:a16="http://schemas.microsoft.com/office/drawing/2014/main" id="{42127CB2-29D6-41AB-986A-9F60843949E5}"/>
            </a:ext>
          </a:extLst>
        </xdr:cNvPr>
        <xdr:cNvPicPr>
          <a:picLocks noChangeAspect="1"/>
        </xdr:cNvPicPr>
      </xdr:nvPicPr>
      <xdr:blipFill>
        <a:blip xmlns:r="http://schemas.openxmlformats.org/officeDocument/2006/relationships" r:embed="rId517">
          <a:extLst>
            <a:ext uri="{28A0092B-C50C-407E-A947-70E740481C1C}">
              <a14:useLocalDpi xmlns:a14="http://schemas.microsoft.com/office/drawing/2010/main" val="0"/>
            </a:ext>
          </a:extLst>
        </a:blip>
        <a:stretch>
          <a:fillRect/>
        </a:stretch>
      </xdr:blipFill>
      <xdr:spPr>
        <a:xfrm>
          <a:off x="5198190" y="153539420"/>
          <a:ext cx="238158" cy="238158"/>
        </a:xfrm>
        <a:prstGeom prst="rect">
          <a:avLst/>
        </a:prstGeom>
      </xdr:spPr>
    </xdr:pic>
    <xdr:clientData/>
  </xdr:twoCellAnchor>
  <xdr:twoCellAnchor editAs="oneCell">
    <xdr:from>
      <xdr:col>2</xdr:col>
      <xdr:colOff>161370</xdr:colOff>
      <xdr:row>518</xdr:row>
      <xdr:rowOff>28238</xdr:rowOff>
    </xdr:from>
    <xdr:to>
      <xdr:col>2</xdr:col>
      <xdr:colOff>399528</xdr:colOff>
      <xdr:row>518</xdr:row>
      <xdr:rowOff>265051</xdr:rowOff>
    </xdr:to>
    <xdr:pic>
      <xdr:nvPicPr>
        <xdr:cNvPr id="519" name="図 518">
          <a:extLst>
            <a:ext uri="{FF2B5EF4-FFF2-40B4-BE49-F238E27FC236}">
              <a16:creationId xmlns:a16="http://schemas.microsoft.com/office/drawing/2014/main" id="{B1FEEAB2-0C12-42CF-B408-D7F6A3AAAB96}"/>
            </a:ext>
          </a:extLst>
        </xdr:cNvPr>
        <xdr:cNvPicPr>
          <a:picLocks noChangeAspect="1"/>
        </xdr:cNvPicPr>
      </xdr:nvPicPr>
      <xdr:blipFill>
        <a:blip xmlns:r="http://schemas.openxmlformats.org/officeDocument/2006/relationships" r:embed="rId518">
          <a:extLst>
            <a:ext uri="{28A0092B-C50C-407E-A947-70E740481C1C}">
              <a14:useLocalDpi xmlns:a14="http://schemas.microsoft.com/office/drawing/2010/main" val="0"/>
            </a:ext>
          </a:extLst>
        </a:blip>
        <a:stretch>
          <a:fillRect/>
        </a:stretch>
      </xdr:blipFill>
      <xdr:spPr>
        <a:xfrm>
          <a:off x="5198190" y="153837938"/>
          <a:ext cx="238158" cy="236813"/>
        </a:xfrm>
        <a:prstGeom prst="rect">
          <a:avLst/>
        </a:prstGeom>
      </xdr:spPr>
    </xdr:pic>
    <xdr:clientData/>
  </xdr:twoCellAnchor>
  <xdr:twoCellAnchor editAs="oneCell">
    <xdr:from>
      <xdr:col>2</xdr:col>
      <xdr:colOff>161370</xdr:colOff>
      <xdr:row>519</xdr:row>
      <xdr:rowOff>26897</xdr:rowOff>
    </xdr:from>
    <xdr:to>
      <xdr:col>2</xdr:col>
      <xdr:colOff>399528</xdr:colOff>
      <xdr:row>519</xdr:row>
      <xdr:rowOff>265055</xdr:rowOff>
    </xdr:to>
    <xdr:pic>
      <xdr:nvPicPr>
        <xdr:cNvPr id="520" name="図 519">
          <a:extLst>
            <a:ext uri="{FF2B5EF4-FFF2-40B4-BE49-F238E27FC236}">
              <a16:creationId xmlns:a16="http://schemas.microsoft.com/office/drawing/2014/main" id="{E0E72823-B8D1-460C-AB23-63751A058252}"/>
            </a:ext>
          </a:extLst>
        </xdr:cNvPr>
        <xdr:cNvPicPr>
          <a:picLocks noChangeAspect="1"/>
        </xdr:cNvPicPr>
      </xdr:nvPicPr>
      <xdr:blipFill>
        <a:blip xmlns:r="http://schemas.openxmlformats.org/officeDocument/2006/relationships" r:embed="rId519">
          <a:extLst>
            <a:ext uri="{28A0092B-C50C-407E-A947-70E740481C1C}">
              <a14:useLocalDpi xmlns:a14="http://schemas.microsoft.com/office/drawing/2010/main" val="0"/>
            </a:ext>
          </a:extLst>
        </a:blip>
        <a:stretch>
          <a:fillRect/>
        </a:stretch>
      </xdr:blipFill>
      <xdr:spPr>
        <a:xfrm>
          <a:off x="5198190" y="154133777"/>
          <a:ext cx="238158" cy="238158"/>
        </a:xfrm>
        <a:prstGeom prst="rect">
          <a:avLst/>
        </a:prstGeom>
      </xdr:spPr>
    </xdr:pic>
    <xdr:clientData/>
  </xdr:twoCellAnchor>
  <xdr:twoCellAnchor editAs="oneCell">
    <xdr:from>
      <xdr:col>2</xdr:col>
      <xdr:colOff>161370</xdr:colOff>
      <xdr:row>520</xdr:row>
      <xdr:rowOff>28235</xdr:rowOff>
    </xdr:from>
    <xdr:to>
      <xdr:col>2</xdr:col>
      <xdr:colOff>399528</xdr:colOff>
      <xdr:row>520</xdr:row>
      <xdr:rowOff>265048</xdr:rowOff>
    </xdr:to>
    <xdr:pic>
      <xdr:nvPicPr>
        <xdr:cNvPr id="521" name="図 520">
          <a:extLst>
            <a:ext uri="{FF2B5EF4-FFF2-40B4-BE49-F238E27FC236}">
              <a16:creationId xmlns:a16="http://schemas.microsoft.com/office/drawing/2014/main" id="{6A6CE550-6186-4B7B-886F-AC58AC06E252}"/>
            </a:ext>
          </a:extLst>
        </xdr:cNvPr>
        <xdr:cNvPicPr>
          <a:picLocks noChangeAspect="1"/>
        </xdr:cNvPicPr>
      </xdr:nvPicPr>
      <xdr:blipFill>
        <a:blip xmlns:r="http://schemas.openxmlformats.org/officeDocument/2006/relationships" r:embed="rId520">
          <a:extLst>
            <a:ext uri="{28A0092B-C50C-407E-A947-70E740481C1C}">
              <a14:useLocalDpi xmlns:a14="http://schemas.microsoft.com/office/drawing/2010/main" val="0"/>
            </a:ext>
          </a:extLst>
        </a:blip>
        <a:stretch>
          <a:fillRect/>
        </a:stretch>
      </xdr:blipFill>
      <xdr:spPr>
        <a:xfrm>
          <a:off x="5198190" y="154432295"/>
          <a:ext cx="238158" cy="236813"/>
        </a:xfrm>
        <a:prstGeom prst="rect">
          <a:avLst/>
        </a:prstGeom>
      </xdr:spPr>
    </xdr:pic>
    <xdr:clientData/>
  </xdr:twoCellAnchor>
  <xdr:twoCellAnchor editAs="oneCell">
    <xdr:from>
      <xdr:col>2</xdr:col>
      <xdr:colOff>161370</xdr:colOff>
      <xdr:row>521</xdr:row>
      <xdr:rowOff>26895</xdr:rowOff>
    </xdr:from>
    <xdr:to>
      <xdr:col>2</xdr:col>
      <xdr:colOff>415338</xdr:colOff>
      <xdr:row>521</xdr:row>
      <xdr:rowOff>280863</xdr:rowOff>
    </xdr:to>
    <xdr:pic>
      <xdr:nvPicPr>
        <xdr:cNvPr id="522" name="図 521">
          <a:extLst>
            <a:ext uri="{FF2B5EF4-FFF2-40B4-BE49-F238E27FC236}">
              <a16:creationId xmlns:a16="http://schemas.microsoft.com/office/drawing/2014/main" id="{D86F8EAB-C1AF-48BA-8E69-7F16B4B17033}"/>
            </a:ext>
          </a:extLst>
        </xdr:cNvPr>
        <xdr:cNvPicPr>
          <a:picLocks noChangeAspect="1"/>
        </xdr:cNvPicPr>
      </xdr:nvPicPr>
      <xdr:blipFill>
        <a:blip xmlns:r="http://schemas.openxmlformats.org/officeDocument/2006/relationships" r:embed="rId521">
          <a:extLst>
            <a:ext uri="{28A0092B-C50C-407E-A947-70E740481C1C}">
              <a14:useLocalDpi xmlns:a14="http://schemas.microsoft.com/office/drawing/2010/main" val="0"/>
            </a:ext>
          </a:extLst>
        </a:blip>
        <a:stretch>
          <a:fillRect/>
        </a:stretch>
      </xdr:blipFill>
      <xdr:spPr>
        <a:xfrm>
          <a:off x="5198190" y="154728135"/>
          <a:ext cx="253968" cy="253968"/>
        </a:xfrm>
        <a:prstGeom prst="rect">
          <a:avLst/>
        </a:prstGeom>
      </xdr:spPr>
    </xdr:pic>
    <xdr:clientData/>
  </xdr:twoCellAnchor>
  <xdr:twoCellAnchor editAs="oneCell">
    <xdr:from>
      <xdr:col>2</xdr:col>
      <xdr:colOff>161370</xdr:colOff>
      <xdr:row>522</xdr:row>
      <xdr:rowOff>26900</xdr:rowOff>
    </xdr:from>
    <xdr:to>
      <xdr:col>2</xdr:col>
      <xdr:colOff>415338</xdr:colOff>
      <xdr:row>522</xdr:row>
      <xdr:rowOff>280868</xdr:rowOff>
    </xdr:to>
    <xdr:pic>
      <xdr:nvPicPr>
        <xdr:cNvPr id="523" name="図 522">
          <a:extLst>
            <a:ext uri="{FF2B5EF4-FFF2-40B4-BE49-F238E27FC236}">
              <a16:creationId xmlns:a16="http://schemas.microsoft.com/office/drawing/2014/main" id="{9ACE5590-3D42-4B88-9CC1-77C1D11E3E4B}"/>
            </a:ext>
          </a:extLst>
        </xdr:cNvPr>
        <xdr:cNvPicPr>
          <a:picLocks noChangeAspect="1"/>
        </xdr:cNvPicPr>
      </xdr:nvPicPr>
      <xdr:blipFill>
        <a:blip xmlns:r="http://schemas.openxmlformats.org/officeDocument/2006/relationships" r:embed="rId522">
          <a:extLst>
            <a:ext uri="{28A0092B-C50C-407E-A947-70E740481C1C}">
              <a14:useLocalDpi xmlns:a14="http://schemas.microsoft.com/office/drawing/2010/main" val="0"/>
            </a:ext>
          </a:extLst>
        </a:blip>
        <a:stretch>
          <a:fillRect/>
        </a:stretch>
      </xdr:blipFill>
      <xdr:spPr>
        <a:xfrm>
          <a:off x="5198190" y="155025320"/>
          <a:ext cx="253968" cy="253968"/>
        </a:xfrm>
        <a:prstGeom prst="rect">
          <a:avLst/>
        </a:prstGeom>
      </xdr:spPr>
    </xdr:pic>
    <xdr:clientData/>
  </xdr:twoCellAnchor>
  <xdr:twoCellAnchor editAs="oneCell">
    <xdr:from>
      <xdr:col>2</xdr:col>
      <xdr:colOff>161370</xdr:colOff>
      <xdr:row>523</xdr:row>
      <xdr:rowOff>28238</xdr:rowOff>
    </xdr:from>
    <xdr:to>
      <xdr:col>2</xdr:col>
      <xdr:colOff>415338</xdr:colOff>
      <xdr:row>523</xdr:row>
      <xdr:rowOff>280861</xdr:rowOff>
    </xdr:to>
    <xdr:pic>
      <xdr:nvPicPr>
        <xdr:cNvPr id="524" name="図 523">
          <a:extLst>
            <a:ext uri="{FF2B5EF4-FFF2-40B4-BE49-F238E27FC236}">
              <a16:creationId xmlns:a16="http://schemas.microsoft.com/office/drawing/2014/main" id="{56744A54-3782-4807-B4E2-714C29943B7F}"/>
            </a:ext>
          </a:extLst>
        </xdr:cNvPr>
        <xdr:cNvPicPr>
          <a:picLocks noChangeAspect="1"/>
        </xdr:cNvPicPr>
      </xdr:nvPicPr>
      <xdr:blipFill>
        <a:blip xmlns:r="http://schemas.openxmlformats.org/officeDocument/2006/relationships" r:embed="rId523">
          <a:extLst>
            <a:ext uri="{28A0092B-C50C-407E-A947-70E740481C1C}">
              <a14:useLocalDpi xmlns:a14="http://schemas.microsoft.com/office/drawing/2010/main" val="0"/>
            </a:ext>
          </a:extLst>
        </a:blip>
        <a:stretch>
          <a:fillRect/>
        </a:stretch>
      </xdr:blipFill>
      <xdr:spPr>
        <a:xfrm>
          <a:off x="5198190" y="155323838"/>
          <a:ext cx="253968" cy="252623"/>
        </a:xfrm>
        <a:prstGeom prst="rect">
          <a:avLst/>
        </a:prstGeom>
      </xdr:spPr>
    </xdr:pic>
    <xdr:clientData/>
  </xdr:twoCellAnchor>
  <xdr:twoCellAnchor editAs="oneCell">
    <xdr:from>
      <xdr:col>2</xdr:col>
      <xdr:colOff>161370</xdr:colOff>
      <xdr:row>524</xdr:row>
      <xdr:rowOff>26897</xdr:rowOff>
    </xdr:from>
    <xdr:to>
      <xdr:col>2</xdr:col>
      <xdr:colOff>415338</xdr:colOff>
      <xdr:row>524</xdr:row>
      <xdr:rowOff>280865</xdr:rowOff>
    </xdr:to>
    <xdr:pic>
      <xdr:nvPicPr>
        <xdr:cNvPr id="525" name="図 524">
          <a:extLst>
            <a:ext uri="{FF2B5EF4-FFF2-40B4-BE49-F238E27FC236}">
              <a16:creationId xmlns:a16="http://schemas.microsoft.com/office/drawing/2014/main" id="{8CCCAD98-EF3C-468D-9B08-4F3D5E93674D}"/>
            </a:ext>
          </a:extLst>
        </xdr:cNvPr>
        <xdr:cNvPicPr>
          <a:picLocks noChangeAspect="1"/>
        </xdr:cNvPicPr>
      </xdr:nvPicPr>
      <xdr:blipFill>
        <a:blip xmlns:r="http://schemas.openxmlformats.org/officeDocument/2006/relationships" r:embed="rId524">
          <a:extLst>
            <a:ext uri="{28A0092B-C50C-407E-A947-70E740481C1C}">
              <a14:useLocalDpi xmlns:a14="http://schemas.microsoft.com/office/drawing/2010/main" val="0"/>
            </a:ext>
          </a:extLst>
        </a:blip>
        <a:stretch>
          <a:fillRect/>
        </a:stretch>
      </xdr:blipFill>
      <xdr:spPr>
        <a:xfrm>
          <a:off x="5198190" y="155619677"/>
          <a:ext cx="253968" cy="253968"/>
        </a:xfrm>
        <a:prstGeom prst="rect">
          <a:avLst/>
        </a:prstGeom>
      </xdr:spPr>
    </xdr:pic>
    <xdr:clientData/>
  </xdr:twoCellAnchor>
  <xdr:twoCellAnchor editAs="oneCell">
    <xdr:from>
      <xdr:col>2</xdr:col>
      <xdr:colOff>161370</xdr:colOff>
      <xdr:row>525</xdr:row>
      <xdr:rowOff>28235</xdr:rowOff>
    </xdr:from>
    <xdr:to>
      <xdr:col>2</xdr:col>
      <xdr:colOff>415338</xdr:colOff>
      <xdr:row>525</xdr:row>
      <xdr:rowOff>280858</xdr:rowOff>
    </xdr:to>
    <xdr:pic>
      <xdr:nvPicPr>
        <xdr:cNvPr id="526" name="図 525">
          <a:extLst>
            <a:ext uri="{FF2B5EF4-FFF2-40B4-BE49-F238E27FC236}">
              <a16:creationId xmlns:a16="http://schemas.microsoft.com/office/drawing/2014/main" id="{65625011-DD35-4494-9D03-E3E027EF8052}"/>
            </a:ext>
          </a:extLst>
        </xdr:cNvPr>
        <xdr:cNvPicPr>
          <a:picLocks noChangeAspect="1"/>
        </xdr:cNvPicPr>
      </xdr:nvPicPr>
      <xdr:blipFill>
        <a:blip xmlns:r="http://schemas.openxmlformats.org/officeDocument/2006/relationships" r:embed="rId525">
          <a:extLst>
            <a:ext uri="{28A0092B-C50C-407E-A947-70E740481C1C}">
              <a14:useLocalDpi xmlns:a14="http://schemas.microsoft.com/office/drawing/2010/main" val="0"/>
            </a:ext>
          </a:extLst>
        </a:blip>
        <a:stretch>
          <a:fillRect/>
        </a:stretch>
      </xdr:blipFill>
      <xdr:spPr>
        <a:xfrm>
          <a:off x="5198190" y="155918195"/>
          <a:ext cx="253968" cy="252623"/>
        </a:xfrm>
        <a:prstGeom prst="rect">
          <a:avLst/>
        </a:prstGeom>
      </xdr:spPr>
    </xdr:pic>
    <xdr:clientData/>
  </xdr:twoCellAnchor>
  <xdr:twoCellAnchor editAs="oneCell">
    <xdr:from>
      <xdr:col>2</xdr:col>
      <xdr:colOff>161370</xdr:colOff>
      <xdr:row>526</xdr:row>
      <xdr:rowOff>26895</xdr:rowOff>
    </xdr:from>
    <xdr:to>
      <xdr:col>2</xdr:col>
      <xdr:colOff>415338</xdr:colOff>
      <xdr:row>526</xdr:row>
      <xdr:rowOff>280863</xdr:rowOff>
    </xdr:to>
    <xdr:pic>
      <xdr:nvPicPr>
        <xdr:cNvPr id="527" name="図 526">
          <a:extLst>
            <a:ext uri="{FF2B5EF4-FFF2-40B4-BE49-F238E27FC236}">
              <a16:creationId xmlns:a16="http://schemas.microsoft.com/office/drawing/2014/main" id="{9001293C-2F80-4545-9D4A-BC55D670321C}"/>
            </a:ext>
          </a:extLst>
        </xdr:cNvPr>
        <xdr:cNvPicPr>
          <a:picLocks noChangeAspect="1"/>
        </xdr:cNvPicPr>
      </xdr:nvPicPr>
      <xdr:blipFill>
        <a:blip xmlns:r="http://schemas.openxmlformats.org/officeDocument/2006/relationships" r:embed="rId526">
          <a:extLst>
            <a:ext uri="{28A0092B-C50C-407E-A947-70E740481C1C}">
              <a14:useLocalDpi xmlns:a14="http://schemas.microsoft.com/office/drawing/2010/main" val="0"/>
            </a:ext>
          </a:extLst>
        </a:blip>
        <a:stretch>
          <a:fillRect/>
        </a:stretch>
      </xdr:blipFill>
      <xdr:spPr>
        <a:xfrm>
          <a:off x="5198190" y="156214035"/>
          <a:ext cx="253968" cy="253968"/>
        </a:xfrm>
        <a:prstGeom prst="rect">
          <a:avLst/>
        </a:prstGeom>
      </xdr:spPr>
    </xdr:pic>
    <xdr:clientData/>
  </xdr:twoCellAnchor>
  <xdr:twoCellAnchor editAs="oneCell">
    <xdr:from>
      <xdr:col>2</xdr:col>
      <xdr:colOff>161370</xdr:colOff>
      <xdr:row>527</xdr:row>
      <xdr:rowOff>26900</xdr:rowOff>
    </xdr:from>
    <xdr:to>
      <xdr:col>2</xdr:col>
      <xdr:colOff>415338</xdr:colOff>
      <xdr:row>527</xdr:row>
      <xdr:rowOff>280868</xdr:rowOff>
    </xdr:to>
    <xdr:pic>
      <xdr:nvPicPr>
        <xdr:cNvPr id="528" name="図 527">
          <a:extLst>
            <a:ext uri="{FF2B5EF4-FFF2-40B4-BE49-F238E27FC236}">
              <a16:creationId xmlns:a16="http://schemas.microsoft.com/office/drawing/2014/main" id="{8B5949B0-0093-4F10-BDF4-37EE340AEC2A}"/>
            </a:ext>
          </a:extLst>
        </xdr:cNvPr>
        <xdr:cNvPicPr>
          <a:picLocks noChangeAspect="1"/>
        </xdr:cNvPicPr>
      </xdr:nvPicPr>
      <xdr:blipFill>
        <a:blip xmlns:r="http://schemas.openxmlformats.org/officeDocument/2006/relationships" r:embed="rId527">
          <a:extLst>
            <a:ext uri="{28A0092B-C50C-407E-A947-70E740481C1C}">
              <a14:useLocalDpi xmlns:a14="http://schemas.microsoft.com/office/drawing/2010/main" val="0"/>
            </a:ext>
          </a:extLst>
        </a:blip>
        <a:stretch>
          <a:fillRect/>
        </a:stretch>
      </xdr:blipFill>
      <xdr:spPr>
        <a:xfrm>
          <a:off x="5198190" y="156511220"/>
          <a:ext cx="253968" cy="253968"/>
        </a:xfrm>
        <a:prstGeom prst="rect">
          <a:avLst/>
        </a:prstGeom>
      </xdr:spPr>
    </xdr:pic>
    <xdr:clientData/>
  </xdr:twoCellAnchor>
  <xdr:twoCellAnchor editAs="oneCell">
    <xdr:from>
      <xdr:col>2</xdr:col>
      <xdr:colOff>161370</xdr:colOff>
      <xdr:row>528</xdr:row>
      <xdr:rowOff>28238</xdr:rowOff>
    </xdr:from>
    <xdr:to>
      <xdr:col>2</xdr:col>
      <xdr:colOff>415338</xdr:colOff>
      <xdr:row>528</xdr:row>
      <xdr:rowOff>280861</xdr:rowOff>
    </xdr:to>
    <xdr:pic>
      <xdr:nvPicPr>
        <xdr:cNvPr id="529" name="図 528">
          <a:extLst>
            <a:ext uri="{FF2B5EF4-FFF2-40B4-BE49-F238E27FC236}">
              <a16:creationId xmlns:a16="http://schemas.microsoft.com/office/drawing/2014/main" id="{A040D49D-0F3B-4D36-9572-B2D13973CDC5}"/>
            </a:ext>
          </a:extLst>
        </xdr:cNvPr>
        <xdr:cNvPicPr>
          <a:picLocks noChangeAspect="1"/>
        </xdr:cNvPicPr>
      </xdr:nvPicPr>
      <xdr:blipFill>
        <a:blip xmlns:r="http://schemas.openxmlformats.org/officeDocument/2006/relationships" r:embed="rId528">
          <a:extLst>
            <a:ext uri="{28A0092B-C50C-407E-A947-70E740481C1C}">
              <a14:useLocalDpi xmlns:a14="http://schemas.microsoft.com/office/drawing/2010/main" val="0"/>
            </a:ext>
          </a:extLst>
        </a:blip>
        <a:stretch>
          <a:fillRect/>
        </a:stretch>
      </xdr:blipFill>
      <xdr:spPr>
        <a:xfrm>
          <a:off x="5198190" y="156809738"/>
          <a:ext cx="253968" cy="252623"/>
        </a:xfrm>
        <a:prstGeom prst="rect">
          <a:avLst/>
        </a:prstGeom>
      </xdr:spPr>
    </xdr:pic>
    <xdr:clientData/>
  </xdr:twoCellAnchor>
  <xdr:twoCellAnchor editAs="oneCell">
    <xdr:from>
      <xdr:col>2</xdr:col>
      <xdr:colOff>161370</xdr:colOff>
      <xdr:row>529</xdr:row>
      <xdr:rowOff>26897</xdr:rowOff>
    </xdr:from>
    <xdr:to>
      <xdr:col>2</xdr:col>
      <xdr:colOff>399528</xdr:colOff>
      <xdr:row>529</xdr:row>
      <xdr:rowOff>265055</xdr:rowOff>
    </xdr:to>
    <xdr:pic>
      <xdr:nvPicPr>
        <xdr:cNvPr id="530" name="図 529">
          <a:extLst>
            <a:ext uri="{FF2B5EF4-FFF2-40B4-BE49-F238E27FC236}">
              <a16:creationId xmlns:a16="http://schemas.microsoft.com/office/drawing/2014/main" id="{61844BF2-2812-4BFE-9605-14839F5D1189}"/>
            </a:ext>
          </a:extLst>
        </xdr:cNvPr>
        <xdr:cNvPicPr>
          <a:picLocks noChangeAspect="1"/>
        </xdr:cNvPicPr>
      </xdr:nvPicPr>
      <xdr:blipFill>
        <a:blip xmlns:r="http://schemas.openxmlformats.org/officeDocument/2006/relationships" r:embed="rId529">
          <a:extLst>
            <a:ext uri="{28A0092B-C50C-407E-A947-70E740481C1C}">
              <a14:useLocalDpi xmlns:a14="http://schemas.microsoft.com/office/drawing/2010/main" val="0"/>
            </a:ext>
          </a:extLst>
        </a:blip>
        <a:stretch>
          <a:fillRect/>
        </a:stretch>
      </xdr:blipFill>
      <xdr:spPr>
        <a:xfrm>
          <a:off x="5198190" y="157105577"/>
          <a:ext cx="238158" cy="238158"/>
        </a:xfrm>
        <a:prstGeom prst="rect">
          <a:avLst/>
        </a:prstGeom>
      </xdr:spPr>
    </xdr:pic>
    <xdr:clientData/>
  </xdr:twoCellAnchor>
  <xdr:twoCellAnchor editAs="oneCell">
    <xdr:from>
      <xdr:col>2</xdr:col>
      <xdr:colOff>161370</xdr:colOff>
      <xdr:row>530</xdr:row>
      <xdr:rowOff>28235</xdr:rowOff>
    </xdr:from>
    <xdr:to>
      <xdr:col>2</xdr:col>
      <xdr:colOff>399528</xdr:colOff>
      <xdr:row>530</xdr:row>
      <xdr:rowOff>265048</xdr:rowOff>
    </xdr:to>
    <xdr:pic>
      <xdr:nvPicPr>
        <xdr:cNvPr id="531" name="図 530">
          <a:extLst>
            <a:ext uri="{FF2B5EF4-FFF2-40B4-BE49-F238E27FC236}">
              <a16:creationId xmlns:a16="http://schemas.microsoft.com/office/drawing/2014/main" id="{A56D7E7D-8794-4BE3-B153-453ED1E587AB}"/>
            </a:ext>
          </a:extLst>
        </xdr:cNvPr>
        <xdr:cNvPicPr>
          <a:picLocks noChangeAspect="1"/>
        </xdr:cNvPicPr>
      </xdr:nvPicPr>
      <xdr:blipFill>
        <a:blip xmlns:r="http://schemas.openxmlformats.org/officeDocument/2006/relationships" r:embed="rId530">
          <a:extLst>
            <a:ext uri="{28A0092B-C50C-407E-A947-70E740481C1C}">
              <a14:useLocalDpi xmlns:a14="http://schemas.microsoft.com/office/drawing/2010/main" val="0"/>
            </a:ext>
          </a:extLst>
        </a:blip>
        <a:stretch>
          <a:fillRect/>
        </a:stretch>
      </xdr:blipFill>
      <xdr:spPr>
        <a:xfrm>
          <a:off x="5198190" y="157404095"/>
          <a:ext cx="238158" cy="236813"/>
        </a:xfrm>
        <a:prstGeom prst="rect">
          <a:avLst/>
        </a:prstGeom>
      </xdr:spPr>
    </xdr:pic>
    <xdr:clientData/>
  </xdr:twoCellAnchor>
  <xdr:twoCellAnchor editAs="oneCell">
    <xdr:from>
      <xdr:col>2</xdr:col>
      <xdr:colOff>161370</xdr:colOff>
      <xdr:row>531</xdr:row>
      <xdr:rowOff>26895</xdr:rowOff>
    </xdr:from>
    <xdr:to>
      <xdr:col>2</xdr:col>
      <xdr:colOff>399528</xdr:colOff>
      <xdr:row>531</xdr:row>
      <xdr:rowOff>265053</xdr:rowOff>
    </xdr:to>
    <xdr:pic>
      <xdr:nvPicPr>
        <xdr:cNvPr id="532" name="図 531">
          <a:extLst>
            <a:ext uri="{FF2B5EF4-FFF2-40B4-BE49-F238E27FC236}">
              <a16:creationId xmlns:a16="http://schemas.microsoft.com/office/drawing/2014/main" id="{FA99757C-458F-4BCF-B3F6-2AB2CC969318}"/>
            </a:ext>
          </a:extLst>
        </xdr:cNvPr>
        <xdr:cNvPicPr>
          <a:picLocks noChangeAspect="1"/>
        </xdr:cNvPicPr>
      </xdr:nvPicPr>
      <xdr:blipFill>
        <a:blip xmlns:r="http://schemas.openxmlformats.org/officeDocument/2006/relationships" r:embed="rId531">
          <a:extLst>
            <a:ext uri="{28A0092B-C50C-407E-A947-70E740481C1C}">
              <a14:useLocalDpi xmlns:a14="http://schemas.microsoft.com/office/drawing/2010/main" val="0"/>
            </a:ext>
          </a:extLst>
        </a:blip>
        <a:stretch>
          <a:fillRect/>
        </a:stretch>
      </xdr:blipFill>
      <xdr:spPr>
        <a:xfrm>
          <a:off x="5198190" y="157699935"/>
          <a:ext cx="238158" cy="238158"/>
        </a:xfrm>
        <a:prstGeom prst="rect">
          <a:avLst/>
        </a:prstGeom>
      </xdr:spPr>
    </xdr:pic>
    <xdr:clientData/>
  </xdr:twoCellAnchor>
  <xdr:twoCellAnchor editAs="oneCell">
    <xdr:from>
      <xdr:col>2</xdr:col>
      <xdr:colOff>161370</xdr:colOff>
      <xdr:row>532</xdr:row>
      <xdr:rowOff>26900</xdr:rowOff>
    </xdr:from>
    <xdr:to>
      <xdr:col>2</xdr:col>
      <xdr:colOff>399528</xdr:colOff>
      <xdr:row>532</xdr:row>
      <xdr:rowOff>265058</xdr:rowOff>
    </xdr:to>
    <xdr:pic>
      <xdr:nvPicPr>
        <xdr:cNvPr id="533" name="図 532">
          <a:extLst>
            <a:ext uri="{FF2B5EF4-FFF2-40B4-BE49-F238E27FC236}">
              <a16:creationId xmlns:a16="http://schemas.microsoft.com/office/drawing/2014/main" id="{82FE32F3-C9F0-4449-AD49-6E5B5DDF5AF4}"/>
            </a:ext>
          </a:extLst>
        </xdr:cNvPr>
        <xdr:cNvPicPr>
          <a:picLocks noChangeAspect="1"/>
        </xdr:cNvPicPr>
      </xdr:nvPicPr>
      <xdr:blipFill>
        <a:blip xmlns:r="http://schemas.openxmlformats.org/officeDocument/2006/relationships" r:embed="rId532">
          <a:extLst>
            <a:ext uri="{28A0092B-C50C-407E-A947-70E740481C1C}">
              <a14:useLocalDpi xmlns:a14="http://schemas.microsoft.com/office/drawing/2010/main" val="0"/>
            </a:ext>
          </a:extLst>
        </a:blip>
        <a:stretch>
          <a:fillRect/>
        </a:stretch>
      </xdr:blipFill>
      <xdr:spPr>
        <a:xfrm>
          <a:off x="5198190" y="157997120"/>
          <a:ext cx="238158" cy="238158"/>
        </a:xfrm>
        <a:prstGeom prst="rect">
          <a:avLst/>
        </a:prstGeom>
      </xdr:spPr>
    </xdr:pic>
    <xdr:clientData/>
  </xdr:twoCellAnchor>
  <xdr:twoCellAnchor editAs="oneCell">
    <xdr:from>
      <xdr:col>2</xdr:col>
      <xdr:colOff>161370</xdr:colOff>
      <xdr:row>533</xdr:row>
      <xdr:rowOff>28238</xdr:rowOff>
    </xdr:from>
    <xdr:to>
      <xdr:col>2</xdr:col>
      <xdr:colOff>399528</xdr:colOff>
      <xdr:row>533</xdr:row>
      <xdr:rowOff>265051</xdr:rowOff>
    </xdr:to>
    <xdr:pic>
      <xdr:nvPicPr>
        <xdr:cNvPr id="534" name="図 533">
          <a:extLst>
            <a:ext uri="{FF2B5EF4-FFF2-40B4-BE49-F238E27FC236}">
              <a16:creationId xmlns:a16="http://schemas.microsoft.com/office/drawing/2014/main" id="{06B1B6D8-BFFC-457C-B09D-0A0E5C2C036D}"/>
            </a:ext>
          </a:extLst>
        </xdr:cNvPr>
        <xdr:cNvPicPr>
          <a:picLocks noChangeAspect="1"/>
        </xdr:cNvPicPr>
      </xdr:nvPicPr>
      <xdr:blipFill>
        <a:blip xmlns:r="http://schemas.openxmlformats.org/officeDocument/2006/relationships" r:embed="rId533">
          <a:extLst>
            <a:ext uri="{28A0092B-C50C-407E-A947-70E740481C1C}">
              <a14:useLocalDpi xmlns:a14="http://schemas.microsoft.com/office/drawing/2010/main" val="0"/>
            </a:ext>
          </a:extLst>
        </a:blip>
        <a:stretch>
          <a:fillRect/>
        </a:stretch>
      </xdr:blipFill>
      <xdr:spPr>
        <a:xfrm>
          <a:off x="5198190" y="158295638"/>
          <a:ext cx="238158" cy="236813"/>
        </a:xfrm>
        <a:prstGeom prst="rect">
          <a:avLst/>
        </a:prstGeom>
      </xdr:spPr>
    </xdr:pic>
    <xdr:clientData/>
  </xdr:twoCellAnchor>
  <xdr:twoCellAnchor editAs="oneCell">
    <xdr:from>
      <xdr:col>2</xdr:col>
      <xdr:colOff>161370</xdr:colOff>
      <xdr:row>534</xdr:row>
      <xdr:rowOff>26897</xdr:rowOff>
    </xdr:from>
    <xdr:to>
      <xdr:col>2</xdr:col>
      <xdr:colOff>399528</xdr:colOff>
      <xdr:row>534</xdr:row>
      <xdr:rowOff>265055</xdr:rowOff>
    </xdr:to>
    <xdr:pic>
      <xdr:nvPicPr>
        <xdr:cNvPr id="535" name="図 534">
          <a:extLst>
            <a:ext uri="{FF2B5EF4-FFF2-40B4-BE49-F238E27FC236}">
              <a16:creationId xmlns:a16="http://schemas.microsoft.com/office/drawing/2014/main" id="{50E8DA68-5CA3-4A5B-974D-BCD17EE09AF0}"/>
            </a:ext>
          </a:extLst>
        </xdr:cNvPr>
        <xdr:cNvPicPr>
          <a:picLocks noChangeAspect="1"/>
        </xdr:cNvPicPr>
      </xdr:nvPicPr>
      <xdr:blipFill>
        <a:blip xmlns:r="http://schemas.openxmlformats.org/officeDocument/2006/relationships" r:embed="rId534">
          <a:extLst>
            <a:ext uri="{28A0092B-C50C-407E-A947-70E740481C1C}">
              <a14:useLocalDpi xmlns:a14="http://schemas.microsoft.com/office/drawing/2010/main" val="0"/>
            </a:ext>
          </a:extLst>
        </a:blip>
        <a:stretch>
          <a:fillRect/>
        </a:stretch>
      </xdr:blipFill>
      <xdr:spPr>
        <a:xfrm>
          <a:off x="5198190" y="158591477"/>
          <a:ext cx="238158" cy="238158"/>
        </a:xfrm>
        <a:prstGeom prst="rect">
          <a:avLst/>
        </a:prstGeom>
      </xdr:spPr>
    </xdr:pic>
    <xdr:clientData/>
  </xdr:twoCellAnchor>
  <xdr:twoCellAnchor editAs="oneCell">
    <xdr:from>
      <xdr:col>2</xdr:col>
      <xdr:colOff>161370</xdr:colOff>
      <xdr:row>535</xdr:row>
      <xdr:rowOff>28235</xdr:rowOff>
    </xdr:from>
    <xdr:to>
      <xdr:col>2</xdr:col>
      <xdr:colOff>399528</xdr:colOff>
      <xdr:row>535</xdr:row>
      <xdr:rowOff>265048</xdr:rowOff>
    </xdr:to>
    <xdr:pic>
      <xdr:nvPicPr>
        <xdr:cNvPr id="536" name="図 535">
          <a:extLst>
            <a:ext uri="{FF2B5EF4-FFF2-40B4-BE49-F238E27FC236}">
              <a16:creationId xmlns:a16="http://schemas.microsoft.com/office/drawing/2014/main" id="{601CBEA0-D4A4-45FF-886A-EE8C0A672A7D}"/>
            </a:ext>
          </a:extLst>
        </xdr:cNvPr>
        <xdr:cNvPicPr>
          <a:picLocks noChangeAspect="1"/>
        </xdr:cNvPicPr>
      </xdr:nvPicPr>
      <xdr:blipFill>
        <a:blip xmlns:r="http://schemas.openxmlformats.org/officeDocument/2006/relationships" r:embed="rId535">
          <a:extLst>
            <a:ext uri="{28A0092B-C50C-407E-A947-70E740481C1C}">
              <a14:useLocalDpi xmlns:a14="http://schemas.microsoft.com/office/drawing/2010/main" val="0"/>
            </a:ext>
          </a:extLst>
        </a:blip>
        <a:stretch>
          <a:fillRect/>
        </a:stretch>
      </xdr:blipFill>
      <xdr:spPr>
        <a:xfrm>
          <a:off x="5198190" y="158889995"/>
          <a:ext cx="238158" cy="236813"/>
        </a:xfrm>
        <a:prstGeom prst="rect">
          <a:avLst/>
        </a:prstGeom>
      </xdr:spPr>
    </xdr:pic>
    <xdr:clientData/>
  </xdr:twoCellAnchor>
  <xdr:twoCellAnchor editAs="oneCell">
    <xdr:from>
      <xdr:col>2</xdr:col>
      <xdr:colOff>161370</xdr:colOff>
      <xdr:row>536</xdr:row>
      <xdr:rowOff>26895</xdr:rowOff>
    </xdr:from>
    <xdr:to>
      <xdr:col>2</xdr:col>
      <xdr:colOff>399528</xdr:colOff>
      <xdr:row>536</xdr:row>
      <xdr:rowOff>265053</xdr:rowOff>
    </xdr:to>
    <xdr:pic>
      <xdr:nvPicPr>
        <xdr:cNvPr id="537" name="図 536">
          <a:extLst>
            <a:ext uri="{FF2B5EF4-FFF2-40B4-BE49-F238E27FC236}">
              <a16:creationId xmlns:a16="http://schemas.microsoft.com/office/drawing/2014/main" id="{ADBD335F-FB77-4394-AC9C-5193DE8B4D49}"/>
            </a:ext>
          </a:extLst>
        </xdr:cNvPr>
        <xdr:cNvPicPr>
          <a:picLocks noChangeAspect="1"/>
        </xdr:cNvPicPr>
      </xdr:nvPicPr>
      <xdr:blipFill>
        <a:blip xmlns:r="http://schemas.openxmlformats.org/officeDocument/2006/relationships" r:embed="rId536">
          <a:extLst>
            <a:ext uri="{28A0092B-C50C-407E-A947-70E740481C1C}">
              <a14:useLocalDpi xmlns:a14="http://schemas.microsoft.com/office/drawing/2010/main" val="0"/>
            </a:ext>
          </a:extLst>
        </a:blip>
        <a:stretch>
          <a:fillRect/>
        </a:stretch>
      </xdr:blipFill>
      <xdr:spPr>
        <a:xfrm>
          <a:off x="5198190" y="159185835"/>
          <a:ext cx="238158" cy="238158"/>
        </a:xfrm>
        <a:prstGeom prst="rect">
          <a:avLst/>
        </a:prstGeom>
      </xdr:spPr>
    </xdr:pic>
    <xdr:clientData/>
  </xdr:twoCellAnchor>
  <xdr:twoCellAnchor editAs="oneCell">
    <xdr:from>
      <xdr:col>2</xdr:col>
      <xdr:colOff>161370</xdr:colOff>
      <xdr:row>537</xdr:row>
      <xdr:rowOff>26900</xdr:rowOff>
    </xdr:from>
    <xdr:to>
      <xdr:col>2</xdr:col>
      <xdr:colOff>399528</xdr:colOff>
      <xdr:row>537</xdr:row>
      <xdr:rowOff>265058</xdr:rowOff>
    </xdr:to>
    <xdr:pic>
      <xdr:nvPicPr>
        <xdr:cNvPr id="538" name="図 537">
          <a:extLst>
            <a:ext uri="{FF2B5EF4-FFF2-40B4-BE49-F238E27FC236}">
              <a16:creationId xmlns:a16="http://schemas.microsoft.com/office/drawing/2014/main" id="{914FF042-6610-4B9C-98D8-32033EB526A4}"/>
            </a:ext>
          </a:extLst>
        </xdr:cNvPr>
        <xdr:cNvPicPr>
          <a:picLocks noChangeAspect="1"/>
        </xdr:cNvPicPr>
      </xdr:nvPicPr>
      <xdr:blipFill>
        <a:blip xmlns:r="http://schemas.openxmlformats.org/officeDocument/2006/relationships" r:embed="rId537">
          <a:extLst>
            <a:ext uri="{28A0092B-C50C-407E-A947-70E740481C1C}">
              <a14:useLocalDpi xmlns:a14="http://schemas.microsoft.com/office/drawing/2010/main" val="0"/>
            </a:ext>
          </a:extLst>
        </a:blip>
        <a:stretch>
          <a:fillRect/>
        </a:stretch>
      </xdr:blipFill>
      <xdr:spPr>
        <a:xfrm>
          <a:off x="5198190" y="159483020"/>
          <a:ext cx="238158" cy="238158"/>
        </a:xfrm>
        <a:prstGeom prst="rect">
          <a:avLst/>
        </a:prstGeom>
      </xdr:spPr>
    </xdr:pic>
    <xdr:clientData/>
  </xdr:twoCellAnchor>
  <xdr:twoCellAnchor editAs="oneCell">
    <xdr:from>
      <xdr:col>2</xdr:col>
      <xdr:colOff>161370</xdr:colOff>
      <xdr:row>538</xdr:row>
      <xdr:rowOff>28238</xdr:rowOff>
    </xdr:from>
    <xdr:to>
      <xdr:col>2</xdr:col>
      <xdr:colOff>399528</xdr:colOff>
      <xdr:row>538</xdr:row>
      <xdr:rowOff>265051</xdr:rowOff>
    </xdr:to>
    <xdr:pic>
      <xdr:nvPicPr>
        <xdr:cNvPr id="539" name="図 538">
          <a:extLst>
            <a:ext uri="{FF2B5EF4-FFF2-40B4-BE49-F238E27FC236}">
              <a16:creationId xmlns:a16="http://schemas.microsoft.com/office/drawing/2014/main" id="{B3647599-FF90-4BF7-B505-43D885D96B20}"/>
            </a:ext>
          </a:extLst>
        </xdr:cNvPr>
        <xdr:cNvPicPr>
          <a:picLocks noChangeAspect="1"/>
        </xdr:cNvPicPr>
      </xdr:nvPicPr>
      <xdr:blipFill>
        <a:blip xmlns:r="http://schemas.openxmlformats.org/officeDocument/2006/relationships" r:embed="rId538">
          <a:extLst>
            <a:ext uri="{28A0092B-C50C-407E-A947-70E740481C1C}">
              <a14:useLocalDpi xmlns:a14="http://schemas.microsoft.com/office/drawing/2010/main" val="0"/>
            </a:ext>
          </a:extLst>
        </a:blip>
        <a:stretch>
          <a:fillRect/>
        </a:stretch>
      </xdr:blipFill>
      <xdr:spPr>
        <a:xfrm>
          <a:off x="5198190" y="159781538"/>
          <a:ext cx="238158" cy="236813"/>
        </a:xfrm>
        <a:prstGeom prst="rect">
          <a:avLst/>
        </a:prstGeom>
      </xdr:spPr>
    </xdr:pic>
    <xdr:clientData/>
  </xdr:twoCellAnchor>
  <xdr:twoCellAnchor editAs="oneCell">
    <xdr:from>
      <xdr:col>2</xdr:col>
      <xdr:colOff>161370</xdr:colOff>
      <xdr:row>539</xdr:row>
      <xdr:rowOff>26897</xdr:rowOff>
    </xdr:from>
    <xdr:to>
      <xdr:col>2</xdr:col>
      <xdr:colOff>399528</xdr:colOff>
      <xdr:row>539</xdr:row>
      <xdr:rowOff>265055</xdr:rowOff>
    </xdr:to>
    <xdr:pic>
      <xdr:nvPicPr>
        <xdr:cNvPr id="540" name="図 539">
          <a:extLst>
            <a:ext uri="{FF2B5EF4-FFF2-40B4-BE49-F238E27FC236}">
              <a16:creationId xmlns:a16="http://schemas.microsoft.com/office/drawing/2014/main" id="{EE4327AD-B703-4A39-B89B-38849035798D}"/>
            </a:ext>
          </a:extLst>
        </xdr:cNvPr>
        <xdr:cNvPicPr>
          <a:picLocks noChangeAspect="1"/>
        </xdr:cNvPicPr>
      </xdr:nvPicPr>
      <xdr:blipFill>
        <a:blip xmlns:r="http://schemas.openxmlformats.org/officeDocument/2006/relationships" r:embed="rId539">
          <a:extLst>
            <a:ext uri="{28A0092B-C50C-407E-A947-70E740481C1C}">
              <a14:useLocalDpi xmlns:a14="http://schemas.microsoft.com/office/drawing/2010/main" val="0"/>
            </a:ext>
          </a:extLst>
        </a:blip>
        <a:stretch>
          <a:fillRect/>
        </a:stretch>
      </xdr:blipFill>
      <xdr:spPr>
        <a:xfrm>
          <a:off x="5198190" y="160077377"/>
          <a:ext cx="238158" cy="238158"/>
        </a:xfrm>
        <a:prstGeom prst="rect">
          <a:avLst/>
        </a:prstGeom>
      </xdr:spPr>
    </xdr:pic>
    <xdr:clientData/>
  </xdr:twoCellAnchor>
  <xdr:twoCellAnchor editAs="oneCell">
    <xdr:from>
      <xdr:col>2</xdr:col>
      <xdr:colOff>161370</xdr:colOff>
      <xdr:row>540</xdr:row>
      <xdr:rowOff>28235</xdr:rowOff>
    </xdr:from>
    <xdr:to>
      <xdr:col>2</xdr:col>
      <xdr:colOff>390002</xdr:colOff>
      <xdr:row>540</xdr:row>
      <xdr:rowOff>255522</xdr:rowOff>
    </xdr:to>
    <xdr:pic>
      <xdr:nvPicPr>
        <xdr:cNvPr id="541" name="図 540">
          <a:extLst>
            <a:ext uri="{FF2B5EF4-FFF2-40B4-BE49-F238E27FC236}">
              <a16:creationId xmlns:a16="http://schemas.microsoft.com/office/drawing/2014/main" id="{2C19286B-532C-45D6-9790-BE6AE9432C52}"/>
            </a:ext>
          </a:extLst>
        </xdr:cNvPr>
        <xdr:cNvPicPr>
          <a:picLocks noChangeAspect="1"/>
        </xdr:cNvPicPr>
      </xdr:nvPicPr>
      <xdr:blipFill>
        <a:blip xmlns:r="http://schemas.openxmlformats.org/officeDocument/2006/relationships" r:embed="rId540">
          <a:extLst>
            <a:ext uri="{28A0092B-C50C-407E-A947-70E740481C1C}">
              <a14:useLocalDpi xmlns:a14="http://schemas.microsoft.com/office/drawing/2010/main" val="0"/>
            </a:ext>
          </a:extLst>
        </a:blip>
        <a:stretch>
          <a:fillRect/>
        </a:stretch>
      </xdr:blipFill>
      <xdr:spPr>
        <a:xfrm>
          <a:off x="5198190" y="160375895"/>
          <a:ext cx="228632" cy="227287"/>
        </a:xfrm>
        <a:prstGeom prst="rect">
          <a:avLst/>
        </a:prstGeom>
      </xdr:spPr>
    </xdr:pic>
    <xdr:clientData/>
  </xdr:twoCellAnchor>
  <xdr:twoCellAnchor editAs="oneCell">
    <xdr:from>
      <xdr:col>2</xdr:col>
      <xdr:colOff>161370</xdr:colOff>
      <xdr:row>541</xdr:row>
      <xdr:rowOff>26895</xdr:rowOff>
    </xdr:from>
    <xdr:to>
      <xdr:col>2</xdr:col>
      <xdr:colOff>399528</xdr:colOff>
      <xdr:row>541</xdr:row>
      <xdr:rowOff>265053</xdr:rowOff>
    </xdr:to>
    <xdr:pic>
      <xdr:nvPicPr>
        <xdr:cNvPr id="542" name="図 541">
          <a:extLst>
            <a:ext uri="{FF2B5EF4-FFF2-40B4-BE49-F238E27FC236}">
              <a16:creationId xmlns:a16="http://schemas.microsoft.com/office/drawing/2014/main" id="{AAA9FFCE-F6C7-4CDB-B267-EE4B8A281AF3}"/>
            </a:ext>
          </a:extLst>
        </xdr:cNvPr>
        <xdr:cNvPicPr>
          <a:picLocks noChangeAspect="1"/>
        </xdr:cNvPicPr>
      </xdr:nvPicPr>
      <xdr:blipFill>
        <a:blip xmlns:r="http://schemas.openxmlformats.org/officeDocument/2006/relationships" r:embed="rId541">
          <a:extLst>
            <a:ext uri="{28A0092B-C50C-407E-A947-70E740481C1C}">
              <a14:useLocalDpi xmlns:a14="http://schemas.microsoft.com/office/drawing/2010/main" val="0"/>
            </a:ext>
          </a:extLst>
        </a:blip>
        <a:stretch>
          <a:fillRect/>
        </a:stretch>
      </xdr:blipFill>
      <xdr:spPr>
        <a:xfrm>
          <a:off x="5198190" y="160671735"/>
          <a:ext cx="238158" cy="238158"/>
        </a:xfrm>
        <a:prstGeom prst="rect">
          <a:avLst/>
        </a:prstGeom>
      </xdr:spPr>
    </xdr:pic>
    <xdr:clientData/>
  </xdr:twoCellAnchor>
  <xdr:twoCellAnchor editAs="oneCell">
    <xdr:from>
      <xdr:col>2</xdr:col>
      <xdr:colOff>161370</xdr:colOff>
      <xdr:row>542</xdr:row>
      <xdr:rowOff>26900</xdr:rowOff>
    </xdr:from>
    <xdr:to>
      <xdr:col>2</xdr:col>
      <xdr:colOff>399528</xdr:colOff>
      <xdr:row>542</xdr:row>
      <xdr:rowOff>265058</xdr:rowOff>
    </xdr:to>
    <xdr:pic>
      <xdr:nvPicPr>
        <xdr:cNvPr id="543" name="図 542">
          <a:extLst>
            <a:ext uri="{FF2B5EF4-FFF2-40B4-BE49-F238E27FC236}">
              <a16:creationId xmlns:a16="http://schemas.microsoft.com/office/drawing/2014/main" id="{BB77E538-D62D-422D-9613-7E8693BF1943}"/>
            </a:ext>
          </a:extLst>
        </xdr:cNvPr>
        <xdr:cNvPicPr>
          <a:picLocks noChangeAspect="1"/>
        </xdr:cNvPicPr>
      </xdr:nvPicPr>
      <xdr:blipFill>
        <a:blip xmlns:r="http://schemas.openxmlformats.org/officeDocument/2006/relationships" r:embed="rId542">
          <a:extLst>
            <a:ext uri="{28A0092B-C50C-407E-A947-70E740481C1C}">
              <a14:useLocalDpi xmlns:a14="http://schemas.microsoft.com/office/drawing/2010/main" val="0"/>
            </a:ext>
          </a:extLst>
        </a:blip>
        <a:stretch>
          <a:fillRect/>
        </a:stretch>
      </xdr:blipFill>
      <xdr:spPr>
        <a:xfrm>
          <a:off x="5198190" y="160968920"/>
          <a:ext cx="238158" cy="238158"/>
        </a:xfrm>
        <a:prstGeom prst="rect">
          <a:avLst/>
        </a:prstGeom>
      </xdr:spPr>
    </xdr:pic>
    <xdr:clientData/>
  </xdr:twoCellAnchor>
  <xdr:twoCellAnchor editAs="oneCell">
    <xdr:from>
      <xdr:col>2</xdr:col>
      <xdr:colOff>161370</xdr:colOff>
      <xdr:row>543</xdr:row>
      <xdr:rowOff>28237</xdr:rowOff>
    </xdr:from>
    <xdr:to>
      <xdr:col>2</xdr:col>
      <xdr:colOff>399465</xdr:colOff>
      <xdr:row>543</xdr:row>
      <xdr:rowOff>264988</xdr:rowOff>
    </xdr:to>
    <xdr:pic>
      <xdr:nvPicPr>
        <xdr:cNvPr id="544" name="図 543">
          <a:extLst>
            <a:ext uri="{FF2B5EF4-FFF2-40B4-BE49-F238E27FC236}">
              <a16:creationId xmlns:a16="http://schemas.microsoft.com/office/drawing/2014/main" id="{5F0D3DA7-FAC3-4AA3-9811-E0B62E7EF42D}"/>
            </a:ext>
          </a:extLst>
        </xdr:cNvPr>
        <xdr:cNvPicPr>
          <a:picLocks noChangeAspect="1"/>
        </xdr:cNvPicPr>
      </xdr:nvPicPr>
      <xdr:blipFill>
        <a:blip xmlns:r="http://schemas.openxmlformats.org/officeDocument/2006/relationships" r:embed="rId543">
          <a:extLst>
            <a:ext uri="{28A0092B-C50C-407E-A947-70E740481C1C}">
              <a14:useLocalDpi xmlns:a14="http://schemas.microsoft.com/office/drawing/2010/main" val="0"/>
            </a:ext>
          </a:extLst>
        </a:blip>
        <a:stretch>
          <a:fillRect/>
        </a:stretch>
      </xdr:blipFill>
      <xdr:spPr>
        <a:xfrm>
          <a:off x="5198190" y="161267437"/>
          <a:ext cx="238095" cy="236751"/>
        </a:xfrm>
        <a:prstGeom prst="rect">
          <a:avLst/>
        </a:prstGeom>
      </xdr:spPr>
    </xdr:pic>
    <xdr:clientData/>
  </xdr:twoCellAnchor>
  <xdr:twoCellAnchor editAs="oneCell">
    <xdr:from>
      <xdr:col>2</xdr:col>
      <xdr:colOff>161370</xdr:colOff>
      <xdr:row>544</xdr:row>
      <xdr:rowOff>26897</xdr:rowOff>
    </xdr:from>
    <xdr:to>
      <xdr:col>2</xdr:col>
      <xdr:colOff>399528</xdr:colOff>
      <xdr:row>544</xdr:row>
      <xdr:rowOff>265055</xdr:rowOff>
    </xdr:to>
    <xdr:pic>
      <xdr:nvPicPr>
        <xdr:cNvPr id="545" name="図 544">
          <a:extLst>
            <a:ext uri="{FF2B5EF4-FFF2-40B4-BE49-F238E27FC236}">
              <a16:creationId xmlns:a16="http://schemas.microsoft.com/office/drawing/2014/main" id="{996CD61F-4DB0-4DB2-8A46-24BA200DE3F8}"/>
            </a:ext>
          </a:extLst>
        </xdr:cNvPr>
        <xdr:cNvPicPr>
          <a:picLocks noChangeAspect="1"/>
        </xdr:cNvPicPr>
      </xdr:nvPicPr>
      <xdr:blipFill>
        <a:blip xmlns:r="http://schemas.openxmlformats.org/officeDocument/2006/relationships" r:embed="rId544">
          <a:extLst>
            <a:ext uri="{28A0092B-C50C-407E-A947-70E740481C1C}">
              <a14:useLocalDpi xmlns:a14="http://schemas.microsoft.com/office/drawing/2010/main" val="0"/>
            </a:ext>
          </a:extLst>
        </a:blip>
        <a:stretch>
          <a:fillRect/>
        </a:stretch>
      </xdr:blipFill>
      <xdr:spPr>
        <a:xfrm>
          <a:off x="5198190" y="161563277"/>
          <a:ext cx="238158" cy="238158"/>
        </a:xfrm>
        <a:prstGeom prst="rect">
          <a:avLst/>
        </a:prstGeom>
      </xdr:spPr>
    </xdr:pic>
    <xdr:clientData/>
  </xdr:twoCellAnchor>
  <xdr:twoCellAnchor editAs="oneCell">
    <xdr:from>
      <xdr:col>2</xdr:col>
      <xdr:colOff>161370</xdr:colOff>
      <xdr:row>545</xdr:row>
      <xdr:rowOff>28235</xdr:rowOff>
    </xdr:from>
    <xdr:to>
      <xdr:col>2</xdr:col>
      <xdr:colOff>399528</xdr:colOff>
      <xdr:row>545</xdr:row>
      <xdr:rowOff>265048</xdr:rowOff>
    </xdr:to>
    <xdr:pic>
      <xdr:nvPicPr>
        <xdr:cNvPr id="546" name="図 545">
          <a:extLst>
            <a:ext uri="{FF2B5EF4-FFF2-40B4-BE49-F238E27FC236}">
              <a16:creationId xmlns:a16="http://schemas.microsoft.com/office/drawing/2014/main" id="{499368D9-A5A7-432D-9F22-BB7C35F8B765}"/>
            </a:ext>
          </a:extLst>
        </xdr:cNvPr>
        <xdr:cNvPicPr>
          <a:picLocks noChangeAspect="1"/>
        </xdr:cNvPicPr>
      </xdr:nvPicPr>
      <xdr:blipFill>
        <a:blip xmlns:r="http://schemas.openxmlformats.org/officeDocument/2006/relationships" r:embed="rId545">
          <a:extLst>
            <a:ext uri="{28A0092B-C50C-407E-A947-70E740481C1C}">
              <a14:useLocalDpi xmlns:a14="http://schemas.microsoft.com/office/drawing/2010/main" val="0"/>
            </a:ext>
          </a:extLst>
        </a:blip>
        <a:stretch>
          <a:fillRect/>
        </a:stretch>
      </xdr:blipFill>
      <xdr:spPr>
        <a:xfrm>
          <a:off x="5198190" y="161861795"/>
          <a:ext cx="238158" cy="236813"/>
        </a:xfrm>
        <a:prstGeom prst="rect">
          <a:avLst/>
        </a:prstGeom>
      </xdr:spPr>
    </xdr:pic>
    <xdr:clientData/>
  </xdr:twoCellAnchor>
  <xdr:twoCellAnchor editAs="oneCell">
    <xdr:from>
      <xdr:col>2</xdr:col>
      <xdr:colOff>161370</xdr:colOff>
      <xdr:row>546</xdr:row>
      <xdr:rowOff>26895</xdr:rowOff>
    </xdr:from>
    <xdr:to>
      <xdr:col>2</xdr:col>
      <xdr:colOff>399465</xdr:colOff>
      <xdr:row>546</xdr:row>
      <xdr:rowOff>264990</xdr:rowOff>
    </xdr:to>
    <xdr:pic>
      <xdr:nvPicPr>
        <xdr:cNvPr id="547" name="図 546">
          <a:extLst>
            <a:ext uri="{FF2B5EF4-FFF2-40B4-BE49-F238E27FC236}">
              <a16:creationId xmlns:a16="http://schemas.microsoft.com/office/drawing/2014/main" id="{D6B7EFDE-F85B-4EC8-84BE-CC8328EC2390}"/>
            </a:ext>
          </a:extLst>
        </xdr:cNvPr>
        <xdr:cNvPicPr>
          <a:picLocks noChangeAspect="1"/>
        </xdr:cNvPicPr>
      </xdr:nvPicPr>
      <xdr:blipFill>
        <a:blip xmlns:r="http://schemas.openxmlformats.org/officeDocument/2006/relationships" r:embed="rId546">
          <a:extLst>
            <a:ext uri="{28A0092B-C50C-407E-A947-70E740481C1C}">
              <a14:useLocalDpi xmlns:a14="http://schemas.microsoft.com/office/drawing/2010/main" val="0"/>
            </a:ext>
          </a:extLst>
        </a:blip>
        <a:stretch>
          <a:fillRect/>
        </a:stretch>
      </xdr:blipFill>
      <xdr:spPr>
        <a:xfrm>
          <a:off x="5198190" y="162157635"/>
          <a:ext cx="238095" cy="238095"/>
        </a:xfrm>
        <a:prstGeom prst="rect">
          <a:avLst/>
        </a:prstGeom>
      </xdr:spPr>
    </xdr:pic>
    <xdr:clientData/>
  </xdr:twoCellAnchor>
  <xdr:twoCellAnchor editAs="oneCell">
    <xdr:from>
      <xdr:col>2</xdr:col>
      <xdr:colOff>161370</xdr:colOff>
      <xdr:row>547</xdr:row>
      <xdr:rowOff>26900</xdr:rowOff>
    </xdr:from>
    <xdr:to>
      <xdr:col>2</xdr:col>
      <xdr:colOff>399528</xdr:colOff>
      <xdr:row>547</xdr:row>
      <xdr:rowOff>265058</xdr:rowOff>
    </xdr:to>
    <xdr:pic>
      <xdr:nvPicPr>
        <xdr:cNvPr id="548" name="図 547">
          <a:extLst>
            <a:ext uri="{FF2B5EF4-FFF2-40B4-BE49-F238E27FC236}">
              <a16:creationId xmlns:a16="http://schemas.microsoft.com/office/drawing/2014/main" id="{FA760C71-E6B3-4983-9503-3EC92B1E22A3}"/>
            </a:ext>
          </a:extLst>
        </xdr:cNvPr>
        <xdr:cNvPicPr>
          <a:picLocks noChangeAspect="1"/>
        </xdr:cNvPicPr>
      </xdr:nvPicPr>
      <xdr:blipFill>
        <a:blip xmlns:r="http://schemas.openxmlformats.org/officeDocument/2006/relationships" r:embed="rId547">
          <a:extLst>
            <a:ext uri="{28A0092B-C50C-407E-A947-70E740481C1C}">
              <a14:useLocalDpi xmlns:a14="http://schemas.microsoft.com/office/drawing/2010/main" val="0"/>
            </a:ext>
          </a:extLst>
        </a:blip>
        <a:stretch>
          <a:fillRect/>
        </a:stretch>
      </xdr:blipFill>
      <xdr:spPr>
        <a:xfrm>
          <a:off x="5198190" y="162454820"/>
          <a:ext cx="238158" cy="238158"/>
        </a:xfrm>
        <a:prstGeom prst="rect">
          <a:avLst/>
        </a:prstGeom>
      </xdr:spPr>
    </xdr:pic>
    <xdr:clientData/>
  </xdr:twoCellAnchor>
  <xdr:twoCellAnchor editAs="oneCell">
    <xdr:from>
      <xdr:col>2</xdr:col>
      <xdr:colOff>161370</xdr:colOff>
      <xdr:row>548</xdr:row>
      <xdr:rowOff>28238</xdr:rowOff>
    </xdr:from>
    <xdr:to>
      <xdr:col>2</xdr:col>
      <xdr:colOff>399528</xdr:colOff>
      <xdr:row>548</xdr:row>
      <xdr:rowOff>265051</xdr:rowOff>
    </xdr:to>
    <xdr:pic>
      <xdr:nvPicPr>
        <xdr:cNvPr id="549" name="図 548">
          <a:extLst>
            <a:ext uri="{FF2B5EF4-FFF2-40B4-BE49-F238E27FC236}">
              <a16:creationId xmlns:a16="http://schemas.microsoft.com/office/drawing/2014/main" id="{CE8CCAFF-B8AC-4AFA-9210-D0B7540C830A}"/>
            </a:ext>
          </a:extLst>
        </xdr:cNvPr>
        <xdr:cNvPicPr>
          <a:picLocks noChangeAspect="1"/>
        </xdr:cNvPicPr>
      </xdr:nvPicPr>
      <xdr:blipFill>
        <a:blip xmlns:r="http://schemas.openxmlformats.org/officeDocument/2006/relationships" r:embed="rId548">
          <a:extLst>
            <a:ext uri="{28A0092B-C50C-407E-A947-70E740481C1C}">
              <a14:useLocalDpi xmlns:a14="http://schemas.microsoft.com/office/drawing/2010/main" val="0"/>
            </a:ext>
          </a:extLst>
        </a:blip>
        <a:stretch>
          <a:fillRect/>
        </a:stretch>
      </xdr:blipFill>
      <xdr:spPr>
        <a:xfrm>
          <a:off x="5198190" y="162753338"/>
          <a:ext cx="238158" cy="236813"/>
        </a:xfrm>
        <a:prstGeom prst="rect">
          <a:avLst/>
        </a:prstGeom>
      </xdr:spPr>
    </xdr:pic>
    <xdr:clientData/>
  </xdr:twoCellAnchor>
  <xdr:twoCellAnchor editAs="oneCell">
    <xdr:from>
      <xdr:col>2</xdr:col>
      <xdr:colOff>161370</xdr:colOff>
      <xdr:row>549</xdr:row>
      <xdr:rowOff>26897</xdr:rowOff>
    </xdr:from>
    <xdr:to>
      <xdr:col>2</xdr:col>
      <xdr:colOff>399528</xdr:colOff>
      <xdr:row>549</xdr:row>
      <xdr:rowOff>265055</xdr:rowOff>
    </xdr:to>
    <xdr:pic>
      <xdr:nvPicPr>
        <xdr:cNvPr id="550" name="図 549">
          <a:extLst>
            <a:ext uri="{FF2B5EF4-FFF2-40B4-BE49-F238E27FC236}">
              <a16:creationId xmlns:a16="http://schemas.microsoft.com/office/drawing/2014/main" id="{F47EF39C-659F-433C-8259-F38F60D4C8CD}"/>
            </a:ext>
          </a:extLst>
        </xdr:cNvPr>
        <xdr:cNvPicPr>
          <a:picLocks noChangeAspect="1"/>
        </xdr:cNvPicPr>
      </xdr:nvPicPr>
      <xdr:blipFill>
        <a:blip xmlns:r="http://schemas.openxmlformats.org/officeDocument/2006/relationships" r:embed="rId549">
          <a:extLst>
            <a:ext uri="{28A0092B-C50C-407E-A947-70E740481C1C}">
              <a14:useLocalDpi xmlns:a14="http://schemas.microsoft.com/office/drawing/2010/main" val="0"/>
            </a:ext>
          </a:extLst>
        </a:blip>
        <a:stretch>
          <a:fillRect/>
        </a:stretch>
      </xdr:blipFill>
      <xdr:spPr>
        <a:xfrm>
          <a:off x="5198190" y="163049177"/>
          <a:ext cx="238158" cy="238158"/>
        </a:xfrm>
        <a:prstGeom prst="rect">
          <a:avLst/>
        </a:prstGeom>
      </xdr:spPr>
    </xdr:pic>
    <xdr:clientData/>
  </xdr:twoCellAnchor>
  <xdr:twoCellAnchor editAs="oneCell">
    <xdr:from>
      <xdr:col>2</xdr:col>
      <xdr:colOff>161370</xdr:colOff>
      <xdr:row>550</xdr:row>
      <xdr:rowOff>28235</xdr:rowOff>
    </xdr:from>
    <xdr:to>
      <xdr:col>2</xdr:col>
      <xdr:colOff>399528</xdr:colOff>
      <xdr:row>550</xdr:row>
      <xdr:rowOff>265048</xdr:rowOff>
    </xdr:to>
    <xdr:pic>
      <xdr:nvPicPr>
        <xdr:cNvPr id="551" name="図 550">
          <a:extLst>
            <a:ext uri="{FF2B5EF4-FFF2-40B4-BE49-F238E27FC236}">
              <a16:creationId xmlns:a16="http://schemas.microsoft.com/office/drawing/2014/main" id="{85799AFC-2E6C-4407-95CD-B241EB3794E7}"/>
            </a:ext>
          </a:extLst>
        </xdr:cNvPr>
        <xdr:cNvPicPr>
          <a:picLocks noChangeAspect="1"/>
        </xdr:cNvPicPr>
      </xdr:nvPicPr>
      <xdr:blipFill>
        <a:blip xmlns:r="http://schemas.openxmlformats.org/officeDocument/2006/relationships" r:embed="rId550">
          <a:extLst>
            <a:ext uri="{28A0092B-C50C-407E-A947-70E740481C1C}">
              <a14:useLocalDpi xmlns:a14="http://schemas.microsoft.com/office/drawing/2010/main" val="0"/>
            </a:ext>
          </a:extLst>
        </a:blip>
        <a:stretch>
          <a:fillRect/>
        </a:stretch>
      </xdr:blipFill>
      <xdr:spPr>
        <a:xfrm>
          <a:off x="5198190" y="163347695"/>
          <a:ext cx="238158" cy="236813"/>
        </a:xfrm>
        <a:prstGeom prst="rect">
          <a:avLst/>
        </a:prstGeom>
      </xdr:spPr>
    </xdr:pic>
    <xdr:clientData/>
  </xdr:twoCellAnchor>
  <xdr:twoCellAnchor editAs="oneCell">
    <xdr:from>
      <xdr:col>2</xdr:col>
      <xdr:colOff>161370</xdr:colOff>
      <xdr:row>551</xdr:row>
      <xdr:rowOff>26895</xdr:rowOff>
    </xdr:from>
    <xdr:to>
      <xdr:col>2</xdr:col>
      <xdr:colOff>399528</xdr:colOff>
      <xdr:row>551</xdr:row>
      <xdr:rowOff>265053</xdr:rowOff>
    </xdr:to>
    <xdr:pic>
      <xdr:nvPicPr>
        <xdr:cNvPr id="552" name="図 551">
          <a:extLst>
            <a:ext uri="{FF2B5EF4-FFF2-40B4-BE49-F238E27FC236}">
              <a16:creationId xmlns:a16="http://schemas.microsoft.com/office/drawing/2014/main" id="{B0F01C8F-05DB-443B-BDA0-73911A23067E}"/>
            </a:ext>
          </a:extLst>
        </xdr:cNvPr>
        <xdr:cNvPicPr>
          <a:picLocks noChangeAspect="1"/>
        </xdr:cNvPicPr>
      </xdr:nvPicPr>
      <xdr:blipFill>
        <a:blip xmlns:r="http://schemas.openxmlformats.org/officeDocument/2006/relationships" r:embed="rId551">
          <a:extLst>
            <a:ext uri="{28A0092B-C50C-407E-A947-70E740481C1C}">
              <a14:useLocalDpi xmlns:a14="http://schemas.microsoft.com/office/drawing/2010/main" val="0"/>
            </a:ext>
          </a:extLst>
        </a:blip>
        <a:stretch>
          <a:fillRect/>
        </a:stretch>
      </xdr:blipFill>
      <xdr:spPr>
        <a:xfrm>
          <a:off x="5198190" y="163643535"/>
          <a:ext cx="238158" cy="238158"/>
        </a:xfrm>
        <a:prstGeom prst="rect">
          <a:avLst/>
        </a:prstGeom>
      </xdr:spPr>
    </xdr:pic>
    <xdr:clientData/>
  </xdr:twoCellAnchor>
  <xdr:twoCellAnchor editAs="oneCell">
    <xdr:from>
      <xdr:col>2</xdr:col>
      <xdr:colOff>161370</xdr:colOff>
      <xdr:row>552</xdr:row>
      <xdr:rowOff>26900</xdr:rowOff>
    </xdr:from>
    <xdr:to>
      <xdr:col>2</xdr:col>
      <xdr:colOff>408989</xdr:colOff>
      <xdr:row>552</xdr:row>
      <xdr:rowOff>274519</xdr:rowOff>
    </xdr:to>
    <xdr:pic>
      <xdr:nvPicPr>
        <xdr:cNvPr id="553" name="図 552">
          <a:extLst>
            <a:ext uri="{FF2B5EF4-FFF2-40B4-BE49-F238E27FC236}">
              <a16:creationId xmlns:a16="http://schemas.microsoft.com/office/drawing/2014/main" id="{6070C501-490E-48AE-B5E7-0FCEBA064266}"/>
            </a:ext>
          </a:extLst>
        </xdr:cNvPr>
        <xdr:cNvPicPr>
          <a:picLocks noChangeAspect="1"/>
        </xdr:cNvPicPr>
      </xdr:nvPicPr>
      <xdr:blipFill>
        <a:blip xmlns:r="http://schemas.openxmlformats.org/officeDocument/2006/relationships" r:embed="rId552">
          <a:extLst>
            <a:ext uri="{28A0092B-C50C-407E-A947-70E740481C1C}">
              <a14:useLocalDpi xmlns:a14="http://schemas.microsoft.com/office/drawing/2010/main" val="0"/>
            </a:ext>
          </a:extLst>
        </a:blip>
        <a:stretch>
          <a:fillRect/>
        </a:stretch>
      </xdr:blipFill>
      <xdr:spPr>
        <a:xfrm>
          <a:off x="5198190" y="163940720"/>
          <a:ext cx="247619" cy="247619"/>
        </a:xfrm>
        <a:prstGeom prst="rect">
          <a:avLst/>
        </a:prstGeom>
      </xdr:spPr>
    </xdr:pic>
    <xdr:clientData/>
  </xdr:twoCellAnchor>
  <xdr:twoCellAnchor editAs="oneCell">
    <xdr:from>
      <xdr:col>2</xdr:col>
      <xdr:colOff>161370</xdr:colOff>
      <xdr:row>553</xdr:row>
      <xdr:rowOff>28237</xdr:rowOff>
    </xdr:from>
    <xdr:to>
      <xdr:col>2</xdr:col>
      <xdr:colOff>399528</xdr:colOff>
      <xdr:row>553</xdr:row>
      <xdr:rowOff>265051</xdr:rowOff>
    </xdr:to>
    <xdr:pic>
      <xdr:nvPicPr>
        <xdr:cNvPr id="554" name="図 553">
          <a:extLst>
            <a:ext uri="{FF2B5EF4-FFF2-40B4-BE49-F238E27FC236}">
              <a16:creationId xmlns:a16="http://schemas.microsoft.com/office/drawing/2014/main" id="{CF6540DB-3D37-47E1-A092-20725322C19B}"/>
            </a:ext>
          </a:extLst>
        </xdr:cNvPr>
        <xdr:cNvPicPr>
          <a:picLocks noChangeAspect="1"/>
        </xdr:cNvPicPr>
      </xdr:nvPicPr>
      <xdr:blipFill>
        <a:blip xmlns:r="http://schemas.openxmlformats.org/officeDocument/2006/relationships" r:embed="rId553">
          <a:extLst>
            <a:ext uri="{28A0092B-C50C-407E-A947-70E740481C1C}">
              <a14:useLocalDpi xmlns:a14="http://schemas.microsoft.com/office/drawing/2010/main" val="0"/>
            </a:ext>
          </a:extLst>
        </a:blip>
        <a:stretch>
          <a:fillRect/>
        </a:stretch>
      </xdr:blipFill>
      <xdr:spPr>
        <a:xfrm>
          <a:off x="5198190" y="164239237"/>
          <a:ext cx="238158" cy="236814"/>
        </a:xfrm>
        <a:prstGeom prst="rect">
          <a:avLst/>
        </a:prstGeom>
      </xdr:spPr>
    </xdr:pic>
    <xdr:clientData/>
  </xdr:twoCellAnchor>
  <xdr:twoCellAnchor editAs="oneCell">
    <xdr:from>
      <xdr:col>2</xdr:col>
      <xdr:colOff>161370</xdr:colOff>
      <xdr:row>554</xdr:row>
      <xdr:rowOff>26897</xdr:rowOff>
    </xdr:from>
    <xdr:to>
      <xdr:col>2</xdr:col>
      <xdr:colOff>399528</xdr:colOff>
      <xdr:row>554</xdr:row>
      <xdr:rowOff>265055</xdr:rowOff>
    </xdr:to>
    <xdr:pic>
      <xdr:nvPicPr>
        <xdr:cNvPr id="555" name="図 554">
          <a:extLst>
            <a:ext uri="{FF2B5EF4-FFF2-40B4-BE49-F238E27FC236}">
              <a16:creationId xmlns:a16="http://schemas.microsoft.com/office/drawing/2014/main" id="{1EE08D95-1544-4FD7-9E9E-9C8D4B886B7C}"/>
            </a:ext>
          </a:extLst>
        </xdr:cNvPr>
        <xdr:cNvPicPr>
          <a:picLocks noChangeAspect="1"/>
        </xdr:cNvPicPr>
      </xdr:nvPicPr>
      <xdr:blipFill>
        <a:blip xmlns:r="http://schemas.openxmlformats.org/officeDocument/2006/relationships" r:embed="rId554">
          <a:extLst>
            <a:ext uri="{28A0092B-C50C-407E-A947-70E740481C1C}">
              <a14:useLocalDpi xmlns:a14="http://schemas.microsoft.com/office/drawing/2010/main" val="0"/>
            </a:ext>
          </a:extLst>
        </a:blip>
        <a:stretch>
          <a:fillRect/>
        </a:stretch>
      </xdr:blipFill>
      <xdr:spPr>
        <a:xfrm>
          <a:off x="5198190" y="164535077"/>
          <a:ext cx="238158" cy="238158"/>
        </a:xfrm>
        <a:prstGeom prst="rect">
          <a:avLst/>
        </a:prstGeom>
      </xdr:spPr>
    </xdr:pic>
    <xdr:clientData/>
  </xdr:twoCellAnchor>
  <xdr:twoCellAnchor editAs="oneCell">
    <xdr:from>
      <xdr:col>2</xdr:col>
      <xdr:colOff>161370</xdr:colOff>
      <xdr:row>555</xdr:row>
      <xdr:rowOff>28235</xdr:rowOff>
    </xdr:from>
    <xdr:to>
      <xdr:col>2</xdr:col>
      <xdr:colOff>399528</xdr:colOff>
      <xdr:row>555</xdr:row>
      <xdr:rowOff>265048</xdr:rowOff>
    </xdr:to>
    <xdr:pic>
      <xdr:nvPicPr>
        <xdr:cNvPr id="556" name="図 555">
          <a:extLst>
            <a:ext uri="{FF2B5EF4-FFF2-40B4-BE49-F238E27FC236}">
              <a16:creationId xmlns:a16="http://schemas.microsoft.com/office/drawing/2014/main" id="{99C82BDB-9DD9-49F0-BDD8-8F0E7BCF27AE}"/>
            </a:ext>
          </a:extLst>
        </xdr:cNvPr>
        <xdr:cNvPicPr>
          <a:picLocks noChangeAspect="1"/>
        </xdr:cNvPicPr>
      </xdr:nvPicPr>
      <xdr:blipFill>
        <a:blip xmlns:r="http://schemas.openxmlformats.org/officeDocument/2006/relationships" r:embed="rId555">
          <a:extLst>
            <a:ext uri="{28A0092B-C50C-407E-A947-70E740481C1C}">
              <a14:useLocalDpi xmlns:a14="http://schemas.microsoft.com/office/drawing/2010/main" val="0"/>
            </a:ext>
          </a:extLst>
        </a:blip>
        <a:stretch>
          <a:fillRect/>
        </a:stretch>
      </xdr:blipFill>
      <xdr:spPr>
        <a:xfrm>
          <a:off x="5198190" y="164833595"/>
          <a:ext cx="238158" cy="236813"/>
        </a:xfrm>
        <a:prstGeom prst="rect">
          <a:avLst/>
        </a:prstGeom>
      </xdr:spPr>
    </xdr:pic>
    <xdr:clientData/>
  </xdr:twoCellAnchor>
  <xdr:twoCellAnchor editAs="oneCell">
    <xdr:from>
      <xdr:col>2</xdr:col>
      <xdr:colOff>161370</xdr:colOff>
      <xdr:row>556</xdr:row>
      <xdr:rowOff>26895</xdr:rowOff>
    </xdr:from>
    <xdr:to>
      <xdr:col>2</xdr:col>
      <xdr:colOff>399528</xdr:colOff>
      <xdr:row>556</xdr:row>
      <xdr:rowOff>265053</xdr:rowOff>
    </xdr:to>
    <xdr:pic>
      <xdr:nvPicPr>
        <xdr:cNvPr id="557" name="図 556">
          <a:extLst>
            <a:ext uri="{FF2B5EF4-FFF2-40B4-BE49-F238E27FC236}">
              <a16:creationId xmlns:a16="http://schemas.microsoft.com/office/drawing/2014/main" id="{7A64A97C-A55C-4DC4-A845-84073D150B50}"/>
            </a:ext>
          </a:extLst>
        </xdr:cNvPr>
        <xdr:cNvPicPr>
          <a:picLocks noChangeAspect="1"/>
        </xdr:cNvPicPr>
      </xdr:nvPicPr>
      <xdr:blipFill>
        <a:blip xmlns:r="http://schemas.openxmlformats.org/officeDocument/2006/relationships" r:embed="rId556">
          <a:extLst>
            <a:ext uri="{28A0092B-C50C-407E-A947-70E740481C1C}">
              <a14:useLocalDpi xmlns:a14="http://schemas.microsoft.com/office/drawing/2010/main" val="0"/>
            </a:ext>
          </a:extLst>
        </a:blip>
        <a:stretch>
          <a:fillRect/>
        </a:stretch>
      </xdr:blipFill>
      <xdr:spPr>
        <a:xfrm>
          <a:off x="5198190" y="165129435"/>
          <a:ext cx="238158" cy="238158"/>
        </a:xfrm>
        <a:prstGeom prst="rect">
          <a:avLst/>
        </a:prstGeom>
      </xdr:spPr>
    </xdr:pic>
    <xdr:clientData/>
  </xdr:twoCellAnchor>
  <xdr:twoCellAnchor editAs="oneCell">
    <xdr:from>
      <xdr:col>2</xdr:col>
      <xdr:colOff>161370</xdr:colOff>
      <xdr:row>557</xdr:row>
      <xdr:rowOff>26900</xdr:rowOff>
    </xdr:from>
    <xdr:to>
      <xdr:col>2</xdr:col>
      <xdr:colOff>415338</xdr:colOff>
      <xdr:row>557</xdr:row>
      <xdr:rowOff>280868</xdr:rowOff>
    </xdr:to>
    <xdr:pic>
      <xdr:nvPicPr>
        <xdr:cNvPr id="558" name="図 557">
          <a:extLst>
            <a:ext uri="{FF2B5EF4-FFF2-40B4-BE49-F238E27FC236}">
              <a16:creationId xmlns:a16="http://schemas.microsoft.com/office/drawing/2014/main" id="{92A533D4-9B9A-4C78-A37C-9D2099F21BDB}"/>
            </a:ext>
          </a:extLst>
        </xdr:cNvPr>
        <xdr:cNvPicPr>
          <a:picLocks noChangeAspect="1"/>
        </xdr:cNvPicPr>
      </xdr:nvPicPr>
      <xdr:blipFill>
        <a:blip xmlns:r="http://schemas.openxmlformats.org/officeDocument/2006/relationships" r:embed="rId557">
          <a:extLst>
            <a:ext uri="{28A0092B-C50C-407E-A947-70E740481C1C}">
              <a14:useLocalDpi xmlns:a14="http://schemas.microsoft.com/office/drawing/2010/main" val="0"/>
            </a:ext>
          </a:extLst>
        </a:blip>
        <a:stretch>
          <a:fillRect/>
        </a:stretch>
      </xdr:blipFill>
      <xdr:spPr>
        <a:xfrm>
          <a:off x="5198190" y="165426620"/>
          <a:ext cx="253968" cy="253968"/>
        </a:xfrm>
        <a:prstGeom prst="rect">
          <a:avLst/>
        </a:prstGeom>
      </xdr:spPr>
    </xdr:pic>
    <xdr:clientData/>
  </xdr:twoCellAnchor>
  <xdr:twoCellAnchor editAs="oneCell">
    <xdr:from>
      <xdr:col>2</xdr:col>
      <xdr:colOff>161370</xdr:colOff>
      <xdr:row>558</xdr:row>
      <xdr:rowOff>28238</xdr:rowOff>
    </xdr:from>
    <xdr:to>
      <xdr:col>2</xdr:col>
      <xdr:colOff>415338</xdr:colOff>
      <xdr:row>558</xdr:row>
      <xdr:rowOff>280861</xdr:rowOff>
    </xdr:to>
    <xdr:pic>
      <xdr:nvPicPr>
        <xdr:cNvPr id="559" name="図 558">
          <a:extLst>
            <a:ext uri="{FF2B5EF4-FFF2-40B4-BE49-F238E27FC236}">
              <a16:creationId xmlns:a16="http://schemas.microsoft.com/office/drawing/2014/main" id="{21B7400E-5EDE-47AF-8815-5250058CC97C}"/>
            </a:ext>
          </a:extLst>
        </xdr:cNvPr>
        <xdr:cNvPicPr>
          <a:picLocks noChangeAspect="1"/>
        </xdr:cNvPicPr>
      </xdr:nvPicPr>
      <xdr:blipFill>
        <a:blip xmlns:r="http://schemas.openxmlformats.org/officeDocument/2006/relationships" r:embed="rId558">
          <a:extLst>
            <a:ext uri="{28A0092B-C50C-407E-A947-70E740481C1C}">
              <a14:useLocalDpi xmlns:a14="http://schemas.microsoft.com/office/drawing/2010/main" val="0"/>
            </a:ext>
          </a:extLst>
        </a:blip>
        <a:stretch>
          <a:fillRect/>
        </a:stretch>
      </xdr:blipFill>
      <xdr:spPr>
        <a:xfrm>
          <a:off x="5198190" y="165725138"/>
          <a:ext cx="253968" cy="252623"/>
        </a:xfrm>
        <a:prstGeom prst="rect">
          <a:avLst/>
        </a:prstGeom>
      </xdr:spPr>
    </xdr:pic>
    <xdr:clientData/>
  </xdr:twoCellAnchor>
  <xdr:twoCellAnchor editAs="oneCell">
    <xdr:from>
      <xdr:col>2</xdr:col>
      <xdr:colOff>161370</xdr:colOff>
      <xdr:row>559</xdr:row>
      <xdr:rowOff>26897</xdr:rowOff>
    </xdr:from>
    <xdr:to>
      <xdr:col>2</xdr:col>
      <xdr:colOff>415338</xdr:colOff>
      <xdr:row>559</xdr:row>
      <xdr:rowOff>280865</xdr:rowOff>
    </xdr:to>
    <xdr:pic>
      <xdr:nvPicPr>
        <xdr:cNvPr id="560" name="図 559">
          <a:extLst>
            <a:ext uri="{FF2B5EF4-FFF2-40B4-BE49-F238E27FC236}">
              <a16:creationId xmlns:a16="http://schemas.microsoft.com/office/drawing/2014/main" id="{1AC7EC58-83BA-49DF-A111-ED70E3AC89FD}"/>
            </a:ext>
          </a:extLst>
        </xdr:cNvPr>
        <xdr:cNvPicPr>
          <a:picLocks noChangeAspect="1"/>
        </xdr:cNvPicPr>
      </xdr:nvPicPr>
      <xdr:blipFill>
        <a:blip xmlns:r="http://schemas.openxmlformats.org/officeDocument/2006/relationships" r:embed="rId559">
          <a:extLst>
            <a:ext uri="{28A0092B-C50C-407E-A947-70E740481C1C}">
              <a14:useLocalDpi xmlns:a14="http://schemas.microsoft.com/office/drawing/2010/main" val="0"/>
            </a:ext>
          </a:extLst>
        </a:blip>
        <a:stretch>
          <a:fillRect/>
        </a:stretch>
      </xdr:blipFill>
      <xdr:spPr>
        <a:xfrm>
          <a:off x="5198190" y="166020977"/>
          <a:ext cx="253968" cy="253968"/>
        </a:xfrm>
        <a:prstGeom prst="rect">
          <a:avLst/>
        </a:prstGeom>
      </xdr:spPr>
    </xdr:pic>
    <xdr:clientData/>
  </xdr:twoCellAnchor>
  <xdr:twoCellAnchor editAs="oneCell">
    <xdr:from>
      <xdr:col>2</xdr:col>
      <xdr:colOff>161370</xdr:colOff>
      <xdr:row>560</xdr:row>
      <xdr:rowOff>28234</xdr:rowOff>
    </xdr:from>
    <xdr:to>
      <xdr:col>2</xdr:col>
      <xdr:colOff>415338</xdr:colOff>
      <xdr:row>560</xdr:row>
      <xdr:rowOff>280858</xdr:rowOff>
    </xdr:to>
    <xdr:pic>
      <xdr:nvPicPr>
        <xdr:cNvPr id="561" name="図 560">
          <a:extLst>
            <a:ext uri="{FF2B5EF4-FFF2-40B4-BE49-F238E27FC236}">
              <a16:creationId xmlns:a16="http://schemas.microsoft.com/office/drawing/2014/main" id="{85FAE0F5-EC8F-478F-897A-5433111CB328}"/>
            </a:ext>
          </a:extLst>
        </xdr:cNvPr>
        <xdr:cNvPicPr>
          <a:picLocks noChangeAspect="1"/>
        </xdr:cNvPicPr>
      </xdr:nvPicPr>
      <xdr:blipFill>
        <a:blip xmlns:r="http://schemas.openxmlformats.org/officeDocument/2006/relationships" r:embed="rId560">
          <a:extLst>
            <a:ext uri="{28A0092B-C50C-407E-A947-70E740481C1C}">
              <a14:useLocalDpi xmlns:a14="http://schemas.microsoft.com/office/drawing/2010/main" val="0"/>
            </a:ext>
          </a:extLst>
        </a:blip>
        <a:stretch>
          <a:fillRect/>
        </a:stretch>
      </xdr:blipFill>
      <xdr:spPr>
        <a:xfrm>
          <a:off x="5198190" y="166319494"/>
          <a:ext cx="253968" cy="252624"/>
        </a:xfrm>
        <a:prstGeom prst="rect">
          <a:avLst/>
        </a:prstGeom>
      </xdr:spPr>
    </xdr:pic>
    <xdr:clientData/>
  </xdr:twoCellAnchor>
  <xdr:twoCellAnchor editAs="oneCell">
    <xdr:from>
      <xdr:col>2</xdr:col>
      <xdr:colOff>161370</xdr:colOff>
      <xdr:row>561</xdr:row>
      <xdr:rowOff>26895</xdr:rowOff>
    </xdr:from>
    <xdr:to>
      <xdr:col>2</xdr:col>
      <xdr:colOff>415338</xdr:colOff>
      <xdr:row>561</xdr:row>
      <xdr:rowOff>280863</xdr:rowOff>
    </xdr:to>
    <xdr:pic>
      <xdr:nvPicPr>
        <xdr:cNvPr id="562" name="図 561">
          <a:extLst>
            <a:ext uri="{FF2B5EF4-FFF2-40B4-BE49-F238E27FC236}">
              <a16:creationId xmlns:a16="http://schemas.microsoft.com/office/drawing/2014/main" id="{F267C4D4-B9CD-4DF9-B74D-DE7F730E595D}"/>
            </a:ext>
          </a:extLst>
        </xdr:cNvPr>
        <xdr:cNvPicPr>
          <a:picLocks noChangeAspect="1"/>
        </xdr:cNvPicPr>
      </xdr:nvPicPr>
      <xdr:blipFill>
        <a:blip xmlns:r="http://schemas.openxmlformats.org/officeDocument/2006/relationships" r:embed="rId561">
          <a:extLst>
            <a:ext uri="{28A0092B-C50C-407E-A947-70E740481C1C}">
              <a14:useLocalDpi xmlns:a14="http://schemas.microsoft.com/office/drawing/2010/main" val="0"/>
            </a:ext>
          </a:extLst>
        </a:blip>
        <a:stretch>
          <a:fillRect/>
        </a:stretch>
      </xdr:blipFill>
      <xdr:spPr>
        <a:xfrm>
          <a:off x="5198190" y="166615335"/>
          <a:ext cx="253968" cy="253968"/>
        </a:xfrm>
        <a:prstGeom prst="rect">
          <a:avLst/>
        </a:prstGeom>
      </xdr:spPr>
    </xdr:pic>
    <xdr:clientData/>
  </xdr:twoCellAnchor>
  <xdr:twoCellAnchor editAs="oneCell">
    <xdr:from>
      <xdr:col>2</xdr:col>
      <xdr:colOff>161370</xdr:colOff>
      <xdr:row>562</xdr:row>
      <xdr:rowOff>26900</xdr:rowOff>
    </xdr:from>
    <xdr:to>
      <xdr:col>2</xdr:col>
      <xdr:colOff>415338</xdr:colOff>
      <xdr:row>562</xdr:row>
      <xdr:rowOff>280868</xdr:rowOff>
    </xdr:to>
    <xdr:pic>
      <xdr:nvPicPr>
        <xdr:cNvPr id="563" name="図 562">
          <a:extLst>
            <a:ext uri="{FF2B5EF4-FFF2-40B4-BE49-F238E27FC236}">
              <a16:creationId xmlns:a16="http://schemas.microsoft.com/office/drawing/2014/main" id="{EBADA3CB-A89E-491C-B3C3-660C0DA4F186}"/>
            </a:ext>
          </a:extLst>
        </xdr:cNvPr>
        <xdr:cNvPicPr>
          <a:picLocks noChangeAspect="1"/>
        </xdr:cNvPicPr>
      </xdr:nvPicPr>
      <xdr:blipFill>
        <a:blip xmlns:r="http://schemas.openxmlformats.org/officeDocument/2006/relationships" r:embed="rId562">
          <a:extLst>
            <a:ext uri="{28A0092B-C50C-407E-A947-70E740481C1C}">
              <a14:useLocalDpi xmlns:a14="http://schemas.microsoft.com/office/drawing/2010/main" val="0"/>
            </a:ext>
          </a:extLst>
        </a:blip>
        <a:stretch>
          <a:fillRect/>
        </a:stretch>
      </xdr:blipFill>
      <xdr:spPr>
        <a:xfrm>
          <a:off x="5198190" y="166912520"/>
          <a:ext cx="253968" cy="253968"/>
        </a:xfrm>
        <a:prstGeom prst="rect">
          <a:avLst/>
        </a:prstGeom>
      </xdr:spPr>
    </xdr:pic>
    <xdr:clientData/>
  </xdr:twoCellAnchor>
  <xdr:twoCellAnchor editAs="oneCell">
    <xdr:from>
      <xdr:col>2</xdr:col>
      <xdr:colOff>161370</xdr:colOff>
      <xdr:row>563</xdr:row>
      <xdr:rowOff>28237</xdr:rowOff>
    </xdr:from>
    <xdr:to>
      <xdr:col>2</xdr:col>
      <xdr:colOff>415338</xdr:colOff>
      <xdr:row>563</xdr:row>
      <xdr:rowOff>280861</xdr:rowOff>
    </xdr:to>
    <xdr:pic>
      <xdr:nvPicPr>
        <xdr:cNvPr id="564" name="図 563">
          <a:extLst>
            <a:ext uri="{FF2B5EF4-FFF2-40B4-BE49-F238E27FC236}">
              <a16:creationId xmlns:a16="http://schemas.microsoft.com/office/drawing/2014/main" id="{4F5A11B6-CCDD-4AD2-B80F-84FA2544AFDB}"/>
            </a:ext>
          </a:extLst>
        </xdr:cNvPr>
        <xdr:cNvPicPr>
          <a:picLocks noChangeAspect="1"/>
        </xdr:cNvPicPr>
      </xdr:nvPicPr>
      <xdr:blipFill>
        <a:blip xmlns:r="http://schemas.openxmlformats.org/officeDocument/2006/relationships" r:embed="rId563">
          <a:extLst>
            <a:ext uri="{28A0092B-C50C-407E-A947-70E740481C1C}">
              <a14:useLocalDpi xmlns:a14="http://schemas.microsoft.com/office/drawing/2010/main" val="0"/>
            </a:ext>
          </a:extLst>
        </a:blip>
        <a:stretch>
          <a:fillRect/>
        </a:stretch>
      </xdr:blipFill>
      <xdr:spPr>
        <a:xfrm>
          <a:off x="5198190" y="167211037"/>
          <a:ext cx="253968" cy="252624"/>
        </a:xfrm>
        <a:prstGeom prst="rect">
          <a:avLst/>
        </a:prstGeom>
      </xdr:spPr>
    </xdr:pic>
    <xdr:clientData/>
  </xdr:twoCellAnchor>
  <xdr:twoCellAnchor editAs="oneCell">
    <xdr:from>
      <xdr:col>2</xdr:col>
      <xdr:colOff>161370</xdr:colOff>
      <xdr:row>564</xdr:row>
      <xdr:rowOff>26897</xdr:rowOff>
    </xdr:from>
    <xdr:to>
      <xdr:col>2</xdr:col>
      <xdr:colOff>415338</xdr:colOff>
      <xdr:row>564</xdr:row>
      <xdr:rowOff>280865</xdr:rowOff>
    </xdr:to>
    <xdr:pic>
      <xdr:nvPicPr>
        <xdr:cNvPr id="565" name="図 564">
          <a:extLst>
            <a:ext uri="{FF2B5EF4-FFF2-40B4-BE49-F238E27FC236}">
              <a16:creationId xmlns:a16="http://schemas.microsoft.com/office/drawing/2014/main" id="{C797104E-23F1-4969-AE46-74FE82B713D9}"/>
            </a:ext>
          </a:extLst>
        </xdr:cNvPr>
        <xdr:cNvPicPr>
          <a:picLocks noChangeAspect="1"/>
        </xdr:cNvPicPr>
      </xdr:nvPicPr>
      <xdr:blipFill>
        <a:blip xmlns:r="http://schemas.openxmlformats.org/officeDocument/2006/relationships" r:embed="rId564">
          <a:extLst>
            <a:ext uri="{28A0092B-C50C-407E-A947-70E740481C1C}">
              <a14:useLocalDpi xmlns:a14="http://schemas.microsoft.com/office/drawing/2010/main" val="0"/>
            </a:ext>
          </a:extLst>
        </a:blip>
        <a:stretch>
          <a:fillRect/>
        </a:stretch>
      </xdr:blipFill>
      <xdr:spPr>
        <a:xfrm>
          <a:off x="5198190" y="167506877"/>
          <a:ext cx="253968" cy="253968"/>
        </a:xfrm>
        <a:prstGeom prst="rect">
          <a:avLst/>
        </a:prstGeom>
      </xdr:spPr>
    </xdr:pic>
    <xdr:clientData/>
  </xdr:twoCellAnchor>
  <xdr:twoCellAnchor editAs="oneCell">
    <xdr:from>
      <xdr:col>2</xdr:col>
      <xdr:colOff>161370</xdr:colOff>
      <xdr:row>565</xdr:row>
      <xdr:rowOff>28235</xdr:rowOff>
    </xdr:from>
    <xdr:to>
      <xdr:col>2</xdr:col>
      <xdr:colOff>415338</xdr:colOff>
      <xdr:row>565</xdr:row>
      <xdr:rowOff>280858</xdr:rowOff>
    </xdr:to>
    <xdr:pic>
      <xdr:nvPicPr>
        <xdr:cNvPr id="566" name="図 565">
          <a:extLst>
            <a:ext uri="{FF2B5EF4-FFF2-40B4-BE49-F238E27FC236}">
              <a16:creationId xmlns:a16="http://schemas.microsoft.com/office/drawing/2014/main" id="{4EA8CA14-7757-4DC4-82A5-3D4C77D69214}"/>
            </a:ext>
          </a:extLst>
        </xdr:cNvPr>
        <xdr:cNvPicPr>
          <a:picLocks noChangeAspect="1"/>
        </xdr:cNvPicPr>
      </xdr:nvPicPr>
      <xdr:blipFill>
        <a:blip xmlns:r="http://schemas.openxmlformats.org/officeDocument/2006/relationships" r:embed="rId565">
          <a:extLst>
            <a:ext uri="{28A0092B-C50C-407E-A947-70E740481C1C}">
              <a14:useLocalDpi xmlns:a14="http://schemas.microsoft.com/office/drawing/2010/main" val="0"/>
            </a:ext>
          </a:extLst>
        </a:blip>
        <a:stretch>
          <a:fillRect/>
        </a:stretch>
      </xdr:blipFill>
      <xdr:spPr>
        <a:xfrm>
          <a:off x="5198190" y="167805395"/>
          <a:ext cx="253968" cy="252623"/>
        </a:xfrm>
        <a:prstGeom prst="rect">
          <a:avLst/>
        </a:prstGeom>
      </xdr:spPr>
    </xdr:pic>
    <xdr:clientData/>
  </xdr:twoCellAnchor>
  <xdr:twoCellAnchor editAs="oneCell">
    <xdr:from>
      <xdr:col>2</xdr:col>
      <xdr:colOff>161370</xdr:colOff>
      <xdr:row>566</xdr:row>
      <xdr:rowOff>26895</xdr:rowOff>
    </xdr:from>
    <xdr:to>
      <xdr:col>2</xdr:col>
      <xdr:colOff>415338</xdr:colOff>
      <xdr:row>566</xdr:row>
      <xdr:rowOff>280863</xdr:rowOff>
    </xdr:to>
    <xdr:pic>
      <xdr:nvPicPr>
        <xdr:cNvPr id="567" name="図 566">
          <a:extLst>
            <a:ext uri="{FF2B5EF4-FFF2-40B4-BE49-F238E27FC236}">
              <a16:creationId xmlns:a16="http://schemas.microsoft.com/office/drawing/2014/main" id="{7E009E08-10C5-48E6-8A6D-8FAC8A906E9E}"/>
            </a:ext>
          </a:extLst>
        </xdr:cNvPr>
        <xdr:cNvPicPr>
          <a:picLocks noChangeAspect="1"/>
        </xdr:cNvPicPr>
      </xdr:nvPicPr>
      <xdr:blipFill>
        <a:blip xmlns:r="http://schemas.openxmlformats.org/officeDocument/2006/relationships" r:embed="rId566">
          <a:extLst>
            <a:ext uri="{28A0092B-C50C-407E-A947-70E740481C1C}">
              <a14:useLocalDpi xmlns:a14="http://schemas.microsoft.com/office/drawing/2010/main" val="0"/>
            </a:ext>
          </a:extLst>
        </a:blip>
        <a:stretch>
          <a:fillRect/>
        </a:stretch>
      </xdr:blipFill>
      <xdr:spPr>
        <a:xfrm>
          <a:off x="5198190" y="168101235"/>
          <a:ext cx="253968" cy="253968"/>
        </a:xfrm>
        <a:prstGeom prst="rect">
          <a:avLst/>
        </a:prstGeom>
      </xdr:spPr>
    </xdr:pic>
    <xdr:clientData/>
  </xdr:twoCellAnchor>
  <xdr:twoCellAnchor editAs="oneCell">
    <xdr:from>
      <xdr:col>2</xdr:col>
      <xdr:colOff>161370</xdr:colOff>
      <xdr:row>567</xdr:row>
      <xdr:rowOff>26900</xdr:rowOff>
    </xdr:from>
    <xdr:to>
      <xdr:col>2</xdr:col>
      <xdr:colOff>351897</xdr:colOff>
      <xdr:row>567</xdr:row>
      <xdr:rowOff>217427</xdr:rowOff>
    </xdr:to>
    <xdr:pic>
      <xdr:nvPicPr>
        <xdr:cNvPr id="568" name="図 567">
          <a:extLst>
            <a:ext uri="{FF2B5EF4-FFF2-40B4-BE49-F238E27FC236}">
              <a16:creationId xmlns:a16="http://schemas.microsoft.com/office/drawing/2014/main" id="{96913AED-D349-40E7-B7A8-595410696BBA}"/>
            </a:ext>
          </a:extLst>
        </xdr:cNvPr>
        <xdr:cNvPicPr>
          <a:picLocks noChangeAspect="1"/>
        </xdr:cNvPicPr>
      </xdr:nvPicPr>
      <xdr:blipFill>
        <a:blip xmlns:r="http://schemas.openxmlformats.org/officeDocument/2006/relationships" r:embed="rId567">
          <a:extLst>
            <a:ext uri="{28A0092B-C50C-407E-A947-70E740481C1C}">
              <a14:useLocalDpi xmlns:a14="http://schemas.microsoft.com/office/drawing/2010/main" val="0"/>
            </a:ext>
          </a:extLst>
        </a:blip>
        <a:stretch>
          <a:fillRect/>
        </a:stretch>
      </xdr:blipFill>
      <xdr:spPr>
        <a:xfrm>
          <a:off x="5198190" y="168398420"/>
          <a:ext cx="190527" cy="190527"/>
        </a:xfrm>
        <a:prstGeom prst="rect">
          <a:avLst/>
        </a:prstGeom>
      </xdr:spPr>
    </xdr:pic>
    <xdr:clientData/>
  </xdr:twoCellAnchor>
  <xdr:twoCellAnchor editAs="oneCell">
    <xdr:from>
      <xdr:col>2</xdr:col>
      <xdr:colOff>161370</xdr:colOff>
      <xdr:row>568</xdr:row>
      <xdr:rowOff>28238</xdr:rowOff>
    </xdr:from>
    <xdr:to>
      <xdr:col>2</xdr:col>
      <xdr:colOff>351870</xdr:colOff>
      <xdr:row>568</xdr:row>
      <xdr:rowOff>217393</xdr:rowOff>
    </xdr:to>
    <xdr:pic>
      <xdr:nvPicPr>
        <xdr:cNvPr id="569" name="図 568">
          <a:extLst>
            <a:ext uri="{FF2B5EF4-FFF2-40B4-BE49-F238E27FC236}">
              <a16:creationId xmlns:a16="http://schemas.microsoft.com/office/drawing/2014/main" id="{01E2D236-7265-4AFD-B8AB-7F8385F15605}"/>
            </a:ext>
          </a:extLst>
        </xdr:cNvPr>
        <xdr:cNvPicPr>
          <a:picLocks noChangeAspect="1"/>
        </xdr:cNvPicPr>
      </xdr:nvPicPr>
      <xdr:blipFill>
        <a:blip xmlns:r="http://schemas.openxmlformats.org/officeDocument/2006/relationships" r:embed="rId568">
          <a:extLst>
            <a:ext uri="{28A0092B-C50C-407E-A947-70E740481C1C}">
              <a14:useLocalDpi xmlns:a14="http://schemas.microsoft.com/office/drawing/2010/main" val="0"/>
            </a:ext>
          </a:extLst>
        </a:blip>
        <a:stretch>
          <a:fillRect/>
        </a:stretch>
      </xdr:blipFill>
      <xdr:spPr>
        <a:xfrm>
          <a:off x="5198190" y="168696938"/>
          <a:ext cx="190500" cy="189155"/>
        </a:xfrm>
        <a:prstGeom prst="rect">
          <a:avLst/>
        </a:prstGeom>
      </xdr:spPr>
    </xdr:pic>
    <xdr:clientData/>
  </xdr:twoCellAnchor>
  <xdr:twoCellAnchor editAs="oneCell">
    <xdr:from>
      <xdr:col>2</xdr:col>
      <xdr:colOff>161370</xdr:colOff>
      <xdr:row>569</xdr:row>
      <xdr:rowOff>26897</xdr:rowOff>
    </xdr:from>
    <xdr:to>
      <xdr:col>2</xdr:col>
      <xdr:colOff>415338</xdr:colOff>
      <xdr:row>569</xdr:row>
      <xdr:rowOff>280865</xdr:rowOff>
    </xdr:to>
    <xdr:pic>
      <xdr:nvPicPr>
        <xdr:cNvPr id="570" name="図 569">
          <a:extLst>
            <a:ext uri="{FF2B5EF4-FFF2-40B4-BE49-F238E27FC236}">
              <a16:creationId xmlns:a16="http://schemas.microsoft.com/office/drawing/2014/main" id="{660CBF3E-2581-477D-ACE5-60F0BC349504}"/>
            </a:ext>
          </a:extLst>
        </xdr:cNvPr>
        <xdr:cNvPicPr>
          <a:picLocks noChangeAspect="1"/>
        </xdr:cNvPicPr>
      </xdr:nvPicPr>
      <xdr:blipFill>
        <a:blip xmlns:r="http://schemas.openxmlformats.org/officeDocument/2006/relationships" r:embed="rId569">
          <a:extLst>
            <a:ext uri="{28A0092B-C50C-407E-A947-70E740481C1C}">
              <a14:useLocalDpi xmlns:a14="http://schemas.microsoft.com/office/drawing/2010/main" val="0"/>
            </a:ext>
          </a:extLst>
        </a:blip>
        <a:stretch>
          <a:fillRect/>
        </a:stretch>
      </xdr:blipFill>
      <xdr:spPr>
        <a:xfrm>
          <a:off x="5198190" y="168992777"/>
          <a:ext cx="253968" cy="253968"/>
        </a:xfrm>
        <a:prstGeom prst="rect">
          <a:avLst/>
        </a:prstGeom>
      </xdr:spPr>
    </xdr:pic>
    <xdr:clientData/>
  </xdr:twoCellAnchor>
  <xdr:twoCellAnchor editAs="oneCell">
    <xdr:from>
      <xdr:col>2</xdr:col>
      <xdr:colOff>161370</xdr:colOff>
      <xdr:row>570</xdr:row>
      <xdr:rowOff>28234</xdr:rowOff>
    </xdr:from>
    <xdr:to>
      <xdr:col>2</xdr:col>
      <xdr:colOff>415338</xdr:colOff>
      <xdr:row>570</xdr:row>
      <xdr:rowOff>280858</xdr:rowOff>
    </xdr:to>
    <xdr:pic>
      <xdr:nvPicPr>
        <xdr:cNvPr id="571" name="図 570">
          <a:extLst>
            <a:ext uri="{FF2B5EF4-FFF2-40B4-BE49-F238E27FC236}">
              <a16:creationId xmlns:a16="http://schemas.microsoft.com/office/drawing/2014/main" id="{13C56D70-85BC-4C27-9379-824D0357CE55}"/>
            </a:ext>
          </a:extLst>
        </xdr:cNvPr>
        <xdr:cNvPicPr>
          <a:picLocks noChangeAspect="1"/>
        </xdr:cNvPicPr>
      </xdr:nvPicPr>
      <xdr:blipFill>
        <a:blip xmlns:r="http://schemas.openxmlformats.org/officeDocument/2006/relationships" r:embed="rId570">
          <a:extLst>
            <a:ext uri="{28A0092B-C50C-407E-A947-70E740481C1C}">
              <a14:useLocalDpi xmlns:a14="http://schemas.microsoft.com/office/drawing/2010/main" val="0"/>
            </a:ext>
          </a:extLst>
        </a:blip>
        <a:stretch>
          <a:fillRect/>
        </a:stretch>
      </xdr:blipFill>
      <xdr:spPr>
        <a:xfrm>
          <a:off x="5198190" y="169291294"/>
          <a:ext cx="253968" cy="252624"/>
        </a:xfrm>
        <a:prstGeom prst="rect">
          <a:avLst/>
        </a:prstGeom>
      </xdr:spPr>
    </xdr:pic>
    <xdr:clientData/>
  </xdr:twoCellAnchor>
  <xdr:twoCellAnchor editAs="oneCell">
    <xdr:from>
      <xdr:col>2</xdr:col>
      <xdr:colOff>161370</xdr:colOff>
      <xdr:row>571</xdr:row>
      <xdr:rowOff>26895</xdr:rowOff>
    </xdr:from>
    <xdr:to>
      <xdr:col>2</xdr:col>
      <xdr:colOff>415338</xdr:colOff>
      <xdr:row>571</xdr:row>
      <xdr:rowOff>280863</xdr:rowOff>
    </xdr:to>
    <xdr:pic>
      <xdr:nvPicPr>
        <xdr:cNvPr id="572" name="図 571">
          <a:extLst>
            <a:ext uri="{FF2B5EF4-FFF2-40B4-BE49-F238E27FC236}">
              <a16:creationId xmlns:a16="http://schemas.microsoft.com/office/drawing/2014/main" id="{43E11FAC-F078-436A-BBA4-7F8D19E9576B}"/>
            </a:ext>
          </a:extLst>
        </xdr:cNvPr>
        <xdr:cNvPicPr>
          <a:picLocks noChangeAspect="1"/>
        </xdr:cNvPicPr>
      </xdr:nvPicPr>
      <xdr:blipFill>
        <a:blip xmlns:r="http://schemas.openxmlformats.org/officeDocument/2006/relationships" r:embed="rId571">
          <a:extLst>
            <a:ext uri="{28A0092B-C50C-407E-A947-70E740481C1C}">
              <a14:useLocalDpi xmlns:a14="http://schemas.microsoft.com/office/drawing/2010/main" val="0"/>
            </a:ext>
          </a:extLst>
        </a:blip>
        <a:stretch>
          <a:fillRect/>
        </a:stretch>
      </xdr:blipFill>
      <xdr:spPr>
        <a:xfrm>
          <a:off x="5198190" y="169587135"/>
          <a:ext cx="253968" cy="253968"/>
        </a:xfrm>
        <a:prstGeom prst="rect">
          <a:avLst/>
        </a:prstGeom>
      </xdr:spPr>
    </xdr:pic>
    <xdr:clientData/>
  </xdr:twoCellAnchor>
  <xdr:twoCellAnchor editAs="oneCell">
    <xdr:from>
      <xdr:col>2</xdr:col>
      <xdr:colOff>161370</xdr:colOff>
      <xdr:row>572</xdr:row>
      <xdr:rowOff>26900</xdr:rowOff>
    </xdr:from>
    <xdr:to>
      <xdr:col>2</xdr:col>
      <xdr:colOff>415338</xdr:colOff>
      <xdr:row>572</xdr:row>
      <xdr:rowOff>280868</xdr:rowOff>
    </xdr:to>
    <xdr:pic>
      <xdr:nvPicPr>
        <xdr:cNvPr id="573" name="図 572">
          <a:extLst>
            <a:ext uri="{FF2B5EF4-FFF2-40B4-BE49-F238E27FC236}">
              <a16:creationId xmlns:a16="http://schemas.microsoft.com/office/drawing/2014/main" id="{EE4A6BDA-DA91-41DF-A8AE-F171B5814412}"/>
            </a:ext>
          </a:extLst>
        </xdr:cNvPr>
        <xdr:cNvPicPr>
          <a:picLocks noChangeAspect="1"/>
        </xdr:cNvPicPr>
      </xdr:nvPicPr>
      <xdr:blipFill>
        <a:blip xmlns:r="http://schemas.openxmlformats.org/officeDocument/2006/relationships" r:embed="rId572">
          <a:extLst>
            <a:ext uri="{28A0092B-C50C-407E-A947-70E740481C1C}">
              <a14:useLocalDpi xmlns:a14="http://schemas.microsoft.com/office/drawing/2010/main" val="0"/>
            </a:ext>
          </a:extLst>
        </a:blip>
        <a:stretch>
          <a:fillRect/>
        </a:stretch>
      </xdr:blipFill>
      <xdr:spPr>
        <a:xfrm>
          <a:off x="5198190" y="169884320"/>
          <a:ext cx="253968" cy="253968"/>
        </a:xfrm>
        <a:prstGeom prst="rect">
          <a:avLst/>
        </a:prstGeom>
      </xdr:spPr>
    </xdr:pic>
    <xdr:clientData/>
  </xdr:twoCellAnchor>
  <xdr:twoCellAnchor editAs="oneCell">
    <xdr:from>
      <xdr:col>2</xdr:col>
      <xdr:colOff>161370</xdr:colOff>
      <xdr:row>573</xdr:row>
      <xdr:rowOff>28237</xdr:rowOff>
    </xdr:from>
    <xdr:to>
      <xdr:col>2</xdr:col>
      <xdr:colOff>415338</xdr:colOff>
      <xdr:row>573</xdr:row>
      <xdr:rowOff>280861</xdr:rowOff>
    </xdr:to>
    <xdr:pic>
      <xdr:nvPicPr>
        <xdr:cNvPr id="574" name="図 573">
          <a:extLst>
            <a:ext uri="{FF2B5EF4-FFF2-40B4-BE49-F238E27FC236}">
              <a16:creationId xmlns:a16="http://schemas.microsoft.com/office/drawing/2014/main" id="{07823B57-A7FE-4CA6-804D-421C85D45D40}"/>
            </a:ext>
          </a:extLst>
        </xdr:cNvPr>
        <xdr:cNvPicPr>
          <a:picLocks noChangeAspect="1"/>
        </xdr:cNvPicPr>
      </xdr:nvPicPr>
      <xdr:blipFill>
        <a:blip xmlns:r="http://schemas.openxmlformats.org/officeDocument/2006/relationships" r:embed="rId573">
          <a:extLst>
            <a:ext uri="{28A0092B-C50C-407E-A947-70E740481C1C}">
              <a14:useLocalDpi xmlns:a14="http://schemas.microsoft.com/office/drawing/2010/main" val="0"/>
            </a:ext>
          </a:extLst>
        </a:blip>
        <a:stretch>
          <a:fillRect/>
        </a:stretch>
      </xdr:blipFill>
      <xdr:spPr>
        <a:xfrm>
          <a:off x="5198190" y="170182837"/>
          <a:ext cx="253968" cy="252624"/>
        </a:xfrm>
        <a:prstGeom prst="rect">
          <a:avLst/>
        </a:prstGeom>
      </xdr:spPr>
    </xdr:pic>
    <xdr:clientData/>
  </xdr:twoCellAnchor>
  <xdr:twoCellAnchor editAs="oneCell">
    <xdr:from>
      <xdr:col>2</xdr:col>
      <xdr:colOff>161370</xdr:colOff>
      <xdr:row>574</xdr:row>
      <xdr:rowOff>26897</xdr:rowOff>
    </xdr:from>
    <xdr:to>
      <xdr:col>2</xdr:col>
      <xdr:colOff>415338</xdr:colOff>
      <xdr:row>574</xdr:row>
      <xdr:rowOff>280865</xdr:rowOff>
    </xdr:to>
    <xdr:pic>
      <xdr:nvPicPr>
        <xdr:cNvPr id="575" name="図 574">
          <a:extLst>
            <a:ext uri="{FF2B5EF4-FFF2-40B4-BE49-F238E27FC236}">
              <a16:creationId xmlns:a16="http://schemas.microsoft.com/office/drawing/2014/main" id="{13C7C4E0-97D3-4F9B-83D1-653D638F7427}"/>
            </a:ext>
          </a:extLst>
        </xdr:cNvPr>
        <xdr:cNvPicPr>
          <a:picLocks noChangeAspect="1"/>
        </xdr:cNvPicPr>
      </xdr:nvPicPr>
      <xdr:blipFill>
        <a:blip xmlns:r="http://schemas.openxmlformats.org/officeDocument/2006/relationships" r:embed="rId574">
          <a:extLst>
            <a:ext uri="{28A0092B-C50C-407E-A947-70E740481C1C}">
              <a14:useLocalDpi xmlns:a14="http://schemas.microsoft.com/office/drawing/2010/main" val="0"/>
            </a:ext>
          </a:extLst>
        </a:blip>
        <a:stretch>
          <a:fillRect/>
        </a:stretch>
      </xdr:blipFill>
      <xdr:spPr>
        <a:xfrm>
          <a:off x="5198190" y="170478677"/>
          <a:ext cx="253968" cy="253968"/>
        </a:xfrm>
        <a:prstGeom prst="rect">
          <a:avLst/>
        </a:prstGeom>
      </xdr:spPr>
    </xdr:pic>
    <xdr:clientData/>
  </xdr:twoCellAnchor>
  <xdr:twoCellAnchor editAs="oneCell">
    <xdr:from>
      <xdr:col>2</xdr:col>
      <xdr:colOff>161370</xdr:colOff>
      <xdr:row>575</xdr:row>
      <xdr:rowOff>28235</xdr:rowOff>
    </xdr:from>
    <xdr:to>
      <xdr:col>2</xdr:col>
      <xdr:colOff>415338</xdr:colOff>
      <xdr:row>575</xdr:row>
      <xdr:rowOff>280858</xdr:rowOff>
    </xdr:to>
    <xdr:pic>
      <xdr:nvPicPr>
        <xdr:cNvPr id="576" name="図 575">
          <a:extLst>
            <a:ext uri="{FF2B5EF4-FFF2-40B4-BE49-F238E27FC236}">
              <a16:creationId xmlns:a16="http://schemas.microsoft.com/office/drawing/2014/main" id="{7CB3B91E-A1B6-4A4A-B1ED-D4DFD55E7921}"/>
            </a:ext>
          </a:extLst>
        </xdr:cNvPr>
        <xdr:cNvPicPr>
          <a:picLocks noChangeAspect="1"/>
        </xdr:cNvPicPr>
      </xdr:nvPicPr>
      <xdr:blipFill>
        <a:blip xmlns:r="http://schemas.openxmlformats.org/officeDocument/2006/relationships" r:embed="rId575">
          <a:extLst>
            <a:ext uri="{28A0092B-C50C-407E-A947-70E740481C1C}">
              <a14:useLocalDpi xmlns:a14="http://schemas.microsoft.com/office/drawing/2010/main" val="0"/>
            </a:ext>
          </a:extLst>
        </a:blip>
        <a:stretch>
          <a:fillRect/>
        </a:stretch>
      </xdr:blipFill>
      <xdr:spPr>
        <a:xfrm>
          <a:off x="5198190" y="170777195"/>
          <a:ext cx="253968" cy="252623"/>
        </a:xfrm>
        <a:prstGeom prst="rect">
          <a:avLst/>
        </a:prstGeom>
      </xdr:spPr>
    </xdr:pic>
    <xdr:clientData/>
  </xdr:twoCellAnchor>
  <xdr:twoCellAnchor editAs="oneCell">
    <xdr:from>
      <xdr:col>2</xdr:col>
      <xdr:colOff>161370</xdr:colOff>
      <xdr:row>576</xdr:row>
      <xdr:rowOff>26895</xdr:rowOff>
    </xdr:from>
    <xdr:to>
      <xdr:col>2</xdr:col>
      <xdr:colOff>351846</xdr:colOff>
      <xdr:row>576</xdr:row>
      <xdr:rowOff>217371</xdr:rowOff>
    </xdr:to>
    <xdr:pic>
      <xdr:nvPicPr>
        <xdr:cNvPr id="577" name="図 576">
          <a:extLst>
            <a:ext uri="{FF2B5EF4-FFF2-40B4-BE49-F238E27FC236}">
              <a16:creationId xmlns:a16="http://schemas.microsoft.com/office/drawing/2014/main" id="{5BF95D73-E830-4CB2-A29C-04276729886C}"/>
            </a:ext>
          </a:extLst>
        </xdr:cNvPr>
        <xdr:cNvPicPr>
          <a:picLocks noChangeAspect="1"/>
        </xdr:cNvPicPr>
      </xdr:nvPicPr>
      <xdr:blipFill>
        <a:blip xmlns:r="http://schemas.openxmlformats.org/officeDocument/2006/relationships" r:embed="rId576">
          <a:extLst>
            <a:ext uri="{28A0092B-C50C-407E-A947-70E740481C1C}">
              <a14:useLocalDpi xmlns:a14="http://schemas.microsoft.com/office/drawing/2010/main" val="0"/>
            </a:ext>
          </a:extLst>
        </a:blip>
        <a:stretch>
          <a:fillRect/>
        </a:stretch>
      </xdr:blipFill>
      <xdr:spPr>
        <a:xfrm>
          <a:off x="5198190" y="171073035"/>
          <a:ext cx="190476" cy="190476"/>
        </a:xfrm>
        <a:prstGeom prst="rect">
          <a:avLst/>
        </a:prstGeom>
      </xdr:spPr>
    </xdr:pic>
    <xdr:clientData/>
  </xdr:twoCellAnchor>
  <xdr:twoCellAnchor editAs="oneCell">
    <xdr:from>
      <xdr:col>2</xdr:col>
      <xdr:colOff>161370</xdr:colOff>
      <xdr:row>577</xdr:row>
      <xdr:rowOff>26900</xdr:rowOff>
    </xdr:from>
    <xdr:to>
      <xdr:col>2</xdr:col>
      <xdr:colOff>351846</xdr:colOff>
      <xdr:row>577</xdr:row>
      <xdr:rowOff>217376</xdr:rowOff>
    </xdr:to>
    <xdr:pic>
      <xdr:nvPicPr>
        <xdr:cNvPr id="578" name="図 577">
          <a:extLst>
            <a:ext uri="{FF2B5EF4-FFF2-40B4-BE49-F238E27FC236}">
              <a16:creationId xmlns:a16="http://schemas.microsoft.com/office/drawing/2014/main" id="{62E0E2B0-2FC9-4DD5-AEC1-A5BC4B9EE938}"/>
            </a:ext>
          </a:extLst>
        </xdr:cNvPr>
        <xdr:cNvPicPr>
          <a:picLocks noChangeAspect="1"/>
        </xdr:cNvPicPr>
      </xdr:nvPicPr>
      <xdr:blipFill>
        <a:blip xmlns:r="http://schemas.openxmlformats.org/officeDocument/2006/relationships" r:embed="rId577">
          <a:extLst>
            <a:ext uri="{28A0092B-C50C-407E-A947-70E740481C1C}">
              <a14:useLocalDpi xmlns:a14="http://schemas.microsoft.com/office/drawing/2010/main" val="0"/>
            </a:ext>
          </a:extLst>
        </a:blip>
        <a:stretch>
          <a:fillRect/>
        </a:stretch>
      </xdr:blipFill>
      <xdr:spPr>
        <a:xfrm>
          <a:off x="5198190" y="171370220"/>
          <a:ext cx="190476" cy="190476"/>
        </a:xfrm>
        <a:prstGeom prst="rect">
          <a:avLst/>
        </a:prstGeom>
      </xdr:spPr>
    </xdr:pic>
    <xdr:clientData/>
  </xdr:twoCellAnchor>
  <xdr:twoCellAnchor editAs="oneCell">
    <xdr:from>
      <xdr:col>2</xdr:col>
      <xdr:colOff>161370</xdr:colOff>
      <xdr:row>578</xdr:row>
      <xdr:rowOff>28238</xdr:rowOff>
    </xdr:from>
    <xdr:to>
      <xdr:col>2</xdr:col>
      <xdr:colOff>415338</xdr:colOff>
      <xdr:row>578</xdr:row>
      <xdr:rowOff>280861</xdr:rowOff>
    </xdr:to>
    <xdr:pic>
      <xdr:nvPicPr>
        <xdr:cNvPr id="579" name="図 578">
          <a:extLst>
            <a:ext uri="{FF2B5EF4-FFF2-40B4-BE49-F238E27FC236}">
              <a16:creationId xmlns:a16="http://schemas.microsoft.com/office/drawing/2014/main" id="{78D7AE90-6A67-4A57-AD7B-07A59FEA157C}"/>
            </a:ext>
          </a:extLst>
        </xdr:cNvPr>
        <xdr:cNvPicPr>
          <a:picLocks noChangeAspect="1"/>
        </xdr:cNvPicPr>
      </xdr:nvPicPr>
      <xdr:blipFill>
        <a:blip xmlns:r="http://schemas.openxmlformats.org/officeDocument/2006/relationships" r:embed="rId578">
          <a:extLst>
            <a:ext uri="{28A0092B-C50C-407E-A947-70E740481C1C}">
              <a14:useLocalDpi xmlns:a14="http://schemas.microsoft.com/office/drawing/2010/main" val="0"/>
            </a:ext>
          </a:extLst>
        </a:blip>
        <a:stretch>
          <a:fillRect/>
        </a:stretch>
      </xdr:blipFill>
      <xdr:spPr>
        <a:xfrm>
          <a:off x="5198190" y="171668738"/>
          <a:ext cx="253968" cy="252623"/>
        </a:xfrm>
        <a:prstGeom prst="rect">
          <a:avLst/>
        </a:prstGeom>
      </xdr:spPr>
    </xdr:pic>
    <xdr:clientData/>
  </xdr:twoCellAnchor>
  <xdr:twoCellAnchor editAs="oneCell">
    <xdr:from>
      <xdr:col>2</xdr:col>
      <xdr:colOff>161370</xdr:colOff>
      <xdr:row>579</xdr:row>
      <xdr:rowOff>26897</xdr:rowOff>
    </xdr:from>
    <xdr:to>
      <xdr:col>2</xdr:col>
      <xdr:colOff>351897</xdr:colOff>
      <xdr:row>579</xdr:row>
      <xdr:rowOff>217424</xdr:rowOff>
    </xdr:to>
    <xdr:pic>
      <xdr:nvPicPr>
        <xdr:cNvPr id="580" name="図 579">
          <a:extLst>
            <a:ext uri="{FF2B5EF4-FFF2-40B4-BE49-F238E27FC236}">
              <a16:creationId xmlns:a16="http://schemas.microsoft.com/office/drawing/2014/main" id="{E7D9560A-4E4D-46E2-AFA2-03063A4DFA5F}"/>
            </a:ext>
          </a:extLst>
        </xdr:cNvPr>
        <xdr:cNvPicPr>
          <a:picLocks noChangeAspect="1"/>
        </xdr:cNvPicPr>
      </xdr:nvPicPr>
      <xdr:blipFill>
        <a:blip xmlns:r="http://schemas.openxmlformats.org/officeDocument/2006/relationships" r:embed="rId579">
          <a:extLst>
            <a:ext uri="{28A0092B-C50C-407E-A947-70E740481C1C}">
              <a14:useLocalDpi xmlns:a14="http://schemas.microsoft.com/office/drawing/2010/main" val="0"/>
            </a:ext>
          </a:extLst>
        </a:blip>
        <a:stretch>
          <a:fillRect/>
        </a:stretch>
      </xdr:blipFill>
      <xdr:spPr>
        <a:xfrm>
          <a:off x="5198190" y="171964577"/>
          <a:ext cx="190527" cy="190527"/>
        </a:xfrm>
        <a:prstGeom prst="rect">
          <a:avLst/>
        </a:prstGeom>
      </xdr:spPr>
    </xdr:pic>
    <xdr:clientData/>
  </xdr:twoCellAnchor>
  <xdr:twoCellAnchor editAs="oneCell">
    <xdr:from>
      <xdr:col>2</xdr:col>
      <xdr:colOff>161370</xdr:colOff>
      <xdr:row>580</xdr:row>
      <xdr:rowOff>28234</xdr:rowOff>
    </xdr:from>
    <xdr:to>
      <xdr:col>2</xdr:col>
      <xdr:colOff>351870</xdr:colOff>
      <xdr:row>580</xdr:row>
      <xdr:rowOff>217390</xdr:rowOff>
    </xdr:to>
    <xdr:pic>
      <xdr:nvPicPr>
        <xdr:cNvPr id="581" name="図 580">
          <a:extLst>
            <a:ext uri="{FF2B5EF4-FFF2-40B4-BE49-F238E27FC236}">
              <a16:creationId xmlns:a16="http://schemas.microsoft.com/office/drawing/2014/main" id="{B90B40F4-2728-4C8A-9FD7-C114892E1874}"/>
            </a:ext>
          </a:extLst>
        </xdr:cNvPr>
        <xdr:cNvPicPr>
          <a:picLocks noChangeAspect="1"/>
        </xdr:cNvPicPr>
      </xdr:nvPicPr>
      <xdr:blipFill>
        <a:blip xmlns:r="http://schemas.openxmlformats.org/officeDocument/2006/relationships" r:embed="rId580">
          <a:extLst>
            <a:ext uri="{28A0092B-C50C-407E-A947-70E740481C1C}">
              <a14:useLocalDpi xmlns:a14="http://schemas.microsoft.com/office/drawing/2010/main" val="0"/>
            </a:ext>
          </a:extLst>
        </a:blip>
        <a:stretch>
          <a:fillRect/>
        </a:stretch>
      </xdr:blipFill>
      <xdr:spPr>
        <a:xfrm>
          <a:off x="5198190" y="172263094"/>
          <a:ext cx="190500" cy="189156"/>
        </a:xfrm>
        <a:prstGeom prst="rect">
          <a:avLst/>
        </a:prstGeom>
      </xdr:spPr>
    </xdr:pic>
    <xdr:clientData/>
  </xdr:twoCellAnchor>
  <xdr:twoCellAnchor editAs="oneCell">
    <xdr:from>
      <xdr:col>2</xdr:col>
      <xdr:colOff>161370</xdr:colOff>
      <xdr:row>581</xdr:row>
      <xdr:rowOff>26895</xdr:rowOff>
    </xdr:from>
    <xdr:to>
      <xdr:col>2</xdr:col>
      <xdr:colOff>351870</xdr:colOff>
      <xdr:row>581</xdr:row>
      <xdr:rowOff>217395</xdr:rowOff>
    </xdr:to>
    <xdr:pic>
      <xdr:nvPicPr>
        <xdr:cNvPr id="582" name="図 581">
          <a:extLst>
            <a:ext uri="{FF2B5EF4-FFF2-40B4-BE49-F238E27FC236}">
              <a16:creationId xmlns:a16="http://schemas.microsoft.com/office/drawing/2014/main" id="{A053638D-982E-44BA-B2D1-68B3D647C6AA}"/>
            </a:ext>
          </a:extLst>
        </xdr:cNvPr>
        <xdr:cNvPicPr>
          <a:picLocks noChangeAspect="1"/>
        </xdr:cNvPicPr>
      </xdr:nvPicPr>
      <xdr:blipFill>
        <a:blip xmlns:r="http://schemas.openxmlformats.org/officeDocument/2006/relationships" r:embed="rId581">
          <a:extLst>
            <a:ext uri="{28A0092B-C50C-407E-A947-70E740481C1C}">
              <a14:useLocalDpi xmlns:a14="http://schemas.microsoft.com/office/drawing/2010/main" val="0"/>
            </a:ext>
          </a:extLst>
        </a:blip>
        <a:stretch>
          <a:fillRect/>
        </a:stretch>
      </xdr:blipFill>
      <xdr:spPr>
        <a:xfrm>
          <a:off x="5198190" y="172558935"/>
          <a:ext cx="190500" cy="190500"/>
        </a:xfrm>
        <a:prstGeom prst="rect">
          <a:avLst/>
        </a:prstGeom>
      </xdr:spPr>
    </xdr:pic>
    <xdr:clientData/>
  </xdr:twoCellAnchor>
  <xdr:twoCellAnchor editAs="oneCell">
    <xdr:from>
      <xdr:col>2</xdr:col>
      <xdr:colOff>161370</xdr:colOff>
      <xdr:row>582</xdr:row>
      <xdr:rowOff>26900</xdr:rowOff>
    </xdr:from>
    <xdr:to>
      <xdr:col>2</xdr:col>
      <xdr:colOff>351870</xdr:colOff>
      <xdr:row>582</xdr:row>
      <xdr:rowOff>217400</xdr:rowOff>
    </xdr:to>
    <xdr:pic>
      <xdr:nvPicPr>
        <xdr:cNvPr id="583" name="図 582">
          <a:extLst>
            <a:ext uri="{FF2B5EF4-FFF2-40B4-BE49-F238E27FC236}">
              <a16:creationId xmlns:a16="http://schemas.microsoft.com/office/drawing/2014/main" id="{DDE1F6CA-A988-44A4-B818-9EDB7625F2F2}"/>
            </a:ext>
          </a:extLst>
        </xdr:cNvPr>
        <xdr:cNvPicPr>
          <a:picLocks noChangeAspect="1"/>
        </xdr:cNvPicPr>
      </xdr:nvPicPr>
      <xdr:blipFill>
        <a:blip xmlns:r="http://schemas.openxmlformats.org/officeDocument/2006/relationships" r:embed="rId582">
          <a:extLst>
            <a:ext uri="{28A0092B-C50C-407E-A947-70E740481C1C}">
              <a14:useLocalDpi xmlns:a14="http://schemas.microsoft.com/office/drawing/2010/main" val="0"/>
            </a:ext>
          </a:extLst>
        </a:blip>
        <a:stretch>
          <a:fillRect/>
        </a:stretch>
      </xdr:blipFill>
      <xdr:spPr>
        <a:xfrm>
          <a:off x="5198190" y="172856120"/>
          <a:ext cx="190500" cy="190500"/>
        </a:xfrm>
        <a:prstGeom prst="rect">
          <a:avLst/>
        </a:prstGeom>
      </xdr:spPr>
    </xdr:pic>
    <xdr:clientData/>
  </xdr:twoCellAnchor>
  <xdr:twoCellAnchor editAs="oneCell">
    <xdr:from>
      <xdr:col>2</xdr:col>
      <xdr:colOff>161370</xdr:colOff>
      <xdr:row>583</xdr:row>
      <xdr:rowOff>28237</xdr:rowOff>
    </xdr:from>
    <xdr:to>
      <xdr:col>2</xdr:col>
      <xdr:colOff>351870</xdr:colOff>
      <xdr:row>583</xdr:row>
      <xdr:rowOff>217393</xdr:rowOff>
    </xdr:to>
    <xdr:pic>
      <xdr:nvPicPr>
        <xdr:cNvPr id="584" name="図 583">
          <a:extLst>
            <a:ext uri="{FF2B5EF4-FFF2-40B4-BE49-F238E27FC236}">
              <a16:creationId xmlns:a16="http://schemas.microsoft.com/office/drawing/2014/main" id="{89500302-4D0D-4425-A82C-721F6E6CB732}"/>
            </a:ext>
          </a:extLst>
        </xdr:cNvPr>
        <xdr:cNvPicPr>
          <a:picLocks noChangeAspect="1"/>
        </xdr:cNvPicPr>
      </xdr:nvPicPr>
      <xdr:blipFill>
        <a:blip xmlns:r="http://schemas.openxmlformats.org/officeDocument/2006/relationships" r:embed="rId583">
          <a:extLst>
            <a:ext uri="{28A0092B-C50C-407E-A947-70E740481C1C}">
              <a14:useLocalDpi xmlns:a14="http://schemas.microsoft.com/office/drawing/2010/main" val="0"/>
            </a:ext>
          </a:extLst>
        </a:blip>
        <a:stretch>
          <a:fillRect/>
        </a:stretch>
      </xdr:blipFill>
      <xdr:spPr>
        <a:xfrm>
          <a:off x="5198190" y="173154637"/>
          <a:ext cx="190500" cy="189156"/>
        </a:xfrm>
        <a:prstGeom prst="rect">
          <a:avLst/>
        </a:prstGeom>
      </xdr:spPr>
    </xdr:pic>
    <xdr:clientData/>
  </xdr:twoCellAnchor>
  <xdr:twoCellAnchor editAs="oneCell">
    <xdr:from>
      <xdr:col>2</xdr:col>
      <xdr:colOff>161370</xdr:colOff>
      <xdr:row>584</xdr:row>
      <xdr:rowOff>26897</xdr:rowOff>
    </xdr:from>
    <xdr:to>
      <xdr:col>2</xdr:col>
      <xdr:colOff>351870</xdr:colOff>
      <xdr:row>584</xdr:row>
      <xdr:rowOff>217397</xdr:rowOff>
    </xdr:to>
    <xdr:pic>
      <xdr:nvPicPr>
        <xdr:cNvPr id="585" name="図 584">
          <a:extLst>
            <a:ext uri="{FF2B5EF4-FFF2-40B4-BE49-F238E27FC236}">
              <a16:creationId xmlns:a16="http://schemas.microsoft.com/office/drawing/2014/main" id="{BCB9F67B-0800-4DAD-9CCC-E060F2AD994E}"/>
            </a:ext>
          </a:extLst>
        </xdr:cNvPr>
        <xdr:cNvPicPr>
          <a:picLocks noChangeAspect="1"/>
        </xdr:cNvPicPr>
      </xdr:nvPicPr>
      <xdr:blipFill>
        <a:blip xmlns:r="http://schemas.openxmlformats.org/officeDocument/2006/relationships" r:embed="rId584">
          <a:extLst>
            <a:ext uri="{28A0092B-C50C-407E-A947-70E740481C1C}">
              <a14:useLocalDpi xmlns:a14="http://schemas.microsoft.com/office/drawing/2010/main" val="0"/>
            </a:ext>
          </a:extLst>
        </a:blip>
        <a:stretch>
          <a:fillRect/>
        </a:stretch>
      </xdr:blipFill>
      <xdr:spPr>
        <a:xfrm>
          <a:off x="5198190" y="173450477"/>
          <a:ext cx="190500" cy="190500"/>
        </a:xfrm>
        <a:prstGeom prst="rect">
          <a:avLst/>
        </a:prstGeom>
      </xdr:spPr>
    </xdr:pic>
    <xdr:clientData/>
  </xdr:twoCellAnchor>
  <xdr:twoCellAnchor editAs="oneCell">
    <xdr:from>
      <xdr:col>2</xdr:col>
      <xdr:colOff>161370</xdr:colOff>
      <xdr:row>585</xdr:row>
      <xdr:rowOff>28235</xdr:rowOff>
    </xdr:from>
    <xdr:to>
      <xdr:col>2</xdr:col>
      <xdr:colOff>351870</xdr:colOff>
      <xdr:row>585</xdr:row>
      <xdr:rowOff>217390</xdr:rowOff>
    </xdr:to>
    <xdr:pic>
      <xdr:nvPicPr>
        <xdr:cNvPr id="586" name="図 585">
          <a:extLst>
            <a:ext uri="{FF2B5EF4-FFF2-40B4-BE49-F238E27FC236}">
              <a16:creationId xmlns:a16="http://schemas.microsoft.com/office/drawing/2014/main" id="{5B06C475-5886-4B3C-8097-10A18967C948}"/>
            </a:ext>
          </a:extLst>
        </xdr:cNvPr>
        <xdr:cNvPicPr>
          <a:picLocks noChangeAspect="1"/>
        </xdr:cNvPicPr>
      </xdr:nvPicPr>
      <xdr:blipFill>
        <a:blip xmlns:r="http://schemas.openxmlformats.org/officeDocument/2006/relationships" r:embed="rId585">
          <a:extLst>
            <a:ext uri="{28A0092B-C50C-407E-A947-70E740481C1C}">
              <a14:useLocalDpi xmlns:a14="http://schemas.microsoft.com/office/drawing/2010/main" val="0"/>
            </a:ext>
          </a:extLst>
        </a:blip>
        <a:stretch>
          <a:fillRect/>
        </a:stretch>
      </xdr:blipFill>
      <xdr:spPr>
        <a:xfrm>
          <a:off x="5198190" y="173748995"/>
          <a:ext cx="190500" cy="189155"/>
        </a:xfrm>
        <a:prstGeom prst="rect">
          <a:avLst/>
        </a:prstGeom>
      </xdr:spPr>
    </xdr:pic>
    <xdr:clientData/>
  </xdr:twoCellAnchor>
  <xdr:twoCellAnchor editAs="oneCell">
    <xdr:from>
      <xdr:col>2</xdr:col>
      <xdr:colOff>161370</xdr:colOff>
      <xdr:row>586</xdr:row>
      <xdr:rowOff>26895</xdr:rowOff>
    </xdr:from>
    <xdr:to>
      <xdr:col>2</xdr:col>
      <xdr:colOff>351870</xdr:colOff>
      <xdr:row>586</xdr:row>
      <xdr:rowOff>217395</xdr:rowOff>
    </xdr:to>
    <xdr:pic>
      <xdr:nvPicPr>
        <xdr:cNvPr id="587" name="図 586">
          <a:extLst>
            <a:ext uri="{FF2B5EF4-FFF2-40B4-BE49-F238E27FC236}">
              <a16:creationId xmlns:a16="http://schemas.microsoft.com/office/drawing/2014/main" id="{B6C5293F-0438-42C7-9C9D-D799C7957E91}"/>
            </a:ext>
          </a:extLst>
        </xdr:cNvPr>
        <xdr:cNvPicPr>
          <a:picLocks noChangeAspect="1"/>
        </xdr:cNvPicPr>
      </xdr:nvPicPr>
      <xdr:blipFill>
        <a:blip xmlns:r="http://schemas.openxmlformats.org/officeDocument/2006/relationships" r:embed="rId586">
          <a:extLst>
            <a:ext uri="{28A0092B-C50C-407E-A947-70E740481C1C}">
              <a14:useLocalDpi xmlns:a14="http://schemas.microsoft.com/office/drawing/2010/main" val="0"/>
            </a:ext>
          </a:extLst>
        </a:blip>
        <a:stretch>
          <a:fillRect/>
        </a:stretch>
      </xdr:blipFill>
      <xdr:spPr>
        <a:xfrm>
          <a:off x="5198190" y="174044835"/>
          <a:ext cx="190500" cy="190500"/>
        </a:xfrm>
        <a:prstGeom prst="rect">
          <a:avLst/>
        </a:prstGeom>
      </xdr:spPr>
    </xdr:pic>
    <xdr:clientData/>
  </xdr:twoCellAnchor>
  <xdr:twoCellAnchor editAs="oneCell">
    <xdr:from>
      <xdr:col>2</xdr:col>
      <xdr:colOff>161370</xdr:colOff>
      <xdr:row>587</xdr:row>
      <xdr:rowOff>26900</xdr:rowOff>
    </xdr:from>
    <xdr:to>
      <xdr:col>2</xdr:col>
      <xdr:colOff>351870</xdr:colOff>
      <xdr:row>587</xdr:row>
      <xdr:rowOff>217400</xdr:rowOff>
    </xdr:to>
    <xdr:pic>
      <xdr:nvPicPr>
        <xdr:cNvPr id="588" name="図 587">
          <a:extLst>
            <a:ext uri="{FF2B5EF4-FFF2-40B4-BE49-F238E27FC236}">
              <a16:creationId xmlns:a16="http://schemas.microsoft.com/office/drawing/2014/main" id="{86F69F0D-0258-40EC-BD88-7EC05D9FDE24}"/>
            </a:ext>
          </a:extLst>
        </xdr:cNvPr>
        <xdr:cNvPicPr>
          <a:picLocks noChangeAspect="1"/>
        </xdr:cNvPicPr>
      </xdr:nvPicPr>
      <xdr:blipFill>
        <a:blip xmlns:r="http://schemas.openxmlformats.org/officeDocument/2006/relationships" r:embed="rId587">
          <a:extLst>
            <a:ext uri="{28A0092B-C50C-407E-A947-70E740481C1C}">
              <a14:useLocalDpi xmlns:a14="http://schemas.microsoft.com/office/drawing/2010/main" val="0"/>
            </a:ext>
          </a:extLst>
        </a:blip>
        <a:stretch>
          <a:fillRect/>
        </a:stretch>
      </xdr:blipFill>
      <xdr:spPr>
        <a:xfrm>
          <a:off x="5198190" y="174342020"/>
          <a:ext cx="190500" cy="190500"/>
        </a:xfrm>
        <a:prstGeom prst="rect">
          <a:avLst/>
        </a:prstGeom>
      </xdr:spPr>
    </xdr:pic>
    <xdr:clientData/>
  </xdr:twoCellAnchor>
  <xdr:twoCellAnchor editAs="oneCell">
    <xdr:from>
      <xdr:col>2</xdr:col>
      <xdr:colOff>161370</xdr:colOff>
      <xdr:row>588</xdr:row>
      <xdr:rowOff>28238</xdr:rowOff>
    </xdr:from>
    <xdr:to>
      <xdr:col>2</xdr:col>
      <xdr:colOff>351870</xdr:colOff>
      <xdr:row>588</xdr:row>
      <xdr:rowOff>217393</xdr:rowOff>
    </xdr:to>
    <xdr:pic>
      <xdr:nvPicPr>
        <xdr:cNvPr id="589" name="図 588">
          <a:extLst>
            <a:ext uri="{FF2B5EF4-FFF2-40B4-BE49-F238E27FC236}">
              <a16:creationId xmlns:a16="http://schemas.microsoft.com/office/drawing/2014/main" id="{34E08367-E1CB-496F-93E7-287E5AA657DE}"/>
            </a:ext>
          </a:extLst>
        </xdr:cNvPr>
        <xdr:cNvPicPr>
          <a:picLocks noChangeAspect="1"/>
        </xdr:cNvPicPr>
      </xdr:nvPicPr>
      <xdr:blipFill>
        <a:blip xmlns:r="http://schemas.openxmlformats.org/officeDocument/2006/relationships" r:embed="rId588">
          <a:extLst>
            <a:ext uri="{28A0092B-C50C-407E-A947-70E740481C1C}">
              <a14:useLocalDpi xmlns:a14="http://schemas.microsoft.com/office/drawing/2010/main" val="0"/>
            </a:ext>
          </a:extLst>
        </a:blip>
        <a:stretch>
          <a:fillRect/>
        </a:stretch>
      </xdr:blipFill>
      <xdr:spPr>
        <a:xfrm>
          <a:off x="5198190" y="174640538"/>
          <a:ext cx="190500" cy="189155"/>
        </a:xfrm>
        <a:prstGeom prst="rect">
          <a:avLst/>
        </a:prstGeom>
      </xdr:spPr>
    </xdr:pic>
    <xdr:clientData/>
  </xdr:twoCellAnchor>
  <xdr:twoCellAnchor editAs="oneCell">
    <xdr:from>
      <xdr:col>2</xdr:col>
      <xdr:colOff>161370</xdr:colOff>
      <xdr:row>589</xdr:row>
      <xdr:rowOff>26897</xdr:rowOff>
    </xdr:from>
    <xdr:to>
      <xdr:col>2</xdr:col>
      <xdr:colOff>351870</xdr:colOff>
      <xdr:row>589</xdr:row>
      <xdr:rowOff>217397</xdr:rowOff>
    </xdr:to>
    <xdr:pic>
      <xdr:nvPicPr>
        <xdr:cNvPr id="590" name="図 589">
          <a:extLst>
            <a:ext uri="{FF2B5EF4-FFF2-40B4-BE49-F238E27FC236}">
              <a16:creationId xmlns:a16="http://schemas.microsoft.com/office/drawing/2014/main" id="{29809EED-D305-4E74-9A44-7E40F34B7E9A}"/>
            </a:ext>
          </a:extLst>
        </xdr:cNvPr>
        <xdr:cNvPicPr>
          <a:picLocks noChangeAspect="1"/>
        </xdr:cNvPicPr>
      </xdr:nvPicPr>
      <xdr:blipFill>
        <a:blip xmlns:r="http://schemas.openxmlformats.org/officeDocument/2006/relationships" r:embed="rId589">
          <a:extLst>
            <a:ext uri="{28A0092B-C50C-407E-A947-70E740481C1C}">
              <a14:useLocalDpi xmlns:a14="http://schemas.microsoft.com/office/drawing/2010/main" val="0"/>
            </a:ext>
          </a:extLst>
        </a:blip>
        <a:stretch>
          <a:fillRect/>
        </a:stretch>
      </xdr:blipFill>
      <xdr:spPr>
        <a:xfrm>
          <a:off x="5198190" y="174936377"/>
          <a:ext cx="190500" cy="190500"/>
        </a:xfrm>
        <a:prstGeom prst="rect">
          <a:avLst/>
        </a:prstGeom>
      </xdr:spPr>
    </xdr:pic>
    <xdr:clientData/>
  </xdr:twoCellAnchor>
  <xdr:twoCellAnchor editAs="oneCell">
    <xdr:from>
      <xdr:col>2</xdr:col>
      <xdr:colOff>161370</xdr:colOff>
      <xdr:row>590</xdr:row>
      <xdr:rowOff>28234</xdr:rowOff>
    </xdr:from>
    <xdr:to>
      <xdr:col>2</xdr:col>
      <xdr:colOff>351870</xdr:colOff>
      <xdr:row>590</xdr:row>
      <xdr:rowOff>217390</xdr:rowOff>
    </xdr:to>
    <xdr:pic>
      <xdr:nvPicPr>
        <xdr:cNvPr id="591" name="図 590">
          <a:extLst>
            <a:ext uri="{FF2B5EF4-FFF2-40B4-BE49-F238E27FC236}">
              <a16:creationId xmlns:a16="http://schemas.microsoft.com/office/drawing/2014/main" id="{B77F1302-5185-4408-AE4A-2233914D077C}"/>
            </a:ext>
          </a:extLst>
        </xdr:cNvPr>
        <xdr:cNvPicPr>
          <a:picLocks noChangeAspect="1"/>
        </xdr:cNvPicPr>
      </xdr:nvPicPr>
      <xdr:blipFill>
        <a:blip xmlns:r="http://schemas.openxmlformats.org/officeDocument/2006/relationships" r:embed="rId590">
          <a:extLst>
            <a:ext uri="{28A0092B-C50C-407E-A947-70E740481C1C}">
              <a14:useLocalDpi xmlns:a14="http://schemas.microsoft.com/office/drawing/2010/main" val="0"/>
            </a:ext>
          </a:extLst>
        </a:blip>
        <a:stretch>
          <a:fillRect/>
        </a:stretch>
      </xdr:blipFill>
      <xdr:spPr>
        <a:xfrm>
          <a:off x="5198190" y="175234894"/>
          <a:ext cx="190500" cy="189156"/>
        </a:xfrm>
        <a:prstGeom prst="rect">
          <a:avLst/>
        </a:prstGeom>
      </xdr:spPr>
    </xdr:pic>
    <xdr:clientData/>
  </xdr:twoCellAnchor>
  <xdr:twoCellAnchor editAs="oneCell">
    <xdr:from>
      <xdr:col>2</xdr:col>
      <xdr:colOff>161370</xdr:colOff>
      <xdr:row>591</xdr:row>
      <xdr:rowOff>26895</xdr:rowOff>
    </xdr:from>
    <xdr:to>
      <xdr:col>2</xdr:col>
      <xdr:colOff>351870</xdr:colOff>
      <xdr:row>591</xdr:row>
      <xdr:rowOff>217395</xdr:rowOff>
    </xdr:to>
    <xdr:pic>
      <xdr:nvPicPr>
        <xdr:cNvPr id="592" name="図 591">
          <a:extLst>
            <a:ext uri="{FF2B5EF4-FFF2-40B4-BE49-F238E27FC236}">
              <a16:creationId xmlns:a16="http://schemas.microsoft.com/office/drawing/2014/main" id="{4CB8118B-16EC-4E06-BA9B-564DA89F8D2F}"/>
            </a:ext>
          </a:extLst>
        </xdr:cNvPr>
        <xdr:cNvPicPr>
          <a:picLocks noChangeAspect="1"/>
        </xdr:cNvPicPr>
      </xdr:nvPicPr>
      <xdr:blipFill>
        <a:blip xmlns:r="http://schemas.openxmlformats.org/officeDocument/2006/relationships" r:embed="rId591">
          <a:extLst>
            <a:ext uri="{28A0092B-C50C-407E-A947-70E740481C1C}">
              <a14:useLocalDpi xmlns:a14="http://schemas.microsoft.com/office/drawing/2010/main" val="0"/>
            </a:ext>
          </a:extLst>
        </a:blip>
        <a:stretch>
          <a:fillRect/>
        </a:stretch>
      </xdr:blipFill>
      <xdr:spPr>
        <a:xfrm>
          <a:off x="5198190" y="175530735"/>
          <a:ext cx="190500" cy="190500"/>
        </a:xfrm>
        <a:prstGeom prst="rect">
          <a:avLst/>
        </a:prstGeom>
      </xdr:spPr>
    </xdr:pic>
    <xdr:clientData/>
  </xdr:twoCellAnchor>
  <xdr:twoCellAnchor editAs="oneCell">
    <xdr:from>
      <xdr:col>2</xdr:col>
      <xdr:colOff>161370</xdr:colOff>
      <xdr:row>592</xdr:row>
      <xdr:rowOff>26900</xdr:rowOff>
    </xdr:from>
    <xdr:to>
      <xdr:col>2</xdr:col>
      <xdr:colOff>351870</xdr:colOff>
      <xdr:row>592</xdr:row>
      <xdr:rowOff>217400</xdr:rowOff>
    </xdr:to>
    <xdr:pic>
      <xdr:nvPicPr>
        <xdr:cNvPr id="593" name="図 592">
          <a:extLst>
            <a:ext uri="{FF2B5EF4-FFF2-40B4-BE49-F238E27FC236}">
              <a16:creationId xmlns:a16="http://schemas.microsoft.com/office/drawing/2014/main" id="{FC326FA8-4DA0-4051-B8E8-E272A9A0CE52}"/>
            </a:ext>
          </a:extLst>
        </xdr:cNvPr>
        <xdr:cNvPicPr>
          <a:picLocks noChangeAspect="1"/>
        </xdr:cNvPicPr>
      </xdr:nvPicPr>
      <xdr:blipFill>
        <a:blip xmlns:r="http://schemas.openxmlformats.org/officeDocument/2006/relationships" r:embed="rId592">
          <a:extLst>
            <a:ext uri="{28A0092B-C50C-407E-A947-70E740481C1C}">
              <a14:useLocalDpi xmlns:a14="http://schemas.microsoft.com/office/drawing/2010/main" val="0"/>
            </a:ext>
          </a:extLst>
        </a:blip>
        <a:stretch>
          <a:fillRect/>
        </a:stretch>
      </xdr:blipFill>
      <xdr:spPr>
        <a:xfrm>
          <a:off x="5198190" y="175827920"/>
          <a:ext cx="190500" cy="190500"/>
        </a:xfrm>
        <a:prstGeom prst="rect">
          <a:avLst/>
        </a:prstGeom>
      </xdr:spPr>
    </xdr:pic>
    <xdr:clientData/>
  </xdr:twoCellAnchor>
  <xdr:twoCellAnchor editAs="oneCell">
    <xdr:from>
      <xdr:col>2</xdr:col>
      <xdr:colOff>161370</xdr:colOff>
      <xdr:row>593</xdr:row>
      <xdr:rowOff>28238</xdr:rowOff>
    </xdr:from>
    <xdr:to>
      <xdr:col>2</xdr:col>
      <xdr:colOff>351870</xdr:colOff>
      <xdr:row>593</xdr:row>
      <xdr:rowOff>217393</xdr:rowOff>
    </xdr:to>
    <xdr:pic>
      <xdr:nvPicPr>
        <xdr:cNvPr id="594" name="図 593">
          <a:extLst>
            <a:ext uri="{FF2B5EF4-FFF2-40B4-BE49-F238E27FC236}">
              <a16:creationId xmlns:a16="http://schemas.microsoft.com/office/drawing/2014/main" id="{13FE39D5-EA6C-4421-B9F6-02361AE40516}"/>
            </a:ext>
          </a:extLst>
        </xdr:cNvPr>
        <xdr:cNvPicPr>
          <a:picLocks noChangeAspect="1"/>
        </xdr:cNvPicPr>
      </xdr:nvPicPr>
      <xdr:blipFill>
        <a:blip xmlns:r="http://schemas.openxmlformats.org/officeDocument/2006/relationships" r:embed="rId593">
          <a:extLst>
            <a:ext uri="{28A0092B-C50C-407E-A947-70E740481C1C}">
              <a14:useLocalDpi xmlns:a14="http://schemas.microsoft.com/office/drawing/2010/main" val="0"/>
            </a:ext>
          </a:extLst>
        </a:blip>
        <a:stretch>
          <a:fillRect/>
        </a:stretch>
      </xdr:blipFill>
      <xdr:spPr>
        <a:xfrm>
          <a:off x="5198190" y="176126438"/>
          <a:ext cx="190500" cy="189155"/>
        </a:xfrm>
        <a:prstGeom prst="rect">
          <a:avLst/>
        </a:prstGeom>
      </xdr:spPr>
    </xdr:pic>
    <xdr:clientData/>
  </xdr:twoCellAnchor>
  <xdr:twoCellAnchor editAs="oneCell">
    <xdr:from>
      <xdr:col>2</xdr:col>
      <xdr:colOff>161370</xdr:colOff>
      <xdr:row>594</xdr:row>
      <xdr:rowOff>26897</xdr:rowOff>
    </xdr:from>
    <xdr:to>
      <xdr:col>2</xdr:col>
      <xdr:colOff>351870</xdr:colOff>
      <xdr:row>594</xdr:row>
      <xdr:rowOff>217397</xdr:rowOff>
    </xdr:to>
    <xdr:pic>
      <xdr:nvPicPr>
        <xdr:cNvPr id="595" name="図 594">
          <a:extLst>
            <a:ext uri="{FF2B5EF4-FFF2-40B4-BE49-F238E27FC236}">
              <a16:creationId xmlns:a16="http://schemas.microsoft.com/office/drawing/2014/main" id="{E4ABAB05-9B38-4E72-8C08-4E79CC6F11DE}"/>
            </a:ext>
          </a:extLst>
        </xdr:cNvPr>
        <xdr:cNvPicPr>
          <a:picLocks noChangeAspect="1"/>
        </xdr:cNvPicPr>
      </xdr:nvPicPr>
      <xdr:blipFill>
        <a:blip xmlns:r="http://schemas.openxmlformats.org/officeDocument/2006/relationships" r:embed="rId594">
          <a:extLst>
            <a:ext uri="{28A0092B-C50C-407E-A947-70E740481C1C}">
              <a14:useLocalDpi xmlns:a14="http://schemas.microsoft.com/office/drawing/2010/main" val="0"/>
            </a:ext>
          </a:extLst>
        </a:blip>
        <a:stretch>
          <a:fillRect/>
        </a:stretch>
      </xdr:blipFill>
      <xdr:spPr>
        <a:xfrm>
          <a:off x="5198190" y="176422277"/>
          <a:ext cx="190500" cy="190500"/>
        </a:xfrm>
        <a:prstGeom prst="rect">
          <a:avLst/>
        </a:prstGeom>
      </xdr:spPr>
    </xdr:pic>
    <xdr:clientData/>
  </xdr:twoCellAnchor>
  <xdr:twoCellAnchor editAs="oneCell">
    <xdr:from>
      <xdr:col>2</xdr:col>
      <xdr:colOff>161370</xdr:colOff>
      <xdr:row>595</xdr:row>
      <xdr:rowOff>28235</xdr:rowOff>
    </xdr:from>
    <xdr:to>
      <xdr:col>2</xdr:col>
      <xdr:colOff>351870</xdr:colOff>
      <xdr:row>595</xdr:row>
      <xdr:rowOff>217390</xdr:rowOff>
    </xdr:to>
    <xdr:pic>
      <xdr:nvPicPr>
        <xdr:cNvPr id="596" name="図 595">
          <a:extLst>
            <a:ext uri="{FF2B5EF4-FFF2-40B4-BE49-F238E27FC236}">
              <a16:creationId xmlns:a16="http://schemas.microsoft.com/office/drawing/2014/main" id="{D41D8A8F-D4CE-40E3-8072-3893A9E40F5C}"/>
            </a:ext>
          </a:extLst>
        </xdr:cNvPr>
        <xdr:cNvPicPr>
          <a:picLocks noChangeAspect="1"/>
        </xdr:cNvPicPr>
      </xdr:nvPicPr>
      <xdr:blipFill>
        <a:blip xmlns:r="http://schemas.openxmlformats.org/officeDocument/2006/relationships" r:embed="rId595">
          <a:extLst>
            <a:ext uri="{28A0092B-C50C-407E-A947-70E740481C1C}">
              <a14:useLocalDpi xmlns:a14="http://schemas.microsoft.com/office/drawing/2010/main" val="0"/>
            </a:ext>
          </a:extLst>
        </a:blip>
        <a:stretch>
          <a:fillRect/>
        </a:stretch>
      </xdr:blipFill>
      <xdr:spPr>
        <a:xfrm>
          <a:off x="5198190" y="176720795"/>
          <a:ext cx="190500" cy="189155"/>
        </a:xfrm>
        <a:prstGeom prst="rect">
          <a:avLst/>
        </a:prstGeom>
      </xdr:spPr>
    </xdr:pic>
    <xdr:clientData/>
  </xdr:twoCellAnchor>
  <xdr:twoCellAnchor editAs="oneCell">
    <xdr:from>
      <xdr:col>2</xdr:col>
      <xdr:colOff>161370</xdr:colOff>
      <xdr:row>596</xdr:row>
      <xdr:rowOff>26895</xdr:rowOff>
    </xdr:from>
    <xdr:to>
      <xdr:col>2</xdr:col>
      <xdr:colOff>351870</xdr:colOff>
      <xdr:row>596</xdr:row>
      <xdr:rowOff>217395</xdr:rowOff>
    </xdr:to>
    <xdr:pic>
      <xdr:nvPicPr>
        <xdr:cNvPr id="597" name="図 596">
          <a:extLst>
            <a:ext uri="{FF2B5EF4-FFF2-40B4-BE49-F238E27FC236}">
              <a16:creationId xmlns:a16="http://schemas.microsoft.com/office/drawing/2014/main" id="{7F26243B-07C9-4ADB-9CF6-0E7D22B3A9FE}"/>
            </a:ext>
          </a:extLst>
        </xdr:cNvPr>
        <xdr:cNvPicPr>
          <a:picLocks noChangeAspect="1"/>
        </xdr:cNvPicPr>
      </xdr:nvPicPr>
      <xdr:blipFill>
        <a:blip xmlns:r="http://schemas.openxmlformats.org/officeDocument/2006/relationships" r:embed="rId596">
          <a:extLst>
            <a:ext uri="{28A0092B-C50C-407E-A947-70E740481C1C}">
              <a14:useLocalDpi xmlns:a14="http://schemas.microsoft.com/office/drawing/2010/main" val="0"/>
            </a:ext>
          </a:extLst>
        </a:blip>
        <a:stretch>
          <a:fillRect/>
        </a:stretch>
      </xdr:blipFill>
      <xdr:spPr>
        <a:xfrm>
          <a:off x="5198190" y="177016635"/>
          <a:ext cx="190500" cy="190500"/>
        </a:xfrm>
        <a:prstGeom prst="rect">
          <a:avLst/>
        </a:prstGeom>
      </xdr:spPr>
    </xdr:pic>
    <xdr:clientData/>
  </xdr:twoCellAnchor>
  <xdr:twoCellAnchor editAs="oneCell">
    <xdr:from>
      <xdr:col>2</xdr:col>
      <xdr:colOff>161370</xdr:colOff>
      <xdr:row>597</xdr:row>
      <xdr:rowOff>26900</xdr:rowOff>
    </xdr:from>
    <xdr:to>
      <xdr:col>2</xdr:col>
      <xdr:colOff>351870</xdr:colOff>
      <xdr:row>597</xdr:row>
      <xdr:rowOff>217400</xdr:rowOff>
    </xdr:to>
    <xdr:pic>
      <xdr:nvPicPr>
        <xdr:cNvPr id="598" name="図 597">
          <a:extLst>
            <a:ext uri="{FF2B5EF4-FFF2-40B4-BE49-F238E27FC236}">
              <a16:creationId xmlns:a16="http://schemas.microsoft.com/office/drawing/2014/main" id="{498240E2-8BC3-4C45-9053-4863AB4B26F1}"/>
            </a:ext>
          </a:extLst>
        </xdr:cNvPr>
        <xdr:cNvPicPr>
          <a:picLocks noChangeAspect="1"/>
        </xdr:cNvPicPr>
      </xdr:nvPicPr>
      <xdr:blipFill>
        <a:blip xmlns:r="http://schemas.openxmlformats.org/officeDocument/2006/relationships" r:embed="rId597">
          <a:extLst>
            <a:ext uri="{28A0092B-C50C-407E-A947-70E740481C1C}">
              <a14:useLocalDpi xmlns:a14="http://schemas.microsoft.com/office/drawing/2010/main" val="0"/>
            </a:ext>
          </a:extLst>
        </a:blip>
        <a:stretch>
          <a:fillRect/>
        </a:stretch>
      </xdr:blipFill>
      <xdr:spPr>
        <a:xfrm>
          <a:off x="5198190" y="177313820"/>
          <a:ext cx="190500" cy="190500"/>
        </a:xfrm>
        <a:prstGeom prst="rect">
          <a:avLst/>
        </a:prstGeom>
      </xdr:spPr>
    </xdr:pic>
    <xdr:clientData/>
  </xdr:twoCellAnchor>
  <xdr:twoCellAnchor editAs="oneCell">
    <xdr:from>
      <xdr:col>2</xdr:col>
      <xdr:colOff>161370</xdr:colOff>
      <xdr:row>598</xdr:row>
      <xdr:rowOff>28238</xdr:rowOff>
    </xdr:from>
    <xdr:to>
      <xdr:col>2</xdr:col>
      <xdr:colOff>351870</xdr:colOff>
      <xdr:row>598</xdr:row>
      <xdr:rowOff>217393</xdr:rowOff>
    </xdr:to>
    <xdr:pic>
      <xdr:nvPicPr>
        <xdr:cNvPr id="599" name="図 598">
          <a:extLst>
            <a:ext uri="{FF2B5EF4-FFF2-40B4-BE49-F238E27FC236}">
              <a16:creationId xmlns:a16="http://schemas.microsoft.com/office/drawing/2014/main" id="{CCB2474F-734A-4000-8AC3-2C4F2C0D5D60}"/>
            </a:ext>
          </a:extLst>
        </xdr:cNvPr>
        <xdr:cNvPicPr>
          <a:picLocks noChangeAspect="1"/>
        </xdr:cNvPicPr>
      </xdr:nvPicPr>
      <xdr:blipFill>
        <a:blip xmlns:r="http://schemas.openxmlformats.org/officeDocument/2006/relationships" r:embed="rId598">
          <a:extLst>
            <a:ext uri="{28A0092B-C50C-407E-A947-70E740481C1C}">
              <a14:useLocalDpi xmlns:a14="http://schemas.microsoft.com/office/drawing/2010/main" val="0"/>
            </a:ext>
          </a:extLst>
        </a:blip>
        <a:stretch>
          <a:fillRect/>
        </a:stretch>
      </xdr:blipFill>
      <xdr:spPr>
        <a:xfrm>
          <a:off x="5198190" y="177612338"/>
          <a:ext cx="190500" cy="189155"/>
        </a:xfrm>
        <a:prstGeom prst="rect">
          <a:avLst/>
        </a:prstGeom>
      </xdr:spPr>
    </xdr:pic>
    <xdr:clientData/>
  </xdr:twoCellAnchor>
  <xdr:twoCellAnchor editAs="oneCell">
    <xdr:from>
      <xdr:col>2</xdr:col>
      <xdr:colOff>161370</xdr:colOff>
      <xdr:row>599</xdr:row>
      <xdr:rowOff>26897</xdr:rowOff>
    </xdr:from>
    <xdr:to>
      <xdr:col>2</xdr:col>
      <xdr:colOff>351870</xdr:colOff>
      <xdr:row>599</xdr:row>
      <xdr:rowOff>217397</xdr:rowOff>
    </xdr:to>
    <xdr:pic>
      <xdr:nvPicPr>
        <xdr:cNvPr id="600" name="図 599">
          <a:extLst>
            <a:ext uri="{FF2B5EF4-FFF2-40B4-BE49-F238E27FC236}">
              <a16:creationId xmlns:a16="http://schemas.microsoft.com/office/drawing/2014/main" id="{E6CE57BB-40AA-44D9-A35C-2CE410504B95}"/>
            </a:ext>
          </a:extLst>
        </xdr:cNvPr>
        <xdr:cNvPicPr>
          <a:picLocks noChangeAspect="1"/>
        </xdr:cNvPicPr>
      </xdr:nvPicPr>
      <xdr:blipFill>
        <a:blip xmlns:r="http://schemas.openxmlformats.org/officeDocument/2006/relationships" r:embed="rId599">
          <a:extLst>
            <a:ext uri="{28A0092B-C50C-407E-A947-70E740481C1C}">
              <a14:useLocalDpi xmlns:a14="http://schemas.microsoft.com/office/drawing/2010/main" val="0"/>
            </a:ext>
          </a:extLst>
        </a:blip>
        <a:stretch>
          <a:fillRect/>
        </a:stretch>
      </xdr:blipFill>
      <xdr:spPr>
        <a:xfrm>
          <a:off x="5198190" y="177908177"/>
          <a:ext cx="190500" cy="190500"/>
        </a:xfrm>
        <a:prstGeom prst="rect">
          <a:avLst/>
        </a:prstGeom>
      </xdr:spPr>
    </xdr:pic>
    <xdr:clientData/>
  </xdr:twoCellAnchor>
  <xdr:twoCellAnchor editAs="oneCell">
    <xdr:from>
      <xdr:col>2</xdr:col>
      <xdr:colOff>161370</xdr:colOff>
      <xdr:row>600</xdr:row>
      <xdr:rowOff>28234</xdr:rowOff>
    </xdr:from>
    <xdr:to>
      <xdr:col>2</xdr:col>
      <xdr:colOff>351870</xdr:colOff>
      <xdr:row>600</xdr:row>
      <xdr:rowOff>217390</xdr:rowOff>
    </xdr:to>
    <xdr:pic>
      <xdr:nvPicPr>
        <xdr:cNvPr id="601" name="図 600">
          <a:extLst>
            <a:ext uri="{FF2B5EF4-FFF2-40B4-BE49-F238E27FC236}">
              <a16:creationId xmlns:a16="http://schemas.microsoft.com/office/drawing/2014/main" id="{239A86F6-77EB-413E-A9B8-C1028D079094}"/>
            </a:ext>
          </a:extLst>
        </xdr:cNvPr>
        <xdr:cNvPicPr>
          <a:picLocks noChangeAspect="1"/>
        </xdr:cNvPicPr>
      </xdr:nvPicPr>
      <xdr:blipFill>
        <a:blip xmlns:r="http://schemas.openxmlformats.org/officeDocument/2006/relationships" r:embed="rId600">
          <a:extLst>
            <a:ext uri="{28A0092B-C50C-407E-A947-70E740481C1C}">
              <a14:useLocalDpi xmlns:a14="http://schemas.microsoft.com/office/drawing/2010/main" val="0"/>
            </a:ext>
          </a:extLst>
        </a:blip>
        <a:stretch>
          <a:fillRect/>
        </a:stretch>
      </xdr:blipFill>
      <xdr:spPr>
        <a:xfrm>
          <a:off x="5198190" y="178206694"/>
          <a:ext cx="190500" cy="189156"/>
        </a:xfrm>
        <a:prstGeom prst="rect">
          <a:avLst/>
        </a:prstGeom>
      </xdr:spPr>
    </xdr:pic>
    <xdr:clientData/>
  </xdr:twoCellAnchor>
  <xdr:twoCellAnchor editAs="oneCell">
    <xdr:from>
      <xdr:col>2</xdr:col>
      <xdr:colOff>161370</xdr:colOff>
      <xdr:row>601</xdr:row>
      <xdr:rowOff>26895</xdr:rowOff>
    </xdr:from>
    <xdr:to>
      <xdr:col>2</xdr:col>
      <xdr:colOff>351870</xdr:colOff>
      <xdr:row>601</xdr:row>
      <xdr:rowOff>217395</xdr:rowOff>
    </xdr:to>
    <xdr:pic>
      <xdr:nvPicPr>
        <xdr:cNvPr id="602" name="図 601">
          <a:extLst>
            <a:ext uri="{FF2B5EF4-FFF2-40B4-BE49-F238E27FC236}">
              <a16:creationId xmlns:a16="http://schemas.microsoft.com/office/drawing/2014/main" id="{6501B491-C889-4267-87CD-4FB551FEF530}"/>
            </a:ext>
          </a:extLst>
        </xdr:cNvPr>
        <xdr:cNvPicPr>
          <a:picLocks noChangeAspect="1"/>
        </xdr:cNvPicPr>
      </xdr:nvPicPr>
      <xdr:blipFill>
        <a:blip xmlns:r="http://schemas.openxmlformats.org/officeDocument/2006/relationships" r:embed="rId601">
          <a:extLst>
            <a:ext uri="{28A0092B-C50C-407E-A947-70E740481C1C}">
              <a14:useLocalDpi xmlns:a14="http://schemas.microsoft.com/office/drawing/2010/main" val="0"/>
            </a:ext>
          </a:extLst>
        </a:blip>
        <a:stretch>
          <a:fillRect/>
        </a:stretch>
      </xdr:blipFill>
      <xdr:spPr>
        <a:xfrm>
          <a:off x="5198190" y="178502535"/>
          <a:ext cx="190500" cy="190500"/>
        </a:xfrm>
        <a:prstGeom prst="rect">
          <a:avLst/>
        </a:prstGeom>
      </xdr:spPr>
    </xdr:pic>
    <xdr:clientData/>
  </xdr:twoCellAnchor>
  <xdr:twoCellAnchor editAs="oneCell">
    <xdr:from>
      <xdr:col>2</xdr:col>
      <xdr:colOff>161370</xdr:colOff>
      <xdr:row>602</xdr:row>
      <xdr:rowOff>26900</xdr:rowOff>
    </xdr:from>
    <xdr:to>
      <xdr:col>2</xdr:col>
      <xdr:colOff>351870</xdr:colOff>
      <xdr:row>602</xdr:row>
      <xdr:rowOff>217400</xdr:rowOff>
    </xdr:to>
    <xdr:pic>
      <xdr:nvPicPr>
        <xdr:cNvPr id="603" name="図 602">
          <a:extLst>
            <a:ext uri="{FF2B5EF4-FFF2-40B4-BE49-F238E27FC236}">
              <a16:creationId xmlns:a16="http://schemas.microsoft.com/office/drawing/2014/main" id="{7662F974-D441-4A46-9785-F5A388DF6649}"/>
            </a:ext>
          </a:extLst>
        </xdr:cNvPr>
        <xdr:cNvPicPr>
          <a:picLocks noChangeAspect="1"/>
        </xdr:cNvPicPr>
      </xdr:nvPicPr>
      <xdr:blipFill>
        <a:blip xmlns:r="http://schemas.openxmlformats.org/officeDocument/2006/relationships" r:embed="rId602">
          <a:extLst>
            <a:ext uri="{28A0092B-C50C-407E-A947-70E740481C1C}">
              <a14:useLocalDpi xmlns:a14="http://schemas.microsoft.com/office/drawing/2010/main" val="0"/>
            </a:ext>
          </a:extLst>
        </a:blip>
        <a:stretch>
          <a:fillRect/>
        </a:stretch>
      </xdr:blipFill>
      <xdr:spPr>
        <a:xfrm>
          <a:off x="5198190" y="178799720"/>
          <a:ext cx="190500" cy="190500"/>
        </a:xfrm>
        <a:prstGeom prst="rect">
          <a:avLst/>
        </a:prstGeom>
      </xdr:spPr>
    </xdr:pic>
    <xdr:clientData/>
  </xdr:twoCellAnchor>
  <xdr:twoCellAnchor editAs="oneCell">
    <xdr:from>
      <xdr:col>2</xdr:col>
      <xdr:colOff>161370</xdr:colOff>
      <xdr:row>603</xdr:row>
      <xdr:rowOff>28238</xdr:rowOff>
    </xdr:from>
    <xdr:to>
      <xdr:col>2</xdr:col>
      <xdr:colOff>351870</xdr:colOff>
      <xdr:row>603</xdr:row>
      <xdr:rowOff>217393</xdr:rowOff>
    </xdr:to>
    <xdr:pic>
      <xdr:nvPicPr>
        <xdr:cNvPr id="604" name="図 603">
          <a:extLst>
            <a:ext uri="{FF2B5EF4-FFF2-40B4-BE49-F238E27FC236}">
              <a16:creationId xmlns:a16="http://schemas.microsoft.com/office/drawing/2014/main" id="{75B22648-192C-4CBB-A87F-24CC4A4BD43D}"/>
            </a:ext>
          </a:extLst>
        </xdr:cNvPr>
        <xdr:cNvPicPr>
          <a:picLocks noChangeAspect="1"/>
        </xdr:cNvPicPr>
      </xdr:nvPicPr>
      <xdr:blipFill>
        <a:blip xmlns:r="http://schemas.openxmlformats.org/officeDocument/2006/relationships" r:embed="rId603">
          <a:extLst>
            <a:ext uri="{28A0092B-C50C-407E-A947-70E740481C1C}">
              <a14:useLocalDpi xmlns:a14="http://schemas.microsoft.com/office/drawing/2010/main" val="0"/>
            </a:ext>
          </a:extLst>
        </a:blip>
        <a:stretch>
          <a:fillRect/>
        </a:stretch>
      </xdr:blipFill>
      <xdr:spPr>
        <a:xfrm>
          <a:off x="5198190" y="179098238"/>
          <a:ext cx="190500" cy="189155"/>
        </a:xfrm>
        <a:prstGeom prst="rect">
          <a:avLst/>
        </a:prstGeom>
      </xdr:spPr>
    </xdr:pic>
    <xdr:clientData/>
  </xdr:twoCellAnchor>
  <xdr:twoCellAnchor editAs="oneCell">
    <xdr:from>
      <xdr:col>2</xdr:col>
      <xdr:colOff>161370</xdr:colOff>
      <xdr:row>604</xdr:row>
      <xdr:rowOff>26897</xdr:rowOff>
    </xdr:from>
    <xdr:to>
      <xdr:col>2</xdr:col>
      <xdr:colOff>351870</xdr:colOff>
      <xdr:row>604</xdr:row>
      <xdr:rowOff>217397</xdr:rowOff>
    </xdr:to>
    <xdr:pic>
      <xdr:nvPicPr>
        <xdr:cNvPr id="605" name="図 604">
          <a:extLst>
            <a:ext uri="{FF2B5EF4-FFF2-40B4-BE49-F238E27FC236}">
              <a16:creationId xmlns:a16="http://schemas.microsoft.com/office/drawing/2014/main" id="{7911756E-289C-410F-8153-7445BC506C87}"/>
            </a:ext>
          </a:extLst>
        </xdr:cNvPr>
        <xdr:cNvPicPr>
          <a:picLocks noChangeAspect="1"/>
        </xdr:cNvPicPr>
      </xdr:nvPicPr>
      <xdr:blipFill>
        <a:blip xmlns:r="http://schemas.openxmlformats.org/officeDocument/2006/relationships" r:embed="rId604">
          <a:extLst>
            <a:ext uri="{28A0092B-C50C-407E-A947-70E740481C1C}">
              <a14:useLocalDpi xmlns:a14="http://schemas.microsoft.com/office/drawing/2010/main" val="0"/>
            </a:ext>
          </a:extLst>
        </a:blip>
        <a:stretch>
          <a:fillRect/>
        </a:stretch>
      </xdr:blipFill>
      <xdr:spPr>
        <a:xfrm>
          <a:off x="5198190" y="179394077"/>
          <a:ext cx="190500" cy="190500"/>
        </a:xfrm>
        <a:prstGeom prst="rect">
          <a:avLst/>
        </a:prstGeom>
      </xdr:spPr>
    </xdr:pic>
    <xdr:clientData/>
  </xdr:twoCellAnchor>
  <xdr:twoCellAnchor editAs="oneCell">
    <xdr:from>
      <xdr:col>2</xdr:col>
      <xdr:colOff>161370</xdr:colOff>
      <xdr:row>605</xdr:row>
      <xdr:rowOff>28235</xdr:rowOff>
    </xdr:from>
    <xdr:to>
      <xdr:col>2</xdr:col>
      <xdr:colOff>351870</xdr:colOff>
      <xdr:row>605</xdr:row>
      <xdr:rowOff>217390</xdr:rowOff>
    </xdr:to>
    <xdr:pic>
      <xdr:nvPicPr>
        <xdr:cNvPr id="606" name="図 605">
          <a:extLst>
            <a:ext uri="{FF2B5EF4-FFF2-40B4-BE49-F238E27FC236}">
              <a16:creationId xmlns:a16="http://schemas.microsoft.com/office/drawing/2014/main" id="{EE750116-D93F-42AE-B09F-35CFB1C0F600}"/>
            </a:ext>
          </a:extLst>
        </xdr:cNvPr>
        <xdr:cNvPicPr>
          <a:picLocks noChangeAspect="1"/>
        </xdr:cNvPicPr>
      </xdr:nvPicPr>
      <xdr:blipFill>
        <a:blip xmlns:r="http://schemas.openxmlformats.org/officeDocument/2006/relationships" r:embed="rId605">
          <a:extLst>
            <a:ext uri="{28A0092B-C50C-407E-A947-70E740481C1C}">
              <a14:useLocalDpi xmlns:a14="http://schemas.microsoft.com/office/drawing/2010/main" val="0"/>
            </a:ext>
          </a:extLst>
        </a:blip>
        <a:stretch>
          <a:fillRect/>
        </a:stretch>
      </xdr:blipFill>
      <xdr:spPr>
        <a:xfrm>
          <a:off x="5198190" y="179692595"/>
          <a:ext cx="190500" cy="189155"/>
        </a:xfrm>
        <a:prstGeom prst="rect">
          <a:avLst/>
        </a:prstGeom>
      </xdr:spPr>
    </xdr:pic>
    <xdr:clientData/>
  </xdr:twoCellAnchor>
  <xdr:twoCellAnchor editAs="oneCell">
    <xdr:from>
      <xdr:col>2</xdr:col>
      <xdr:colOff>161370</xdr:colOff>
      <xdr:row>606</xdr:row>
      <xdr:rowOff>26895</xdr:rowOff>
    </xdr:from>
    <xdr:to>
      <xdr:col>2</xdr:col>
      <xdr:colOff>351870</xdr:colOff>
      <xdr:row>606</xdr:row>
      <xdr:rowOff>217395</xdr:rowOff>
    </xdr:to>
    <xdr:pic>
      <xdr:nvPicPr>
        <xdr:cNvPr id="607" name="図 606">
          <a:extLst>
            <a:ext uri="{FF2B5EF4-FFF2-40B4-BE49-F238E27FC236}">
              <a16:creationId xmlns:a16="http://schemas.microsoft.com/office/drawing/2014/main" id="{0ABA4625-7328-4068-BAD1-CCEA7273C624}"/>
            </a:ext>
          </a:extLst>
        </xdr:cNvPr>
        <xdr:cNvPicPr>
          <a:picLocks noChangeAspect="1"/>
        </xdr:cNvPicPr>
      </xdr:nvPicPr>
      <xdr:blipFill>
        <a:blip xmlns:r="http://schemas.openxmlformats.org/officeDocument/2006/relationships" r:embed="rId606">
          <a:extLst>
            <a:ext uri="{28A0092B-C50C-407E-A947-70E740481C1C}">
              <a14:useLocalDpi xmlns:a14="http://schemas.microsoft.com/office/drawing/2010/main" val="0"/>
            </a:ext>
          </a:extLst>
        </a:blip>
        <a:stretch>
          <a:fillRect/>
        </a:stretch>
      </xdr:blipFill>
      <xdr:spPr>
        <a:xfrm>
          <a:off x="5198190" y="179988435"/>
          <a:ext cx="190500" cy="190500"/>
        </a:xfrm>
        <a:prstGeom prst="rect">
          <a:avLst/>
        </a:prstGeom>
      </xdr:spPr>
    </xdr:pic>
    <xdr:clientData/>
  </xdr:twoCellAnchor>
  <xdr:twoCellAnchor editAs="oneCell">
    <xdr:from>
      <xdr:col>2</xdr:col>
      <xdr:colOff>161370</xdr:colOff>
      <xdr:row>607</xdr:row>
      <xdr:rowOff>26900</xdr:rowOff>
    </xdr:from>
    <xdr:to>
      <xdr:col>2</xdr:col>
      <xdr:colOff>351870</xdr:colOff>
      <xdr:row>607</xdr:row>
      <xdr:rowOff>217400</xdr:rowOff>
    </xdr:to>
    <xdr:pic>
      <xdr:nvPicPr>
        <xdr:cNvPr id="608" name="図 607">
          <a:extLst>
            <a:ext uri="{FF2B5EF4-FFF2-40B4-BE49-F238E27FC236}">
              <a16:creationId xmlns:a16="http://schemas.microsoft.com/office/drawing/2014/main" id="{4C059F61-3934-4347-B999-C023DC2BDF0A}"/>
            </a:ext>
          </a:extLst>
        </xdr:cNvPr>
        <xdr:cNvPicPr>
          <a:picLocks noChangeAspect="1"/>
        </xdr:cNvPicPr>
      </xdr:nvPicPr>
      <xdr:blipFill>
        <a:blip xmlns:r="http://schemas.openxmlformats.org/officeDocument/2006/relationships" r:embed="rId607">
          <a:extLst>
            <a:ext uri="{28A0092B-C50C-407E-A947-70E740481C1C}">
              <a14:useLocalDpi xmlns:a14="http://schemas.microsoft.com/office/drawing/2010/main" val="0"/>
            </a:ext>
          </a:extLst>
        </a:blip>
        <a:stretch>
          <a:fillRect/>
        </a:stretch>
      </xdr:blipFill>
      <xdr:spPr>
        <a:xfrm>
          <a:off x="5198190" y="180285620"/>
          <a:ext cx="190500" cy="190500"/>
        </a:xfrm>
        <a:prstGeom prst="rect">
          <a:avLst/>
        </a:prstGeom>
      </xdr:spPr>
    </xdr:pic>
    <xdr:clientData/>
  </xdr:twoCellAnchor>
  <xdr:twoCellAnchor editAs="oneCell">
    <xdr:from>
      <xdr:col>2</xdr:col>
      <xdr:colOff>161370</xdr:colOff>
      <xdr:row>608</xdr:row>
      <xdr:rowOff>28238</xdr:rowOff>
    </xdr:from>
    <xdr:to>
      <xdr:col>2</xdr:col>
      <xdr:colOff>351870</xdr:colOff>
      <xdr:row>608</xdr:row>
      <xdr:rowOff>217393</xdr:rowOff>
    </xdr:to>
    <xdr:pic>
      <xdr:nvPicPr>
        <xdr:cNvPr id="609" name="図 608">
          <a:extLst>
            <a:ext uri="{FF2B5EF4-FFF2-40B4-BE49-F238E27FC236}">
              <a16:creationId xmlns:a16="http://schemas.microsoft.com/office/drawing/2014/main" id="{B0A7E7AF-7A8A-4360-850F-CD7FA2FC5D62}"/>
            </a:ext>
          </a:extLst>
        </xdr:cNvPr>
        <xdr:cNvPicPr>
          <a:picLocks noChangeAspect="1"/>
        </xdr:cNvPicPr>
      </xdr:nvPicPr>
      <xdr:blipFill>
        <a:blip xmlns:r="http://schemas.openxmlformats.org/officeDocument/2006/relationships" r:embed="rId608">
          <a:extLst>
            <a:ext uri="{28A0092B-C50C-407E-A947-70E740481C1C}">
              <a14:useLocalDpi xmlns:a14="http://schemas.microsoft.com/office/drawing/2010/main" val="0"/>
            </a:ext>
          </a:extLst>
        </a:blip>
        <a:stretch>
          <a:fillRect/>
        </a:stretch>
      </xdr:blipFill>
      <xdr:spPr>
        <a:xfrm>
          <a:off x="5198190" y="180584138"/>
          <a:ext cx="190500" cy="189155"/>
        </a:xfrm>
        <a:prstGeom prst="rect">
          <a:avLst/>
        </a:prstGeom>
      </xdr:spPr>
    </xdr:pic>
    <xdr:clientData/>
  </xdr:twoCellAnchor>
  <xdr:twoCellAnchor editAs="oneCell">
    <xdr:from>
      <xdr:col>2</xdr:col>
      <xdr:colOff>161370</xdr:colOff>
      <xdr:row>609</xdr:row>
      <xdr:rowOff>26897</xdr:rowOff>
    </xdr:from>
    <xdr:to>
      <xdr:col>2</xdr:col>
      <xdr:colOff>351870</xdr:colOff>
      <xdr:row>609</xdr:row>
      <xdr:rowOff>217397</xdr:rowOff>
    </xdr:to>
    <xdr:pic>
      <xdr:nvPicPr>
        <xdr:cNvPr id="610" name="図 609">
          <a:extLst>
            <a:ext uri="{FF2B5EF4-FFF2-40B4-BE49-F238E27FC236}">
              <a16:creationId xmlns:a16="http://schemas.microsoft.com/office/drawing/2014/main" id="{8CA50732-2306-48D9-A94D-1806BA3445DE}"/>
            </a:ext>
          </a:extLst>
        </xdr:cNvPr>
        <xdr:cNvPicPr>
          <a:picLocks noChangeAspect="1"/>
        </xdr:cNvPicPr>
      </xdr:nvPicPr>
      <xdr:blipFill>
        <a:blip xmlns:r="http://schemas.openxmlformats.org/officeDocument/2006/relationships" r:embed="rId609">
          <a:extLst>
            <a:ext uri="{28A0092B-C50C-407E-A947-70E740481C1C}">
              <a14:useLocalDpi xmlns:a14="http://schemas.microsoft.com/office/drawing/2010/main" val="0"/>
            </a:ext>
          </a:extLst>
        </a:blip>
        <a:stretch>
          <a:fillRect/>
        </a:stretch>
      </xdr:blipFill>
      <xdr:spPr>
        <a:xfrm>
          <a:off x="5198190" y="180879977"/>
          <a:ext cx="190500" cy="190500"/>
        </a:xfrm>
        <a:prstGeom prst="rect">
          <a:avLst/>
        </a:prstGeom>
      </xdr:spPr>
    </xdr:pic>
    <xdr:clientData/>
  </xdr:twoCellAnchor>
  <xdr:twoCellAnchor editAs="oneCell">
    <xdr:from>
      <xdr:col>2</xdr:col>
      <xdr:colOff>161370</xdr:colOff>
      <xdr:row>610</xdr:row>
      <xdr:rowOff>28235</xdr:rowOff>
    </xdr:from>
    <xdr:to>
      <xdr:col>2</xdr:col>
      <xdr:colOff>351870</xdr:colOff>
      <xdr:row>610</xdr:row>
      <xdr:rowOff>217390</xdr:rowOff>
    </xdr:to>
    <xdr:pic>
      <xdr:nvPicPr>
        <xdr:cNvPr id="611" name="図 610">
          <a:extLst>
            <a:ext uri="{FF2B5EF4-FFF2-40B4-BE49-F238E27FC236}">
              <a16:creationId xmlns:a16="http://schemas.microsoft.com/office/drawing/2014/main" id="{FC331F97-403A-44DD-844B-AABB29B2D1CF}"/>
            </a:ext>
          </a:extLst>
        </xdr:cNvPr>
        <xdr:cNvPicPr>
          <a:picLocks noChangeAspect="1"/>
        </xdr:cNvPicPr>
      </xdr:nvPicPr>
      <xdr:blipFill>
        <a:blip xmlns:r="http://schemas.openxmlformats.org/officeDocument/2006/relationships" r:embed="rId610">
          <a:extLst>
            <a:ext uri="{28A0092B-C50C-407E-A947-70E740481C1C}">
              <a14:useLocalDpi xmlns:a14="http://schemas.microsoft.com/office/drawing/2010/main" val="0"/>
            </a:ext>
          </a:extLst>
        </a:blip>
        <a:stretch>
          <a:fillRect/>
        </a:stretch>
      </xdr:blipFill>
      <xdr:spPr>
        <a:xfrm>
          <a:off x="5198190" y="181178495"/>
          <a:ext cx="190500" cy="189155"/>
        </a:xfrm>
        <a:prstGeom prst="rect">
          <a:avLst/>
        </a:prstGeom>
      </xdr:spPr>
    </xdr:pic>
    <xdr:clientData/>
  </xdr:twoCellAnchor>
  <xdr:twoCellAnchor editAs="oneCell">
    <xdr:from>
      <xdr:col>2</xdr:col>
      <xdr:colOff>161370</xdr:colOff>
      <xdr:row>611</xdr:row>
      <xdr:rowOff>26895</xdr:rowOff>
    </xdr:from>
    <xdr:to>
      <xdr:col>2</xdr:col>
      <xdr:colOff>351870</xdr:colOff>
      <xdr:row>611</xdr:row>
      <xdr:rowOff>217395</xdr:rowOff>
    </xdr:to>
    <xdr:pic>
      <xdr:nvPicPr>
        <xdr:cNvPr id="612" name="図 611">
          <a:extLst>
            <a:ext uri="{FF2B5EF4-FFF2-40B4-BE49-F238E27FC236}">
              <a16:creationId xmlns:a16="http://schemas.microsoft.com/office/drawing/2014/main" id="{1BE423C1-A9C0-4FFD-96BE-EB5B26BA54AD}"/>
            </a:ext>
          </a:extLst>
        </xdr:cNvPr>
        <xdr:cNvPicPr>
          <a:picLocks noChangeAspect="1"/>
        </xdr:cNvPicPr>
      </xdr:nvPicPr>
      <xdr:blipFill>
        <a:blip xmlns:r="http://schemas.openxmlformats.org/officeDocument/2006/relationships" r:embed="rId611">
          <a:extLst>
            <a:ext uri="{28A0092B-C50C-407E-A947-70E740481C1C}">
              <a14:useLocalDpi xmlns:a14="http://schemas.microsoft.com/office/drawing/2010/main" val="0"/>
            </a:ext>
          </a:extLst>
        </a:blip>
        <a:stretch>
          <a:fillRect/>
        </a:stretch>
      </xdr:blipFill>
      <xdr:spPr>
        <a:xfrm>
          <a:off x="5198190" y="181474335"/>
          <a:ext cx="190500" cy="190500"/>
        </a:xfrm>
        <a:prstGeom prst="rect">
          <a:avLst/>
        </a:prstGeom>
      </xdr:spPr>
    </xdr:pic>
    <xdr:clientData/>
  </xdr:twoCellAnchor>
  <xdr:twoCellAnchor editAs="oneCell">
    <xdr:from>
      <xdr:col>2</xdr:col>
      <xdr:colOff>161370</xdr:colOff>
      <xdr:row>612</xdr:row>
      <xdr:rowOff>26900</xdr:rowOff>
    </xdr:from>
    <xdr:to>
      <xdr:col>2</xdr:col>
      <xdr:colOff>351870</xdr:colOff>
      <xdr:row>612</xdr:row>
      <xdr:rowOff>217400</xdr:rowOff>
    </xdr:to>
    <xdr:pic>
      <xdr:nvPicPr>
        <xdr:cNvPr id="613" name="図 612">
          <a:extLst>
            <a:ext uri="{FF2B5EF4-FFF2-40B4-BE49-F238E27FC236}">
              <a16:creationId xmlns:a16="http://schemas.microsoft.com/office/drawing/2014/main" id="{FA009A00-48D8-49B2-9107-B18A571C4A5B}"/>
            </a:ext>
          </a:extLst>
        </xdr:cNvPr>
        <xdr:cNvPicPr>
          <a:picLocks noChangeAspect="1"/>
        </xdr:cNvPicPr>
      </xdr:nvPicPr>
      <xdr:blipFill>
        <a:blip xmlns:r="http://schemas.openxmlformats.org/officeDocument/2006/relationships" r:embed="rId612">
          <a:extLst>
            <a:ext uri="{28A0092B-C50C-407E-A947-70E740481C1C}">
              <a14:useLocalDpi xmlns:a14="http://schemas.microsoft.com/office/drawing/2010/main" val="0"/>
            </a:ext>
          </a:extLst>
        </a:blip>
        <a:stretch>
          <a:fillRect/>
        </a:stretch>
      </xdr:blipFill>
      <xdr:spPr>
        <a:xfrm>
          <a:off x="5198190" y="181771520"/>
          <a:ext cx="190500" cy="190500"/>
        </a:xfrm>
        <a:prstGeom prst="rect">
          <a:avLst/>
        </a:prstGeom>
      </xdr:spPr>
    </xdr:pic>
    <xdr:clientData/>
  </xdr:twoCellAnchor>
  <xdr:twoCellAnchor editAs="oneCell">
    <xdr:from>
      <xdr:col>2</xdr:col>
      <xdr:colOff>161370</xdr:colOff>
      <xdr:row>613</xdr:row>
      <xdr:rowOff>28238</xdr:rowOff>
    </xdr:from>
    <xdr:to>
      <xdr:col>2</xdr:col>
      <xdr:colOff>351870</xdr:colOff>
      <xdr:row>613</xdr:row>
      <xdr:rowOff>217393</xdr:rowOff>
    </xdr:to>
    <xdr:pic>
      <xdr:nvPicPr>
        <xdr:cNvPr id="614" name="図 613">
          <a:extLst>
            <a:ext uri="{FF2B5EF4-FFF2-40B4-BE49-F238E27FC236}">
              <a16:creationId xmlns:a16="http://schemas.microsoft.com/office/drawing/2014/main" id="{0C7DF5D1-7A24-41BB-BC49-7B59BAB94F97}"/>
            </a:ext>
          </a:extLst>
        </xdr:cNvPr>
        <xdr:cNvPicPr>
          <a:picLocks noChangeAspect="1"/>
        </xdr:cNvPicPr>
      </xdr:nvPicPr>
      <xdr:blipFill>
        <a:blip xmlns:r="http://schemas.openxmlformats.org/officeDocument/2006/relationships" r:embed="rId613">
          <a:extLst>
            <a:ext uri="{28A0092B-C50C-407E-A947-70E740481C1C}">
              <a14:useLocalDpi xmlns:a14="http://schemas.microsoft.com/office/drawing/2010/main" val="0"/>
            </a:ext>
          </a:extLst>
        </a:blip>
        <a:stretch>
          <a:fillRect/>
        </a:stretch>
      </xdr:blipFill>
      <xdr:spPr>
        <a:xfrm>
          <a:off x="5198190" y="182070038"/>
          <a:ext cx="190500" cy="189155"/>
        </a:xfrm>
        <a:prstGeom prst="rect">
          <a:avLst/>
        </a:prstGeom>
      </xdr:spPr>
    </xdr:pic>
    <xdr:clientData/>
  </xdr:twoCellAnchor>
  <xdr:twoCellAnchor editAs="oneCell">
    <xdr:from>
      <xdr:col>2</xdr:col>
      <xdr:colOff>161370</xdr:colOff>
      <xdr:row>614</xdr:row>
      <xdr:rowOff>26897</xdr:rowOff>
    </xdr:from>
    <xdr:to>
      <xdr:col>2</xdr:col>
      <xdr:colOff>351870</xdr:colOff>
      <xdr:row>614</xdr:row>
      <xdr:rowOff>217397</xdr:rowOff>
    </xdr:to>
    <xdr:pic>
      <xdr:nvPicPr>
        <xdr:cNvPr id="615" name="図 614">
          <a:extLst>
            <a:ext uri="{FF2B5EF4-FFF2-40B4-BE49-F238E27FC236}">
              <a16:creationId xmlns:a16="http://schemas.microsoft.com/office/drawing/2014/main" id="{E54BF056-F1ED-4764-8F39-BE3E84E20817}"/>
            </a:ext>
          </a:extLst>
        </xdr:cNvPr>
        <xdr:cNvPicPr>
          <a:picLocks noChangeAspect="1"/>
        </xdr:cNvPicPr>
      </xdr:nvPicPr>
      <xdr:blipFill>
        <a:blip xmlns:r="http://schemas.openxmlformats.org/officeDocument/2006/relationships" r:embed="rId614">
          <a:extLst>
            <a:ext uri="{28A0092B-C50C-407E-A947-70E740481C1C}">
              <a14:useLocalDpi xmlns:a14="http://schemas.microsoft.com/office/drawing/2010/main" val="0"/>
            </a:ext>
          </a:extLst>
        </a:blip>
        <a:stretch>
          <a:fillRect/>
        </a:stretch>
      </xdr:blipFill>
      <xdr:spPr>
        <a:xfrm>
          <a:off x="5198190" y="182365877"/>
          <a:ext cx="190500" cy="190500"/>
        </a:xfrm>
        <a:prstGeom prst="rect">
          <a:avLst/>
        </a:prstGeom>
      </xdr:spPr>
    </xdr:pic>
    <xdr:clientData/>
  </xdr:twoCellAnchor>
  <xdr:twoCellAnchor editAs="oneCell">
    <xdr:from>
      <xdr:col>2</xdr:col>
      <xdr:colOff>161370</xdr:colOff>
      <xdr:row>615</xdr:row>
      <xdr:rowOff>28235</xdr:rowOff>
    </xdr:from>
    <xdr:to>
      <xdr:col>2</xdr:col>
      <xdr:colOff>351870</xdr:colOff>
      <xdr:row>615</xdr:row>
      <xdr:rowOff>217390</xdr:rowOff>
    </xdr:to>
    <xdr:pic>
      <xdr:nvPicPr>
        <xdr:cNvPr id="616" name="図 615">
          <a:extLst>
            <a:ext uri="{FF2B5EF4-FFF2-40B4-BE49-F238E27FC236}">
              <a16:creationId xmlns:a16="http://schemas.microsoft.com/office/drawing/2014/main" id="{A3C8CB5A-102A-4AC0-A61A-382CD5513575}"/>
            </a:ext>
          </a:extLst>
        </xdr:cNvPr>
        <xdr:cNvPicPr>
          <a:picLocks noChangeAspect="1"/>
        </xdr:cNvPicPr>
      </xdr:nvPicPr>
      <xdr:blipFill>
        <a:blip xmlns:r="http://schemas.openxmlformats.org/officeDocument/2006/relationships" r:embed="rId615">
          <a:extLst>
            <a:ext uri="{28A0092B-C50C-407E-A947-70E740481C1C}">
              <a14:useLocalDpi xmlns:a14="http://schemas.microsoft.com/office/drawing/2010/main" val="0"/>
            </a:ext>
          </a:extLst>
        </a:blip>
        <a:stretch>
          <a:fillRect/>
        </a:stretch>
      </xdr:blipFill>
      <xdr:spPr>
        <a:xfrm>
          <a:off x="5198190" y="182664395"/>
          <a:ext cx="190500" cy="189155"/>
        </a:xfrm>
        <a:prstGeom prst="rect">
          <a:avLst/>
        </a:prstGeom>
      </xdr:spPr>
    </xdr:pic>
    <xdr:clientData/>
  </xdr:twoCellAnchor>
  <xdr:twoCellAnchor editAs="oneCell">
    <xdr:from>
      <xdr:col>2</xdr:col>
      <xdr:colOff>161370</xdr:colOff>
      <xdr:row>616</xdr:row>
      <xdr:rowOff>26895</xdr:rowOff>
    </xdr:from>
    <xdr:to>
      <xdr:col>2</xdr:col>
      <xdr:colOff>351870</xdr:colOff>
      <xdr:row>616</xdr:row>
      <xdr:rowOff>217395</xdr:rowOff>
    </xdr:to>
    <xdr:pic>
      <xdr:nvPicPr>
        <xdr:cNvPr id="617" name="図 616">
          <a:extLst>
            <a:ext uri="{FF2B5EF4-FFF2-40B4-BE49-F238E27FC236}">
              <a16:creationId xmlns:a16="http://schemas.microsoft.com/office/drawing/2014/main" id="{0F18C93B-7E6C-48CE-B2B1-FFEA5501E39C}"/>
            </a:ext>
          </a:extLst>
        </xdr:cNvPr>
        <xdr:cNvPicPr>
          <a:picLocks noChangeAspect="1"/>
        </xdr:cNvPicPr>
      </xdr:nvPicPr>
      <xdr:blipFill>
        <a:blip xmlns:r="http://schemas.openxmlformats.org/officeDocument/2006/relationships" r:embed="rId616">
          <a:extLst>
            <a:ext uri="{28A0092B-C50C-407E-A947-70E740481C1C}">
              <a14:useLocalDpi xmlns:a14="http://schemas.microsoft.com/office/drawing/2010/main" val="0"/>
            </a:ext>
          </a:extLst>
        </a:blip>
        <a:stretch>
          <a:fillRect/>
        </a:stretch>
      </xdr:blipFill>
      <xdr:spPr>
        <a:xfrm>
          <a:off x="5198190" y="182960235"/>
          <a:ext cx="190500" cy="190500"/>
        </a:xfrm>
        <a:prstGeom prst="rect">
          <a:avLst/>
        </a:prstGeom>
      </xdr:spPr>
    </xdr:pic>
    <xdr:clientData/>
  </xdr:twoCellAnchor>
  <xdr:twoCellAnchor editAs="oneCell">
    <xdr:from>
      <xdr:col>2</xdr:col>
      <xdr:colOff>161370</xdr:colOff>
      <xdr:row>617</xdr:row>
      <xdr:rowOff>26900</xdr:rowOff>
    </xdr:from>
    <xdr:to>
      <xdr:col>2</xdr:col>
      <xdr:colOff>344250</xdr:colOff>
      <xdr:row>617</xdr:row>
      <xdr:rowOff>209780</xdr:rowOff>
    </xdr:to>
    <xdr:pic>
      <xdr:nvPicPr>
        <xdr:cNvPr id="618" name="図 617">
          <a:extLst>
            <a:ext uri="{FF2B5EF4-FFF2-40B4-BE49-F238E27FC236}">
              <a16:creationId xmlns:a16="http://schemas.microsoft.com/office/drawing/2014/main" id="{3F73AF29-799C-429D-A0E2-5A94DFE96B42}"/>
            </a:ext>
          </a:extLst>
        </xdr:cNvPr>
        <xdr:cNvPicPr>
          <a:picLocks noChangeAspect="1"/>
        </xdr:cNvPicPr>
      </xdr:nvPicPr>
      <xdr:blipFill>
        <a:blip xmlns:r="http://schemas.openxmlformats.org/officeDocument/2006/relationships" r:embed="rId617">
          <a:extLst>
            <a:ext uri="{28A0092B-C50C-407E-A947-70E740481C1C}">
              <a14:useLocalDpi xmlns:a14="http://schemas.microsoft.com/office/drawing/2010/main" val="0"/>
            </a:ext>
          </a:extLst>
        </a:blip>
        <a:stretch>
          <a:fillRect/>
        </a:stretch>
      </xdr:blipFill>
      <xdr:spPr>
        <a:xfrm>
          <a:off x="5198190" y="183257420"/>
          <a:ext cx="182880" cy="182880"/>
        </a:xfrm>
        <a:prstGeom prst="rect">
          <a:avLst/>
        </a:prstGeom>
      </xdr:spPr>
    </xdr:pic>
    <xdr:clientData/>
  </xdr:twoCellAnchor>
  <xdr:twoCellAnchor editAs="oneCell">
    <xdr:from>
      <xdr:col>2</xdr:col>
      <xdr:colOff>161370</xdr:colOff>
      <xdr:row>618</xdr:row>
      <xdr:rowOff>28238</xdr:rowOff>
    </xdr:from>
    <xdr:to>
      <xdr:col>2</xdr:col>
      <xdr:colOff>283301</xdr:colOff>
      <xdr:row>618</xdr:row>
      <xdr:rowOff>148824</xdr:rowOff>
    </xdr:to>
    <xdr:pic>
      <xdr:nvPicPr>
        <xdr:cNvPr id="619" name="図 618">
          <a:extLst>
            <a:ext uri="{FF2B5EF4-FFF2-40B4-BE49-F238E27FC236}">
              <a16:creationId xmlns:a16="http://schemas.microsoft.com/office/drawing/2014/main" id="{68B2FF6D-57AD-4FC6-8B38-5C89DB10E70F}"/>
            </a:ext>
          </a:extLst>
        </xdr:cNvPr>
        <xdr:cNvPicPr>
          <a:picLocks noChangeAspect="1"/>
        </xdr:cNvPicPr>
      </xdr:nvPicPr>
      <xdr:blipFill>
        <a:blip xmlns:r="http://schemas.openxmlformats.org/officeDocument/2006/relationships" r:embed="rId618">
          <a:extLst>
            <a:ext uri="{28A0092B-C50C-407E-A947-70E740481C1C}">
              <a14:useLocalDpi xmlns:a14="http://schemas.microsoft.com/office/drawing/2010/main" val="0"/>
            </a:ext>
          </a:extLst>
        </a:blip>
        <a:stretch>
          <a:fillRect/>
        </a:stretch>
      </xdr:blipFill>
      <xdr:spPr>
        <a:xfrm>
          <a:off x="5198190" y="183555938"/>
          <a:ext cx="121931" cy="120586"/>
        </a:xfrm>
        <a:prstGeom prst="rect">
          <a:avLst/>
        </a:prstGeom>
      </xdr:spPr>
    </xdr:pic>
    <xdr:clientData/>
  </xdr:twoCellAnchor>
  <xdr:twoCellAnchor editAs="oneCell">
    <xdr:from>
      <xdr:col>2</xdr:col>
      <xdr:colOff>161370</xdr:colOff>
      <xdr:row>619</xdr:row>
      <xdr:rowOff>26897</xdr:rowOff>
    </xdr:from>
    <xdr:to>
      <xdr:col>2</xdr:col>
      <xdr:colOff>283301</xdr:colOff>
      <xdr:row>619</xdr:row>
      <xdr:rowOff>148828</xdr:rowOff>
    </xdr:to>
    <xdr:pic>
      <xdr:nvPicPr>
        <xdr:cNvPr id="620" name="図 619">
          <a:extLst>
            <a:ext uri="{FF2B5EF4-FFF2-40B4-BE49-F238E27FC236}">
              <a16:creationId xmlns:a16="http://schemas.microsoft.com/office/drawing/2014/main" id="{2B2DAC38-AD47-4ED2-B62A-DFDDBC165A8D}"/>
            </a:ext>
          </a:extLst>
        </xdr:cNvPr>
        <xdr:cNvPicPr>
          <a:picLocks noChangeAspect="1"/>
        </xdr:cNvPicPr>
      </xdr:nvPicPr>
      <xdr:blipFill>
        <a:blip xmlns:r="http://schemas.openxmlformats.org/officeDocument/2006/relationships" r:embed="rId619">
          <a:extLst>
            <a:ext uri="{28A0092B-C50C-407E-A947-70E740481C1C}">
              <a14:useLocalDpi xmlns:a14="http://schemas.microsoft.com/office/drawing/2010/main" val="0"/>
            </a:ext>
          </a:extLst>
        </a:blip>
        <a:stretch>
          <a:fillRect/>
        </a:stretch>
      </xdr:blipFill>
      <xdr:spPr>
        <a:xfrm>
          <a:off x="5198190" y="183851777"/>
          <a:ext cx="121931" cy="121931"/>
        </a:xfrm>
        <a:prstGeom prst="rect">
          <a:avLst/>
        </a:prstGeom>
      </xdr:spPr>
    </xdr:pic>
    <xdr:clientData/>
  </xdr:twoCellAnchor>
  <xdr:twoCellAnchor editAs="oneCell">
    <xdr:from>
      <xdr:col>2</xdr:col>
      <xdr:colOff>161370</xdr:colOff>
      <xdr:row>620</xdr:row>
      <xdr:rowOff>28235</xdr:rowOff>
    </xdr:from>
    <xdr:to>
      <xdr:col>2</xdr:col>
      <xdr:colOff>283301</xdr:colOff>
      <xdr:row>620</xdr:row>
      <xdr:rowOff>148821</xdr:rowOff>
    </xdr:to>
    <xdr:pic>
      <xdr:nvPicPr>
        <xdr:cNvPr id="621" name="図 620">
          <a:extLst>
            <a:ext uri="{FF2B5EF4-FFF2-40B4-BE49-F238E27FC236}">
              <a16:creationId xmlns:a16="http://schemas.microsoft.com/office/drawing/2014/main" id="{244FB284-2373-4890-BF7E-F18383CEA5DE}"/>
            </a:ext>
          </a:extLst>
        </xdr:cNvPr>
        <xdr:cNvPicPr>
          <a:picLocks noChangeAspect="1"/>
        </xdr:cNvPicPr>
      </xdr:nvPicPr>
      <xdr:blipFill>
        <a:blip xmlns:r="http://schemas.openxmlformats.org/officeDocument/2006/relationships" r:embed="rId620">
          <a:extLst>
            <a:ext uri="{28A0092B-C50C-407E-A947-70E740481C1C}">
              <a14:useLocalDpi xmlns:a14="http://schemas.microsoft.com/office/drawing/2010/main" val="0"/>
            </a:ext>
          </a:extLst>
        </a:blip>
        <a:stretch>
          <a:fillRect/>
        </a:stretch>
      </xdr:blipFill>
      <xdr:spPr>
        <a:xfrm>
          <a:off x="5198190" y="184150295"/>
          <a:ext cx="121931" cy="120586"/>
        </a:xfrm>
        <a:prstGeom prst="rect">
          <a:avLst/>
        </a:prstGeom>
      </xdr:spPr>
    </xdr:pic>
    <xdr:clientData/>
  </xdr:twoCellAnchor>
  <xdr:twoCellAnchor editAs="oneCell">
    <xdr:from>
      <xdr:col>2</xdr:col>
      <xdr:colOff>161370</xdr:colOff>
      <xdr:row>621</xdr:row>
      <xdr:rowOff>26895</xdr:rowOff>
    </xdr:from>
    <xdr:to>
      <xdr:col>2</xdr:col>
      <xdr:colOff>283301</xdr:colOff>
      <xdr:row>621</xdr:row>
      <xdr:rowOff>148826</xdr:rowOff>
    </xdr:to>
    <xdr:pic>
      <xdr:nvPicPr>
        <xdr:cNvPr id="622" name="図 621">
          <a:extLst>
            <a:ext uri="{FF2B5EF4-FFF2-40B4-BE49-F238E27FC236}">
              <a16:creationId xmlns:a16="http://schemas.microsoft.com/office/drawing/2014/main" id="{3E8A4D6A-E0F4-46B4-BCE5-CDA24D25C0C2}"/>
            </a:ext>
          </a:extLst>
        </xdr:cNvPr>
        <xdr:cNvPicPr>
          <a:picLocks noChangeAspect="1"/>
        </xdr:cNvPicPr>
      </xdr:nvPicPr>
      <xdr:blipFill>
        <a:blip xmlns:r="http://schemas.openxmlformats.org/officeDocument/2006/relationships" r:embed="rId621">
          <a:extLst>
            <a:ext uri="{28A0092B-C50C-407E-A947-70E740481C1C}">
              <a14:useLocalDpi xmlns:a14="http://schemas.microsoft.com/office/drawing/2010/main" val="0"/>
            </a:ext>
          </a:extLst>
        </a:blip>
        <a:stretch>
          <a:fillRect/>
        </a:stretch>
      </xdr:blipFill>
      <xdr:spPr>
        <a:xfrm>
          <a:off x="5198190" y="184446135"/>
          <a:ext cx="121931" cy="121931"/>
        </a:xfrm>
        <a:prstGeom prst="rect">
          <a:avLst/>
        </a:prstGeom>
      </xdr:spPr>
    </xdr:pic>
    <xdr:clientData/>
  </xdr:twoCellAnchor>
  <xdr:twoCellAnchor editAs="oneCell">
    <xdr:from>
      <xdr:col>2</xdr:col>
      <xdr:colOff>161370</xdr:colOff>
      <xdr:row>622</xdr:row>
      <xdr:rowOff>26900</xdr:rowOff>
    </xdr:from>
    <xdr:to>
      <xdr:col>2</xdr:col>
      <xdr:colOff>283301</xdr:colOff>
      <xdr:row>622</xdr:row>
      <xdr:rowOff>148831</xdr:rowOff>
    </xdr:to>
    <xdr:pic>
      <xdr:nvPicPr>
        <xdr:cNvPr id="623" name="図 622">
          <a:extLst>
            <a:ext uri="{FF2B5EF4-FFF2-40B4-BE49-F238E27FC236}">
              <a16:creationId xmlns:a16="http://schemas.microsoft.com/office/drawing/2014/main" id="{A257EBB3-9DB5-46A8-A980-BB0ADA837089}"/>
            </a:ext>
          </a:extLst>
        </xdr:cNvPr>
        <xdr:cNvPicPr>
          <a:picLocks noChangeAspect="1"/>
        </xdr:cNvPicPr>
      </xdr:nvPicPr>
      <xdr:blipFill>
        <a:blip xmlns:r="http://schemas.openxmlformats.org/officeDocument/2006/relationships" r:embed="rId622">
          <a:extLst>
            <a:ext uri="{28A0092B-C50C-407E-A947-70E740481C1C}">
              <a14:useLocalDpi xmlns:a14="http://schemas.microsoft.com/office/drawing/2010/main" val="0"/>
            </a:ext>
          </a:extLst>
        </a:blip>
        <a:stretch>
          <a:fillRect/>
        </a:stretch>
      </xdr:blipFill>
      <xdr:spPr>
        <a:xfrm>
          <a:off x="5198190" y="184743320"/>
          <a:ext cx="121931" cy="121931"/>
        </a:xfrm>
        <a:prstGeom prst="rect">
          <a:avLst/>
        </a:prstGeom>
      </xdr:spPr>
    </xdr:pic>
    <xdr:clientData/>
  </xdr:twoCellAnchor>
  <xdr:twoCellAnchor editAs="oneCell">
    <xdr:from>
      <xdr:col>2</xdr:col>
      <xdr:colOff>161370</xdr:colOff>
      <xdr:row>623</xdr:row>
      <xdr:rowOff>28238</xdr:rowOff>
    </xdr:from>
    <xdr:to>
      <xdr:col>2</xdr:col>
      <xdr:colOff>283301</xdr:colOff>
      <xdr:row>623</xdr:row>
      <xdr:rowOff>148824</xdr:rowOff>
    </xdr:to>
    <xdr:pic>
      <xdr:nvPicPr>
        <xdr:cNvPr id="624" name="図 623">
          <a:extLst>
            <a:ext uri="{FF2B5EF4-FFF2-40B4-BE49-F238E27FC236}">
              <a16:creationId xmlns:a16="http://schemas.microsoft.com/office/drawing/2014/main" id="{CDD266AA-DFF7-4415-9BF0-3C535CA703C1}"/>
            </a:ext>
          </a:extLst>
        </xdr:cNvPr>
        <xdr:cNvPicPr>
          <a:picLocks noChangeAspect="1"/>
        </xdr:cNvPicPr>
      </xdr:nvPicPr>
      <xdr:blipFill>
        <a:blip xmlns:r="http://schemas.openxmlformats.org/officeDocument/2006/relationships" r:embed="rId623">
          <a:extLst>
            <a:ext uri="{28A0092B-C50C-407E-A947-70E740481C1C}">
              <a14:useLocalDpi xmlns:a14="http://schemas.microsoft.com/office/drawing/2010/main" val="0"/>
            </a:ext>
          </a:extLst>
        </a:blip>
        <a:stretch>
          <a:fillRect/>
        </a:stretch>
      </xdr:blipFill>
      <xdr:spPr>
        <a:xfrm>
          <a:off x="5198190" y="185041838"/>
          <a:ext cx="121931" cy="120586"/>
        </a:xfrm>
        <a:prstGeom prst="rect">
          <a:avLst/>
        </a:prstGeom>
      </xdr:spPr>
    </xdr:pic>
    <xdr:clientData/>
  </xdr:twoCellAnchor>
  <xdr:twoCellAnchor editAs="oneCell">
    <xdr:from>
      <xdr:col>2</xdr:col>
      <xdr:colOff>161370</xdr:colOff>
      <xdr:row>624</xdr:row>
      <xdr:rowOff>26897</xdr:rowOff>
    </xdr:from>
    <xdr:to>
      <xdr:col>2</xdr:col>
      <xdr:colOff>283301</xdr:colOff>
      <xdr:row>624</xdr:row>
      <xdr:rowOff>148828</xdr:rowOff>
    </xdr:to>
    <xdr:pic>
      <xdr:nvPicPr>
        <xdr:cNvPr id="625" name="図 624">
          <a:extLst>
            <a:ext uri="{FF2B5EF4-FFF2-40B4-BE49-F238E27FC236}">
              <a16:creationId xmlns:a16="http://schemas.microsoft.com/office/drawing/2014/main" id="{2A4D9427-DBA4-406C-9C65-E5B2DF511DC7}"/>
            </a:ext>
          </a:extLst>
        </xdr:cNvPr>
        <xdr:cNvPicPr>
          <a:picLocks noChangeAspect="1"/>
        </xdr:cNvPicPr>
      </xdr:nvPicPr>
      <xdr:blipFill>
        <a:blip xmlns:r="http://schemas.openxmlformats.org/officeDocument/2006/relationships" r:embed="rId624">
          <a:extLst>
            <a:ext uri="{28A0092B-C50C-407E-A947-70E740481C1C}">
              <a14:useLocalDpi xmlns:a14="http://schemas.microsoft.com/office/drawing/2010/main" val="0"/>
            </a:ext>
          </a:extLst>
        </a:blip>
        <a:stretch>
          <a:fillRect/>
        </a:stretch>
      </xdr:blipFill>
      <xdr:spPr>
        <a:xfrm>
          <a:off x="5198190" y="185337677"/>
          <a:ext cx="121931" cy="121931"/>
        </a:xfrm>
        <a:prstGeom prst="rect">
          <a:avLst/>
        </a:prstGeom>
      </xdr:spPr>
    </xdr:pic>
    <xdr:clientData/>
  </xdr:twoCellAnchor>
  <xdr:twoCellAnchor editAs="oneCell">
    <xdr:from>
      <xdr:col>2</xdr:col>
      <xdr:colOff>161370</xdr:colOff>
      <xdr:row>625</xdr:row>
      <xdr:rowOff>28235</xdr:rowOff>
    </xdr:from>
    <xdr:to>
      <xdr:col>2</xdr:col>
      <xdr:colOff>283301</xdr:colOff>
      <xdr:row>625</xdr:row>
      <xdr:rowOff>148821</xdr:rowOff>
    </xdr:to>
    <xdr:pic>
      <xdr:nvPicPr>
        <xdr:cNvPr id="626" name="図 625">
          <a:extLst>
            <a:ext uri="{FF2B5EF4-FFF2-40B4-BE49-F238E27FC236}">
              <a16:creationId xmlns:a16="http://schemas.microsoft.com/office/drawing/2014/main" id="{F893E97C-7F1B-419C-A174-4EF51A599EEC}"/>
            </a:ext>
          </a:extLst>
        </xdr:cNvPr>
        <xdr:cNvPicPr>
          <a:picLocks noChangeAspect="1"/>
        </xdr:cNvPicPr>
      </xdr:nvPicPr>
      <xdr:blipFill>
        <a:blip xmlns:r="http://schemas.openxmlformats.org/officeDocument/2006/relationships" r:embed="rId625">
          <a:extLst>
            <a:ext uri="{28A0092B-C50C-407E-A947-70E740481C1C}">
              <a14:useLocalDpi xmlns:a14="http://schemas.microsoft.com/office/drawing/2010/main" val="0"/>
            </a:ext>
          </a:extLst>
        </a:blip>
        <a:stretch>
          <a:fillRect/>
        </a:stretch>
      </xdr:blipFill>
      <xdr:spPr>
        <a:xfrm>
          <a:off x="5198190" y="185636195"/>
          <a:ext cx="121931" cy="120586"/>
        </a:xfrm>
        <a:prstGeom prst="rect">
          <a:avLst/>
        </a:prstGeom>
      </xdr:spPr>
    </xdr:pic>
    <xdr:clientData/>
  </xdr:twoCellAnchor>
  <xdr:twoCellAnchor editAs="oneCell">
    <xdr:from>
      <xdr:col>2</xdr:col>
      <xdr:colOff>161370</xdr:colOff>
      <xdr:row>626</xdr:row>
      <xdr:rowOff>26895</xdr:rowOff>
    </xdr:from>
    <xdr:to>
      <xdr:col>2</xdr:col>
      <xdr:colOff>283301</xdr:colOff>
      <xdr:row>626</xdr:row>
      <xdr:rowOff>148826</xdr:rowOff>
    </xdr:to>
    <xdr:pic>
      <xdr:nvPicPr>
        <xdr:cNvPr id="627" name="図 626">
          <a:extLst>
            <a:ext uri="{FF2B5EF4-FFF2-40B4-BE49-F238E27FC236}">
              <a16:creationId xmlns:a16="http://schemas.microsoft.com/office/drawing/2014/main" id="{2BC7784B-3B44-4FD0-98D8-2B37EC6174BF}"/>
            </a:ext>
          </a:extLst>
        </xdr:cNvPr>
        <xdr:cNvPicPr>
          <a:picLocks noChangeAspect="1"/>
        </xdr:cNvPicPr>
      </xdr:nvPicPr>
      <xdr:blipFill>
        <a:blip xmlns:r="http://schemas.openxmlformats.org/officeDocument/2006/relationships" r:embed="rId626">
          <a:extLst>
            <a:ext uri="{28A0092B-C50C-407E-A947-70E740481C1C}">
              <a14:useLocalDpi xmlns:a14="http://schemas.microsoft.com/office/drawing/2010/main" val="0"/>
            </a:ext>
          </a:extLst>
        </a:blip>
        <a:stretch>
          <a:fillRect/>
        </a:stretch>
      </xdr:blipFill>
      <xdr:spPr>
        <a:xfrm>
          <a:off x="5198190" y="185932035"/>
          <a:ext cx="121931" cy="121931"/>
        </a:xfrm>
        <a:prstGeom prst="rect">
          <a:avLst/>
        </a:prstGeom>
      </xdr:spPr>
    </xdr:pic>
    <xdr:clientData/>
  </xdr:twoCellAnchor>
  <xdr:twoCellAnchor editAs="oneCell">
    <xdr:from>
      <xdr:col>2</xdr:col>
      <xdr:colOff>161370</xdr:colOff>
      <xdr:row>627</xdr:row>
      <xdr:rowOff>26900</xdr:rowOff>
    </xdr:from>
    <xdr:to>
      <xdr:col>2</xdr:col>
      <xdr:colOff>283301</xdr:colOff>
      <xdr:row>627</xdr:row>
      <xdr:rowOff>148831</xdr:rowOff>
    </xdr:to>
    <xdr:pic>
      <xdr:nvPicPr>
        <xdr:cNvPr id="628" name="図 627">
          <a:extLst>
            <a:ext uri="{FF2B5EF4-FFF2-40B4-BE49-F238E27FC236}">
              <a16:creationId xmlns:a16="http://schemas.microsoft.com/office/drawing/2014/main" id="{58A6ECBC-90C8-4ADF-81B9-4F8A721B14A6}"/>
            </a:ext>
          </a:extLst>
        </xdr:cNvPr>
        <xdr:cNvPicPr>
          <a:picLocks noChangeAspect="1"/>
        </xdr:cNvPicPr>
      </xdr:nvPicPr>
      <xdr:blipFill>
        <a:blip xmlns:r="http://schemas.openxmlformats.org/officeDocument/2006/relationships" r:embed="rId627">
          <a:extLst>
            <a:ext uri="{28A0092B-C50C-407E-A947-70E740481C1C}">
              <a14:useLocalDpi xmlns:a14="http://schemas.microsoft.com/office/drawing/2010/main" val="0"/>
            </a:ext>
          </a:extLst>
        </a:blip>
        <a:stretch>
          <a:fillRect/>
        </a:stretch>
      </xdr:blipFill>
      <xdr:spPr>
        <a:xfrm>
          <a:off x="5198190" y="186229220"/>
          <a:ext cx="121931" cy="121931"/>
        </a:xfrm>
        <a:prstGeom prst="rect">
          <a:avLst/>
        </a:prstGeom>
      </xdr:spPr>
    </xdr:pic>
    <xdr:clientData/>
  </xdr:twoCellAnchor>
  <xdr:twoCellAnchor editAs="oneCell">
    <xdr:from>
      <xdr:col>2</xdr:col>
      <xdr:colOff>161370</xdr:colOff>
      <xdr:row>628</xdr:row>
      <xdr:rowOff>28237</xdr:rowOff>
    </xdr:from>
    <xdr:to>
      <xdr:col>2</xdr:col>
      <xdr:colOff>283301</xdr:colOff>
      <xdr:row>628</xdr:row>
      <xdr:rowOff>148824</xdr:rowOff>
    </xdr:to>
    <xdr:pic>
      <xdr:nvPicPr>
        <xdr:cNvPr id="629" name="図 628">
          <a:extLst>
            <a:ext uri="{FF2B5EF4-FFF2-40B4-BE49-F238E27FC236}">
              <a16:creationId xmlns:a16="http://schemas.microsoft.com/office/drawing/2014/main" id="{4A8DDB61-5D69-45FE-A2B0-0F2EE74BD261}"/>
            </a:ext>
          </a:extLst>
        </xdr:cNvPr>
        <xdr:cNvPicPr>
          <a:picLocks noChangeAspect="1"/>
        </xdr:cNvPicPr>
      </xdr:nvPicPr>
      <xdr:blipFill>
        <a:blip xmlns:r="http://schemas.openxmlformats.org/officeDocument/2006/relationships" r:embed="rId628">
          <a:extLst>
            <a:ext uri="{28A0092B-C50C-407E-A947-70E740481C1C}">
              <a14:useLocalDpi xmlns:a14="http://schemas.microsoft.com/office/drawing/2010/main" val="0"/>
            </a:ext>
          </a:extLst>
        </a:blip>
        <a:stretch>
          <a:fillRect/>
        </a:stretch>
      </xdr:blipFill>
      <xdr:spPr>
        <a:xfrm>
          <a:off x="5198190" y="186527737"/>
          <a:ext cx="121931" cy="120587"/>
        </a:xfrm>
        <a:prstGeom prst="rect">
          <a:avLst/>
        </a:prstGeom>
      </xdr:spPr>
    </xdr:pic>
    <xdr:clientData/>
  </xdr:twoCellAnchor>
  <xdr:twoCellAnchor editAs="oneCell">
    <xdr:from>
      <xdr:col>2</xdr:col>
      <xdr:colOff>161370</xdr:colOff>
      <xdr:row>629</xdr:row>
      <xdr:rowOff>26897</xdr:rowOff>
    </xdr:from>
    <xdr:to>
      <xdr:col>2</xdr:col>
      <xdr:colOff>283301</xdr:colOff>
      <xdr:row>629</xdr:row>
      <xdr:rowOff>148828</xdr:rowOff>
    </xdr:to>
    <xdr:pic>
      <xdr:nvPicPr>
        <xdr:cNvPr id="630" name="図 629">
          <a:extLst>
            <a:ext uri="{FF2B5EF4-FFF2-40B4-BE49-F238E27FC236}">
              <a16:creationId xmlns:a16="http://schemas.microsoft.com/office/drawing/2014/main" id="{6BCCCF16-E980-47F1-BB64-BB52AC56A96A}"/>
            </a:ext>
          </a:extLst>
        </xdr:cNvPr>
        <xdr:cNvPicPr>
          <a:picLocks noChangeAspect="1"/>
        </xdr:cNvPicPr>
      </xdr:nvPicPr>
      <xdr:blipFill>
        <a:blip xmlns:r="http://schemas.openxmlformats.org/officeDocument/2006/relationships" r:embed="rId629">
          <a:extLst>
            <a:ext uri="{28A0092B-C50C-407E-A947-70E740481C1C}">
              <a14:useLocalDpi xmlns:a14="http://schemas.microsoft.com/office/drawing/2010/main" val="0"/>
            </a:ext>
          </a:extLst>
        </a:blip>
        <a:stretch>
          <a:fillRect/>
        </a:stretch>
      </xdr:blipFill>
      <xdr:spPr>
        <a:xfrm>
          <a:off x="5198190" y="186823577"/>
          <a:ext cx="121931" cy="121931"/>
        </a:xfrm>
        <a:prstGeom prst="rect">
          <a:avLst/>
        </a:prstGeom>
      </xdr:spPr>
    </xdr:pic>
    <xdr:clientData/>
  </xdr:twoCellAnchor>
  <xdr:twoCellAnchor editAs="oneCell">
    <xdr:from>
      <xdr:col>2</xdr:col>
      <xdr:colOff>161370</xdr:colOff>
      <xdr:row>630</xdr:row>
      <xdr:rowOff>28235</xdr:rowOff>
    </xdr:from>
    <xdr:to>
      <xdr:col>2</xdr:col>
      <xdr:colOff>283301</xdr:colOff>
      <xdr:row>630</xdr:row>
      <xdr:rowOff>148821</xdr:rowOff>
    </xdr:to>
    <xdr:pic>
      <xdr:nvPicPr>
        <xdr:cNvPr id="631" name="図 630">
          <a:extLst>
            <a:ext uri="{FF2B5EF4-FFF2-40B4-BE49-F238E27FC236}">
              <a16:creationId xmlns:a16="http://schemas.microsoft.com/office/drawing/2014/main" id="{2525C050-BA7A-42D6-996A-1CF27BFDD06E}"/>
            </a:ext>
          </a:extLst>
        </xdr:cNvPr>
        <xdr:cNvPicPr>
          <a:picLocks noChangeAspect="1"/>
        </xdr:cNvPicPr>
      </xdr:nvPicPr>
      <xdr:blipFill>
        <a:blip xmlns:r="http://schemas.openxmlformats.org/officeDocument/2006/relationships" r:embed="rId630">
          <a:extLst>
            <a:ext uri="{28A0092B-C50C-407E-A947-70E740481C1C}">
              <a14:useLocalDpi xmlns:a14="http://schemas.microsoft.com/office/drawing/2010/main" val="0"/>
            </a:ext>
          </a:extLst>
        </a:blip>
        <a:stretch>
          <a:fillRect/>
        </a:stretch>
      </xdr:blipFill>
      <xdr:spPr>
        <a:xfrm>
          <a:off x="5198190" y="187122095"/>
          <a:ext cx="121931" cy="120586"/>
        </a:xfrm>
        <a:prstGeom prst="rect">
          <a:avLst/>
        </a:prstGeom>
      </xdr:spPr>
    </xdr:pic>
    <xdr:clientData/>
  </xdr:twoCellAnchor>
  <xdr:twoCellAnchor editAs="oneCell">
    <xdr:from>
      <xdr:col>2</xdr:col>
      <xdr:colOff>161370</xdr:colOff>
      <xdr:row>631</xdr:row>
      <xdr:rowOff>26895</xdr:rowOff>
    </xdr:from>
    <xdr:to>
      <xdr:col>2</xdr:col>
      <xdr:colOff>283301</xdr:colOff>
      <xdr:row>631</xdr:row>
      <xdr:rowOff>148826</xdr:rowOff>
    </xdr:to>
    <xdr:pic>
      <xdr:nvPicPr>
        <xdr:cNvPr id="632" name="図 631">
          <a:extLst>
            <a:ext uri="{FF2B5EF4-FFF2-40B4-BE49-F238E27FC236}">
              <a16:creationId xmlns:a16="http://schemas.microsoft.com/office/drawing/2014/main" id="{8953D5FD-E293-4ABF-B699-4CE02CAC49B4}"/>
            </a:ext>
          </a:extLst>
        </xdr:cNvPr>
        <xdr:cNvPicPr>
          <a:picLocks noChangeAspect="1"/>
        </xdr:cNvPicPr>
      </xdr:nvPicPr>
      <xdr:blipFill>
        <a:blip xmlns:r="http://schemas.openxmlformats.org/officeDocument/2006/relationships" r:embed="rId631">
          <a:extLst>
            <a:ext uri="{28A0092B-C50C-407E-A947-70E740481C1C}">
              <a14:useLocalDpi xmlns:a14="http://schemas.microsoft.com/office/drawing/2010/main" val="0"/>
            </a:ext>
          </a:extLst>
        </a:blip>
        <a:stretch>
          <a:fillRect/>
        </a:stretch>
      </xdr:blipFill>
      <xdr:spPr>
        <a:xfrm>
          <a:off x="5198190" y="187417935"/>
          <a:ext cx="121931" cy="121931"/>
        </a:xfrm>
        <a:prstGeom prst="rect">
          <a:avLst/>
        </a:prstGeom>
      </xdr:spPr>
    </xdr:pic>
    <xdr:clientData/>
  </xdr:twoCellAnchor>
  <xdr:twoCellAnchor editAs="oneCell">
    <xdr:from>
      <xdr:col>2</xdr:col>
      <xdr:colOff>161370</xdr:colOff>
      <xdr:row>632</xdr:row>
      <xdr:rowOff>26900</xdr:rowOff>
    </xdr:from>
    <xdr:to>
      <xdr:col>2</xdr:col>
      <xdr:colOff>283301</xdr:colOff>
      <xdr:row>632</xdr:row>
      <xdr:rowOff>148831</xdr:rowOff>
    </xdr:to>
    <xdr:pic>
      <xdr:nvPicPr>
        <xdr:cNvPr id="633" name="図 632">
          <a:extLst>
            <a:ext uri="{FF2B5EF4-FFF2-40B4-BE49-F238E27FC236}">
              <a16:creationId xmlns:a16="http://schemas.microsoft.com/office/drawing/2014/main" id="{1B86F0B5-494C-4A90-9C6D-EE80A8BEC10B}"/>
            </a:ext>
          </a:extLst>
        </xdr:cNvPr>
        <xdr:cNvPicPr>
          <a:picLocks noChangeAspect="1"/>
        </xdr:cNvPicPr>
      </xdr:nvPicPr>
      <xdr:blipFill>
        <a:blip xmlns:r="http://schemas.openxmlformats.org/officeDocument/2006/relationships" r:embed="rId632">
          <a:extLst>
            <a:ext uri="{28A0092B-C50C-407E-A947-70E740481C1C}">
              <a14:useLocalDpi xmlns:a14="http://schemas.microsoft.com/office/drawing/2010/main" val="0"/>
            </a:ext>
          </a:extLst>
        </a:blip>
        <a:stretch>
          <a:fillRect/>
        </a:stretch>
      </xdr:blipFill>
      <xdr:spPr>
        <a:xfrm>
          <a:off x="5198190" y="187715120"/>
          <a:ext cx="121931" cy="121931"/>
        </a:xfrm>
        <a:prstGeom prst="rect">
          <a:avLst/>
        </a:prstGeom>
      </xdr:spPr>
    </xdr:pic>
    <xdr:clientData/>
  </xdr:twoCellAnchor>
  <xdr:twoCellAnchor editAs="oneCell">
    <xdr:from>
      <xdr:col>2</xdr:col>
      <xdr:colOff>161370</xdr:colOff>
      <xdr:row>633</xdr:row>
      <xdr:rowOff>28238</xdr:rowOff>
    </xdr:from>
    <xdr:to>
      <xdr:col>2</xdr:col>
      <xdr:colOff>283301</xdr:colOff>
      <xdr:row>633</xdr:row>
      <xdr:rowOff>148824</xdr:rowOff>
    </xdr:to>
    <xdr:pic>
      <xdr:nvPicPr>
        <xdr:cNvPr id="634" name="図 633">
          <a:extLst>
            <a:ext uri="{FF2B5EF4-FFF2-40B4-BE49-F238E27FC236}">
              <a16:creationId xmlns:a16="http://schemas.microsoft.com/office/drawing/2014/main" id="{2D555524-22EB-4109-9DEC-9C8B212DE946}"/>
            </a:ext>
          </a:extLst>
        </xdr:cNvPr>
        <xdr:cNvPicPr>
          <a:picLocks noChangeAspect="1"/>
        </xdr:cNvPicPr>
      </xdr:nvPicPr>
      <xdr:blipFill>
        <a:blip xmlns:r="http://schemas.openxmlformats.org/officeDocument/2006/relationships" r:embed="rId633">
          <a:extLst>
            <a:ext uri="{28A0092B-C50C-407E-A947-70E740481C1C}">
              <a14:useLocalDpi xmlns:a14="http://schemas.microsoft.com/office/drawing/2010/main" val="0"/>
            </a:ext>
          </a:extLst>
        </a:blip>
        <a:stretch>
          <a:fillRect/>
        </a:stretch>
      </xdr:blipFill>
      <xdr:spPr>
        <a:xfrm>
          <a:off x="5198190" y="188013638"/>
          <a:ext cx="121931" cy="120586"/>
        </a:xfrm>
        <a:prstGeom prst="rect">
          <a:avLst/>
        </a:prstGeom>
      </xdr:spPr>
    </xdr:pic>
    <xdr:clientData/>
  </xdr:twoCellAnchor>
  <xdr:twoCellAnchor editAs="oneCell">
    <xdr:from>
      <xdr:col>2</xdr:col>
      <xdr:colOff>161370</xdr:colOff>
      <xdr:row>634</xdr:row>
      <xdr:rowOff>26897</xdr:rowOff>
    </xdr:from>
    <xdr:to>
      <xdr:col>2</xdr:col>
      <xdr:colOff>283301</xdr:colOff>
      <xdr:row>634</xdr:row>
      <xdr:rowOff>148828</xdr:rowOff>
    </xdr:to>
    <xdr:pic>
      <xdr:nvPicPr>
        <xdr:cNvPr id="635" name="図 634">
          <a:extLst>
            <a:ext uri="{FF2B5EF4-FFF2-40B4-BE49-F238E27FC236}">
              <a16:creationId xmlns:a16="http://schemas.microsoft.com/office/drawing/2014/main" id="{7D9C34DF-1989-45E5-9FE6-EB9BF29A2406}"/>
            </a:ext>
          </a:extLst>
        </xdr:cNvPr>
        <xdr:cNvPicPr>
          <a:picLocks noChangeAspect="1"/>
        </xdr:cNvPicPr>
      </xdr:nvPicPr>
      <xdr:blipFill>
        <a:blip xmlns:r="http://schemas.openxmlformats.org/officeDocument/2006/relationships" r:embed="rId634">
          <a:extLst>
            <a:ext uri="{28A0092B-C50C-407E-A947-70E740481C1C}">
              <a14:useLocalDpi xmlns:a14="http://schemas.microsoft.com/office/drawing/2010/main" val="0"/>
            </a:ext>
          </a:extLst>
        </a:blip>
        <a:stretch>
          <a:fillRect/>
        </a:stretch>
      </xdr:blipFill>
      <xdr:spPr>
        <a:xfrm>
          <a:off x="5198190" y="188309477"/>
          <a:ext cx="121931" cy="121931"/>
        </a:xfrm>
        <a:prstGeom prst="rect">
          <a:avLst/>
        </a:prstGeom>
      </xdr:spPr>
    </xdr:pic>
    <xdr:clientData/>
  </xdr:twoCellAnchor>
  <xdr:twoCellAnchor editAs="oneCell">
    <xdr:from>
      <xdr:col>2</xdr:col>
      <xdr:colOff>161370</xdr:colOff>
      <xdr:row>635</xdr:row>
      <xdr:rowOff>28235</xdr:rowOff>
    </xdr:from>
    <xdr:to>
      <xdr:col>2</xdr:col>
      <xdr:colOff>283301</xdr:colOff>
      <xdr:row>635</xdr:row>
      <xdr:rowOff>148821</xdr:rowOff>
    </xdr:to>
    <xdr:pic>
      <xdr:nvPicPr>
        <xdr:cNvPr id="636" name="図 635">
          <a:extLst>
            <a:ext uri="{FF2B5EF4-FFF2-40B4-BE49-F238E27FC236}">
              <a16:creationId xmlns:a16="http://schemas.microsoft.com/office/drawing/2014/main" id="{6F990D99-0042-489E-BDA9-77A2D589F591}"/>
            </a:ext>
          </a:extLst>
        </xdr:cNvPr>
        <xdr:cNvPicPr>
          <a:picLocks noChangeAspect="1"/>
        </xdr:cNvPicPr>
      </xdr:nvPicPr>
      <xdr:blipFill>
        <a:blip xmlns:r="http://schemas.openxmlformats.org/officeDocument/2006/relationships" r:embed="rId635">
          <a:extLst>
            <a:ext uri="{28A0092B-C50C-407E-A947-70E740481C1C}">
              <a14:useLocalDpi xmlns:a14="http://schemas.microsoft.com/office/drawing/2010/main" val="0"/>
            </a:ext>
          </a:extLst>
        </a:blip>
        <a:stretch>
          <a:fillRect/>
        </a:stretch>
      </xdr:blipFill>
      <xdr:spPr>
        <a:xfrm>
          <a:off x="5198190" y="188607995"/>
          <a:ext cx="121931" cy="120586"/>
        </a:xfrm>
        <a:prstGeom prst="rect">
          <a:avLst/>
        </a:prstGeom>
      </xdr:spPr>
    </xdr:pic>
    <xdr:clientData/>
  </xdr:twoCellAnchor>
  <xdr:twoCellAnchor editAs="oneCell">
    <xdr:from>
      <xdr:col>2</xdr:col>
      <xdr:colOff>161370</xdr:colOff>
      <xdr:row>636</xdr:row>
      <xdr:rowOff>26895</xdr:rowOff>
    </xdr:from>
    <xdr:to>
      <xdr:col>2</xdr:col>
      <xdr:colOff>313751</xdr:colOff>
      <xdr:row>636</xdr:row>
      <xdr:rowOff>179276</xdr:rowOff>
    </xdr:to>
    <xdr:pic>
      <xdr:nvPicPr>
        <xdr:cNvPr id="637" name="図 636">
          <a:extLst>
            <a:ext uri="{FF2B5EF4-FFF2-40B4-BE49-F238E27FC236}">
              <a16:creationId xmlns:a16="http://schemas.microsoft.com/office/drawing/2014/main" id="{88D6997B-95A9-466C-8B72-B712FA36C247}"/>
            </a:ext>
          </a:extLst>
        </xdr:cNvPr>
        <xdr:cNvPicPr>
          <a:picLocks noChangeAspect="1"/>
        </xdr:cNvPicPr>
      </xdr:nvPicPr>
      <xdr:blipFill>
        <a:blip xmlns:r="http://schemas.openxmlformats.org/officeDocument/2006/relationships" r:embed="rId636">
          <a:extLst>
            <a:ext uri="{28A0092B-C50C-407E-A947-70E740481C1C}">
              <a14:useLocalDpi xmlns:a14="http://schemas.microsoft.com/office/drawing/2010/main" val="0"/>
            </a:ext>
          </a:extLst>
        </a:blip>
        <a:stretch>
          <a:fillRect/>
        </a:stretch>
      </xdr:blipFill>
      <xdr:spPr>
        <a:xfrm>
          <a:off x="5198190" y="188903835"/>
          <a:ext cx="152381" cy="152381"/>
        </a:xfrm>
        <a:prstGeom prst="rect">
          <a:avLst/>
        </a:prstGeom>
      </xdr:spPr>
    </xdr:pic>
    <xdr:clientData/>
  </xdr:twoCellAnchor>
  <xdr:twoCellAnchor editAs="oneCell">
    <xdr:from>
      <xdr:col>2</xdr:col>
      <xdr:colOff>161370</xdr:colOff>
      <xdr:row>637</xdr:row>
      <xdr:rowOff>26900</xdr:rowOff>
    </xdr:from>
    <xdr:to>
      <xdr:col>2</xdr:col>
      <xdr:colOff>288444</xdr:colOff>
      <xdr:row>637</xdr:row>
      <xdr:rowOff>153974</xdr:rowOff>
    </xdr:to>
    <xdr:pic>
      <xdr:nvPicPr>
        <xdr:cNvPr id="638" name="図 637">
          <a:extLst>
            <a:ext uri="{FF2B5EF4-FFF2-40B4-BE49-F238E27FC236}">
              <a16:creationId xmlns:a16="http://schemas.microsoft.com/office/drawing/2014/main" id="{EE804AD8-34B1-4CC9-A588-E3DE3B5AC2C2}"/>
            </a:ext>
          </a:extLst>
        </xdr:cNvPr>
        <xdr:cNvPicPr>
          <a:picLocks noChangeAspect="1"/>
        </xdr:cNvPicPr>
      </xdr:nvPicPr>
      <xdr:blipFill>
        <a:blip xmlns:r="http://schemas.openxmlformats.org/officeDocument/2006/relationships" r:embed="rId637">
          <a:extLst>
            <a:ext uri="{28A0092B-C50C-407E-A947-70E740481C1C}">
              <a14:useLocalDpi xmlns:a14="http://schemas.microsoft.com/office/drawing/2010/main" val="0"/>
            </a:ext>
          </a:extLst>
        </a:blip>
        <a:stretch>
          <a:fillRect/>
        </a:stretch>
      </xdr:blipFill>
      <xdr:spPr>
        <a:xfrm>
          <a:off x="5198190" y="189201020"/>
          <a:ext cx="127074" cy="127074"/>
        </a:xfrm>
        <a:prstGeom prst="rect">
          <a:avLst/>
        </a:prstGeom>
      </xdr:spPr>
    </xdr:pic>
    <xdr:clientData/>
  </xdr:twoCellAnchor>
  <xdr:twoCellAnchor editAs="oneCell">
    <xdr:from>
      <xdr:col>2</xdr:col>
      <xdr:colOff>161370</xdr:colOff>
      <xdr:row>638</xdr:row>
      <xdr:rowOff>28237</xdr:rowOff>
    </xdr:from>
    <xdr:to>
      <xdr:col>2</xdr:col>
      <xdr:colOff>313832</xdr:colOff>
      <xdr:row>638</xdr:row>
      <xdr:rowOff>179355</xdr:rowOff>
    </xdr:to>
    <xdr:pic>
      <xdr:nvPicPr>
        <xdr:cNvPr id="639" name="図 638">
          <a:extLst>
            <a:ext uri="{FF2B5EF4-FFF2-40B4-BE49-F238E27FC236}">
              <a16:creationId xmlns:a16="http://schemas.microsoft.com/office/drawing/2014/main" id="{5A610882-E56A-4F54-B1A4-33A49C3C14F6}"/>
            </a:ext>
          </a:extLst>
        </xdr:cNvPr>
        <xdr:cNvPicPr>
          <a:picLocks noChangeAspect="1"/>
        </xdr:cNvPicPr>
      </xdr:nvPicPr>
      <xdr:blipFill>
        <a:blip xmlns:r="http://schemas.openxmlformats.org/officeDocument/2006/relationships" r:embed="rId638">
          <a:extLst>
            <a:ext uri="{28A0092B-C50C-407E-A947-70E740481C1C}">
              <a14:useLocalDpi xmlns:a14="http://schemas.microsoft.com/office/drawing/2010/main" val="0"/>
            </a:ext>
          </a:extLst>
        </a:blip>
        <a:stretch>
          <a:fillRect/>
        </a:stretch>
      </xdr:blipFill>
      <xdr:spPr>
        <a:xfrm>
          <a:off x="5198190" y="189499537"/>
          <a:ext cx="152462" cy="151118"/>
        </a:xfrm>
        <a:prstGeom prst="rect">
          <a:avLst/>
        </a:prstGeom>
      </xdr:spPr>
    </xdr:pic>
    <xdr:clientData/>
  </xdr:twoCellAnchor>
  <xdr:twoCellAnchor editAs="oneCell">
    <xdr:from>
      <xdr:col>2</xdr:col>
      <xdr:colOff>161370</xdr:colOff>
      <xdr:row>639</xdr:row>
      <xdr:rowOff>26897</xdr:rowOff>
    </xdr:from>
    <xdr:to>
      <xdr:col>2</xdr:col>
      <xdr:colOff>288444</xdr:colOff>
      <xdr:row>639</xdr:row>
      <xdr:rowOff>153971</xdr:rowOff>
    </xdr:to>
    <xdr:pic>
      <xdr:nvPicPr>
        <xdr:cNvPr id="640" name="図 639">
          <a:extLst>
            <a:ext uri="{FF2B5EF4-FFF2-40B4-BE49-F238E27FC236}">
              <a16:creationId xmlns:a16="http://schemas.microsoft.com/office/drawing/2014/main" id="{775D2B56-969D-4553-A5E2-2FFA1B4EE05F}"/>
            </a:ext>
          </a:extLst>
        </xdr:cNvPr>
        <xdr:cNvPicPr>
          <a:picLocks noChangeAspect="1"/>
        </xdr:cNvPicPr>
      </xdr:nvPicPr>
      <xdr:blipFill>
        <a:blip xmlns:r="http://schemas.openxmlformats.org/officeDocument/2006/relationships" r:embed="rId639">
          <a:extLst>
            <a:ext uri="{28A0092B-C50C-407E-A947-70E740481C1C}">
              <a14:useLocalDpi xmlns:a14="http://schemas.microsoft.com/office/drawing/2010/main" val="0"/>
            </a:ext>
          </a:extLst>
        </a:blip>
        <a:stretch>
          <a:fillRect/>
        </a:stretch>
      </xdr:blipFill>
      <xdr:spPr>
        <a:xfrm>
          <a:off x="5198190" y="189795377"/>
          <a:ext cx="127074" cy="127074"/>
        </a:xfrm>
        <a:prstGeom prst="rect">
          <a:avLst/>
        </a:prstGeom>
      </xdr:spPr>
    </xdr:pic>
    <xdr:clientData/>
  </xdr:twoCellAnchor>
  <xdr:twoCellAnchor editAs="oneCell">
    <xdr:from>
      <xdr:col>2</xdr:col>
      <xdr:colOff>161370</xdr:colOff>
      <xdr:row>640</xdr:row>
      <xdr:rowOff>28235</xdr:rowOff>
    </xdr:from>
    <xdr:to>
      <xdr:col>2</xdr:col>
      <xdr:colOff>313791</xdr:colOff>
      <xdr:row>640</xdr:row>
      <xdr:rowOff>179311</xdr:rowOff>
    </xdr:to>
    <xdr:pic>
      <xdr:nvPicPr>
        <xdr:cNvPr id="641" name="図 640">
          <a:extLst>
            <a:ext uri="{FF2B5EF4-FFF2-40B4-BE49-F238E27FC236}">
              <a16:creationId xmlns:a16="http://schemas.microsoft.com/office/drawing/2014/main" id="{0AE4BFD1-40A1-4393-ADF2-499F6C734BAE}"/>
            </a:ext>
          </a:extLst>
        </xdr:cNvPr>
        <xdr:cNvPicPr>
          <a:picLocks noChangeAspect="1"/>
        </xdr:cNvPicPr>
      </xdr:nvPicPr>
      <xdr:blipFill>
        <a:blip xmlns:r="http://schemas.openxmlformats.org/officeDocument/2006/relationships" r:embed="rId640">
          <a:extLst>
            <a:ext uri="{28A0092B-C50C-407E-A947-70E740481C1C}">
              <a14:useLocalDpi xmlns:a14="http://schemas.microsoft.com/office/drawing/2010/main" val="0"/>
            </a:ext>
          </a:extLst>
        </a:blip>
        <a:stretch>
          <a:fillRect/>
        </a:stretch>
      </xdr:blipFill>
      <xdr:spPr>
        <a:xfrm>
          <a:off x="5198190" y="190093895"/>
          <a:ext cx="152421" cy="151076"/>
        </a:xfrm>
        <a:prstGeom prst="rect">
          <a:avLst/>
        </a:prstGeom>
      </xdr:spPr>
    </xdr:pic>
    <xdr:clientData/>
  </xdr:twoCellAnchor>
  <xdr:twoCellAnchor editAs="oneCell">
    <xdr:from>
      <xdr:col>2</xdr:col>
      <xdr:colOff>161370</xdr:colOff>
      <xdr:row>641</xdr:row>
      <xdr:rowOff>26895</xdr:rowOff>
    </xdr:from>
    <xdr:to>
      <xdr:col>2</xdr:col>
      <xdr:colOff>256633</xdr:colOff>
      <xdr:row>641</xdr:row>
      <xdr:rowOff>122158</xdr:rowOff>
    </xdr:to>
    <xdr:pic>
      <xdr:nvPicPr>
        <xdr:cNvPr id="642" name="図 641">
          <a:extLst>
            <a:ext uri="{FF2B5EF4-FFF2-40B4-BE49-F238E27FC236}">
              <a16:creationId xmlns:a16="http://schemas.microsoft.com/office/drawing/2014/main" id="{143814AF-090E-4595-9537-0FB69AEBA092}"/>
            </a:ext>
          </a:extLst>
        </xdr:cNvPr>
        <xdr:cNvPicPr>
          <a:picLocks noChangeAspect="1"/>
        </xdr:cNvPicPr>
      </xdr:nvPicPr>
      <xdr:blipFill>
        <a:blip xmlns:r="http://schemas.openxmlformats.org/officeDocument/2006/relationships" r:embed="rId641">
          <a:extLst>
            <a:ext uri="{28A0092B-C50C-407E-A947-70E740481C1C}">
              <a14:useLocalDpi xmlns:a14="http://schemas.microsoft.com/office/drawing/2010/main" val="0"/>
            </a:ext>
          </a:extLst>
        </a:blip>
        <a:stretch>
          <a:fillRect/>
        </a:stretch>
      </xdr:blipFill>
      <xdr:spPr>
        <a:xfrm>
          <a:off x="5198190" y="190389735"/>
          <a:ext cx="95263" cy="95263"/>
        </a:xfrm>
        <a:prstGeom prst="rect">
          <a:avLst/>
        </a:prstGeom>
      </xdr:spPr>
    </xdr:pic>
    <xdr:clientData/>
  </xdr:twoCellAnchor>
  <xdr:twoCellAnchor editAs="oneCell">
    <xdr:from>
      <xdr:col>2</xdr:col>
      <xdr:colOff>161370</xdr:colOff>
      <xdr:row>642</xdr:row>
      <xdr:rowOff>26900</xdr:rowOff>
    </xdr:from>
    <xdr:to>
      <xdr:col>2</xdr:col>
      <xdr:colOff>313832</xdr:colOff>
      <xdr:row>642</xdr:row>
      <xdr:rowOff>179362</xdr:rowOff>
    </xdr:to>
    <xdr:pic>
      <xdr:nvPicPr>
        <xdr:cNvPr id="643" name="図 642">
          <a:extLst>
            <a:ext uri="{FF2B5EF4-FFF2-40B4-BE49-F238E27FC236}">
              <a16:creationId xmlns:a16="http://schemas.microsoft.com/office/drawing/2014/main" id="{07BE3EE3-B647-465B-9F25-EB3A8014EAA2}"/>
            </a:ext>
          </a:extLst>
        </xdr:cNvPr>
        <xdr:cNvPicPr>
          <a:picLocks noChangeAspect="1"/>
        </xdr:cNvPicPr>
      </xdr:nvPicPr>
      <xdr:blipFill>
        <a:blip xmlns:r="http://schemas.openxmlformats.org/officeDocument/2006/relationships" r:embed="rId642">
          <a:extLst>
            <a:ext uri="{28A0092B-C50C-407E-A947-70E740481C1C}">
              <a14:useLocalDpi xmlns:a14="http://schemas.microsoft.com/office/drawing/2010/main" val="0"/>
            </a:ext>
          </a:extLst>
        </a:blip>
        <a:stretch>
          <a:fillRect/>
        </a:stretch>
      </xdr:blipFill>
      <xdr:spPr>
        <a:xfrm>
          <a:off x="5198190" y="190686920"/>
          <a:ext cx="152462" cy="152462"/>
        </a:xfrm>
        <a:prstGeom prst="rect">
          <a:avLst/>
        </a:prstGeom>
      </xdr:spPr>
    </xdr:pic>
    <xdr:clientData/>
  </xdr:twoCellAnchor>
  <xdr:twoCellAnchor editAs="oneCell">
    <xdr:from>
      <xdr:col>2</xdr:col>
      <xdr:colOff>161370</xdr:colOff>
      <xdr:row>643</xdr:row>
      <xdr:rowOff>28238</xdr:rowOff>
    </xdr:from>
    <xdr:to>
      <xdr:col>2</xdr:col>
      <xdr:colOff>288444</xdr:colOff>
      <xdr:row>643</xdr:row>
      <xdr:rowOff>153967</xdr:rowOff>
    </xdr:to>
    <xdr:pic>
      <xdr:nvPicPr>
        <xdr:cNvPr id="644" name="図 643">
          <a:extLst>
            <a:ext uri="{FF2B5EF4-FFF2-40B4-BE49-F238E27FC236}">
              <a16:creationId xmlns:a16="http://schemas.microsoft.com/office/drawing/2014/main" id="{1A041E1D-509B-4B8A-A870-82D154657408}"/>
            </a:ext>
          </a:extLst>
        </xdr:cNvPr>
        <xdr:cNvPicPr>
          <a:picLocks noChangeAspect="1"/>
        </xdr:cNvPicPr>
      </xdr:nvPicPr>
      <xdr:blipFill>
        <a:blip xmlns:r="http://schemas.openxmlformats.org/officeDocument/2006/relationships" r:embed="rId643">
          <a:extLst>
            <a:ext uri="{28A0092B-C50C-407E-A947-70E740481C1C}">
              <a14:useLocalDpi xmlns:a14="http://schemas.microsoft.com/office/drawing/2010/main" val="0"/>
            </a:ext>
          </a:extLst>
        </a:blip>
        <a:stretch>
          <a:fillRect/>
        </a:stretch>
      </xdr:blipFill>
      <xdr:spPr>
        <a:xfrm>
          <a:off x="5198190" y="190985438"/>
          <a:ext cx="127074" cy="125729"/>
        </a:xfrm>
        <a:prstGeom prst="rect">
          <a:avLst/>
        </a:prstGeom>
      </xdr:spPr>
    </xdr:pic>
    <xdr:clientData/>
  </xdr:twoCellAnchor>
  <xdr:twoCellAnchor editAs="oneCell">
    <xdr:from>
      <xdr:col>2</xdr:col>
      <xdr:colOff>161370</xdr:colOff>
      <xdr:row>644</xdr:row>
      <xdr:rowOff>26897</xdr:rowOff>
    </xdr:from>
    <xdr:to>
      <xdr:col>2</xdr:col>
      <xdr:colOff>313791</xdr:colOff>
      <xdr:row>644</xdr:row>
      <xdr:rowOff>179318</xdr:rowOff>
    </xdr:to>
    <xdr:pic>
      <xdr:nvPicPr>
        <xdr:cNvPr id="645" name="図 644">
          <a:extLst>
            <a:ext uri="{FF2B5EF4-FFF2-40B4-BE49-F238E27FC236}">
              <a16:creationId xmlns:a16="http://schemas.microsoft.com/office/drawing/2014/main" id="{9407C321-736E-48AB-BB5C-CB98B5E12538}"/>
            </a:ext>
          </a:extLst>
        </xdr:cNvPr>
        <xdr:cNvPicPr>
          <a:picLocks noChangeAspect="1"/>
        </xdr:cNvPicPr>
      </xdr:nvPicPr>
      <xdr:blipFill>
        <a:blip xmlns:r="http://schemas.openxmlformats.org/officeDocument/2006/relationships" r:embed="rId644">
          <a:extLst>
            <a:ext uri="{28A0092B-C50C-407E-A947-70E740481C1C}">
              <a14:useLocalDpi xmlns:a14="http://schemas.microsoft.com/office/drawing/2010/main" val="0"/>
            </a:ext>
          </a:extLst>
        </a:blip>
        <a:stretch>
          <a:fillRect/>
        </a:stretch>
      </xdr:blipFill>
      <xdr:spPr>
        <a:xfrm>
          <a:off x="5198190" y="191281277"/>
          <a:ext cx="152421" cy="152421"/>
        </a:xfrm>
        <a:prstGeom prst="rect">
          <a:avLst/>
        </a:prstGeom>
      </xdr:spPr>
    </xdr:pic>
    <xdr:clientData/>
  </xdr:twoCellAnchor>
  <xdr:twoCellAnchor editAs="oneCell">
    <xdr:from>
      <xdr:col>2</xdr:col>
      <xdr:colOff>161370</xdr:colOff>
      <xdr:row>645</xdr:row>
      <xdr:rowOff>28234</xdr:rowOff>
    </xdr:from>
    <xdr:to>
      <xdr:col>2</xdr:col>
      <xdr:colOff>313859</xdr:colOff>
      <xdr:row>645</xdr:row>
      <xdr:rowOff>166671</xdr:rowOff>
    </xdr:to>
    <xdr:pic>
      <xdr:nvPicPr>
        <xdr:cNvPr id="646" name="図 645">
          <a:extLst>
            <a:ext uri="{FF2B5EF4-FFF2-40B4-BE49-F238E27FC236}">
              <a16:creationId xmlns:a16="http://schemas.microsoft.com/office/drawing/2014/main" id="{32447F60-35ED-4225-8B31-F3C0513412FF}"/>
            </a:ext>
          </a:extLst>
        </xdr:cNvPr>
        <xdr:cNvPicPr>
          <a:picLocks noChangeAspect="1"/>
        </xdr:cNvPicPr>
      </xdr:nvPicPr>
      <xdr:blipFill>
        <a:blip xmlns:r="http://schemas.openxmlformats.org/officeDocument/2006/relationships" r:embed="rId645">
          <a:extLst>
            <a:ext uri="{28A0092B-C50C-407E-A947-70E740481C1C}">
              <a14:useLocalDpi xmlns:a14="http://schemas.microsoft.com/office/drawing/2010/main" val="0"/>
            </a:ext>
          </a:extLst>
        </a:blip>
        <a:stretch>
          <a:fillRect/>
        </a:stretch>
      </xdr:blipFill>
      <xdr:spPr>
        <a:xfrm>
          <a:off x="5198190" y="191579794"/>
          <a:ext cx="152489" cy="138437"/>
        </a:xfrm>
        <a:prstGeom prst="rect">
          <a:avLst/>
        </a:prstGeom>
      </xdr:spPr>
    </xdr:pic>
    <xdr:clientData/>
  </xdr:twoCellAnchor>
  <xdr:twoCellAnchor editAs="oneCell">
    <xdr:from>
      <xdr:col>2</xdr:col>
      <xdr:colOff>161370</xdr:colOff>
      <xdr:row>646</xdr:row>
      <xdr:rowOff>26895</xdr:rowOff>
    </xdr:from>
    <xdr:to>
      <xdr:col>2</xdr:col>
      <xdr:colOff>313791</xdr:colOff>
      <xdr:row>646</xdr:row>
      <xdr:rowOff>179316</xdr:rowOff>
    </xdr:to>
    <xdr:pic>
      <xdr:nvPicPr>
        <xdr:cNvPr id="647" name="図 646">
          <a:extLst>
            <a:ext uri="{FF2B5EF4-FFF2-40B4-BE49-F238E27FC236}">
              <a16:creationId xmlns:a16="http://schemas.microsoft.com/office/drawing/2014/main" id="{12B07917-8016-4D73-A613-92D563AC2521}"/>
            </a:ext>
          </a:extLst>
        </xdr:cNvPr>
        <xdr:cNvPicPr>
          <a:picLocks noChangeAspect="1"/>
        </xdr:cNvPicPr>
      </xdr:nvPicPr>
      <xdr:blipFill>
        <a:blip xmlns:r="http://schemas.openxmlformats.org/officeDocument/2006/relationships" r:embed="rId646">
          <a:extLst>
            <a:ext uri="{28A0092B-C50C-407E-A947-70E740481C1C}">
              <a14:useLocalDpi xmlns:a14="http://schemas.microsoft.com/office/drawing/2010/main" val="0"/>
            </a:ext>
          </a:extLst>
        </a:blip>
        <a:stretch>
          <a:fillRect/>
        </a:stretch>
      </xdr:blipFill>
      <xdr:spPr>
        <a:xfrm>
          <a:off x="5198190" y="191875635"/>
          <a:ext cx="152421" cy="152421"/>
        </a:xfrm>
        <a:prstGeom prst="rect">
          <a:avLst/>
        </a:prstGeom>
      </xdr:spPr>
    </xdr:pic>
    <xdr:clientData/>
  </xdr:twoCellAnchor>
  <xdr:twoCellAnchor editAs="oneCell">
    <xdr:from>
      <xdr:col>2</xdr:col>
      <xdr:colOff>161370</xdr:colOff>
      <xdr:row>647</xdr:row>
      <xdr:rowOff>26900</xdr:rowOff>
    </xdr:from>
    <xdr:to>
      <xdr:col>2</xdr:col>
      <xdr:colOff>313859</xdr:colOff>
      <xdr:row>647</xdr:row>
      <xdr:rowOff>166681</xdr:rowOff>
    </xdr:to>
    <xdr:pic>
      <xdr:nvPicPr>
        <xdr:cNvPr id="648" name="図 647">
          <a:extLst>
            <a:ext uri="{FF2B5EF4-FFF2-40B4-BE49-F238E27FC236}">
              <a16:creationId xmlns:a16="http://schemas.microsoft.com/office/drawing/2014/main" id="{30AE4914-E4FA-444D-B01D-D48CD5C0EE37}"/>
            </a:ext>
          </a:extLst>
        </xdr:cNvPr>
        <xdr:cNvPicPr>
          <a:picLocks noChangeAspect="1"/>
        </xdr:cNvPicPr>
      </xdr:nvPicPr>
      <xdr:blipFill>
        <a:blip xmlns:r="http://schemas.openxmlformats.org/officeDocument/2006/relationships" r:embed="rId647">
          <a:extLst>
            <a:ext uri="{28A0092B-C50C-407E-A947-70E740481C1C}">
              <a14:useLocalDpi xmlns:a14="http://schemas.microsoft.com/office/drawing/2010/main" val="0"/>
            </a:ext>
          </a:extLst>
        </a:blip>
        <a:stretch>
          <a:fillRect/>
        </a:stretch>
      </xdr:blipFill>
      <xdr:spPr>
        <a:xfrm>
          <a:off x="5198190" y="192172820"/>
          <a:ext cx="152489" cy="139781"/>
        </a:xfrm>
        <a:prstGeom prst="rect">
          <a:avLst/>
        </a:prstGeom>
      </xdr:spPr>
    </xdr:pic>
    <xdr:clientData/>
  </xdr:twoCellAnchor>
  <xdr:twoCellAnchor editAs="oneCell">
    <xdr:from>
      <xdr:col>2</xdr:col>
      <xdr:colOff>161370</xdr:colOff>
      <xdr:row>648</xdr:row>
      <xdr:rowOff>28237</xdr:rowOff>
    </xdr:from>
    <xdr:to>
      <xdr:col>2</xdr:col>
      <xdr:colOff>313751</xdr:colOff>
      <xdr:row>648</xdr:row>
      <xdr:rowOff>179274</xdr:rowOff>
    </xdr:to>
    <xdr:pic>
      <xdr:nvPicPr>
        <xdr:cNvPr id="649" name="図 648">
          <a:extLst>
            <a:ext uri="{FF2B5EF4-FFF2-40B4-BE49-F238E27FC236}">
              <a16:creationId xmlns:a16="http://schemas.microsoft.com/office/drawing/2014/main" id="{F5E744FB-BABD-4B45-9364-E699B7366DD0}"/>
            </a:ext>
          </a:extLst>
        </xdr:cNvPr>
        <xdr:cNvPicPr>
          <a:picLocks noChangeAspect="1"/>
        </xdr:cNvPicPr>
      </xdr:nvPicPr>
      <xdr:blipFill>
        <a:blip xmlns:r="http://schemas.openxmlformats.org/officeDocument/2006/relationships" r:embed="rId648">
          <a:extLst>
            <a:ext uri="{28A0092B-C50C-407E-A947-70E740481C1C}">
              <a14:useLocalDpi xmlns:a14="http://schemas.microsoft.com/office/drawing/2010/main" val="0"/>
            </a:ext>
          </a:extLst>
        </a:blip>
        <a:stretch>
          <a:fillRect/>
        </a:stretch>
      </xdr:blipFill>
      <xdr:spPr>
        <a:xfrm>
          <a:off x="5198190" y="192471337"/>
          <a:ext cx="152381" cy="151037"/>
        </a:xfrm>
        <a:prstGeom prst="rect">
          <a:avLst/>
        </a:prstGeom>
      </xdr:spPr>
    </xdr:pic>
    <xdr:clientData/>
  </xdr:twoCellAnchor>
  <xdr:twoCellAnchor editAs="oneCell">
    <xdr:from>
      <xdr:col>2</xdr:col>
      <xdr:colOff>161370</xdr:colOff>
      <xdr:row>649</xdr:row>
      <xdr:rowOff>26897</xdr:rowOff>
    </xdr:from>
    <xdr:to>
      <xdr:col>2</xdr:col>
      <xdr:colOff>288444</xdr:colOff>
      <xdr:row>649</xdr:row>
      <xdr:rowOff>153971</xdr:rowOff>
    </xdr:to>
    <xdr:pic>
      <xdr:nvPicPr>
        <xdr:cNvPr id="650" name="図 649">
          <a:extLst>
            <a:ext uri="{FF2B5EF4-FFF2-40B4-BE49-F238E27FC236}">
              <a16:creationId xmlns:a16="http://schemas.microsoft.com/office/drawing/2014/main" id="{7434F80A-003D-46B8-AC78-20CC8AFADB80}"/>
            </a:ext>
          </a:extLst>
        </xdr:cNvPr>
        <xdr:cNvPicPr>
          <a:picLocks noChangeAspect="1"/>
        </xdr:cNvPicPr>
      </xdr:nvPicPr>
      <xdr:blipFill>
        <a:blip xmlns:r="http://schemas.openxmlformats.org/officeDocument/2006/relationships" r:embed="rId649">
          <a:extLst>
            <a:ext uri="{28A0092B-C50C-407E-A947-70E740481C1C}">
              <a14:useLocalDpi xmlns:a14="http://schemas.microsoft.com/office/drawing/2010/main" val="0"/>
            </a:ext>
          </a:extLst>
        </a:blip>
        <a:stretch>
          <a:fillRect/>
        </a:stretch>
      </xdr:blipFill>
      <xdr:spPr>
        <a:xfrm>
          <a:off x="5198190" y="192767177"/>
          <a:ext cx="127074" cy="127074"/>
        </a:xfrm>
        <a:prstGeom prst="rect">
          <a:avLst/>
        </a:prstGeom>
      </xdr:spPr>
    </xdr:pic>
    <xdr:clientData/>
  </xdr:twoCellAnchor>
  <xdr:twoCellAnchor editAs="oneCell">
    <xdr:from>
      <xdr:col>2</xdr:col>
      <xdr:colOff>161370</xdr:colOff>
      <xdr:row>650</xdr:row>
      <xdr:rowOff>28235</xdr:rowOff>
    </xdr:from>
    <xdr:to>
      <xdr:col>2</xdr:col>
      <xdr:colOff>313751</xdr:colOff>
      <xdr:row>650</xdr:row>
      <xdr:rowOff>179271</xdr:rowOff>
    </xdr:to>
    <xdr:pic>
      <xdr:nvPicPr>
        <xdr:cNvPr id="651" name="図 650">
          <a:extLst>
            <a:ext uri="{FF2B5EF4-FFF2-40B4-BE49-F238E27FC236}">
              <a16:creationId xmlns:a16="http://schemas.microsoft.com/office/drawing/2014/main" id="{2C1F9F1B-C8CB-4CDD-8048-99E93A9E1969}"/>
            </a:ext>
          </a:extLst>
        </xdr:cNvPr>
        <xdr:cNvPicPr>
          <a:picLocks noChangeAspect="1"/>
        </xdr:cNvPicPr>
      </xdr:nvPicPr>
      <xdr:blipFill>
        <a:blip xmlns:r="http://schemas.openxmlformats.org/officeDocument/2006/relationships" r:embed="rId650">
          <a:extLst>
            <a:ext uri="{28A0092B-C50C-407E-A947-70E740481C1C}">
              <a14:useLocalDpi xmlns:a14="http://schemas.microsoft.com/office/drawing/2010/main" val="0"/>
            </a:ext>
          </a:extLst>
        </a:blip>
        <a:stretch>
          <a:fillRect/>
        </a:stretch>
      </xdr:blipFill>
      <xdr:spPr>
        <a:xfrm>
          <a:off x="5198190" y="193065695"/>
          <a:ext cx="152381" cy="151036"/>
        </a:xfrm>
        <a:prstGeom prst="rect">
          <a:avLst/>
        </a:prstGeom>
      </xdr:spPr>
    </xdr:pic>
    <xdr:clientData/>
  </xdr:twoCellAnchor>
  <xdr:twoCellAnchor editAs="oneCell">
    <xdr:from>
      <xdr:col>2</xdr:col>
      <xdr:colOff>161370</xdr:colOff>
      <xdr:row>651</xdr:row>
      <xdr:rowOff>26895</xdr:rowOff>
    </xdr:from>
    <xdr:to>
      <xdr:col>2</xdr:col>
      <xdr:colOff>288444</xdr:colOff>
      <xdr:row>651</xdr:row>
      <xdr:rowOff>153969</xdr:rowOff>
    </xdr:to>
    <xdr:pic>
      <xdr:nvPicPr>
        <xdr:cNvPr id="652" name="図 651">
          <a:extLst>
            <a:ext uri="{FF2B5EF4-FFF2-40B4-BE49-F238E27FC236}">
              <a16:creationId xmlns:a16="http://schemas.microsoft.com/office/drawing/2014/main" id="{BB44A810-3BFF-40C3-9CB7-C7CA32B59C01}"/>
            </a:ext>
          </a:extLst>
        </xdr:cNvPr>
        <xdr:cNvPicPr>
          <a:picLocks noChangeAspect="1"/>
        </xdr:cNvPicPr>
      </xdr:nvPicPr>
      <xdr:blipFill>
        <a:blip xmlns:r="http://schemas.openxmlformats.org/officeDocument/2006/relationships" r:embed="rId651">
          <a:extLst>
            <a:ext uri="{28A0092B-C50C-407E-A947-70E740481C1C}">
              <a14:useLocalDpi xmlns:a14="http://schemas.microsoft.com/office/drawing/2010/main" val="0"/>
            </a:ext>
          </a:extLst>
        </a:blip>
        <a:stretch>
          <a:fillRect/>
        </a:stretch>
      </xdr:blipFill>
      <xdr:spPr>
        <a:xfrm>
          <a:off x="5198190" y="193361535"/>
          <a:ext cx="127074" cy="127074"/>
        </a:xfrm>
        <a:prstGeom prst="rect">
          <a:avLst/>
        </a:prstGeom>
      </xdr:spPr>
    </xdr:pic>
    <xdr:clientData/>
  </xdr:twoCellAnchor>
  <xdr:twoCellAnchor editAs="oneCell">
    <xdr:from>
      <xdr:col>2</xdr:col>
      <xdr:colOff>161370</xdr:colOff>
      <xdr:row>652</xdr:row>
      <xdr:rowOff>26900</xdr:rowOff>
    </xdr:from>
    <xdr:to>
      <xdr:col>2</xdr:col>
      <xdr:colOff>313751</xdr:colOff>
      <xdr:row>652</xdr:row>
      <xdr:rowOff>179281</xdr:rowOff>
    </xdr:to>
    <xdr:pic>
      <xdr:nvPicPr>
        <xdr:cNvPr id="653" name="図 652">
          <a:extLst>
            <a:ext uri="{FF2B5EF4-FFF2-40B4-BE49-F238E27FC236}">
              <a16:creationId xmlns:a16="http://schemas.microsoft.com/office/drawing/2014/main" id="{332168CD-5938-4285-9663-3708462CDCF9}"/>
            </a:ext>
          </a:extLst>
        </xdr:cNvPr>
        <xdr:cNvPicPr>
          <a:picLocks noChangeAspect="1"/>
        </xdr:cNvPicPr>
      </xdr:nvPicPr>
      <xdr:blipFill>
        <a:blip xmlns:r="http://schemas.openxmlformats.org/officeDocument/2006/relationships" r:embed="rId652">
          <a:extLst>
            <a:ext uri="{28A0092B-C50C-407E-A947-70E740481C1C}">
              <a14:useLocalDpi xmlns:a14="http://schemas.microsoft.com/office/drawing/2010/main" val="0"/>
            </a:ext>
          </a:extLst>
        </a:blip>
        <a:stretch>
          <a:fillRect/>
        </a:stretch>
      </xdr:blipFill>
      <xdr:spPr>
        <a:xfrm>
          <a:off x="5198190" y="193658720"/>
          <a:ext cx="152381" cy="152381"/>
        </a:xfrm>
        <a:prstGeom prst="rect">
          <a:avLst/>
        </a:prstGeom>
      </xdr:spPr>
    </xdr:pic>
    <xdr:clientData/>
  </xdr:twoCellAnchor>
  <xdr:twoCellAnchor editAs="oneCell">
    <xdr:from>
      <xdr:col>2</xdr:col>
      <xdr:colOff>161370</xdr:colOff>
      <xdr:row>653</xdr:row>
      <xdr:rowOff>28238</xdr:rowOff>
    </xdr:from>
    <xdr:to>
      <xdr:col>2</xdr:col>
      <xdr:colOff>504270</xdr:colOff>
      <xdr:row>654</xdr:row>
      <xdr:rowOff>82138</xdr:rowOff>
    </xdr:to>
    <xdr:pic>
      <xdr:nvPicPr>
        <xdr:cNvPr id="654" name="図 653">
          <a:extLst>
            <a:ext uri="{FF2B5EF4-FFF2-40B4-BE49-F238E27FC236}">
              <a16:creationId xmlns:a16="http://schemas.microsoft.com/office/drawing/2014/main" id="{51607BBE-1180-4BC1-88C4-BDFB75C2988B}"/>
            </a:ext>
          </a:extLst>
        </xdr:cNvPr>
        <xdr:cNvPicPr>
          <a:picLocks noChangeAspect="1"/>
        </xdr:cNvPicPr>
      </xdr:nvPicPr>
      <xdr:blipFill>
        <a:blip xmlns:r="http://schemas.openxmlformats.org/officeDocument/2006/relationships" r:embed="rId653">
          <a:extLst>
            <a:ext uri="{28A0092B-C50C-407E-A947-70E740481C1C}">
              <a14:useLocalDpi xmlns:a14="http://schemas.microsoft.com/office/drawing/2010/main" val="0"/>
            </a:ext>
          </a:extLst>
        </a:blip>
        <a:stretch>
          <a:fillRect/>
        </a:stretch>
      </xdr:blipFill>
      <xdr:spPr>
        <a:xfrm>
          <a:off x="5198190" y="193957238"/>
          <a:ext cx="342900" cy="351080"/>
        </a:xfrm>
        <a:prstGeom prst="rect">
          <a:avLst/>
        </a:prstGeom>
      </xdr:spPr>
    </xdr:pic>
    <xdr:clientData/>
  </xdr:twoCellAnchor>
  <xdr:twoCellAnchor editAs="oneCell">
    <xdr:from>
      <xdr:col>2</xdr:col>
      <xdr:colOff>161370</xdr:colOff>
      <xdr:row>654</xdr:row>
      <xdr:rowOff>26897</xdr:rowOff>
    </xdr:from>
    <xdr:to>
      <xdr:col>2</xdr:col>
      <xdr:colOff>485220</xdr:colOff>
      <xdr:row>655</xdr:row>
      <xdr:rowOff>44042</xdr:rowOff>
    </xdr:to>
    <xdr:pic>
      <xdr:nvPicPr>
        <xdr:cNvPr id="655" name="図 654">
          <a:extLst>
            <a:ext uri="{FF2B5EF4-FFF2-40B4-BE49-F238E27FC236}">
              <a16:creationId xmlns:a16="http://schemas.microsoft.com/office/drawing/2014/main" id="{575B5802-9853-4F41-8E06-2DCE4BE931D7}"/>
            </a:ext>
          </a:extLst>
        </xdr:cNvPr>
        <xdr:cNvPicPr>
          <a:picLocks noChangeAspect="1"/>
        </xdr:cNvPicPr>
      </xdr:nvPicPr>
      <xdr:blipFill>
        <a:blip xmlns:r="http://schemas.openxmlformats.org/officeDocument/2006/relationships" r:embed="rId654">
          <a:extLst>
            <a:ext uri="{28A0092B-C50C-407E-A947-70E740481C1C}">
              <a14:useLocalDpi xmlns:a14="http://schemas.microsoft.com/office/drawing/2010/main" val="0"/>
            </a:ext>
          </a:extLst>
        </a:blip>
        <a:stretch>
          <a:fillRect/>
        </a:stretch>
      </xdr:blipFill>
      <xdr:spPr>
        <a:xfrm>
          <a:off x="5198190" y="194253077"/>
          <a:ext cx="323850" cy="314325"/>
        </a:xfrm>
        <a:prstGeom prst="rect">
          <a:avLst/>
        </a:prstGeom>
      </xdr:spPr>
    </xdr:pic>
    <xdr:clientData/>
  </xdr:twoCellAnchor>
  <xdr:twoCellAnchor editAs="oneCell">
    <xdr:from>
      <xdr:col>2</xdr:col>
      <xdr:colOff>161370</xdr:colOff>
      <xdr:row>655</xdr:row>
      <xdr:rowOff>28234</xdr:rowOff>
    </xdr:from>
    <xdr:to>
      <xdr:col>2</xdr:col>
      <xdr:colOff>351870</xdr:colOff>
      <xdr:row>655</xdr:row>
      <xdr:rowOff>217390</xdr:rowOff>
    </xdr:to>
    <xdr:pic>
      <xdr:nvPicPr>
        <xdr:cNvPr id="656" name="図 655">
          <a:extLst>
            <a:ext uri="{FF2B5EF4-FFF2-40B4-BE49-F238E27FC236}">
              <a16:creationId xmlns:a16="http://schemas.microsoft.com/office/drawing/2014/main" id="{2E76B392-EAFF-472F-8419-4DD4F737D332}"/>
            </a:ext>
          </a:extLst>
        </xdr:cNvPr>
        <xdr:cNvPicPr>
          <a:picLocks noChangeAspect="1"/>
        </xdr:cNvPicPr>
      </xdr:nvPicPr>
      <xdr:blipFill>
        <a:blip xmlns:r="http://schemas.openxmlformats.org/officeDocument/2006/relationships" r:embed="rId655">
          <a:extLst>
            <a:ext uri="{28A0092B-C50C-407E-A947-70E740481C1C}">
              <a14:useLocalDpi xmlns:a14="http://schemas.microsoft.com/office/drawing/2010/main" val="0"/>
            </a:ext>
          </a:extLst>
        </a:blip>
        <a:stretch>
          <a:fillRect/>
        </a:stretch>
      </xdr:blipFill>
      <xdr:spPr>
        <a:xfrm>
          <a:off x="5198190" y="194551594"/>
          <a:ext cx="190500" cy="189156"/>
        </a:xfrm>
        <a:prstGeom prst="rect">
          <a:avLst/>
        </a:prstGeom>
      </xdr:spPr>
    </xdr:pic>
    <xdr:clientData/>
  </xdr:twoCellAnchor>
  <xdr:twoCellAnchor editAs="oneCell">
    <xdr:from>
      <xdr:col>2</xdr:col>
      <xdr:colOff>161370</xdr:colOff>
      <xdr:row>656</xdr:row>
      <xdr:rowOff>26895</xdr:rowOff>
    </xdr:from>
    <xdr:to>
      <xdr:col>2</xdr:col>
      <xdr:colOff>351870</xdr:colOff>
      <xdr:row>656</xdr:row>
      <xdr:rowOff>217395</xdr:rowOff>
    </xdr:to>
    <xdr:pic>
      <xdr:nvPicPr>
        <xdr:cNvPr id="657" name="図 656">
          <a:extLst>
            <a:ext uri="{FF2B5EF4-FFF2-40B4-BE49-F238E27FC236}">
              <a16:creationId xmlns:a16="http://schemas.microsoft.com/office/drawing/2014/main" id="{BD252447-9548-47C8-8664-B75FD49227E4}"/>
            </a:ext>
          </a:extLst>
        </xdr:cNvPr>
        <xdr:cNvPicPr>
          <a:picLocks noChangeAspect="1"/>
        </xdr:cNvPicPr>
      </xdr:nvPicPr>
      <xdr:blipFill>
        <a:blip xmlns:r="http://schemas.openxmlformats.org/officeDocument/2006/relationships" r:embed="rId656">
          <a:extLst>
            <a:ext uri="{28A0092B-C50C-407E-A947-70E740481C1C}">
              <a14:useLocalDpi xmlns:a14="http://schemas.microsoft.com/office/drawing/2010/main" val="0"/>
            </a:ext>
          </a:extLst>
        </a:blip>
        <a:stretch>
          <a:fillRect/>
        </a:stretch>
      </xdr:blipFill>
      <xdr:spPr>
        <a:xfrm>
          <a:off x="5198190" y="194847435"/>
          <a:ext cx="190500" cy="190500"/>
        </a:xfrm>
        <a:prstGeom prst="rect">
          <a:avLst/>
        </a:prstGeom>
      </xdr:spPr>
    </xdr:pic>
    <xdr:clientData/>
  </xdr:twoCellAnchor>
  <xdr:twoCellAnchor editAs="oneCell">
    <xdr:from>
      <xdr:col>2</xdr:col>
      <xdr:colOff>161370</xdr:colOff>
      <xdr:row>657</xdr:row>
      <xdr:rowOff>26900</xdr:rowOff>
    </xdr:from>
    <xdr:to>
      <xdr:col>2</xdr:col>
      <xdr:colOff>351870</xdr:colOff>
      <xdr:row>657</xdr:row>
      <xdr:rowOff>217400</xdr:rowOff>
    </xdr:to>
    <xdr:pic>
      <xdr:nvPicPr>
        <xdr:cNvPr id="658" name="図 657">
          <a:extLst>
            <a:ext uri="{FF2B5EF4-FFF2-40B4-BE49-F238E27FC236}">
              <a16:creationId xmlns:a16="http://schemas.microsoft.com/office/drawing/2014/main" id="{48699A74-791E-41E3-9BE9-B090DA4C9E1F}"/>
            </a:ext>
          </a:extLst>
        </xdr:cNvPr>
        <xdr:cNvPicPr>
          <a:picLocks noChangeAspect="1"/>
        </xdr:cNvPicPr>
      </xdr:nvPicPr>
      <xdr:blipFill>
        <a:blip xmlns:r="http://schemas.openxmlformats.org/officeDocument/2006/relationships" r:embed="rId657">
          <a:extLst>
            <a:ext uri="{28A0092B-C50C-407E-A947-70E740481C1C}">
              <a14:useLocalDpi xmlns:a14="http://schemas.microsoft.com/office/drawing/2010/main" val="0"/>
            </a:ext>
          </a:extLst>
        </a:blip>
        <a:stretch>
          <a:fillRect/>
        </a:stretch>
      </xdr:blipFill>
      <xdr:spPr>
        <a:xfrm>
          <a:off x="5198190" y="195144620"/>
          <a:ext cx="190500" cy="190500"/>
        </a:xfrm>
        <a:prstGeom prst="rect">
          <a:avLst/>
        </a:prstGeom>
      </xdr:spPr>
    </xdr:pic>
    <xdr:clientData/>
  </xdr:twoCellAnchor>
  <xdr:twoCellAnchor editAs="oneCell">
    <xdr:from>
      <xdr:col>2</xdr:col>
      <xdr:colOff>161370</xdr:colOff>
      <xdr:row>658</xdr:row>
      <xdr:rowOff>28237</xdr:rowOff>
    </xdr:from>
    <xdr:to>
      <xdr:col>2</xdr:col>
      <xdr:colOff>399495</xdr:colOff>
      <xdr:row>658</xdr:row>
      <xdr:rowOff>274543</xdr:rowOff>
    </xdr:to>
    <xdr:pic>
      <xdr:nvPicPr>
        <xdr:cNvPr id="659" name="図 658">
          <a:extLst>
            <a:ext uri="{FF2B5EF4-FFF2-40B4-BE49-F238E27FC236}">
              <a16:creationId xmlns:a16="http://schemas.microsoft.com/office/drawing/2014/main" id="{1F530E50-9F0C-45AD-B3DF-A892D9C7790F}"/>
            </a:ext>
          </a:extLst>
        </xdr:cNvPr>
        <xdr:cNvPicPr>
          <a:picLocks noChangeAspect="1"/>
        </xdr:cNvPicPr>
      </xdr:nvPicPr>
      <xdr:blipFill>
        <a:blip xmlns:r="http://schemas.openxmlformats.org/officeDocument/2006/relationships" r:embed="rId658">
          <a:extLst>
            <a:ext uri="{28A0092B-C50C-407E-A947-70E740481C1C}">
              <a14:useLocalDpi xmlns:a14="http://schemas.microsoft.com/office/drawing/2010/main" val="0"/>
            </a:ext>
          </a:extLst>
        </a:blip>
        <a:stretch>
          <a:fillRect/>
        </a:stretch>
      </xdr:blipFill>
      <xdr:spPr>
        <a:xfrm>
          <a:off x="5198190" y="195443137"/>
          <a:ext cx="238125" cy="246306"/>
        </a:xfrm>
        <a:prstGeom prst="rect">
          <a:avLst/>
        </a:prstGeom>
      </xdr:spPr>
    </xdr:pic>
    <xdr:clientData/>
  </xdr:twoCellAnchor>
  <xdr:twoCellAnchor editAs="oneCell">
    <xdr:from>
      <xdr:col>2</xdr:col>
      <xdr:colOff>161370</xdr:colOff>
      <xdr:row>659</xdr:row>
      <xdr:rowOff>26897</xdr:rowOff>
    </xdr:from>
    <xdr:to>
      <xdr:col>2</xdr:col>
      <xdr:colOff>399495</xdr:colOff>
      <xdr:row>659</xdr:row>
      <xdr:rowOff>265022</xdr:rowOff>
    </xdr:to>
    <xdr:pic>
      <xdr:nvPicPr>
        <xdr:cNvPr id="660" name="図 659">
          <a:extLst>
            <a:ext uri="{FF2B5EF4-FFF2-40B4-BE49-F238E27FC236}">
              <a16:creationId xmlns:a16="http://schemas.microsoft.com/office/drawing/2014/main" id="{AD19A72F-C778-451A-83BB-C23403867E7A}"/>
            </a:ext>
          </a:extLst>
        </xdr:cNvPr>
        <xdr:cNvPicPr>
          <a:picLocks noChangeAspect="1"/>
        </xdr:cNvPicPr>
      </xdr:nvPicPr>
      <xdr:blipFill>
        <a:blip xmlns:r="http://schemas.openxmlformats.org/officeDocument/2006/relationships" r:embed="rId659">
          <a:extLst>
            <a:ext uri="{28A0092B-C50C-407E-A947-70E740481C1C}">
              <a14:useLocalDpi xmlns:a14="http://schemas.microsoft.com/office/drawing/2010/main" val="0"/>
            </a:ext>
          </a:extLst>
        </a:blip>
        <a:stretch>
          <a:fillRect/>
        </a:stretch>
      </xdr:blipFill>
      <xdr:spPr>
        <a:xfrm>
          <a:off x="5198190" y="195738977"/>
          <a:ext cx="238125" cy="238125"/>
        </a:xfrm>
        <a:prstGeom prst="rect">
          <a:avLst/>
        </a:prstGeom>
      </xdr:spPr>
    </xdr:pic>
    <xdr:clientData/>
  </xdr:twoCellAnchor>
  <xdr:twoCellAnchor editAs="oneCell">
    <xdr:from>
      <xdr:col>2</xdr:col>
      <xdr:colOff>161370</xdr:colOff>
      <xdr:row>660</xdr:row>
      <xdr:rowOff>28235</xdr:rowOff>
    </xdr:from>
    <xdr:to>
      <xdr:col>2</xdr:col>
      <xdr:colOff>399495</xdr:colOff>
      <xdr:row>660</xdr:row>
      <xdr:rowOff>265015</xdr:rowOff>
    </xdr:to>
    <xdr:pic>
      <xdr:nvPicPr>
        <xdr:cNvPr id="661" name="図 660">
          <a:extLst>
            <a:ext uri="{FF2B5EF4-FFF2-40B4-BE49-F238E27FC236}">
              <a16:creationId xmlns:a16="http://schemas.microsoft.com/office/drawing/2014/main" id="{4597AB3C-3B0E-4414-885A-95183A8BAA98}"/>
            </a:ext>
          </a:extLst>
        </xdr:cNvPr>
        <xdr:cNvPicPr>
          <a:picLocks noChangeAspect="1"/>
        </xdr:cNvPicPr>
      </xdr:nvPicPr>
      <xdr:blipFill>
        <a:blip xmlns:r="http://schemas.openxmlformats.org/officeDocument/2006/relationships" r:embed="rId660">
          <a:extLst>
            <a:ext uri="{28A0092B-C50C-407E-A947-70E740481C1C}">
              <a14:useLocalDpi xmlns:a14="http://schemas.microsoft.com/office/drawing/2010/main" val="0"/>
            </a:ext>
          </a:extLst>
        </a:blip>
        <a:stretch>
          <a:fillRect/>
        </a:stretch>
      </xdr:blipFill>
      <xdr:spPr>
        <a:xfrm>
          <a:off x="5198190" y="196037495"/>
          <a:ext cx="238125" cy="236780"/>
        </a:xfrm>
        <a:prstGeom prst="rect">
          <a:avLst/>
        </a:prstGeom>
      </xdr:spPr>
    </xdr:pic>
    <xdr:clientData/>
  </xdr:twoCellAnchor>
  <xdr:twoCellAnchor editAs="oneCell">
    <xdr:from>
      <xdr:col>2</xdr:col>
      <xdr:colOff>161370</xdr:colOff>
      <xdr:row>661</xdr:row>
      <xdr:rowOff>26895</xdr:rowOff>
    </xdr:from>
    <xdr:to>
      <xdr:col>2</xdr:col>
      <xdr:colOff>399495</xdr:colOff>
      <xdr:row>661</xdr:row>
      <xdr:rowOff>265020</xdr:rowOff>
    </xdr:to>
    <xdr:pic>
      <xdr:nvPicPr>
        <xdr:cNvPr id="662" name="図 661">
          <a:extLst>
            <a:ext uri="{FF2B5EF4-FFF2-40B4-BE49-F238E27FC236}">
              <a16:creationId xmlns:a16="http://schemas.microsoft.com/office/drawing/2014/main" id="{CBBEE025-C684-4EED-8951-5AF606C6B26B}"/>
            </a:ext>
          </a:extLst>
        </xdr:cNvPr>
        <xdr:cNvPicPr>
          <a:picLocks noChangeAspect="1"/>
        </xdr:cNvPicPr>
      </xdr:nvPicPr>
      <xdr:blipFill>
        <a:blip xmlns:r="http://schemas.openxmlformats.org/officeDocument/2006/relationships" r:embed="rId661">
          <a:extLst>
            <a:ext uri="{28A0092B-C50C-407E-A947-70E740481C1C}">
              <a14:useLocalDpi xmlns:a14="http://schemas.microsoft.com/office/drawing/2010/main" val="0"/>
            </a:ext>
          </a:extLst>
        </a:blip>
        <a:stretch>
          <a:fillRect/>
        </a:stretch>
      </xdr:blipFill>
      <xdr:spPr>
        <a:xfrm>
          <a:off x="5198190" y="196333335"/>
          <a:ext cx="238125" cy="238125"/>
        </a:xfrm>
        <a:prstGeom prst="rect">
          <a:avLst/>
        </a:prstGeom>
      </xdr:spPr>
    </xdr:pic>
    <xdr:clientData/>
  </xdr:twoCellAnchor>
  <xdr:twoCellAnchor editAs="oneCell">
    <xdr:from>
      <xdr:col>2</xdr:col>
      <xdr:colOff>161370</xdr:colOff>
      <xdr:row>662</xdr:row>
      <xdr:rowOff>26900</xdr:rowOff>
    </xdr:from>
    <xdr:to>
      <xdr:col>2</xdr:col>
      <xdr:colOff>399495</xdr:colOff>
      <xdr:row>662</xdr:row>
      <xdr:rowOff>265025</xdr:rowOff>
    </xdr:to>
    <xdr:pic>
      <xdr:nvPicPr>
        <xdr:cNvPr id="663" name="図 662">
          <a:extLst>
            <a:ext uri="{FF2B5EF4-FFF2-40B4-BE49-F238E27FC236}">
              <a16:creationId xmlns:a16="http://schemas.microsoft.com/office/drawing/2014/main" id="{8821A044-C8EB-47CF-8D21-EF52A7885044}"/>
            </a:ext>
          </a:extLst>
        </xdr:cNvPr>
        <xdr:cNvPicPr>
          <a:picLocks noChangeAspect="1"/>
        </xdr:cNvPicPr>
      </xdr:nvPicPr>
      <xdr:blipFill>
        <a:blip xmlns:r="http://schemas.openxmlformats.org/officeDocument/2006/relationships" r:embed="rId662">
          <a:extLst>
            <a:ext uri="{28A0092B-C50C-407E-A947-70E740481C1C}">
              <a14:useLocalDpi xmlns:a14="http://schemas.microsoft.com/office/drawing/2010/main" val="0"/>
            </a:ext>
          </a:extLst>
        </a:blip>
        <a:stretch>
          <a:fillRect/>
        </a:stretch>
      </xdr:blipFill>
      <xdr:spPr>
        <a:xfrm>
          <a:off x="5198190" y="196630520"/>
          <a:ext cx="238125" cy="238125"/>
        </a:xfrm>
        <a:prstGeom prst="rect">
          <a:avLst/>
        </a:prstGeom>
      </xdr:spPr>
    </xdr:pic>
    <xdr:clientData/>
  </xdr:twoCellAnchor>
  <xdr:twoCellAnchor editAs="oneCell">
    <xdr:from>
      <xdr:col>2</xdr:col>
      <xdr:colOff>161370</xdr:colOff>
      <xdr:row>663</xdr:row>
      <xdr:rowOff>28238</xdr:rowOff>
    </xdr:from>
    <xdr:to>
      <xdr:col>2</xdr:col>
      <xdr:colOff>399495</xdr:colOff>
      <xdr:row>663</xdr:row>
      <xdr:rowOff>265018</xdr:rowOff>
    </xdr:to>
    <xdr:pic>
      <xdr:nvPicPr>
        <xdr:cNvPr id="664" name="図 663">
          <a:extLst>
            <a:ext uri="{FF2B5EF4-FFF2-40B4-BE49-F238E27FC236}">
              <a16:creationId xmlns:a16="http://schemas.microsoft.com/office/drawing/2014/main" id="{B4D088B4-C989-425D-92CC-180944D54AA2}"/>
            </a:ext>
          </a:extLst>
        </xdr:cNvPr>
        <xdr:cNvPicPr>
          <a:picLocks noChangeAspect="1"/>
        </xdr:cNvPicPr>
      </xdr:nvPicPr>
      <xdr:blipFill>
        <a:blip xmlns:r="http://schemas.openxmlformats.org/officeDocument/2006/relationships" r:embed="rId663">
          <a:extLst>
            <a:ext uri="{28A0092B-C50C-407E-A947-70E740481C1C}">
              <a14:useLocalDpi xmlns:a14="http://schemas.microsoft.com/office/drawing/2010/main" val="0"/>
            </a:ext>
          </a:extLst>
        </a:blip>
        <a:stretch>
          <a:fillRect/>
        </a:stretch>
      </xdr:blipFill>
      <xdr:spPr>
        <a:xfrm>
          <a:off x="5198190" y="196929038"/>
          <a:ext cx="238125" cy="236780"/>
        </a:xfrm>
        <a:prstGeom prst="rect">
          <a:avLst/>
        </a:prstGeom>
      </xdr:spPr>
    </xdr:pic>
    <xdr:clientData/>
  </xdr:twoCellAnchor>
  <xdr:twoCellAnchor editAs="oneCell">
    <xdr:from>
      <xdr:col>2</xdr:col>
      <xdr:colOff>161370</xdr:colOff>
      <xdr:row>664</xdr:row>
      <xdr:rowOff>26897</xdr:rowOff>
    </xdr:from>
    <xdr:to>
      <xdr:col>2</xdr:col>
      <xdr:colOff>399495</xdr:colOff>
      <xdr:row>664</xdr:row>
      <xdr:rowOff>265022</xdr:rowOff>
    </xdr:to>
    <xdr:pic>
      <xdr:nvPicPr>
        <xdr:cNvPr id="665" name="図 664">
          <a:extLst>
            <a:ext uri="{FF2B5EF4-FFF2-40B4-BE49-F238E27FC236}">
              <a16:creationId xmlns:a16="http://schemas.microsoft.com/office/drawing/2014/main" id="{209E9B15-FDC7-46F7-B19A-02DB5D29656B}"/>
            </a:ext>
          </a:extLst>
        </xdr:cNvPr>
        <xdr:cNvPicPr>
          <a:picLocks noChangeAspect="1"/>
        </xdr:cNvPicPr>
      </xdr:nvPicPr>
      <xdr:blipFill>
        <a:blip xmlns:r="http://schemas.openxmlformats.org/officeDocument/2006/relationships" r:embed="rId664">
          <a:extLst>
            <a:ext uri="{28A0092B-C50C-407E-A947-70E740481C1C}">
              <a14:useLocalDpi xmlns:a14="http://schemas.microsoft.com/office/drawing/2010/main" val="0"/>
            </a:ext>
          </a:extLst>
        </a:blip>
        <a:stretch>
          <a:fillRect/>
        </a:stretch>
      </xdr:blipFill>
      <xdr:spPr>
        <a:xfrm>
          <a:off x="5198190" y="197224877"/>
          <a:ext cx="238125" cy="238125"/>
        </a:xfrm>
        <a:prstGeom prst="rect">
          <a:avLst/>
        </a:prstGeom>
      </xdr:spPr>
    </xdr:pic>
    <xdr:clientData/>
  </xdr:twoCellAnchor>
  <xdr:twoCellAnchor editAs="oneCell">
    <xdr:from>
      <xdr:col>2</xdr:col>
      <xdr:colOff>161370</xdr:colOff>
      <xdr:row>665</xdr:row>
      <xdr:rowOff>28234</xdr:rowOff>
    </xdr:from>
    <xdr:to>
      <xdr:col>2</xdr:col>
      <xdr:colOff>399495</xdr:colOff>
      <xdr:row>665</xdr:row>
      <xdr:rowOff>265015</xdr:rowOff>
    </xdr:to>
    <xdr:pic>
      <xdr:nvPicPr>
        <xdr:cNvPr id="666" name="図 665">
          <a:extLst>
            <a:ext uri="{FF2B5EF4-FFF2-40B4-BE49-F238E27FC236}">
              <a16:creationId xmlns:a16="http://schemas.microsoft.com/office/drawing/2014/main" id="{740D6B12-5EE9-4D99-9F58-A271BE4154A9}"/>
            </a:ext>
          </a:extLst>
        </xdr:cNvPr>
        <xdr:cNvPicPr>
          <a:picLocks noChangeAspect="1"/>
        </xdr:cNvPicPr>
      </xdr:nvPicPr>
      <xdr:blipFill>
        <a:blip xmlns:r="http://schemas.openxmlformats.org/officeDocument/2006/relationships" r:embed="rId665">
          <a:extLst>
            <a:ext uri="{28A0092B-C50C-407E-A947-70E740481C1C}">
              <a14:useLocalDpi xmlns:a14="http://schemas.microsoft.com/office/drawing/2010/main" val="0"/>
            </a:ext>
          </a:extLst>
        </a:blip>
        <a:stretch>
          <a:fillRect/>
        </a:stretch>
      </xdr:blipFill>
      <xdr:spPr>
        <a:xfrm>
          <a:off x="5198190" y="197523394"/>
          <a:ext cx="238125" cy="236781"/>
        </a:xfrm>
        <a:prstGeom prst="rect">
          <a:avLst/>
        </a:prstGeom>
      </xdr:spPr>
    </xdr:pic>
    <xdr:clientData/>
  </xdr:twoCellAnchor>
  <xdr:twoCellAnchor editAs="oneCell">
    <xdr:from>
      <xdr:col>2</xdr:col>
      <xdr:colOff>161370</xdr:colOff>
      <xdr:row>666</xdr:row>
      <xdr:rowOff>26895</xdr:rowOff>
    </xdr:from>
    <xdr:to>
      <xdr:col>2</xdr:col>
      <xdr:colOff>399495</xdr:colOff>
      <xdr:row>666</xdr:row>
      <xdr:rowOff>265020</xdr:rowOff>
    </xdr:to>
    <xdr:pic>
      <xdr:nvPicPr>
        <xdr:cNvPr id="667" name="図 666">
          <a:extLst>
            <a:ext uri="{FF2B5EF4-FFF2-40B4-BE49-F238E27FC236}">
              <a16:creationId xmlns:a16="http://schemas.microsoft.com/office/drawing/2014/main" id="{78294D70-DA44-412D-8211-B812797F342E}"/>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198190" y="197819235"/>
          <a:ext cx="238125" cy="238125"/>
        </a:xfrm>
        <a:prstGeom prst="rect">
          <a:avLst/>
        </a:prstGeom>
      </xdr:spPr>
    </xdr:pic>
    <xdr:clientData/>
  </xdr:twoCellAnchor>
  <xdr:twoCellAnchor editAs="oneCell">
    <xdr:from>
      <xdr:col>2</xdr:col>
      <xdr:colOff>161370</xdr:colOff>
      <xdr:row>667</xdr:row>
      <xdr:rowOff>26900</xdr:rowOff>
    </xdr:from>
    <xdr:to>
      <xdr:col>2</xdr:col>
      <xdr:colOff>399495</xdr:colOff>
      <xdr:row>667</xdr:row>
      <xdr:rowOff>265025</xdr:rowOff>
    </xdr:to>
    <xdr:pic>
      <xdr:nvPicPr>
        <xdr:cNvPr id="668" name="図 667">
          <a:extLst>
            <a:ext uri="{FF2B5EF4-FFF2-40B4-BE49-F238E27FC236}">
              <a16:creationId xmlns:a16="http://schemas.microsoft.com/office/drawing/2014/main" id="{F6B0B368-0622-44A1-8C37-35B93A26EB6F}"/>
            </a:ext>
          </a:extLst>
        </xdr:cNvPr>
        <xdr:cNvPicPr>
          <a:picLocks noChangeAspect="1"/>
        </xdr:cNvPicPr>
      </xdr:nvPicPr>
      <xdr:blipFill>
        <a:blip xmlns:r="http://schemas.openxmlformats.org/officeDocument/2006/relationships" r:embed="rId667">
          <a:extLst>
            <a:ext uri="{28A0092B-C50C-407E-A947-70E740481C1C}">
              <a14:useLocalDpi xmlns:a14="http://schemas.microsoft.com/office/drawing/2010/main" val="0"/>
            </a:ext>
          </a:extLst>
        </a:blip>
        <a:stretch>
          <a:fillRect/>
        </a:stretch>
      </xdr:blipFill>
      <xdr:spPr>
        <a:xfrm>
          <a:off x="5198190" y="198116420"/>
          <a:ext cx="238125" cy="238125"/>
        </a:xfrm>
        <a:prstGeom prst="rect">
          <a:avLst/>
        </a:prstGeom>
      </xdr:spPr>
    </xdr:pic>
    <xdr:clientData/>
  </xdr:twoCellAnchor>
  <xdr:twoCellAnchor editAs="oneCell">
    <xdr:from>
      <xdr:col>2</xdr:col>
      <xdr:colOff>161370</xdr:colOff>
      <xdr:row>668</xdr:row>
      <xdr:rowOff>28237</xdr:rowOff>
    </xdr:from>
    <xdr:to>
      <xdr:col>2</xdr:col>
      <xdr:colOff>313791</xdr:colOff>
      <xdr:row>668</xdr:row>
      <xdr:rowOff>179314</xdr:rowOff>
    </xdr:to>
    <xdr:pic>
      <xdr:nvPicPr>
        <xdr:cNvPr id="669" name="図 668">
          <a:extLst>
            <a:ext uri="{FF2B5EF4-FFF2-40B4-BE49-F238E27FC236}">
              <a16:creationId xmlns:a16="http://schemas.microsoft.com/office/drawing/2014/main" id="{1E4C11BF-6C0B-475E-AE5C-61874FA9BC5F}"/>
            </a:ext>
          </a:extLst>
        </xdr:cNvPr>
        <xdr:cNvPicPr>
          <a:picLocks noChangeAspect="1"/>
        </xdr:cNvPicPr>
      </xdr:nvPicPr>
      <xdr:blipFill>
        <a:blip xmlns:r="http://schemas.openxmlformats.org/officeDocument/2006/relationships" r:embed="rId668">
          <a:extLst>
            <a:ext uri="{28A0092B-C50C-407E-A947-70E740481C1C}">
              <a14:useLocalDpi xmlns:a14="http://schemas.microsoft.com/office/drawing/2010/main" val="0"/>
            </a:ext>
          </a:extLst>
        </a:blip>
        <a:stretch>
          <a:fillRect/>
        </a:stretch>
      </xdr:blipFill>
      <xdr:spPr>
        <a:xfrm>
          <a:off x="5198190" y="198414937"/>
          <a:ext cx="152421" cy="151077"/>
        </a:xfrm>
        <a:prstGeom prst="rect">
          <a:avLst/>
        </a:prstGeom>
      </xdr:spPr>
    </xdr:pic>
    <xdr:clientData/>
  </xdr:twoCellAnchor>
  <xdr:twoCellAnchor editAs="oneCell">
    <xdr:from>
      <xdr:col>2</xdr:col>
      <xdr:colOff>161370</xdr:colOff>
      <xdr:row>669</xdr:row>
      <xdr:rowOff>26897</xdr:rowOff>
    </xdr:from>
    <xdr:to>
      <xdr:col>2</xdr:col>
      <xdr:colOff>415518</xdr:colOff>
      <xdr:row>669</xdr:row>
      <xdr:rowOff>281045</xdr:rowOff>
    </xdr:to>
    <xdr:pic>
      <xdr:nvPicPr>
        <xdr:cNvPr id="670" name="図 669">
          <a:extLst>
            <a:ext uri="{FF2B5EF4-FFF2-40B4-BE49-F238E27FC236}">
              <a16:creationId xmlns:a16="http://schemas.microsoft.com/office/drawing/2014/main" id="{88B3856C-DB4A-4C83-BD51-EFEE8C786B16}"/>
            </a:ext>
          </a:extLst>
        </xdr:cNvPr>
        <xdr:cNvPicPr>
          <a:picLocks noChangeAspect="1"/>
        </xdr:cNvPicPr>
      </xdr:nvPicPr>
      <xdr:blipFill>
        <a:blip xmlns:r="http://schemas.openxmlformats.org/officeDocument/2006/relationships" r:embed="rId669">
          <a:extLst>
            <a:ext uri="{28A0092B-C50C-407E-A947-70E740481C1C}">
              <a14:useLocalDpi xmlns:a14="http://schemas.microsoft.com/office/drawing/2010/main" val="0"/>
            </a:ext>
          </a:extLst>
        </a:blip>
        <a:stretch>
          <a:fillRect/>
        </a:stretch>
      </xdr:blipFill>
      <xdr:spPr>
        <a:xfrm>
          <a:off x="5198190" y="198710777"/>
          <a:ext cx="254148" cy="254148"/>
        </a:xfrm>
        <a:prstGeom prst="rect">
          <a:avLst/>
        </a:prstGeom>
      </xdr:spPr>
    </xdr:pic>
    <xdr:clientData/>
  </xdr:twoCellAnchor>
  <xdr:twoCellAnchor editAs="oneCell">
    <xdr:from>
      <xdr:col>2</xdr:col>
      <xdr:colOff>161370</xdr:colOff>
      <xdr:row>670</xdr:row>
      <xdr:rowOff>28235</xdr:rowOff>
    </xdr:from>
    <xdr:to>
      <xdr:col>2</xdr:col>
      <xdr:colOff>415518</xdr:colOff>
      <xdr:row>670</xdr:row>
      <xdr:rowOff>281038</xdr:rowOff>
    </xdr:to>
    <xdr:pic>
      <xdr:nvPicPr>
        <xdr:cNvPr id="671" name="図 670">
          <a:extLst>
            <a:ext uri="{FF2B5EF4-FFF2-40B4-BE49-F238E27FC236}">
              <a16:creationId xmlns:a16="http://schemas.microsoft.com/office/drawing/2014/main" id="{5B216A03-A034-453B-9170-6835C2A641D2}"/>
            </a:ext>
          </a:extLst>
        </xdr:cNvPr>
        <xdr:cNvPicPr>
          <a:picLocks noChangeAspect="1"/>
        </xdr:cNvPicPr>
      </xdr:nvPicPr>
      <xdr:blipFill>
        <a:blip xmlns:r="http://schemas.openxmlformats.org/officeDocument/2006/relationships" r:embed="rId670">
          <a:extLst>
            <a:ext uri="{28A0092B-C50C-407E-A947-70E740481C1C}">
              <a14:useLocalDpi xmlns:a14="http://schemas.microsoft.com/office/drawing/2010/main" val="0"/>
            </a:ext>
          </a:extLst>
        </a:blip>
        <a:stretch>
          <a:fillRect/>
        </a:stretch>
      </xdr:blipFill>
      <xdr:spPr>
        <a:xfrm>
          <a:off x="5198190" y="199009295"/>
          <a:ext cx="254148" cy="252803"/>
        </a:xfrm>
        <a:prstGeom prst="rect">
          <a:avLst/>
        </a:prstGeom>
      </xdr:spPr>
    </xdr:pic>
    <xdr:clientData/>
  </xdr:twoCellAnchor>
  <xdr:twoCellAnchor editAs="oneCell">
    <xdr:from>
      <xdr:col>2</xdr:col>
      <xdr:colOff>161370</xdr:colOff>
      <xdr:row>671</xdr:row>
      <xdr:rowOff>26895</xdr:rowOff>
    </xdr:from>
    <xdr:to>
      <xdr:col>2</xdr:col>
      <xdr:colOff>415518</xdr:colOff>
      <xdr:row>671</xdr:row>
      <xdr:rowOff>281043</xdr:rowOff>
    </xdr:to>
    <xdr:pic>
      <xdr:nvPicPr>
        <xdr:cNvPr id="672" name="図 671">
          <a:extLst>
            <a:ext uri="{FF2B5EF4-FFF2-40B4-BE49-F238E27FC236}">
              <a16:creationId xmlns:a16="http://schemas.microsoft.com/office/drawing/2014/main" id="{28328CC5-0A23-4D0F-A8E0-C80F50A2F668}"/>
            </a:ext>
          </a:extLst>
        </xdr:cNvPr>
        <xdr:cNvPicPr>
          <a:picLocks noChangeAspect="1"/>
        </xdr:cNvPicPr>
      </xdr:nvPicPr>
      <xdr:blipFill>
        <a:blip xmlns:r="http://schemas.openxmlformats.org/officeDocument/2006/relationships" r:embed="rId671">
          <a:extLst>
            <a:ext uri="{28A0092B-C50C-407E-A947-70E740481C1C}">
              <a14:useLocalDpi xmlns:a14="http://schemas.microsoft.com/office/drawing/2010/main" val="0"/>
            </a:ext>
          </a:extLst>
        </a:blip>
        <a:stretch>
          <a:fillRect/>
        </a:stretch>
      </xdr:blipFill>
      <xdr:spPr>
        <a:xfrm>
          <a:off x="5198190" y="199305135"/>
          <a:ext cx="254148" cy="254148"/>
        </a:xfrm>
        <a:prstGeom prst="rect">
          <a:avLst/>
        </a:prstGeom>
      </xdr:spPr>
    </xdr:pic>
    <xdr:clientData/>
  </xdr:twoCellAnchor>
  <xdr:twoCellAnchor editAs="oneCell">
    <xdr:from>
      <xdr:col>2</xdr:col>
      <xdr:colOff>161370</xdr:colOff>
      <xdr:row>672</xdr:row>
      <xdr:rowOff>26900</xdr:rowOff>
    </xdr:from>
    <xdr:to>
      <xdr:col>2</xdr:col>
      <xdr:colOff>415518</xdr:colOff>
      <xdr:row>672</xdr:row>
      <xdr:rowOff>281048</xdr:rowOff>
    </xdr:to>
    <xdr:pic>
      <xdr:nvPicPr>
        <xdr:cNvPr id="673" name="図 672">
          <a:extLst>
            <a:ext uri="{FF2B5EF4-FFF2-40B4-BE49-F238E27FC236}">
              <a16:creationId xmlns:a16="http://schemas.microsoft.com/office/drawing/2014/main" id="{EE3B749D-6804-4579-BC0F-F8DACA9578CF}"/>
            </a:ext>
          </a:extLst>
        </xdr:cNvPr>
        <xdr:cNvPicPr>
          <a:picLocks noChangeAspect="1"/>
        </xdr:cNvPicPr>
      </xdr:nvPicPr>
      <xdr:blipFill>
        <a:blip xmlns:r="http://schemas.openxmlformats.org/officeDocument/2006/relationships" r:embed="rId672">
          <a:extLst>
            <a:ext uri="{28A0092B-C50C-407E-A947-70E740481C1C}">
              <a14:useLocalDpi xmlns:a14="http://schemas.microsoft.com/office/drawing/2010/main" val="0"/>
            </a:ext>
          </a:extLst>
        </a:blip>
        <a:stretch>
          <a:fillRect/>
        </a:stretch>
      </xdr:blipFill>
      <xdr:spPr>
        <a:xfrm>
          <a:off x="5198190" y="199602320"/>
          <a:ext cx="254148" cy="254148"/>
        </a:xfrm>
        <a:prstGeom prst="rect">
          <a:avLst/>
        </a:prstGeom>
      </xdr:spPr>
    </xdr:pic>
    <xdr:clientData/>
  </xdr:twoCellAnchor>
  <xdr:twoCellAnchor editAs="oneCell">
    <xdr:from>
      <xdr:col>2</xdr:col>
      <xdr:colOff>161370</xdr:colOff>
      <xdr:row>673</xdr:row>
      <xdr:rowOff>28238</xdr:rowOff>
    </xdr:from>
    <xdr:to>
      <xdr:col>2</xdr:col>
      <xdr:colOff>415518</xdr:colOff>
      <xdr:row>673</xdr:row>
      <xdr:rowOff>281041</xdr:rowOff>
    </xdr:to>
    <xdr:pic>
      <xdr:nvPicPr>
        <xdr:cNvPr id="674" name="図 673">
          <a:extLst>
            <a:ext uri="{FF2B5EF4-FFF2-40B4-BE49-F238E27FC236}">
              <a16:creationId xmlns:a16="http://schemas.microsoft.com/office/drawing/2014/main" id="{3F0F513C-9D31-4B15-8DE6-8A1D4760439C}"/>
            </a:ext>
          </a:extLst>
        </xdr:cNvPr>
        <xdr:cNvPicPr>
          <a:picLocks noChangeAspect="1"/>
        </xdr:cNvPicPr>
      </xdr:nvPicPr>
      <xdr:blipFill>
        <a:blip xmlns:r="http://schemas.openxmlformats.org/officeDocument/2006/relationships" r:embed="rId673">
          <a:extLst>
            <a:ext uri="{28A0092B-C50C-407E-A947-70E740481C1C}">
              <a14:useLocalDpi xmlns:a14="http://schemas.microsoft.com/office/drawing/2010/main" val="0"/>
            </a:ext>
          </a:extLst>
        </a:blip>
        <a:stretch>
          <a:fillRect/>
        </a:stretch>
      </xdr:blipFill>
      <xdr:spPr>
        <a:xfrm>
          <a:off x="5198190" y="199900838"/>
          <a:ext cx="254148" cy="252803"/>
        </a:xfrm>
        <a:prstGeom prst="rect">
          <a:avLst/>
        </a:prstGeom>
      </xdr:spPr>
    </xdr:pic>
    <xdr:clientData/>
  </xdr:twoCellAnchor>
  <xdr:twoCellAnchor editAs="oneCell">
    <xdr:from>
      <xdr:col>2</xdr:col>
      <xdr:colOff>161370</xdr:colOff>
      <xdr:row>674</xdr:row>
      <xdr:rowOff>26897</xdr:rowOff>
    </xdr:from>
    <xdr:to>
      <xdr:col>2</xdr:col>
      <xdr:colOff>415518</xdr:colOff>
      <xdr:row>674</xdr:row>
      <xdr:rowOff>281045</xdr:rowOff>
    </xdr:to>
    <xdr:pic>
      <xdr:nvPicPr>
        <xdr:cNvPr id="675" name="図 674">
          <a:extLst>
            <a:ext uri="{FF2B5EF4-FFF2-40B4-BE49-F238E27FC236}">
              <a16:creationId xmlns:a16="http://schemas.microsoft.com/office/drawing/2014/main" id="{58010DF3-C9D6-4033-80F2-822CD638E976}"/>
            </a:ext>
          </a:extLst>
        </xdr:cNvPr>
        <xdr:cNvPicPr>
          <a:picLocks noChangeAspect="1"/>
        </xdr:cNvPicPr>
      </xdr:nvPicPr>
      <xdr:blipFill>
        <a:blip xmlns:r="http://schemas.openxmlformats.org/officeDocument/2006/relationships" r:embed="rId674">
          <a:extLst>
            <a:ext uri="{28A0092B-C50C-407E-A947-70E740481C1C}">
              <a14:useLocalDpi xmlns:a14="http://schemas.microsoft.com/office/drawing/2010/main" val="0"/>
            </a:ext>
          </a:extLst>
        </a:blip>
        <a:stretch>
          <a:fillRect/>
        </a:stretch>
      </xdr:blipFill>
      <xdr:spPr>
        <a:xfrm>
          <a:off x="5198190" y="200196677"/>
          <a:ext cx="254148" cy="254148"/>
        </a:xfrm>
        <a:prstGeom prst="rect">
          <a:avLst/>
        </a:prstGeom>
      </xdr:spPr>
    </xdr:pic>
    <xdr:clientData/>
  </xdr:twoCellAnchor>
  <xdr:twoCellAnchor editAs="oneCell">
    <xdr:from>
      <xdr:col>2</xdr:col>
      <xdr:colOff>161370</xdr:colOff>
      <xdr:row>675</xdr:row>
      <xdr:rowOff>28234</xdr:rowOff>
    </xdr:from>
    <xdr:to>
      <xdr:col>2</xdr:col>
      <xdr:colOff>415518</xdr:colOff>
      <xdr:row>675</xdr:row>
      <xdr:rowOff>281038</xdr:rowOff>
    </xdr:to>
    <xdr:pic>
      <xdr:nvPicPr>
        <xdr:cNvPr id="676" name="図 675">
          <a:extLst>
            <a:ext uri="{FF2B5EF4-FFF2-40B4-BE49-F238E27FC236}">
              <a16:creationId xmlns:a16="http://schemas.microsoft.com/office/drawing/2014/main" id="{35D5CCB5-21E3-4022-A784-6E0D7530ED62}"/>
            </a:ext>
          </a:extLst>
        </xdr:cNvPr>
        <xdr:cNvPicPr>
          <a:picLocks noChangeAspect="1"/>
        </xdr:cNvPicPr>
      </xdr:nvPicPr>
      <xdr:blipFill>
        <a:blip xmlns:r="http://schemas.openxmlformats.org/officeDocument/2006/relationships" r:embed="rId675">
          <a:extLst>
            <a:ext uri="{28A0092B-C50C-407E-A947-70E740481C1C}">
              <a14:useLocalDpi xmlns:a14="http://schemas.microsoft.com/office/drawing/2010/main" val="0"/>
            </a:ext>
          </a:extLst>
        </a:blip>
        <a:stretch>
          <a:fillRect/>
        </a:stretch>
      </xdr:blipFill>
      <xdr:spPr>
        <a:xfrm>
          <a:off x="5198190" y="200495194"/>
          <a:ext cx="254148" cy="252804"/>
        </a:xfrm>
        <a:prstGeom prst="rect">
          <a:avLst/>
        </a:prstGeom>
      </xdr:spPr>
    </xdr:pic>
    <xdr:clientData/>
  </xdr:twoCellAnchor>
  <xdr:twoCellAnchor editAs="oneCell">
    <xdr:from>
      <xdr:col>2</xdr:col>
      <xdr:colOff>161370</xdr:colOff>
      <xdr:row>676</xdr:row>
      <xdr:rowOff>26895</xdr:rowOff>
    </xdr:from>
    <xdr:to>
      <xdr:col>2</xdr:col>
      <xdr:colOff>415518</xdr:colOff>
      <xdr:row>676</xdr:row>
      <xdr:rowOff>281043</xdr:rowOff>
    </xdr:to>
    <xdr:pic>
      <xdr:nvPicPr>
        <xdr:cNvPr id="677" name="図 676">
          <a:extLst>
            <a:ext uri="{FF2B5EF4-FFF2-40B4-BE49-F238E27FC236}">
              <a16:creationId xmlns:a16="http://schemas.microsoft.com/office/drawing/2014/main" id="{E3DA5734-4EF5-4649-AB99-04AFFFE87CEA}"/>
            </a:ext>
          </a:extLst>
        </xdr:cNvPr>
        <xdr:cNvPicPr>
          <a:picLocks noChangeAspect="1"/>
        </xdr:cNvPicPr>
      </xdr:nvPicPr>
      <xdr:blipFill>
        <a:blip xmlns:r="http://schemas.openxmlformats.org/officeDocument/2006/relationships" r:embed="rId676">
          <a:extLst>
            <a:ext uri="{28A0092B-C50C-407E-A947-70E740481C1C}">
              <a14:useLocalDpi xmlns:a14="http://schemas.microsoft.com/office/drawing/2010/main" val="0"/>
            </a:ext>
          </a:extLst>
        </a:blip>
        <a:stretch>
          <a:fillRect/>
        </a:stretch>
      </xdr:blipFill>
      <xdr:spPr>
        <a:xfrm>
          <a:off x="5198190" y="200791035"/>
          <a:ext cx="254148" cy="254148"/>
        </a:xfrm>
        <a:prstGeom prst="rect">
          <a:avLst/>
        </a:prstGeom>
      </xdr:spPr>
    </xdr:pic>
    <xdr:clientData/>
  </xdr:twoCellAnchor>
  <xdr:twoCellAnchor editAs="oneCell">
    <xdr:from>
      <xdr:col>2</xdr:col>
      <xdr:colOff>161370</xdr:colOff>
      <xdr:row>677</xdr:row>
      <xdr:rowOff>26900</xdr:rowOff>
    </xdr:from>
    <xdr:to>
      <xdr:col>2</xdr:col>
      <xdr:colOff>351846</xdr:colOff>
      <xdr:row>677</xdr:row>
      <xdr:rowOff>217376</xdr:rowOff>
    </xdr:to>
    <xdr:pic>
      <xdr:nvPicPr>
        <xdr:cNvPr id="678" name="図 677">
          <a:extLst>
            <a:ext uri="{FF2B5EF4-FFF2-40B4-BE49-F238E27FC236}">
              <a16:creationId xmlns:a16="http://schemas.microsoft.com/office/drawing/2014/main" id="{65672F0C-1625-416D-9D30-E7538B27F758}"/>
            </a:ext>
          </a:extLst>
        </xdr:cNvPr>
        <xdr:cNvPicPr>
          <a:picLocks noChangeAspect="1"/>
        </xdr:cNvPicPr>
      </xdr:nvPicPr>
      <xdr:blipFill>
        <a:blip xmlns:r="http://schemas.openxmlformats.org/officeDocument/2006/relationships" r:embed="rId677">
          <a:extLst>
            <a:ext uri="{28A0092B-C50C-407E-A947-70E740481C1C}">
              <a14:useLocalDpi xmlns:a14="http://schemas.microsoft.com/office/drawing/2010/main" val="0"/>
            </a:ext>
          </a:extLst>
        </a:blip>
        <a:stretch>
          <a:fillRect/>
        </a:stretch>
      </xdr:blipFill>
      <xdr:spPr>
        <a:xfrm>
          <a:off x="5198190" y="201088220"/>
          <a:ext cx="190476" cy="190476"/>
        </a:xfrm>
        <a:prstGeom prst="rect">
          <a:avLst/>
        </a:prstGeom>
      </xdr:spPr>
    </xdr:pic>
    <xdr:clientData/>
  </xdr:twoCellAnchor>
  <xdr:twoCellAnchor editAs="oneCell">
    <xdr:from>
      <xdr:col>2</xdr:col>
      <xdr:colOff>161370</xdr:colOff>
      <xdr:row>678</xdr:row>
      <xdr:rowOff>28238</xdr:rowOff>
    </xdr:from>
    <xdr:to>
      <xdr:col>2</xdr:col>
      <xdr:colOff>351846</xdr:colOff>
      <xdr:row>678</xdr:row>
      <xdr:rowOff>217369</xdr:rowOff>
    </xdr:to>
    <xdr:pic>
      <xdr:nvPicPr>
        <xdr:cNvPr id="679" name="図 678">
          <a:extLst>
            <a:ext uri="{FF2B5EF4-FFF2-40B4-BE49-F238E27FC236}">
              <a16:creationId xmlns:a16="http://schemas.microsoft.com/office/drawing/2014/main" id="{BB97EE79-9D1B-44FA-80F8-095754E746F3}"/>
            </a:ext>
          </a:extLst>
        </xdr:cNvPr>
        <xdr:cNvPicPr>
          <a:picLocks noChangeAspect="1"/>
        </xdr:cNvPicPr>
      </xdr:nvPicPr>
      <xdr:blipFill>
        <a:blip xmlns:r="http://schemas.openxmlformats.org/officeDocument/2006/relationships" r:embed="rId678">
          <a:extLst>
            <a:ext uri="{28A0092B-C50C-407E-A947-70E740481C1C}">
              <a14:useLocalDpi xmlns:a14="http://schemas.microsoft.com/office/drawing/2010/main" val="0"/>
            </a:ext>
          </a:extLst>
        </a:blip>
        <a:stretch>
          <a:fillRect/>
        </a:stretch>
      </xdr:blipFill>
      <xdr:spPr>
        <a:xfrm>
          <a:off x="5198190" y="201386738"/>
          <a:ext cx="190476" cy="189131"/>
        </a:xfrm>
        <a:prstGeom prst="rect">
          <a:avLst/>
        </a:prstGeom>
      </xdr:spPr>
    </xdr:pic>
    <xdr:clientData/>
  </xdr:twoCellAnchor>
  <xdr:twoCellAnchor editAs="oneCell">
    <xdr:from>
      <xdr:col>2</xdr:col>
      <xdr:colOff>161370</xdr:colOff>
      <xdr:row>679</xdr:row>
      <xdr:rowOff>26897</xdr:rowOff>
    </xdr:from>
    <xdr:to>
      <xdr:col>2</xdr:col>
      <xdr:colOff>351846</xdr:colOff>
      <xdr:row>679</xdr:row>
      <xdr:rowOff>217373</xdr:rowOff>
    </xdr:to>
    <xdr:pic>
      <xdr:nvPicPr>
        <xdr:cNvPr id="680" name="図 679">
          <a:extLst>
            <a:ext uri="{FF2B5EF4-FFF2-40B4-BE49-F238E27FC236}">
              <a16:creationId xmlns:a16="http://schemas.microsoft.com/office/drawing/2014/main" id="{75B6A29D-DF1C-4E1D-A2C0-9A6C7E50C6E8}"/>
            </a:ext>
          </a:extLst>
        </xdr:cNvPr>
        <xdr:cNvPicPr>
          <a:picLocks noChangeAspect="1"/>
        </xdr:cNvPicPr>
      </xdr:nvPicPr>
      <xdr:blipFill>
        <a:blip xmlns:r="http://schemas.openxmlformats.org/officeDocument/2006/relationships" r:embed="rId679">
          <a:extLst>
            <a:ext uri="{28A0092B-C50C-407E-A947-70E740481C1C}">
              <a14:useLocalDpi xmlns:a14="http://schemas.microsoft.com/office/drawing/2010/main" val="0"/>
            </a:ext>
          </a:extLst>
        </a:blip>
        <a:stretch>
          <a:fillRect/>
        </a:stretch>
      </xdr:blipFill>
      <xdr:spPr>
        <a:xfrm>
          <a:off x="5198190" y="201682577"/>
          <a:ext cx="190476" cy="190476"/>
        </a:xfrm>
        <a:prstGeom prst="rect">
          <a:avLst/>
        </a:prstGeom>
      </xdr:spPr>
    </xdr:pic>
    <xdr:clientData/>
  </xdr:twoCellAnchor>
  <xdr:twoCellAnchor editAs="oneCell">
    <xdr:from>
      <xdr:col>2</xdr:col>
      <xdr:colOff>161370</xdr:colOff>
      <xdr:row>680</xdr:row>
      <xdr:rowOff>28235</xdr:rowOff>
    </xdr:from>
    <xdr:to>
      <xdr:col>2</xdr:col>
      <xdr:colOff>351846</xdr:colOff>
      <xdr:row>680</xdr:row>
      <xdr:rowOff>217366</xdr:rowOff>
    </xdr:to>
    <xdr:pic>
      <xdr:nvPicPr>
        <xdr:cNvPr id="681" name="図 680">
          <a:extLst>
            <a:ext uri="{FF2B5EF4-FFF2-40B4-BE49-F238E27FC236}">
              <a16:creationId xmlns:a16="http://schemas.microsoft.com/office/drawing/2014/main" id="{A3CDF4D2-67A7-4960-A959-7D9728689BB4}"/>
            </a:ext>
          </a:extLst>
        </xdr:cNvPr>
        <xdr:cNvPicPr>
          <a:picLocks noChangeAspect="1"/>
        </xdr:cNvPicPr>
      </xdr:nvPicPr>
      <xdr:blipFill>
        <a:blip xmlns:r="http://schemas.openxmlformats.org/officeDocument/2006/relationships" r:embed="rId680">
          <a:extLst>
            <a:ext uri="{28A0092B-C50C-407E-A947-70E740481C1C}">
              <a14:useLocalDpi xmlns:a14="http://schemas.microsoft.com/office/drawing/2010/main" val="0"/>
            </a:ext>
          </a:extLst>
        </a:blip>
        <a:stretch>
          <a:fillRect/>
        </a:stretch>
      </xdr:blipFill>
      <xdr:spPr>
        <a:xfrm>
          <a:off x="5198190" y="201981095"/>
          <a:ext cx="190476" cy="189131"/>
        </a:xfrm>
        <a:prstGeom prst="rect">
          <a:avLst/>
        </a:prstGeom>
      </xdr:spPr>
    </xdr:pic>
    <xdr:clientData/>
  </xdr:twoCellAnchor>
  <xdr:twoCellAnchor editAs="oneCell">
    <xdr:from>
      <xdr:col>2</xdr:col>
      <xdr:colOff>161370</xdr:colOff>
      <xdr:row>681</xdr:row>
      <xdr:rowOff>26895</xdr:rowOff>
    </xdr:from>
    <xdr:to>
      <xdr:col>2</xdr:col>
      <xdr:colOff>351846</xdr:colOff>
      <xdr:row>681</xdr:row>
      <xdr:rowOff>217371</xdr:rowOff>
    </xdr:to>
    <xdr:pic>
      <xdr:nvPicPr>
        <xdr:cNvPr id="682" name="図 681">
          <a:extLst>
            <a:ext uri="{FF2B5EF4-FFF2-40B4-BE49-F238E27FC236}">
              <a16:creationId xmlns:a16="http://schemas.microsoft.com/office/drawing/2014/main" id="{CE708AE4-23AF-4C05-9FAD-D426AEF9BD5A}"/>
            </a:ext>
          </a:extLst>
        </xdr:cNvPr>
        <xdr:cNvPicPr>
          <a:picLocks noChangeAspect="1"/>
        </xdr:cNvPicPr>
      </xdr:nvPicPr>
      <xdr:blipFill>
        <a:blip xmlns:r="http://schemas.openxmlformats.org/officeDocument/2006/relationships" r:embed="rId681">
          <a:extLst>
            <a:ext uri="{28A0092B-C50C-407E-A947-70E740481C1C}">
              <a14:useLocalDpi xmlns:a14="http://schemas.microsoft.com/office/drawing/2010/main" val="0"/>
            </a:ext>
          </a:extLst>
        </a:blip>
        <a:stretch>
          <a:fillRect/>
        </a:stretch>
      </xdr:blipFill>
      <xdr:spPr>
        <a:xfrm>
          <a:off x="5198190" y="202276935"/>
          <a:ext cx="190476" cy="190476"/>
        </a:xfrm>
        <a:prstGeom prst="rect">
          <a:avLst/>
        </a:prstGeom>
      </xdr:spPr>
    </xdr:pic>
    <xdr:clientData/>
  </xdr:twoCellAnchor>
  <xdr:twoCellAnchor editAs="oneCell">
    <xdr:from>
      <xdr:col>2</xdr:col>
      <xdr:colOff>161370</xdr:colOff>
      <xdr:row>682</xdr:row>
      <xdr:rowOff>26900</xdr:rowOff>
    </xdr:from>
    <xdr:to>
      <xdr:col>2</xdr:col>
      <xdr:colOff>415338</xdr:colOff>
      <xdr:row>682</xdr:row>
      <xdr:rowOff>280868</xdr:rowOff>
    </xdr:to>
    <xdr:pic>
      <xdr:nvPicPr>
        <xdr:cNvPr id="683" name="図 682">
          <a:extLst>
            <a:ext uri="{FF2B5EF4-FFF2-40B4-BE49-F238E27FC236}">
              <a16:creationId xmlns:a16="http://schemas.microsoft.com/office/drawing/2014/main" id="{26733702-FBB2-4A26-B2EF-18D3F5E28E9B}"/>
            </a:ext>
          </a:extLst>
        </xdr:cNvPr>
        <xdr:cNvPicPr>
          <a:picLocks noChangeAspect="1"/>
        </xdr:cNvPicPr>
      </xdr:nvPicPr>
      <xdr:blipFill>
        <a:blip xmlns:r="http://schemas.openxmlformats.org/officeDocument/2006/relationships" r:embed="rId682">
          <a:extLst>
            <a:ext uri="{28A0092B-C50C-407E-A947-70E740481C1C}">
              <a14:useLocalDpi xmlns:a14="http://schemas.microsoft.com/office/drawing/2010/main" val="0"/>
            </a:ext>
          </a:extLst>
        </a:blip>
        <a:stretch>
          <a:fillRect/>
        </a:stretch>
      </xdr:blipFill>
      <xdr:spPr>
        <a:xfrm>
          <a:off x="5198190" y="202574120"/>
          <a:ext cx="253968" cy="253968"/>
        </a:xfrm>
        <a:prstGeom prst="rect">
          <a:avLst/>
        </a:prstGeom>
      </xdr:spPr>
    </xdr:pic>
    <xdr:clientData/>
  </xdr:twoCellAnchor>
  <xdr:twoCellAnchor editAs="oneCell">
    <xdr:from>
      <xdr:col>2</xdr:col>
      <xdr:colOff>161370</xdr:colOff>
      <xdr:row>683</xdr:row>
      <xdr:rowOff>28238</xdr:rowOff>
    </xdr:from>
    <xdr:to>
      <xdr:col>2</xdr:col>
      <xdr:colOff>415338</xdr:colOff>
      <xdr:row>683</xdr:row>
      <xdr:rowOff>280861</xdr:rowOff>
    </xdr:to>
    <xdr:pic>
      <xdr:nvPicPr>
        <xdr:cNvPr id="684" name="図 683">
          <a:extLst>
            <a:ext uri="{FF2B5EF4-FFF2-40B4-BE49-F238E27FC236}">
              <a16:creationId xmlns:a16="http://schemas.microsoft.com/office/drawing/2014/main" id="{C97A1DD8-AA4C-4C24-9747-5EB1B1999796}"/>
            </a:ext>
          </a:extLst>
        </xdr:cNvPr>
        <xdr:cNvPicPr>
          <a:picLocks noChangeAspect="1"/>
        </xdr:cNvPicPr>
      </xdr:nvPicPr>
      <xdr:blipFill>
        <a:blip xmlns:r="http://schemas.openxmlformats.org/officeDocument/2006/relationships" r:embed="rId683">
          <a:extLst>
            <a:ext uri="{28A0092B-C50C-407E-A947-70E740481C1C}">
              <a14:useLocalDpi xmlns:a14="http://schemas.microsoft.com/office/drawing/2010/main" val="0"/>
            </a:ext>
          </a:extLst>
        </a:blip>
        <a:stretch>
          <a:fillRect/>
        </a:stretch>
      </xdr:blipFill>
      <xdr:spPr>
        <a:xfrm>
          <a:off x="5198190" y="202872638"/>
          <a:ext cx="253968" cy="252623"/>
        </a:xfrm>
        <a:prstGeom prst="rect">
          <a:avLst/>
        </a:prstGeom>
      </xdr:spPr>
    </xdr:pic>
    <xdr:clientData/>
  </xdr:twoCellAnchor>
  <xdr:twoCellAnchor editAs="oneCell">
    <xdr:from>
      <xdr:col>2</xdr:col>
      <xdr:colOff>161370</xdr:colOff>
      <xdr:row>684</xdr:row>
      <xdr:rowOff>26897</xdr:rowOff>
    </xdr:from>
    <xdr:to>
      <xdr:col>2</xdr:col>
      <xdr:colOff>415338</xdr:colOff>
      <xdr:row>684</xdr:row>
      <xdr:rowOff>280865</xdr:rowOff>
    </xdr:to>
    <xdr:pic>
      <xdr:nvPicPr>
        <xdr:cNvPr id="685" name="図 684">
          <a:extLst>
            <a:ext uri="{FF2B5EF4-FFF2-40B4-BE49-F238E27FC236}">
              <a16:creationId xmlns:a16="http://schemas.microsoft.com/office/drawing/2014/main" id="{1A7193DC-0180-41F3-9204-B787052502AD}"/>
            </a:ext>
          </a:extLst>
        </xdr:cNvPr>
        <xdr:cNvPicPr>
          <a:picLocks noChangeAspect="1"/>
        </xdr:cNvPicPr>
      </xdr:nvPicPr>
      <xdr:blipFill>
        <a:blip xmlns:r="http://schemas.openxmlformats.org/officeDocument/2006/relationships" r:embed="rId684">
          <a:extLst>
            <a:ext uri="{28A0092B-C50C-407E-A947-70E740481C1C}">
              <a14:useLocalDpi xmlns:a14="http://schemas.microsoft.com/office/drawing/2010/main" val="0"/>
            </a:ext>
          </a:extLst>
        </a:blip>
        <a:stretch>
          <a:fillRect/>
        </a:stretch>
      </xdr:blipFill>
      <xdr:spPr>
        <a:xfrm>
          <a:off x="5198190" y="203168477"/>
          <a:ext cx="253968" cy="253968"/>
        </a:xfrm>
        <a:prstGeom prst="rect">
          <a:avLst/>
        </a:prstGeom>
      </xdr:spPr>
    </xdr:pic>
    <xdr:clientData/>
  </xdr:twoCellAnchor>
  <xdr:twoCellAnchor editAs="oneCell">
    <xdr:from>
      <xdr:col>2</xdr:col>
      <xdr:colOff>161370</xdr:colOff>
      <xdr:row>685</xdr:row>
      <xdr:rowOff>28234</xdr:rowOff>
    </xdr:from>
    <xdr:to>
      <xdr:col>2</xdr:col>
      <xdr:colOff>415338</xdr:colOff>
      <xdr:row>685</xdr:row>
      <xdr:rowOff>280858</xdr:rowOff>
    </xdr:to>
    <xdr:pic>
      <xdr:nvPicPr>
        <xdr:cNvPr id="686" name="図 685">
          <a:extLst>
            <a:ext uri="{FF2B5EF4-FFF2-40B4-BE49-F238E27FC236}">
              <a16:creationId xmlns:a16="http://schemas.microsoft.com/office/drawing/2014/main" id="{C60B1789-8AF3-4602-A3BA-F597C80C2580}"/>
            </a:ext>
          </a:extLst>
        </xdr:cNvPr>
        <xdr:cNvPicPr>
          <a:picLocks noChangeAspect="1"/>
        </xdr:cNvPicPr>
      </xdr:nvPicPr>
      <xdr:blipFill>
        <a:blip xmlns:r="http://schemas.openxmlformats.org/officeDocument/2006/relationships" r:embed="rId685">
          <a:extLst>
            <a:ext uri="{28A0092B-C50C-407E-A947-70E740481C1C}">
              <a14:useLocalDpi xmlns:a14="http://schemas.microsoft.com/office/drawing/2010/main" val="0"/>
            </a:ext>
          </a:extLst>
        </a:blip>
        <a:stretch>
          <a:fillRect/>
        </a:stretch>
      </xdr:blipFill>
      <xdr:spPr>
        <a:xfrm>
          <a:off x="5198190" y="203466994"/>
          <a:ext cx="253968" cy="252624"/>
        </a:xfrm>
        <a:prstGeom prst="rect">
          <a:avLst/>
        </a:prstGeom>
      </xdr:spPr>
    </xdr:pic>
    <xdr:clientData/>
  </xdr:twoCellAnchor>
  <xdr:twoCellAnchor editAs="oneCell">
    <xdr:from>
      <xdr:col>2</xdr:col>
      <xdr:colOff>161370</xdr:colOff>
      <xdr:row>686</xdr:row>
      <xdr:rowOff>26895</xdr:rowOff>
    </xdr:from>
    <xdr:to>
      <xdr:col>2</xdr:col>
      <xdr:colOff>415338</xdr:colOff>
      <xdr:row>686</xdr:row>
      <xdr:rowOff>280863</xdr:rowOff>
    </xdr:to>
    <xdr:pic>
      <xdr:nvPicPr>
        <xdr:cNvPr id="687" name="図 686">
          <a:extLst>
            <a:ext uri="{FF2B5EF4-FFF2-40B4-BE49-F238E27FC236}">
              <a16:creationId xmlns:a16="http://schemas.microsoft.com/office/drawing/2014/main" id="{53337509-8FCC-44BB-988A-2FB1FAAFF051}"/>
            </a:ext>
          </a:extLst>
        </xdr:cNvPr>
        <xdr:cNvPicPr>
          <a:picLocks noChangeAspect="1"/>
        </xdr:cNvPicPr>
      </xdr:nvPicPr>
      <xdr:blipFill>
        <a:blip xmlns:r="http://schemas.openxmlformats.org/officeDocument/2006/relationships" r:embed="rId686">
          <a:extLst>
            <a:ext uri="{28A0092B-C50C-407E-A947-70E740481C1C}">
              <a14:useLocalDpi xmlns:a14="http://schemas.microsoft.com/office/drawing/2010/main" val="0"/>
            </a:ext>
          </a:extLst>
        </a:blip>
        <a:stretch>
          <a:fillRect/>
        </a:stretch>
      </xdr:blipFill>
      <xdr:spPr>
        <a:xfrm>
          <a:off x="5198190" y="203762835"/>
          <a:ext cx="253968" cy="253968"/>
        </a:xfrm>
        <a:prstGeom prst="rect">
          <a:avLst/>
        </a:prstGeom>
      </xdr:spPr>
    </xdr:pic>
    <xdr:clientData/>
  </xdr:twoCellAnchor>
  <xdr:twoCellAnchor editAs="oneCell">
    <xdr:from>
      <xdr:col>2</xdr:col>
      <xdr:colOff>161370</xdr:colOff>
      <xdr:row>687</xdr:row>
      <xdr:rowOff>26900</xdr:rowOff>
    </xdr:from>
    <xdr:to>
      <xdr:col>2</xdr:col>
      <xdr:colOff>415338</xdr:colOff>
      <xdr:row>687</xdr:row>
      <xdr:rowOff>280868</xdr:rowOff>
    </xdr:to>
    <xdr:pic>
      <xdr:nvPicPr>
        <xdr:cNvPr id="688" name="図 687">
          <a:extLst>
            <a:ext uri="{FF2B5EF4-FFF2-40B4-BE49-F238E27FC236}">
              <a16:creationId xmlns:a16="http://schemas.microsoft.com/office/drawing/2014/main" id="{5812937F-69E4-4C41-917C-6AAD0B85FACC}"/>
            </a:ext>
          </a:extLst>
        </xdr:cNvPr>
        <xdr:cNvPicPr>
          <a:picLocks noChangeAspect="1"/>
        </xdr:cNvPicPr>
      </xdr:nvPicPr>
      <xdr:blipFill>
        <a:blip xmlns:r="http://schemas.openxmlformats.org/officeDocument/2006/relationships" r:embed="rId687">
          <a:extLst>
            <a:ext uri="{28A0092B-C50C-407E-A947-70E740481C1C}">
              <a14:useLocalDpi xmlns:a14="http://schemas.microsoft.com/office/drawing/2010/main" val="0"/>
            </a:ext>
          </a:extLst>
        </a:blip>
        <a:stretch>
          <a:fillRect/>
        </a:stretch>
      </xdr:blipFill>
      <xdr:spPr>
        <a:xfrm>
          <a:off x="5198190" y="204060020"/>
          <a:ext cx="253968" cy="253968"/>
        </a:xfrm>
        <a:prstGeom prst="rect">
          <a:avLst/>
        </a:prstGeom>
      </xdr:spPr>
    </xdr:pic>
    <xdr:clientData/>
  </xdr:twoCellAnchor>
  <xdr:twoCellAnchor editAs="oneCell">
    <xdr:from>
      <xdr:col>2</xdr:col>
      <xdr:colOff>161370</xdr:colOff>
      <xdr:row>688</xdr:row>
      <xdr:rowOff>28238</xdr:rowOff>
    </xdr:from>
    <xdr:to>
      <xdr:col>2</xdr:col>
      <xdr:colOff>415338</xdr:colOff>
      <xdr:row>688</xdr:row>
      <xdr:rowOff>280861</xdr:rowOff>
    </xdr:to>
    <xdr:pic>
      <xdr:nvPicPr>
        <xdr:cNvPr id="689" name="図 688">
          <a:extLst>
            <a:ext uri="{FF2B5EF4-FFF2-40B4-BE49-F238E27FC236}">
              <a16:creationId xmlns:a16="http://schemas.microsoft.com/office/drawing/2014/main" id="{75A425BB-EC94-4448-AD8A-5E0DF9E0437B}"/>
            </a:ext>
          </a:extLst>
        </xdr:cNvPr>
        <xdr:cNvPicPr>
          <a:picLocks noChangeAspect="1"/>
        </xdr:cNvPicPr>
      </xdr:nvPicPr>
      <xdr:blipFill>
        <a:blip xmlns:r="http://schemas.openxmlformats.org/officeDocument/2006/relationships" r:embed="rId688">
          <a:extLst>
            <a:ext uri="{28A0092B-C50C-407E-A947-70E740481C1C}">
              <a14:useLocalDpi xmlns:a14="http://schemas.microsoft.com/office/drawing/2010/main" val="0"/>
            </a:ext>
          </a:extLst>
        </a:blip>
        <a:stretch>
          <a:fillRect/>
        </a:stretch>
      </xdr:blipFill>
      <xdr:spPr>
        <a:xfrm>
          <a:off x="5198190" y="204358538"/>
          <a:ext cx="253968" cy="252623"/>
        </a:xfrm>
        <a:prstGeom prst="rect">
          <a:avLst/>
        </a:prstGeom>
      </xdr:spPr>
    </xdr:pic>
    <xdr:clientData/>
  </xdr:twoCellAnchor>
  <xdr:twoCellAnchor editAs="oneCell">
    <xdr:from>
      <xdr:col>2</xdr:col>
      <xdr:colOff>161370</xdr:colOff>
      <xdr:row>689</xdr:row>
      <xdr:rowOff>26897</xdr:rowOff>
    </xdr:from>
    <xdr:to>
      <xdr:col>2</xdr:col>
      <xdr:colOff>415338</xdr:colOff>
      <xdr:row>689</xdr:row>
      <xdr:rowOff>280865</xdr:rowOff>
    </xdr:to>
    <xdr:pic>
      <xdr:nvPicPr>
        <xdr:cNvPr id="690" name="図 689">
          <a:extLst>
            <a:ext uri="{FF2B5EF4-FFF2-40B4-BE49-F238E27FC236}">
              <a16:creationId xmlns:a16="http://schemas.microsoft.com/office/drawing/2014/main" id="{7115604C-AD2A-4269-B51C-466D14F0BCA4}"/>
            </a:ext>
          </a:extLst>
        </xdr:cNvPr>
        <xdr:cNvPicPr>
          <a:picLocks noChangeAspect="1"/>
        </xdr:cNvPicPr>
      </xdr:nvPicPr>
      <xdr:blipFill>
        <a:blip xmlns:r="http://schemas.openxmlformats.org/officeDocument/2006/relationships" r:embed="rId689">
          <a:extLst>
            <a:ext uri="{28A0092B-C50C-407E-A947-70E740481C1C}">
              <a14:useLocalDpi xmlns:a14="http://schemas.microsoft.com/office/drawing/2010/main" val="0"/>
            </a:ext>
          </a:extLst>
        </a:blip>
        <a:stretch>
          <a:fillRect/>
        </a:stretch>
      </xdr:blipFill>
      <xdr:spPr>
        <a:xfrm>
          <a:off x="5198190" y="204654377"/>
          <a:ext cx="253968" cy="253968"/>
        </a:xfrm>
        <a:prstGeom prst="rect">
          <a:avLst/>
        </a:prstGeom>
      </xdr:spPr>
    </xdr:pic>
    <xdr:clientData/>
  </xdr:twoCellAnchor>
  <xdr:twoCellAnchor editAs="oneCell">
    <xdr:from>
      <xdr:col>2</xdr:col>
      <xdr:colOff>161370</xdr:colOff>
      <xdr:row>690</xdr:row>
      <xdr:rowOff>28235</xdr:rowOff>
    </xdr:from>
    <xdr:to>
      <xdr:col>2</xdr:col>
      <xdr:colOff>415338</xdr:colOff>
      <xdr:row>690</xdr:row>
      <xdr:rowOff>280858</xdr:rowOff>
    </xdr:to>
    <xdr:pic>
      <xdr:nvPicPr>
        <xdr:cNvPr id="691" name="図 690">
          <a:extLst>
            <a:ext uri="{FF2B5EF4-FFF2-40B4-BE49-F238E27FC236}">
              <a16:creationId xmlns:a16="http://schemas.microsoft.com/office/drawing/2014/main" id="{2878B34E-458F-4E73-9D33-D2A646C017B6}"/>
            </a:ext>
          </a:extLst>
        </xdr:cNvPr>
        <xdr:cNvPicPr>
          <a:picLocks noChangeAspect="1"/>
        </xdr:cNvPicPr>
      </xdr:nvPicPr>
      <xdr:blipFill>
        <a:blip xmlns:r="http://schemas.openxmlformats.org/officeDocument/2006/relationships" r:embed="rId690">
          <a:extLst>
            <a:ext uri="{28A0092B-C50C-407E-A947-70E740481C1C}">
              <a14:useLocalDpi xmlns:a14="http://schemas.microsoft.com/office/drawing/2010/main" val="0"/>
            </a:ext>
          </a:extLst>
        </a:blip>
        <a:stretch>
          <a:fillRect/>
        </a:stretch>
      </xdr:blipFill>
      <xdr:spPr>
        <a:xfrm>
          <a:off x="5198190" y="204952895"/>
          <a:ext cx="253968" cy="252623"/>
        </a:xfrm>
        <a:prstGeom prst="rect">
          <a:avLst/>
        </a:prstGeom>
      </xdr:spPr>
    </xdr:pic>
    <xdr:clientData/>
  </xdr:twoCellAnchor>
  <xdr:twoCellAnchor editAs="oneCell">
    <xdr:from>
      <xdr:col>2</xdr:col>
      <xdr:colOff>161370</xdr:colOff>
      <xdr:row>691</xdr:row>
      <xdr:rowOff>26895</xdr:rowOff>
    </xdr:from>
    <xdr:to>
      <xdr:col>2</xdr:col>
      <xdr:colOff>415338</xdr:colOff>
      <xdr:row>691</xdr:row>
      <xdr:rowOff>280863</xdr:rowOff>
    </xdr:to>
    <xdr:pic>
      <xdr:nvPicPr>
        <xdr:cNvPr id="692" name="図 691">
          <a:extLst>
            <a:ext uri="{FF2B5EF4-FFF2-40B4-BE49-F238E27FC236}">
              <a16:creationId xmlns:a16="http://schemas.microsoft.com/office/drawing/2014/main" id="{3D6D875C-C9BB-4F1D-B68C-E12BC228A907}"/>
            </a:ext>
          </a:extLst>
        </xdr:cNvPr>
        <xdr:cNvPicPr>
          <a:picLocks noChangeAspect="1"/>
        </xdr:cNvPicPr>
      </xdr:nvPicPr>
      <xdr:blipFill>
        <a:blip xmlns:r="http://schemas.openxmlformats.org/officeDocument/2006/relationships" r:embed="rId691">
          <a:extLst>
            <a:ext uri="{28A0092B-C50C-407E-A947-70E740481C1C}">
              <a14:useLocalDpi xmlns:a14="http://schemas.microsoft.com/office/drawing/2010/main" val="0"/>
            </a:ext>
          </a:extLst>
        </a:blip>
        <a:stretch>
          <a:fillRect/>
        </a:stretch>
      </xdr:blipFill>
      <xdr:spPr>
        <a:xfrm>
          <a:off x="5198190" y="205248735"/>
          <a:ext cx="253968" cy="253968"/>
        </a:xfrm>
        <a:prstGeom prst="rect">
          <a:avLst/>
        </a:prstGeom>
      </xdr:spPr>
    </xdr:pic>
    <xdr:clientData/>
  </xdr:twoCellAnchor>
  <xdr:twoCellAnchor editAs="oneCell">
    <xdr:from>
      <xdr:col>2</xdr:col>
      <xdr:colOff>161370</xdr:colOff>
      <xdr:row>692</xdr:row>
      <xdr:rowOff>26900</xdr:rowOff>
    </xdr:from>
    <xdr:to>
      <xdr:col>2</xdr:col>
      <xdr:colOff>415338</xdr:colOff>
      <xdr:row>692</xdr:row>
      <xdr:rowOff>280868</xdr:rowOff>
    </xdr:to>
    <xdr:pic>
      <xdr:nvPicPr>
        <xdr:cNvPr id="693" name="図 692">
          <a:extLst>
            <a:ext uri="{FF2B5EF4-FFF2-40B4-BE49-F238E27FC236}">
              <a16:creationId xmlns:a16="http://schemas.microsoft.com/office/drawing/2014/main" id="{FC1EEC6C-83F4-4ECE-9B48-F41A03A05C6A}"/>
            </a:ext>
          </a:extLst>
        </xdr:cNvPr>
        <xdr:cNvPicPr>
          <a:picLocks noChangeAspect="1"/>
        </xdr:cNvPicPr>
      </xdr:nvPicPr>
      <xdr:blipFill>
        <a:blip xmlns:r="http://schemas.openxmlformats.org/officeDocument/2006/relationships" r:embed="rId692">
          <a:extLst>
            <a:ext uri="{28A0092B-C50C-407E-A947-70E740481C1C}">
              <a14:useLocalDpi xmlns:a14="http://schemas.microsoft.com/office/drawing/2010/main" val="0"/>
            </a:ext>
          </a:extLst>
        </a:blip>
        <a:stretch>
          <a:fillRect/>
        </a:stretch>
      </xdr:blipFill>
      <xdr:spPr>
        <a:xfrm>
          <a:off x="5198190" y="205545920"/>
          <a:ext cx="253968" cy="253968"/>
        </a:xfrm>
        <a:prstGeom prst="rect">
          <a:avLst/>
        </a:prstGeom>
      </xdr:spPr>
    </xdr:pic>
    <xdr:clientData/>
  </xdr:twoCellAnchor>
  <xdr:twoCellAnchor editAs="oneCell">
    <xdr:from>
      <xdr:col>2</xdr:col>
      <xdr:colOff>161370</xdr:colOff>
      <xdr:row>693</xdr:row>
      <xdr:rowOff>28238</xdr:rowOff>
    </xdr:from>
    <xdr:to>
      <xdr:col>2</xdr:col>
      <xdr:colOff>415338</xdr:colOff>
      <xdr:row>693</xdr:row>
      <xdr:rowOff>280861</xdr:rowOff>
    </xdr:to>
    <xdr:pic>
      <xdr:nvPicPr>
        <xdr:cNvPr id="694" name="図 693">
          <a:extLst>
            <a:ext uri="{FF2B5EF4-FFF2-40B4-BE49-F238E27FC236}">
              <a16:creationId xmlns:a16="http://schemas.microsoft.com/office/drawing/2014/main" id="{C63BA78B-8352-4952-BFD6-0539A92B34BD}"/>
            </a:ext>
          </a:extLst>
        </xdr:cNvPr>
        <xdr:cNvPicPr>
          <a:picLocks noChangeAspect="1"/>
        </xdr:cNvPicPr>
      </xdr:nvPicPr>
      <xdr:blipFill>
        <a:blip xmlns:r="http://schemas.openxmlformats.org/officeDocument/2006/relationships" r:embed="rId693">
          <a:extLst>
            <a:ext uri="{28A0092B-C50C-407E-A947-70E740481C1C}">
              <a14:useLocalDpi xmlns:a14="http://schemas.microsoft.com/office/drawing/2010/main" val="0"/>
            </a:ext>
          </a:extLst>
        </a:blip>
        <a:stretch>
          <a:fillRect/>
        </a:stretch>
      </xdr:blipFill>
      <xdr:spPr>
        <a:xfrm>
          <a:off x="5198190" y="205844438"/>
          <a:ext cx="253968" cy="252623"/>
        </a:xfrm>
        <a:prstGeom prst="rect">
          <a:avLst/>
        </a:prstGeom>
      </xdr:spPr>
    </xdr:pic>
    <xdr:clientData/>
  </xdr:twoCellAnchor>
  <xdr:twoCellAnchor editAs="oneCell">
    <xdr:from>
      <xdr:col>2</xdr:col>
      <xdr:colOff>161370</xdr:colOff>
      <xdr:row>694</xdr:row>
      <xdr:rowOff>26897</xdr:rowOff>
    </xdr:from>
    <xdr:to>
      <xdr:col>2</xdr:col>
      <xdr:colOff>415338</xdr:colOff>
      <xdr:row>694</xdr:row>
      <xdr:rowOff>280865</xdr:rowOff>
    </xdr:to>
    <xdr:pic>
      <xdr:nvPicPr>
        <xdr:cNvPr id="695" name="図 694">
          <a:extLst>
            <a:ext uri="{FF2B5EF4-FFF2-40B4-BE49-F238E27FC236}">
              <a16:creationId xmlns:a16="http://schemas.microsoft.com/office/drawing/2014/main" id="{C159D691-8F1E-4840-8A4D-A8960BDF8A40}"/>
            </a:ext>
          </a:extLst>
        </xdr:cNvPr>
        <xdr:cNvPicPr>
          <a:picLocks noChangeAspect="1"/>
        </xdr:cNvPicPr>
      </xdr:nvPicPr>
      <xdr:blipFill>
        <a:blip xmlns:r="http://schemas.openxmlformats.org/officeDocument/2006/relationships" r:embed="rId694">
          <a:extLst>
            <a:ext uri="{28A0092B-C50C-407E-A947-70E740481C1C}">
              <a14:useLocalDpi xmlns:a14="http://schemas.microsoft.com/office/drawing/2010/main" val="0"/>
            </a:ext>
          </a:extLst>
        </a:blip>
        <a:stretch>
          <a:fillRect/>
        </a:stretch>
      </xdr:blipFill>
      <xdr:spPr>
        <a:xfrm>
          <a:off x="5198190" y="206140277"/>
          <a:ext cx="253968" cy="253968"/>
        </a:xfrm>
        <a:prstGeom prst="rect">
          <a:avLst/>
        </a:prstGeom>
      </xdr:spPr>
    </xdr:pic>
    <xdr:clientData/>
  </xdr:twoCellAnchor>
  <xdr:twoCellAnchor editAs="oneCell">
    <xdr:from>
      <xdr:col>2</xdr:col>
      <xdr:colOff>161370</xdr:colOff>
      <xdr:row>695</xdr:row>
      <xdr:rowOff>28235</xdr:rowOff>
    </xdr:from>
    <xdr:to>
      <xdr:col>2</xdr:col>
      <xdr:colOff>415338</xdr:colOff>
      <xdr:row>695</xdr:row>
      <xdr:rowOff>280858</xdr:rowOff>
    </xdr:to>
    <xdr:pic>
      <xdr:nvPicPr>
        <xdr:cNvPr id="696" name="図 695">
          <a:extLst>
            <a:ext uri="{FF2B5EF4-FFF2-40B4-BE49-F238E27FC236}">
              <a16:creationId xmlns:a16="http://schemas.microsoft.com/office/drawing/2014/main" id="{95A71698-B7D4-4F90-BCAC-8ECF719E2E03}"/>
            </a:ext>
          </a:extLst>
        </xdr:cNvPr>
        <xdr:cNvPicPr>
          <a:picLocks noChangeAspect="1"/>
        </xdr:cNvPicPr>
      </xdr:nvPicPr>
      <xdr:blipFill>
        <a:blip xmlns:r="http://schemas.openxmlformats.org/officeDocument/2006/relationships" r:embed="rId695">
          <a:extLst>
            <a:ext uri="{28A0092B-C50C-407E-A947-70E740481C1C}">
              <a14:useLocalDpi xmlns:a14="http://schemas.microsoft.com/office/drawing/2010/main" val="0"/>
            </a:ext>
          </a:extLst>
        </a:blip>
        <a:stretch>
          <a:fillRect/>
        </a:stretch>
      </xdr:blipFill>
      <xdr:spPr>
        <a:xfrm>
          <a:off x="5198190" y="206438795"/>
          <a:ext cx="253968" cy="252623"/>
        </a:xfrm>
        <a:prstGeom prst="rect">
          <a:avLst/>
        </a:prstGeom>
      </xdr:spPr>
    </xdr:pic>
    <xdr:clientData/>
  </xdr:twoCellAnchor>
  <xdr:twoCellAnchor editAs="oneCell">
    <xdr:from>
      <xdr:col>2</xdr:col>
      <xdr:colOff>161370</xdr:colOff>
      <xdr:row>696</xdr:row>
      <xdr:rowOff>26895</xdr:rowOff>
    </xdr:from>
    <xdr:to>
      <xdr:col>2</xdr:col>
      <xdr:colOff>415338</xdr:colOff>
      <xdr:row>696</xdr:row>
      <xdr:rowOff>280863</xdr:rowOff>
    </xdr:to>
    <xdr:pic>
      <xdr:nvPicPr>
        <xdr:cNvPr id="697" name="図 696">
          <a:extLst>
            <a:ext uri="{FF2B5EF4-FFF2-40B4-BE49-F238E27FC236}">
              <a16:creationId xmlns:a16="http://schemas.microsoft.com/office/drawing/2014/main" id="{F74897EE-C54D-4C90-8054-63455E0F00F9}"/>
            </a:ext>
          </a:extLst>
        </xdr:cNvPr>
        <xdr:cNvPicPr>
          <a:picLocks noChangeAspect="1"/>
        </xdr:cNvPicPr>
      </xdr:nvPicPr>
      <xdr:blipFill>
        <a:blip xmlns:r="http://schemas.openxmlformats.org/officeDocument/2006/relationships" r:embed="rId696">
          <a:extLst>
            <a:ext uri="{28A0092B-C50C-407E-A947-70E740481C1C}">
              <a14:useLocalDpi xmlns:a14="http://schemas.microsoft.com/office/drawing/2010/main" val="0"/>
            </a:ext>
          </a:extLst>
        </a:blip>
        <a:stretch>
          <a:fillRect/>
        </a:stretch>
      </xdr:blipFill>
      <xdr:spPr>
        <a:xfrm>
          <a:off x="5198190" y="206734635"/>
          <a:ext cx="253968" cy="253968"/>
        </a:xfrm>
        <a:prstGeom prst="rect">
          <a:avLst/>
        </a:prstGeom>
      </xdr:spPr>
    </xdr:pic>
    <xdr:clientData/>
  </xdr:twoCellAnchor>
  <xdr:twoCellAnchor editAs="oneCell">
    <xdr:from>
      <xdr:col>2</xdr:col>
      <xdr:colOff>161370</xdr:colOff>
      <xdr:row>697</xdr:row>
      <xdr:rowOff>26900</xdr:rowOff>
    </xdr:from>
    <xdr:to>
      <xdr:col>2</xdr:col>
      <xdr:colOff>415338</xdr:colOff>
      <xdr:row>697</xdr:row>
      <xdr:rowOff>280868</xdr:rowOff>
    </xdr:to>
    <xdr:pic>
      <xdr:nvPicPr>
        <xdr:cNvPr id="698" name="図 697">
          <a:extLst>
            <a:ext uri="{FF2B5EF4-FFF2-40B4-BE49-F238E27FC236}">
              <a16:creationId xmlns:a16="http://schemas.microsoft.com/office/drawing/2014/main" id="{BE260815-2EF6-48BD-8632-1D625A8A14EE}"/>
            </a:ext>
          </a:extLst>
        </xdr:cNvPr>
        <xdr:cNvPicPr>
          <a:picLocks noChangeAspect="1"/>
        </xdr:cNvPicPr>
      </xdr:nvPicPr>
      <xdr:blipFill>
        <a:blip xmlns:r="http://schemas.openxmlformats.org/officeDocument/2006/relationships" r:embed="rId697">
          <a:extLst>
            <a:ext uri="{28A0092B-C50C-407E-A947-70E740481C1C}">
              <a14:useLocalDpi xmlns:a14="http://schemas.microsoft.com/office/drawing/2010/main" val="0"/>
            </a:ext>
          </a:extLst>
        </a:blip>
        <a:stretch>
          <a:fillRect/>
        </a:stretch>
      </xdr:blipFill>
      <xdr:spPr>
        <a:xfrm>
          <a:off x="5198190" y="207031820"/>
          <a:ext cx="253968" cy="253968"/>
        </a:xfrm>
        <a:prstGeom prst="rect">
          <a:avLst/>
        </a:prstGeom>
      </xdr:spPr>
    </xdr:pic>
    <xdr:clientData/>
  </xdr:twoCellAnchor>
  <xdr:twoCellAnchor editAs="oneCell">
    <xdr:from>
      <xdr:col>2</xdr:col>
      <xdr:colOff>161370</xdr:colOff>
      <xdr:row>698</xdr:row>
      <xdr:rowOff>28238</xdr:rowOff>
    </xdr:from>
    <xdr:to>
      <xdr:col>2</xdr:col>
      <xdr:colOff>415338</xdr:colOff>
      <xdr:row>698</xdr:row>
      <xdr:rowOff>280861</xdr:rowOff>
    </xdr:to>
    <xdr:pic>
      <xdr:nvPicPr>
        <xdr:cNvPr id="699" name="図 698">
          <a:extLst>
            <a:ext uri="{FF2B5EF4-FFF2-40B4-BE49-F238E27FC236}">
              <a16:creationId xmlns:a16="http://schemas.microsoft.com/office/drawing/2014/main" id="{BCCC71AC-D1EF-4E71-9182-830859CA40CC}"/>
            </a:ext>
          </a:extLst>
        </xdr:cNvPr>
        <xdr:cNvPicPr>
          <a:picLocks noChangeAspect="1"/>
        </xdr:cNvPicPr>
      </xdr:nvPicPr>
      <xdr:blipFill>
        <a:blip xmlns:r="http://schemas.openxmlformats.org/officeDocument/2006/relationships" r:embed="rId698">
          <a:extLst>
            <a:ext uri="{28A0092B-C50C-407E-A947-70E740481C1C}">
              <a14:useLocalDpi xmlns:a14="http://schemas.microsoft.com/office/drawing/2010/main" val="0"/>
            </a:ext>
          </a:extLst>
        </a:blip>
        <a:stretch>
          <a:fillRect/>
        </a:stretch>
      </xdr:blipFill>
      <xdr:spPr>
        <a:xfrm>
          <a:off x="5198190" y="207330338"/>
          <a:ext cx="253968" cy="252623"/>
        </a:xfrm>
        <a:prstGeom prst="rect">
          <a:avLst/>
        </a:prstGeom>
      </xdr:spPr>
    </xdr:pic>
    <xdr:clientData/>
  </xdr:twoCellAnchor>
  <xdr:twoCellAnchor editAs="oneCell">
    <xdr:from>
      <xdr:col>2</xdr:col>
      <xdr:colOff>161370</xdr:colOff>
      <xdr:row>699</xdr:row>
      <xdr:rowOff>26897</xdr:rowOff>
    </xdr:from>
    <xdr:to>
      <xdr:col>2</xdr:col>
      <xdr:colOff>415338</xdr:colOff>
      <xdr:row>699</xdr:row>
      <xdr:rowOff>280865</xdr:rowOff>
    </xdr:to>
    <xdr:pic>
      <xdr:nvPicPr>
        <xdr:cNvPr id="700" name="図 699">
          <a:extLst>
            <a:ext uri="{FF2B5EF4-FFF2-40B4-BE49-F238E27FC236}">
              <a16:creationId xmlns:a16="http://schemas.microsoft.com/office/drawing/2014/main" id="{9CA85593-2942-4DDA-BF24-5B5672E18B91}"/>
            </a:ext>
          </a:extLst>
        </xdr:cNvPr>
        <xdr:cNvPicPr>
          <a:picLocks noChangeAspect="1"/>
        </xdr:cNvPicPr>
      </xdr:nvPicPr>
      <xdr:blipFill>
        <a:blip xmlns:r="http://schemas.openxmlformats.org/officeDocument/2006/relationships" r:embed="rId699">
          <a:extLst>
            <a:ext uri="{28A0092B-C50C-407E-A947-70E740481C1C}">
              <a14:useLocalDpi xmlns:a14="http://schemas.microsoft.com/office/drawing/2010/main" val="0"/>
            </a:ext>
          </a:extLst>
        </a:blip>
        <a:stretch>
          <a:fillRect/>
        </a:stretch>
      </xdr:blipFill>
      <xdr:spPr>
        <a:xfrm>
          <a:off x="5198190" y="207626177"/>
          <a:ext cx="253968" cy="253968"/>
        </a:xfrm>
        <a:prstGeom prst="rect">
          <a:avLst/>
        </a:prstGeom>
      </xdr:spPr>
    </xdr:pic>
    <xdr:clientData/>
  </xdr:twoCellAnchor>
  <xdr:twoCellAnchor editAs="oneCell">
    <xdr:from>
      <xdr:col>2</xdr:col>
      <xdr:colOff>161370</xdr:colOff>
      <xdr:row>700</xdr:row>
      <xdr:rowOff>28235</xdr:rowOff>
    </xdr:from>
    <xdr:to>
      <xdr:col>2</xdr:col>
      <xdr:colOff>415338</xdr:colOff>
      <xdr:row>700</xdr:row>
      <xdr:rowOff>280858</xdr:rowOff>
    </xdr:to>
    <xdr:pic>
      <xdr:nvPicPr>
        <xdr:cNvPr id="701" name="図 700">
          <a:extLst>
            <a:ext uri="{FF2B5EF4-FFF2-40B4-BE49-F238E27FC236}">
              <a16:creationId xmlns:a16="http://schemas.microsoft.com/office/drawing/2014/main" id="{FD5225AE-0556-4A90-B61E-4B8DFBD4EBAF}"/>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tretch>
          <a:fillRect/>
        </a:stretch>
      </xdr:blipFill>
      <xdr:spPr>
        <a:xfrm>
          <a:off x="5198190" y="207924695"/>
          <a:ext cx="253968" cy="252623"/>
        </a:xfrm>
        <a:prstGeom prst="rect">
          <a:avLst/>
        </a:prstGeom>
      </xdr:spPr>
    </xdr:pic>
    <xdr:clientData/>
  </xdr:twoCellAnchor>
  <xdr:twoCellAnchor editAs="oneCell">
    <xdr:from>
      <xdr:col>2</xdr:col>
      <xdr:colOff>161370</xdr:colOff>
      <xdr:row>701</xdr:row>
      <xdr:rowOff>26895</xdr:rowOff>
    </xdr:from>
    <xdr:to>
      <xdr:col>2</xdr:col>
      <xdr:colOff>415338</xdr:colOff>
      <xdr:row>701</xdr:row>
      <xdr:rowOff>280863</xdr:rowOff>
    </xdr:to>
    <xdr:pic>
      <xdr:nvPicPr>
        <xdr:cNvPr id="702" name="図 701">
          <a:extLst>
            <a:ext uri="{FF2B5EF4-FFF2-40B4-BE49-F238E27FC236}">
              <a16:creationId xmlns:a16="http://schemas.microsoft.com/office/drawing/2014/main" id="{103CF2F1-B0B5-4FC4-A9B3-F4ED4458B7C9}"/>
            </a:ext>
          </a:extLst>
        </xdr:cNvPr>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5198190" y="208220535"/>
          <a:ext cx="253968" cy="253968"/>
        </a:xfrm>
        <a:prstGeom prst="rect">
          <a:avLst/>
        </a:prstGeom>
      </xdr:spPr>
    </xdr:pic>
    <xdr:clientData/>
  </xdr:twoCellAnchor>
  <xdr:twoCellAnchor editAs="oneCell">
    <xdr:from>
      <xdr:col>2</xdr:col>
      <xdr:colOff>161370</xdr:colOff>
      <xdr:row>702</xdr:row>
      <xdr:rowOff>26900</xdr:rowOff>
    </xdr:from>
    <xdr:to>
      <xdr:col>2</xdr:col>
      <xdr:colOff>415338</xdr:colOff>
      <xdr:row>702</xdr:row>
      <xdr:rowOff>280868</xdr:rowOff>
    </xdr:to>
    <xdr:pic>
      <xdr:nvPicPr>
        <xdr:cNvPr id="703" name="図 702">
          <a:extLst>
            <a:ext uri="{FF2B5EF4-FFF2-40B4-BE49-F238E27FC236}">
              <a16:creationId xmlns:a16="http://schemas.microsoft.com/office/drawing/2014/main" id="{F2C5B2DF-854F-4B22-AB44-40CE91DF138D}"/>
            </a:ext>
          </a:extLst>
        </xdr:cNvPr>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5198190" y="208517720"/>
          <a:ext cx="253968" cy="253968"/>
        </a:xfrm>
        <a:prstGeom prst="rect">
          <a:avLst/>
        </a:prstGeom>
      </xdr:spPr>
    </xdr:pic>
    <xdr:clientData/>
  </xdr:twoCellAnchor>
  <xdr:twoCellAnchor editAs="oneCell">
    <xdr:from>
      <xdr:col>2</xdr:col>
      <xdr:colOff>161370</xdr:colOff>
      <xdr:row>703</xdr:row>
      <xdr:rowOff>26905</xdr:rowOff>
    </xdr:from>
    <xdr:to>
      <xdr:col>2</xdr:col>
      <xdr:colOff>415338</xdr:colOff>
      <xdr:row>703</xdr:row>
      <xdr:rowOff>280873</xdr:rowOff>
    </xdr:to>
    <xdr:pic>
      <xdr:nvPicPr>
        <xdr:cNvPr id="704" name="図 703">
          <a:extLst>
            <a:ext uri="{FF2B5EF4-FFF2-40B4-BE49-F238E27FC236}">
              <a16:creationId xmlns:a16="http://schemas.microsoft.com/office/drawing/2014/main" id="{D816B396-3A82-4C17-8402-76A3417E13A9}"/>
            </a:ext>
          </a:extLst>
        </xdr:cNvPr>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tretch>
          <a:fillRect/>
        </a:stretch>
      </xdr:blipFill>
      <xdr:spPr>
        <a:xfrm>
          <a:off x="5198190" y="208814905"/>
          <a:ext cx="253968" cy="253968"/>
        </a:xfrm>
        <a:prstGeom prst="rect">
          <a:avLst/>
        </a:prstGeom>
      </xdr:spPr>
    </xdr:pic>
    <xdr:clientData/>
  </xdr:twoCellAnchor>
  <xdr:twoCellAnchor editAs="oneCell">
    <xdr:from>
      <xdr:col>2</xdr:col>
      <xdr:colOff>161370</xdr:colOff>
      <xdr:row>704</xdr:row>
      <xdr:rowOff>28230</xdr:rowOff>
    </xdr:from>
    <xdr:to>
      <xdr:col>2</xdr:col>
      <xdr:colOff>415338</xdr:colOff>
      <xdr:row>704</xdr:row>
      <xdr:rowOff>280853</xdr:rowOff>
    </xdr:to>
    <xdr:pic>
      <xdr:nvPicPr>
        <xdr:cNvPr id="705" name="図 704">
          <a:extLst>
            <a:ext uri="{FF2B5EF4-FFF2-40B4-BE49-F238E27FC236}">
              <a16:creationId xmlns:a16="http://schemas.microsoft.com/office/drawing/2014/main" id="{362233E9-1E4E-44C5-BA7C-35DE2BD03196}"/>
            </a:ext>
          </a:extLst>
        </xdr:cNvPr>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tretch>
          <a:fillRect/>
        </a:stretch>
      </xdr:blipFill>
      <xdr:spPr>
        <a:xfrm>
          <a:off x="5198190" y="209113410"/>
          <a:ext cx="253968" cy="252623"/>
        </a:xfrm>
        <a:prstGeom prst="rect">
          <a:avLst/>
        </a:prstGeom>
      </xdr:spPr>
    </xdr:pic>
    <xdr:clientData/>
  </xdr:twoCellAnchor>
  <xdr:twoCellAnchor editAs="oneCell">
    <xdr:from>
      <xdr:col>2</xdr:col>
      <xdr:colOff>161370</xdr:colOff>
      <xdr:row>705</xdr:row>
      <xdr:rowOff>28235</xdr:rowOff>
    </xdr:from>
    <xdr:to>
      <xdr:col>2</xdr:col>
      <xdr:colOff>415338</xdr:colOff>
      <xdr:row>705</xdr:row>
      <xdr:rowOff>280858</xdr:rowOff>
    </xdr:to>
    <xdr:pic>
      <xdr:nvPicPr>
        <xdr:cNvPr id="706" name="図 705">
          <a:extLst>
            <a:ext uri="{FF2B5EF4-FFF2-40B4-BE49-F238E27FC236}">
              <a16:creationId xmlns:a16="http://schemas.microsoft.com/office/drawing/2014/main" id="{4625FA55-1FE6-45E8-813B-3696A6DB0038}"/>
            </a:ext>
          </a:extLst>
        </xdr:cNvPr>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5198190" y="209410595"/>
          <a:ext cx="253968" cy="252623"/>
        </a:xfrm>
        <a:prstGeom prst="rect">
          <a:avLst/>
        </a:prstGeom>
      </xdr:spPr>
    </xdr:pic>
    <xdr:clientData/>
  </xdr:twoCellAnchor>
  <xdr:twoCellAnchor editAs="oneCell">
    <xdr:from>
      <xdr:col>2</xdr:col>
      <xdr:colOff>161370</xdr:colOff>
      <xdr:row>706</xdr:row>
      <xdr:rowOff>26895</xdr:rowOff>
    </xdr:from>
    <xdr:to>
      <xdr:col>2</xdr:col>
      <xdr:colOff>415338</xdr:colOff>
      <xdr:row>706</xdr:row>
      <xdr:rowOff>280863</xdr:rowOff>
    </xdr:to>
    <xdr:pic>
      <xdr:nvPicPr>
        <xdr:cNvPr id="707" name="図 706">
          <a:extLst>
            <a:ext uri="{FF2B5EF4-FFF2-40B4-BE49-F238E27FC236}">
              <a16:creationId xmlns:a16="http://schemas.microsoft.com/office/drawing/2014/main" id="{4F2CAAA7-3988-4015-B988-D44861FDD85D}"/>
            </a:ext>
          </a:extLst>
        </xdr:cNvPr>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5198190" y="209706435"/>
          <a:ext cx="253968" cy="253968"/>
        </a:xfrm>
        <a:prstGeom prst="rect">
          <a:avLst/>
        </a:prstGeom>
      </xdr:spPr>
    </xdr:pic>
    <xdr:clientData/>
  </xdr:twoCellAnchor>
  <xdr:twoCellAnchor editAs="oneCell">
    <xdr:from>
      <xdr:col>2</xdr:col>
      <xdr:colOff>161370</xdr:colOff>
      <xdr:row>707</xdr:row>
      <xdr:rowOff>26900</xdr:rowOff>
    </xdr:from>
    <xdr:to>
      <xdr:col>2</xdr:col>
      <xdr:colOff>415338</xdr:colOff>
      <xdr:row>707</xdr:row>
      <xdr:rowOff>280868</xdr:rowOff>
    </xdr:to>
    <xdr:pic>
      <xdr:nvPicPr>
        <xdr:cNvPr id="708" name="図 707">
          <a:extLst>
            <a:ext uri="{FF2B5EF4-FFF2-40B4-BE49-F238E27FC236}">
              <a16:creationId xmlns:a16="http://schemas.microsoft.com/office/drawing/2014/main" id="{68411881-A439-464A-B526-D98BEDFFCE20}"/>
            </a:ext>
          </a:extLst>
        </xdr:cNvPr>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5198190" y="210003620"/>
          <a:ext cx="253968" cy="253968"/>
        </a:xfrm>
        <a:prstGeom prst="rect">
          <a:avLst/>
        </a:prstGeom>
      </xdr:spPr>
    </xdr:pic>
    <xdr:clientData/>
  </xdr:twoCellAnchor>
  <xdr:twoCellAnchor editAs="oneCell">
    <xdr:from>
      <xdr:col>2</xdr:col>
      <xdr:colOff>161370</xdr:colOff>
      <xdr:row>708</xdr:row>
      <xdr:rowOff>26905</xdr:rowOff>
    </xdr:from>
    <xdr:to>
      <xdr:col>2</xdr:col>
      <xdr:colOff>415338</xdr:colOff>
      <xdr:row>708</xdr:row>
      <xdr:rowOff>280873</xdr:rowOff>
    </xdr:to>
    <xdr:pic>
      <xdr:nvPicPr>
        <xdr:cNvPr id="709" name="図 708">
          <a:extLst>
            <a:ext uri="{FF2B5EF4-FFF2-40B4-BE49-F238E27FC236}">
              <a16:creationId xmlns:a16="http://schemas.microsoft.com/office/drawing/2014/main" id="{560F22D6-584C-4921-BB30-6FC6CADFDC85}"/>
            </a:ext>
          </a:extLst>
        </xdr:cNvPr>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tretch>
          <a:fillRect/>
        </a:stretch>
      </xdr:blipFill>
      <xdr:spPr>
        <a:xfrm>
          <a:off x="5198190" y="210300805"/>
          <a:ext cx="253968" cy="253968"/>
        </a:xfrm>
        <a:prstGeom prst="rect">
          <a:avLst/>
        </a:prstGeom>
      </xdr:spPr>
    </xdr:pic>
    <xdr:clientData/>
  </xdr:twoCellAnchor>
  <xdr:twoCellAnchor editAs="oneCell">
    <xdr:from>
      <xdr:col>2</xdr:col>
      <xdr:colOff>161370</xdr:colOff>
      <xdr:row>709</xdr:row>
      <xdr:rowOff>28229</xdr:rowOff>
    </xdr:from>
    <xdr:to>
      <xdr:col>2</xdr:col>
      <xdr:colOff>415338</xdr:colOff>
      <xdr:row>709</xdr:row>
      <xdr:rowOff>280853</xdr:rowOff>
    </xdr:to>
    <xdr:pic>
      <xdr:nvPicPr>
        <xdr:cNvPr id="710" name="図 709">
          <a:extLst>
            <a:ext uri="{FF2B5EF4-FFF2-40B4-BE49-F238E27FC236}">
              <a16:creationId xmlns:a16="http://schemas.microsoft.com/office/drawing/2014/main" id="{8B504527-3C76-4F50-A5E1-9D130D264791}"/>
            </a:ext>
          </a:extLst>
        </xdr:cNvPr>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tretch>
          <a:fillRect/>
        </a:stretch>
      </xdr:blipFill>
      <xdr:spPr>
        <a:xfrm>
          <a:off x="5198190" y="210599309"/>
          <a:ext cx="253968" cy="252624"/>
        </a:xfrm>
        <a:prstGeom prst="rect">
          <a:avLst/>
        </a:prstGeom>
      </xdr:spPr>
    </xdr:pic>
    <xdr:clientData/>
  </xdr:twoCellAnchor>
  <xdr:twoCellAnchor editAs="oneCell">
    <xdr:from>
      <xdr:col>2</xdr:col>
      <xdr:colOff>161370</xdr:colOff>
      <xdr:row>710</xdr:row>
      <xdr:rowOff>28235</xdr:rowOff>
    </xdr:from>
    <xdr:to>
      <xdr:col>2</xdr:col>
      <xdr:colOff>415338</xdr:colOff>
      <xdr:row>710</xdr:row>
      <xdr:rowOff>280858</xdr:rowOff>
    </xdr:to>
    <xdr:pic>
      <xdr:nvPicPr>
        <xdr:cNvPr id="711" name="図 710">
          <a:extLst>
            <a:ext uri="{FF2B5EF4-FFF2-40B4-BE49-F238E27FC236}">
              <a16:creationId xmlns:a16="http://schemas.microsoft.com/office/drawing/2014/main" id="{472C8DC0-8DE5-46D2-B63B-0FB0D49FA664}"/>
            </a:ext>
          </a:extLst>
        </xdr:cNvPr>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5198190" y="210896495"/>
          <a:ext cx="253968" cy="252623"/>
        </a:xfrm>
        <a:prstGeom prst="rect">
          <a:avLst/>
        </a:prstGeom>
      </xdr:spPr>
    </xdr:pic>
    <xdr:clientData/>
  </xdr:twoCellAnchor>
  <xdr:twoCellAnchor editAs="oneCell">
    <xdr:from>
      <xdr:col>2</xdr:col>
      <xdr:colOff>161370</xdr:colOff>
      <xdr:row>711</xdr:row>
      <xdr:rowOff>26895</xdr:rowOff>
    </xdr:from>
    <xdr:to>
      <xdr:col>2</xdr:col>
      <xdr:colOff>415338</xdr:colOff>
      <xdr:row>711</xdr:row>
      <xdr:rowOff>280863</xdr:rowOff>
    </xdr:to>
    <xdr:pic>
      <xdr:nvPicPr>
        <xdr:cNvPr id="712" name="図 711">
          <a:extLst>
            <a:ext uri="{FF2B5EF4-FFF2-40B4-BE49-F238E27FC236}">
              <a16:creationId xmlns:a16="http://schemas.microsoft.com/office/drawing/2014/main" id="{A0317E3D-3911-41E4-AB98-6397E5357E44}"/>
            </a:ext>
          </a:extLst>
        </xdr:cNvPr>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tretch>
          <a:fillRect/>
        </a:stretch>
      </xdr:blipFill>
      <xdr:spPr>
        <a:xfrm>
          <a:off x="5198190" y="211192335"/>
          <a:ext cx="253968" cy="253968"/>
        </a:xfrm>
        <a:prstGeom prst="rect">
          <a:avLst/>
        </a:prstGeom>
      </xdr:spPr>
    </xdr:pic>
    <xdr:clientData/>
  </xdr:twoCellAnchor>
  <xdr:twoCellAnchor editAs="oneCell">
    <xdr:from>
      <xdr:col>2</xdr:col>
      <xdr:colOff>161370</xdr:colOff>
      <xdr:row>712</xdr:row>
      <xdr:rowOff>26900</xdr:rowOff>
    </xdr:from>
    <xdr:to>
      <xdr:col>2</xdr:col>
      <xdr:colOff>415338</xdr:colOff>
      <xdr:row>712</xdr:row>
      <xdr:rowOff>280868</xdr:rowOff>
    </xdr:to>
    <xdr:pic>
      <xdr:nvPicPr>
        <xdr:cNvPr id="713" name="図 712">
          <a:extLst>
            <a:ext uri="{FF2B5EF4-FFF2-40B4-BE49-F238E27FC236}">
              <a16:creationId xmlns:a16="http://schemas.microsoft.com/office/drawing/2014/main" id="{CCE7E818-2C32-48B3-AB66-9201C569ADED}"/>
            </a:ext>
          </a:extLst>
        </xdr:cNvPr>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tretch>
          <a:fillRect/>
        </a:stretch>
      </xdr:blipFill>
      <xdr:spPr>
        <a:xfrm>
          <a:off x="5198190" y="211489520"/>
          <a:ext cx="253968" cy="253968"/>
        </a:xfrm>
        <a:prstGeom prst="rect">
          <a:avLst/>
        </a:prstGeom>
      </xdr:spPr>
    </xdr:pic>
    <xdr:clientData/>
  </xdr:twoCellAnchor>
  <xdr:twoCellAnchor editAs="oneCell">
    <xdr:from>
      <xdr:col>2</xdr:col>
      <xdr:colOff>161370</xdr:colOff>
      <xdr:row>713</xdr:row>
      <xdr:rowOff>26905</xdr:rowOff>
    </xdr:from>
    <xdr:to>
      <xdr:col>2</xdr:col>
      <xdr:colOff>415338</xdr:colOff>
      <xdr:row>713</xdr:row>
      <xdr:rowOff>280873</xdr:rowOff>
    </xdr:to>
    <xdr:pic>
      <xdr:nvPicPr>
        <xdr:cNvPr id="714" name="図 713">
          <a:extLst>
            <a:ext uri="{FF2B5EF4-FFF2-40B4-BE49-F238E27FC236}">
              <a16:creationId xmlns:a16="http://schemas.microsoft.com/office/drawing/2014/main" id="{23714841-2954-46D8-96B6-562211BE66A0}"/>
            </a:ext>
          </a:extLst>
        </xdr:cNvPr>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5198190" y="211786705"/>
          <a:ext cx="253968" cy="253968"/>
        </a:xfrm>
        <a:prstGeom prst="rect">
          <a:avLst/>
        </a:prstGeom>
      </xdr:spPr>
    </xdr:pic>
    <xdr:clientData/>
  </xdr:twoCellAnchor>
  <xdr:twoCellAnchor editAs="oneCell">
    <xdr:from>
      <xdr:col>2</xdr:col>
      <xdr:colOff>161370</xdr:colOff>
      <xdr:row>714</xdr:row>
      <xdr:rowOff>28230</xdr:rowOff>
    </xdr:from>
    <xdr:to>
      <xdr:col>2</xdr:col>
      <xdr:colOff>415338</xdr:colOff>
      <xdr:row>714</xdr:row>
      <xdr:rowOff>280853</xdr:rowOff>
    </xdr:to>
    <xdr:pic>
      <xdr:nvPicPr>
        <xdr:cNvPr id="715" name="図 714">
          <a:extLst>
            <a:ext uri="{FF2B5EF4-FFF2-40B4-BE49-F238E27FC236}">
              <a16:creationId xmlns:a16="http://schemas.microsoft.com/office/drawing/2014/main" id="{07EA95B3-E537-4BE5-8014-350938C92447}"/>
            </a:ext>
          </a:extLst>
        </xdr:cNvPr>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tretch>
          <a:fillRect/>
        </a:stretch>
      </xdr:blipFill>
      <xdr:spPr>
        <a:xfrm>
          <a:off x="5198190" y="212085210"/>
          <a:ext cx="253968" cy="252623"/>
        </a:xfrm>
        <a:prstGeom prst="rect">
          <a:avLst/>
        </a:prstGeom>
      </xdr:spPr>
    </xdr:pic>
    <xdr:clientData/>
  </xdr:twoCellAnchor>
  <xdr:twoCellAnchor editAs="oneCell">
    <xdr:from>
      <xdr:col>2</xdr:col>
      <xdr:colOff>161370</xdr:colOff>
      <xdr:row>715</xdr:row>
      <xdr:rowOff>28235</xdr:rowOff>
    </xdr:from>
    <xdr:to>
      <xdr:col>2</xdr:col>
      <xdr:colOff>415338</xdr:colOff>
      <xdr:row>715</xdr:row>
      <xdr:rowOff>280858</xdr:rowOff>
    </xdr:to>
    <xdr:pic>
      <xdr:nvPicPr>
        <xdr:cNvPr id="716" name="図 715">
          <a:extLst>
            <a:ext uri="{FF2B5EF4-FFF2-40B4-BE49-F238E27FC236}">
              <a16:creationId xmlns:a16="http://schemas.microsoft.com/office/drawing/2014/main" id="{D0C1A6DA-8B0A-4B09-80AD-A1812296AB02}"/>
            </a:ext>
          </a:extLst>
        </xdr:cNvPr>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5198190" y="212382395"/>
          <a:ext cx="253968" cy="252623"/>
        </a:xfrm>
        <a:prstGeom prst="rect">
          <a:avLst/>
        </a:prstGeom>
      </xdr:spPr>
    </xdr:pic>
    <xdr:clientData/>
  </xdr:twoCellAnchor>
  <xdr:twoCellAnchor editAs="oneCell">
    <xdr:from>
      <xdr:col>2</xdr:col>
      <xdr:colOff>161370</xdr:colOff>
      <xdr:row>716</xdr:row>
      <xdr:rowOff>26895</xdr:rowOff>
    </xdr:from>
    <xdr:to>
      <xdr:col>2</xdr:col>
      <xdr:colOff>415338</xdr:colOff>
      <xdr:row>716</xdr:row>
      <xdr:rowOff>280863</xdr:rowOff>
    </xdr:to>
    <xdr:pic>
      <xdr:nvPicPr>
        <xdr:cNvPr id="717" name="図 716">
          <a:extLst>
            <a:ext uri="{FF2B5EF4-FFF2-40B4-BE49-F238E27FC236}">
              <a16:creationId xmlns:a16="http://schemas.microsoft.com/office/drawing/2014/main" id="{139DFD33-0AEF-4749-A364-6E4B68110231}"/>
            </a:ext>
          </a:extLst>
        </xdr:cNvPr>
        <xdr:cNvPicPr>
          <a:picLocks noChangeAspect="1"/>
        </xdr:cNvPicPr>
      </xdr:nvPicPr>
      <xdr:blipFill>
        <a:blip xmlns:r="http://schemas.openxmlformats.org/officeDocument/2006/relationships" r:embed="rId226">
          <a:extLst>
            <a:ext uri="{28A0092B-C50C-407E-A947-70E740481C1C}">
              <a14:useLocalDpi xmlns:a14="http://schemas.microsoft.com/office/drawing/2010/main" val="0"/>
            </a:ext>
          </a:extLst>
        </a:blip>
        <a:stretch>
          <a:fillRect/>
        </a:stretch>
      </xdr:blipFill>
      <xdr:spPr>
        <a:xfrm>
          <a:off x="5198190" y="212678235"/>
          <a:ext cx="253968" cy="253968"/>
        </a:xfrm>
        <a:prstGeom prst="rect">
          <a:avLst/>
        </a:prstGeom>
      </xdr:spPr>
    </xdr:pic>
    <xdr:clientData/>
  </xdr:twoCellAnchor>
  <xdr:twoCellAnchor editAs="oneCell">
    <xdr:from>
      <xdr:col>2</xdr:col>
      <xdr:colOff>161370</xdr:colOff>
      <xdr:row>717</xdr:row>
      <xdr:rowOff>26900</xdr:rowOff>
    </xdr:from>
    <xdr:to>
      <xdr:col>2</xdr:col>
      <xdr:colOff>415338</xdr:colOff>
      <xdr:row>717</xdr:row>
      <xdr:rowOff>280868</xdr:rowOff>
    </xdr:to>
    <xdr:pic>
      <xdr:nvPicPr>
        <xdr:cNvPr id="718" name="図 717">
          <a:extLst>
            <a:ext uri="{FF2B5EF4-FFF2-40B4-BE49-F238E27FC236}">
              <a16:creationId xmlns:a16="http://schemas.microsoft.com/office/drawing/2014/main" id="{87F5A291-4E97-4453-B6F1-9A63B5F302B8}"/>
            </a:ext>
          </a:extLst>
        </xdr:cNvPr>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tretch>
          <a:fillRect/>
        </a:stretch>
      </xdr:blipFill>
      <xdr:spPr>
        <a:xfrm>
          <a:off x="5198190" y="212975420"/>
          <a:ext cx="253968" cy="253968"/>
        </a:xfrm>
        <a:prstGeom prst="rect">
          <a:avLst/>
        </a:prstGeom>
      </xdr:spPr>
    </xdr:pic>
    <xdr:clientData/>
  </xdr:twoCellAnchor>
  <xdr:twoCellAnchor editAs="oneCell">
    <xdr:from>
      <xdr:col>2</xdr:col>
      <xdr:colOff>161370</xdr:colOff>
      <xdr:row>718</xdr:row>
      <xdr:rowOff>26905</xdr:rowOff>
    </xdr:from>
    <xdr:to>
      <xdr:col>2</xdr:col>
      <xdr:colOff>415338</xdr:colOff>
      <xdr:row>718</xdr:row>
      <xdr:rowOff>280873</xdr:rowOff>
    </xdr:to>
    <xdr:pic>
      <xdr:nvPicPr>
        <xdr:cNvPr id="719" name="図 718">
          <a:extLst>
            <a:ext uri="{FF2B5EF4-FFF2-40B4-BE49-F238E27FC236}">
              <a16:creationId xmlns:a16="http://schemas.microsoft.com/office/drawing/2014/main" id="{A58E1D4C-60B0-4322-9519-0C4022D4CB8E}"/>
            </a:ext>
          </a:extLst>
        </xdr:cNvPr>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tretch>
          <a:fillRect/>
        </a:stretch>
      </xdr:blipFill>
      <xdr:spPr>
        <a:xfrm>
          <a:off x="5198190" y="213272605"/>
          <a:ext cx="253968" cy="253968"/>
        </a:xfrm>
        <a:prstGeom prst="rect">
          <a:avLst/>
        </a:prstGeom>
      </xdr:spPr>
    </xdr:pic>
    <xdr:clientData/>
  </xdr:twoCellAnchor>
  <xdr:twoCellAnchor editAs="oneCell">
    <xdr:from>
      <xdr:col>2</xdr:col>
      <xdr:colOff>161370</xdr:colOff>
      <xdr:row>719</xdr:row>
      <xdr:rowOff>28229</xdr:rowOff>
    </xdr:from>
    <xdr:to>
      <xdr:col>2</xdr:col>
      <xdr:colOff>415338</xdr:colOff>
      <xdr:row>719</xdr:row>
      <xdr:rowOff>280853</xdr:rowOff>
    </xdr:to>
    <xdr:pic>
      <xdr:nvPicPr>
        <xdr:cNvPr id="720" name="図 719">
          <a:extLst>
            <a:ext uri="{FF2B5EF4-FFF2-40B4-BE49-F238E27FC236}">
              <a16:creationId xmlns:a16="http://schemas.microsoft.com/office/drawing/2014/main" id="{761AB8B3-10B9-4D01-9CBE-0F9A46E69C22}"/>
            </a:ext>
          </a:extLst>
        </xdr:cNvPr>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tretch>
          <a:fillRect/>
        </a:stretch>
      </xdr:blipFill>
      <xdr:spPr>
        <a:xfrm>
          <a:off x="5198190" y="213571109"/>
          <a:ext cx="253968" cy="252624"/>
        </a:xfrm>
        <a:prstGeom prst="rect">
          <a:avLst/>
        </a:prstGeom>
      </xdr:spPr>
    </xdr:pic>
    <xdr:clientData/>
  </xdr:twoCellAnchor>
  <xdr:twoCellAnchor editAs="oneCell">
    <xdr:from>
      <xdr:col>2</xdr:col>
      <xdr:colOff>161370</xdr:colOff>
      <xdr:row>720</xdr:row>
      <xdr:rowOff>28235</xdr:rowOff>
    </xdr:from>
    <xdr:to>
      <xdr:col>2</xdr:col>
      <xdr:colOff>415338</xdr:colOff>
      <xdr:row>720</xdr:row>
      <xdr:rowOff>280858</xdr:rowOff>
    </xdr:to>
    <xdr:pic>
      <xdr:nvPicPr>
        <xdr:cNvPr id="721" name="図 720">
          <a:extLst>
            <a:ext uri="{FF2B5EF4-FFF2-40B4-BE49-F238E27FC236}">
              <a16:creationId xmlns:a16="http://schemas.microsoft.com/office/drawing/2014/main" id="{6329BD85-22E9-4E2E-B53C-F718435DF9DB}"/>
            </a:ext>
          </a:extLst>
        </xdr:cNvPr>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tretch>
          <a:fillRect/>
        </a:stretch>
      </xdr:blipFill>
      <xdr:spPr>
        <a:xfrm>
          <a:off x="5198190" y="213868295"/>
          <a:ext cx="253968" cy="252623"/>
        </a:xfrm>
        <a:prstGeom prst="rect">
          <a:avLst/>
        </a:prstGeom>
      </xdr:spPr>
    </xdr:pic>
    <xdr:clientData/>
  </xdr:twoCellAnchor>
  <xdr:twoCellAnchor editAs="oneCell">
    <xdr:from>
      <xdr:col>2</xdr:col>
      <xdr:colOff>161370</xdr:colOff>
      <xdr:row>721</xdr:row>
      <xdr:rowOff>26895</xdr:rowOff>
    </xdr:from>
    <xdr:to>
      <xdr:col>2</xdr:col>
      <xdr:colOff>415338</xdr:colOff>
      <xdr:row>721</xdr:row>
      <xdr:rowOff>280863</xdr:rowOff>
    </xdr:to>
    <xdr:pic>
      <xdr:nvPicPr>
        <xdr:cNvPr id="722" name="図 721">
          <a:extLst>
            <a:ext uri="{FF2B5EF4-FFF2-40B4-BE49-F238E27FC236}">
              <a16:creationId xmlns:a16="http://schemas.microsoft.com/office/drawing/2014/main" id="{5139F885-9F12-4C72-AA5D-11ED7E7CE081}"/>
            </a:ext>
          </a:extLst>
        </xdr:cNvPr>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tretch>
          <a:fillRect/>
        </a:stretch>
      </xdr:blipFill>
      <xdr:spPr>
        <a:xfrm>
          <a:off x="5198190" y="214164135"/>
          <a:ext cx="253968" cy="253968"/>
        </a:xfrm>
        <a:prstGeom prst="rect">
          <a:avLst/>
        </a:prstGeom>
      </xdr:spPr>
    </xdr:pic>
    <xdr:clientData/>
  </xdr:twoCellAnchor>
  <xdr:twoCellAnchor editAs="oneCell">
    <xdr:from>
      <xdr:col>2</xdr:col>
      <xdr:colOff>161370</xdr:colOff>
      <xdr:row>722</xdr:row>
      <xdr:rowOff>26900</xdr:rowOff>
    </xdr:from>
    <xdr:to>
      <xdr:col>2</xdr:col>
      <xdr:colOff>415338</xdr:colOff>
      <xdr:row>722</xdr:row>
      <xdr:rowOff>280868</xdr:rowOff>
    </xdr:to>
    <xdr:pic>
      <xdr:nvPicPr>
        <xdr:cNvPr id="723" name="図 722">
          <a:extLst>
            <a:ext uri="{FF2B5EF4-FFF2-40B4-BE49-F238E27FC236}">
              <a16:creationId xmlns:a16="http://schemas.microsoft.com/office/drawing/2014/main" id="{F00A9B58-9BF5-4C87-AECC-5303565675BD}"/>
            </a:ext>
          </a:extLst>
        </xdr:cNvPr>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5198190" y="214461320"/>
          <a:ext cx="253968" cy="253968"/>
        </a:xfrm>
        <a:prstGeom prst="rect">
          <a:avLst/>
        </a:prstGeom>
      </xdr:spPr>
    </xdr:pic>
    <xdr:clientData/>
  </xdr:twoCellAnchor>
  <xdr:twoCellAnchor editAs="oneCell">
    <xdr:from>
      <xdr:col>2</xdr:col>
      <xdr:colOff>161370</xdr:colOff>
      <xdr:row>723</xdr:row>
      <xdr:rowOff>26905</xdr:rowOff>
    </xdr:from>
    <xdr:to>
      <xdr:col>2</xdr:col>
      <xdr:colOff>415338</xdr:colOff>
      <xdr:row>723</xdr:row>
      <xdr:rowOff>280873</xdr:rowOff>
    </xdr:to>
    <xdr:pic>
      <xdr:nvPicPr>
        <xdr:cNvPr id="724" name="図 723">
          <a:extLst>
            <a:ext uri="{FF2B5EF4-FFF2-40B4-BE49-F238E27FC236}">
              <a16:creationId xmlns:a16="http://schemas.microsoft.com/office/drawing/2014/main" id="{2C7000D2-BBB7-404F-B5CB-7808AE4A01CE}"/>
            </a:ext>
          </a:extLst>
        </xdr:cNvPr>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tretch>
          <a:fillRect/>
        </a:stretch>
      </xdr:blipFill>
      <xdr:spPr>
        <a:xfrm>
          <a:off x="5198190" y="214758505"/>
          <a:ext cx="253968" cy="253968"/>
        </a:xfrm>
        <a:prstGeom prst="rect">
          <a:avLst/>
        </a:prstGeom>
      </xdr:spPr>
    </xdr:pic>
    <xdr:clientData/>
  </xdr:twoCellAnchor>
  <xdr:twoCellAnchor editAs="oneCell">
    <xdr:from>
      <xdr:col>2</xdr:col>
      <xdr:colOff>161370</xdr:colOff>
      <xdr:row>724</xdr:row>
      <xdr:rowOff>28230</xdr:rowOff>
    </xdr:from>
    <xdr:to>
      <xdr:col>2</xdr:col>
      <xdr:colOff>415338</xdr:colOff>
      <xdr:row>724</xdr:row>
      <xdr:rowOff>280853</xdr:rowOff>
    </xdr:to>
    <xdr:pic>
      <xdr:nvPicPr>
        <xdr:cNvPr id="725" name="図 724">
          <a:extLst>
            <a:ext uri="{FF2B5EF4-FFF2-40B4-BE49-F238E27FC236}">
              <a16:creationId xmlns:a16="http://schemas.microsoft.com/office/drawing/2014/main" id="{66D6E30C-E136-4853-98F3-CDAC0F090AD9}"/>
            </a:ext>
          </a:extLst>
        </xdr:cNvPr>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tretch>
          <a:fillRect/>
        </a:stretch>
      </xdr:blipFill>
      <xdr:spPr>
        <a:xfrm>
          <a:off x="5198190" y="215057010"/>
          <a:ext cx="253968" cy="252623"/>
        </a:xfrm>
        <a:prstGeom prst="rect">
          <a:avLst/>
        </a:prstGeom>
      </xdr:spPr>
    </xdr:pic>
    <xdr:clientData/>
  </xdr:twoCellAnchor>
  <xdr:twoCellAnchor editAs="oneCell">
    <xdr:from>
      <xdr:col>2</xdr:col>
      <xdr:colOff>161370</xdr:colOff>
      <xdr:row>725</xdr:row>
      <xdr:rowOff>28235</xdr:rowOff>
    </xdr:from>
    <xdr:to>
      <xdr:col>2</xdr:col>
      <xdr:colOff>415338</xdr:colOff>
      <xdr:row>725</xdr:row>
      <xdr:rowOff>280858</xdr:rowOff>
    </xdr:to>
    <xdr:pic>
      <xdr:nvPicPr>
        <xdr:cNvPr id="726" name="図 725">
          <a:extLst>
            <a:ext uri="{FF2B5EF4-FFF2-40B4-BE49-F238E27FC236}">
              <a16:creationId xmlns:a16="http://schemas.microsoft.com/office/drawing/2014/main" id="{F539078C-25B1-4C27-9A68-8028012B22C4}"/>
            </a:ext>
          </a:extLst>
        </xdr:cNvPr>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tretch>
          <a:fillRect/>
        </a:stretch>
      </xdr:blipFill>
      <xdr:spPr>
        <a:xfrm>
          <a:off x="5198190" y="215354195"/>
          <a:ext cx="253968" cy="252623"/>
        </a:xfrm>
        <a:prstGeom prst="rect">
          <a:avLst/>
        </a:prstGeom>
      </xdr:spPr>
    </xdr:pic>
    <xdr:clientData/>
  </xdr:twoCellAnchor>
  <xdr:twoCellAnchor editAs="oneCell">
    <xdr:from>
      <xdr:col>2</xdr:col>
      <xdr:colOff>161370</xdr:colOff>
      <xdr:row>726</xdr:row>
      <xdr:rowOff>26895</xdr:rowOff>
    </xdr:from>
    <xdr:to>
      <xdr:col>2</xdr:col>
      <xdr:colOff>415338</xdr:colOff>
      <xdr:row>726</xdr:row>
      <xdr:rowOff>280863</xdr:rowOff>
    </xdr:to>
    <xdr:pic>
      <xdr:nvPicPr>
        <xdr:cNvPr id="727" name="図 726">
          <a:extLst>
            <a:ext uri="{FF2B5EF4-FFF2-40B4-BE49-F238E27FC236}">
              <a16:creationId xmlns:a16="http://schemas.microsoft.com/office/drawing/2014/main" id="{C5A17F95-84A7-45D5-99E2-B13D7793615B}"/>
            </a:ext>
          </a:extLst>
        </xdr:cNvPr>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tretch>
          <a:fillRect/>
        </a:stretch>
      </xdr:blipFill>
      <xdr:spPr>
        <a:xfrm>
          <a:off x="5198190" y="215650035"/>
          <a:ext cx="253968" cy="253968"/>
        </a:xfrm>
        <a:prstGeom prst="rect">
          <a:avLst/>
        </a:prstGeom>
      </xdr:spPr>
    </xdr:pic>
    <xdr:clientData/>
  </xdr:twoCellAnchor>
  <xdr:twoCellAnchor editAs="oneCell">
    <xdr:from>
      <xdr:col>2</xdr:col>
      <xdr:colOff>161370</xdr:colOff>
      <xdr:row>727</xdr:row>
      <xdr:rowOff>26900</xdr:rowOff>
    </xdr:from>
    <xdr:to>
      <xdr:col>2</xdr:col>
      <xdr:colOff>415338</xdr:colOff>
      <xdr:row>727</xdr:row>
      <xdr:rowOff>280868</xdr:rowOff>
    </xdr:to>
    <xdr:pic>
      <xdr:nvPicPr>
        <xdr:cNvPr id="728" name="図 727">
          <a:extLst>
            <a:ext uri="{FF2B5EF4-FFF2-40B4-BE49-F238E27FC236}">
              <a16:creationId xmlns:a16="http://schemas.microsoft.com/office/drawing/2014/main" id="{D79C22CA-B0C1-44FC-B565-121B00843C29}"/>
            </a:ext>
          </a:extLst>
        </xdr:cNvPr>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tretch>
          <a:fillRect/>
        </a:stretch>
      </xdr:blipFill>
      <xdr:spPr>
        <a:xfrm>
          <a:off x="5198190" y="215947220"/>
          <a:ext cx="253968" cy="253968"/>
        </a:xfrm>
        <a:prstGeom prst="rect">
          <a:avLst/>
        </a:prstGeom>
      </xdr:spPr>
    </xdr:pic>
    <xdr:clientData/>
  </xdr:twoCellAnchor>
  <xdr:twoCellAnchor editAs="oneCell">
    <xdr:from>
      <xdr:col>2</xdr:col>
      <xdr:colOff>161370</xdr:colOff>
      <xdr:row>728</xdr:row>
      <xdr:rowOff>26905</xdr:rowOff>
    </xdr:from>
    <xdr:to>
      <xdr:col>2</xdr:col>
      <xdr:colOff>415338</xdr:colOff>
      <xdr:row>728</xdr:row>
      <xdr:rowOff>280873</xdr:rowOff>
    </xdr:to>
    <xdr:pic>
      <xdr:nvPicPr>
        <xdr:cNvPr id="729" name="図 728">
          <a:extLst>
            <a:ext uri="{FF2B5EF4-FFF2-40B4-BE49-F238E27FC236}">
              <a16:creationId xmlns:a16="http://schemas.microsoft.com/office/drawing/2014/main" id="{EB941158-F0DC-437B-A37E-004ADC35530C}"/>
            </a:ext>
          </a:extLst>
        </xdr:cNvPr>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tretch>
          <a:fillRect/>
        </a:stretch>
      </xdr:blipFill>
      <xdr:spPr>
        <a:xfrm>
          <a:off x="5198190" y="216244405"/>
          <a:ext cx="253968" cy="253968"/>
        </a:xfrm>
        <a:prstGeom prst="rect">
          <a:avLst/>
        </a:prstGeom>
      </xdr:spPr>
    </xdr:pic>
    <xdr:clientData/>
  </xdr:twoCellAnchor>
  <xdr:twoCellAnchor editAs="oneCell">
    <xdr:from>
      <xdr:col>2</xdr:col>
      <xdr:colOff>161370</xdr:colOff>
      <xdr:row>729</xdr:row>
      <xdr:rowOff>28230</xdr:rowOff>
    </xdr:from>
    <xdr:to>
      <xdr:col>2</xdr:col>
      <xdr:colOff>415338</xdr:colOff>
      <xdr:row>729</xdr:row>
      <xdr:rowOff>280853</xdr:rowOff>
    </xdr:to>
    <xdr:pic>
      <xdr:nvPicPr>
        <xdr:cNvPr id="730" name="図 729">
          <a:extLst>
            <a:ext uri="{FF2B5EF4-FFF2-40B4-BE49-F238E27FC236}">
              <a16:creationId xmlns:a16="http://schemas.microsoft.com/office/drawing/2014/main" id="{7C9F9597-8B21-43BF-A5B9-9B23097C90EA}"/>
            </a:ext>
          </a:extLst>
        </xdr:cNvPr>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5198190" y="216542910"/>
          <a:ext cx="253968" cy="252623"/>
        </a:xfrm>
        <a:prstGeom prst="rect">
          <a:avLst/>
        </a:prstGeom>
      </xdr:spPr>
    </xdr:pic>
    <xdr:clientData/>
  </xdr:twoCellAnchor>
  <xdr:twoCellAnchor editAs="oneCell">
    <xdr:from>
      <xdr:col>2</xdr:col>
      <xdr:colOff>161370</xdr:colOff>
      <xdr:row>730</xdr:row>
      <xdr:rowOff>28234</xdr:rowOff>
    </xdr:from>
    <xdr:to>
      <xdr:col>2</xdr:col>
      <xdr:colOff>415338</xdr:colOff>
      <xdr:row>730</xdr:row>
      <xdr:rowOff>280858</xdr:rowOff>
    </xdr:to>
    <xdr:pic>
      <xdr:nvPicPr>
        <xdr:cNvPr id="731" name="図 730">
          <a:extLst>
            <a:ext uri="{FF2B5EF4-FFF2-40B4-BE49-F238E27FC236}">
              <a16:creationId xmlns:a16="http://schemas.microsoft.com/office/drawing/2014/main" id="{200AE2E3-0496-4EDF-A017-ECC8A8AF73BE}"/>
            </a:ext>
          </a:extLst>
        </xdr:cNvPr>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5198190" y="216840094"/>
          <a:ext cx="253968" cy="252624"/>
        </a:xfrm>
        <a:prstGeom prst="rect">
          <a:avLst/>
        </a:prstGeom>
      </xdr:spPr>
    </xdr:pic>
    <xdr:clientData/>
  </xdr:twoCellAnchor>
  <xdr:twoCellAnchor editAs="oneCell">
    <xdr:from>
      <xdr:col>2</xdr:col>
      <xdr:colOff>161370</xdr:colOff>
      <xdr:row>731</xdr:row>
      <xdr:rowOff>26895</xdr:rowOff>
    </xdr:from>
    <xdr:to>
      <xdr:col>2</xdr:col>
      <xdr:colOff>415338</xdr:colOff>
      <xdr:row>731</xdr:row>
      <xdr:rowOff>280863</xdr:rowOff>
    </xdr:to>
    <xdr:pic>
      <xdr:nvPicPr>
        <xdr:cNvPr id="732" name="図 731">
          <a:extLst>
            <a:ext uri="{FF2B5EF4-FFF2-40B4-BE49-F238E27FC236}">
              <a16:creationId xmlns:a16="http://schemas.microsoft.com/office/drawing/2014/main" id="{DCC5AB87-0F1C-448A-B93D-B4D97E3985EE}"/>
            </a:ext>
          </a:extLst>
        </xdr:cNvPr>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tretch>
          <a:fillRect/>
        </a:stretch>
      </xdr:blipFill>
      <xdr:spPr>
        <a:xfrm>
          <a:off x="5198190" y="217135935"/>
          <a:ext cx="253968" cy="253968"/>
        </a:xfrm>
        <a:prstGeom prst="rect">
          <a:avLst/>
        </a:prstGeom>
      </xdr:spPr>
    </xdr:pic>
    <xdr:clientData/>
  </xdr:twoCellAnchor>
  <xdr:twoCellAnchor editAs="oneCell">
    <xdr:from>
      <xdr:col>2</xdr:col>
      <xdr:colOff>161370</xdr:colOff>
      <xdr:row>732</xdr:row>
      <xdr:rowOff>26900</xdr:rowOff>
    </xdr:from>
    <xdr:to>
      <xdr:col>2</xdr:col>
      <xdr:colOff>415338</xdr:colOff>
      <xdr:row>732</xdr:row>
      <xdr:rowOff>280868</xdr:rowOff>
    </xdr:to>
    <xdr:pic>
      <xdr:nvPicPr>
        <xdr:cNvPr id="733" name="図 732">
          <a:extLst>
            <a:ext uri="{FF2B5EF4-FFF2-40B4-BE49-F238E27FC236}">
              <a16:creationId xmlns:a16="http://schemas.microsoft.com/office/drawing/2014/main" id="{4EAAFD57-1ACE-4019-82BF-A21E81A523D5}"/>
            </a:ext>
          </a:extLst>
        </xdr:cNvPr>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tretch>
          <a:fillRect/>
        </a:stretch>
      </xdr:blipFill>
      <xdr:spPr>
        <a:xfrm>
          <a:off x="5198190" y="217433120"/>
          <a:ext cx="253968" cy="253968"/>
        </a:xfrm>
        <a:prstGeom prst="rect">
          <a:avLst/>
        </a:prstGeom>
      </xdr:spPr>
    </xdr:pic>
    <xdr:clientData/>
  </xdr:twoCellAnchor>
  <xdr:twoCellAnchor editAs="oneCell">
    <xdr:from>
      <xdr:col>2</xdr:col>
      <xdr:colOff>161370</xdr:colOff>
      <xdr:row>733</xdr:row>
      <xdr:rowOff>26905</xdr:rowOff>
    </xdr:from>
    <xdr:to>
      <xdr:col>2</xdr:col>
      <xdr:colOff>415338</xdr:colOff>
      <xdr:row>733</xdr:row>
      <xdr:rowOff>280873</xdr:rowOff>
    </xdr:to>
    <xdr:pic>
      <xdr:nvPicPr>
        <xdr:cNvPr id="734" name="図 733">
          <a:extLst>
            <a:ext uri="{FF2B5EF4-FFF2-40B4-BE49-F238E27FC236}">
              <a16:creationId xmlns:a16="http://schemas.microsoft.com/office/drawing/2014/main" id="{35400196-D647-406D-82A4-9A6410605312}"/>
            </a:ext>
          </a:extLst>
        </xdr:cNvPr>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tretch>
          <a:fillRect/>
        </a:stretch>
      </xdr:blipFill>
      <xdr:spPr>
        <a:xfrm>
          <a:off x="5198190" y="217730305"/>
          <a:ext cx="253968" cy="253968"/>
        </a:xfrm>
        <a:prstGeom prst="rect">
          <a:avLst/>
        </a:prstGeom>
      </xdr:spPr>
    </xdr:pic>
    <xdr:clientData/>
  </xdr:twoCellAnchor>
  <xdr:twoCellAnchor editAs="oneCell">
    <xdr:from>
      <xdr:col>2</xdr:col>
      <xdr:colOff>161370</xdr:colOff>
      <xdr:row>734</xdr:row>
      <xdr:rowOff>28230</xdr:rowOff>
    </xdr:from>
    <xdr:to>
      <xdr:col>2</xdr:col>
      <xdr:colOff>415338</xdr:colOff>
      <xdr:row>734</xdr:row>
      <xdr:rowOff>280853</xdr:rowOff>
    </xdr:to>
    <xdr:pic>
      <xdr:nvPicPr>
        <xdr:cNvPr id="735" name="図 734">
          <a:extLst>
            <a:ext uri="{FF2B5EF4-FFF2-40B4-BE49-F238E27FC236}">
              <a16:creationId xmlns:a16="http://schemas.microsoft.com/office/drawing/2014/main" id="{8289212C-05FD-43BF-9F1F-3306286771D9}"/>
            </a:ext>
          </a:extLst>
        </xdr:cNvPr>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5198190" y="218028810"/>
          <a:ext cx="253968" cy="252623"/>
        </a:xfrm>
        <a:prstGeom prst="rect">
          <a:avLst/>
        </a:prstGeom>
      </xdr:spPr>
    </xdr:pic>
    <xdr:clientData/>
  </xdr:twoCellAnchor>
  <xdr:twoCellAnchor editAs="oneCell">
    <xdr:from>
      <xdr:col>2</xdr:col>
      <xdr:colOff>161370</xdr:colOff>
      <xdr:row>735</xdr:row>
      <xdr:rowOff>28235</xdr:rowOff>
    </xdr:from>
    <xdr:to>
      <xdr:col>2</xdr:col>
      <xdr:colOff>415338</xdr:colOff>
      <xdr:row>735</xdr:row>
      <xdr:rowOff>280858</xdr:rowOff>
    </xdr:to>
    <xdr:pic>
      <xdr:nvPicPr>
        <xdr:cNvPr id="736" name="図 735">
          <a:extLst>
            <a:ext uri="{FF2B5EF4-FFF2-40B4-BE49-F238E27FC236}">
              <a16:creationId xmlns:a16="http://schemas.microsoft.com/office/drawing/2014/main" id="{2F80A70C-6583-4F86-B276-FBEB30C0F630}"/>
            </a:ext>
          </a:extLst>
        </xdr:cNvPr>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tretch>
          <a:fillRect/>
        </a:stretch>
      </xdr:blipFill>
      <xdr:spPr>
        <a:xfrm>
          <a:off x="5198190" y="218325995"/>
          <a:ext cx="253968" cy="252623"/>
        </a:xfrm>
        <a:prstGeom prst="rect">
          <a:avLst/>
        </a:prstGeom>
      </xdr:spPr>
    </xdr:pic>
    <xdr:clientData/>
  </xdr:twoCellAnchor>
  <xdr:twoCellAnchor editAs="oneCell">
    <xdr:from>
      <xdr:col>2</xdr:col>
      <xdr:colOff>161370</xdr:colOff>
      <xdr:row>736</xdr:row>
      <xdr:rowOff>26895</xdr:rowOff>
    </xdr:from>
    <xdr:to>
      <xdr:col>2</xdr:col>
      <xdr:colOff>415338</xdr:colOff>
      <xdr:row>736</xdr:row>
      <xdr:rowOff>280863</xdr:rowOff>
    </xdr:to>
    <xdr:pic>
      <xdr:nvPicPr>
        <xdr:cNvPr id="737" name="図 736">
          <a:extLst>
            <a:ext uri="{FF2B5EF4-FFF2-40B4-BE49-F238E27FC236}">
              <a16:creationId xmlns:a16="http://schemas.microsoft.com/office/drawing/2014/main" id="{EA346767-3919-4FC9-95B1-E05A526D49C5}"/>
            </a:ext>
          </a:extLst>
        </xdr:cNvPr>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5198190" y="218621835"/>
          <a:ext cx="253968" cy="253968"/>
        </a:xfrm>
        <a:prstGeom prst="rect">
          <a:avLst/>
        </a:prstGeom>
      </xdr:spPr>
    </xdr:pic>
    <xdr:clientData/>
  </xdr:twoCellAnchor>
  <xdr:twoCellAnchor editAs="oneCell">
    <xdr:from>
      <xdr:col>2</xdr:col>
      <xdr:colOff>161370</xdr:colOff>
      <xdr:row>737</xdr:row>
      <xdr:rowOff>26900</xdr:rowOff>
    </xdr:from>
    <xdr:to>
      <xdr:col>2</xdr:col>
      <xdr:colOff>415338</xdr:colOff>
      <xdr:row>737</xdr:row>
      <xdr:rowOff>280868</xdr:rowOff>
    </xdr:to>
    <xdr:pic>
      <xdr:nvPicPr>
        <xdr:cNvPr id="738" name="図 737">
          <a:extLst>
            <a:ext uri="{FF2B5EF4-FFF2-40B4-BE49-F238E27FC236}">
              <a16:creationId xmlns:a16="http://schemas.microsoft.com/office/drawing/2014/main" id="{4CE582FE-4194-43B6-91F4-655DCA1B65E4}"/>
            </a:ext>
          </a:extLst>
        </xdr:cNvPr>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5198190" y="218919020"/>
          <a:ext cx="253968" cy="253968"/>
        </a:xfrm>
        <a:prstGeom prst="rect">
          <a:avLst/>
        </a:prstGeom>
      </xdr:spPr>
    </xdr:pic>
    <xdr:clientData/>
  </xdr:twoCellAnchor>
  <xdr:twoCellAnchor editAs="oneCell">
    <xdr:from>
      <xdr:col>2</xdr:col>
      <xdr:colOff>161370</xdr:colOff>
      <xdr:row>738</xdr:row>
      <xdr:rowOff>26905</xdr:rowOff>
    </xdr:from>
    <xdr:to>
      <xdr:col>2</xdr:col>
      <xdr:colOff>415338</xdr:colOff>
      <xdr:row>738</xdr:row>
      <xdr:rowOff>280873</xdr:rowOff>
    </xdr:to>
    <xdr:pic>
      <xdr:nvPicPr>
        <xdr:cNvPr id="739" name="図 738">
          <a:extLst>
            <a:ext uri="{FF2B5EF4-FFF2-40B4-BE49-F238E27FC236}">
              <a16:creationId xmlns:a16="http://schemas.microsoft.com/office/drawing/2014/main" id="{BFFC682A-7896-4238-9AA2-F30FC0D02ABB}"/>
            </a:ext>
          </a:extLst>
        </xdr:cNvPr>
        <xdr:cNvPicPr>
          <a:picLocks noChangeAspect="1"/>
        </xdr:cNvPicPr>
      </xdr:nvPicPr>
      <xdr:blipFill>
        <a:blip xmlns:r="http://schemas.openxmlformats.org/officeDocument/2006/relationships" r:embed="rId248">
          <a:extLst>
            <a:ext uri="{28A0092B-C50C-407E-A947-70E740481C1C}">
              <a14:useLocalDpi xmlns:a14="http://schemas.microsoft.com/office/drawing/2010/main" val="0"/>
            </a:ext>
          </a:extLst>
        </a:blip>
        <a:stretch>
          <a:fillRect/>
        </a:stretch>
      </xdr:blipFill>
      <xdr:spPr>
        <a:xfrm>
          <a:off x="5198190" y="219216205"/>
          <a:ext cx="253968" cy="253968"/>
        </a:xfrm>
        <a:prstGeom prst="rect">
          <a:avLst/>
        </a:prstGeom>
      </xdr:spPr>
    </xdr:pic>
    <xdr:clientData/>
  </xdr:twoCellAnchor>
  <xdr:twoCellAnchor editAs="oneCell">
    <xdr:from>
      <xdr:col>2</xdr:col>
      <xdr:colOff>161370</xdr:colOff>
      <xdr:row>739</xdr:row>
      <xdr:rowOff>28230</xdr:rowOff>
    </xdr:from>
    <xdr:to>
      <xdr:col>2</xdr:col>
      <xdr:colOff>415338</xdr:colOff>
      <xdr:row>739</xdr:row>
      <xdr:rowOff>280853</xdr:rowOff>
    </xdr:to>
    <xdr:pic>
      <xdr:nvPicPr>
        <xdr:cNvPr id="740" name="図 739">
          <a:extLst>
            <a:ext uri="{FF2B5EF4-FFF2-40B4-BE49-F238E27FC236}">
              <a16:creationId xmlns:a16="http://schemas.microsoft.com/office/drawing/2014/main" id="{3A7B6D42-705E-46BB-A149-8923703425EE}"/>
            </a:ext>
          </a:extLst>
        </xdr:cNvPr>
        <xdr:cNvPicPr>
          <a:picLocks noChangeAspect="1"/>
        </xdr:cNvPicPr>
      </xdr:nvPicPr>
      <xdr:blipFill>
        <a:blip xmlns:r="http://schemas.openxmlformats.org/officeDocument/2006/relationships" r:embed="rId249">
          <a:extLst>
            <a:ext uri="{28A0092B-C50C-407E-A947-70E740481C1C}">
              <a14:useLocalDpi xmlns:a14="http://schemas.microsoft.com/office/drawing/2010/main" val="0"/>
            </a:ext>
          </a:extLst>
        </a:blip>
        <a:stretch>
          <a:fillRect/>
        </a:stretch>
      </xdr:blipFill>
      <xdr:spPr>
        <a:xfrm>
          <a:off x="5198190" y="219514710"/>
          <a:ext cx="253968" cy="252623"/>
        </a:xfrm>
        <a:prstGeom prst="rect">
          <a:avLst/>
        </a:prstGeom>
      </xdr:spPr>
    </xdr:pic>
    <xdr:clientData/>
  </xdr:twoCellAnchor>
  <xdr:twoCellAnchor editAs="oneCell">
    <xdr:from>
      <xdr:col>2</xdr:col>
      <xdr:colOff>161370</xdr:colOff>
      <xdr:row>740</xdr:row>
      <xdr:rowOff>28234</xdr:rowOff>
    </xdr:from>
    <xdr:to>
      <xdr:col>2</xdr:col>
      <xdr:colOff>415338</xdr:colOff>
      <xdr:row>740</xdr:row>
      <xdr:rowOff>280858</xdr:rowOff>
    </xdr:to>
    <xdr:pic>
      <xdr:nvPicPr>
        <xdr:cNvPr id="741" name="図 740">
          <a:extLst>
            <a:ext uri="{FF2B5EF4-FFF2-40B4-BE49-F238E27FC236}">
              <a16:creationId xmlns:a16="http://schemas.microsoft.com/office/drawing/2014/main" id="{40B093A2-23DF-479C-AF09-33345AC85DBD}"/>
            </a:ext>
          </a:extLst>
        </xdr:cNvPr>
        <xdr:cNvPicPr>
          <a:picLocks noChangeAspect="1"/>
        </xdr:cNvPicPr>
      </xdr:nvPicPr>
      <xdr:blipFill>
        <a:blip xmlns:r="http://schemas.openxmlformats.org/officeDocument/2006/relationships" r:embed="rId250">
          <a:extLst>
            <a:ext uri="{28A0092B-C50C-407E-A947-70E740481C1C}">
              <a14:useLocalDpi xmlns:a14="http://schemas.microsoft.com/office/drawing/2010/main" val="0"/>
            </a:ext>
          </a:extLst>
        </a:blip>
        <a:stretch>
          <a:fillRect/>
        </a:stretch>
      </xdr:blipFill>
      <xdr:spPr>
        <a:xfrm>
          <a:off x="5198190" y="219811894"/>
          <a:ext cx="253968" cy="252624"/>
        </a:xfrm>
        <a:prstGeom prst="rect">
          <a:avLst/>
        </a:prstGeom>
      </xdr:spPr>
    </xdr:pic>
    <xdr:clientData/>
  </xdr:twoCellAnchor>
  <xdr:twoCellAnchor editAs="oneCell">
    <xdr:from>
      <xdr:col>2</xdr:col>
      <xdr:colOff>161370</xdr:colOff>
      <xdr:row>741</xdr:row>
      <xdr:rowOff>26895</xdr:rowOff>
    </xdr:from>
    <xdr:to>
      <xdr:col>2</xdr:col>
      <xdr:colOff>415338</xdr:colOff>
      <xdr:row>741</xdr:row>
      <xdr:rowOff>280863</xdr:rowOff>
    </xdr:to>
    <xdr:pic>
      <xdr:nvPicPr>
        <xdr:cNvPr id="742" name="図 741">
          <a:extLst>
            <a:ext uri="{FF2B5EF4-FFF2-40B4-BE49-F238E27FC236}">
              <a16:creationId xmlns:a16="http://schemas.microsoft.com/office/drawing/2014/main" id="{2F7685D6-8F2B-4D33-A6B1-2420D633125E}"/>
            </a:ext>
          </a:extLst>
        </xdr:cNvPr>
        <xdr:cNvPicPr>
          <a:picLocks noChangeAspect="1"/>
        </xdr:cNvPicPr>
      </xdr:nvPicPr>
      <xdr:blipFill>
        <a:blip xmlns:r="http://schemas.openxmlformats.org/officeDocument/2006/relationships" r:embed="rId251">
          <a:extLst>
            <a:ext uri="{28A0092B-C50C-407E-A947-70E740481C1C}">
              <a14:useLocalDpi xmlns:a14="http://schemas.microsoft.com/office/drawing/2010/main" val="0"/>
            </a:ext>
          </a:extLst>
        </a:blip>
        <a:stretch>
          <a:fillRect/>
        </a:stretch>
      </xdr:blipFill>
      <xdr:spPr>
        <a:xfrm>
          <a:off x="5198190" y="220107735"/>
          <a:ext cx="253968" cy="253968"/>
        </a:xfrm>
        <a:prstGeom prst="rect">
          <a:avLst/>
        </a:prstGeom>
      </xdr:spPr>
    </xdr:pic>
    <xdr:clientData/>
  </xdr:twoCellAnchor>
  <xdr:twoCellAnchor editAs="oneCell">
    <xdr:from>
      <xdr:col>2</xdr:col>
      <xdr:colOff>161370</xdr:colOff>
      <xdr:row>742</xdr:row>
      <xdr:rowOff>26900</xdr:rowOff>
    </xdr:from>
    <xdr:to>
      <xdr:col>2</xdr:col>
      <xdr:colOff>415338</xdr:colOff>
      <xdr:row>742</xdr:row>
      <xdr:rowOff>280868</xdr:rowOff>
    </xdr:to>
    <xdr:pic>
      <xdr:nvPicPr>
        <xdr:cNvPr id="743" name="図 742">
          <a:extLst>
            <a:ext uri="{FF2B5EF4-FFF2-40B4-BE49-F238E27FC236}">
              <a16:creationId xmlns:a16="http://schemas.microsoft.com/office/drawing/2014/main" id="{2A41D0C2-504E-4B5C-B36F-151792596AAE}"/>
            </a:ext>
          </a:extLst>
        </xdr:cNvPr>
        <xdr:cNvPicPr>
          <a:picLocks noChangeAspect="1"/>
        </xdr:cNvPicPr>
      </xdr:nvPicPr>
      <xdr:blipFill>
        <a:blip xmlns:r="http://schemas.openxmlformats.org/officeDocument/2006/relationships" r:embed="rId252">
          <a:extLst>
            <a:ext uri="{28A0092B-C50C-407E-A947-70E740481C1C}">
              <a14:useLocalDpi xmlns:a14="http://schemas.microsoft.com/office/drawing/2010/main" val="0"/>
            </a:ext>
          </a:extLst>
        </a:blip>
        <a:stretch>
          <a:fillRect/>
        </a:stretch>
      </xdr:blipFill>
      <xdr:spPr>
        <a:xfrm>
          <a:off x="5198190" y="220404920"/>
          <a:ext cx="253968" cy="253968"/>
        </a:xfrm>
        <a:prstGeom prst="rect">
          <a:avLst/>
        </a:prstGeom>
      </xdr:spPr>
    </xdr:pic>
    <xdr:clientData/>
  </xdr:twoCellAnchor>
  <xdr:twoCellAnchor editAs="oneCell">
    <xdr:from>
      <xdr:col>2</xdr:col>
      <xdr:colOff>161370</xdr:colOff>
      <xdr:row>743</xdr:row>
      <xdr:rowOff>26905</xdr:rowOff>
    </xdr:from>
    <xdr:to>
      <xdr:col>2</xdr:col>
      <xdr:colOff>415338</xdr:colOff>
      <xdr:row>743</xdr:row>
      <xdr:rowOff>280873</xdr:rowOff>
    </xdr:to>
    <xdr:pic>
      <xdr:nvPicPr>
        <xdr:cNvPr id="744" name="図 743">
          <a:extLst>
            <a:ext uri="{FF2B5EF4-FFF2-40B4-BE49-F238E27FC236}">
              <a16:creationId xmlns:a16="http://schemas.microsoft.com/office/drawing/2014/main" id="{A92E72BA-1096-442C-8765-A7E42D607858}"/>
            </a:ext>
          </a:extLst>
        </xdr:cNvPr>
        <xdr:cNvPicPr>
          <a:picLocks noChangeAspect="1"/>
        </xdr:cNvPicPr>
      </xdr:nvPicPr>
      <xdr:blipFill>
        <a:blip xmlns:r="http://schemas.openxmlformats.org/officeDocument/2006/relationships" r:embed="rId253">
          <a:extLst>
            <a:ext uri="{28A0092B-C50C-407E-A947-70E740481C1C}">
              <a14:useLocalDpi xmlns:a14="http://schemas.microsoft.com/office/drawing/2010/main" val="0"/>
            </a:ext>
          </a:extLst>
        </a:blip>
        <a:stretch>
          <a:fillRect/>
        </a:stretch>
      </xdr:blipFill>
      <xdr:spPr>
        <a:xfrm>
          <a:off x="5198190" y="220702105"/>
          <a:ext cx="253968" cy="253968"/>
        </a:xfrm>
        <a:prstGeom prst="rect">
          <a:avLst/>
        </a:prstGeom>
      </xdr:spPr>
    </xdr:pic>
    <xdr:clientData/>
  </xdr:twoCellAnchor>
  <xdr:twoCellAnchor editAs="oneCell">
    <xdr:from>
      <xdr:col>2</xdr:col>
      <xdr:colOff>161370</xdr:colOff>
      <xdr:row>744</xdr:row>
      <xdr:rowOff>28230</xdr:rowOff>
    </xdr:from>
    <xdr:to>
      <xdr:col>2</xdr:col>
      <xdr:colOff>415338</xdr:colOff>
      <xdr:row>744</xdr:row>
      <xdr:rowOff>280853</xdr:rowOff>
    </xdr:to>
    <xdr:pic>
      <xdr:nvPicPr>
        <xdr:cNvPr id="745" name="図 744">
          <a:extLst>
            <a:ext uri="{FF2B5EF4-FFF2-40B4-BE49-F238E27FC236}">
              <a16:creationId xmlns:a16="http://schemas.microsoft.com/office/drawing/2014/main" id="{4E41BAC7-92A9-4061-9A38-8827D14486FD}"/>
            </a:ext>
          </a:extLst>
        </xdr:cNvPr>
        <xdr:cNvPicPr>
          <a:picLocks noChangeAspect="1"/>
        </xdr:cNvPicPr>
      </xdr:nvPicPr>
      <xdr:blipFill>
        <a:blip xmlns:r="http://schemas.openxmlformats.org/officeDocument/2006/relationships" r:embed="rId254">
          <a:extLst>
            <a:ext uri="{28A0092B-C50C-407E-A947-70E740481C1C}">
              <a14:useLocalDpi xmlns:a14="http://schemas.microsoft.com/office/drawing/2010/main" val="0"/>
            </a:ext>
          </a:extLst>
        </a:blip>
        <a:stretch>
          <a:fillRect/>
        </a:stretch>
      </xdr:blipFill>
      <xdr:spPr>
        <a:xfrm>
          <a:off x="5198190" y="221000610"/>
          <a:ext cx="253968" cy="252623"/>
        </a:xfrm>
        <a:prstGeom prst="rect">
          <a:avLst/>
        </a:prstGeom>
      </xdr:spPr>
    </xdr:pic>
    <xdr:clientData/>
  </xdr:twoCellAnchor>
  <xdr:twoCellAnchor editAs="oneCell">
    <xdr:from>
      <xdr:col>2</xdr:col>
      <xdr:colOff>161370</xdr:colOff>
      <xdr:row>745</xdr:row>
      <xdr:rowOff>28235</xdr:rowOff>
    </xdr:from>
    <xdr:to>
      <xdr:col>2</xdr:col>
      <xdr:colOff>415338</xdr:colOff>
      <xdr:row>745</xdr:row>
      <xdr:rowOff>280858</xdr:rowOff>
    </xdr:to>
    <xdr:pic>
      <xdr:nvPicPr>
        <xdr:cNvPr id="746" name="図 745">
          <a:extLst>
            <a:ext uri="{FF2B5EF4-FFF2-40B4-BE49-F238E27FC236}">
              <a16:creationId xmlns:a16="http://schemas.microsoft.com/office/drawing/2014/main" id="{7943E897-5D9B-4AC7-A27B-DDFB0217A48F}"/>
            </a:ext>
          </a:extLst>
        </xdr:cNvPr>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5198190" y="221297795"/>
          <a:ext cx="253968" cy="252623"/>
        </a:xfrm>
        <a:prstGeom prst="rect">
          <a:avLst/>
        </a:prstGeom>
      </xdr:spPr>
    </xdr:pic>
    <xdr:clientData/>
  </xdr:twoCellAnchor>
  <xdr:twoCellAnchor editAs="oneCell">
    <xdr:from>
      <xdr:col>2</xdr:col>
      <xdr:colOff>161370</xdr:colOff>
      <xdr:row>746</xdr:row>
      <xdr:rowOff>26895</xdr:rowOff>
    </xdr:from>
    <xdr:to>
      <xdr:col>2</xdr:col>
      <xdr:colOff>415338</xdr:colOff>
      <xdr:row>746</xdr:row>
      <xdr:rowOff>280863</xdr:rowOff>
    </xdr:to>
    <xdr:pic>
      <xdr:nvPicPr>
        <xdr:cNvPr id="747" name="図 746">
          <a:extLst>
            <a:ext uri="{FF2B5EF4-FFF2-40B4-BE49-F238E27FC236}">
              <a16:creationId xmlns:a16="http://schemas.microsoft.com/office/drawing/2014/main" id="{0AB44B78-180D-4AF4-807E-7D3D0D9F8F22}"/>
            </a:ext>
          </a:extLst>
        </xdr:cNvPr>
        <xdr:cNvPicPr>
          <a:picLocks noChangeAspect="1"/>
        </xdr:cNvPicPr>
      </xdr:nvPicPr>
      <xdr:blipFill>
        <a:blip xmlns:r="http://schemas.openxmlformats.org/officeDocument/2006/relationships" r:embed="rId256">
          <a:extLst>
            <a:ext uri="{28A0092B-C50C-407E-A947-70E740481C1C}">
              <a14:useLocalDpi xmlns:a14="http://schemas.microsoft.com/office/drawing/2010/main" val="0"/>
            </a:ext>
          </a:extLst>
        </a:blip>
        <a:stretch>
          <a:fillRect/>
        </a:stretch>
      </xdr:blipFill>
      <xdr:spPr>
        <a:xfrm>
          <a:off x="5198190" y="221593635"/>
          <a:ext cx="253968" cy="253968"/>
        </a:xfrm>
        <a:prstGeom prst="rect">
          <a:avLst/>
        </a:prstGeom>
      </xdr:spPr>
    </xdr:pic>
    <xdr:clientData/>
  </xdr:twoCellAnchor>
  <xdr:twoCellAnchor editAs="oneCell">
    <xdr:from>
      <xdr:col>2</xdr:col>
      <xdr:colOff>161370</xdr:colOff>
      <xdr:row>747</xdr:row>
      <xdr:rowOff>26900</xdr:rowOff>
    </xdr:from>
    <xdr:to>
      <xdr:col>2</xdr:col>
      <xdr:colOff>415338</xdr:colOff>
      <xdr:row>747</xdr:row>
      <xdr:rowOff>280868</xdr:rowOff>
    </xdr:to>
    <xdr:pic>
      <xdr:nvPicPr>
        <xdr:cNvPr id="748" name="図 747">
          <a:extLst>
            <a:ext uri="{FF2B5EF4-FFF2-40B4-BE49-F238E27FC236}">
              <a16:creationId xmlns:a16="http://schemas.microsoft.com/office/drawing/2014/main" id="{05987E5F-2B27-426C-96BA-449700892529}"/>
            </a:ext>
          </a:extLst>
        </xdr:cNvPr>
        <xdr:cNvPicPr>
          <a:picLocks noChangeAspect="1"/>
        </xdr:cNvPicPr>
      </xdr:nvPicPr>
      <xdr:blipFill>
        <a:blip xmlns:r="http://schemas.openxmlformats.org/officeDocument/2006/relationships" r:embed="rId257">
          <a:extLst>
            <a:ext uri="{28A0092B-C50C-407E-A947-70E740481C1C}">
              <a14:useLocalDpi xmlns:a14="http://schemas.microsoft.com/office/drawing/2010/main" val="0"/>
            </a:ext>
          </a:extLst>
        </a:blip>
        <a:stretch>
          <a:fillRect/>
        </a:stretch>
      </xdr:blipFill>
      <xdr:spPr>
        <a:xfrm>
          <a:off x="5198190" y="221890820"/>
          <a:ext cx="253968" cy="253968"/>
        </a:xfrm>
        <a:prstGeom prst="rect">
          <a:avLst/>
        </a:prstGeom>
      </xdr:spPr>
    </xdr:pic>
    <xdr:clientData/>
  </xdr:twoCellAnchor>
  <xdr:twoCellAnchor editAs="oneCell">
    <xdr:from>
      <xdr:col>2</xdr:col>
      <xdr:colOff>161370</xdr:colOff>
      <xdr:row>748</xdr:row>
      <xdr:rowOff>26905</xdr:rowOff>
    </xdr:from>
    <xdr:to>
      <xdr:col>2</xdr:col>
      <xdr:colOff>415338</xdr:colOff>
      <xdr:row>748</xdr:row>
      <xdr:rowOff>280873</xdr:rowOff>
    </xdr:to>
    <xdr:pic>
      <xdr:nvPicPr>
        <xdr:cNvPr id="749" name="図 748">
          <a:extLst>
            <a:ext uri="{FF2B5EF4-FFF2-40B4-BE49-F238E27FC236}">
              <a16:creationId xmlns:a16="http://schemas.microsoft.com/office/drawing/2014/main" id="{30B2BBAA-3358-4D20-B0B8-C11281492E39}"/>
            </a:ext>
          </a:extLst>
        </xdr:cNvPr>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5198190" y="222188005"/>
          <a:ext cx="253968" cy="253968"/>
        </a:xfrm>
        <a:prstGeom prst="rect">
          <a:avLst/>
        </a:prstGeom>
      </xdr:spPr>
    </xdr:pic>
    <xdr:clientData/>
  </xdr:twoCellAnchor>
  <xdr:twoCellAnchor editAs="oneCell">
    <xdr:from>
      <xdr:col>2</xdr:col>
      <xdr:colOff>161370</xdr:colOff>
      <xdr:row>749</xdr:row>
      <xdr:rowOff>28230</xdr:rowOff>
    </xdr:from>
    <xdr:to>
      <xdr:col>2</xdr:col>
      <xdr:colOff>415338</xdr:colOff>
      <xdr:row>749</xdr:row>
      <xdr:rowOff>280853</xdr:rowOff>
    </xdr:to>
    <xdr:pic>
      <xdr:nvPicPr>
        <xdr:cNvPr id="750" name="図 749">
          <a:extLst>
            <a:ext uri="{FF2B5EF4-FFF2-40B4-BE49-F238E27FC236}">
              <a16:creationId xmlns:a16="http://schemas.microsoft.com/office/drawing/2014/main" id="{9C41A16F-BB0F-4C32-89F8-294B48076499}"/>
            </a:ext>
          </a:extLst>
        </xdr:cNvPr>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5198190" y="222486510"/>
          <a:ext cx="253968" cy="252623"/>
        </a:xfrm>
        <a:prstGeom prst="rect">
          <a:avLst/>
        </a:prstGeom>
      </xdr:spPr>
    </xdr:pic>
    <xdr:clientData/>
  </xdr:twoCellAnchor>
  <xdr:twoCellAnchor editAs="oneCell">
    <xdr:from>
      <xdr:col>2</xdr:col>
      <xdr:colOff>161370</xdr:colOff>
      <xdr:row>750</xdr:row>
      <xdr:rowOff>28234</xdr:rowOff>
    </xdr:from>
    <xdr:to>
      <xdr:col>2</xdr:col>
      <xdr:colOff>415338</xdr:colOff>
      <xdr:row>750</xdr:row>
      <xdr:rowOff>280858</xdr:rowOff>
    </xdr:to>
    <xdr:pic>
      <xdr:nvPicPr>
        <xdr:cNvPr id="751" name="図 750">
          <a:extLst>
            <a:ext uri="{FF2B5EF4-FFF2-40B4-BE49-F238E27FC236}">
              <a16:creationId xmlns:a16="http://schemas.microsoft.com/office/drawing/2014/main" id="{FC09C651-2E2D-42C7-B56E-097118B436B7}"/>
            </a:ext>
          </a:extLst>
        </xdr:cNvPr>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tretch>
          <a:fillRect/>
        </a:stretch>
      </xdr:blipFill>
      <xdr:spPr>
        <a:xfrm>
          <a:off x="5198190" y="222783694"/>
          <a:ext cx="253968" cy="252624"/>
        </a:xfrm>
        <a:prstGeom prst="rect">
          <a:avLst/>
        </a:prstGeom>
      </xdr:spPr>
    </xdr:pic>
    <xdr:clientData/>
  </xdr:twoCellAnchor>
  <xdr:twoCellAnchor editAs="oneCell">
    <xdr:from>
      <xdr:col>2</xdr:col>
      <xdr:colOff>161370</xdr:colOff>
      <xdr:row>751</xdr:row>
      <xdr:rowOff>26895</xdr:rowOff>
    </xdr:from>
    <xdr:to>
      <xdr:col>2</xdr:col>
      <xdr:colOff>415338</xdr:colOff>
      <xdr:row>751</xdr:row>
      <xdr:rowOff>280863</xdr:rowOff>
    </xdr:to>
    <xdr:pic>
      <xdr:nvPicPr>
        <xdr:cNvPr id="752" name="図 751">
          <a:extLst>
            <a:ext uri="{FF2B5EF4-FFF2-40B4-BE49-F238E27FC236}">
              <a16:creationId xmlns:a16="http://schemas.microsoft.com/office/drawing/2014/main" id="{8C63EB0D-BFCF-4B40-8E55-3FCB99C6A96C}"/>
            </a:ext>
          </a:extLst>
        </xdr:cNvPr>
        <xdr:cNvPicPr>
          <a:picLocks noChangeAspect="1"/>
        </xdr:cNvPicPr>
      </xdr:nvPicPr>
      <xdr:blipFill>
        <a:blip xmlns:r="http://schemas.openxmlformats.org/officeDocument/2006/relationships" r:embed="rId261">
          <a:extLst>
            <a:ext uri="{28A0092B-C50C-407E-A947-70E740481C1C}">
              <a14:useLocalDpi xmlns:a14="http://schemas.microsoft.com/office/drawing/2010/main" val="0"/>
            </a:ext>
          </a:extLst>
        </a:blip>
        <a:stretch>
          <a:fillRect/>
        </a:stretch>
      </xdr:blipFill>
      <xdr:spPr>
        <a:xfrm>
          <a:off x="5198190" y="223079535"/>
          <a:ext cx="253968" cy="253968"/>
        </a:xfrm>
        <a:prstGeom prst="rect">
          <a:avLst/>
        </a:prstGeom>
      </xdr:spPr>
    </xdr:pic>
    <xdr:clientData/>
  </xdr:twoCellAnchor>
  <xdr:twoCellAnchor editAs="oneCell">
    <xdr:from>
      <xdr:col>2</xdr:col>
      <xdr:colOff>161370</xdr:colOff>
      <xdr:row>752</xdr:row>
      <xdr:rowOff>26900</xdr:rowOff>
    </xdr:from>
    <xdr:to>
      <xdr:col>2</xdr:col>
      <xdr:colOff>415338</xdr:colOff>
      <xdr:row>752</xdr:row>
      <xdr:rowOff>280868</xdr:rowOff>
    </xdr:to>
    <xdr:pic>
      <xdr:nvPicPr>
        <xdr:cNvPr id="753" name="図 752">
          <a:extLst>
            <a:ext uri="{FF2B5EF4-FFF2-40B4-BE49-F238E27FC236}">
              <a16:creationId xmlns:a16="http://schemas.microsoft.com/office/drawing/2014/main" id="{7D9B8191-BA9C-4DEC-A6CB-558461235CD0}"/>
            </a:ext>
          </a:extLst>
        </xdr:cNvPr>
        <xdr:cNvPicPr>
          <a:picLocks noChangeAspect="1"/>
        </xdr:cNvPicPr>
      </xdr:nvPicPr>
      <xdr:blipFill>
        <a:blip xmlns:r="http://schemas.openxmlformats.org/officeDocument/2006/relationships" r:embed="rId262">
          <a:extLst>
            <a:ext uri="{28A0092B-C50C-407E-A947-70E740481C1C}">
              <a14:useLocalDpi xmlns:a14="http://schemas.microsoft.com/office/drawing/2010/main" val="0"/>
            </a:ext>
          </a:extLst>
        </a:blip>
        <a:stretch>
          <a:fillRect/>
        </a:stretch>
      </xdr:blipFill>
      <xdr:spPr>
        <a:xfrm>
          <a:off x="5198190" y="223376720"/>
          <a:ext cx="253968" cy="253968"/>
        </a:xfrm>
        <a:prstGeom prst="rect">
          <a:avLst/>
        </a:prstGeom>
      </xdr:spPr>
    </xdr:pic>
    <xdr:clientData/>
  </xdr:twoCellAnchor>
  <xdr:twoCellAnchor editAs="oneCell">
    <xdr:from>
      <xdr:col>2</xdr:col>
      <xdr:colOff>161370</xdr:colOff>
      <xdr:row>753</xdr:row>
      <xdr:rowOff>26905</xdr:rowOff>
    </xdr:from>
    <xdr:to>
      <xdr:col>2</xdr:col>
      <xdr:colOff>415338</xdr:colOff>
      <xdr:row>753</xdr:row>
      <xdr:rowOff>280873</xdr:rowOff>
    </xdr:to>
    <xdr:pic>
      <xdr:nvPicPr>
        <xdr:cNvPr id="754" name="図 753">
          <a:extLst>
            <a:ext uri="{FF2B5EF4-FFF2-40B4-BE49-F238E27FC236}">
              <a16:creationId xmlns:a16="http://schemas.microsoft.com/office/drawing/2014/main" id="{24413740-371F-4B3E-B481-0366187AAECD}"/>
            </a:ext>
          </a:extLst>
        </xdr:cNvPr>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5198190" y="223673905"/>
          <a:ext cx="253968" cy="253968"/>
        </a:xfrm>
        <a:prstGeom prst="rect">
          <a:avLst/>
        </a:prstGeom>
      </xdr:spPr>
    </xdr:pic>
    <xdr:clientData/>
  </xdr:twoCellAnchor>
  <xdr:twoCellAnchor editAs="oneCell">
    <xdr:from>
      <xdr:col>2</xdr:col>
      <xdr:colOff>161370</xdr:colOff>
      <xdr:row>754</xdr:row>
      <xdr:rowOff>28230</xdr:rowOff>
    </xdr:from>
    <xdr:to>
      <xdr:col>2</xdr:col>
      <xdr:colOff>415338</xdr:colOff>
      <xdr:row>754</xdr:row>
      <xdr:rowOff>280853</xdr:rowOff>
    </xdr:to>
    <xdr:pic>
      <xdr:nvPicPr>
        <xdr:cNvPr id="755" name="図 754">
          <a:extLst>
            <a:ext uri="{FF2B5EF4-FFF2-40B4-BE49-F238E27FC236}">
              <a16:creationId xmlns:a16="http://schemas.microsoft.com/office/drawing/2014/main" id="{C05BC676-C0AB-4093-A016-08A1675F4371}"/>
            </a:ext>
          </a:extLst>
        </xdr:cNvPr>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5198190" y="223972410"/>
          <a:ext cx="253968" cy="252623"/>
        </a:xfrm>
        <a:prstGeom prst="rect">
          <a:avLst/>
        </a:prstGeom>
      </xdr:spPr>
    </xdr:pic>
    <xdr:clientData/>
  </xdr:twoCellAnchor>
  <xdr:twoCellAnchor editAs="oneCell">
    <xdr:from>
      <xdr:col>2</xdr:col>
      <xdr:colOff>161370</xdr:colOff>
      <xdr:row>755</xdr:row>
      <xdr:rowOff>28235</xdr:rowOff>
    </xdr:from>
    <xdr:to>
      <xdr:col>2</xdr:col>
      <xdr:colOff>415338</xdr:colOff>
      <xdr:row>755</xdr:row>
      <xdr:rowOff>280858</xdr:rowOff>
    </xdr:to>
    <xdr:pic>
      <xdr:nvPicPr>
        <xdr:cNvPr id="756" name="図 755">
          <a:extLst>
            <a:ext uri="{FF2B5EF4-FFF2-40B4-BE49-F238E27FC236}">
              <a16:creationId xmlns:a16="http://schemas.microsoft.com/office/drawing/2014/main" id="{73CFC9F0-8DEF-4596-BFE2-4DD3151C2FC0}"/>
            </a:ext>
          </a:extLst>
        </xdr:cNvPr>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tretch>
          <a:fillRect/>
        </a:stretch>
      </xdr:blipFill>
      <xdr:spPr>
        <a:xfrm>
          <a:off x="5198190" y="224269595"/>
          <a:ext cx="253968" cy="252623"/>
        </a:xfrm>
        <a:prstGeom prst="rect">
          <a:avLst/>
        </a:prstGeom>
      </xdr:spPr>
    </xdr:pic>
    <xdr:clientData/>
  </xdr:twoCellAnchor>
  <xdr:twoCellAnchor editAs="oneCell">
    <xdr:from>
      <xdr:col>2</xdr:col>
      <xdr:colOff>161370</xdr:colOff>
      <xdr:row>756</xdr:row>
      <xdr:rowOff>26895</xdr:rowOff>
    </xdr:from>
    <xdr:to>
      <xdr:col>2</xdr:col>
      <xdr:colOff>415338</xdr:colOff>
      <xdr:row>756</xdr:row>
      <xdr:rowOff>280863</xdr:rowOff>
    </xdr:to>
    <xdr:pic>
      <xdr:nvPicPr>
        <xdr:cNvPr id="757" name="図 756">
          <a:extLst>
            <a:ext uri="{FF2B5EF4-FFF2-40B4-BE49-F238E27FC236}">
              <a16:creationId xmlns:a16="http://schemas.microsoft.com/office/drawing/2014/main" id="{BD0F47C6-7299-476E-BEA8-FE4605D598E7}"/>
            </a:ext>
          </a:extLst>
        </xdr:cNvPr>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tretch>
          <a:fillRect/>
        </a:stretch>
      </xdr:blipFill>
      <xdr:spPr>
        <a:xfrm>
          <a:off x="5198190" y="224565435"/>
          <a:ext cx="253968" cy="253968"/>
        </a:xfrm>
        <a:prstGeom prst="rect">
          <a:avLst/>
        </a:prstGeom>
      </xdr:spPr>
    </xdr:pic>
    <xdr:clientData/>
  </xdr:twoCellAnchor>
  <xdr:twoCellAnchor editAs="oneCell">
    <xdr:from>
      <xdr:col>2</xdr:col>
      <xdr:colOff>161370</xdr:colOff>
      <xdr:row>757</xdr:row>
      <xdr:rowOff>26900</xdr:rowOff>
    </xdr:from>
    <xdr:to>
      <xdr:col>2</xdr:col>
      <xdr:colOff>415338</xdr:colOff>
      <xdr:row>757</xdr:row>
      <xdr:rowOff>280868</xdr:rowOff>
    </xdr:to>
    <xdr:pic>
      <xdr:nvPicPr>
        <xdr:cNvPr id="758" name="図 757">
          <a:extLst>
            <a:ext uri="{FF2B5EF4-FFF2-40B4-BE49-F238E27FC236}">
              <a16:creationId xmlns:a16="http://schemas.microsoft.com/office/drawing/2014/main" id="{896150EB-BDE3-4A73-BA96-82B0E86466AB}"/>
            </a:ext>
          </a:extLst>
        </xdr:cNvPr>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tretch>
          <a:fillRect/>
        </a:stretch>
      </xdr:blipFill>
      <xdr:spPr>
        <a:xfrm>
          <a:off x="5198190" y="224862620"/>
          <a:ext cx="253968" cy="253968"/>
        </a:xfrm>
        <a:prstGeom prst="rect">
          <a:avLst/>
        </a:prstGeom>
      </xdr:spPr>
    </xdr:pic>
    <xdr:clientData/>
  </xdr:twoCellAnchor>
  <xdr:twoCellAnchor editAs="oneCell">
    <xdr:from>
      <xdr:col>2</xdr:col>
      <xdr:colOff>161370</xdr:colOff>
      <xdr:row>758</xdr:row>
      <xdr:rowOff>26905</xdr:rowOff>
    </xdr:from>
    <xdr:to>
      <xdr:col>2</xdr:col>
      <xdr:colOff>415338</xdr:colOff>
      <xdr:row>758</xdr:row>
      <xdr:rowOff>280873</xdr:rowOff>
    </xdr:to>
    <xdr:pic>
      <xdr:nvPicPr>
        <xdr:cNvPr id="759" name="図 758">
          <a:extLst>
            <a:ext uri="{FF2B5EF4-FFF2-40B4-BE49-F238E27FC236}">
              <a16:creationId xmlns:a16="http://schemas.microsoft.com/office/drawing/2014/main" id="{D74C7933-BB77-4943-B4B4-315E9F1F3275}"/>
            </a:ext>
          </a:extLst>
        </xdr:cNvPr>
        <xdr:cNvPicPr>
          <a:picLocks noChangeAspect="1"/>
        </xdr:cNvPicPr>
      </xdr:nvPicPr>
      <xdr:blipFill>
        <a:blip xmlns:r="http://schemas.openxmlformats.org/officeDocument/2006/relationships" r:embed="rId268">
          <a:extLst>
            <a:ext uri="{28A0092B-C50C-407E-A947-70E740481C1C}">
              <a14:useLocalDpi xmlns:a14="http://schemas.microsoft.com/office/drawing/2010/main" val="0"/>
            </a:ext>
          </a:extLst>
        </a:blip>
        <a:stretch>
          <a:fillRect/>
        </a:stretch>
      </xdr:blipFill>
      <xdr:spPr>
        <a:xfrm>
          <a:off x="5198190" y="225159805"/>
          <a:ext cx="253968" cy="253968"/>
        </a:xfrm>
        <a:prstGeom prst="rect">
          <a:avLst/>
        </a:prstGeom>
      </xdr:spPr>
    </xdr:pic>
    <xdr:clientData/>
  </xdr:twoCellAnchor>
  <xdr:twoCellAnchor editAs="oneCell">
    <xdr:from>
      <xdr:col>2</xdr:col>
      <xdr:colOff>161370</xdr:colOff>
      <xdr:row>759</xdr:row>
      <xdr:rowOff>28230</xdr:rowOff>
    </xdr:from>
    <xdr:to>
      <xdr:col>2</xdr:col>
      <xdr:colOff>415338</xdr:colOff>
      <xdr:row>759</xdr:row>
      <xdr:rowOff>280853</xdr:rowOff>
    </xdr:to>
    <xdr:pic>
      <xdr:nvPicPr>
        <xdr:cNvPr id="760" name="図 759">
          <a:extLst>
            <a:ext uri="{FF2B5EF4-FFF2-40B4-BE49-F238E27FC236}">
              <a16:creationId xmlns:a16="http://schemas.microsoft.com/office/drawing/2014/main" id="{A132C54C-BE9E-4F86-97B5-E5ABCFF39F7C}"/>
            </a:ext>
          </a:extLst>
        </xdr:cNvPr>
        <xdr:cNvPicPr>
          <a:picLocks noChangeAspect="1"/>
        </xdr:cNvPicPr>
      </xdr:nvPicPr>
      <xdr:blipFill>
        <a:blip xmlns:r="http://schemas.openxmlformats.org/officeDocument/2006/relationships" r:embed="rId269">
          <a:extLst>
            <a:ext uri="{28A0092B-C50C-407E-A947-70E740481C1C}">
              <a14:useLocalDpi xmlns:a14="http://schemas.microsoft.com/office/drawing/2010/main" val="0"/>
            </a:ext>
          </a:extLst>
        </a:blip>
        <a:stretch>
          <a:fillRect/>
        </a:stretch>
      </xdr:blipFill>
      <xdr:spPr>
        <a:xfrm>
          <a:off x="5198190" y="225458310"/>
          <a:ext cx="253968" cy="252623"/>
        </a:xfrm>
        <a:prstGeom prst="rect">
          <a:avLst/>
        </a:prstGeom>
      </xdr:spPr>
    </xdr:pic>
    <xdr:clientData/>
  </xdr:twoCellAnchor>
  <xdr:twoCellAnchor editAs="oneCell">
    <xdr:from>
      <xdr:col>2</xdr:col>
      <xdr:colOff>161370</xdr:colOff>
      <xdr:row>760</xdr:row>
      <xdr:rowOff>28234</xdr:rowOff>
    </xdr:from>
    <xdr:to>
      <xdr:col>2</xdr:col>
      <xdr:colOff>415338</xdr:colOff>
      <xdr:row>760</xdr:row>
      <xdr:rowOff>280858</xdr:rowOff>
    </xdr:to>
    <xdr:pic>
      <xdr:nvPicPr>
        <xdr:cNvPr id="761" name="図 760">
          <a:extLst>
            <a:ext uri="{FF2B5EF4-FFF2-40B4-BE49-F238E27FC236}">
              <a16:creationId xmlns:a16="http://schemas.microsoft.com/office/drawing/2014/main" id="{87918655-54A0-491F-A00B-07AC15188BAF}"/>
            </a:ext>
          </a:extLst>
        </xdr:cNvPr>
        <xdr:cNvPicPr>
          <a:picLocks noChangeAspect="1"/>
        </xdr:cNvPicPr>
      </xdr:nvPicPr>
      <xdr:blipFill>
        <a:blip xmlns:r="http://schemas.openxmlformats.org/officeDocument/2006/relationships" r:embed="rId270">
          <a:extLst>
            <a:ext uri="{28A0092B-C50C-407E-A947-70E740481C1C}">
              <a14:useLocalDpi xmlns:a14="http://schemas.microsoft.com/office/drawing/2010/main" val="0"/>
            </a:ext>
          </a:extLst>
        </a:blip>
        <a:stretch>
          <a:fillRect/>
        </a:stretch>
      </xdr:blipFill>
      <xdr:spPr>
        <a:xfrm>
          <a:off x="5198190" y="225755494"/>
          <a:ext cx="253968" cy="252624"/>
        </a:xfrm>
        <a:prstGeom prst="rect">
          <a:avLst/>
        </a:prstGeom>
      </xdr:spPr>
    </xdr:pic>
    <xdr:clientData/>
  </xdr:twoCellAnchor>
  <xdr:twoCellAnchor editAs="oneCell">
    <xdr:from>
      <xdr:col>2</xdr:col>
      <xdr:colOff>161370</xdr:colOff>
      <xdr:row>761</xdr:row>
      <xdr:rowOff>26895</xdr:rowOff>
    </xdr:from>
    <xdr:to>
      <xdr:col>2</xdr:col>
      <xdr:colOff>415338</xdr:colOff>
      <xdr:row>761</xdr:row>
      <xdr:rowOff>280863</xdr:rowOff>
    </xdr:to>
    <xdr:pic>
      <xdr:nvPicPr>
        <xdr:cNvPr id="762" name="図 761">
          <a:extLst>
            <a:ext uri="{FF2B5EF4-FFF2-40B4-BE49-F238E27FC236}">
              <a16:creationId xmlns:a16="http://schemas.microsoft.com/office/drawing/2014/main" id="{E29BD48B-C77D-468C-9BB0-C61D73D1ACD7}"/>
            </a:ext>
          </a:extLst>
        </xdr:cNvPr>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tretch>
          <a:fillRect/>
        </a:stretch>
      </xdr:blipFill>
      <xdr:spPr>
        <a:xfrm>
          <a:off x="5198190" y="226051335"/>
          <a:ext cx="253968" cy="253968"/>
        </a:xfrm>
        <a:prstGeom prst="rect">
          <a:avLst/>
        </a:prstGeom>
      </xdr:spPr>
    </xdr:pic>
    <xdr:clientData/>
  </xdr:twoCellAnchor>
  <xdr:twoCellAnchor editAs="oneCell">
    <xdr:from>
      <xdr:col>2</xdr:col>
      <xdr:colOff>161370</xdr:colOff>
      <xdr:row>762</xdr:row>
      <xdr:rowOff>26900</xdr:rowOff>
    </xdr:from>
    <xdr:to>
      <xdr:col>2</xdr:col>
      <xdr:colOff>415338</xdr:colOff>
      <xdr:row>762</xdr:row>
      <xdr:rowOff>280868</xdr:rowOff>
    </xdr:to>
    <xdr:pic>
      <xdr:nvPicPr>
        <xdr:cNvPr id="763" name="図 762">
          <a:extLst>
            <a:ext uri="{FF2B5EF4-FFF2-40B4-BE49-F238E27FC236}">
              <a16:creationId xmlns:a16="http://schemas.microsoft.com/office/drawing/2014/main" id="{90764131-F24C-446E-BAD4-D12E607C6071}"/>
            </a:ext>
          </a:extLst>
        </xdr:cNvPr>
        <xdr:cNvPicPr>
          <a:picLocks noChangeAspect="1"/>
        </xdr:cNvPicPr>
      </xdr:nvPicPr>
      <xdr:blipFill>
        <a:blip xmlns:r="http://schemas.openxmlformats.org/officeDocument/2006/relationships" r:embed="rId272">
          <a:extLst>
            <a:ext uri="{28A0092B-C50C-407E-A947-70E740481C1C}">
              <a14:useLocalDpi xmlns:a14="http://schemas.microsoft.com/office/drawing/2010/main" val="0"/>
            </a:ext>
          </a:extLst>
        </a:blip>
        <a:stretch>
          <a:fillRect/>
        </a:stretch>
      </xdr:blipFill>
      <xdr:spPr>
        <a:xfrm>
          <a:off x="5198190" y="226348520"/>
          <a:ext cx="253968" cy="253968"/>
        </a:xfrm>
        <a:prstGeom prst="rect">
          <a:avLst/>
        </a:prstGeom>
      </xdr:spPr>
    </xdr:pic>
    <xdr:clientData/>
  </xdr:twoCellAnchor>
  <xdr:twoCellAnchor editAs="oneCell">
    <xdr:from>
      <xdr:col>2</xdr:col>
      <xdr:colOff>161370</xdr:colOff>
      <xdr:row>763</xdr:row>
      <xdr:rowOff>26905</xdr:rowOff>
    </xdr:from>
    <xdr:to>
      <xdr:col>2</xdr:col>
      <xdr:colOff>415338</xdr:colOff>
      <xdr:row>763</xdr:row>
      <xdr:rowOff>280873</xdr:rowOff>
    </xdr:to>
    <xdr:pic>
      <xdr:nvPicPr>
        <xdr:cNvPr id="764" name="図 763">
          <a:extLst>
            <a:ext uri="{FF2B5EF4-FFF2-40B4-BE49-F238E27FC236}">
              <a16:creationId xmlns:a16="http://schemas.microsoft.com/office/drawing/2014/main" id="{38B39CAB-85D9-4AC7-A8D6-BE115581B214}"/>
            </a:ext>
          </a:extLst>
        </xdr:cNvPr>
        <xdr:cNvPicPr>
          <a:picLocks noChangeAspect="1"/>
        </xdr:cNvPicPr>
      </xdr:nvPicPr>
      <xdr:blipFill>
        <a:blip xmlns:r="http://schemas.openxmlformats.org/officeDocument/2006/relationships" r:embed="rId273">
          <a:extLst>
            <a:ext uri="{28A0092B-C50C-407E-A947-70E740481C1C}">
              <a14:useLocalDpi xmlns:a14="http://schemas.microsoft.com/office/drawing/2010/main" val="0"/>
            </a:ext>
          </a:extLst>
        </a:blip>
        <a:stretch>
          <a:fillRect/>
        </a:stretch>
      </xdr:blipFill>
      <xdr:spPr>
        <a:xfrm>
          <a:off x="5198190" y="226645705"/>
          <a:ext cx="253968" cy="253968"/>
        </a:xfrm>
        <a:prstGeom prst="rect">
          <a:avLst/>
        </a:prstGeom>
      </xdr:spPr>
    </xdr:pic>
    <xdr:clientData/>
  </xdr:twoCellAnchor>
  <xdr:twoCellAnchor editAs="oneCell">
    <xdr:from>
      <xdr:col>2</xdr:col>
      <xdr:colOff>161370</xdr:colOff>
      <xdr:row>764</xdr:row>
      <xdr:rowOff>28229</xdr:rowOff>
    </xdr:from>
    <xdr:to>
      <xdr:col>2</xdr:col>
      <xdr:colOff>415338</xdr:colOff>
      <xdr:row>764</xdr:row>
      <xdr:rowOff>280853</xdr:rowOff>
    </xdr:to>
    <xdr:pic>
      <xdr:nvPicPr>
        <xdr:cNvPr id="765" name="図 764">
          <a:extLst>
            <a:ext uri="{FF2B5EF4-FFF2-40B4-BE49-F238E27FC236}">
              <a16:creationId xmlns:a16="http://schemas.microsoft.com/office/drawing/2014/main" id="{20B91B76-A34E-4B85-BAAD-B641571931E6}"/>
            </a:ext>
          </a:extLst>
        </xdr:cNvPr>
        <xdr:cNvPicPr>
          <a:picLocks noChangeAspect="1"/>
        </xdr:cNvPicPr>
      </xdr:nvPicPr>
      <xdr:blipFill>
        <a:blip xmlns:r="http://schemas.openxmlformats.org/officeDocument/2006/relationships" r:embed="rId274">
          <a:extLst>
            <a:ext uri="{28A0092B-C50C-407E-A947-70E740481C1C}">
              <a14:useLocalDpi xmlns:a14="http://schemas.microsoft.com/office/drawing/2010/main" val="0"/>
            </a:ext>
          </a:extLst>
        </a:blip>
        <a:stretch>
          <a:fillRect/>
        </a:stretch>
      </xdr:blipFill>
      <xdr:spPr>
        <a:xfrm>
          <a:off x="5198190" y="226944209"/>
          <a:ext cx="253968" cy="252624"/>
        </a:xfrm>
        <a:prstGeom prst="rect">
          <a:avLst/>
        </a:prstGeom>
      </xdr:spPr>
    </xdr:pic>
    <xdr:clientData/>
  </xdr:twoCellAnchor>
  <xdr:twoCellAnchor editAs="oneCell">
    <xdr:from>
      <xdr:col>2</xdr:col>
      <xdr:colOff>161370</xdr:colOff>
      <xdr:row>765</xdr:row>
      <xdr:rowOff>28235</xdr:rowOff>
    </xdr:from>
    <xdr:to>
      <xdr:col>2</xdr:col>
      <xdr:colOff>415338</xdr:colOff>
      <xdr:row>765</xdr:row>
      <xdr:rowOff>280858</xdr:rowOff>
    </xdr:to>
    <xdr:pic>
      <xdr:nvPicPr>
        <xdr:cNvPr id="766" name="図 765">
          <a:extLst>
            <a:ext uri="{FF2B5EF4-FFF2-40B4-BE49-F238E27FC236}">
              <a16:creationId xmlns:a16="http://schemas.microsoft.com/office/drawing/2014/main" id="{99E43BBB-8A5B-4135-A1F5-08321E280BEB}"/>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val="0"/>
            </a:ext>
          </a:extLst>
        </a:blip>
        <a:stretch>
          <a:fillRect/>
        </a:stretch>
      </xdr:blipFill>
      <xdr:spPr>
        <a:xfrm>
          <a:off x="5198190" y="227241395"/>
          <a:ext cx="253968" cy="252623"/>
        </a:xfrm>
        <a:prstGeom prst="rect">
          <a:avLst/>
        </a:prstGeom>
      </xdr:spPr>
    </xdr:pic>
    <xdr:clientData/>
  </xdr:twoCellAnchor>
  <xdr:twoCellAnchor editAs="oneCell">
    <xdr:from>
      <xdr:col>2</xdr:col>
      <xdr:colOff>161370</xdr:colOff>
      <xdr:row>766</xdr:row>
      <xdr:rowOff>26895</xdr:rowOff>
    </xdr:from>
    <xdr:to>
      <xdr:col>2</xdr:col>
      <xdr:colOff>415338</xdr:colOff>
      <xdr:row>766</xdr:row>
      <xdr:rowOff>280863</xdr:rowOff>
    </xdr:to>
    <xdr:pic>
      <xdr:nvPicPr>
        <xdr:cNvPr id="767" name="図 766">
          <a:extLst>
            <a:ext uri="{FF2B5EF4-FFF2-40B4-BE49-F238E27FC236}">
              <a16:creationId xmlns:a16="http://schemas.microsoft.com/office/drawing/2014/main" id="{A346564E-4732-47B8-B0B0-9963BF811268}"/>
            </a:ext>
          </a:extLst>
        </xdr:cNvPr>
        <xdr:cNvPicPr>
          <a:picLocks noChangeAspect="1"/>
        </xdr:cNvPicPr>
      </xdr:nvPicPr>
      <xdr:blipFill>
        <a:blip xmlns:r="http://schemas.openxmlformats.org/officeDocument/2006/relationships" r:embed="rId276">
          <a:extLst>
            <a:ext uri="{28A0092B-C50C-407E-A947-70E740481C1C}">
              <a14:useLocalDpi xmlns:a14="http://schemas.microsoft.com/office/drawing/2010/main" val="0"/>
            </a:ext>
          </a:extLst>
        </a:blip>
        <a:stretch>
          <a:fillRect/>
        </a:stretch>
      </xdr:blipFill>
      <xdr:spPr>
        <a:xfrm>
          <a:off x="5198190" y="227537235"/>
          <a:ext cx="253968" cy="253968"/>
        </a:xfrm>
        <a:prstGeom prst="rect">
          <a:avLst/>
        </a:prstGeom>
      </xdr:spPr>
    </xdr:pic>
    <xdr:clientData/>
  </xdr:twoCellAnchor>
  <xdr:twoCellAnchor editAs="oneCell">
    <xdr:from>
      <xdr:col>2</xdr:col>
      <xdr:colOff>161370</xdr:colOff>
      <xdr:row>767</xdr:row>
      <xdr:rowOff>26900</xdr:rowOff>
    </xdr:from>
    <xdr:to>
      <xdr:col>2</xdr:col>
      <xdr:colOff>415338</xdr:colOff>
      <xdr:row>767</xdr:row>
      <xdr:rowOff>280868</xdr:rowOff>
    </xdr:to>
    <xdr:pic>
      <xdr:nvPicPr>
        <xdr:cNvPr id="768" name="図 767">
          <a:extLst>
            <a:ext uri="{FF2B5EF4-FFF2-40B4-BE49-F238E27FC236}">
              <a16:creationId xmlns:a16="http://schemas.microsoft.com/office/drawing/2014/main" id="{98AF04E9-8BAB-4E37-A7C7-62D64A4A9FF7}"/>
            </a:ext>
          </a:extLst>
        </xdr:cNvPr>
        <xdr:cNvPicPr>
          <a:picLocks noChangeAspect="1"/>
        </xdr:cNvPicPr>
      </xdr:nvPicPr>
      <xdr:blipFill>
        <a:blip xmlns:r="http://schemas.openxmlformats.org/officeDocument/2006/relationships" r:embed="rId277">
          <a:extLst>
            <a:ext uri="{28A0092B-C50C-407E-A947-70E740481C1C}">
              <a14:useLocalDpi xmlns:a14="http://schemas.microsoft.com/office/drawing/2010/main" val="0"/>
            </a:ext>
          </a:extLst>
        </a:blip>
        <a:stretch>
          <a:fillRect/>
        </a:stretch>
      </xdr:blipFill>
      <xdr:spPr>
        <a:xfrm>
          <a:off x="5198190" y="227834420"/>
          <a:ext cx="253968" cy="253968"/>
        </a:xfrm>
        <a:prstGeom prst="rect">
          <a:avLst/>
        </a:prstGeom>
      </xdr:spPr>
    </xdr:pic>
    <xdr:clientData/>
  </xdr:twoCellAnchor>
  <xdr:twoCellAnchor editAs="oneCell">
    <xdr:from>
      <xdr:col>2</xdr:col>
      <xdr:colOff>161370</xdr:colOff>
      <xdr:row>768</xdr:row>
      <xdr:rowOff>26905</xdr:rowOff>
    </xdr:from>
    <xdr:to>
      <xdr:col>2</xdr:col>
      <xdr:colOff>415338</xdr:colOff>
      <xdr:row>768</xdr:row>
      <xdr:rowOff>280873</xdr:rowOff>
    </xdr:to>
    <xdr:pic>
      <xdr:nvPicPr>
        <xdr:cNvPr id="769" name="図 768">
          <a:extLst>
            <a:ext uri="{FF2B5EF4-FFF2-40B4-BE49-F238E27FC236}">
              <a16:creationId xmlns:a16="http://schemas.microsoft.com/office/drawing/2014/main" id="{ECF44BCC-EFCB-4B81-9824-0563B28123DC}"/>
            </a:ext>
          </a:extLst>
        </xdr:cNvPr>
        <xdr:cNvPicPr>
          <a:picLocks noChangeAspect="1"/>
        </xdr:cNvPicPr>
      </xdr:nvPicPr>
      <xdr:blipFill>
        <a:blip xmlns:r="http://schemas.openxmlformats.org/officeDocument/2006/relationships" r:embed="rId278">
          <a:extLst>
            <a:ext uri="{28A0092B-C50C-407E-A947-70E740481C1C}">
              <a14:useLocalDpi xmlns:a14="http://schemas.microsoft.com/office/drawing/2010/main" val="0"/>
            </a:ext>
          </a:extLst>
        </a:blip>
        <a:stretch>
          <a:fillRect/>
        </a:stretch>
      </xdr:blipFill>
      <xdr:spPr>
        <a:xfrm>
          <a:off x="5198190" y="228131605"/>
          <a:ext cx="253968" cy="253968"/>
        </a:xfrm>
        <a:prstGeom prst="rect">
          <a:avLst/>
        </a:prstGeom>
      </xdr:spPr>
    </xdr:pic>
    <xdr:clientData/>
  </xdr:twoCellAnchor>
  <xdr:twoCellAnchor editAs="oneCell">
    <xdr:from>
      <xdr:col>2</xdr:col>
      <xdr:colOff>161370</xdr:colOff>
      <xdr:row>769</xdr:row>
      <xdr:rowOff>28230</xdr:rowOff>
    </xdr:from>
    <xdr:to>
      <xdr:col>2</xdr:col>
      <xdr:colOff>415338</xdr:colOff>
      <xdr:row>769</xdr:row>
      <xdr:rowOff>280853</xdr:rowOff>
    </xdr:to>
    <xdr:pic>
      <xdr:nvPicPr>
        <xdr:cNvPr id="770" name="図 769">
          <a:extLst>
            <a:ext uri="{FF2B5EF4-FFF2-40B4-BE49-F238E27FC236}">
              <a16:creationId xmlns:a16="http://schemas.microsoft.com/office/drawing/2014/main" id="{595864D2-9E3E-4ADC-9A87-2A3E86A23602}"/>
            </a:ext>
          </a:extLst>
        </xdr:cNvPr>
        <xdr:cNvPicPr>
          <a:picLocks noChangeAspect="1"/>
        </xdr:cNvPicPr>
      </xdr:nvPicPr>
      <xdr:blipFill>
        <a:blip xmlns:r="http://schemas.openxmlformats.org/officeDocument/2006/relationships" r:embed="rId279">
          <a:extLst>
            <a:ext uri="{28A0092B-C50C-407E-A947-70E740481C1C}">
              <a14:useLocalDpi xmlns:a14="http://schemas.microsoft.com/office/drawing/2010/main" val="0"/>
            </a:ext>
          </a:extLst>
        </a:blip>
        <a:stretch>
          <a:fillRect/>
        </a:stretch>
      </xdr:blipFill>
      <xdr:spPr>
        <a:xfrm>
          <a:off x="5198190" y="228430110"/>
          <a:ext cx="253968" cy="252623"/>
        </a:xfrm>
        <a:prstGeom prst="rect">
          <a:avLst/>
        </a:prstGeom>
      </xdr:spPr>
    </xdr:pic>
    <xdr:clientData/>
  </xdr:twoCellAnchor>
  <xdr:twoCellAnchor editAs="oneCell">
    <xdr:from>
      <xdr:col>2</xdr:col>
      <xdr:colOff>161370</xdr:colOff>
      <xdr:row>770</xdr:row>
      <xdr:rowOff>28234</xdr:rowOff>
    </xdr:from>
    <xdr:to>
      <xdr:col>2</xdr:col>
      <xdr:colOff>415338</xdr:colOff>
      <xdr:row>770</xdr:row>
      <xdr:rowOff>280858</xdr:rowOff>
    </xdr:to>
    <xdr:pic>
      <xdr:nvPicPr>
        <xdr:cNvPr id="771" name="図 770">
          <a:extLst>
            <a:ext uri="{FF2B5EF4-FFF2-40B4-BE49-F238E27FC236}">
              <a16:creationId xmlns:a16="http://schemas.microsoft.com/office/drawing/2014/main" id="{4939F465-7617-4F3A-95D0-CE9BAD30C02E}"/>
            </a:ext>
          </a:extLst>
        </xdr:cNvPr>
        <xdr:cNvPicPr>
          <a:picLocks noChangeAspect="1"/>
        </xdr:cNvPicPr>
      </xdr:nvPicPr>
      <xdr:blipFill>
        <a:blip xmlns:r="http://schemas.openxmlformats.org/officeDocument/2006/relationships" r:embed="rId280">
          <a:extLst>
            <a:ext uri="{28A0092B-C50C-407E-A947-70E740481C1C}">
              <a14:useLocalDpi xmlns:a14="http://schemas.microsoft.com/office/drawing/2010/main" val="0"/>
            </a:ext>
          </a:extLst>
        </a:blip>
        <a:stretch>
          <a:fillRect/>
        </a:stretch>
      </xdr:blipFill>
      <xdr:spPr>
        <a:xfrm>
          <a:off x="5198190" y="228727294"/>
          <a:ext cx="253968" cy="252624"/>
        </a:xfrm>
        <a:prstGeom prst="rect">
          <a:avLst/>
        </a:prstGeom>
      </xdr:spPr>
    </xdr:pic>
    <xdr:clientData/>
  </xdr:twoCellAnchor>
  <xdr:twoCellAnchor editAs="oneCell">
    <xdr:from>
      <xdr:col>2</xdr:col>
      <xdr:colOff>161370</xdr:colOff>
      <xdr:row>771</xdr:row>
      <xdr:rowOff>26895</xdr:rowOff>
    </xdr:from>
    <xdr:to>
      <xdr:col>2</xdr:col>
      <xdr:colOff>415338</xdr:colOff>
      <xdr:row>771</xdr:row>
      <xdr:rowOff>280863</xdr:rowOff>
    </xdr:to>
    <xdr:pic>
      <xdr:nvPicPr>
        <xdr:cNvPr id="772" name="図 771">
          <a:extLst>
            <a:ext uri="{FF2B5EF4-FFF2-40B4-BE49-F238E27FC236}">
              <a16:creationId xmlns:a16="http://schemas.microsoft.com/office/drawing/2014/main" id="{A6F99F64-11D1-43E6-8D14-014BA04712DF}"/>
            </a:ext>
          </a:extLst>
        </xdr:cNvPr>
        <xdr:cNvPicPr>
          <a:picLocks noChangeAspect="1"/>
        </xdr:cNvPicPr>
      </xdr:nvPicPr>
      <xdr:blipFill>
        <a:blip xmlns:r="http://schemas.openxmlformats.org/officeDocument/2006/relationships" r:embed="rId281">
          <a:extLst>
            <a:ext uri="{28A0092B-C50C-407E-A947-70E740481C1C}">
              <a14:useLocalDpi xmlns:a14="http://schemas.microsoft.com/office/drawing/2010/main" val="0"/>
            </a:ext>
          </a:extLst>
        </a:blip>
        <a:stretch>
          <a:fillRect/>
        </a:stretch>
      </xdr:blipFill>
      <xdr:spPr>
        <a:xfrm>
          <a:off x="5198190" y="229023135"/>
          <a:ext cx="253968" cy="253968"/>
        </a:xfrm>
        <a:prstGeom prst="rect">
          <a:avLst/>
        </a:prstGeom>
      </xdr:spPr>
    </xdr:pic>
    <xdr:clientData/>
  </xdr:twoCellAnchor>
  <xdr:twoCellAnchor editAs="oneCell">
    <xdr:from>
      <xdr:col>2</xdr:col>
      <xdr:colOff>161370</xdr:colOff>
      <xdr:row>772</xdr:row>
      <xdr:rowOff>26900</xdr:rowOff>
    </xdr:from>
    <xdr:to>
      <xdr:col>2</xdr:col>
      <xdr:colOff>415338</xdr:colOff>
      <xdr:row>772</xdr:row>
      <xdr:rowOff>280868</xdr:rowOff>
    </xdr:to>
    <xdr:pic>
      <xdr:nvPicPr>
        <xdr:cNvPr id="773" name="図 772">
          <a:extLst>
            <a:ext uri="{FF2B5EF4-FFF2-40B4-BE49-F238E27FC236}">
              <a16:creationId xmlns:a16="http://schemas.microsoft.com/office/drawing/2014/main" id="{F53DA53C-5367-46B0-BD3C-16ACC4E53F21}"/>
            </a:ext>
          </a:extLst>
        </xdr:cNvPr>
        <xdr:cNvPicPr>
          <a:picLocks noChangeAspect="1"/>
        </xdr:cNvPicPr>
      </xdr:nvPicPr>
      <xdr:blipFill>
        <a:blip xmlns:r="http://schemas.openxmlformats.org/officeDocument/2006/relationships" r:embed="rId282">
          <a:extLst>
            <a:ext uri="{28A0092B-C50C-407E-A947-70E740481C1C}">
              <a14:useLocalDpi xmlns:a14="http://schemas.microsoft.com/office/drawing/2010/main" val="0"/>
            </a:ext>
          </a:extLst>
        </a:blip>
        <a:stretch>
          <a:fillRect/>
        </a:stretch>
      </xdr:blipFill>
      <xdr:spPr>
        <a:xfrm>
          <a:off x="5198190" y="229320320"/>
          <a:ext cx="253968" cy="253968"/>
        </a:xfrm>
        <a:prstGeom prst="rect">
          <a:avLst/>
        </a:prstGeom>
      </xdr:spPr>
    </xdr:pic>
    <xdr:clientData/>
  </xdr:twoCellAnchor>
  <xdr:twoCellAnchor editAs="oneCell">
    <xdr:from>
      <xdr:col>2</xdr:col>
      <xdr:colOff>161370</xdr:colOff>
      <xdr:row>773</xdr:row>
      <xdr:rowOff>26905</xdr:rowOff>
    </xdr:from>
    <xdr:to>
      <xdr:col>2</xdr:col>
      <xdr:colOff>415338</xdr:colOff>
      <xdr:row>773</xdr:row>
      <xdr:rowOff>280873</xdr:rowOff>
    </xdr:to>
    <xdr:pic>
      <xdr:nvPicPr>
        <xdr:cNvPr id="774" name="図 773">
          <a:extLst>
            <a:ext uri="{FF2B5EF4-FFF2-40B4-BE49-F238E27FC236}">
              <a16:creationId xmlns:a16="http://schemas.microsoft.com/office/drawing/2014/main" id="{7BBBD8D3-A606-460D-A457-4358726EDE4B}"/>
            </a:ext>
          </a:extLst>
        </xdr:cNvPr>
        <xdr:cNvPicPr>
          <a:picLocks noChangeAspect="1"/>
        </xdr:cNvPicPr>
      </xdr:nvPicPr>
      <xdr:blipFill>
        <a:blip xmlns:r="http://schemas.openxmlformats.org/officeDocument/2006/relationships" r:embed="rId283">
          <a:extLst>
            <a:ext uri="{28A0092B-C50C-407E-A947-70E740481C1C}">
              <a14:useLocalDpi xmlns:a14="http://schemas.microsoft.com/office/drawing/2010/main" val="0"/>
            </a:ext>
          </a:extLst>
        </a:blip>
        <a:stretch>
          <a:fillRect/>
        </a:stretch>
      </xdr:blipFill>
      <xdr:spPr>
        <a:xfrm>
          <a:off x="5198190" y="229617505"/>
          <a:ext cx="253968" cy="253968"/>
        </a:xfrm>
        <a:prstGeom prst="rect">
          <a:avLst/>
        </a:prstGeom>
      </xdr:spPr>
    </xdr:pic>
    <xdr:clientData/>
  </xdr:twoCellAnchor>
  <xdr:twoCellAnchor editAs="oneCell">
    <xdr:from>
      <xdr:col>2</xdr:col>
      <xdr:colOff>161370</xdr:colOff>
      <xdr:row>774</xdr:row>
      <xdr:rowOff>28229</xdr:rowOff>
    </xdr:from>
    <xdr:to>
      <xdr:col>2</xdr:col>
      <xdr:colOff>415338</xdr:colOff>
      <xdr:row>774</xdr:row>
      <xdr:rowOff>280853</xdr:rowOff>
    </xdr:to>
    <xdr:pic>
      <xdr:nvPicPr>
        <xdr:cNvPr id="775" name="図 774">
          <a:extLst>
            <a:ext uri="{FF2B5EF4-FFF2-40B4-BE49-F238E27FC236}">
              <a16:creationId xmlns:a16="http://schemas.microsoft.com/office/drawing/2014/main" id="{9759236D-83D4-45DA-A024-562A3516C16D}"/>
            </a:ext>
          </a:extLst>
        </xdr:cNvPr>
        <xdr:cNvPicPr>
          <a:picLocks noChangeAspect="1"/>
        </xdr:cNvPicPr>
      </xdr:nvPicPr>
      <xdr:blipFill>
        <a:blip xmlns:r="http://schemas.openxmlformats.org/officeDocument/2006/relationships" r:embed="rId284">
          <a:extLst>
            <a:ext uri="{28A0092B-C50C-407E-A947-70E740481C1C}">
              <a14:useLocalDpi xmlns:a14="http://schemas.microsoft.com/office/drawing/2010/main" val="0"/>
            </a:ext>
          </a:extLst>
        </a:blip>
        <a:stretch>
          <a:fillRect/>
        </a:stretch>
      </xdr:blipFill>
      <xdr:spPr>
        <a:xfrm>
          <a:off x="5198190" y="229916009"/>
          <a:ext cx="253968" cy="252624"/>
        </a:xfrm>
        <a:prstGeom prst="rect">
          <a:avLst/>
        </a:prstGeom>
      </xdr:spPr>
    </xdr:pic>
    <xdr:clientData/>
  </xdr:twoCellAnchor>
  <xdr:twoCellAnchor editAs="oneCell">
    <xdr:from>
      <xdr:col>2</xdr:col>
      <xdr:colOff>161370</xdr:colOff>
      <xdr:row>775</xdr:row>
      <xdr:rowOff>28235</xdr:rowOff>
    </xdr:from>
    <xdr:to>
      <xdr:col>2</xdr:col>
      <xdr:colOff>415338</xdr:colOff>
      <xdr:row>775</xdr:row>
      <xdr:rowOff>280858</xdr:rowOff>
    </xdr:to>
    <xdr:pic>
      <xdr:nvPicPr>
        <xdr:cNvPr id="776" name="図 775">
          <a:extLst>
            <a:ext uri="{FF2B5EF4-FFF2-40B4-BE49-F238E27FC236}">
              <a16:creationId xmlns:a16="http://schemas.microsoft.com/office/drawing/2014/main" id="{1F128D63-DE55-40DF-9DCE-8E17FCE24B1E}"/>
            </a:ext>
          </a:extLst>
        </xdr:cNvPr>
        <xdr:cNvPicPr>
          <a:picLocks noChangeAspect="1"/>
        </xdr:cNvPicPr>
      </xdr:nvPicPr>
      <xdr:blipFill>
        <a:blip xmlns:r="http://schemas.openxmlformats.org/officeDocument/2006/relationships" r:embed="rId285">
          <a:extLst>
            <a:ext uri="{28A0092B-C50C-407E-A947-70E740481C1C}">
              <a14:useLocalDpi xmlns:a14="http://schemas.microsoft.com/office/drawing/2010/main" val="0"/>
            </a:ext>
          </a:extLst>
        </a:blip>
        <a:stretch>
          <a:fillRect/>
        </a:stretch>
      </xdr:blipFill>
      <xdr:spPr>
        <a:xfrm>
          <a:off x="5198190" y="230213195"/>
          <a:ext cx="253968" cy="252623"/>
        </a:xfrm>
        <a:prstGeom prst="rect">
          <a:avLst/>
        </a:prstGeom>
      </xdr:spPr>
    </xdr:pic>
    <xdr:clientData/>
  </xdr:twoCellAnchor>
  <xdr:twoCellAnchor editAs="oneCell">
    <xdr:from>
      <xdr:col>2</xdr:col>
      <xdr:colOff>161370</xdr:colOff>
      <xdr:row>776</xdr:row>
      <xdr:rowOff>26895</xdr:rowOff>
    </xdr:from>
    <xdr:to>
      <xdr:col>2</xdr:col>
      <xdr:colOff>415338</xdr:colOff>
      <xdr:row>776</xdr:row>
      <xdr:rowOff>280863</xdr:rowOff>
    </xdr:to>
    <xdr:pic>
      <xdr:nvPicPr>
        <xdr:cNvPr id="777" name="図 776">
          <a:extLst>
            <a:ext uri="{FF2B5EF4-FFF2-40B4-BE49-F238E27FC236}">
              <a16:creationId xmlns:a16="http://schemas.microsoft.com/office/drawing/2014/main" id="{270E1122-484B-40BD-B108-DFF1EC4AF16A}"/>
            </a:ext>
          </a:extLst>
        </xdr:cNvPr>
        <xdr:cNvPicPr>
          <a:picLocks noChangeAspect="1"/>
        </xdr:cNvPicPr>
      </xdr:nvPicPr>
      <xdr:blipFill>
        <a:blip xmlns:r="http://schemas.openxmlformats.org/officeDocument/2006/relationships" r:embed="rId286">
          <a:extLst>
            <a:ext uri="{28A0092B-C50C-407E-A947-70E740481C1C}">
              <a14:useLocalDpi xmlns:a14="http://schemas.microsoft.com/office/drawing/2010/main" val="0"/>
            </a:ext>
          </a:extLst>
        </a:blip>
        <a:stretch>
          <a:fillRect/>
        </a:stretch>
      </xdr:blipFill>
      <xdr:spPr>
        <a:xfrm>
          <a:off x="5198190" y="230509035"/>
          <a:ext cx="253968" cy="253968"/>
        </a:xfrm>
        <a:prstGeom prst="rect">
          <a:avLst/>
        </a:prstGeom>
      </xdr:spPr>
    </xdr:pic>
    <xdr:clientData/>
  </xdr:twoCellAnchor>
  <xdr:twoCellAnchor editAs="oneCell">
    <xdr:from>
      <xdr:col>2</xdr:col>
      <xdr:colOff>161370</xdr:colOff>
      <xdr:row>777</xdr:row>
      <xdr:rowOff>26900</xdr:rowOff>
    </xdr:from>
    <xdr:to>
      <xdr:col>2</xdr:col>
      <xdr:colOff>415338</xdr:colOff>
      <xdr:row>777</xdr:row>
      <xdr:rowOff>280868</xdr:rowOff>
    </xdr:to>
    <xdr:pic>
      <xdr:nvPicPr>
        <xdr:cNvPr id="778" name="図 777">
          <a:extLst>
            <a:ext uri="{FF2B5EF4-FFF2-40B4-BE49-F238E27FC236}">
              <a16:creationId xmlns:a16="http://schemas.microsoft.com/office/drawing/2014/main" id="{A2810C28-EDB9-4E97-A9A7-0F79245BD65B}"/>
            </a:ext>
          </a:extLst>
        </xdr:cNvPr>
        <xdr:cNvPicPr>
          <a:picLocks noChangeAspect="1"/>
        </xdr:cNvPicPr>
      </xdr:nvPicPr>
      <xdr:blipFill>
        <a:blip xmlns:r="http://schemas.openxmlformats.org/officeDocument/2006/relationships" r:embed="rId287">
          <a:extLst>
            <a:ext uri="{28A0092B-C50C-407E-A947-70E740481C1C}">
              <a14:useLocalDpi xmlns:a14="http://schemas.microsoft.com/office/drawing/2010/main" val="0"/>
            </a:ext>
          </a:extLst>
        </a:blip>
        <a:stretch>
          <a:fillRect/>
        </a:stretch>
      </xdr:blipFill>
      <xdr:spPr>
        <a:xfrm>
          <a:off x="5198190" y="230806220"/>
          <a:ext cx="253968" cy="253968"/>
        </a:xfrm>
        <a:prstGeom prst="rect">
          <a:avLst/>
        </a:prstGeom>
      </xdr:spPr>
    </xdr:pic>
    <xdr:clientData/>
  </xdr:twoCellAnchor>
  <xdr:twoCellAnchor editAs="oneCell">
    <xdr:from>
      <xdr:col>2</xdr:col>
      <xdr:colOff>161370</xdr:colOff>
      <xdr:row>778</xdr:row>
      <xdr:rowOff>26905</xdr:rowOff>
    </xdr:from>
    <xdr:to>
      <xdr:col>2</xdr:col>
      <xdr:colOff>415338</xdr:colOff>
      <xdr:row>778</xdr:row>
      <xdr:rowOff>280873</xdr:rowOff>
    </xdr:to>
    <xdr:pic>
      <xdr:nvPicPr>
        <xdr:cNvPr id="779" name="図 778">
          <a:extLst>
            <a:ext uri="{FF2B5EF4-FFF2-40B4-BE49-F238E27FC236}">
              <a16:creationId xmlns:a16="http://schemas.microsoft.com/office/drawing/2014/main" id="{C4195000-1708-45E4-88DB-3DF5584060D2}"/>
            </a:ext>
          </a:extLst>
        </xdr:cNvPr>
        <xdr:cNvPicPr>
          <a:picLocks noChangeAspect="1"/>
        </xdr:cNvPicPr>
      </xdr:nvPicPr>
      <xdr:blipFill>
        <a:blip xmlns:r="http://schemas.openxmlformats.org/officeDocument/2006/relationships" r:embed="rId288">
          <a:extLst>
            <a:ext uri="{28A0092B-C50C-407E-A947-70E740481C1C}">
              <a14:useLocalDpi xmlns:a14="http://schemas.microsoft.com/office/drawing/2010/main" val="0"/>
            </a:ext>
          </a:extLst>
        </a:blip>
        <a:stretch>
          <a:fillRect/>
        </a:stretch>
      </xdr:blipFill>
      <xdr:spPr>
        <a:xfrm>
          <a:off x="5198190" y="231103405"/>
          <a:ext cx="253968" cy="253968"/>
        </a:xfrm>
        <a:prstGeom prst="rect">
          <a:avLst/>
        </a:prstGeom>
      </xdr:spPr>
    </xdr:pic>
    <xdr:clientData/>
  </xdr:twoCellAnchor>
  <xdr:twoCellAnchor editAs="oneCell">
    <xdr:from>
      <xdr:col>2</xdr:col>
      <xdr:colOff>161370</xdr:colOff>
      <xdr:row>779</xdr:row>
      <xdr:rowOff>28230</xdr:rowOff>
    </xdr:from>
    <xdr:to>
      <xdr:col>2</xdr:col>
      <xdr:colOff>415338</xdr:colOff>
      <xdr:row>779</xdr:row>
      <xdr:rowOff>280853</xdr:rowOff>
    </xdr:to>
    <xdr:pic>
      <xdr:nvPicPr>
        <xdr:cNvPr id="780" name="図 779">
          <a:extLst>
            <a:ext uri="{FF2B5EF4-FFF2-40B4-BE49-F238E27FC236}">
              <a16:creationId xmlns:a16="http://schemas.microsoft.com/office/drawing/2014/main" id="{2A677AD5-EBB4-4265-A061-C93574F6A4B2}"/>
            </a:ext>
          </a:extLst>
        </xdr:cNvPr>
        <xdr:cNvPicPr>
          <a:picLocks noChangeAspect="1"/>
        </xdr:cNvPicPr>
      </xdr:nvPicPr>
      <xdr:blipFill>
        <a:blip xmlns:r="http://schemas.openxmlformats.org/officeDocument/2006/relationships" r:embed="rId289">
          <a:extLst>
            <a:ext uri="{28A0092B-C50C-407E-A947-70E740481C1C}">
              <a14:useLocalDpi xmlns:a14="http://schemas.microsoft.com/office/drawing/2010/main" val="0"/>
            </a:ext>
          </a:extLst>
        </a:blip>
        <a:stretch>
          <a:fillRect/>
        </a:stretch>
      </xdr:blipFill>
      <xdr:spPr>
        <a:xfrm>
          <a:off x="5198190" y="231401910"/>
          <a:ext cx="253968" cy="252623"/>
        </a:xfrm>
        <a:prstGeom prst="rect">
          <a:avLst/>
        </a:prstGeom>
      </xdr:spPr>
    </xdr:pic>
    <xdr:clientData/>
  </xdr:twoCellAnchor>
  <xdr:twoCellAnchor editAs="oneCell">
    <xdr:from>
      <xdr:col>2</xdr:col>
      <xdr:colOff>161370</xdr:colOff>
      <xdr:row>780</xdr:row>
      <xdr:rowOff>28235</xdr:rowOff>
    </xdr:from>
    <xdr:to>
      <xdr:col>2</xdr:col>
      <xdr:colOff>415338</xdr:colOff>
      <xdr:row>780</xdr:row>
      <xdr:rowOff>280858</xdr:rowOff>
    </xdr:to>
    <xdr:pic>
      <xdr:nvPicPr>
        <xdr:cNvPr id="781" name="図 780">
          <a:extLst>
            <a:ext uri="{FF2B5EF4-FFF2-40B4-BE49-F238E27FC236}">
              <a16:creationId xmlns:a16="http://schemas.microsoft.com/office/drawing/2014/main" id="{671FF023-2840-4405-A284-756E50E00C6C}"/>
            </a:ext>
          </a:extLst>
        </xdr:cNvPr>
        <xdr:cNvPicPr>
          <a:picLocks noChangeAspect="1"/>
        </xdr:cNvPicPr>
      </xdr:nvPicPr>
      <xdr:blipFill>
        <a:blip xmlns:r="http://schemas.openxmlformats.org/officeDocument/2006/relationships" r:embed="rId290">
          <a:extLst>
            <a:ext uri="{28A0092B-C50C-407E-A947-70E740481C1C}">
              <a14:useLocalDpi xmlns:a14="http://schemas.microsoft.com/office/drawing/2010/main" val="0"/>
            </a:ext>
          </a:extLst>
        </a:blip>
        <a:stretch>
          <a:fillRect/>
        </a:stretch>
      </xdr:blipFill>
      <xdr:spPr>
        <a:xfrm>
          <a:off x="5198190" y="231699095"/>
          <a:ext cx="253968" cy="252623"/>
        </a:xfrm>
        <a:prstGeom prst="rect">
          <a:avLst/>
        </a:prstGeom>
      </xdr:spPr>
    </xdr:pic>
    <xdr:clientData/>
  </xdr:twoCellAnchor>
  <xdr:twoCellAnchor editAs="oneCell">
    <xdr:from>
      <xdr:col>2</xdr:col>
      <xdr:colOff>161370</xdr:colOff>
      <xdr:row>781</xdr:row>
      <xdr:rowOff>26895</xdr:rowOff>
    </xdr:from>
    <xdr:to>
      <xdr:col>2</xdr:col>
      <xdr:colOff>415338</xdr:colOff>
      <xdr:row>781</xdr:row>
      <xdr:rowOff>280863</xdr:rowOff>
    </xdr:to>
    <xdr:pic>
      <xdr:nvPicPr>
        <xdr:cNvPr id="782" name="図 781">
          <a:extLst>
            <a:ext uri="{FF2B5EF4-FFF2-40B4-BE49-F238E27FC236}">
              <a16:creationId xmlns:a16="http://schemas.microsoft.com/office/drawing/2014/main" id="{5F216D0E-021F-4AED-B0AE-4A52866C97D4}"/>
            </a:ext>
          </a:extLst>
        </xdr:cNvPr>
        <xdr:cNvPicPr>
          <a:picLocks noChangeAspect="1"/>
        </xdr:cNvPicPr>
      </xdr:nvPicPr>
      <xdr:blipFill>
        <a:blip xmlns:r="http://schemas.openxmlformats.org/officeDocument/2006/relationships" r:embed="rId291">
          <a:extLst>
            <a:ext uri="{28A0092B-C50C-407E-A947-70E740481C1C}">
              <a14:useLocalDpi xmlns:a14="http://schemas.microsoft.com/office/drawing/2010/main" val="0"/>
            </a:ext>
          </a:extLst>
        </a:blip>
        <a:stretch>
          <a:fillRect/>
        </a:stretch>
      </xdr:blipFill>
      <xdr:spPr>
        <a:xfrm>
          <a:off x="5198190" y="231994935"/>
          <a:ext cx="253968" cy="253968"/>
        </a:xfrm>
        <a:prstGeom prst="rect">
          <a:avLst/>
        </a:prstGeom>
      </xdr:spPr>
    </xdr:pic>
    <xdr:clientData/>
  </xdr:twoCellAnchor>
  <xdr:twoCellAnchor editAs="oneCell">
    <xdr:from>
      <xdr:col>2</xdr:col>
      <xdr:colOff>161370</xdr:colOff>
      <xdr:row>782</xdr:row>
      <xdr:rowOff>26900</xdr:rowOff>
    </xdr:from>
    <xdr:to>
      <xdr:col>2</xdr:col>
      <xdr:colOff>351846</xdr:colOff>
      <xdr:row>782</xdr:row>
      <xdr:rowOff>217376</xdr:rowOff>
    </xdr:to>
    <xdr:pic>
      <xdr:nvPicPr>
        <xdr:cNvPr id="783" name="図 782">
          <a:extLst>
            <a:ext uri="{FF2B5EF4-FFF2-40B4-BE49-F238E27FC236}">
              <a16:creationId xmlns:a16="http://schemas.microsoft.com/office/drawing/2014/main" id="{E7F5E40E-8709-46F3-9116-0CF30249703D}"/>
            </a:ext>
          </a:extLst>
        </xdr:cNvPr>
        <xdr:cNvPicPr>
          <a:picLocks noChangeAspect="1"/>
        </xdr:cNvPicPr>
      </xdr:nvPicPr>
      <xdr:blipFill>
        <a:blip xmlns:r="http://schemas.openxmlformats.org/officeDocument/2006/relationships" r:embed="rId700">
          <a:extLst>
            <a:ext uri="{28A0092B-C50C-407E-A947-70E740481C1C}">
              <a14:useLocalDpi xmlns:a14="http://schemas.microsoft.com/office/drawing/2010/main" val="0"/>
            </a:ext>
          </a:extLst>
        </a:blip>
        <a:stretch>
          <a:fillRect/>
        </a:stretch>
      </xdr:blipFill>
      <xdr:spPr>
        <a:xfrm>
          <a:off x="5198190" y="232292120"/>
          <a:ext cx="190476" cy="190476"/>
        </a:xfrm>
        <a:prstGeom prst="rect">
          <a:avLst/>
        </a:prstGeom>
      </xdr:spPr>
    </xdr:pic>
    <xdr:clientData/>
  </xdr:twoCellAnchor>
  <xdr:twoCellAnchor editAs="oneCell">
    <xdr:from>
      <xdr:col>2</xdr:col>
      <xdr:colOff>161370</xdr:colOff>
      <xdr:row>783</xdr:row>
      <xdr:rowOff>26905</xdr:rowOff>
    </xdr:from>
    <xdr:to>
      <xdr:col>2</xdr:col>
      <xdr:colOff>351846</xdr:colOff>
      <xdr:row>783</xdr:row>
      <xdr:rowOff>217381</xdr:rowOff>
    </xdr:to>
    <xdr:pic>
      <xdr:nvPicPr>
        <xdr:cNvPr id="784" name="図 783">
          <a:extLst>
            <a:ext uri="{FF2B5EF4-FFF2-40B4-BE49-F238E27FC236}">
              <a16:creationId xmlns:a16="http://schemas.microsoft.com/office/drawing/2014/main" id="{613B53F1-00F8-4D28-8EFD-F12C96CF1E21}"/>
            </a:ext>
          </a:extLst>
        </xdr:cNvPr>
        <xdr:cNvPicPr>
          <a:picLocks noChangeAspect="1"/>
        </xdr:cNvPicPr>
      </xdr:nvPicPr>
      <xdr:blipFill>
        <a:blip xmlns:r="http://schemas.openxmlformats.org/officeDocument/2006/relationships" r:embed="rId701">
          <a:extLst>
            <a:ext uri="{28A0092B-C50C-407E-A947-70E740481C1C}">
              <a14:useLocalDpi xmlns:a14="http://schemas.microsoft.com/office/drawing/2010/main" val="0"/>
            </a:ext>
          </a:extLst>
        </a:blip>
        <a:stretch>
          <a:fillRect/>
        </a:stretch>
      </xdr:blipFill>
      <xdr:spPr>
        <a:xfrm>
          <a:off x="5198190" y="232589305"/>
          <a:ext cx="190476" cy="190476"/>
        </a:xfrm>
        <a:prstGeom prst="rect">
          <a:avLst/>
        </a:prstGeom>
      </xdr:spPr>
    </xdr:pic>
    <xdr:clientData/>
  </xdr:twoCellAnchor>
  <xdr:twoCellAnchor editAs="oneCell">
    <xdr:from>
      <xdr:col>2</xdr:col>
      <xdr:colOff>161370</xdr:colOff>
      <xdr:row>784</xdr:row>
      <xdr:rowOff>28229</xdr:rowOff>
    </xdr:from>
    <xdr:to>
      <xdr:col>2</xdr:col>
      <xdr:colOff>351846</xdr:colOff>
      <xdr:row>784</xdr:row>
      <xdr:rowOff>217361</xdr:rowOff>
    </xdr:to>
    <xdr:pic>
      <xdr:nvPicPr>
        <xdr:cNvPr id="785" name="図 784">
          <a:extLst>
            <a:ext uri="{FF2B5EF4-FFF2-40B4-BE49-F238E27FC236}">
              <a16:creationId xmlns:a16="http://schemas.microsoft.com/office/drawing/2014/main" id="{C21F6808-0F48-47D3-9C6C-B8E0DCAB3CD2}"/>
            </a:ext>
          </a:extLst>
        </xdr:cNvPr>
        <xdr:cNvPicPr>
          <a:picLocks noChangeAspect="1"/>
        </xdr:cNvPicPr>
      </xdr:nvPicPr>
      <xdr:blipFill>
        <a:blip xmlns:r="http://schemas.openxmlformats.org/officeDocument/2006/relationships" r:embed="rId702">
          <a:extLst>
            <a:ext uri="{28A0092B-C50C-407E-A947-70E740481C1C}">
              <a14:useLocalDpi xmlns:a14="http://schemas.microsoft.com/office/drawing/2010/main" val="0"/>
            </a:ext>
          </a:extLst>
        </a:blip>
        <a:stretch>
          <a:fillRect/>
        </a:stretch>
      </xdr:blipFill>
      <xdr:spPr>
        <a:xfrm>
          <a:off x="5198190" y="232887809"/>
          <a:ext cx="190476" cy="189132"/>
        </a:xfrm>
        <a:prstGeom prst="rect">
          <a:avLst/>
        </a:prstGeom>
      </xdr:spPr>
    </xdr:pic>
    <xdr:clientData/>
  </xdr:twoCellAnchor>
  <xdr:twoCellAnchor editAs="oneCell">
    <xdr:from>
      <xdr:col>2</xdr:col>
      <xdr:colOff>161370</xdr:colOff>
      <xdr:row>785</xdr:row>
      <xdr:rowOff>28235</xdr:rowOff>
    </xdr:from>
    <xdr:to>
      <xdr:col>2</xdr:col>
      <xdr:colOff>351846</xdr:colOff>
      <xdr:row>785</xdr:row>
      <xdr:rowOff>217366</xdr:rowOff>
    </xdr:to>
    <xdr:pic>
      <xdr:nvPicPr>
        <xdr:cNvPr id="786" name="図 785">
          <a:extLst>
            <a:ext uri="{FF2B5EF4-FFF2-40B4-BE49-F238E27FC236}">
              <a16:creationId xmlns:a16="http://schemas.microsoft.com/office/drawing/2014/main" id="{DC3126D0-FA02-45D3-B7F4-A176BAD9E6A6}"/>
            </a:ext>
          </a:extLst>
        </xdr:cNvPr>
        <xdr:cNvPicPr>
          <a:picLocks noChangeAspect="1"/>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5198190" y="233184995"/>
          <a:ext cx="190476" cy="189131"/>
        </a:xfrm>
        <a:prstGeom prst="rect">
          <a:avLst/>
        </a:prstGeom>
      </xdr:spPr>
    </xdr:pic>
    <xdr:clientData/>
  </xdr:twoCellAnchor>
  <xdr:twoCellAnchor editAs="oneCell">
    <xdr:from>
      <xdr:col>2</xdr:col>
      <xdr:colOff>161370</xdr:colOff>
      <xdr:row>786</xdr:row>
      <xdr:rowOff>26895</xdr:rowOff>
    </xdr:from>
    <xdr:to>
      <xdr:col>2</xdr:col>
      <xdr:colOff>351846</xdr:colOff>
      <xdr:row>786</xdr:row>
      <xdr:rowOff>217371</xdr:rowOff>
    </xdr:to>
    <xdr:pic>
      <xdr:nvPicPr>
        <xdr:cNvPr id="787" name="図 786">
          <a:extLst>
            <a:ext uri="{FF2B5EF4-FFF2-40B4-BE49-F238E27FC236}">
              <a16:creationId xmlns:a16="http://schemas.microsoft.com/office/drawing/2014/main" id="{06C1294F-8DA5-47F2-B463-E4FEF3719C1B}"/>
            </a:ext>
          </a:extLst>
        </xdr:cNvPr>
        <xdr:cNvPicPr>
          <a:picLocks noChangeAspect="1"/>
        </xdr:cNvPicPr>
      </xdr:nvPicPr>
      <xdr:blipFill>
        <a:blip xmlns:r="http://schemas.openxmlformats.org/officeDocument/2006/relationships" r:embed="rId704">
          <a:extLst>
            <a:ext uri="{28A0092B-C50C-407E-A947-70E740481C1C}">
              <a14:useLocalDpi xmlns:a14="http://schemas.microsoft.com/office/drawing/2010/main" val="0"/>
            </a:ext>
          </a:extLst>
        </a:blip>
        <a:stretch>
          <a:fillRect/>
        </a:stretch>
      </xdr:blipFill>
      <xdr:spPr>
        <a:xfrm>
          <a:off x="5198190" y="233480835"/>
          <a:ext cx="190476" cy="190476"/>
        </a:xfrm>
        <a:prstGeom prst="rect">
          <a:avLst/>
        </a:prstGeom>
      </xdr:spPr>
    </xdr:pic>
    <xdr:clientData/>
  </xdr:twoCellAnchor>
  <xdr:twoCellAnchor editAs="oneCell">
    <xdr:from>
      <xdr:col>2</xdr:col>
      <xdr:colOff>161370</xdr:colOff>
      <xdr:row>787</xdr:row>
      <xdr:rowOff>26900</xdr:rowOff>
    </xdr:from>
    <xdr:to>
      <xdr:col>2</xdr:col>
      <xdr:colOff>415338</xdr:colOff>
      <xdr:row>787</xdr:row>
      <xdr:rowOff>280868</xdr:rowOff>
    </xdr:to>
    <xdr:pic>
      <xdr:nvPicPr>
        <xdr:cNvPr id="788" name="図 787">
          <a:extLst>
            <a:ext uri="{FF2B5EF4-FFF2-40B4-BE49-F238E27FC236}">
              <a16:creationId xmlns:a16="http://schemas.microsoft.com/office/drawing/2014/main" id="{83946AD1-149A-430C-AEF8-08FFE2033B9F}"/>
            </a:ext>
          </a:extLst>
        </xdr:cNvPr>
        <xdr:cNvPicPr>
          <a:picLocks noChangeAspect="1"/>
        </xdr:cNvPicPr>
      </xdr:nvPicPr>
      <xdr:blipFill>
        <a:blip xmlns:r="http://schemas.openxmlformats.org/officeDocument/2006/relationships" r:embed="rId705">
          <a:extLst>
            <a:ext uri="{28A0092B-C50C-407E-A947-70E740481C1C}">
              <a14:useLocalDpi xmlns:a14="http://schemas.microsoft.com/office/drawing/2010/main" val="0"/>
            </a:ext>
          </a:extLst>
        </a:blip>
        <a:stretch>
          <a:fillRect/>
        </a:stretch>
      </xdr:blipFill>
      <xdr:spPr>
        <a:xfrm>
          <a:off x="5198190" y="233778020"/>
          <a:ext cx="253968" cy="253968"/>
        </a:xfrm>
        <a:prstGeom prst="rect">
          <a:avLst/>
        </a:prstGeom>
      </xdr:spPr>
    </xdr:pic>
    <xdr:clientData/>
  </xdr:twoCellAnchor>
  <xdr:twoCellAnchor editAs="oneCell">
    <xdr:from>
      <xdr:col>2</xdr:col>
      <xdr:colOff>161370</xdr:colOff>
      <xdr:row>788</xdr:row>
      <xdr:rowOff>26905</xdr:rowOff>
    </xdr:from>
    <xdr:to>
      <xdr:col>2</xdr:col>
      <xdr:colOff>415338</xdr:colOff>
      <xdr:row>788</xdr:row>
      <xdr:rowOff>280873</xdr:rowOff>
    </xdr:to>
    <xdr:pic>
      <xdr:nvPicPr>
        <xdr:cNvPr id="789" name="図 788">
          <a:extLst>
            <a:ext uri="{FF2B5EF4-FFF2-40B4-BE49-F238E27FC236}">
              <a16:creationId xmlns:a16="http://schemas.microsoft.com/office/drawing/2014/main" id="{B252B63C-3A76-40D1-9043-F3E88777B6C8}"/>
            </a:ext>
          </a:extLst>
        </xdr:cNvPr>
        <xdr:cNvPicPr>
          <a:picLocks noChangeAspect="1"/>
        </xdr:cNvPicPr>
      </xdr:nvPicPr>
      <xdr:blipFill>
        <a:blip xmlns:r="http://schemas.openxmlformats.org/officeDocument/2006/relationships" r:embed="rId706">
          <a:extLst>
            <a:ext uri="{28A0092B-C50C-407E-A947-70E740481C1C}">
              <a14:useLocalDpi xmlns:a14="http://schemas.microsoft.com/office/drawing/2010/main" val="0"/>
            </a:ext>
          </a:extLst>
        </a:blip>
        <a:stretch>
          <a:fillRect/>
        </a:stretch>
      </xdr:blipFill>
      <xdr:spPr>
        <a:xfrm>
          <a:off x="5198190" y="234075205"/>
          <a:ext cx="253968" cy="253968"/>
        </a:xfrm>
        <a:prstGeom prst="rect">
          <a:avLst/>
        </a:prstGeom>
      </xdr:spPr>
    </xdr:pic>
    <xdr:clientData/>
  </xdr:twoCellAnchor>
  <xdr:twoCellAnchor editAs="oneCell">
    <xdr:from>
      <xdr:col>2</xdr:col>
      <xdr:colOff>161370</xdr:colOff>
      <xdr:row>789</xdr:row>
      <xdr:rowOff>28230</xdr:rowOff>
    </xdr:from>
    <xdr:to>
      <xdr:col>2</xdr:col>
      <xdr:colOff>415338</xdr:colOff>
      <xdr:row>789</xdr:row>
      <xdr:rowOff>280853</xdr:rowOff>
    </xdr:to>
    <xdr:pic>
      <xdr:nvPicPr>
        <xdr:cNvPr id="790" name="図 789">
          <a:extLst>
            <a:ext uri="{FF2B5EF4-FFF2-40B4-BE49-F238E27FC236}">
              <a16:creationId xmlns:a16="http://schemas.microsoft.com/office/drawing/2014/main" id="{2BB8A8F8-3962-4EA9-8D80-1B00F19FFE00}"/>
            </a:ext>
          </a:extLst>
        </xdr:cNvPr>
        <xdr:cNvPicPr>
          <a:picLocks noChangeAspect="1"/>
        </xdr:cNvPicPr>
      </xdr:nvPicPr>
      <xdr:blipFill>
        <a:blip xmlns:r="http://schemas.openxmlformats.org/officeDocument/2006/relationships" r:embed="rId707">
          <a:extLst>
            <a:ext uri="{28A0092B-C50C-407E-A947-70E740481C1C}">
              <a14:useLocalDpi xmlns:a14="http://schemas.microsoft.com/office/drawing/2010/main" val="0"/>
            </a:ext>
          </a:extLst>
        </a:blip>
        <a:stretch>
          <a:fillRect/>
        </a:stretch>
      </xdr:blipFill>
      <xdr:spPr>
        <a:xfrm>
          <a:off x="5198190" y="234373710"/>
          <a:ext cx="253968" cy="252623"/>
        </a:xfrm>
        <a:prstGeom prst="rect">
          <a:avLst/>
        </a:prstGeom>
      </xdr:spPr>
    </xdr:pic>
    <xdr:clientData/>
  </xdr:twoCellAnchor>
  <xdr:twoCellAnchor editAs="oneCell">
    <xdr:from>
      <xdr:col>2</xdr:col>
      <xdr:colOff>161370</xdr:colOff>
      <xdr:row>790</xdr:row>
      <xdr:rowOff>28235</xdr:rowOff>
    </xdr:from>
    <xdr:to>
      <xdr:col>2</xdr:col>
      <xdr:colOff>415338</xdr:colOff>
      <xdr:row>790</xdr:row>
      <xdr:rowOff>280858</xdr:rowOff>
    </xdr:to>
    <xdr:pic>
      <xdr:nvPicPr>
        <xdr:cNvPr id="791" name="図 790">
          <a:extLst>
            <a:ext uri="{FF2B5EF4-FFF2-40B4-BE49-F238E27FC236}">
              <a16:creationId xmlns:a16="http://schemas.microsoft.com/office/drawing/2014/main" id="{E589EFC9-665E-4955-B2F0-9AC6DBC254BA}"/>
            </a:ext>
          </a:extLst>
        </xdr:cNvPr>
        <xdr:cNvPicPr>
          <a:picLocks noChangeAspect="1"/>
        </xdr:cNvPicPr>
      </xdr:nvPicPr>
      <xdr:blipFill>
        <a:blip xmlns:r="http://schemas.openxmlformats.org/officeDocument/2006/relationships" r:embed="rId708">
          <a:extLst>
            <a:ext uri="{28A0092B-C50C-407E-A947-70E740481C1C}">
              <a14:useLocalDpi xmlns:a14="http://schemas.microsoft.com/office/drawing/2010/main" val="0"/>
            </a:ext>
          </a:extLst>
        </a:blip>
        <a:stretch>
          <a:fillRect/>
        </a:stretch>
      </xdr:blipFill>
      <xdr:spPr>
        <a:xfrm>
          <a:off x="5198190" y="234670895"/>
          <a:ext cx="253968" cy="252623"/>
        </a:xfrm>
        <a:prstGeom prst="rect">
          <a:avLst/>
        </a:prstGeom>
      </xdr:spPr>
    </xdr:pic>
    <xdr:clientData/>
  </xdr:twoCellAnchor>
  <xdr:twoCellAnchor editAs="oneCell">
    <xdr:from>
      <xdr:col>2</xdr:col>
      <xdr:colOff>161370</xdr:colOff>
      <xdr:row>791</xdr:row>
      <xdr:rowOff>26895</xdr:rowOff>
    </xdr:from>
    <xdr:to>
      <xdr:col>2</xdr:col>
      <xdr:colOff>415338</xdr:colOff>
      <xdr:row>791</xdr:row>
      <xdr:rowOff>280863</xdr:rowOff>
    </xdr:to>
    <xdr:pic>
      <xdr:nvPicPr>
        <xdr:cNvPr id="792" name="図 791">
          <a:extLst>
            <a:ext uri="{FF2B5EF4-FFF2-40B4-BE49-F238E27FC236}">
              <a16:creationId xmlns:a16="http://schemas.microsoft.com/office/drawing/2014/main" id="{50C3E860-93E1-4EAD-833D-5A597CB0784C}"/>
            </a:ext>
          </a:extLst>
        </xdr:cNvPr>
        <xdr:cNvPicPr>
          <a:picLocks noChangeAspect="1"/>
        </xdr:cNvPicPr>
      </xdr:nvPicPr>
      <xdr:blipFill>
        <a:blip xmlns:r="http://schemas.openxmlformats.org/officeDocument/2006/relationships" r:embed="rId709">
          <a:extLst>
            <a:ext uri="{28A0092B-C50C-407E-A947-70E740481C1C}">
              <a14:useLocalDpi xmlns:a14="http://schemas.microsoft.com/office/drawing/2010/main" val="0"/>
            </a:ext>
          </a:extLst>
        </a:blip>
        <a:stretch>
          <a:fillRect/>
        </a:stretch>
      </xdr:blipFill>
      <xdr:spPr>
        <a:xfrm>
          <a:off x="5198190" y="234966735"/>
          <a:ext cx="253968" cy="253968"/>
        </a:xfrm>
        <a:prstGeom prst="rect">
          <a:avLst/>
        </a:prstGeom>
      </xdr:spPr>
    </xdr:pic>
    <xdr:clientData/>
  </xdr:twoCellAnchor>
  <xdr:twoCellAnchor editAs="oneCell">
    <xdr:from>
      <xdr:col>2</xdr:col>
      <xdr:colOff>161370</xdr:colOff>
      <xdr:row>792</xdr:row>
      <xdr:rowOff>26900</xdr:rowOff>
    </xdr:from>
    <xdr:to>
      <xdr:col>2</xdr:col>
      <xdr:colOff>415338</xdr:colOff>
      <xdr:row>792</xdr:row>
      <xdr:rowOff>280868</xdr:rowOff>
    </xdr:to>
    <xdr:pic>
      <xdr:nvPicPr>
        <xdr:cNvPr id="793" name="図 792">
          <a:extLst>
            <a:ext uri="{FF2B5EF4-FFF2-40B4-BE49-F238E27FC236}">
              <a16:creationId xmlns:a16="http://schemas.microsoft.com/office/drawing/2014/main" id="{47941FAB-B021-4615-BF4B-A1A1D6EE4E04}"/>
            </a:ext>
          </a:extLst>
        </xdr:cNvPr>
        <xdr:cNvPicPr>
          <a:picLocks noChangeAspect="1"/>
        </xdr:cNvPicPr>
      </xdr:nvPicPr>
      <xdr:blipFill>
        <a:blip xmlns:r="http://schemas.openxmlformats.org/officeDocument/2006/relationships" r:embed="rId710">
          <a:extLst>
            <a:ext uri="{28A0092B-C50C-407E-A947-70E740481C1C}">
              <a14:useLocalDpi xmlns:a14="http://schemas.microsoft.com/office/drawing/2010/main" val="0"/>
            </a:ext>
          </a:extLst>
        </a:blip>
        <a:stretch>
          <a:fillRect/>
        </a:stretch>
      </xdr:blipFill>
      <xdr:spPr>
        <a:xfrm>
          <a:off x="5198190" y="235263920"/>
          <a:ext cx="253968" cy="253968"/>
        </a:xfrm>
        <a:prstGeom prst="rect">
          <a:avLst/>
        </a:prstGeom>
      </xdr:spPr>
    </xdr:pic>
    <xdr:clientData/>
  </xdr:twoCellAnchor>
  <xdr:twoCellAnchor editAs="oneCell">
    <xdr:from>
      <xdr:col>2</xdr:col>
      <xdr:colOff>161370</xdr:colOff>
      <xdr:row>793</xdr:row>
      <xdr:rowOff>26905</xdr:rowOff>
    </xdr:from>
    <xdr:to>
      <xdr:col>2</xdr:col>
      <xdr:colOff>415338</xdr:colOff>
      <xdr:row>793</xdr:row>
      <xdr:rowOff>280873</xdr:rowOff>
    </xdr:to>
    <xdr:pic>
      <xdr:nvPicPr>
        <xdr:cNvPr id="794" name="図 793">
          <a:extLst>
            <a:ext uri="{FF2B5EF4-FFF2-40B4-BE49-F238E27FC236}">
              <a16:creationId xmlns:a16="http://schemas.microsoft.com/office/drawing/2014/main" id="{498C50DA-36B1-4B49-94C5-2364BDEDB2CB}"/>
            </a:ext>
          </a:extLst>
        </xdr:cNvPr>
        <xdr:cNvPicPr>
          <a:picLocks noChangeAspect="1"/>
        </xdr:cNvPicPr>
      </xdr:nvPicPr>
      <xdr:blipFill>
        <a:blip xmlns:r="http://schemas.openxmlformats.org/officeDocument/2006/relationships" r:embed="rId711">
          <a:extLst>
            <a:ext uri="{28A0092B-C50C-407E-A947-70E740481C1C}">
              <a14:useLocalDpi xmlns:a14="http://schemas.microsoft.com/office/drawing/2010/main" val="0"/>
            </a:ext>
          </a:extLst>
        </a:blip>
        <a:stretch>
          <a:fillRect/>
        </a:stretch>
      </xdr:blipFill>
      <xdr:spPr>
        <a:xfrm>
          <a:off x="5198190" y="235561105"/>
          <a:ext cx="253968" cy="253968"/>
        </a:xfrm>
        <a:prstGeom prst="rect">
          <a:avLst/>
        </a:prstGeom>
      </xdr:spPr>
    </xdr:pic>
    <xdr:clientData/>
  </xdr:twoCellAnchor>
  <xdr:twoCellAnchor editAs="oneCell">
    <xdr:from>
      <xdr:col>2</xdr:col>
      <xdr:colOff>161370</xdr:colOff>
      <xdr:row>794</xdr:row>
      <xdr:rowOff>28229</xdr:rowOff>
    </xdr:from>
    <xdr:to>
      <xdr:col>2</xdr:col>
      <xdr:colOff>415338</xdr:colOff>
      <xdr:row>794</xdr:row>
      <xdr:rowOff>280853</xdr:rowOff>
    </xdr:to>
    <xdr:pic>
      <xdr:nvPicPr>
        <xdr:cNvPr id="795" name="図 794">
          <a:extLst>
            <a:ext uri="{FF2B5EF4-FFF2-40B4-BE49-F238E27FC236}">
              <a16:creationId xmlns:a16="http://schemas.microsoft.com/office/drawing/2014/main" id="{155F758B-7DFB-43C7-AA8A-ED4DCEF0F5A6}"/>
            </a:ext>
          </a:extLst>
        </xdr:cNvPr>
        <xdr:cNvPicPr>
          <a:picLocks noChangeAspect="1"/>
        </xdr:cNvPicPr>
      </xdr:nvPicPr>
      <xdr:blipFill>
        <a:blip xmlns:r="http://schemas.openxmlformats.org/officeDocument/2006/relationships" r:embed="rId712">
          <a:extLst>
            <a:ext uri="{28A0092B-C50C-407E-A947-70E740481C1C}">
              <a14:useLocalDpi xmlns:a14="http://schemas.microsoft.com/office/drawing/2010/main" val="0"/>
            </a:ext>
          </a:extLst>
        </a:blip>
        <a:stretch>
          <a:fillRect/>
        </a:stretch>
      </xdr:blipFill>
      <xdr:spPr>
        <a:xfrm>
          <a:off x="5198190" y="235859609"/>
          <a:ext cx="253968" cy="252624"/>
        </a:xfrm>
        <a:prstGeom prst="rect">
          <a:avLst/>
        </a:prstGeom>
      </xdr:spPr>
    </xdr:pic>
    <xdr:clientData/>
  </xdr:twoCellAnchor>
  <xdr:twoCellAnchor editAs="oneCell">
    <xdr:from>
      <xdr:col>2</xdr:col>
      <xdr:colOff>161370</xdr:colOff>
      <xdr:row>795</xdr:row>
      <xdr:rowOff>28235</xdr:rowOff>
    </xdr:from>
    <xdr:to>
      <xdr:col>2</xdr:col>
      <xdr:colOff>415338</xdr:colOff>
      <xdr:row>795</xdr:row>
      <xdr:rowOff>280858</xdr:rowOff>
    </xdr:to>
    <xdr:pic>
      <xdr:nvPicPr>
        <xdr:cNvPr id="796" name="図 795">
          <a:extLst>
            <a:ext uri="{FF2B5EF4-FFF2-40B4-BE49-F238E27FC236}">
              <a16:creationId xmlns:a16="http://schemas.microsoft.com/office/drawing/2014/main" id="{997C6521-77D0-421B-B6C1-83DBC7B6A664}"/>
            </a:ext>
          </a:extLst>
        </xdr:cNvPr>
        <xdr:cNvPicPr>
          <a:picLocks noChangeAspect="1"/>
        </xdr:cNvPicPr>
      </xdr:nvPicPr>
      <xdr:blipFill>
        <a:blip xmlns:r="http://schemas.openxmlformats.org/officeDocument/2006/relationships" r:embed="rId713">
          <a:extLst>
            <a:ext uri="{28A0092B-C50C-407E-A947-70E740481C1C}">
              <a14:useLocalDpi xmlns:a14="http://schemas.microsoft.com/office/drawing/2010/main" val="0"/>
            </a:ext>
          </a:extLst>
        </a:blip>
        <a:stretch>
          <a:fillRect/>
        </a:stretch>
      </xdr:blipFill>
      <xdr:spPr>
        <a:xfrm>
          <a:off x="5198190" y="236156795"/>
          <a:ext cx="253968" cy="252623"/>
        </a:xfrm>
        <a:prstGeom prst="rect">
          <a:avLst/>
        </a:prstGeom>
      </xdr:spPr>
    </xdr:pic>
    <xdr:clientData/>
  </xdr:twoCellAnchor>
  <xdr:twoCellAnchor editAs="oneCell">
    <xdr:from>
      <xdr:col>2</xdr:col>
      <xdr:colOff>161370</xdr:colOff>
      <xdr:row>796</xdr:row>
      <xdr:rowOff>26895</xdr:rowOff>
    </xdr:from>
    <xdr:to>
      <xdr:col>2</xdr:col>
      <xdr:colOff>415338</xdr:colOff>
      <xdr:row>796</xdr:row>
      <xdr:rowOff>280863</xdr:rowOff>
    </xdr:to>
    <xdr:pic>
      <xdr:nvPicPr>
        <xdr:cNvPr id="797" name="図 796">
          <a:extLst>
            <a:ext uri="{FF2B5EF4-FFF2-40B4-BE49-F238E27FC236}">
              <a16:creationId xmlns:a16="http://schemas.microsoft.com/office/drawing/2014/main" id="{3E59C3E9-52B8-4536-95C9-F5D80124ADAE}"/>
            </a:ext>
          </a:extLst>
        </xdr:cNvPr>
        <xdr:cNvPicPr>
          <a:picLocks noChangeAspect="1"/>
        </xdr:cNvPicPr>
      </xdr:nvPicPr>
      <xdr:blipFill>
        <a:blip xmlns:r="http://schemas.openxmlformats.org/officeDocument/2006/relationships" r:embed="rId714">
          <a:extLst>
            <a:ext uri="{28A0092B-C50C-407E-A947-70E740481C1C}">
              <a14:useLocalDpi xmlns:a14="http://schemas.microsoft.com/office/drawing/2010/main" val="0"/>
            </a:ext>
          </a:extLst>
        </a:blip>
        <a:stretch>
          <a:fillRect/>
        </a:stretch>
      </xdr:blipFill>
      <xdr:spPr>
        <a:xfrm>
          <a:off x="5198190" y="236452635"/>
          <a:ext cx="253968" cy="253968"/>
        </a:xfrm>
        <a:prstGeom prst="rect">
          <a:avLst/>
        </a:prstGeom>
      </xdr:spPr>
    </xdr:pic>
    <xdr:clientData/>
  </xdr:twoCellAnchor>
  <xdr:twoCellAnchor editAs="oneCell">
    <xdr:from>
      <xdr:col>2</xdr:col>
      <xdr:colOff>161370</xdr:colOff>
      <xdr:row>797</xdr:row>
      <xdr:rowOff>26900</xdr:rowOff>
    </xdr:from>
    <xdr:to>
      <xdr:col>2</xdr:col>
      <xdr:colOff>415338</xdr:colOff>
      <xdr:row>797</xdr:row>
      <xdr:rowOff>280868</xdr:rowOff>
    </xdr:to>
    <xdr:pic>
      <xdr:nvPicPr>
        <xdr:cNvPr id="798" name="図 797">
          <a:extLst>
            <a:ext uri="{FF2B5EF4-FFF2-40B4-BE49-F238E27FC236}">
              <a16:creationId xmlns:a16="http://schemas.microsoft.com/office/drawing/2014/main" id="{9C564258-0ECB-4481-93A5-8A66819B4D04}"/>
            </a:ext>
          </a:extLst>
        </xdr:cNvPr>
        <xdr:cNvPicPr>
          <a:picLocks noChangeAspect="1"/>
        </xdr:cNvPicPr>
      </xdr:nvPicPr>
      <xdr:blipFill>
        <a:blip xmlns:r="http://schemas.openxmlformats.org/officeDocument/2006/relationships" r:embed="rId715">
          <a:extLst>
            <a:ext uri="{28A0092B-C50C-407E-A947-70E740481C1C}">
              <a14:useLocalDpi xmlns:a14="http://schemas.microsoft.com/office/drawing/2010/main" val="0"/>
            </a:ext>
          </a:extLst>
        </a:blip>
        <a:stretch>
          <a:fillRect/>
        </a:stretch>
      </xdr:blipFill>
      <xdr:spPr>
        <a:xfrm>
          <a:off x="5198190" y="236749820"/>
          <a:ext cx="253968" cy="253968"/>
        </a:xfrm>
        <a:prstGeom prst="rect">
          <a:avLst/>
        </a:prstGeom>
      </xdr:spPr>
    </xdr:pic>
    <xdr:clientData/>
  </xdr:twoCellAnchor>
  <xdr:twoCellAnchor editAs="oneCell">
    <xdr:from>
      <xdr:col>2</xdr:col>
      <xdr:colOff>161370</xdr:colOff>
      <xdr:row>798</xdr:row>
      <xdr:rowOff>26905</xdr:rowOff>
    </xdr:from>
    <xdr:to>
      <xdr:col>2</xdr:col>
      <xdr:colOff>415338</xdr:colOff>
      <xdr:row>798</xdr:row>
      <xdr:rowOff>280873</xdr:rowOff>
    </xdr:to>
    <xdr:pic>
      <xdr:nvPicPr>
        <xdr:cNvPr id="799" name="図 798">
          <a:extLst>
            <a:ext uri="{FF2B5EF4-FFF2-40B4-BE49-F238E27FC236}">
              <a16:creationId xmlns:a16="http://schemas.microsoft.com/office/drawing/2014/main" id="{2E1272F6-734D-4B25-84CE-61BF145C745E}"/>
            </a:ext>
          </a:extLst>
        </xdr:cNvPr>
        <xdr:cNvPicPr>
          <a:picLocks noChangeAspect="1"/>
        </xdr:cNvPicPr>
      </xdr:nvPicPr>
      <xdr:blipFill>
        <a:blip xmlns:r="http://schemas.openxmlformats.org/officeDocument/2006/relationships" r:embed="rId716">
          <a:extLst>
            <a:ext uri="{28A0092B-C50C-407E-A947-70E740481C1C}">
              <a14:useLocalDpi xmlns:a14="http://schemas.microsoft.com/office/drawing/2010/main" val="0"/>
            </a:ext>
          </a:extLst>
        </a:blip>
        <a:stretch>
          <a:fillRect/>
        </a:stretch>
      </xdr:blipFill>
      <xdr:spPr>
        <a:xfrm>
          <a:off x="5198190" y="237047005"/>
          <a:ext cx="253968" cy="253968"/>
        </a:xfrm>
        <a:prstGeom prst="rect">
          <a:avLst/>
        </a:prstGeom>
      </xdr:spPr>
    </xdr:pic>
    <xdr:clientData/>
  </xdr:twoCellAnchor>
  <xdr:twoCellAnchor editAs="oneCell">
    <xdr:from>
      <xdr:col>2</xdr:col>
      <xdr:colOff>161370</xdr:colOff>
      <xdr:row>799</xdr:row>
      <xdr:rowOff>28230</xdr:rowOff>
    </xdr:from>
    <xdr:to>
      <xdr:col>2</xdr:col>
      <xdr:colOff>415338</xdr:colOff>
      <xdr:row>799</xdr:row>
      <xdr:rowOff>280853</xdr:rowOff>
    </xdr:to>
    <xdr:pic>
      <xdr:nvPicPr>
        <xdr:cNvPr id="800" name="図 799">
          <a:extLst>
            <a:ext uri="{FF2B5EF4-FFF2-40B4-BE49-F238E27FC236}">
              <a16:creationId xmlns:a16="http://schemas.microsoft.com/office/drawing/2014/main" id="{CAD43CDB-85B4-4FB2-85A1-71FC5B8521F8}"/>
            </a:ext>
          </a:extLst>
        </xdr:cNvPr>
        <xdr:cNvPicPr>
          <a:picLocks noChangeAspect="1"/>
        </xdr:cNvPicPr>
      </xdr:nvPicPr>
      <xdr:blipFill>
        <a:blip xmlns:r="http://schemas.openxmlformats.org/officeDocument/2006/relationships" r:embed="rId717">
          <a:extLst>
            <a:ext uri="{28A0092B-C50C-407E-A947-70E740481C1C}">
              <a14:useLocalDpi xmlns:a14="http://schemas.microsoft.com/office/drawing/2010/main" val="0"/>
            </a:ext>
          </a:extLst>
        </a:blip>
        <a:stretch>
          <a:fillRect/>
        </a:stretch>
      </xdr:blipFill>
      <xdr:spPr>
        <a:xfrm>
          <a:off x="5198190" y="237345510"/>
          <a:ext cx="253968" cy="252623"/>
        </a:xfrm>
        <a:prstGeom prst="rect">
          <a:avLst/>
        </a:prstGeom>
      </xdr:spPr>
    </xdr:pic>
    <xdr:clientData/>
  </xdr:twoCellAnchor>
  <xdr:twoCellAnchor editAs="oneCell">
    <xdr:from>
      <xdr:col>2</xdr:col>
      <xdr:colOff>161370</xdr:colOff>
      <xdr:row>800</xdr:row>
      <xdr:rowOff>28235</xdr:rowOff>
    </xdr:from>
    <xdr:to>
      <xdr:col>2</xdr:col>
      <xdr:colOff>415338</xdr:colOff>
      <xdr:row>800</xdr:row>
      <xdr:rowOff>280858</xdr:rowOff>
    </xdr:to>
    <xdr:pic>
      <xdr:nvPicPr>
        <xdr:cNvPr id="801" name="図 800">
          <a:extLst>
            <a:ext uri="{FF2B5EF4-FFF2-40B4-BE49-F238E27FC236}">
              <a16:creationId xmlns:a16="http://schemas.microsoft.com/office/drawing/2014/main" id="{2B6B968F-D6B1-4C04-8849-8592AD30023B}"/>
            </a:ext>
          </a:extLst>
        </xdr:cNvPr>
        <xdr:cNvPicPr>
          <a:picLocks noChangeAspect="1"/>
        </xdr:cNvPicPr>
      </xdr:nvPicPr>
      <xdr:blipFill>
        <a:blip xmlns:r="http://schemas.openxmlformats.org/officeDocument/2006/relationships" r:embed="rId718">
          <a:extLst>
            <a:ext uri="{28A0092B-C50C-407E-A947-70E740481C1C}">
              <a14:useLocalDpi xmlns:a14="http://schemas.microsoft.com/office/drawing/2010/main" val="0"/>
            </a:ext>
          </a:extLst>
        </a:blip>
        <a:stretch>
          <a:fillRect/>
        </a:stretch>
      </xdr:blipFill>
      <xdr:spPr>
        <a:xfrm>
          <a:off x="5198190" y="237642695"/>
          <a:ext cx="253968" cy="252623"/>
        </a:xfrm>
        <a:prstGeom prst="rect">
          <a:avLst/>
        </a:prstGeom>
      </xdr:spPr>
    </xdr:pic>
    <xdr:clientData/>
  </xdr:twoCellAnchor>
  <xdr:twoCellAnchor editAs="oneCell">
    <xdr:from>
      <xdr:col>2</xdr:col>
      <xdr:colOff>161370</xdr:colOff>
      <xdr:row>801</xdr:row>
      <xdr:rowOff>26895</xdr:rowOff>
    </xdr:from>
    <xdr:to>
      <xdr:col>2</xdr:col>
      <xdr:colOff>415338</xdr:colOff>
      <xdr:row>801</xdr:row>
      <xdr:rowOff>280863</xdr:rowOff>
    </xdr:to>
    <xdr:pic>
      <xdr:nvPicPr>
        <xdr:cNvPr id="802" name="図 801">
          <a:extLst>
            <a:ext uri="{FF2B5EF4-FFF2-40B4-BE49-F238E27FC236}">
              <a16:creationId xmlns:a16="http://schemas.microsoft.com/office/drawing/2014/main" id="{FDCAF077-4CB5-4AC5-803C-C213BBF4B5C9}"/>
            </a:ext>
          </a:extLst>
        </xdr:cNvPr>
        <xdr:cNvPicPr>
          <a:picLocks noChangeAspect="1"/>
        </xdr:cNvPicPr>
      </xdr:nvPicPr>
      <xdr:blipFill>
        <a:blip xmlns:r="http://schemas.openxmlformats.org/officeDocument/2006/relationships" r:embed="rId719">
          <a:extLst>
            <a:ext uri="{28A0092B-C50C-407E-A947-70E740481C1C}">
              <a14:useLocalDpi xmlns:a14="http://schemas.microsoft.com/office/drawing/2010/main" val="0"/>
            </a:ext>
          </a:extLst>
        </a:blip>
        <a:stretch>
          <a:fillRect/>
        </a:stretch>
      </xdr:blipFill>
      <xdr:spPr>
        <a:xfrm>
          <a:off x="5198190" y="237938535"/>
          <a:ext cx="253968" cy="253968"/>
        </a:xfrm>
        <a:prstGeom prst="rect">
          <a:avLst/>
        </a:prstGeom>
      </xdr:spPr>
    </xdr:pic>
    <xdr:clientData/>
  </xdr:twoCellAnchor>
  <xdr:twoCellAnchor editAs="oneCell">
    <xdr:from>
      <xdr:col>2</xdr:col>
      <xdr:colOff>161370</xdr:colOff>
      <xdr:row>802</xdr:row>
      <xdr:rowOff>26900</xdr:rowOff>
    </xdr:from>
    <xdr:to>
      <xdr:col>2</xdr:col>
      <xdr:colOff>415338</xdr:colOff>
      <xdr:row>802</xdr:row>
      <xdr:rowOff>280868</xdr:rowOff>
    </xdr:to>
    <xdr:pic>
      <xdr:nvPicPr>
        <xdr:cNvPr id="803" name="図 802">
          <a:extLst>
            <a:ext uri="{FF2B5EF4-FFF2-40B4-BE49-F238E27FC236}">
              <a16:creationId xmlns:a16="http://schemas.microsoft.com/office/drawing/2014/main" id="{74D2D8C6-6147-491D-A365-3B68E4A5964E}"/>
            </a:ext>
          </a:extLst>
        </xdr:cNvPr>
        <xdr:cNvPicPr>
          <a:picLocks noChangeAspect="1"/>
        </xdr:cNvPicPr>
      </xdr:nvPicPr>
      <xdr:blipFill>
        <a:blip xmlns:r="http://schemas.openxmlformats.org/officeDocument/2006/relationships" r:embed="rId720">
          <a:extLst>
            <a:ext uri="{28A0092B-C50C-407E-A947-70E740481C1C}">
              <a14:useLocalDpi xmlns:a14="http://schemas.microsoft.com/office/drawing/2010/main" val="0"/>
            </a:ext>
          </a:extLst>
        </a:blip>
        <a:stretch>
          <a:fillRect/>
        </a:stretch>
      </xdr:blipFill>
      <xdr:spPr>
        <a:xfrm>
          <a:off x="5198190" y="238235720"/>
          <a:ext cx="253968" cy="253968"/>
        </a:xfrm>
        <a:prstGeom prst="rect">
          <a:avLst/>
        </a:prstGeom>
      </xdr:spPr>
    </xdr:pic>
    <xdr:clientData/>
  </xdr:twoCellAnchor>
  <xdr:twoCellAnchor editAs="oneCell">
    <xdr:from>
      <xdr:col>2</xdr:col>
      <xdr:colOff>161370</xdr:colOff>
      <xdr:row>803</xdr:row>
      <xdr:rowOff>26905</xdr:rowOff>
    </xdr:from>
    <xdr:to>
      <xdr:col>2</xdr:col>
      <xdr:colOff>415338</xdr:colOff>
      <xdr:row>803</xdr:row>
      <xdr:rowOff>280873</xdr:rowOff>
    </xdr:to>
    <xdr:pic>
      <xdr:nvPicPr>
        <xdr:cNvPr id="804" name="図 803">
          <a:extLst>
            <a:ext uri="{FF2B5EF4-FFF2-40B4-BE49-F238E27FC236}">
              <a16:creationId xmlns:a16="http://schemas.microsoft.com/office/drawing/2014/main" id="{ED745BA4-CDBB-488D-82B7-61B469B9023D}"/>
            </a:ext>
          </a:extLst>
        </xdr:cNvPr>
        <xdr:cNvPicPr>
          <a:picLocks noChangeAspect="1"/>
        </xdr:cNvPicPr>
      </xdr:nvPicPr>
      <xdr:blipFill>
        <a:blip xmlns:r="http://schemas.openxmlformats.org/officeDocument/2006/relationships" r:embed="rId721">
          <a:extLst>
            <a:ext uri="{28A0092B-C50C-407E-A947-70E740481C1C}">
              <a14:useLocalDpi xmlns:a14="http://schemas.microsoft.com/office/drawing/2010/main" val="0"/>
            </a:ext>
          </a:extLst>
        </a:blip>
        <a:stretch>
          <a:fillRect/>
        </a:stretch>
      </xdr:blipFill>
      <xdr:spPr>
        <a:xfrm>
          <a:off x="5198190" y="238532905"/>
          <a:ext cx="253968" cy="253968"/>
        </a:xfrm>
        <a:prstGeom prst="rect">
          <a:avLst/>
        </a:prstGeom>
      </xdr:spPr>
    </xdr:pic>
    <xdr:clientData/>
  </xdr:twoCellAnchor>
  <xdr:twoCellAnchor editAs="oneCell">
    <xdr:from>
      <xdr:col>2</xdr:col>
      <xdr:colOff>161370</xdr:colOff>
      <xdr:row>804</xdr:row>
      <xdr:rowOff>28229</xdr:rowOff>
    </xdr:from>
    <xdr:to>
      <xdr:col>2</xdr:col>
      <xdr:colOff>415338</xdr:colOff>
      <xdr:row>804</xdr:row>
      <xdr:rowOff>280853</xdr:rowOff>
    </xdr:to>
    <xdr:pic>
      <xdr:nvPicPr>
        <xdr:cNvPr id="805" name="図 804">
          <a:extLst>
            <a:ext uri="{FF2B5EF4-FFF2-40B4-BE49-F238E27FC236}">
              <a16:creationId xmlns:a16="http://schemas.microsoft.com/office/drawing/2014/main" id="{8F5F47B3-55F8-41D2-9FB8-F4AD0BB454B3}"/>
            </a:ext>
          </a:extLst>
        </xdr:cNvPr>
        <xdr:cNvPicPr>
          <a:picLocks noChangeAspect="1"/>
        </xdr:cNvPicPr>
      </xdr:nvPicPr>
      <xdr:blipFill>
        <a:blip xmlns:r="http://schemas.openxmlformats.org/officeDocument/2006/relationships" r:embed="rId722">
          <a:extLst>
            <a:ext uri="{28A0092B-C50C-407E-A947-70E740481C1C}">
              <a14:useLocalDpi xmlns:a14="http://schemas.microsoft.com/office/drawing/2010/main" val="0"/>
            </a:ext>
          </a:extLst>
        </a:blip>
        <a:stretch>
          <a:fillRect/>
        </a:stretch>
      </xdr:blipFill>
      <xdr:spPr>
        <a:xfrm>
          <a:off x="5198190" y="238831409"/>
          <a:ext cx="253968" cy="252624"/>
        </a:xfrm>
        <a:prstGeom prst="rect">
          <a:avLst/>
        </a:prstGeom>
      </xdr:spPr>
    </xdr:pic>
    <xdr:clientData/>
  </xdr:twoCellAnchor>
  <xdr:twoCellAnchor editAs="oneCell">
    <xdr:from>
      <xdr:col>2</xdr:col>
      <xdr:colOff>161370</xdr:colOff>
      <xdr:row>805</xdr:row>
      <xdr:rowOff>28235</xdr:rowOff>
    </xdr:from>
    <xdr:to>
      <xdr:col>2</xdr:col>
      <xdr:colOff>415338</xdr:colOff>
      <xdr:row>805</xdr:row>
      <xdr:rowOff>280858</xdr:rowOff>
    </xdr:to>
    <xdr:pic>
      <xdr:nvPicPr>
        <xdr:cNvPr id="806" name="図 805">
          <a:extLst>
            <a:ext uri="{FF2B5EF4-FFF2-40B4-BE49-F238E27FC236}">
              <a16:creationId xmlns:a16="http://schemas.microsoft.com/office/drawing/2014/main" id="{679F3E4D-B194-40D9-8195-CD33F143FA47}"/>
            </a:ext>
          </a:extLst>
        </xdr:cNvPr>
        <xdr:cNvPicPr>
          <a:picLocks noChangeAspect="1"/>
        </xdr:cNvPicPr>
      </xdr:nvPicPr>
      <xdr:blipFill>
        <a:blip xmlns:r="http://schemas.openxmlformats.org/officeDocument/2006/relationships" r:embed="rId723">
          <a:extLst>
            <a:ext uri="{28A0092B-C50C-407E-A947-70E740481C1C}">
              <a14:useLocalDpi xmlns:a14="http://schemas.microsoft.com/office/drawing/2010/main" val="0"/>
            </a:ext>
          </a:extLst>
        </a:blip>
        <a:stretch>
          <a:fillRect/>
        </a:stretch>
      </xdr:blipFill>
      <xdr:spPr>
        <a:xfrm>
          <a:off x="5198190" y="239128595"/>
          <a:ext cx="253968" cy="252623"/>
        </a:xfrm>
        <a:prstGeom prst="rect">
          <a:avLst/>
        </a:prstGeom>
      </xdr:spPr>
    </xdr:pic>
    <xdr:clientData/>
  </xdr:twoCellAnchor>
  <xdr:twoCellAnchor editAs="oneCell">
    <xdr:from>
      <xdr:col>2</xdr:col>
      <xdr:colOff>161370</xdr:colOff>
      <xdr:row>806</xdr:row>
      <xdr:rowOff>26895</xdr:rowOff>
    </xdr:from>
    <xdr:to>
      <xdr:col>2</xdr:col>
      <xdr:colOff>415338</xdr:colOff>
      <xdr:row>806</xdr:row>
      <xdr:rowOff>280863</xdr:rowOff>
    </xdr:to>
    <xdr:pic>
      <xdr:nvPicPr>
        <xdr:cNvPr id="807" name="図 806">
          <a:extLst>
            <a:ext uri="{FF2B5EF4-FFF2-40B4-BE49-F238E27FC236}">
              <a16:creationId xmlns:a16="http://schemas.microsoft.com/office/drawing/2014/main" id="{3D2323CD-B791-4867-AE7B-A7CE6EA3FF47}"/>
            </a:ext>
          </a:extLst>
        </xdr:cNvPr>
        <xdr:cNvPicPr>
          <a:picLocks noChangeAspect="1"/>
        </xdr:cNvPicPr>
      </xdr:nvPicPr>
      <xdr:blipFill>
        <a:blip xmlns:r="http://schemas.openxmlformats.org/officeDocument/2006/relationships" r:embed="rId724">
          <a:extLst>
            <a:ext uri="{28A0092B-C50C-407E-A947-70E740481C1C}">
              <a14:useLocalDpi xmlns:a14="http://schemas.microsoft.com/office/drawing/2010/main" val="0"/>
            </a:ext>
          </a:extLst>
        </a:blip>
        <a:stretch>
          <a:fillRect/>
        </a:stretch>
      </xdr:blipFill>
      <xdr:spPr>
        <a:xfrm>
          <a:off x="5198190" y="239424435"/>
          <a:ext cx="253968" cy="253968"/>
        </a:xfrm>
        <a:prstGeom prst="rect">
          <a:avLst/>
        </a:prstGeom>
      </xdr:spPr>
    </xdr:pic>
    <xdr:clientData/>
  </xdr:twoCellAnchor>
  <xdr:twoCellAnchor editAs="oneCell">
    <xdr:from>
      <xdr:col>2</xdr:col>
      <xdr:colOff>161370</xdr:colOff>
      <xdr:row>807</xdr:row>
      <xdr:rowOff>26900</xdr:rowOff>
    </xdr:from>
    <xdr:to>
      <xdr:col>2</xdr:col>
      <xdr:colOff>415338</xdr:colOff>
      <xdr:row>807</xdr:row>
      <xdr:rowOff>280868</xdr:rowOff>
    </xdr:to>
    <xdr:pic>
      <xdr:nvPicPr>
        <xdr:cNvPr id="808" name="図 807">
          <a:extLst>
            <a:ext uri="{FF2B5EF4-FFF2-40B4-BE49-F238E27FC236}">
              <a16:creationId xmlns:a16="http://schemas.microsoft.com/office/drawing/2014/main" id="{D13138CD-985E-451B-A5F6-975FAEFBF9A6}"/>
            </a:ext>
          </a:extLst>
        </xdr:cNvPr>
        <xdr:cNvPicPr>
          <a:picLocks noChangeAspect="1"/>
        </xdr:cNvPicPr>
      </xdr:nvPicPr>
      <xdr:blipFill>
        <a:blip xmlns:r="http://schemas.openxmlformats.org/officeDocument/2006/relationships" r:embed="rId725">
          <a:extLst>
            <a:ext uri="{28A0092B-C50C-407E-A947-70E740481C1C}">
              <a14:useLocalDpi xmlns:a14="http://schemas.microsoft.com/office/drawing/2010/main" val="0"/>
            </a:ext>
          </a:extLst>
        </a:blip>
        <a:stretch>
          <a:fillRect/>
        </a:stretch>
      </xdr:blipFill>
      <xdr:spPr>
        <a:xfrm>
          <a:off x="5198190" y="239721620"/>
          <a:ext cx="253968" cy="253968"/>
        </a:xfrm>
        <a:prstGeom prst="rect">
          <a:avLst/>
        </a:prstGeom>
      </xdr:spPr>
    </xdr:pic>
    <xdr:clientData/>
  </xdr:twoCellAnchor>
  <xdr:twoCellAnchor editAs="oneCell">
    <xdr:from>
      <xdr:col>2</xdr:col>
      <xdr:colOff>161370</xdr:colOff>
      <xdr:row>808</xdr:row>
      <xdr:rowOff>26905</xdr:rowOff>
    </xdr:from>
    <xdr:to>
      <xdr:col>2</xdr:col>
      <xdr:colOff>415338</xdr:colOff>
      <xdr:row>808</xdr:row>
      <xdr:rowOff>280873</xdr:rowOff>
    </xdr:to>
    <xdr:pic>
      <xdr:nvPicPr>
        <xdr:cNvPr id="809" name="図 808">
          <a:extLst>
            <a:ext uri="{FF2B5EF4-FFF2-40B4-BE49-F238E27FC236}">
              <a16:creationId xmlns:a16="http://schemas.microsoft.com/office/drawing/2014/main" id="{48AD2DA8-9D0D-431C-A93C-8F550277FF96}"/>
            </a:ext>
          </a:extLst>
        </xdr:cNvPr>
        <xdr:cNvPicPr>
          <a:picLocks noChangeAspect="1"/>
        </xdr:cNvPicPr>
      </xdr:nvPicPr>
      <xdr:blipFill>
        <a:blip xmlns:r="http://schemas.openxmlformats.org/officeDocument/2006/relationships" r:embed="rId726">
          <a:extLst>
            <a:ext uri="{28A0092B-C50C-407E-A947-70E740481C1C}">
              <a14:useLocalDpi xmlns:a14="http://schemas.microsoft.com/office/drawing/2010/main" val="0"/>
            </a:ext>
          </a:extLst>
        </a:blip>
        <a:stretch>
          <a:fillRect/>
        </a:stretch>
      </xdr:blipFill>
      <xdr:spPr>
        <a:xfrm>
          <a:off x="5198190" y="240018805"/>
          <a:ext cx="253968" cy="253968"/>
        </a:xfrm>
        <a:prstGeom prst="rect">
          <a:avLst/>
        </a:prstGeom>
      </xdr:spPr>
    </xdr:pic>
    <xdr:clientData/>
  </xdr:twoCellAnchor>
  <xdr:twoCellAnchor editAs="oneCell">
    <xdr:from>
      <xdr:col>2</xdr:col>
      <xdr:colOff>161370</xdr:colOff>
      <xdr:row>809</xdr:row>
      <xdr:rowOff>28230</xdr:rowOff>
    </xdr:from>
    <xdr:to>
      <xdr:col>2</xdr:col>
      <xdr:colOff>415338</xdr:colOff>
      <xdr:row>809</xdr:row>
      <xdr:rowOff>280853</xdr:rowOff>
    </xdr:to>
    <xdr:pic>
      <xdr:nvPicPr>
        <xdr:cNvPr id="810" name="図 809">
          <a:extLst>
            <a:ext uri="{FF2B5EF4-FFF2-40B4-BE49-F238E27FC236}">
              <a16:creationId xmlns:a16="http://schemas.microsoft.com/office/drawing/2014/main" id="{DC2BB25F-32C9-48CC-A25D-D66306C0EC44}"/>
            </a:ext>
          </a:extLst>
        </xdr:cNvPr>
        <xdr:cNvPicPr>
          <a:picLocks noChangeAspect="1"/>
        </xdr:cNvPicPr>
      </xdr:nvPicPr>
      <xdr:blipFill>
        <a:blip xmlns:r="http://schemas.openxmlformats.org/officeDocument/2006/relationships" r:embed="rId727">
          <a:extLst>
            <a:ext uri="{28A0092B-C50C-407E-A947-70E740481C1C}">
              <a14:useLocalDpi xmlns:a14="http://schemas.microsoft.com/office/drawing/2010/main" val="0"/>
            </a:ext>
          </a:extLst>
        </a:blip>
        <a:stretch>
          <a:fillRect/>
        </a:stretch>
      </xdr:blipFill>
      <xdr:spPr>
        <a:xfrm>
          <a:off x="5198190" y="240317310"/>
          <a:ext cx="253968" cy="252623"/>
        </a:xfrm>
        <a:prstGeom prst="rect">
          <a:avLst/>
        </a:prstGeom>
      </xdr:spPr>
    </xdr:pic>
    <xdr:clientData/>
  </xdr:twoCellAnchor>
  <xdr:twoCellAnchor editAs="oneCell">
    <xdr:from>
      <xdr:col>2</xdr:col>
      <xdr:colOff>161370</xdr:colOff>
      <xdr:row>810</xdr:row>
      <xdr:rowOff>28235</xdr:rowOff>
    </xdr:from>
    <xdr:to>
      <xdr:col>2</xdr:col>
      <xdr:colOff>415338</xdr:colOff>
      <xdr:row>810</xdr:row>
      <xdr:rowOff>280858</xdr:rowOff>
    </xdr:to>
    <xdr:pic>
      <xdr:nvPicPr>
        <xdr:cNvPr id="811" name="図 810">
          <a:extLst>
            <a:ext uri="{FF2B5EF4-FFF2-40B4-BE49-F238E27FC236}">
              <a16:creationId xmlns:a16="http://schemas.microsoft.com/office/drawing/2014/main" id="{F2590D4D-E844-4769-A794-F5EEB5F0F98D}"/>
            </a:ext>
          </a:extLst>
        </xdr:cNvPr>
        <xdr:cNvPicPr>
          <a:picLocks noChangeAspect="1"/>
        </xdr:cNvPicPr>
      </xdr:nvPicPr>
      <xdr:blipFill>
        <a:blip xmlns:r="http://schemas.openxmlformats.org/officeDocument/2006/relationships" r:embed="rId728">
          <a:extLst>
            <a:ext uri="{28A0092B-C50C-407E-A947-70E740481C1C}">
              <a14:useLocalDpi xmlns:a14="http://schemas.microsoft.com/office/drawing/2010/main" val="0"/>
            </a:ext>
          </a:extLst>
        </a:blip>
        <a:stretch>
          <a:fillRect/>
        </a:stretch>
      </xdr:blipFill>
      <xdr:spPr>
        <a:xfrm>
          <a:off x="5198190" y="240614495"/>
          <a:ext cx="253968" cy="252623"/>
        </a:xfrm>
        <a:prstGeom prst="rect">
          <a:avLst/>
        </a:prstGeom>
      </xdr:spPr>
    </xdr:pic>
    <xdr:clientData/>
  </xdr:twoCellAnchor>
  <xdr:twoCellAnchor editAs="oneCell">
    <xdr:from>
      <xdr:col>2</xdr:col>
      <xdr:colOff>161370</xdr:colOff>
      <xdr:row>811</xdr:row>
      <xdr:rowOff>26895</xdr:rowOff>
    </xdr:from>
    <xdr:to>
      <xdr:col>2</xdr:col>
      <xdr:colOff>415338</xdr:colOff>
      <xdr:row>811</xdr:row>
      <xdr:rowOff>280863</xdr:rowOff>
    </xdr:to>
    <xdr:pic>
      <xdr:nvPicPr>
        <xdr:cNvPr id="812" name="図 811">
          <a:extLst>
            <a:ext uri="{FF2B5EF4-FFF2-40B4-BE49-F238E27FC236}">
              <a16:creationId xmlns:a16="http://schemas.microsoft.com/office/drawing/2014/main" id="{8D406A6A-AE8B-4C61-ACDE-D77A77C68E5C}"/>
            </a:ext>
          </a:extLst>
        </xdr:cNvPr>
        <xdr:cNvPicPr>
          <a:picLocks noChangeAspect="1"/>
        </xdr:cNvPicPr>
      </xdr:nvPicPr>
      <xdr:blipFill>
        <a:blip xmlns:r="http://schemas.openxmlformats.org/officeDocument/2006/relationships" r:embed="rId729">
          <a:extLst>
            <a:ext uri="{28A0092B-C50C-407E-A947-70E740481C1C}">
              <a14:useLocalDpi xmlns:a14="http://schemas.microsoft.com/office/drawing/2010/main" val="0"/>
            </a:ext>
          </a:extLst>
        </a:blip>
        <a:stretch>
          <a:fillRect/>
        </a:stretch>
      </xdr:blipFill>
      <xdr:spPr>
        <a:xfrm>
          <a:off x="5198190" y="240910335"/>
          <a:ext cx="253968" cy="253968"/>
        </a:xfrm>
        <a:prstGeom prst="rect">
          <a:avLst/>
        </a:prstGeom>
      </xdr:spPr>
    </xdr:pic>
    <xdr:clientData/>
  </xdr:twoCellAnchor>
  <xdr:twoCellAnchor editAs="oneCell">
    <xdr:from>
      <xdr:col>2</xdr:col>
      <xdr:colOff>161370</xdr:colOff>
      <xdr:row>812</xdr:row>
      <xdr:rowOff>26900</xdr:rowOff>
    </xdr:from>
    <xdr:to>
      <xdr:col>2</xdr:col>
      <xdr:colOff>415338</xdr:colOff>
      <xdr:row>812</xdr:row>
      <xdr:rowOff>280868</xdr:rowOff>
    </xdr:to>
    <xdr:pic>
      <xdr:nvPicPr>
        <xdr:cNvPr id="813" name="図 812">
          <a:extLst>
            <a:ext uri="{FF2B5EF4-FFF2-40B4-BE49-F238E27FC236}">
              <a16:creationId xmlns:a16="http://schemas.microsoft.com/office/drawing/2014/main" id="{E798D6F7-0D50-4AEB-A18E-502630EF9099}"/>
            </a:ext>
          </a:extLst>
        </xdr:cNvPr>
        <xdr:cNvPicPr>
          <a:picLocks noChangeAspect="1"/>
        </xdr:cNvPicPr>
      </xdr:nvPicPr>
      <xdr:blipFill>
        <a:blip xmlns:r="http://schemas.openxmlformats.org/officeDocument/2006/relationships" r:embed="rId730">
          <a:extLst>
            <a:ext uri="{28A0092B-C50C-407E-A947-70E740481C1C}">
              <a14:useLocalDpi xmlns:a14="http://schemas.microsoft.com/office/drawing/2010/main" val="0"/>
            </a:ext>
          </a:extLst>
        </a:blip>
        <a:stretch>
          <a:fillRect/>
        </a:stretch>
      </xdr:blipFill>
      <xdr:spPr>
        <a:xfrm>
          <a:off x="5198190" y="241207520"/>
          <a:ext cx="253968" cy="253968"/>
        </a:xfrm>
        <a:prstGeom prst="rect">
          <a:avLst/>
        </a:prstGeom>
      </xdr:spPr>
    </xdr:pic>
    <xdr:clientData/>
  </xdr:twoCellAnchor>
  <xdr:twoCellAnchor editAs="oneCell">
    <xdr:from>
      <xdr:col>2</xdr:col>
      <xdr:colOff>161370</xdr:colOff>
      <xdr:row>813</xdr:row>
      <xdr:rowOff>26905</xdr:rowOff>
    </xdr:from>
    <xdr:to>
      <xdr:col>2</xdr:col>
      <xdr:colOff>415338</xdr:colOff>
      <xdr:row>813</xdr:row>
      <xdr:rowOff>280873</xdr:rowOff>
    </xdr:to>
    <xdr:pic>
      <xdr:nvPicPr>
        <xdr:cNvPr id="814" name="図 813">
          <a:extLst>
            <a:ext uri="{FF2B5EF4-FFF2-40B4-BE49-F238E27FC236}">
              <a16:creationId xmlns:a16="http://schemas.microsoft.com/office/drawing/2014/main" id="{659A92FB-831A-48F8-8611-95D077B15053}"/>
            </a:ext>
          </a:extLst>
        </xdr:cNvPr>
        <xdr:cNvPicPr>
          <a:picLocks noChangeAspect="1"/>
        </xdr:cNvPicPr>
      </xdr:nvPicPr>
      <xdr:blipFill>
        <a:blip xmlns:r="http://schemas.openxmlformats.org/officeDocument/2006/relationships" r:embed="rId731">
          <a:extLst>
            <a:ext uri="{28A0092B-C50C-407E-A947-70E740481C1C}">
              <a14:useLocalDpi xmlns:a14="http://schemas.microsoft.com/office/drawing/2010/main" val="0"/>
            </a:ext>
          </a:extLst>
        </a:blip>
        <a:stretch>
          <a:fillRect/>
        </a:stretch>
      </xdr:blipFill>
      <xdr:spPr>
        <a:xfrm>
          <a:off x="5198190" y="241504705"/>
          <a:ext cx="253968" cy="253968"/>
        </a:xfrm>
        <a:prstGeom prst="rect">
          <a:avLst/>
        </a:prstGeom>
      </xdr:spPr>
    </xdr:pic>
    <xdr:clientData/>
  </xdr:twoCellAnchor>
  <xdr:twoCellAnchor editAs="oneCell">
    <xdr:from>
      <xdr:col>2</xdr:col>
      <xdr:colOff>161370</xdr:colOff>
      <xdr:row>814</xdr:row>
      <xdr:rowOff>28230</xdr:rowOff>
    </xdr:from>
    <xdr:to>
      <xdr:col>2</xdr:col>
      <xdr:colOff>415338</xdr:colOff>
      <xdr:row>814</xdr:row>
      <xdr:rowOff>280853</xdr:rowOff>
    </xdr:to>
    <xdr:pic>
      <xdr:nvPicPr>
        <xdr:cNvPr id="815" name="図 814">
          <a:extLst>
            <a:ext uri="{FF2B5EF4-FFF2-40B4-BE49-F238E27FC236}">
              <a16:creationId xmlns:a16="http://schemas.microsoft.com/office/drawing/2014/main" id="{CD3DF271-9D9E-47EA-B16C-95CED56E51E7}"/>
            </a:ext>
          </a:extLst>
        </xdr:cNvPr>
        <xdr:cNvPicPr>
          <a:picLocks noChangeAspect="1"/>
        </xdr:cNvPicPr>
      </xdr:nvPicPr>
      <xdr:blipFill>
        <a:blip xmlns:r="http://schemas.openxmlformats.org/officeDocument/2006/relationships" r:embed="rId732">
          <a:extLst>
            <a:ext uri="{28A0092B-C50C-407E-A947-70E740481C1C}">
              <a14:useLocalDpi xmlns:a14="http://schemas.microsoft.com/office/drawing/2010/main" val="0"/>
            </a:ext>
          </a:extLst>
        </a:blip>
        <a:stretch>
          <a:fillRect/>
        </a:stretch>
      </xdr:blipFill>
      <xdr:spPr>
        <a:xfrm>
          <a:off x="5198190" y="241803210"/>
          <a:ext cx="253968" cy="252623"/>
        </a:xfrm>
        <a:prstGeom prst="rect">
          <a:avLst/>
        </a:prstGeom>
      </xdr:spPr>
    </xdr:pic>
    <xdr:clientData/>
  </xdr:twoCellAnchor>
  <xdr:twoCellAnchor editAs="oneCell">
    <xdr:from>
      <xdr:col>2</xdr:col>
      <xdr:colOff>161370</xdr:colOff>
      <xdr:row>815</xdr:row>
      <xdr:rowOff>28234</xdr:rowOff>
    </xdr:from>
    <xdr:to>
      <xdr:col>2</xdr:col>
      <xdr:colOff>415338</xdr:colOff>
      <xdr:row>815</xdr:row>
      <xdr:rowOff>280858</xdr:rowOff>
    </xdr:to>
    <xdr:pic>
      <xdr:nvPicPr>
        <xdr:cNvPr id="816" name="図 815">
          <a:extLst>
            <a:ext uri="{FF2B5EF4-FFF2-40B4-BE49-F238E27FC236}">
              <a16:creationId xmlns:a16="http://schemas.microsoft.com/office/drawing/2014/main" id="{8BFF2001-D96B-4C73-8948-3AD29D49993C}"/>
            </a:ext>
          </a:extLst>
        </xdr:cNvPr>
        <xdr:cNvPicPr>
          <a:picLocks noChangeAspect="1"/>
        </xdr:cNvPicPr>
      </xdr:nvPicPr>
      <xdr:blipFill>
        <a:blip xmlns:r="http://schemas.openxmlformats.org/officeDocument/2006/relationships" r:embed="rId733">
          <a:extLst>
            <a:ext uri="{28A0092B-C50C-407E-A947-70E740481C1C}">
              <a14:useLocalDpi xmlns:a14="http://schemas.microsoft.com/office/drawing/2010/main" val="0"/>
            </a:ext>
          </a:extLst>
        </a:blip>
        <a:stretch>
          <a:fillRect/>
        </a:stretch>
      </xdr:blipFill>
      <xdr:spPr>
        <a:xfrm>
          <a:off x="5198190" y="242100394"/>
          <a:ext cx="253968" cy="252624"/>
        </a:xfrm>
        <a:prstGeom prst="rect">
          <a:avLst/>
        </a:prstGeom>
      </xdr:spPr>
    </xdr:pic>
    <xdr:clientData/>
  </xdr:twoCellAnchor>
  <xdr:twoCellAnchor editAs="oneCell">
    <xdr:from>
      <xdr:col>2</xdr:col>
      <xdr:colOff>161370</xdr:colOff>
      <xdr:row>816</xdr:row>
      <xdr:rowOff>26895</xdr:rowOff>
    </xdr:from>
    <xdr:to>
      <xdr:col>2</xdr:col>
      <xdr:colOff>415338</xdr:colOff>
      <xdr:row>816</xdr:row>
      <xdr:rowOff>280863</xdr:rowOff>
    </xdr:to>
    <xdr:pic>
      <xdr:nvPicPr>
        <xdr:cNvPr id="817" name="図 816">
          <a:extLst>
            <a:ext uri="{FF2B5EF4-FFF2-40B4-BE49-F238E27FC236}">
              <a16:creationId xmlns:a16="http://schemas.microsoft.com/office/drawing/2014/main" id="{EEF50E99-76F1-4E20-A353-894689248CC0}"/>
            </a:ext>
          </a:extLst>
        </xdr:cNvPr>
        <xdr:cNvPicPr>
          <a:picLocks noChangeAspect="1"/>
        </xdr:cNvPicPr>
      </xdr:nvPicPr>
      <xdr:blipFill>
        <a:blip xmlns:r="http://schemas.openxmlformats.org/officeDocument/2006/relationships" r:embed="rId734">
          <a:extLst>
            <a:ext uri="{28A0092B-C50C-407E-A947-70E740481C1C}">
              <a14:useLocalDpi xmlns:a14="http://schemas.microsoft.com/office/drawing/2010/main" val="0"/>
            </a:ext>
          </a:extLst>
        </a:blip>
        <a:stretch>
          <a:fillRect/>
        </a:stretch>
      </xdr:blipFill>
      <xdr:spPr>
        <a:xfrm>
          <a:off x="5198190" y="242396235"/>
          <a:ext cx="253968" cy="253968"/>
        </a:xfrm>
        <a:prstGeom prst="rect">
          <a:avLst/>
        </a:prstGeom>
      </xdr:spPr>
    </xdr:pic>
    <xdr:clientData/>
  </xdr:twoCellAnchor>
  <xdr:twoCellAnchor editAs="oneCell">
    <xdr:from>
      <xdr:col>2</xdr:col>
      <xdr:colOff>161370</xdr:colOff>
      <xdr:row>817</xdr:row>
      <xdr:rowOff>26900</xdr:rowOff>
    </xdr:from>
    <xdr:to>
      <xdr:col>2</xdr:col>
      <xdr:colOff>351846</xdr:colOff>
      <xdr:row>817</xdr:row>
      <xdr:rowOff>217376</xdr:rowOff>
    </xdr:to>
    <xdr:pic>
      <xdr:nvPicPr>
        <xdr:cNvPr id="818" name="図 817">
          <a:extLst>
            <a:ext uri="{FF2B5EF4-FFF2-40B4-BE49-F238E27FC236}">
              <a16:creationId xmlns:a16="http://schemas.microsoft.com/office/drawing/2014/main" id="{897836B9-13B4-40FB-AA82-BDE4D27DB070}"/>
            </a:ext>
          </a:extLst>
        </xdr:cNvPr>
        <xdr:cNvPicPr>
          <a:picLocks noChangeAspect="1"/>
        </xdr:cNvPicPr>
      </xdr:nvPicPr>
      <xdr:blipFill>
        <a:blip xmlns:r="http://schemas.openxmlformats.org/officeDocument/2006/relationships" r:embed="rId735">
          <a:extLst>
            <a:ext uri="{28A0092B-C50C-407E-A947-70E740481C1C}">
              <a14:useLocalDpi xmlns:a14="http://schemas.microsoft.com/office/drawing/2010/main" val="0"/>
            </a:ext>
          </a:extLst>
        </a:blip>
        <a:stretch>
          <a:fillRect/>
        </a:stretch>
      </xdr:blipFill>
      <xdr:spPr>
        <a:xfrm>
          <a:off x="5198190" y="242693420"/>
          <a:ext cx="190476" cy="190476"/>
        </a:xfrm>
        <a:prstGeom prst="rect">
          <a:avLst/>
        </a:prstGeom>
      </xdr:spPr>
    </xdr:pic>
    <xdr:clientData/>
  </xdr:twoCellAnchor>
  <xdr:twoCellAnchor editAs="oneCell">
    <xdr:from>
      <xdr:col>2</xdr:col>
      <xdr:colOff>161370</xdr:colOff>
      <xdr:row>818</xdr:row>
      <xdr:rowOff>26905</xdr:rowOff>
    </xdr:from>
    <xdr:to>
      <xdr:col>2</xdr:col>
      <xdr:colOff>351870</xdr:colOff>
      <xdr:row>818</xdr:row>
      <xdr:rowOff>217405</xdr:rowOff>
    </xdr:to>
    <xdr:pic>
      <xdr:nvPicPr>
        <xdr:cNvPr id="819" name="図 818">
          <a:extLst>
            <a:ext uri="{FF2B5EF4-FFF2-40B4-BE49-F238E27FC236}">
              <a16:creationId xmlns:a16="http://schemas.microsoft.com/office/drawing/2014/main" id="{073E5D7C-BB4D-41B7-83E6-2CBC5DCD270A}"/>
            </a:ext>
          </a:extLst>
        </xdr:cNvPr>
        <xdr:cNvPicPr>
          <a:picLocks noChangeAspect="1"/>
        </xdr:cNvPicPr>
      </xdr:nvPicPr>
      <xdr:blipFill>
        <a:blip xmlns:r="http://schemas.openxmlformats.org/officeDocument/2006/relationships" r:embed="rId736">
          <a:extLst>
            <a:ext uri="{28A0092B-C50C-407E-A947-70E740481C1C}">
              <a14:useLocalDpi xmlns:a14="http://schemas.microsoft.com/office/drawing/2010/main" val="0"/>
            </a:ext>
          </a:extLst>
        </a:blip>
        <a:stretch>
          <a:fillRect/>
        </a:stretch>
      </xdr:blipFill>
      <xdr:spPr>
        <a:xfrm>
          <a:off x="5198190" y="242990605"/>
          <a:ext cx="190500" cy="190500"/>
        </a:xfrm>
        <a:prstGeom prst="rect">
          <a:avLst/>
        </a:prstGeom>
      </xdr:spPr>
    </xdr:pic>
    <xdr:clientData/>
  </xdr:twoCellAnchor>
  <xdr:twoCellAnchor editAs="oneCell">
    <xdr:from>
      <xdr:col>2</xdr:col>
      <xdr:colOff>161370</xdr:colOff>
      <xdr:row>819</xdr:row>
      <xdr:rowOff>28230</xdr:rowOff>
    </xdr:from>
    <xdr:to>
      <xdr:col>2</xdr:col>
      <xdr:colOff>415338</xdr:colOff>
      <xdr:row>819</xdr:row>
      <xdr:rowOff>280853</xdr:rowOff>
    </xdr:to>
    <xdr:pic>
      <xdr:nvPicPr>
        <xdr:cNvPr id="820" name="図 819">
          <a:extLst>
            <a:ext uri="{FF2B5EF4-FFF2-40B4-BE49-F238E27FC236}">
              <a16:creationId xmlns:a16="http://schemas.microsoft.com/office/drawing/2014/main" id="{129CD053-553A-47CD-A4A0-074448305B2D}"/>
            </a:ext>
          </a:extLst>
        </xdr:cNvPr>
        <xdr:cNvPicPr>
          <a:picLocks noChangeAspect="1"/>
        </xdr:cNvPicPr>
      </xdr:nvPicPr>
      <xdr:blipFill>
        <a:blip xmlns:r="http://schemas.openxmlformats.org/officeDocument/2006/relationships" r:embed="rId737">
          <a:extLst>
            <a:ext uri="{28A0092B-C50C-407E-A947-70E740481C1C}">
              <a14:useLocalDpi xmlns:a14="http://schemas.microsoft.com/office/drawing/2010/main" val="0"/>
            </a:ext>
          </a:extLst>
        </a:blip>
        <a:stretch>
          <a:fillRect/>
        </a:stretch>
      </xdr:blipFill>
      <xdr:spPr>
        <a:xfrm>
          <a:off x="5198190" y="243289110"/>
          <a:ext cx="253968" cy="252623"/>
        </a:xfrm>
        <a:prstGeom prst="rect">
          <a:avLst/>
        </a:prstGeom>
      </xdr:spPr>
    </xdr:pic>
    <xdr:clientData/>
  </xdr:twoCellAnchor>
  <xdr:twoCellAnchor editAs="oneCell">
    <xdr:from>
      <xdr:col>2</xdr:col>
      <xdr:colOff>161370</xdr:colOff>
      <xdr:row>820</xdr:row>
      <xdr:rowOff>28235</xdr:rowOff>
    </xdr:from>
    <xdr:to>
      <xdr:col>2</xdr:col>
      <xdr:colOff>415338</xdr:colOff>
      <xdr:row>820</xdr:row>
      <xdr:rowOff>280858</xdr:rowOff>
    </xdr:to>
    <xdr:pic>
      <xdr:nvPicPr>
        <xdr:cNvPr id="821" name="図 820">
          <a:extLst>
            <a:ext uri="{FF2B5EF4-FFF2-40B4-BE49-F238E27FC236}">
              <a16:creationId xmlns:a16="http://schemas.microsoft.com/office/drawing/2014/main" id="{81B3F2A9-7509-4A9B-8E58-F61F68168AB7}"/>
            </a:ext>
          </a:extLst>
        </xdr:cNvPr>
        <xdr:cNvPicPr>
          <a:picLocks noChangeAspect="1"/>
        </xdr:cNvPicPr>
      </xdr:nvPicPr>
      <xdr:blipFill>
        <a:blip xmlns:r="http://schemas.openxmlformats.org/officeDocument/2006/relationships" r:embed="rId738">
          <a:extLst>
            <a:ext uri="{28A0092B-C50C-407E-A947-70E740481C1C}">
              <a14:useLocalDpi xmlns:a14="http://schemas.microsoft.com/office/drawing/2010/main" val="0"/>
            </a:ext>
          </a:extLst>
        </a:blip>
        <a:stretch>
          <a:fillRect/>
        </a:stretch>
      </xdr:blipFill>
      <xdr:spPr>
        <a:xfrm>
          <a:off x="5198190" y="243586295"/>
          <a:ext cx="253968" cy="252623"/>
        </a:xfrm>
        <a:prstGeom prst="rect">
          <a:avLst/>
        </a:prstGeom>
      </xdr:spPr>
    </xdr:pic>
    <xdr:clientData/>
  </xdr:twoCellAnchor>
  <xdr:twoCellAnchor editAs="oneCell">
    <xdr:from>
      <xdr:col>2</xdr:col>
      <xdr:colOff>161370</xdr:colOff>
      <xdr:row>821</xdr:row>
      <xdr:rowOff>26895</xdr:rowOff>
    </xdr:from>
    <xdr:to>
      <xdr:col>2</xdr:col>
      <xdr:colOff>415338</xdr:colOff>
      <xdr:row>821</xdr:row>
      <xdr:rowOff>280863</xdr:rowOff>
    </xdr:to>
    <xdr:pic>
      <xdr:nvPicPr>
        <xdr:cNvPr id="822" name="図 821">
          <a:extLst>
            <a:ext uri="{FF2B5EF4-FFF2-40B4-BE49-F238E27FC236}">
              <a16:creationId xmlns:a16="http://schemas.microsoft.com/office/drawing/2014/main" id="{8839A4B3-3555-4144-9BE2-AF731E0B0E1D}"/>
            </a:ext>
          </a:extLst>
        </xdr:cNvPr>
        <xdr:cNvPicPr>
          <a:picLocks noChangeAspect="1"/>
        </xdr:cNvPicPr>
      </xdr:nvPicPr>
      <xdr:blipFill>
        <a:blip xmlns:r="http://schemas.openxmlformats.org/officeDocument/2006/relationships" r:embed="rId739">
          <a:extLst>
            <a:ext uri="{28A0092B-C50C-407E-A947-70E740481C1C}">
              <a14:useLocalDpi xmlns:a14="http://schemas.microsoft.com/office/drawing/2010/main" val="0"/>
            </a:ext>
          </a:extLst>
        </a:blip>
        <a:stretch>
          <a:fillRect/>
        </a:stretch>
      </xdr:blipFill>
      <xdr:spPr>
        <a:xfrm>
          <a:off x="5198190" y="243882135"/>
          <a:ext cx="253968" cy="253968"/>
        </a:xfrm>
        <a:prstGeom prst="rect">
          <a:avLst/>
        </a:prstGeom>
      </xdr:spPr>
    </xdr:pic>
    <xdr:clientData/>
  </xdr:twoCellAnchor>
  <xdr:twoCellAnchor editAs="oneCell">
    <xdr:from>
      <xdr:col>2</xdr:col>
      <xdr:colOff>161370</xdr:colOff>
      <xdr:row>822</xdr:row>
      <xdr:rowOff>26900</xdr:rowOff>
    </xdr:from>
    <xdr:to>
      <xdr:col>2</xdr:col>
      <xdr:colOff>313783</xdr:colOff>
      <xdr:row>822</xdr:row>
      <xdr:rowOff>179313</xdr:rowOff>
    </xdr:to>
    <xdr:pic>
      <xdr:nvPicPr>
        <xdr:cNvPr id="823" name="図 822">
          <a:extLst>
            <a:ext uri="{FF2B5EF4-FFF2-40B4-BE49-F238E27FC236}">
              <a16:creationId xmlns:a16="http://schemas.microsoft.com/office/drawing/2014/main" id="{FE69841C-9732-4D74-8979-EB2B9F4963B7}"/>
            </a:ext>
          </a:extLst>
        </xdr:cNvPr>
        <xdr:cNvPicPr>
          <a:picLocks noChangeAspect="1"/>
        </xdr:cNvPicPr>
      </xdr:nvPicPr>
      <xdr:blipFill>
        <a:blip xmlns:r="http://schemas.openxmlformats.org/officeDocument/2006/relationships" r:embed="rId740">
          <a:extLst>
            <a:ext uri="{28A0092B-C50C-407E-A947-70E740481C1C}">
              <a14:useLocalDpi xmlns:a14="http://schemas.microsoft.com/office/drawing/2010/main" val="0"/>
            </a:ext>
          </a:extLst>
        </a:blip>
        <a:stretch>
          <a:fillRect/>
        </a:stretch>
      </xdr:blipFill>
      <xdr:spPr>
        <a:xfrm>
          <a:off x="5198190" y="244179320"/>
          <a:ext cx="152413" cy="152413"/>
        </a:xfrm>
        <a:prstGeom prst="rect">
          <a:avLst/>
        </a:prstGeom>
      </xdr:spPr>
    </xdr:pic>
    <xdr:clientData/>
  </xdr:twoCellAnchor>
  <xdr:twoCellAnchor editAs="oneCell">
    <xdr:from>
      <xdr:col>2</xdr:col>
      <xdr:colOff>161370</xdr:colOff>
      <xdr:row>823</xdr:row>
      <xdr:rowOff>26905</xdr:rowOff>
    </xdr:from>
    <xdr:to>
      <xdr:col>2</xdr:col>
      <xdr:colOff>313783</xdr:colOff>
      <xdr:row>823</xdr:row>
      <xdr:rowOff>179318</xdr:rowOff>
    </xdr:to>
    <xdr:pic>
      <xdr:nvPicPr>
        <xdr:cNvPr id="824" name="図 823">
          <a:extLst>
            <a:ext uri="{FF2B5EF4-FFF2-40B4-BE49-F238E27FC236}">
              <a16:creationId xmlns:a16="http://schemas.microsoft.com/office/drawing/2014/main" id="{C70B2D66-4657-4682-8F3B-EEC86CF8F70F}"/>
            </a:ext>
          </a:extLst>
        </xdr:cNvPr>
        <xdr:cNvPicPr>
          <a:picLocks noChangeAspect="1"/>
        </xdr:cNvPicPr>
      </xdr:nvPicPr>
      <xdr:blipFill>
        <a:blip xmlns:r="http://schemas.openxmlformats.org/officeDocument/2006/relationships" r:embed="rId741">
          <a:extLst>
            <a:ext uri="{28A0092B-C50C-407E-A947-70E740481C1C}">
              <a14:useLocalDpi xmlns:a14="http://schemas.microsoft.com/office/drawing/2010/main" val="0"/>
            </a:ext>
          </a:extLst>
        </a:blip>
        <a:stretch>
          <a:fillRect/>
        </a:stretch>
      </xdr:blipFill>
      <xdr:spPr>
        <a:xfrm>
          <a:off x="5198190" y="244476505"/>
          <a:ext cx="152413" cy="152413"/>
        </a:xfrm>
        <a:prstGeom prst="rect">
          <a:avLst/>
        </a:prstGeom>
      </xdr:spPr>
    </xdr:pic>
    <xdr:clientData/>
  </xdr:twoCellAnchor>
  <xdr:twoCellAnchor editAs="oneCell">
    <xdr:from>
      <xdr:col>2</xdr:col>
      <xdr:colOff>161370</xdr:colOff>
      <xdr:row>824</xdr:row>
      <xdr:rowOff>28230</xdr:rowOff>
    </xdr:from>
    <xdr:to>
      <xdr:col>2</xdr:col>
      <xdr:colOff>313783</xdr:colOff>
      <xdr:row>824</xdr:row>
      <xdr:rowOff>179298</xdr:rowOff>
    </xdr:to>
    <xdr:pic>
      <xdr:nvPicPr>
        <xdr:cNvPr id="825" name="図 824">
          <a:extLst>
            <a:ext uri="{FF2B5EF4-FFF2-40B4-BE49-F238E27FC236}">
              <a16:creationId xmlns:a16="http://schemas.microsoft.com/office/drawing/2014/main" id="{3FFC0664-81D3-43C5-88D4-A7FCFF5177B7}"/>
            </a:ext>
          </a:extLst>
        </xdr:cNvPr>
        <xdr:cNvPicPr>
          <a:picLocks noChangeAspect="1"/>
        </xdr:cNvPicPr>
      </xdr:nvPicPr>
      <xdr:blipFill>
        <a:blip xmlns:r="http://schemas.openxmlformats.org/officeDocument/2006/relationships" r:embed="rId742">
          <a:extLst>
            <a:ext uri="{28A0092B-C50C-407E-A947-70E740481C1C}">
              <a14:useLocalDpi xmlns:a14="http://schemas.microsoft.com/office/drawing/2010/main" val="0"/>
            </a:ext>
          </a:extLst>
        </a:blip>
        <a:stretch>
          <a:fillRect/>
        </a:stretch>
      </xdr:blipFill>
      <xdr:spPr>
        <a:xfrm>
          <a:off x="5198190" y="244775010"/>
          <a:ext cx="152413" cy="151068"/>
        </a:xfrm>
        <a:prstGeom prst="rect">
          <a:avLst/>
        </a:prstGeom>
      </xdr:spPr>
    </xdr:pic>
    <xdr:clientData/>
  </xdr:twoCellAnchor>
  <xdr:twoCellAnchor editAs="oneCell">
    <xdr:from>
      <xdr:col>2</xdr:col>
      <xdr:colOff>161370</xdr:colOff>
      <xdr:row>825</xdr:row>
      <xdr:rowOff>28234</xdr:rowOff>
    </xdr:from>
    <xdr:to>
      <xdr:col>2</xdr:col>
      <xdr:colOff>313783</xdr:colOff>
      <xdr:row>825</xdr:row>
      <xdr:rowOff>179303</xdr:rowOff>
    </xdr:to>
    <xdr:pic>
      <xdr:nvPicPr>
        <xdr:cNvPr id="826" name="図 825">
          <a:extLst>
            <a:ext uri="{FF2B5EF4-FFF2-40B4-BE49-F238E27FC236}">
              <a16:creationId xmlns:a16="http://schemas.microsoft.com/office/drawing/2014/main" id="{17852B75-3757-4261-A227-1BC17EEC253B}"/>
            </a:ext>
          </a:extLst>
        </xdr:cNvPr>
        <xdr:cNvPicPr>
          <a:picLocks noChangeAspect="1"/>
        </xdr:cNvPicPr>
      </xdr:nvPicPr>
      <xdr:blipFill>
        <a:blip xmlns:r="http://schemas.openxmlformats.org/officeDocument/2006/relationships" r:embed="rId743">
          <a:extLst>
            <a:ext uri="{28A0092B-C50C-407E-A947-70E740481C1C}">
              <a14:useLocalDpi xmlns:a14="http://schemas.microsoft.com/office/drawing/2010/main" val="0"/>
            </a:ext>
          </a:extLst>
        </a:blip>
        <a:stretch>
          <a:fillRect/>
        </a:stretch>
      </xdr:blipFill>
      <xdr:spPr>
        <a:xfrm>
          <a:off x="5198190" y="245072194"/>
          <a:ext cx="152413" cy="151069"/>
        </a:xfrm>
        <a:prstGeom prst="rect">
          <a:avLst/>
        </a:prstGeom>
      </xdr:spPr>
    </xdr:pic>
    <xdr:clientData/>
  </xdr:twoCellAnchor>
  <xdr:twoCellAnchor editAs="oneCell">
    <xdr:from>
      <xdr:col>2</xdr:col>
      <xdr:colOff>161370</xdr:colOff>
      <xdr:row>826</xdr:row>
      <xdr:rowOff>26895</xdr:rowOff>
    </xdr:from>
    <xdr:to>
      <xdr:col>2</xdr:col>
      <xdr:colOff>313783</xdr:colOff>
      <xdr:row>826</xdr:row>
      <xdr:rowOff>179308</xdr:rowOff>
    </xdr:to>
    <xdr:pic>
      <xdr:nvPicPr>
        <xdr:cNvPr id="827" name="図 826">
          <a:extLst>
            <a:ext uri="{FF2B5EF4-FFF2-40B4-BE49-F238E27FC236}">
              <a16:creationId xmlns:a16="http://schemas.microsoft.com/office/drawing/2014/main" id="{BACA172F-56A8-47A0-A883-5D90FFCA6CE4}"/>
            </a:ext>
          </a:extLst>
        </xdr:cNvPr>
        <xdr:cNvPicPr>
          <a:picLocks noChangeAspect="1"/>
        </xdr:cNvPicPr>
      </xdr:nvPicPr>
      <xdr:blipFill>
        <a:blip xmlns:r="http://schemas.openxmlformats.org/officeDocument/2006/relationships" r:embed="rId744">
          <a:extLst>
            <a:ext uri="{28A0092B-C50C-407E-A947-70E740481C1C}">
              <a14:useLocalDpi xmlns:a14="http://schemas.microsoft.com/office/drawing/2010/main" val="0"/>
            </a:ext>
          </a:extLst>
        </a:blip>
        <a:stretch>
          <a:fillRect/>
        </a:stretch>
      </xdr:blipFill>
      <xdr:spPr>
        <a:xfrm>
          <a:off x="5198190" y="245368035"/>
          <a:ext cx="152413" cy="152413"/>
        </a:xfrm>
        <a:prstGeom prst="rect">
          <a:avLst/>
        </a:prstGeom>
      </xdr:spPr>
    </xdr:pic>
    <xdr:clientData/>
  </xdr:twoCellAnchor>
  <xdr:twoCellAnchor editAs="oneCell">
    <xdr:from>
      <xdr:col>2</xdr:col>
      <xdr:colOff>161370</xdr:colOff>
      <xdr:row>827</xdr:row>
      <xdr:rowOff>26900</xdr:rowOff>
    </xdr:from>
    <xdr:to>
      <xdr:col>2</xdr:col>
      <xdr:colOff>313783</xdr:colOff>
      <xdr:row>827</xdr:row>
      <xdr:rowOff>179313</xdr:rowOff>
    </xdr:to>
    <xdr:pic>
      <xdr:nvPicPr>
        <xdr:cNvPr id="828" name="図 827">
          <a:extLst>
            <a:ext uri="{FF2B5EF4-FFF2-40B4-BE49-F238E27FC236}">
              <a16:creationId xmlns:a16="http://schemas.microsoft.com/office/drawing/2014/main" id="{5D6BF6FD-E370-4655-BABF-AEEF54DC3172}"/>
            </a:ext>
          </a:extLst>
        </xdr:cNvPr>
        <xdr:cNvPicPr>
          <a:picLocks noChangeAspect="1"/>
        </xdr:cNvPicPr>
      </xdr:nvPicPr>
      <xdr:blipFill>
        <a:blip xmlns:r="http://schemas.openxmlformats.org/officeDocument/2006/relationships" r:embed="rId745">
          <a:extLst>
            <a:ext uri="{28A0092B-C50C-407E-A947-70E740481C1C}">
              <a14:useLocalDpi xmlns:a14="http://schemas.microsoft.com/office/drawing/2010/main" val="0"/>
            </a:ext>
          </a:extLst>
        </a:blip>
        <a:stretch>
          <a:fillRect/>
        </a:stretch>
      </xdr:blipFill>
      <xdr:spPr>
        <a:xfrm>
          <a:off x="5198190" y="245665220"/>
          <a:ext cx="152413" cy="152413"/>
        </a:xfrm>
        <a:prstGeom prst="rect">
          <a:avLst/>
        </a:prstGeom>
      </xdr:spPr>
    </xdr:pic>
    <xdr:clientData/>
  </xdr:twoCellAnchor>
  <xdr:twoCellAnchor editAs="oneCell">
    <xdr:from>
      <xdr:col>2</xdr:col>
      <xdr:colOff>161370</xdr:colOff>
      <xdr:row>828</xdr:row>
      <xdr:rowOff>26905</xdr:rowOff>
    </xdr:from>
    <xdr:to>
      <xdr:col>2</xdr:col>
      <xdr:colOff>313783</xdr:colOff>
      <xdr:row>828</xdr:row>
      <xdr:rowOff>179318</xdr:rowOff>
    </xdr:to>
    <xdr:pic>
      <xdr:nvPicPr>
        <xdr:cNvPr id="829" name="図 828">
          <a:extLst>
            <a:ext uri="{FF2B5EF4-FFF2-40B4-BE49-F238E27FC236}">
              <a16:creationId xmlns:a16="http://schemas.microsoft.com/office/drawing/2014/main" id="{87318C24-F17D-43D6-B0FD-BA4191A31AD3}"/>
            </a:ext>
          </a:extLst>
        </xdr:cNvPr>
        <xdr:cNvPicPr>
          <a:picLocks noChangeAspect="1"/>
        </xdr:cNvPicPr>
      </xdr:nvPicPr>
      <xdr:blipFill>
        <a:blip xmlns:r="http://schemas.openxmlformats.org/officeDocument/2006/relationships" r:embed="rId746">
          <a:extLst>
            <a:ext uri="{28A0092B-C50C-407E-A947-70E740481C1C}">
              <a14:useLocalDpi xmlns:a14="http://schemas.microsoft.com/office/drawing/2010/main" val="0"/>
            </a:ext>
          </a:extLst>
        </a:blip>
        <a:stretch>
          <a:fillRect/>
        </a:stretch>
      </xdr:blipFill>
      <xdr:spPr>
        <a:xfrm>
          <a:off x="5198190" y="245962405"/>
          <a:ext cx="152413" cy="152413"/>
        </a:xfrm>
        <a:prstGeom prst="rect">
          <a:avLst/>
        </a:prstGeom>
      </xdr:spPr>
    </xdr:pic>
    <xdr:clientData/>
  </xdr:twoCellAnchor>
  <xdr:twoCellAnchor editAs="oneCell">
    <xdr:from>
      <xdr:col>2</xdr:col>
      <xdr:colOff>161370</xdr:colOff>
      <xdr:row>829</xdr:row>
      <xdr:rowOff>28230</xdr:rowOff>
    </xdr:from>
    <xdr:to>
      <xdr:col>2</xdr:col>
      <xdr:colOff>313783</xdr:colOff>
      <xdr:row>829</xdr:row>
      <xdr:rowOff>179298</xdr:rowOff>
    </xdr:to>
    <xdr:pic>
      <xdr:nvPicPr>
        <xdr:cNvPr id="830" name="図 829">
          <a:extLst>
            <a:ext uri="{FF2B5EF4-FFF2-40B4-BE49-F238E27FC236}">
              <a16:creationId xmlns:a16="http://schemas.microsoft.com/office/drawing/2014/main" id="{10D67B1C-DF33-4E47-9CE6-0E888EF52880}"/>
            </a:ext>
          </a:extLst>
        </xdr:cNvPr>
        <xdr:cNvPicPr>
          <a:picLocks noChangeAspect="1"/>
        </xdr:cNvPicPr>
      </xdr:nvPicPr>
      <xdr:blipFill>
        <a:blip xmlns:r="http://schemas.openxmlformats.org/officeDocument/2006/relationships" r:embed="rId747">
          <a:extLst>
            <a:ext uri="{28A0092B-C50C-407E-A947-70E740481C1C}">
              <a14:useLocalDpi xmlns:a14="http://schemas.microsoft.com/office/drawing/2010/main" val="0"/>
            </a:ext>
          </a:extLst>
        </a:blip>
        <a:stretch>
          <a:fillRect/>
        </a:stretch>
      </xdr:blipFill>
      <xdr:spPr>
        <a:xfrm>
          <a:off x="5198190" y="246260910"/>
          <a:ext cx="152413" cy="151068"/>
        </a:xfrm>
        <a:prstGeom prst="rect">
          <a:avLst/>
        </a:prstGeom>
      </xdr:spPr>
    </xdr:pic>
    <xdr:clientData/>
  </xdr:twoCellAnchor>
  <xdr:twoCellAnchor editAs="oneCell">
    <xdr:from>
      <xdr:col>2</xdr:col>
      <xdr:colOff>161370</xdr:colOff>
      <xdr:row>830</xdr:row>
      <xdr:rowOff>28235</xdr:rowOff>
    </xdr:from>
    <xdr:to>
      <xdr:col>2</xdr:col>
      <xdr:colOff>313783</xdr:colOff>
      <xdr:row>830</xdr:row>
      <xdr:rowOff>179303</xdr:rowOff>
    </xdr:to>
    <xdr:pic>
      <xdr:nvPicPr>
        <xdr:cNvPr id="831" name="図 830">
          <a:extLst>
            <a:ext uri="{FF2B5EF4-FFF2-40B4-BE49-F238E27FC236}">
              <a16:creationId xmlns:a16="http://schemas.microsoft.com/office/drawing/2014/main" id="{4286A225-C932-4A56-8467-EB977C031674}"/>
            </a:ext>
          </a:extLst>
        </xdr:cNvPr>
        <xdr:cNvPicPr>
          <a:picLocks noChangeAspect="1"/>
        </xdr:cNvPicPr>
      </xdr:nvPicPr>
      <xdr:blipFill>
        <a:blip xmlns:r="http://schemas.openxmlformats.org/officeDocument/2006/relationships" r:embed="rId748">
          <a:extLst>
            <a:ext uri="{28A0092B-C50C-407E-A947-70E740481C1C}">
              <a14:useLocalDpi xmlns:a14="http://schemas.microsoft.com/office/drawing/2010/main" val="0"/>
            </a:ext>
          </a:extLst>
        </a:blip>
        <a:stretch>
          <a:fillRect/>
        </a:stretch>
      </xdr:blipFill>
      <xdr:spPr>
        <a:xfrm>
          <a:off x="5198190" y="246558095"/>
          <a:ext cx="152413" cy="151068"/>
        </a:xfrm>
        <a:prstGeom prst="rect">
          <a:avLst/>
        </a:prstGeom>
      </xdr:spPr>
    </xdr:pic>
    <xdr:clientData/>
  </xdr:twoCellAnchor>
  <xdr:twoCellAnchor editAs="oneCell">
    <xdr:from>
      <xdr:col>2</xdr:col>
      <xdr:colOff>161370</xdr:colOff>
      <xdr:row>831</xdr:row>
      <xdr:rowOff>26895</xdr:rowOff>
    </xdr:from>
    <xdr:to>
      <xdr:col>2</xdr:col>
      <xdr:colOff>313783</xdr:colOff>
      <xdr:row>831</xdr:row>
      <xdr:rowOff>179308</xdr:rowOff>
    </xdr:to>
    <xdr:pic>
      <xdr:nvPicPr>
        <xdr:cNvPr id="832" name="図 831">
          <a:extLst>
            <a:ext uri="{FF2B5EF4-FFF2-40B4-BE49-F238E27FC236}">
              <a16:creationId xmlns:a16="http://schemas.microsoft.com/office/drawing/2014/main" id="{06B596FA-1A1E-4A0C-863E-BFC8E8CC5878}"/>
            </a:ext>
          </a:extLst>
        </xdr:cNvPr>
        <xdr:cNvPicPr>
          <a:picLocks noChangeAspect="1"/>
        </xdr:cNvPicPr>
      </xdr:nvPicPr>
      <xdr:blipFill>
        <a:blip xmlns:r="http://schemas.openxmlformats.org/officeDocument/2006/relationships" r:embed="rId749">
          <a:extLst>
            <a:ext uri="{28A0092B-C50C-407E-A947-70E740481C1C}">
              <a14:useLocalDpi xmlns:a14="http://schemas.microsoft.com/office/drawing/2010/main" val="0"/>
            </a:ext>
          </a:extLst>
        </a:blip>
        <a:stretch>
          <a:fillRect/>
        </a:stretch>
      </xdr:blipFill>
      <xdr:spPr>
        <a:xfrm>
          <a:off x="5198190" y="246853935"/>
          <a:ext cx="152413" cy="152413"/>
        </a:xfrm>
        <a:prstGeom prst="rect">
          <a:avLst/>
        </a:prstGeom>
      </xdr:spPr>
    </xdr:pic>
    <xdr:clientData/>
  </xdr:twoCellAnchor>
  <xdr:twoCellAnchor editAs="oneCell">
    <xdr:from>
      <xdr:col>2</xdr:col>
      <xdr:colOff>161370</xdr:colOff>
      <xdr:row>832</xdr:row>
      <xdr:rowOff>26900</xdr:rowOff>
    </xdr:from>
    <xdr:to>
      <xdr:col>2</xdr:col>
      <xdr:colOff>313783</xdr:colOff>
      <xdr:row>832</xdr:row>
      <xdr:rowOff>179313</xdr:rowOff>
    </xdr:to>
    <xdr:pic>
      <xdr:nvPicPr>
        <xdr:cNvPr id="833" name="図 832">
          <a:extLst>
            <a:ext uri="{FF2B5EF4-FFF2-40B4-BE49-F238E27FC236}">
              <a16:creationId xmlns:a16="http://schemas.microsoft.com/office/drawing/2014/main" id="{279BF7E1-8195-47D0-A9DC-23C58C70B38D}"/>
            </a:ext>
          </a:extLst>
        </xdr:cNvPr>
        <xdr:cNvPicPr>
          <a:picLocks noChangeAspect="1"/>
        </xdr:cNvPicPr>
      </xdr:nvPicPr>
      <xdr:blipFill>
        <a:blip xmlns:r="http://schemas.openxmlformats.org/officeDocument/2006/relationships" r:embed="rId750">
          <a:extLst>
            <a:ext uri="{28A0092B-C50C-407E-A947-70E740481C1C}">
              <a14:useLocalDpi xmlns:a14="http://schemas.microsoft.com/office/drawing/2010/main" val="0"/>
            </a:ext>
          </a:extLst>
        </a:blip>
        <a:stretch>
          <a:fillRect/>
        </a:stretch>
      </xdr:blipFill>
      <xdr:spPr>
        <a:xfrm>
          <a:off x="5198190" y="247151120"/>
          <a:ext cx="152413" cy="152413"/>
        </a:xfrm>
        <a:prstGeom prst="rect">
          <a:avLst/>
        </a:prstGeom>
      </xdr:spPr>
    </xdr:pic>
    <xdr:clientData/>
  </xdr:twoCellAnchor>
  <xdr:twoCellAnchor editAs="oneCell">
    <xdr:from>
      <xdr:col>2</xdr:col>
      <xdr:colOff>161370</xdr:colOff>
      <xdr:row>833</xdr:row>
      <xdr:rowOff>26905</xdr:rowOff>
    </xdr:from>
    <xdr:to>
      <xdr:col>2</xdr:col>
      <xdr:colOff>313783</xdr:colOff>
      <xdr:row>833</xdr:row>
      <xdr:rowOff>179318</xdr:rowOff>
    </xdr:to>
    <xdr:pic>
      <xdr:nvPicPr>
        <xdr:cNvPr id="834" name="図 833">
          <a:extLst>
            <a:ext uri="{FF2B5EF4-FFF2-40B4-BE49-F238E27FC236}">
              <a16:creationId xmlns:a16="http://schemas.microsoft.com/office/drawing/2014/main" id="{60477092-503F-43E5-A6B2-AAFB43EEB079}"/>
            </a:ext>
          </a:extLst>
        </xdr:cNvPr>
        <xdr:cNvPicPr>
          <a:picLocks noChangeAspect="1"/>
        </xdr:cNvPicPr>
      </xdr:nvPicPr>
      <xdr:blipFill>
        <a:blip xmlns:r="http://schemas.openxmlformats.org/officeDocument/2006/relationships" r:embed="rId751">
          <a:extLst>
            <a:ext uri="{28A0092B-C50C-407E-A947-70E740481C1C}">
              <a14:useLocalDpi xmlns:a14="http://schemas.microsoft.com/office/drawing/2010/main" val="0"/>
            </a:ext>
          </a:extLst>
        </a:blip>
        <a:stretch>
          <a:fillRect/>
        </a:stretch>
      </xdr:blipFill>
      <xdr:spPr>
        <a:xfrm>
          <a:off x="5198190" y="247448305"/>
          <a:ext cx="152413" cy="152413"/>
        </a:xfrm>
        <a:prstGeom prst="rect">
          <a:avLst/>
        </a:prstGeom>
      </xdr:spPr>
    </xdr:pic>
    <xdr:clientData/>
  </xdr:twoCellAnchor>
  <xdr:twoCellAnchor editAs="oneCell">
    <xdr:from>
      <xdr:col>2</xdr:col>
      <xdr:colOff>161370</xdr:colOff>
      <xdr:row>834</xdr:row>
      <xdr:rowOff>28230</xdr:rowOff>
    </xdr:from>
    <xdr:to>
      <xdr:col>2</xdr:col>
      <xdr:colOff>415338</xdr:colOff>
      <xdr:row>834</xdr:row>
      <xdr:rowOff>280853</xdr:rowOff>
    </xdr:to>
    <xdr:pic>
      <xdr:nvPicPr>
        <xdr:cNvPr id="835" name="図 834">
          <a:extLst>
            <a:ext uri="{FF2B5EF4-FFF2-40B4-BE49-F238E27FC236}">
              <a16:creationId xmlns:a16="http://schemas.microsoft.com/office/drawing/2014/main" id="{AF09CCC6-A16D-4D50-A631-871356B8AEB9}"/>
            </a:ext>
          </a:extLst>
        </xdr:cNvPr>
        <xdr:cNvPicPr>
          <a:picLocks noChangeAspect="1"/>
        </xdr:cNvPicPr>
      </xdr:nvPicPr>
      <xdr:blipFill>
        <a:blip xmlns:r="http://schemas.openxmlformats.org/officeDocument/2006/relationships" r:embed="rId752">
          <a:extLst>
            <a:ext uri="{28A0092B-C50C-407E-A947-70E740481C1C}">
              <a14:useLocalDpi xmlns:a14="http://schemas.microsoft.com/office/drawing/2010/main" val="0"/>
            </a:ext>
          </a:extLst>
        </a:blip>
        <a:stretch>
          <a:fillRect/>
        </a:stretch>
      </xdr:blipFill>
      <xdr:spPr>
        <a:xfrm>
          <a:off x="5198190" y="247746810"/>
          <a:ext cx="253968" cy="252623"/>
        </a:xfrm>
        <a:prstGeom prst="rect">
          <a:avLst/>
        </a:prstGeom>
      </xdr:spPr>
    </xdr:pic>
    <xdr:clientData/>
  </xdr:twoCellAnchor>
  <xdr:twoCellAnchor editAs="oneCell">
    <xdr:from>
      <xdr:col>2</xdr:col>
      <xdr:colOff>161370</xdr:colOff>
      <xdr:row>835</xdr:row>
      <xdr:rowOff>28234</xdr:rowOff>
    </xdr:from>
    <xdr:to>
      <xdr:col>2</xdr:col>
      <xdr:colOff>415338</xdr:colOff>
      <xdr:row>835</xdr:row>
      <xdr:rowOff>280858</xdr:rowOff>
    </xdr:to>
    <xdr:pic>
      <xdr:nvPicPr>
        <xdr:cNvPr id="836" name="図 835">
          <a:extLst>
            <a:ext uri="{FF2B5EF4-FFF2-40B4-BE49-F238E27FC236}">
              <a16:creationId xmlns:a16="http://schemas.microsoft.com/office/drawing/2014/main" id="{58FF52BD-5836-4E0B-8D4E-B7A5C727A286}"/>
            </a:ext>
          </a:extLst>
        </xdr:cNvPr>
        <xdr:cNvPicPr>
          <a:picLocks noChangeAspect="1"/>
        </xdr:cNvPicPr>
      </xdr:nvPicPr>
      <xdr:blipFill>
        <a:blip xmlns:r="http://schemas.openxmlformats.org/officeDocument/2006/relationships" r:embed="rId753">
          <a:extLst>
            <a:ext uri="{28A0092B-C50C-407E-A947-70E740481C1C}">
              <a14:useLocalDpi xmlns:a14="http://schemas.microsoft.com/office/drawing/2010/main" val="0"/>
            </a:ext>
          </a:extLst>
        </a:blip>
        <a:stretch>
          <a:fillRect/>
        </a:stretch>
      </xdr:blipFill>
      <xdr:spPr>
        <a:xfrm>
          <a:off x="5198190" y="248043994"/>
          <a:ext cx="253968" cy="252624"/>
        </a:xfrm>
        <a:prstGeom prst="rect">
          <a:avLst/>
        </a:prstGeom>
      </xdr:spPr>
    </xdr:pic>
    <xdr:clientData/>
  </xdr:twoCellAnchor>
  <xdr:twoCellAnchor editAs="oneCell">
    <xdr:from>
      <xdr:col>2</xdr:col>
      <xdr:colOff>161370</xdr:colOff>
      <xdr:row>836</xdr:row>
      <xdr:rowOff>26895</xdr:rowOff>
    </xdr:from>
    <xdr:to>
      <xdr:col>2</xdr:col>
      <xdr:colOff>415338</xdr:colOff>
      <xdr:row>836</xdr:row>
      <xdr:rowOff>280863</xdr:rowOff>
    </xdr:to>
    <xdr:pic>
      <xdr:nvPicPr>
        <xdr:cNvPr id="837" name="図 836">
          <a:extLst>
            <a:ext uri="{FF2B5EF4-FFF2-40B4-BE49-F238E27FC236}">
              <a16:creationId xmlns:a16="http://schemas.microsoft.com/office/drawing/2014/main" id="{338ED424-2FA0-41DE-86A8-395340241AC3}"/>
            </a:ext>
          </a:extLst>
        </xdr:cNvPr>
        <xdr:cNvPicPr>
          <a:picLocks noChangeAspect="1"/>
        </xdr:cNvPicPr>
      </xdr:nvPicPr>
      <xdr:blipFill>
        <a:blip xmlns:r="http://schemas.openxmlformats.org/officeDocument/2006/relationships" r:embed="rId754">
          <a:extLst>
            <a:ext uri="{28A0092B-C50C-407E-A947-70E740481C1C}">
              <a14:useLocalDpi xmlns:a14="http://schemas.microsoft.com/office/drawing/2010/main" val="0"/>
            </a:ext>
          </a:extLst>
        </a:blip>
        <a:stretch>
          <a:fillRect/>
        </a:stretch>
      </xdr:blipFill>
      <xdr:spPr>
        <a:xfrm>
          <a:off x="5198190" y="248339835"/>
          <a:ext cx="253968" cy="253968"/>
        </a:xfrm>
        <a:prstGeom prst="rect">
          <a:avLst/>
        </a:prstGeom>
      </xdr:spPr>
    </xdr:pic>
    <xdr:clientData/>
  </xdr:twoCellAnchor>
  <xdr:twoCellAnchor editAs="oneCell">
    <xdr:from>
      <xdr:col>2</xdr:col>
      <xdr:colOff>161370</xdr:colOff>
      <xdr:row>837</xdr:row>
      <xdr:rowOff>26900</xdr:rowOff>
    </xdr:from>
    <xdr:to>
      <xdr:col>2</xdr:col>
      <xdr:colOff>415338</xdr:colOff>
      <xdr:row>837</xdr:row>
      <xdr:rowOff>280868</xdr:rowOff>
    </xdr:to>
    <xdr:pic>
      <xdr:nvPicPr>
        <xdr:cNvPr id="838" name="図 837">
          <a:extLst>
            <a:ext uri="{FF2B5EF4-FFF2-40B4-BE49-F238E27FC236}">
              <a16:creationId xmlns:a16="http://schemas.microsoft.com/office/drawing/2014/main" id="{431E2EDC-FF3D-44D1-A42D-F4D00DBD4D1E}"/>
            </a:ext>
          </a:extLst>
        </xdr:cNvPr>
        <xdr:cNvPicPr>
          <a:picLocks noChangeAspect="1"/>
        </xdr:cNvPicPr>
      </xdr:nvPicPr>
      <xdr:blipFill>
        <a:blip xmlns:r="http://schemas.openxmlformats.org/officeDocument/2006/relationships" r:embed="rId755">
          <a:extLst>
            <a:ext uri="{28A0092B-C50C-407E-A947-70E740481C1C}">
              <a14:useLocalDpi xmlns:a14="http://schemas.microsoft.com/office/drawing/2010/main" val="0"/>
            </a:ext>
          </a:extLst>
        </a:blip>
        <a:stretch>
          <a:fillRect/>
        </a:stretch>
      </xdr:blipFill>
      <xdr:spPr>
        <a:xfrm>
          <a:off x="5198190" y="248637020"/>
          <a:ext cx="253968" cy="253968"/>
        </a:xfrm>
        <a:prstGeom prst="rect">
          <a:avLst/>
        </a:prstGeom>
      </xdr:spPr>
    </xdr:pic>
    <xdr:clientData/>
  </xdr:twoCellAnchor>
  <xdr:twoCellAnchor editAs="oneCell">
    <xdr:from>
      <xdr:col>2</xdr:col>
      <xdr:colOff>161370</xdr:colOff>
      <xdr:row>838</xdr:row>
      <xdr:rowOff>26905</xdr:rowOff>
    </xdr:from>
    <xdr:to>
      <xdr:col>2</xdr:col>
      <xdr:colOff>351897</xdr:colOff>
      <xdr:row>838</xdr:row>
      <xdr:rowOff>217432</xdr:rowOff>
    </xdr:to>
    <xdr:pic>
      <xdr:nvPicPr>
        <xdr:cNvPr id="839" name="図 838">
          <a:extLst>
            <a:ext uri="{FF2B5EF4-FFF2-40B4-BE49-F238E27FC236}">
              <a16:creationId xmlns:a16="http://schemas.microsoft.com/office/drawing/2014/main" id="{4BB02FC5-0B4B-4973-8F16-98886CEEE452}"/>
            </a:ext>
          </a:extLst>
        </xdr:cNvPr>
        <xdr:cNvPicPr>
          <a:picLocks noChangeAspect="1"/>
        </xdr:cNvPicPr>
      </xdr:nvPicPr>
      <xdr:blipFill>
        <a:blip xmlns:r="http://schemas.openxmlformats.org/officeDocument/2006/relationships" r:embed="rId756">
          <a:extLst>
            <a:ext uri="{28A0092B-C50C-407E-A947-70E740481C1C}">
              <a14:useLocalDpi xmlns:a14="http://schemas.microsoft.com/office/drawing/2010/main" val="0"/>
            </a:ext>
          </a:extLst>
        </a:blip>
        <a:stretch>
          <a:fillRect/>
        </a:stretch>
      </xdr:blipFill>
      <xdr:spPr>
        <a:xfrm>
          <a:off x="5198190" y="248934205"/>
          <a:ext cx="190527" cy="190527"/>
        </a:xfrm>
        <a:prstGeom prst="rect">
          <a:avLst/>
        </a:prstGeom>
      </xdr:spPr>
    </xdr:pic>
    <xdr:clientData/>
  </xdr:twoCellAnchor>
  <xdr:twoCellAnchor editAs="oneCell">
    <xdr:from>
      <xdr:col>2</xdr:col>
      <xdr:colOff>161370</xdr:colOff>
      <xdr:row>839</xdr:row>
      <xdr:rowOff>28230</xdr:rowOff>
    </xdr:from>
    <xdr:to>
      <xdr:col>2</xdr:col>
      <xdr:colOff>475739</xdr:colOff>
      <xdr:row>839</xdr:row>
      <xdr:rowOff>217412</xdr:rowOff>
    </xdr:to>
    <xdr:pic>
      <xdr:nvPicPr>
        <xdr:cNvPr id="840" name="図 839">
          <a:extLst>
            <a:ext uri="{FF2B5EF4-FFF2-40B4-BE49-F238E27FC236}">
              <a16:creationId xmlns:a16="http://schemas.microsoft.com/office/drawing/2014/main" id="{73FD85C5-D9A9-4742-8C8B-9487204E3104}"/>
            </a:ext>
          </a:extLst>
        </xdr:cNvPr>
        <xdr:cNvPicPr>
          <a:picLocks noChangeAspect="1"/>
        </xdr:cNvPicPr>
      </xdr:nvPicPr>
      <xdr:blipFill>
        <a:blip xmlns:r="http://schemas.openxmlformats.org/officeDocument/2006/relationships" r:embed="rId757">
          <a:extLst>
            <a:ext uri="{28A0092B-C50C-407E-A947-70E740481C1C}">
              <a14:useLocalDpi xmlns:a14="http://schemas.microsoft.com/office/drawing/2010/main" val="0"/>
            </a:ext>
          </a:extLst>
        </a:blip>
        <a:stretch>
          <a:fillRect/>
        </a:stretch>
      </xdr:blipFill>
      <xdr:spPr>
        <a:xfrm>
          <a:off x="5198190" y="249232710"/>
          <a:ext cx="314369" cy="189182"/>
        </a:xfrm>
        <a:prstGeom prst="rect">
          <a:avLst/>
        </a:prstGeom>
      </xdr:spPr>
    </xdr:pic>
    <xdr:clientData/>
  </xdr:twoCellAnchor>
  <xdr:twoCellAnchor editAs="oneCell">
    <xdr:from>
      <xdr:col>2</xdr:col>
      <xdr:colOff>161370</xdr:colOff>
      <xdr:row>840</xdr:row>
      <xdr:rowOff>28235</xdr:rowOff>
    </xdr:from>
    <xdr:to>
      <xdr:col>2</xdr:col>
      <xdr:colOff>466213</xdr:colOff>
      <xdr:row>840</xdr:row>
      <xdr:rowOff>217417</xdr:rowOff>
    </xdr:to>
    <xdr:pic>
      <xdr:nvPicPr>
        <xdr:cNvPr id="841" name="図 840">
          <a:extLst>
            <a:ext uri="{FF2B5EF4-FFF2-40B4-BE49-F238E27FC236}">
              <a16:creationId xmlns:a16="http://schemas.microsoft.com/office/drawing/2014/main" id="{FAE2EFBB-F527-4E44-9CA9-AA21C807811B}"/>
            </a:ext>
          </a:extLst>
        </xdr:cNvPr>
        <xdr:cNvPicPr>
          <a:picLocks noChangeAspect="1"/>
        </xdr:cNvPicPr>
      </xdr:nvPicPr>
      <xdr:blipFill>
        <a:blip xmlns:r="http://schemas.openxmlformats.org/officeDocument/2006/relationships" r:embed="rId758">
          <a:extLst>
            <a:ext uri="{28A0092B-C50C-407E-A947-70E740481C1C}">
              <a14:useLocalDpi xmlns:a14="http://schemas.microsoft.com/office/drawing/2010/main" val="0"/>
            </a:ext>
          </a:extLst>
        </a:blip>
        <a:stretch>
          <a:fillRect/>
        </a:stretch>
      </xdr:blipFill>
      <xdr:spPr>
        <a:xfrm>
          <a:off x="5198190" y="249529895"/>
          <a:ext cx="304843" cy="189182"/>
        </a:xfrm>
        <a:prstGeom prst="rect">
          <a:avLst/>
        </a:prstGeom>
      </xdr:spPr>
    </xdr:pic>
    <xdr:clientData/>
  </xdr:twoCellAnchor>
  <xdr:twoCellAnchor editAs="oneCell">
    <xdr:from>
      <xdr:col>2</xdr:col>
      <xdr:colOff>161370</xdr:colOff>
      <xdr:row>841</xdr:row>
      <xdr:rowOff>26895</xdr:rowOff>
    </xdr:from>
    <xdr:to>
      <xdr:col>2</xdr:col>
      <xdr:colOff>529884</xdr:colOff>
      <xdr:row>841</xdr:row>
      <xdr:rowOff>281043</xdr:rowOff>
    </xdr:to>
    <xdr:pic>
      <xdr:nvPicPr>
        <xdr:cNvPr id="842" name="図 841">
          <a:extLst>
            <a:ext uri="{FF2B5EF4-FFF2-40B4-BE49-F238E27FC236}">
              <a16:creationId xmlns:a16="http://schemas.microsoft.com/office/drawing/2014/main" id="{4FDB4D45-BD1B-47FE-A793-EB00AF8ECCC4}"/>
            </a:ext>
          </a:extLst>
        </xdr:cNvPr>
        <xdr:cNvPicPr>
          <a:picLocks noChangeAspect="1"/>
        </xdr:cNvPicPr>
      </xdr:nvPicPr>
      <xdr:blipFill>
        <a:blip xmlns:r="http://schemas.openxmlformats.org/officeDocument/2006/relationships" r:embed="rId759">
          <a:extLst>
            <a:ext uri="{28A0092B-C50C-407E-A947-70E740481C1C}">
              <a14:useLocalDpi xmlns:a14="http://schemas.microsoft.com/office/drawing/2010/main" val="0"/>
            </a:ext>
          </a:extLst>
        </a:blip>
        <a:stretch>
          <a:fillRect/>
        </a:stretch>
      </xdr:blipFill>
      <xdr:spPr>
        <a:xfrm>
          <a:off x="5198190" y="249825735"/>
          <a:ext cx="368514" cy="254148"/>
        </a:xfrm>
        <a:prstGeom prst="rect">
          <a:avLst/>
        </a:prstGeom>
      </xdr:spPr>
    </xdr:pic>
    <xdr:clientData/>
  </xdr:twoCellAnchor>
  <xdr:twoCellAnchor editAs="oneCell">
    <xdr:from>
      <xdr:col>2</xdr:col>
      <xdr:colOff>161370</xdr:colOff>
      <xdr:row>842</xdr:row>
      <xdr:rowOff>26900</xdr:rowOff>
    </xdr:from>
    <xdr:to>
      <xdr:col>2</xdr:col>
      <xdr:colOff>475739</xdr:colOff>
      <xdr:row>842</xdr:row>
      <xdr:rowOff>217427</xdr:rowOff>
    </xdr:to>
    <xdr:pic>
      <xdr:nvPicPr>
        <xdr:cNvPr id="843" name="図 842">
          <a:extLst>
            <a:ext uri="{FF2B5EF4-FFF2-40B4-BE49-F238E27FC236}">
              <a16:creationId xmlns:a16="http://schemas.microsoft.com/office/drawing/2014/main" id="{B3E8A483-C821-4AB6-B75D-377AD2D231A6}"/>
            </a:ext>
          </a:extLst>
        </xdr:cNvPr>
        <xdr:cNvPicPr>
          <a:picLocks noChangeAspect="1"/>
        </xdr:cNvPicPr>
      </xdr:nvPicPr>
      <xdr:blipFill>
        <a:blip xmlns:r="http://schemas.openxmlformats.org/officeDocument/2006/relationships" r:embed="rId760">
          <a:extLst>
            <a:ext uri="{28A0092B-C50C-407E-A947-70E740481C1C}">
              <a14:useLocalDpi xmlns:a14="http://schemas.microsoft.com/office/drawing/2010/main" val="0"/>
            </a:ext>
          </a:extLst>
        </a:blip>
        <a:stretch>
          <a:fillRect/>
        </a:stretch>
      </xdr:blipFill>
      <xdr:spPr>
        <a:xfrm>
          <a:off x="5198190" y="250122920"/>
          <a:ext cx="314369" cy="190527"/>
        </a:xfrm>
        <a:prstGeom prst="rect">
          <a:avLst/>
        </a:prstGeom>
      </xdr:spPr>
    </xdr:pic>
    <xdr:clientData/>
  </xdr:twoCellAnchor>
  <xdr:twoCellAnchor editAs="oneCell">
    <xdr:from>
      <xdr:col>2</xdr:col>
      <xdr:colOff>161370</xdr:colOff>
      <xdr:row>843</xdr:row>
      <xdr:rowOff>26905</xdr:rowOff>
    </xdr:from>
    <xdr:to>
      <xdr:col>2</xdr:col>
      <xdr:colOff>542591</xdr:colOff>
      <xdr:row>843</xdr:row>
      <xdr:rowOff>281053</xdr:rowOff>
    </xdr:to>
    <xdr:pic>
      <xdr:nvPicPr>
        <xdr:cNvPr id="844" name="図 843">
          <a:extLst>
            <a:ext uri="{FF2B5EF4-FFF2-40B4-BE49-F238E27FC236}">
              <a16:creationId xmlns:a16="http://schemas.microsoft.com/office/drawing/2014/main" id="{C8D9E4A3-C39A-47F3-B2CE-EA516C857C90}"/>
            </a:ext>
          </a:extLst>
        </xdr:cNvPr>
        <xdr:cNvPicPr>
          <a:picLocks noChangeAspect="1"/>
        </xdr:cNvPicPr>
      </xdr:nvPicPr>
      <xdr:blipFill>
        <a:blip xmlns:r="http://schemas.openxmlformats.org/officeDocument/2006/relationships" r:embed="rId761">
          <a:extLst>
            <a:ext uri="{28A0092B-C50C-407E-A947-70E740481C1C}">
              <a14:useLocalDpi xmlns:a14="http://schemas.microsoft.com/office/drawing/2010/main" val="0"/>
            </a:ext>
          </a:extLst>
        </a:blip>
        <a:stretch>
          <a:fillRect/>
        </a:stretch>
      </xdr:blipFill>
      <xdr:spPr>
        <a:xfrm>
          <a:off x="5198190" y="250420105"/>
          <a:ext cx="381221" cy="254148"/>
        </a:xfrm>
        <a:prstGeom prst="rect">
          <a:avLst/>
        </a:prstGeom>
      </xdr:spPr>
    </xdr:pic>
    <xdr:clientData/>
  </xdr:twoCellAnchor>
  <xdr:twoCellAnchor editAs="oneCell">
    <xdr:from>
      <xdr:col>2</xdr:col>
      <xdr:colOff>161370</xdr:colOff>
      <xdr:row>844</xdr:row>
      <xdr:rowOff>28230</xdr:rowOff>
    </xdr:from>
    <xdr:to>
      <xdr:col>2</xdr:col>
      <xdr:colOff>475739</xdr:colOff>
      <xdr:row>844</xdr:row>
      <xdr:rowOff>217412</xdr:rowOff>
    </xdr:to>
    <xdr:pic>
      <xdr:nvPicPr>
        <xdr:cNvPr id="845" name="図 844">
          <a:extLst>
            <a:ext uri="{FF2B5EF4-FFF2-40B4-BE49-F238E27FC236}">
              <a16:creationId xmlns:a16="http://schemas.microsoft.com/office/drawing/2014/main" id="{40F7C829-2A14-405E-9DCF-C9508A506EE9}"/>
            </a:ext>
          </a:extLst>
        </xdr:cNvPr>
        <xdr:cNvPicPr>
          <a:picLocks noChangeAspect="1"/>
        </xdr:cNvPicPr>
      </xdr:nvPicPr>
      <xdr:blipFill>
        <a:blip xmlns:r="http://schemas.openxmlformats.org/officeDocument/2006/relationships" r:embed="rId762">
          <a:extLst>
            <a:ext uri="{28A0092B-C50C-407E-A947-70E740481C1C}">
              <a14:useLocalDpi xmlns:a14="http://schemas.microsoft.com/office/drawing/2010/main" val="0"/>
            </a:ext>
          </a:extLst>
        </a:blip>
        <a:stretch>
          <a:fillRect/>
        </a:stretch>
      </xdr:blipFill>
      <xdr:spPr>
        <a:xfrm>
          <a:off x="5198190" y="250718610"/>
          <a:ext cx="314369" cy="189182"/>
        </a:xfrm>
        <a:prstGeom prst="rect">
          <a:avLst/>
        </a:prstGeom>
      </xdr:spPr>
    </xdr:pic>
    <xdr:clientData/>
  </xdr:twoCellAnchor>
  <xdr:twoCellAnchor editAs="oneCell">
    <xdr:from>
      <xdr:col>2</xdr:col>
      <xdr:colOff>161370</xdr:colOff>
      <xdr:row>845</xdr:row>
      <xdr:rowOff>28234</xdr:rowOff>
    </xdr:from>
    <xdr:to>
      <xdr:col>2</xdr:col>
      <xdr:colOff>475739</xdr:colOff>
      <xdr:row>845</xdr:row>
      <xdr:rowOff>217417</xdr:rowOff>
    </xdr:to>
    <xdr:pic>
      <xdr:nvPicPr>
        <xdr:cNvPr id="846" name="図 845">
          <a:extLst>
            <a:ext uri="{FF2B5EF4-FFF2-40B4-BE49-F238E27FC236}">
              <a16:creationId xmlns:a16="http://schemas.microsoft.com/office/drawing/2014/main" id="{596975F9-C815-4679-A8AD-84D311A33372}"/>
            </a:ext>
          </a:extLst>
        </xdr:cNvPr>
        <xdr:cNvPicPr>
          <a:picLocks noChangeAspect="1"/>
        </xdr:cNvPicPr>
      </xdr:nvPicPr>
      <xdr:blipFill>
        <a:blip xmlns:r="http://schemas.openxmlformats.org/officeDocument/2006/relationships" r:embed="rId763">
          <a:extLst>
            <a:ext uri="{28A0092B-C50C-407E-A947-70E740481C1C}">
              <a14:useLocalDpi xmlns:a14="http://schemas.microsoft.com/office/drawing/2010/main" val="0"/>
            </a:ext>
          </a:extLst>
        </a:blip>
        <a:stretch>
          <a:fillRect/>
        </a:stretch>
      </xdr:blipFill>
      <xdr:spPr>
        <a:xfrm>
          <a:off x="5198190" y="251015794"/>
          <a:ext cx="314369" cy="189183"/>
        </a:xfrm>
        <a:prstGeom prst="rect">
          <a:avLst/>
        </a:prstGeom>
      </xdr:spPr>
    </xdr:pic>
    <xdr:clientData/>
  </xdr:twoCellAnchor>
  <xdr:twoCellAnchor editAs="oneCell">
    <xdr:from>
      <xdr:col>2</xdr:col>
      <xdr:colOff>161370</xdr:colOff>
      <xdr:row>846</xdr:row>
      <xdr:rowOff>26895</xdr:rowOff>
    </xdr:from>
    <xdr:to>
      <xdr:col>2</xdr:col>
      <xdr:colOff>466213</xdr:colOff>
      <xdr:row>846</xdr:row>
      <xdr:rowOff>217422</xdr:rowOff>
    </xdr:to>
    <xdr:pic>
      <xdr:nvPicPr>
        <xdr:cNvPr id="847" name="図 846">
          <a:extLst>
            <a:ext uri="{FF2B5EF4-FFF2-40B4-BE49-F238E27FC236}">
              <a16:creationId xmlns:a16="http://schemas.microsoft.com/office/drawing/2014/main" id="{DBFB5063-908F-416D-9B51-5DF320F6C10B}"/>
            </a:ext>
          </a:extLst>
        </xdr:cNvPr>
        <xdr:cNvPicPr>
          <a:picLocks noChangeAspect="1"/>
        </xdr:cNvPicPr>
      </xdr:nvPicPr>
      <xdr:blipFill>
        <a:blip xmlns:r="http://schemas.openxmlformats.org/officeDocument/2006/relationships" r:embed="rId764">
          <a:extLst>
            <a:ext uri="{28A0092B-C50C-407E-A947-70E740481C1C}">
              <a14:useLocalDpi xmlns:a14="http://schemas.microsoft.com/office/drawing/2010/main" val="0"/>
            </a:ext>
          </a:extLst>
        </a:blip>
        <a:stretch>
          <a:fillRect/>
        </a:stretch>
      </xdr:blipFill>
      <xdr:spPr>
        <a:xfrm>
          <a:off x="5198190" y="251311635"/>
          <a:ext cx="304843" cy="190527"/>
        </a:xfrm>
        <a:prstGeom prst="rect">
          <a:avLst/>
        </a:prstGeom>
      </xdr:spPr>
    </xdr:pic>
    <xdr:clientData/>
  </xdr:twoCellAnchor>
  <xdr:twoCellAnchor editAs="oneCell">
    <xdr:from>
      <xdr:col>2</xdr:col>
      <xdr:colOff>161370</xdr:colOff>
      <xdr:row>847</xdr:row>
      <xdr:rowOff>26900</xdr:rowOff>
    </xdr:from>
    <xdr:to>
      <xdr:col>2</xdr:col>
      <xdr:colOff>475739</xdr:colOff>
      <xdr:row>847</xdr:row>
      <xdr:rowOff>217427</xdr:rowOff>
    </xdr:to>
    <xdr:pic>
      <xdr:nvPicPr>
        <xdr:cNvPr id="848" name="図 847">
          <a:extLst>
            <a:ext uri="{FF2B5EF4-FFF2-40B4-BE49-F238E27FC236}">
              <a16:creationId xmlns:a16="http://schemas.microsoft.com/office/drawing/2014/main" id="{27FB3EE3-0EB7-47B1-9289-5EFF8942A957}"/>
            </a:ext>
          </a:extLst>
        </xdr:cNvPr>
        <xdr:cNvPicPr>
          <a:picLocks noChangeAspect="1"/>
        </xdr:cNvPicPr>
      </xdr:nvPicPr>
      <xdr:blipFill>
        <a:blip xmlns:r="http://schemas.openxmlformats.org/officeDocument/2006/relationships" r:embed="rId765">
          <a:extLst>
            <a:ext uri="{28A0092B-C50C-407E-A947-70E740481C1C}">
              <a14:useLocalDpi xmlns:a14="http://schemas.microsoft.com/office/drawing/2010/main" val="0"/>
            </a:ext>
          </a:extLst>
        </a:blip>
        <a:stretch>
          <a:fillRect/>
        </a:stretch>
      </xdr:blipFill>
      <xdr:spPr>
        <a:xfrm>
          <a:off x="5198190" y="251608820"/>
          <a:ext cx="314369" cy="190527"/>
        </a:xfrm>
        <a:prstGeom prst="rect">
          <a:avLst/>
        </a:prstGeom>
      </xdr:spPr>
    </xdr:pic>
    <xdr:clientData/>
  </xdr:twoCellAnchor>
  <xdr:twoCellAnchor editAs="oneCell">
    <xdr:from>
      <xdr:col>2</xdr:col>
      <xdr:colOff>161370</xdr:colOff>
      <xdr:row>848</xdr:row>
      <xdr:rowOff>26905</xdr:rowOff>
    </xdr:from>
    <xdr:to>
      <xdr:col>2</xdr:col>
      <xdr:colOff>656958</xdr:colOff>
      <xdr:row>848</xdr:row>
      <xdr:rowOff>281053</xdr:rowOff>
    </xdr:to>
    <xdr:pic>
      <xdr:nvPicPr>
        <xdr:cNvPr id="849" name="図 848">
          <a:extLst>
            <a:ext uri="{FF2B5EF4-FFF2-40B4-BE49-F238E27FC236}">
              <a16:creationId xmlns:a16="http://schemas.microsoft.com/office/drawing/2014/main" id="{82221C69-09A5-49A6-8B8C-5F2FB3B74893}"/>
            </a:ext>
          </a:extLst>
        </xdr:cNvPr>
        <xdr:cNvPicPr>
          <a:picLocks noChangeAspect="1"/>
        </xdr:cNvPicPr>
      </xdr:nvPicPr>
      <xdr:blipFill>
        <a:blip xmlns:r="http://schemas.openxmlformats.org/officeDocument/2006/relationships" r:embed="rId766">
          <a:extLst>
            <a:ext uri="{28A0092B-C50C-407E-A947-70E740481C1C}">
              <a14:useLocalDpi xmlns:a14="http://schemas.microsoft.com/office/drawing/2010/main" val="0"/>
            </a:ext>
          </a:extLst>
        </a:blip>
        <a:stretch>
          <a:fillRect/>
        </a:stretch>
      </xdr:blipFill>
      <xdr:spPr>
        <a:xfrm>
          <a:off x="5198190" y="251906005"/>
          <a:ext cx="495588" cy="254148"/>
        </a:xfrm>
        <a:prstGeom prst="rect">
          <a:avLst/>
        </a:prstGeom>
      </xdr:spPr>
    </xdr:pic>
    <xdr:clientData/>
  </xdr:twoCellAnchor>
  <xdr:twoCellAnchor editAs="oneCell">
    <xdr:from>
      <xdr:col>2</xdr:col>
      <xdr:colOff>161370</xdr:colOff>
      <xdr:row>849</xdr:row>
      <xdr:rowOff>28229</xdr:rowOff>
    </xdr:from>
    <xdr:to>
      <xdr:col>2</xdr:col>
      <xdr:colOff>580528</xdr:colOff>
      <xdr:row>849</xdr:row>
      <xdr:rowOff>217412</xdr:rowOff>
    </xdr:to>
    <xdr:pic>
      <xdr:nvPicPr>
        <xdr:cNvPr id="850" name="図 849">
          <a:extLst>
            <a:ext uri="{FF2B5EF4-FFF2-40B4-BE49-F238E27FC236}">
              <a16:creationId xmlns:a16="http://schemas.microsoft.com/office/drawing/2014/main" id="{A1767581-C1DE-45B1-B3A3-14744BE91DF8}"/>
            </a:ext>
          </a:extLst>
        </xdr:cNvPr>
        <xdr:cNvPicPr>
          <a:picLocks noChangeAspect="1"/>
        </xdr:cNvPicPr>
      </xdr:nvPicPr>
      <xdr:blipFill>
        <a:blip xmlns:r="http://schemas.openxmlformats.org/officeDocument/2006/relationships" r:embed="rId767">
          <a:extLst>
            <a:ext uri="{28A0092B-C50C-407E-A947-70E740481C1C}">
              <a14:useLocalDpi xmlns:a14="http://schemas.microsoft.com/office/drawing/2010/main" val="0"/>
            </a:ext>
          </a:extLst>
        </a:blip>
        <a:stretch>
          <a:fillRect/>
        </a:stretch>
      </xdr:blipFill>
      <xdr:spPr>
        <a:xfrm>
          <a:off x="5198190" y="252204509"/>
          <a:ext cx="419158" cy="189183"/>
        </a:xfrm>
        <a:prstGeom prst="rect">
          <a:avLst/>
        </a:prstGeom>
      </xdr:spPr>
    </xdr:pic>
    <xdr:clientData/>
  </xdr:twoCellAnchor>
  <xdr:twoCellAnchor editAs="oneCell">
    <xdr:from>
      <xdr:col>2</xdr:col>
      <xdr:colOff>161370</xdr:colOff>
      <xdr:row>850</xdr:row>
      <xdr:rowOff>28235</xdr:rowOff>
    </xdr:from>
    <xdr:to>
      <xdr:col>2</xdr:col>
      <xdr:colOff>580528</xdr:colOff>
      <xdr:row>850</xdr:row>
      <xdr:rowOff>217417</xdr:rowOff>
    </xdr:to>
    <xdr:pic>
      <xdr:nvPicPr>
        <xdr:cNvPr id="851" name="図 850">
          <a:extLst>
            <a:ext uri="{FF2B5EF4-FFF2-40B4-BE49-F238E27FC236}">
              <a16:creationId xmlns:a16="http://schemas.microsoft.com/office/drawing/2014/main" id="{6E7A05BC-7163-457F-81EB-50780F6ED980}"/>
            </a:ext>
          </a:extLst>
        </xdr:cNvPr>
        <xdr:cNvPicPr>
          <a:picLocks noChangeAspect="1"/>
        </xdr:cNvPicPr>
      </xdr:nvPicPr>
      <xdr:blipFill>
        <a:blip xmlns:r="http://schemas.openxmlformats.org/officeDocument/2006/relationships" r:embed="rId768">
          <a:extLst>
            <a:ext uri="{28A0092B-C50C-407E-A947-70E740481C1C}">
              <a14:useLocalDpi xmlns:a14="http://schemas.microsoft.com/office/drawing/2010/main" val="0"/>
            </a:ext>
          </a:extLst>
        </a:blip>
        <a:stretch>
          <a:fillRect/>
        </a:stretch>
      </xdr:blipFill>
      <xdr:spPr>
        <a:xfrm>
          <a:off x="5198190" y="252501695"/>
          <a:ext cx="419158" cy="189182"/>
        </a:xfrm>
        <a:prstGeom prst="rect">
          <a:avLst/>
        </a:prstGeom>
      </xdr:spPr>
    </xdr:pic>
    <xdr:clientData/>
  </xdr:twoCellAnchor>
  <xdr:twoCellAnchor editAs="oneCell">
    <xdr:from>
      <xdr:col>2</xdr:col>
      <xdr:colOff>161370</xdr:colOff>
      <xdr:row>851</xdr:row>
      <xdr:rowOff>26895</xdr:rowOff>
    </xdr:from>
    <xdr:to>
      <xdr:col>2</xdr:col>
      <xdr:colOff>580528</xdr:colOff>
      <xdr:row>851</xdr:row>
      <xdr:rowOff>217422</xdr:rowOff>
    </xdr:to>
    <xdr:pic>
      <xdr:nvPicPr>
        <xdr:cNvPr id="852" name="図 851">
          <a:extLst>
            <a:ext uri="{FF2B5EF4-FFF2-40B4-BE49-F238E27FC236}">
              <a16:creationId xmlns:a16="http://schemas.microsoft.com/office/drawing/2014/main" id="{9C41B768-ABE0-4DCD-8A18-FFEFF9EF2543}"/>
            </a:ext>
          </a:extLst>
        </xdr:cNvPr>
        <xdr:cNvPicPr>
          <a:picLocks noChangeAspect="1"/>
        </xdr:cNvPicPr>
      </xdr:nvPicPr>
      <xdr:blipFill>
        <a:blip xmlns:r="http://schemas.openxmlformats.org/officeDocument/2006/relationships" r:embed="rId769">
          <a:extLst>
            <a:ext uri="{28A0092B-C50C-407E-A947-70E740481C1C}">
              <a14:useLocalDpi xmlns:a14="http://schemas.microsoft.com/office/drawing/2010/main" val="0"/>
            </a:ext>
          </a:extLst>
        </a:blip>
        <a:stretch>
          <a:fillRect/>
        </a:stretch>
      </xdr:blipFill>
      <xdr:spPr>
        <a:xfrm>
          <a:off x="5198190" y="252797535"/>
          <a:ext cx="419158" cy="190527"/>
        </a:xfrm>
        <a:prstGeom prst="rect">
          <a:avLst/>
        </a:prstGeom>
      </xdr:spPr>
    </xdr:pic>
    <xdr:clientData/>
  </xdr:twoCellAnchor>
  <xdr:twoCellAnchor editAs="oneCell">
    <xdr:from>
      <xdr:col>2</xdr:col>
      <xdr:colOff>161370</xdr:colOff>
      <xdr:row>852</xdr:row>
      <xdr:rowOff>26900</xdr:rowOff>
    </xdr:from>
    <xdr:to>
      <xdr:col>2</xdr:col>
      <xdr:colOff>580528</xdr:colOff>
      <xdr:row>852</xdr:row>
      <xdr:rowOff>217427</xdr:rowOff>
    </xdr:to>
    <xdr:pic>
      <xdr:nvPicPr>
        <xdr:cNvPr id="853" name="図 852">
          <a:extLst>
            <a:ext uri="{FF2B5EF4-FFF2-40B4-BE49-F238E27FC236}">
              <a16:creationId xmlns:a16="http://schemas.microsoft.com/office/drawing/2014/main" id="{122D6909-441F-4F37-9CB6-BAC46C1FB564}"/>
            </a:ext>
          </a:extLst>
        </xdr:cNvPr>
        <xdr:cNvPicPr>
          <a:picLocks noChangeAspect="1"/>
        </xdr:cNvPicPr>
      </xdr:nvPicPr>
      <xdr:blipFill>
        <a:blip xmlns:r="http://schemas.openxmlformats.org/officeDocument/2006/relationships" r:embed="rId770">
          <a:extLst>
            <a:ext uri="{28A0092B-C50C-407E-A947-70E740481C1C}">
              <a14:useLocalDpi xmlns:a14="http://schemas.microsoft.com/office/drawing/2010/main" val="0"/>
            </a:ext>
          </a:extLst>
        </a:blip>
        <a:stretch>
          <a:fillRect/>
        </a:stretch>
      </xdr:blipFill>
      <xdr:spPr>
        <a:xfrm>
          <a:off x="5198190" y="253094720"/>
          <a:ext cx="419158" cy="190527"/>
        </a:xfrm>
        <a:prstGeom prst="rect">
          <a:avLst/>
        </a:prstGeom>
      </xdr:spPr>
    </xdr:pic>
    <xdr:clientData/>
  </xdr:twoCellAnchor>
  <xdr:twoCellAnchor editAs="oneCell">
    <xdr:from>
      <xdr:col>2</xdr:col>
      <xdr:colOff>161370</xdr:colOff>
      <xdr:row>853</xdr:row>
      <xdr:rowOff>26905</xdr:rowOff>
    </xdr:from>
    <xdr:to>
      <xdr:col>2</xdr:col>
      <xdr:colOff>437634</xdr:colOff>
      <xdr:row>853</xdr:row>
      <xdr:rowOff>217432</xdr:rowOff>
    </xdr:to>
    <xdr:pic>
      <xdr:nvPicPr>
        <xdr:cNvPr id="854" name="図 853">
          <a:extLst>
            <a:ext uri="{FF2B5EF4-FFF2-40B4-BE49-F238E27FC236}">
              <a16:creationId xmlns:a16="http://schemas.microsoft.com/office/drawing/2014/main" id="{29CB8311-05CA-49F4-8B1E-30F21A6866C4}"/>
            </a:ext>
          </a:extLst>
        </xdr:cNvPr>
        <xdr:cNvPicPr>
          <a:picLocks noChangeAspect="1"/>
        </xdr:cNvPicPr>
      </xdr:nvPicPr>
      <xdr:blipFill>
        <a:blip xmlns:r="http://schemas.openxmlformats.org/officeDocument/2006/relationships" r:embed="rId771">
          <a:extLst>
            <a:ext uri="{28A0092B-C50C-407E-A947-70E740481C1C}">
              <a14:useLocalDpi xmlns:a14="http://schemas.microsoft.com/office/drawing/2010/main" val="0"/>
            </a:ext>
          </a:extLst>
        </a:blip>
        <a:stretch>
          <a:fillRect/>
        </a:stretch>
      </xdr:blipFill>
      <xdr:spPr>
        <a:xfrm>
          <a:off x="5198190" y="253391905"/>
          <a:ext cx="276264" cy="190527"/>
        </a:xfrm>
        <a:prstGeom prst="rect">
          <a:avLst/>
        </a:prstGeom>
      </xdr:spPr>
    </xdr:pic>
    <xdr:clientData/>
  </xdr:twoCellAnchor>
  <xdr:twoCellAnchor editAs="oneCell">
    <xdr:from>
      <xdr:col>2</xdr:col>
      <xdr:colOff>161370</xdr:colOff>
      <xdr:row>854</xdr:row>
      <xdr:rowOff>28230</xdr:rowOff>
    </xdr:from>
    <xdr:to>
      <xdr:col>2</xdr:col>
      <xdr:colOff>437634</xdr:colOff>
      <xdr:row>854</xdr:row>
      <xdr:rowOff>217412</xdr:rowOff>
    </xdr:to>
    <xdr:pic>
      <xdr:nvPicPr>
        <xdr:cNvPr id="855" name="図 854">
          <a:extLst>
            <a:ext uri="{FF2B5EF4-FFF2-40B4-BE49-F238E27FC236}">
              <a16:creationId xmlns:a16="http://schemas.microsoft.com/office/drawing/2014/main" id="{19AEE629-2C35-471E-8515-743290C5CF43}"/>
            </a:ext>
          </a:extLst>
        </xdr:cNvPr>
        <xdr:cNvPicPr>
          <a:picLocks noChangeAspect="1"/>
        </xdr:cNvPicPr>
      </xdr:nvPicPr>
      <xdr:blipFill>
        <a:blip xmlns:r="http://schemas.openxmlformats.org/officeDocument/2006/relationships" r:embed="rId772">
          <a:extLst>
            <a:ext uri="{28A0092B-C50C-407E-A947-70E740481C1C}">
              <a14:useLocalDpi xmlns:a14="http://schemas.microsoft.com/office/drawing/2010/main" val="0"/>
            </a:ext>
          </a:extLst>
        </a:blip>
        <a:stretch>
          <a:fillRect/>
        </a:stretch>
      </xdr:blipFill>
      <xdr:spPr>
        <a:xfrm>
          <a:off x="5198190" y="253690410"/>
          <a:ext cx="276264" cy="189182"/>
        </a:xfrm>
        <a:prstGeom prst="rect">
          <a:avLst/>
        </a:prstGeom>
      </xdr:spPr>
    </xdr:pic>
    <xdr:clientData/>
  </xdr:twoCellAnchor>
  <xdr:twoCellAnchor editAs="oneCell">
    <xdr:from>
      <xdr:col>2</xdr:col>
      <xdr:colOff>161370</xdr:colOff>
      <xdr:row>855</xdr:row>
      <xdr:rowOff>28234</xdr:rowOff>
    </xdr:from>
    <xdr:to>
      <xdr:col>2</xdr:col>
      <xdr:colOff>568006</xdr:colOff>
      <xdr:row>855</xdr:row>
      <xdr:rowOff>281038</xdr:rowOff>
    </xdr:to>
    <xdr:pic>
      <xdr:nvPicPr>
        <xdr:cNvPr id="856" name="図 855">
          <a:extLst>
            <a:ext uri="{FF2B5EF4-FFF2-40B4-BE49-F238E27FC236}">
              <a16:creationId xmlns:a16="http://schemas.microsoft.com/office/drawing/2014/main" id="{8144FF3C-389B-4B92-BE18-14591A73BEE1}"/>
            </a:ext>
          </a:extLst>
        </xdr:cNvPr>
        <xdr:cNvPicPr>
          <a:picLocks noChangeAspect="1"/>
        </xdr:cNvPicPr>
      </xdr:nvPicPr>
      <xdr:blipFill>
        <a:blip xmlns:r="http://schemas.openxmlformats.org/officeDocument/2006/relationships" r:embed="rId773">
          <a:extLst>
            <a:ext uri="{28A0092B-C50C-407E-A947-70E740481C1C}">
              <a14:useLocalDpi xmlns:a14="http://schemas.microsoft.com/office/drawing/2010/main" val="0"/>
            </a:ext>
          </a:extLst>
        </a:blip>
        <a:stretch>
          <a:fillRect/>
        </a:stretch>
      </xdr:blipFill>
      <xdr:spPr>
        <a:xfrm>
          <a:off x="5198190" y="253987594"/>
          <a:ext cx="406636" cy="252804"/>
        </a:xfrm>
        <a:prstGeom prst="rect">
          <a:avLst/>
        </a:prstGeom>
      </xdr:spPr>
    </xdr:pic>
    <xdr:clientData/>
  </xdr:twoCellAnchor>
  <xdr:twoCellAnchor editAs="oneCell">
    <xdr:from>
      <xdr:col>2</xdr:col>
      <xdr:colOff>161370</xdr:colOff>
      <xdr:row>856</xdr:row>
      <xdr:rowOff>26895</xdr:rowOff>
    </xdr:from>
    <xdr:to>
      <xdr:col>2</xdr:col>
      <xdr:colOff>568006</xdr:colOff>
      <xdr:row>856</xdr:row>
      <xdr:rowOff>281043</xdr:rowOff>
    </xdr:to>
    <xdr:pic>
      <xdr:nvPicPr>
        <xdr:cNvPr id="857" name="図 856">
          <a:extLst>
            <a:ext uri="{FF2B5EF4-FFF2-40B4-BE49-F238E27FC236}">
              <a16:creationId xmlns:a16="http://schemas.microsoft.com/office/drawing/2014/main" id="{558341AA-176D-4F18-B781-349DAF59C7B3}"/>
            </a:ext>
          </a:extLst>
        </xdr:cNvPr>
        <xdr:cNvPicPr>
          <a:picLocks noChangeAspect="1"/>
        </xdr:cNvPicPr>
      </xdr:nvPicPr>
      <xdr:blipFill>
        <a:blip xmlns:r="http://schemas.openxmlformats.org/officeDocument/2006/relationships" r:embed="rId774">
          <a:extLst>
            <a:ext uri="{28A0092B-C50C-407E-A947-70E740481C1C}">
              <a14:useLocalDpi xmlns:a14="http://schemas.microsoft.com/office/drawing/2010/main" val="0"/>
            </a:ext>
          </a:extLst>
        </a:blip>
        <a:stretch>
          <a:fillRect/>
        </a:stretch>
      </xdr:blipFill>
      <xdr:spPr>
        <a:xfrm>
          <a:off x="5198190" y="254283435"/>
          <a:ext cx="406636" cy="254148"/>
        </a:xfrm>
        <a:prstGeom prst="rect">
          <a:avLst/>
        </a:prstGeom>
      </xdr:spPr>
    </xdr:pic>
    <xdr:clientData/>
  </xdr:twoCellAnchor>
  <xdr:twoCellAnchor editAs="oneCell">
    <xdr:from>
      <xdr:col>2</xdr:col>
      <xdr:colOff>161370</xdr:colOff>
      <xdr:row>857</xdr:row>
      <xdr:rowOff>26900</xdr:rowOff>
    </xdr:from>
    <xdr:to>
      <xdr:col>2</xdr:col>
      <xdr:colOff>437634</xdr:colOff>
      <xdr:row>857</xdr:row>
      <xdr:rowOff>217427</xdr:rowOff>
    </xdr:to>
    <xdr:pic>
      <xdr:nvPicPr>
        <xdr:cNvPr id="858" name="図 857">
          <a:extLst>
            <a:ext uri="{FF2B5EF4-FFF2-40B4-BE49-F238E27FC236}">
              <a16:creationId xmlns:a16="http://schemas.microsoft.com/office/drawing/2014/main" id="{D1AB9D13-FF5B-4292-B2DA-AB69819E5DC8}"/>
            </a:ext>
          </a:extLst>
        </xdr:cNvPr>
        <xdr:cNvPicPr>
          <a:picLocks noChangeAspect="1"/>
        </xdr:cNvPicPr>
      </xdr:nvPicPr>
      <xdr:blipFill>
        <a:blip xmlns:r="http://schemas.openxmlformats.org/officeDocument/2006/relationships" r:embed="rId775">
          <a:extLst>
            <a:ext uri="{28A0092B-C50C-407E-A947-70E740481C1C}">
              <a14:useLocalDpi xmlns:a14="http://schemas.microsoft.com/office/drawing/2010/main" val="0"/>
            </a:ext>
          </a:extLst>
        </a:blip>
        <a:stretch>
          <a:fillRect/>
        </a:stretch>
      </xdr:blipFill>
      <xdr:spPr>
        <a:xfrm>
          <a:off x="5198190" y="254580620"/>
          <a:ext cx="276264" cy="190527"/>
        </a:xfrm>
        <a:prstGeom prst="rect">
          <a:avLst/>
        </a:prstGeom>
      </xdr:spPr>
    </xdr:pic>
    <xdr:clientData/>
  </xdr:twoCellAnchor>
  <xdr:twoCellAnchor editAs="oneCell">
    <xdr:from>
      <xdr:col>2</xdr:col>
      <xdr:colOff>161370</xdr:colOff>
      <xdr:row>858</xdr:row>
      <xdr:rowOff>26905</xdr:rowOff>
    </xdr:from>
    <xdr:to>
      <xdr:col>2</xdr:col>
      <xdr:colOff>437634</xdr:colOff>
      <xdr:row>858</xdr:row>
      <xdr:rowOff>217432</xdr:rowOff>
    </xdr:to>
    <xdr:pic>
      <xdr:nvPicPr>
        <xdr:cNvPr id="859" name="図 858">
          <a:extLst>
            <a:ext uri="{FF2B5EF4-FFF2-40B4-BE49-F238E27FC236}">
              <a16:creationId xmlns:a16="http://schemas.microsoft.com/office/drawing/2014/main" id="{C8DF4233-AE65-4367-8739-327F6B932023}"/>
            </a:ext>
          </a:extLst>
        </xdr:cNvPr>
        <xdr:cNvPicPr>
          <a:picLocks noChangeAspect="1"/>
        </xdr:cNvPicPr>
      </xdr:nvPicPr>
      <xdr:blipFill>
        <a:blip xmlns:r="http://schemas.openxmlformats.org/officeDocument/2006/relationships" r:embed="rId776">
          <a:extLst>
            <a:ext uri="{28A0092B-C50C-407E-A947-70E740481C1C}">
              <a14:useLocalDpi xmlns:a14="http://schemas.microsoft.com/office/drawing/2010/main" val="0"/>
            </a:ext>
          </a:extLst>
        </a:blip>
        <a:stretch>
          <a:fillRect/>
        </a:stretch>
      </xdr:blipFill>
      <xdr:spPr>
        <a:xfrm>
          <a:off x="5198190" y="254877805"/>
          <a:ext cx="276264" cy="190527"/>
        </a:xfrm>
        <a:prstGeom prst="rect">
          <a:avLst/>
        </a:prstGeom>
      </xdr:spPr>
    </xdr:pic>
    <xdr:clientData/>
  </xdr:twoCellAnchor>
  <xdr:twoCellAnchor editAs="oneCell">
    <xdr:from>
      <xdr:col>2</xdr:col>
      <xdr:colOff>161370</xdr:colOff>
      <xdr:row>859</xdr:row>
      <xdr:rowOff>28229</xdr:rowOff>
    </xdr:from>
    <xdr:to>
      <xdr:col>2</xdr:col>
      <xdr:colOff>437634</xdr:colOff>
      <xdr:row>859</xdr:row>
      <xdr:rowOff>217412</xdr:rowOff>
    </xdr:to>
    <xdr:pic>
      <xdr:nvPicPr>
        <xdr:cNvPr id="860" name="図 859">
          <a:extLst>
            <a:ext uri="{FF2B5EF4-FFF2-40B4-BE49-F238E27FC236}">
              <a16:creationId xmlns:a16="http://schemas.microsoft.com/office/drawing/2014/main" id="{8C832C47-C18C-4571-A3AE-6083F01CAD26}"/>
            </a:ext>
          </a:extLst>
        </xdr:cNvPr>
        <xdr:cNvPicPr>
          <a:picLocks noChangeAspect="1"/>
        </xdr:cNvPicPr>
      </xdr:nvPicPr>
      <xdr:blipFill>
        <a:blip xmlns:r="http://schemas.openxmlformats.org/officeDocument/2006/relationships" r:embed="rId777">
          <a:extLst>
            <a:ext uri="{28A0092B-C50C-407E-A947-70E740481C1C}">
              <a14:useLocalDpi xmlns:a14="http://schemas.microsoft.com/office/drawing/2010/main" val="0"/>
            </a:ext>
          </a:extLst>
        </a:blip>
        <a:stretch>
          <a:fillRect/>
        </a:stretch>
      </xdr:blipFill>
      <xdr:spPr>
        <a:xfrm>
          <a:off x="5198190" y="255176309"/>
          <a:ext cx="276264" cy="189183"/>
        </a:xfrm>
        <a:prstGeom prst="rect">
          <a:avLst/>
        </a:prstGeom>
      </xdr:spPr>
    </xdr:pic>
    <xdr:clientData/>
  </xdr:twoCellAnchor>
  <xdr:twoCellAnchor editAs="oneCell">
    <xdr:from>
      <xdr:col>2</xdr:col>
      <xdr:colOff>161370</xdr:colOff>
      <xdr:row>860</xdr:row>
      <xdr:rowOff>28235</xdr:rowOff>
    </xdr:from>
    <xdr:to>
      <xdr:col>2</xdr:col>
      <xdr:colOff>437634</xdr:colOff>
      <xdr:row>860</xdr:row>
      <xdr:rowOff>217417</xdr:rowOff>
    </xdr:to>
    <xdr:pic>
      <xdr:nvPicPr>
        <xdr:cNvPr id="861" name="図 860">
          <a:extLst>
            <a:ext uri="{FF2B5EF4-FFF2-40B4-BE49-F238E27FC236}">
              <a16:creationId xmlns:a16="http://schemas.microsoft.com/office/drawing/2014/main" id="{37FF547B-0D95-48EF-A2B2-7BEB7B5925A2}"/>
            </a:ext>
          </a:extLst>
        </xdr:cNvPr>
        <xdr:cNvPicPr>
          <a:picLocks noChangeAspect="1"/>
        </xdr:cNvPicPr>
      </xdr:nvPicPr>
      <xdr:blipFill>
        <a:blip xmlns:r="http://schemas.openxmlformats.org/officeDocument/2006/relationships" r:embed="rId778">
          <a:extLst>
            <a:ext uri="{28A0092B-C50C-407E-A947-70E740481C1C}">
              <a14:useLocalDpi xmlns:a14="http://schemas.microsoft.com/office/drawing/2010/main" val="0"/>
            </a:ext>
          </a:extLst>
        </a:blip>
        <a:stretch>
          <a:fillRect/>
        </a:stretch>
      </xdr:blipFill>
      <xdr:spPr>
        <a:xfrm>
          <a:off x="5198190" y="255473495"/>
          <a:ext cx="276264" cy="189182"/>
        </a:xfrm>
        <a:prstGeom prst="rect">
          <a:avLst/>
        </a:prstGeom>
      </xdr:spPr>
    </xdr:pic>
    <xdr:clientData/>
  </xdr:twoCellAnchor>
  <xdr:twoCellAnchor editAs="oneCell">
    <xdr:from>
      <xdr:col>2</xdr:col>
      <xdr:colOff>161370</xdr:colOff>
      <xdr:row>861</xdr:row>
      <xdr:rowOff>26895</xdr:rowOff>
    </xdr:from>
    <xdr:to>
      <xdr:col>2</xdr:col>
      <xdr:colOff>555299</xdr:colOff>
      <xdr:row>861</xdr:row>
      <xdr:rowOff>281043</xdr:rowOff>
    </xdr:to>
    <xdr:pic>
      <xdr:nvPicPr>
        <xdr:cNvPr id="862" name="図 861">
          <a:extLst>
            <a:ext uri="{FF2B5EF4-FFF2-40B4-BE49-F238E27FC236}">
              <a16:creationId xmlns:a16="http://schemas.microsoft.com/office/drawing/2014/main" id="{50AAE1FF-7BD0-4525-BC83-AE221FD202CD}"/>
            </a:ext>
          </a:extLst>
        </xdr:cNvPr>
        <xdr:cNvPicPr>
          <a:picLocks noChangeAspect="1"/>
        </xdr:cNvPicPr>
      </xdr:nvPicPr>
      <xdr:blipFill>
        <a:blip xmlns:r="http://schemas.openxmlformats.org/officeDocument/2006/relationships" r:embed="rId779">
          <a:extLst>
            <a:ext uri="{28A0092B-C50C-407E-A947-70E740481C1C}">
              <a14:useLocalDpi xmlns:a14="http://schemas.microsoft.com/office/drawing/2010/main" val="0"/>
            </a:ext>
          </a:extLst>
        </a:blip>
        <a:stretch>
          <a:fillRect/>
        </a:stretch>
      </xdr:blipFill>
      <xdr:spPr>
        <a:xfrm>
          <a:off x="5198190" y="255769335"/>
          <a:ext cx="393929" cy="254148"/>
        </a:xfrm>
        <a:prstGeom prst="rect">
          <a:avLst/>
        </a:prstGeom>
      </xdr:spPr>
    </xdr:pic>
    <xdr:clientData/>
  </xdr:twoCellAnchor>
  <xdr:twoCellAnchor editAs="oneCell">
    <xdr:from>
      <xdr:col>2</xdr:col>
      <xdr:colOff>161370</xdr:colOff>
      <xdr:row>862</xdr:row>
      <xdr:rowOff>26900</xdr:rowOff>
    </xdr:from>
    <xdr:to>
      <xdr:col>2</xdr:col>
      <xdr:colOff>532897</xdr:colOff>
      <xdr:row>862</xdr:row>
      <xdr:rowOff>217427</xdr:rowOff>
    </xdr:to>
    <xdr:pic>
      <xdr:nvPicPr>
        <xdr:cNvPr id="863" name="図 862">
          <a:extLst>
            <a:ext uri="{FF2B5EF4-FFF2-40B4-BE49-F238E27FC236}">
              <a16:creationId xmlns:a16="http://schemas.microsoft.com/office/drawing/2014/main" id="{C9D310B9-C7FD-4977-A481-1EE1071D451D}"/>
            </a:ext>
          </a:extLst>
        </xdr:cNvPr>
        <xdr:cNvPicPr>
          <a:picLocks noChangeAspect="1"/>
        </xdr:cNvPicPr>
      </xdr:nvPicPr>
      <xdr:blipFill>
        <a:blip xmlns:r="http://schemas.openxmlformats.org/officeDocument/2006/relationships" r:embed="rId780">
          <a:extLst>
            <a:ext uri="{28A0092B-C50C-407E-A947-70E740481C1C}">
              <a14:useLocalDpi xmlns:a14="http://schemas.microsoft.com/office/drawing/2010/main" val="0"/>
            </a:ext>
          </a:extLst>
        </a:blip>
        <a:stretch>
          <a:fillRect/>
        </a:stretch>
      </xdr:blipFill>
      <xdr:spPr>
        <a:xfrm>
          <a:off x="5198190" y="256066520"/>
          <a:ext cx="371527" cy="190527"/>
        </a:xfrm>
        <a:prstGeom prst="rect">
          <a:avLst/>
        </a:prstGeom>
      </xdr:spPr>
    </xdr:pic>
    <xdr:clientData/>
  </xdr:twoCellAnchor>
  <xdr:twoCellAnchor editAs="oneCell">
    <xdr:from>
      <xdr:col>2</xdr:col>
      <xdr:colOff>161370</xdr:colOff>
      <xdr:row>863</xdr:row>
      <xdr:rowOff>26905</xdr:rowOff>
    </xdr:from>
    <xdr:to>
      <xdr:col>2</xdr:col>
      <xdr:colOff>532897</xdr:colOff>
      <xdr:row>863</xdr:row>
      <xdr:rowOff>217432</xdr:rowOff>
    </xdr:to>
    <xdr:pic>
      <xdr:nvPicPr>
        <xdr:cNvPr id="864" name="図 863">
          <a:extLst>
            <a:ext uri="{FF2B5EF4-FFF2-40B4-BE49-F238E27FC236}">
              <a16:creationId xmlns:a16="http://schemas.microsoft.com/office/drawing/2014/main" id="{A54E326B-DC44-4841-8786-C3813C474CC9}"/>
            </a:ext>
          </a:extLst>
        </xdr:cNvPr>
        <xdr:cNvPicPr>
          <a:picLocks noChangeAspect="1"/>
        </xdr:cNvPicPr>
      </xdr:nvPicPr>
      <xdr:blipFill>
        <a:blip xmlns:r="http://schemas.openxmlformats.org/officeDocument/2006/relationships" r:embed="rId781">
          <a:extLst>
            <a:ext uri="{28A0092B-C50C-407E-A947-70E740481C1C}">
              <a14:useLocalDpi xmlns:a14="http://schemas.microsoft.com/office/drawing/2010/main" val="0"/>
            </a:ext>
          </a:extLst>
        </a:blip>
        <a:stretch>
          <a:fillRect/>
        </a:stretch>
      </xdr:blipFill>
      <xdr:spPr>
        <a:xfrm>
          <a:off x="5198190" y="256363705"/>
          <a:ext cx="371527" cy="190527"/>
        </a:xfrm>
        <a:prstGeom prst="rect">
          <a:avLst/>
        </a:prstGeom>
      </xdr:spPr>
    </xdr:pic>
    <xdr:clientData/>
  </xdr:twoCellAnchor>
  <xdr:twoCellAnchor editAs="oneCell">
    <xdr:from>
      <xdr:col>2</xdr:col>
      <xdr:colOff>161370</xdr:colOff>
      <xdr:row>864</xdr:row>
      <xdr:rowOff>28230</xdr:rowOff>
    </xdr:from>
    <xdr:to>
      <xdr:col>2</xdr:col>
      <xdr:colOff>532897</xdr:colOff>
      <xdr:row>864</xdr:row>
      <xdr:rowOff>217412</xdr:rowOff>
    </xdr:to>
    <xdr:pic>
      <xdr:nvPicPr>
        <xdr:cNvPr id="865" name="図 864">
          <a:extLst>
            <a:ext uri="{FF2B5EF4-FFF2-40B4-BE49-F238E27FC236}">
              <a16:creationId xmlns:a16="http://schemas.microsoft.com/office/drawing/2014/main" id="{F52B0A1D-1500-4388-ACF8-DD30630A4BFE}"/>
            </a:ext>
          </a:extLst>
        </xdr:cNvPr>
        <xdr:cNvPicPr>
          <a:picLocks noChangeAspect="1"/>
        </xdr:cNvPicPr>
      </xdr:nvPicPr>
      <xdr:blipFill>
        <a:blip xmlns:r="http://schemas.openxmlformats.org/officeDocument/2006/relationships" r:embed="rId782">
          <a:extLst>
            <a:ext uri="{28A0092B-C50C-407E-A947-70E740481C1C}">
              <a14:useLocalDpi xmlns:a14="http://schemas.microsoft.com/office/drawing/2010/main" val="0"/>
            </a:ext>
          </a:extLst>
        </a:blip>
        <a:stretch>
          <a:fillRect/>
        </a:stretch>
      </xdr:blipFill>
      <xdr:spPr>
        <a:xfrm>
          <a:off x="5198190" y="256662210"/>
          <a:ext cx="371527" cy="189182"/>
        </a:xfrm>
        <a:prstGeom prst="rect">
          <a:avLst/>
        </a:prstGeom>
      </xdr:spPr>
    </xdr:pic>
    <xdr:clientData/>
  </xdr:twoCellAnchor>
  <xdr:twoCellAnchor editAs="oneCell">
    <xdr:from>
      <xdr:col>2</xdr:col>
      <xdr:colOff>161370</xdr:colOff>
      <xdr:row>865</xdr:row>
      <xdr:rowOff>28235</xdr:rowOff>
    </xdr:from>
    <xdr:to>
      <xdr:col>2</xdr:col>
      <xdr:colOff>532897</xdr:colOff>
      <xdr:row>865</xdr:row>
      <xdr:rowOff>217417</xdr:rowOff>
    </xdr:to>
    <xdr:pic>
      <xdr:nvPicPr>
        <xdr:cNvPr id="866" name="図 865">
          <a:extLst>
            <a:ext uri="{FF2B5EF4-FFF2-40B4-BE49-F238E27FC236}">
              <a16:creationId xmlns:a16="http://schemas.microsoft.com/office/drawing/2014/main" id="{38A62C76-FB54-48C9-B459-A580D77FBC8D}"/>
            </a:ext>
          </a:extLst>
        </xdr:cNvPr>
        <xdr:cNvPicPr>
          <a:picLocks noChangeAspect="1"/>
        </xdr:cNvPicPr>
      </xdr:nvPicPr>
      <xdr:blipFill>
        <a:blip xmlns:r="http://schemas.openxmlformats.org/officeDocument/2006/relationships" r:embed="rId783">
          <a:extLst>
            <a:ext uri="{28A0092B-C50C-407E-A947-70E740481C1C}">
              <a14:useLocalDpi xmlns:a14="http://schemas.microsoft.com/office/drawing/2010/main" val="0"/>
            </a:ext>
          </a:extLst>
        </a:blip>
        <a:stretch>
          <a:fillRect/>
        </a:stretch>
      </xdr:blipFill>
      <xdr:spPr>
        <a:xfrm>
          <a:off x="5198190" y="256959395"/>
          <a:ext cx="371527" cy="189182"/>
        </a:xfrm>
        <a:prstGeom prst="rect">
          <a:avLst/>
        </a:prstGeom>
      </xdr:spPr>
    </xdr:pic>
    <xdr:clientData/>
  </xdr:twoCellAnchor>
  <xdr:twoCellAnchor editAs="oneCell">
    <xdr:from>
      <xdr:col>2</xdr:col>
      <xdr:colOff>161370</xdr:colOff>
      <xdr:row>866</xdr:row>
      <xdr:rowOff>26895</xdr:rowOff>
    </xdr:from>
    <xdr:to>
      <xdr:col>2</xdr:col>
      <xdr:colOff>532897</xdr:colOff>
      <xdr:row>866</xdr:row>
      <xdr:rowOff>217422</xdr:rowOff>
    </xdr:to>
    <xdr:pic>
      <xdr:nvPicPr>
        <xdr:cNvPr id="867" name="図 866">
          <a:extLst>
            <a:ext uri="{FF2B5EF4-FFF2-40B4-BE49-F238E27FC236}">
              <a16:creationId xmlns:a16="http://schemas.microsoft.com/office/drawing/2014/main" id="{A2E3F77A-B50E-45C0-8E9C-1F9EBAD34C6C}"/>
            </a:ext>
          </a:extLst>
        </xdr:cNvPr>
        <xdr:cNvPicPr>
          <a:picLocks noChangeAspect="1"/>
        </xdr:cNvPicPr>
      </xdr:nvPicPr>
      <xdr:blipFill>
        <a:blip xmlns:r="http://schemas.openxmlformats.org/officeDocument/2006/relationships" r:embed="rId784">
          <a:extLst>
            <a:ext uri="{28A0092B-C50C-407E-A947-70E740481C1C}">
              <a14:useLocalDpi xmlns:a14="http://schemas.microsoft.com/office/drawing/2010/main" val="0"/>
            </a:ext>
          </a:extLst>
        </a:blip>
        <a:stretch>
          <a:fillRect/>
        </a:stretch>
      </xdr:blipFill>
      <xdr:spPr>
        <a:xfrm>
          <a:off x="5198190" y="257255235"/>
          <a:ext cx="371527" cy="190527"/>
        </a:xfrm>
        <a:prstGeom prst="rect">
          <a:avLst/>
        </a:prstGeom>
      </xdr:spPr>
    </xdr:pic>
    <xdr:clientData/>
  </xdr:twoCellAnchor>
  <xdr:twoCellAnchor editAs="oneCell">
    <xdr:from>
      <xdr:col>2</xdr:col>
      <xdr:colOff>161370</xdr:colOff>
      <xdr:row>867</xdr:row>
      <xdr:rowOff>26900</xdr:rowOff>
    </xdr:from>
    <xdr:to>
      <xdr:col>2</xdr:col>
      <xdr:colOff>418581</xdr:colOff>
      <xdr:row>867</xdr:row>
      <xdr:rowOff>217427</xdr:rowOff>
    </xdr:to>
    <xdr:pic>
      <xdr:nvPicPr>
        <xdr:cNvPr id="868" name="図 867">
          <a:extLst>
            <a:ext uri="{FF2B5EF4-FFF2-40B4-BE49-F238E27FC236}">
              <a16:creationId xmlns:a16="http://schemas.microsoft.com/office/drawing/2014/main" id="{4B7E6BD7-09B8-4AAC-922D-57C8ED025A3D}"/>
            </a:ext>
          </a:extLst>
        </xdr:cNvPr>
        <xdr:cNvPicPr>
          <a:picLocks noChangeAspect="1"/>
        </xdr:cNvPicPr>
      </xdr:nvPicPr>
      <xdr:blipFill>
        <a:blip xmlns:r="http://schemas.openxmlformats.org/officeDocument/2006/relationships" r:embed="rId785">
          <a:extLst>
            <a:ext uri="{28A0092B-C50C-407E-A947-70E740481C1C}">
              <a14:useLocalDpi xmlns:a14="http://schemas.microsoft.com/office/drawing/2010/main" val="0"/>
            </a:ext>
          </a:extLst>
        </a:blip>
        <a:stretch>
          <a:fillRect/>
        </a:stretch>
      </xdr:blipFill>
      <xdr:spPr>
        <a:xfrm>
          <a:off x="5198190" y="257552420"/>
          <a:ext cx="257211" cy="190527"/>
        </a:xfrm>
        <a:prstGeom prst="rect">
          <a:avLst/>
        </a:prstGeom>
      </xdr:spPr>
    </xdr:pic>
    <xdr:clientData/>
  </xdr:twoCellAnchor>
  <xdr:twoCellAnchor editAs="oneCell">
    <xdr:from>
      <xdr:col>2</xdr:col>
      <xdr:colOff>161370</xdr:colOff>
      <xdr:row>868</xdr:row>
      <xdr:rowOff>26905</xdr:rowOff>
    </xdr:from>
    <xdr:to>
      <xdr:col>2</xdr:col>
      <xdr:colOff>523371</xdr:colOff>
      <xdr:row>868</xdr:row>
      <xdr:rowOff>217432</xdr:rowOff>
    </xdr:to>
    <xdr:pic>
      <xdr:nvPicPr>
        <xdr:cNvPr id="869" name="図 868">
          <a:extLst>
            <a:ext uri="{FF2B5EF4-FFF2-40B4-BE49-F238E27FC236}">
              <a16:creationId xmlns:a16="http://schemas.microsoft.com/office/drawing/2014/main" id="{91DF7178-A0C7-47AC-89EC-EE5DA101D5F2}"/>
            </a:ext>
          </a:extLst>
        </xdr:cNvPr>
        <xdr:cNvPicPr>
          <a:picLocks noChangeAspect="1"/>
        </xdr:cNvPicPr>
      </xdr:nvPicPr>
      <xdr:blipFill>
        <a:blip xmlns:r="http://schemas.openxmlformats.org/officeDocument/2006/relationships" r:embed="rId786">
          <a:extLst>
            <a:ext uri="{28A0092B-C50C-407E-A947-70E740481C1C}">
              <a14:useLocalDpi xmlns:a14="http://schemas.microsoft.com/office/drawing/2010/main" val="0"/>
            </a:ext>
          </a:extLst>
        </a:blip>
        <a:stretch>
          <a:fillRect/>
        </a:stretch>
      </xdr:blipFill>
      <xdr:spPr>
        <a:xfrm>
          <a:off x="5198190" y="257849605"/>
          <a:ext cx="362001" cy="190527"/>
        </a:xfrm>
        <a:prstGeom prst="rect">
          <a:avLst/>
        </a:prstGeom>
      </xdr:spPr>
    </xdr:pic>
    <xdr:clientData/>
  </xdr:twoCellAnchor>
  <xdr:twoCellAnchor editAs="oneCell">
    <xdr:from>
      <xdr:col>2</xdr:col>
      <xdr:colOff>161370</xdr:colOff>
      <xdr:row>869</xdr:row>
      <xdr:rowOff>28229</xdr:rowOff>
    </xdr:from>
    <xdr:to>
      <xdr:col>2</xdr:col>
      <xdr:colOff>513844</xdr:colOff>
      <xdr:row>869</xdr:row>
      <xdr:rowOff>217412</xdr:rowOff>
    </xdr:to>
    <xdr:pic>
      <xdr:nvPicPr>
        <xdr:cNvPr id="870" name="図 869">
          <a:extLst>
            <a:ext uri="{FF2B5EF4-FFF2-40B4-BE49-F238E27FC236}">
              <a16:creationId xmlns:a16="http://schemas.microsoft.com/office/drawing/2014/main" id="{8D6C3210-AEC1-4C01-9863-E21C1FFDCF1D}"/>
            </a:ext>
          </a:extLst>
        </xdr:cNvPr>
        <xdr:cNvPicPr>
          <a:picLocks noChangeAspect="1"/>
        </xdr:cNvPicPr>
      </xdr:nvPicPr>
      <xdr:blipFill>
        <a:blip xmlns:r="http://schemas.openxmlformats.org/officeDocument/2006/relationships" r:embed="rId787">
          <a:extLst>
            <a:ext uri="{28A0092B-C50C-407E-A947-70E740481C1C}">
              <a14:useLocalDpi xmlns:a14="http://schemas.microsoft.com/office/drawing/2010/main" val="0"/>
            </a:ext>
          </a:extLst>
        </a:blip>
        <a:stretch>
          <a:fillRect/>
        </a:stretch>
      </xdr:blipFill>
      <xdr:spPr>
        <a:xfrm>
          <a:off x="5198190" y="258148109"/>
          <a:ext cx="352474" cy="189183"/>
        </a:xfrm>
        <a:prstGeom prst="rect">
          <a:avLst/>
        </a:prstGeom>
      </xdr:spPr>
    </xdr:pic>
    <xdr:clientData/>
  </xdr:twoCellAnchor>
  <xdr:twoCellAnchor editAs="oneCell">
    <xdr:from>
      <xdr:col>2</xdr:col>
      <xdr:colOff>161370</xdr:colOff>
      <xdr:row>870</xdr:row>
      <xdr:rowOff>28235</xdr:rowOff>
    </xdr:from>
    <xdr:to>
      <xdr:col>2</xdr:col>
      <xdr:colOff>523371</xdr:colOff>
      <xdr:row>870</xdr:row>
      <xdr:rowOff>217417</xdr:rowOff>
    </xdr:to>
    <xdr:pic>
      <xdr:nvPicPr>
        <xdr:cNvPr id="871" name="図 870">
          <a:extLst>
            <a:ext uri="{FF2B5EF4-FFF2-40B4-BE49-F238E27FC236}">
              <a16:creationId xmlns:a16="http://schemas.microsoft.com/office/drawing/2014/main" id="{FA05686A-BF8A-48CD-9CE4-B572C2F589D6}"/>
            </a:ext>
          </a:extLst>
        </xdr:cNvPr>
        <xdr:cNvPicPr>
          <a:picLocks noChangeAspect="1"/>
        </xdr:cNvPicPr>
      </xdr:nvPicPr>
      <xdr:blipFill>
        <a:blip xmlns:r="http://schemas.openxmlformats.org/officeDocument/2006/relationships" r:embed="rId788">
          <a:extLst>
            <a:ext uri="{28A0092B-C50C-407E-A947-70E740481C1C}">
              <a14:useLocalDpi xmlns:a14="http://schemas.microsoft.com/office/drawing/2010/main" val="0"/>
            </a:ext>
          </a:extLst>
        </a:blip>
        <a:stretch>
          <a:fillRect/>
        </a:stretch>
      </xdr:blipFill>
      <xdr:spPr>
        <a:xfrm>
          <a:off x="5198190" y="258445295"/>
          <a:ext cx="362001" cy="189182"/>
        </a:xfrm>
        <a:prstGeom prst="rect">
          <a:avLst/>
        </a:prstGeom>
      </xdr:spPr>
    </xdr:pic>
    <xdr:clientData/>
  </xdr:twoCellAnchor>
  <xdr:twoCellAnchor editAs="oneCell">
    <xdr:from>
      <xdr:col>2</xdr:col>
      <xdr:colOff>161370</xdr:colOff>
      <xdr:row>871</xdr:row>
      <xdr:rowOff>26895</xdr:rowOff>
    </xdr:from>
    <xdr:to>
      <xdr:col>2</xdr:col>
      <xdr:colOff>523371</xdr:colOff>
      <xdr:row>871</xdr:row>
      <xdr:rowOff>217422</xdr:rowOff>
    </xdr:to>
    <xdr:pic>
      <xdr:nvPicPr>
        <xdr:cNvPr id="872" name="図 871">
          <a:extLst>
            <a:ext uri="{FF2B5EF4-FFF2-40B4-BE49-F238E27FC236}">
              <a16:creationId xmlns:a16="http://schemas.microsoft.com/office/drawing/2014/main" id="{A97E893A-B29B-4115-9A82-C56719F25F00}"/>
            </a:ext>
          </a:extLst>
        </xdr:cNvPr>
        <xdr:cNvPicPr>
          <a:picLocks noChangeAspect="1"/>
        </xdr:cNvPicPr>
      </xdr:nvPicPr>
      <xdr:blipFill>
        <a:blip xmlns:r="http://schemas.openxmlformats.org/officeDocument/2006/relationships" r:embed="rId789">
          <a:extLst>
            <a:ext uri="{28A0092B-C50C-407E-A947-70E740481C1C}">
              <a14:useLocalDpi xmlns:a14="http://schemas.microsoft.com/office/drawing/2010/main" val="0"/>
            </a:ext>
          </a:extLst>
        </a:blip>
        <a:stretch>
          <a:fillRect/>
        </a:stretch>
      </xdr:blipFill>
      <xdr:spPr>
        <a:xfrm>
          <a:off x="5198190" y="258741135"/>
          <a:ext cx="362001" cy="190527"/>
        </a:xfrm>
        <a:prstGeom prst="rect">
          <a:avLst/>
        </a:prstGeom>
      </xdr:spPr>
    </xdr:pic>
    <xdr:clientData/>
  </xdr:twoCellAnchor>
  <xdr:twoCellAnchor editAs="oneCell">
    <xdr:from>
      <xdr:col>2</xdr:col>
      <xdr:colOff>161370</xdr:colOff>
      <xdr:row>872</xdr:row>
      <xdr:rowOff>26900</xdr:rowOff>
    </xdr:from>
    <xdr:to>
      <xdr:col>2</xdr:col>
      <xdr:colOff>523371</xdr:colOff>
      <xdr:row>872</xdr:row>
      <xdr:rowOff>217427</xdr:rowOff>
    </xdr:to>
    <xdr:pic>
      <xdr:nvPicPr>
        <xdr:cNvPr id="873" name="図 872">
          <a:extLst>
            <a:ext uri="{FF2B5EF4-FFF2-40B4-BE49-F238E27FC236}">
              <a16:creationId xmlns:a16="http://schemas.microsoft.com/office/drawing/2014/main" id="{3EF6660F-D75B-4814-BEF0-760D5025A3C6}"/>
            </a:ext>
          </a:extLst>
        </xdr:cNvPr>
        <xdr:cNvPicPr>
          <a:picLocks noChangeAspect="1"/>
        </xdr:cNvPicPr>
      </xdr:nvPicPr>
      <xdr:blipFill>
        <a:blip xmlns:r="http://schemas.openxmlformats.org/officeDocument/2006/relationships" r:embed="rId790">
          <a:extLst>
            <a:ext uri="{28A0092B-C50C-407E-A947-70E740481C1C}">
              <a14:useLocalDpi xmlns:a14="http://schemas.microsoft.com/office/drawing/2010/main" val="0"/>
            </a:ext>
          </a:extLst>
        </a:blip>
        <a:stretch>
          <a:fillRect/>
        </a:stretch>
      </xdr:blipFill>
      <xdr:spPr>
        <a:xfrm>
          <a:off x="5198190" y="259038320"/>
          <a:ext cx="362001" cy="190527"/>
        </a:xfrm>
        <a:prstGeom prst="rect">
          <a:avLst/>
        </a:prstGeom>
      </xdr:spPr>
    </xdr:pic>
    <xdr:clientData/>
  </xdr:twoCellAnchor>
  <xdr:twoCellAnchor editAs="oneCell">
    <xdr:from>
      <xdr:col>2</xdr:col>
      <xdr:colOff>161370</xdr:colOff>
      <xdr:row>873</xdr:row>
      <xdr:rowOff>26905</xdr:rowOff>
    </xdr:from>
    <xdr:to>
      <xdr:col>2</xdr:col>
      <xdr:colOff>523371</xdr:colOff>
      <xdr:row>873</xdr:row>
      <xdr:rowOff>217432</xdr:rowOff>
    </xdr:to>
    <xdr:pic>
      <xdr:nvPicPr>
        <xdr:cNvPr id="874" name="図 873">
          <a:extLst>
            <a:ext uri="{FF2B5EF4-FFF2-40B4-BE49-F238E27FC236}">
              <a16:creationId xmlns:a16="http://schemas.microsoft.com/office/drawing/2014/main" id="{20C6B2E0-5D43-466D-9B9A-306A0A6335CD}"/>
            </a:ext>
          </a:extLst>
        </xdr:cNvPr>
        <xdr:cNvPicPr>
          <a:picLocks noChangeAspect="1"/>
        </xdr:cNvPicPr>
      </xdr:nvPicPr>
      <xdr:blipFill>
        <a:blip xmlns:r="http://schemas.openxmlformats.org/officeDocument/2006/relationships" r:embed="rId791">
          <a:extLst>
            <a:ext uri="{28A0092B-C50C-407E-A947-70E740481C1C}">
              <a14:useLocalDpi xmlns:a14="http://schemas.microsoft.com/office/drawing/2010/main" val="0"/>
            </a:ext>
          </a:extLst>
        </a:blip>
        <a:stretch>
          <a:fillRect/>
        </a:stretch>
      </xdr:blipFill>
      <xdr:spPr>
        <a:xfrm>
          <a:off x="5198190" y="259335505"/>
          <a:ext cx="362001" cy="190527"/>
        </a:xfrm>
        <a:prstGeom prst="rect">
          <a:avLst/>
        </a:prstGeom>
      </xdr:spPr>
    </xdr:pic>
    <xdr:clientData/>
  </xdr:twoCellAnchor>
  <xdr:twoCellAnchor editAs="oneCell">
    <xdr:from>
      <xdr:col>2</xdr:col>
      <xdr:colOff>161370</xdr:colOff>
      <xdr:row>874</xdr:row>
      <xdr:rowOff>28230</xdr:rowOff>
    </xdr:from>
    <xdr:to>
      <xdr:col>2</xdr:col>
      <xdr:colOff>523371</xdr:colOff>
      <xdr:row>874</xdr:row>
      <xdr:rowOff>217412</xdr:rowOff>
    </xdr:to>
    <xdr:pic>
      <xdr:nvPicPr>
        <xdr:cNvPr id="875" name="図 874">
          <a:extLst>
            <a:ext uri="{FF2B5EF4-FFF2-40B4-BE49-F238E27FC236}">
              <a16:creationId xmlns:a16="http://schemas.microsoft.com/office/drawing/2014/main" id="{6789CC8D-D299-4C48-8D92-A25910B49ADA}"/>
            </a:ext>
          </a:extLst>
        </xdr:cNvPr>
        <xdr:cNvPicPr>
          <a:picLocks noChangeAspect="1"/>
        </xdr:cNvPicPr>
      </xdr:nvPicPr>
      <xdr:blipFill>
        <a:blip xmlns:r="http://schemas.openxmlformats.org/officeDocument/2006/relationships" r:embed="rId792">
          <a:extLst>
            <a:ext uri="{28A0092B-C50C-407E-A947-70E740481C1C}">
              <a14:useLocalDpi xmlns:a14="http://schemas.microsoft.com/office/drawing/2010/main" val="0"/>
            </a:ext>
          </a:extLst>
        </a:blip>
        <a:stretch>
          <a:fillRect/>
        </a:stretch>
      </xdr:blipFill>
      <xdr:spPr>
        <a:xfrm>
          <a:off x="5198190" y="259634010"/>
          <a:ext cx="362001" cy="189182"/>
        </a:xfrm>
        <a:prstGeom prst="rect">
          <a:avLst/>
        </a:prstGeom>
      </xdr:spPr>
    </xdr:pic>
    <xdr:clientData/>
  </xdr:twoCellAnchor>
  <xdr:twoCellAnchor editAs="oneCell">
    <xdr:from>
      <xdr:col>2</xdr:col>
      <xdr:colOff>161370</xdr:colOff>
      <xdr:row>875</xdr:row>
      <xdr:rowOff>28235</xdr:rowOff>
    </xdr:from>
    <xdr:to>
      <xdr:col>2</xdr:col>
      <xdr:colOff>523371</xdr:colOff>
      <xdr:row>875</xdr:row>
      <xdr:rowOff>217417</xdr:rowOff>
    </xdr:to>
    <xdr:pic>
      <xdr:nvPicPr>
        <xdr:cNvPr id="876" name="図 875">
          <a:extLst>
            <a:ext uri="{FF2B5EF4-FFF2-40B4-BE49-F238E27FC236}">
              <a16:creationId xmlns:a16="http://schemas.microsoft.com/office/drawing/2014/main" id="{8276D314-2956-440D-BA9D-6421D1ACB52F}"/>
            </a:ext>
          </a:extLst>
        </xdr:cNvPr>
        <xdr:cNvPicPr>
          <a:picLocks noChangeAspect="1"/>
        </xdr:cNvPicPr>
      </xdr:nvPicPr>
      <xdr:blipFill>
        <a:blip xmlns:r="http://schemas.openxmlformats.org/officeDocument/2006/relationships" r:embed="rId793">
          <a:extLst>
            <a:ext uri="{28A0092B-C50C-407E-A947-70E740481C1C}">
              <a14:useLocalDpi xmlns:a14="http://schemas.microsoft.com/office/drawing/2010/main" val="0"/>
            </a:ext>
          </a:extLst>
        </a:blip>
        <a:stretch>
          <a:fillRect/>
        </a:stretch>
      </xdr:blipFill>
      <xdr:spPr>
        <a:xfrm>
          <a:off x="5198190" y="259931195"/>
          <a:ext cx="362001" cy="189182"/>
        </a:xfrm>
        <a:prstGeom prst="rect">
          <a:avLst/>
        </a:prstGeom>
      </xdr:spPr>
    </xdr:pic>
    <xdr:clientData/>
  </xdr:twoCellAnchor>
  <xdr:twoCellAnchor editAs="oneCell">
    <xdr:from>
      <xdr:col>2</xdr:col>
      <xdr:colOff>161370</xdr:colOff>
      <xdr:row>876</xdr:row>
      <xdr:rowOff>26895</xdr:rowOff>
    </xdr:from>
    <xdr:to>
      <xdr:col>2</xdr:col>
      <xdr:colOff>513844</xdr:colOff>
      <xdr:row>876</xdr:row>
      <xdr:rowOff>217422</xdr:rowOff>
    </xdr:to>
    <xdr:pic>
      <xdr:nvPicPr>
        <xdr:cNvPr id="877" name="図 876">
          <a:extLst>
            <a:ext uri="{FF2B5EF4-FFF2-40B4-BE49-F238E27FC236}">
              <a16:creationId xmlns:a16="http://schemas.microsoft.com/office/drawing/2014/main" id="{6DAAE3A8-F29A-4939-8DD5-3349222DD4F2}"/>
            </a:ext>
          </a:extLst>
        </xdr:cNvPr>
        <xdr:cNvPicPr>
          <a:picLocks noChangeAspect="1"/>
        </xdr:cNvPicPr>
      </xdr:nvPicPr>
      <xdr:blipFill>
        <a:blip xmlns:r="http://schemas.openxmlformats.org/officeDocument/2006/relationships" r:embed="rId794">
          <a:extLst>
            <a:ext uri="{28A0092B-C50C-407E-A947-70E740481C1C}">
              <a14:useLocalDpi xmlns:a14="http://schemas.microsoft.com/office/drawing/2010/main" val="0"/>
            </a:ext>
          </a:extLst>
        </a:blip>
        <a:stretch>
          <a:fillRect/>
        </a:stretch>
      </xdr:blipFill>
      <xdr:spPr>
        <a:xfrm>
          <a:off x="5198190" y="260227035"/>
          <a:ext cx="352474" cy="190527"/>
        </a:xfrm>
        <a:prstGeom prst="rect">
          <a:avLst/>
        </a:prstGeom>
      </xdr:spPr>
    </xdr:pic>
    <xdr:clientData/>
  </xdr:twoCellAnchor>
  <xdr:twoCellAnchor editAs="oneCell">
    <xdr:from>
      <xdr:col>2</xdr:col>
      <xdr:colOff>161370</xdr:colOff>
      <xdr:row>877</xdr:row>
      <xdr:rowOff>26900</xdr:rowOff>
    </xdr:from>
    <xdr:to>
      <xdr:col>2</xdr:col>
      <xdr:colOff>523371</xdr:colOff>
      <xdr:row>877</xdr:row>
      <xdr:rowOff>217427</xdr:rowOff>
    </xdr:to>
    <xdr:pic>
      <xdr:nvPicPr>
        <xdr:cNvPr id="878" name="図 877">
          <a:extLst>
            <a:ext uri="{FF2B5EF4-FFF2-40B4-BE49-F238E27FC236}">
              <a16:creationId xmlns:a16="http://schemas.microsoft.com/office/drawing/2014/main" id="{9FAD24CA-8E24-492A-9E7D-8623DE42BBED}"/>
            </a:ext>
          </a:extLst>
        </xdr:cNvPr>
        <xdr:cNvPicPr>
          <a:picLocks noChangeAspect="1"/>
        </xdr:cNvPicPr>
      </xdr:nvPicPr>
      <xdr:blipFill>
        <a:blip xmlns:r="http://schemas.openxmlformats.org/officeDocument/2006/relationships" r:embed="rId795">
          <a:extLst>
            <a:ext uri="{28A0092B-C50C-407E-A947-70E740481C1C}">
              <a14:useLocalDpi xmlns:a14="http://schemas.microsoft.com/office/drawing/2010/main" val="0"/>
            </a:ext>
          </a:extLst>
        </a:blip>
        <a:stretch>
          <a:fillRect/>
        </a:stretch>
      </xdr:blipFill>
      <xdr:spPr>
        <a:xfrm>
          <a:off x="5198190" y="260524220"/>
          <a:ext cx="362001" cy="190527"/>
        </a:xfrm>
        <a:prstGeom prst="rect">
          <a:avLst/>
        </a:prstGeom>
      </xdr:spPr>
    </xdr:pic>
    <xdr:clientData/>
  </xdr:twoCellAnchor>
  <xdr:twoCellAnchor editAs="oneCell">
    <xdr:from>
      <xdr:col>2</xdr:col>
      <xdr:colOff>161370</xdr:colOff>
      <xdr:row>878</xdr:row>
      <xdr:rowOff>26905</xdr:rowOff>
    </xdr:from>
    <xdr:to>
      <xdr:col>2</xdr:col>
      <xdr:colOff>618634</xdr:colOff>
      <xdr:row>878</xdr:row>
      <xdr:rowOff>217432</xdr:rowOff>
    </xdr:to>
    <xdr:pic>
      <xdr:nvPicPr>
        <xdr:cNvPr id="879" name="図 878">
          <a:extLst>
            <a:ext uri="{FF2B5EF4-FFF2-40B4-BE49-F238E27FC236}">
              <a16:creationId xmlns:a16="http://schemas.microsoft.com/office/drawing/2014/main" id="{F2F9B016-0374-412A-BB76-DE89533B3D83}"/>
            </a:ext>
          </a:extLst>
        </xdr:cNvPr>
        <xdr:cNvPicPr>
          <a:picLocks noChangeAspect="1"/>
        </xdr:cNvPicPr>
      </xdr:nvPicPr>
      <xdr:blipFill>
        <a:blip xmlns:r="http://schemas.openxmlformats.org/officeDocument/2006/relationships" r:embed="rId796">
          <a:extLst>
            <a:ext uri="{28A0092B-C50C-407E-A947-70E740481C1C}">
              <a14:useLocalDpi xmlns:a14="http://schemas.microsoft.com/office/drawing/2010/main" val="0"/>
            </a:ext>
          </a:extLst>
        </a:blip>
        <a:stretch>
          <a:fillRect/>
        </a:stretch>
      </xdr:blipFill>
      <xdr:spPr>
        <a:xfrm>
          <a:off x="5198190" y="260821405"/>
          <a:ext cx="457264" cy="190527"/>
        </a:xfrm>
        <a:prstGeom prst="rect">
          <a:avLst/>
        </a:prstGeom>
      </xdr:spPr>
    </xdr:pic>
    <xdr:clientData/>
  </xdr:twoCellAnchor>
  <xdr:twoCellAnchor editAs="oneCell">
    <xdr:from>
      <xdr:col>2</xdr:col>
      <xdr:colOff>161370</xdr:colOff>
      <xdr:row>879</xdr:row>
      <xdr:rowOff>28229</xdr:rowOff>
    </xdr:from>
    <xdr:to>
      <xdr:col>2</xdr:col>
      <xdr:colOff>628160</xdr:colOff>
      <xdr:row>879</xdr:row>
      <xdr:rowOff>217412</xdr:rowOff>
    </xdr:to>
    <xdr:pic>
      <xdr:nvPicPr>
        <xdr:cNvPr id="880" name="図 879">
          <a:extLst>
            <a:ext uri="{FF2B5EF4-FFF2-40B4-BE49-F238E27FC236}">
              <a16:creationId xmlns:a16="http://schemas.microsoft.com/office/drawing/2014/main" id="{098E3EA3-B201-4C67-8597-FAB4A124C084}"/>
            </a:ext>
          </a:extLst>
        </xdr:cNvPr>
        <xdr:cNvPicPr>
          <a:picLocks noChangeAspect="1"/>
        </xdr:cNvPicPr>
      </xdr:nvPicPr>
      <xdr:blipFill>
        <a:blip xmlns:r="http://schemas.openxmlformats.org/officeDocument/2006/relationships" r:embed="rId797">
          <a:extLst>
            <a:ext uri="{28A0092B-C50C-407E-A947-70E740481C1C}">
              <a14:useLocalDpi xmlns:a14="http://schemas.microsoft.com/office/drawing/2010/main" val="0"/>
            </a:ext>
          </a:extLst>
        </a:blip>
        <a:stretch>
          <a:fillRect/>
        </a:stretch>
      </xdr:blipFill>
      <xdr:spPr>
        <a:xfrm>
          <a:off x="5198190" y="261119909"/>
          <a:ext cx="466790" cy="189183"/>
        </a:xfrm>
        <a:prstGeom prst="rect">
          <a:avLst/>
        </a:prstGeom>
      </xdr:spPr>
    </xdr:pic>
    <xdr:clientData/>
  </xdr:twoCellAnchor>
  <xdr:twoCellAnchor editAs="oneCell">
    <xdr:from>
      <xdr:col>2</xdr:col>
      <xdr:colOff>161370</xdr:colOff>
      <xdr:row>880</xdr:row>
      <xdr:rowOff>28235</xdr:rowOff>
    </xdr:from>
    <xdr:to>
      <xdr:col>2</xdr:col>
      <xdr:colOff>618634</xdr:colOff>
      <xdr:row>880</xdr:row>
      <xdr:rowOff>217417</xdr:rowOff>
    </xdr:to>
    <xdr:pic>
      <xdr:nvPicPr>
        <xdr:cNvPr id="881" name="図 880">
          <a:extLst>
            <a:ext uri="{FF2B5EF4-FFF2-40B4-BE49-F238E27FC236}">
              <a16:creationId xmlns:a16="http://schemas.microsoft.com/office/drawing/2014/main" id="{902282F1-BB28-4791-95C0-8591BF51A1BB}"/>
            </a:ext>
          </a:extLst>
        </xdr:cNvPr>
        <xdr:cNvPicPr>
          <a:picLocks noChangeAspect="1"/>
        </xdr:cNvPicPr>
      </xdr:nvPicPr>
      <xdr:blipFill>
        <a:blip xmlns:r="http://schemas.openxmlformats.org/officeDocument/2006/relationships" r:embed="rId798">
          <a:extLst>
            <a:ext uri="{28A0092B-C50C-407E-A947-70E740481C1C}">
              <a14:useLocalDpi xmlns:a14="http://schemas.microsoft.com/office/drawing/2010/main" val="0"/>
            </a:ext>
          </a:extLst>
        </a:blip>
        <a:stretch>
          <a:fillRect/>
        </a:stretch>
      </xdr:blipFill>
      <xdr:spPr>
        <a:xfrm>
          <a:off x="5198190" y="261417095"/>
          <a:ext cx="457264" cy="189182"/>
        </a:xfrm>
        <a:prstGeom prst="rect">
          <a:avLst/>
        </a:prstGeom>
      </xdr:spPr>
    </xdr:pic>
    <xdr:clientData/>
  </xdr:twoCellAnchor>
  <xdr:twoCellAnchor editAs="oneCell">
    <xdr:from>
      <xdr:col>2</xdr:col>
      <xdr:colOff>161370</xdr:colOff>
      <xdr:row>881</xdr:row>
      <xdr:rowOff>26895</xdr:rowOff>
    </xdr:from>
    <xdr:to>
      <xdr:col>2</xdr:col>
      <xdr:colOff>628160</xdr:colOff>
      <xdr:row>881</xdr:row>
      <xdr:rowOff>217422</xdr:rowOff>
    </xdr:to>
    <xdr:pic>
      <xdr:nvPicPr>
        <xdr:cNvPr id="882" name="図 881">
          <a:extLst>
            <a:ext uri="{FF2B5EF4-FFF2-40B4-BE49-F238E27FC236}">
              <a16:creationId xmlns:a16="http://schemas.microsoft.com/office/drawing/2014/main" id="{C24978F7-5966-4F44-81C5-C2260CB07D84}"/>
            </a:ext>
          </a:extLst>
        </xdr:cNvPr>
        <xdr:cNvPicPr>
          <a:picLocks noChangeAspect="1"/>
        </xdr:cNvPicPr>
      </xdr:nvPicPr>
      <xdr:blipFill>
        <a:blip xmlns:r="http://schemas.openxmlformats.org/officeDocument/2006/relationships" r:embed="rId799">
          <a:extLst>
            <a:ext uri="{28A0092B-C50C-407E-A947-70E740481C1C}">
              <a14:useLocalDpi xmlns:a14="http://schemas.microsoft.com/office/drawing/2010/main" val="0"/>
            </a:ext>
          </a:extLst>
        </a:blip>
        <a:stretch>
          <a:fillRect/>
        </a:stretch>
      </xdr:blipFill>
      <xdr:spPr>
        <a:xfrm>
          <a:off x="5198190" y="261712935"/>
          <a:ext cx="466790" cy="190527"/>
        </a:xfrm>
        <a:prstGeom prst="rect">
          <a:avLst/>
        </a:prstGeom>
      </xdr:spPr>
    </xdr:pic>
    <xdr:clientData/>
  </xdr:twoCellAnchor>
  <xdr:twoCellAnchor editAs="oneCell">
    <xdr:from>
      <xdr:col>2</xdr:col>
      <xdr:colOff>161370</xdr:colOff>
      <xdr:row>882</xdr:row>
      <xdr:rowOff>26900</xdr:rowOff>
    </xdr:from>
    <xdr:to>
      <xdr:col>2</xdr:col>
      <xdr:colOff>618634</xdr:colOff>
      <xdr:row>882</xdr:row>
      <xdr:rowOff>217427</xdr:rowOff>
    </xdr:to>
    <xdr:pic>
      <xdr:nvPicPr>
        <xdr:cNvPr id="883" name="図 882">
          <a:extLst>
            <a:ext uri="{FF2B5EF4-FFF2-40B4-BE49-F238E27FC236}">
              <a16:creationId xmlns:a16="http://schemas.microsoft.com/office/drawing/2014/main" id="{13831B7E-2BF4-438C-A5BB-30B1E2B4DA76}"/>
            </a:ext>
          </a:extLst>
        </xdr:cNvPr>
        <xdr:cNvPicPr>
          <a:picLocks noChangeAspect="1"/>
        </xdr:cNvPicPr>
      </xdr:nvPicPr>
      <xdr:blipFill>
        <a:blip xmlns:r="http://schemas.openxmlformats.org/officeDocument/2006/relationships" r:embed="rId800">
          <a:extLst>
            <a:ext uri="{28A0092B-C50C-407E-A947-70E740481C1C}">
              <a14:useLocalDpi xmlns:a14="http://schemas.microsoft.com/office/drawing/2010/main" val="0"/>
            </a:ext>
          </a:extLst>
        </a:blip>
        <a:stretch>
          <a:fillRect/>
        </a:stretch>
      </xdr:blipFill>
      <xdr:spPr>
        <a:xfrm>
          <a:off x="5198190" y="262010120"/>
          <a:ext cx="457264" cy="190527"/>
        </a:xfrm>
        <a:prstGeom prst="rect">
          <a:avLst/>
        </a:prstGeom>
      </xdr:spPr>
    </xdr:pic>
    <xdr:clientData/>
  </xdr:twoCellAnchor>
  <xdr:twoCellAnchor editAs="oneCell">
    <xdr:from>
      <xdr:col>2</xdr:col>
      <xdr:colOff>161370</xdr:colOff>
      <xdr:row>883</xdr:row>
      <xdr:rowOff>26905</xdr:rowOff>
    </xdr:from>
    <xdr:to>
      <xdr:col>2</xdr:col>
      <xdr:colOff>475739</xdr:colOff>
      <xdr:row>883</xdr:row>
      <xdr:rowOff>217432</xdr:rowOff>
    </xdr:to>
    <xdr:pic>
      <xdr:nvPicPr>
        <xdr:cNvPr id="884" name="図 883">
          <a:extLst>
            <a:ext uri="{FF2B5EF4-FFF2-40B4-BE49-F238E27FC236}">
              <a16:creationId xmlns:a16="http://schemas.microsoft.com/office/drawing/2014/main" id="{4EEEC71A-7A1A-45A3-9353-550A465EAF36}"/>
            </a:ext>
          </a:extLst>
        </xdr:cNvPr>
        <xdr:cNvPicPr>
          <a:picLocks noChangeAspect="1"/>
        </xdr:cNvPicPr>
      </xdr:nvPicPr>
      <xdr:blipFill>
        <a:blip xmlns:r="http://schemas.openxmlformats.org/officeDocument/2006/relationships" r:embed="rId801">
          <a:extLst>
            <a:ext uri="{28A0092B-C50C-407E-A947-70E740481C1C}">
              <a14:useLocalDpi xmlns:a14="http://schemas.microsoft.com/office/drawing/2010/main" val="0"/>
            </a:ext>
          </a:extLst>
        </a:blip>
        <a:stretch>
          <a:fillRect/>
        </a:stretch>
      </xdr:blipFill>
      <xdr:spPr>
        <a:xfrm>
          <a:off x="5198190" y="262307305"/>
          <a:ext cx="314369" cy="190527"/>
        </a:xfrm>
        <a:prstGeom prst="rect">
          <a:avLst/>
        </a:prstGeom>
      </xdr:spPr>
    </xdr:pic>
    <xdr:clientData/>
  </xdr:twoCellAnchor>
  <xdr:twoCellAnchor editAs="oneCell">
    <xdr:from>
      <xdr:col>2</xdr:col>
      <xdr:colOff>161370</xdr:colOff>
      <xdr:row>884</xdr:row>
      <xdr:rowOff>28230</xdr:rowOff>
    </xdr:from>
    <xdr:to>
      <xdr:col>2</xdr:col>
      <xdr:colOff>475739</xdr:colOff>
      <xdr:row>884</xdr:row>
      <xdr:rowOff>217412</xdr:rowOff>
    </xdr:to>
    <xdr:pic>
      <xdr:nvPicPr>
        <xdr:cNvPr id="885" name="図 884">
          <a:extLst>
            <a:ext uri="{FF2B5EF4-FFF2-40B4-BE49-F238E27FC236}">
              <a16:creationId xmlns:a16="http://schemas.microsoft.com/office/drawing/2014/main" id="{152B9013-D573-43C8-B27A-511B66E99C8D}"/>
            </a:ext>
          </a:extLst>
        </xdr:cNvPr>
        <xdr:cNvPicPr>
          <a:picLocks noChangeAspect="1"/>
        </xdr:cNvPicPr>
      </xdr:nvPicPr>
      <xdr:blipFill>
        <a:blip xmlns:r="http://schemas.openxmlformats.org/officeDocument/2006/relationships" r:embed="rId802">
          <a:extLst>
            <a:ext uri="{28A0092B-C50C-407E-A947-70E740481C1C}">
              <a14:useLocalDpi xmlns:a14="http://schemas.microsoft.com/office/drawing/2010/main" val="0"/>
            </a:ext>
          </a:extLst>
        </a:blip>
        <a:stretch>
          <a:fillRect/>
        </a:stretch>
      </xdr:blipFill>
      <xdr:spPr>
        <a:xfrm>
          <a:off x="5198190" y="262605810"/>
          <a:ext cx="314369" cy="189182"/>
        </a:xfrm>
        <a:prstGeom prst="rect">
          <a:avLst/>
        </a:prstGeom>
      </xdr:spPr>
    </xdr:pic>
    <xdr:clientData/>
  </xdr:twoCellAnchor>
  <xdr:twoCellAnchor editAs="oneCell">
    <xdr:from>
      <xdr:col>2</xdr:col>
      <xdr:colOff>161370</xdr:colOff>
      <xdr:row>885</xdr:row>
      <xdr:rowOff>28235</xdr:rowOff>
    </xdr:from>
    <xdr:to>
      <xdr:col>2</xdr:col>
      <xdr:colOff>475739</xdr:colOff>
      <xdr:row>885</xdr:row>
      <xdr:rowOff>217417</xdr:rowOff>
    </xdr:to>
    <xdr:pic>
      <xdr:nvPicPr>
        <xdr:cNvPr id="886" name="図 885">
          <a:extLst>
            <a:ext uri="{FF2B5EF4-FFF2-40B4-BE49-F238E27FC236}">
              <a16:creationId xmlns:a16="http://schemas.microsoft.com/office/drawing/2014/main" id="{92F13666-1226-488B-878A-4B833D5412C0}"/>
            </a:ext>
          </a:extLst>
        </xdr:cNvPr>
        <xdr:cNvPicPr>
          <a:picLocks noChangeAspect="1"/>
        </xdr:cNvPicPr>
      </xdr:nvPicPr>
      <xdr:blipFill>
        <a:blip xmlns:r="http://schemas.openxmlformats.org/officeDocument/2006/relationships" r:embed="rId803">
          <a:extLst>
            <a:ext uri="{28A0092B-C50C-407E-A947-70E740481C1C}">
              <a14:useLocalDpi xmlns:a14="http://schemas.microsoft.com/office/drawing/2010/main" val="0"/>
            </a:ext>
          </a:extLst>
        </a:blip>
        <a:stretch>
          <a:fillRect/>
        </a:stretch>
      </xdr:blipFill>
      <xdr:spPr>
        <a:xfrm>
          <a:off x="5198190" y="262902995"/>
          <a:ext cx="314369" cy="189182"/>
        </a:xfrm>
        <a:prstGeom prst="rect">
          <a:avLst/>
        </a:prstGeom>
      </xdr:spPr>
    </xdr:pic>
    <xdr:clientData/>
  </xdr:twoCellAnchor>
  <xdr:twoCellAnchor editAs="oneCell">
    <xdr:from>
      <xdr:col>2</xdr:col>
      <xdr:colOff>161370</xdr:colOff>
      <xdr:row>886</xdr:row>
      <xdr:rowOff>26895</xdr:rowOff>
    </xdr:from>
    <xdr:to>
      <xdr:col>2</xdr:col>
      <xdr:colOff>475739</xdr:colOff>
      <xdr:row>886</xdr:row>
      <xdr:rowOff>217422</xdr:rowOff>
    </xdr:to>
    <xdr:pic>
      <xdr:nvPicPr>
        <xdr:cNvPr id="887" name="図 886">
          <a:extLst>
            <a:ext uri="{FF2B5EF4-FFF2-40B4-BE49-F238E27FC236}">
              <a16:creationId xmlns:a16="http://schemas.microsoft.com/office/drawing/2014/main" id="{495C353B-1726-4E27-A205-6519BE49ABDE}"/>
            </a:ext>
          </a:extLst>
        </xdr:cNvPr>
        <xdr:cNvPicPr>
          <a:picLocks noChangeAspect="1"/>
        </xdr:cNvPicPr>
      </xdr:nvPicPr>
      <xdr:blipFill>
        <a:blip xmlns:r="http://schemas.openxmlformats.org/officeDocument/2006/relationships" r:embed="rId804">
          <a:extLst>
            <a:ext uri="{28A0092B-C50C-407E-A947-70E740481C1C}">
              <a14:useLocalDpi xmlns:a14="http://schemas.microsoft.com/office/drawing/2010/main" val="0"/>
            </a:ext>
          </a:extLst>
        </a:blip>
        <a:stretch>
          <a:fillRect/>
        </a:stretch>
      </xdr:blipFill>
      <xdr:spPr>
        <a:xfrm>
          <a:off x="5198190" y="263198835"/>
          <a:ext cx="314369" cy="190527"/>
        </a:xfrm>
        <a:prstGeom prst="rect">
          <a:avLst/>
        </a:prstGeom>
      </xdr:spPr>
    </xdr:pic>
    <xdr:clientData/>
  </xdr:twoCellAnchor>
  <xdr:twoCellAnchor editAs="oneCell">
    <xdr:from>
      <xdr:col>2</xdr:col>
      <xdr:colOff>161370</xdr:colOff>
      <xdr:row>887</xdr:row>
      <xdr:rowOff>26900</xdr:rowOff>
    </xdr:from>
    <xdr:to>
      <xdr:col>2</xdr:col>
      <xdr:colOff>475739</xdr:colOff>
      <xdr:row>887</xdr:row>
      <xdr:rowOff>217427</xdr:rowOff>
    </xdr:to>
    <xdr:pic>
      <xdr:nvPicPr>
        <xdr:cNvPr id="888" name="図 887">
          <a:extLst>
            <a:ext uri="{FF2B5EF4-FFF2-40B4-BE49-F238E27FC236}">
              <a16:creationId xmlns:a16="http://schemas.microsoft.com/office/drawing/2014/main" id="{85F20E46-BC84-4B48-823A-588D2E1E0B13}"/>
            </a:ext>
          </a:extLst>
        </xdr:cNvPr>
        <xdr:cNvPicPr>
          <a:picLocks noChangeAspect="1"/>
        </xdr:cNvPicPr>
      </xdr:nvPicPr>
      <xdr:blipFill>
        <a:blip xmlns:r="http://schemas.openxmlformats.org/officeDocument/2006/relationships" r:embed="rId805">
          <a:extLst>
            <a:ext uri="{28A0092B-C50C-407E-A947-70E740481C1C}">
              <a14:useLocalDpi xmlns:a14="http://schemas.microsoft.com/office/drawing/2010/main" val="0"/>
            </a:ext>
          </a:extLst>
        </a:blip>
        <a:stretch>
          <a:fillRect/>
        </a:stretch>
      </xdr:blipFill>
      <xdr:spPr>
        <a:xfrm>
          <a:off x="5198190" y="263496020"/>
          <a:ext cx="314369" cy="190527"/>
        </a:xfrm>
        <a:prstGeom prst="rect">
          <a:avLst/>
        </a:prstGeom>
      </xdr:spPr>
    </xdr:pic>
    <xdr:clientData/>
  </xdr:twoCellAnchor>
  <xdr:twoCellAnchor editAs="oneCell">
    <xdr:from>
      <xdr:col>2</xdr:col>
      <xdr:colOff>161370</xdr:colOff>
      <xdr:row>888</xdr:row>
      <xdr:rowOff>26905</xdr:rowOff>
    </xdr:from>
    <xdr:to>
      <xdr:col>2</xdr:col>
      <xdr:colOff>475739</xdr:colOff>
      <xdr:row>888</xdr:row>
      <xdr:rowOff>217432</xdr:rowOff>
    </xdr:to>
    <xdr:pic>
      <xdr:nvPicPr>
        <xdr:cNvPr id="889" name="図 888">
          <a:extLst>
            <a:ext uri="{FF2B5EF4-FFF2-40B4-BE49-F238E27FC236}">
              <a16:creationId xmlns:a16="http://schemas.microsoft.com/office/drawing/2014/main" id="{8C07CDE8-EF20-4D3D-9B96-3B927884457C}"/>
            </a:ext>
          </a:extLst>
        </xdr:cNvPr>
        <xdr:cNvPicPr>
          <a:picLocks noChangeAspect="1"/>
        </xdr:cNvPicPr>
      </xdr:nvPicPr>
      <xdr:blipFill>
        <a:blip xmlns:r="http://schemas.openxmlformats.org/officeDocument/2006/relationships" r:embed="rId806">
          <a:extLst>
            <a:ext uri="{28A0092B-C50C-407E-A947-70E740481C1C}">
              <a14:useLocalDpi xmlns:a14="http://schemas.microsoft.com/office/drawing/2010/main" val="0"/>
            </a:ext>
          </a:extLst>
        </a:blip>
        <a:stretch>
          <a:fillRect/>
        </a:stretch>
      </xdr:blipFill>
      <xdr:spPr>
        <a:xfrm>
          <a:off x="5198190" y="263793205"/>
          <a:ext cx="314369" cy="190527"/>
        </a:xfrm>
        <a:prstGeom prst="rect">
          <a:avLst/>
        </a:prstGeom>
      </xdr:spPr>
    </xdr:pic>
    <xdr:clientData/>
  </xdr:twoCellAnchor>
  <xdr:twoCellAnchor editAs="oneCell">
    <xdr:from>
      <xdr:col>2</xdr:col>
      <xdr:colOff>161370</xdr:colOff>
      <xdr:row>889</xdr:row>
      <xdr:rowOff>28229</xdr:rowOff>
    </xdr:from>
    <xdr:to>
      <xdr:col>2</xdr:col>
      <xdr:colOff>475739</xdr:colOff>
      <xdr:row>889</xdr:row>
      <xdr:rowOff>217412</xdr:rowOff>
    </xdr:to>
    <xdr:pic>
      <xdr:nvPicPr>
        <xdr:cNvPr id="890" name="図 889">
          <a:extLst>
            <a:ext uri="{FF2B5EF4-FFF2-40B4-BE49-F238E27FC236}">
              <a16:creationId xmlns:a16="http://schemas.microsoft.com/office/drawing/2014/main" id="{341C66CC-CFB6-4671-8149-006F40F393B6}"/>
            </a:ext>
          </a:extLst>
        </xdr:cNvPr>
        <xdr:cNvPicPr>
          <a:picLocks noChangeAspect="1"/>
        </xdr:cNvPicPr>
      </xdr:nvPicPr>
      <xdr:blipFill>
        <a:blip xmlns:r="http://schemas.openxmlformats.org/officeDocument/2006/relationships" r:embed="rId807">
          <a:extLst>
            <a:ext uri="{28A0092B-C50C-407E-A947-70E740481C1C}">
              <a14:useLocalDpi xmlns:a14="http://schemas.microsoft.com/office/drawing/2010/main" val="0"/>
            </a:ext>
          </a:extLst>
        </a:blip>
        <a:stretch>
          <a:fillRect/>
        </a:stretch>
      </xdr:blipFill>
      <xdr:spPr>
        <a:xfrm>
          <a:off x="5198190" y="264091709"/>
          <a:ext cx="314369" cy="189183"/>
        </a:xfrm>
        <a:prstGeom prst="rect">
          <a:avLst/>
        </a:prstGeom>
      </xdr:spPr>
    </xdr:pic>
    <xdr:clientData/>
  </xdr:twoCellAnchor>
  <xdr:twoCellAnchor editAs="oneCell">
    <xdr:from>
      <xdr:col>2</xdr:col>
      <xdr:colOff>161370</xdr:colOff>
      <xdr:row>890</xdr:row>
      <xdr:rowOff>28235</xdr:rowOff>
    </xdr:from>
    <xdr:to>
      <xdr:col>2</xdr:col>
      <xdr:colOff>475739</xdr:colOff>
      <xdr:row>890</xdr:row>
      <xdr:rowOff>217417</xdr:rowOff>
    </xdr:to>
    <xdr:pic>
      <xdr:nvPicPr>
        <xdr:cNvPr id="891" name="図 890">
          <a:extLst>
            <a:ext uri="{FF2B5EF4-FFF2-40B4-BE49-F238E27FC236}">
              <a16:creationId xmlns:a16="http://schemas.microsoft.com/office/drawing/2014/main" id="{0FEB4655-837B-4399-A606-643A239DDBAE}"/>
            </a:ext>
          </a:extLst>
        </xdr:cNvPr>
        <xdr:cNvPicPr>
          <a:picLocks noChangeAspect="1"/>
        </xdr:cNvPicPr>
      </xdr:nvPicPr>
      <xdr:blipFill>
        <a:blip xmlns:r="http://schemas.openxmlformats.org/officeDocument/2006/relationships" r:embed="rId808">
          <a:extLst>
            <a:ext uri="{28A0092B-C50C-407E-A947-70E740481C1C}">
              <a14:useLocalDpi xmlns:a14="http://schemas.microsoft.com/office/drawing/2010/main" val="0"/>
            </a:ext>
          </a:extLst>
        </a:blip>
        <a:stretch>
          <a:fillRect/>
        </a:stretch>
      </xdr:blipFill>
      <xdr:spPr>
        <a:xfrm>
          <a:off x="5198190" y="264388895"/>
          <a:ext cx="314369" cy="189182"/>
        </a:xfrm>
        <a:prstGeom prst="rect">
          <a:avLst/>
        </a:prstGeom>
      </xdr:spPr>
    </xdr:pic>
    <xdr:clientData/>
  </xdr:twoCellAnchor>
  <xdr:twoCellAnchor editAs="oneCell">
    <xdr:from>
      <xdr:col>2</xdr:col>
      <xdr:colOff>161370</xdr:colOff>
      <xdr:row>891</xdr:row>
      <xdr:rowOff>26895</xdr:rowOff>
    </xdr:from>
    <xdr:to>
      <xdr:col>2</xdr:col>
      <xdr:colOff>475739</xdr:colOff>
      <xdr:row>891</xdr:row>
      <xdr:rowOff>217422</xdr:rowOff>
    </xdr:to>
    <xdr:pic>
      <xdr:nvPicPr>
        <xdr:cNvPr id="892" name="図 891">
          <a:extLst>
            <a:ext uri="{FF2B5EF4-FFF2-40B4-BE49-F238E27FC236}">
              <a16:creationId xmlns:a16="http://schemas.microsoft.com/office/drawing/2014/main" id="{1C4F7CD7-2B29-400F-9C98-17724A10B0B5}"/>
            </a:ext>
          </a:extLst>
        </xdr:cNvPr>
        <xdr:cNvPicPr>
          <a:picLocks noChangeAspect="1"/>
        </xdr:cNvPicPr>
      </xdr:nvPicPr>
      <xdr:blipFill>
        <a:blip xmlns:r="http://schemas.openxmlformats.org/officeDocument/2006/relationships" r:embed="rId809">
          <a:extLst>
            <a:ext uri="{28A0092B-C50C-407E-A947-70E740481C1C}">
              <a14:useLocalDpi xmlns:a14="http://schemas.microsoft.com/office/drawing/2010/main" val="0"/>
            </a:ext>
          </a:extLst>
        </a:blip>
        <a:stretch>
          <a:fillRect/>
        </a:stretch>
      </xdr:blipFill>
      <xdr:spPr>
        <a:xfrm>
          <a:off x="5198190" y="264684735"/>
          <a:ext cx="314369" cy="190527"/>
        </a:xfrm>
        <a:prstGeom prst="rect">
          <a:avLst/>
        </a:prstGeom>
      </xdr:spPr>
    </xdr:pic>
    <xdr:clientData/>
  </xdr:twoCellAnchor>
  <xdr:twoCellAnchor editAs="oneCell">
    <xdr:from>
      <xdr:col>2</xdr:col>
      <xdr:colOff>161370</xdr:colOff>
      <xdr:row>892</xdr:row>
      <xdr:rowOff>26900</xdr:rowOff>
    </xdr:from>
    <xdr:to>
      <xdr:col>2</xdr:col>
      <xdr:colOff>475739</xdr:colOff>
      <xdr:row>892</xdr:row>
      <xdr:rowOff>217427</xdr:rowOff>
    </xdr:to>
    <xdr:pic>
      <xdr:nvPicPr>
        <xdr:cNvPr id="893" name="図 892">
          <a:extLst>
            <a:ext uri="{FF2B5EF4-FFF2-40B4-BE49-F238E27FC236}">
              <a16:creationId xmlns:a16="http://schemas.microsoft.com/office/drawing/2014/main" id="{4F514D37-8066-40D5-B890-0BB5F107A678}"/>
            </a:ext>
          </a:extLst>
        </xdr:cNvPr>
        <xdr:cNvPicPr>
          <a:picLocks noChangeAspect="1"/>
        </xdr:cNvPicPr>
      </xdr:nvPicPr>
      <xdr:blipFill>
        <a:blip xmlns:r="http://schemas.openxmlformats.org/officeDocument/2006/relationships" r:embed="rId810">
          <a:extLst>
            <a:ext uri="{28A0092B-C50C-407E-A947-70E740481C1C}">
              <a14:useLocalDpi xmlns:a14="http://schemas.microsoft.com/office/drawing/2010/main" val="0"/>
            </a:ext>
          </a:extLst>
        </a:blip>
        <a:stretch>
          <a:fillRect/>
        </a:stretch>
      </xdr:blipFill>
      <xdr:spPr>
        <a:xfrm>
          <a:off x="5198190" y="264981920"/>
          <a:ext cx="314369" cy="190527"/>
        </a:xfrm>
        <a:prstGeom prst="rect">
          <a:avLst/>
        </a:prstGeom>
      </xdr:spPr>
    </xdr:pic>
    <xdr:clientData/>
  </xdr:twoCellAnchor>
  <xdr:twoCellAnchor editAs="oneCell">
    <xdr:from>
      <xdr:col>2</xdr:col>
      <xdr:colOff>161370</xdr:colOff>
      <xdr:row>893</xdr:row>
      <xdr:rowOff>26905</xdr:rowOff>
    </xdr:from>
    <xdr:to>
      <xdr:col>2</xdr:col>
      <xdr:colOff>571002</xdr:colOff>
      <xdr:row>893</xdr:row>
      <xdr:rowOff>217432</xdr:rowOff>
    </xdr:to>
    <xdr:pic>
      <xdr:nvPicPr>
        <xdr:cNvPr id="894" name="図 893">
          <a:extLst>
            <a:ext uri="{FF2B5EF4-FFF2-40B4-BE49-F238E27FC236}">
              <a16:creationId xmlns:a16="http://schemas.microsoft.com/office/drawing/2014/main" id="{50A42155-7819-49C9-A500-2494AC03AF74}"/>
            </a:ext>
          </a:extLst>
        </xdr:cNvPr>
        <xdr:cNvPicPr>
          <a:picLocks noChangeAspect="1"/>
        </xdr:cNvPicPr>
      </xdr:nvPicPr>
      <xdr:blipFill>
        <a:blip xmlns:r="http://schemas.openxmlformats.org/officeDocument/2006/relationships" r:embed="rId811">
          <a:extLst>
            <a:ext uri="{28A0092B-C50C-407E-A947-70E740481C1C}">
              <a14:useLocalDpi xmlns:a14="http://schemas.microsoft.com/office/drawing/2010/main" val="0"/>
            </a:ext>
          </a:extLst>
        </a:blip>
        <a:stretch>
          <a:fillRect/>
        </a:stretch>
      </xdr:blipFill>
      <xdr:spPr>
        <a:xfrm>
          <a:off x="5198190" y="265279105"/>
          <a:ext cx="409632" cy="190527"/>
        </a:xfrm>
        <a:prstGeom prst="rect">
          <a:avLst/>
        </a:prstGeom>
      </xdr:spPr>
    </xdr:pic>
    <xdr:clientData/>
  </xdr:twoCellAnchor>
  <xdr:twoCellAnchor editAs="oneCell">
    <xdr:from>
      <xdr:col>2</xdr:col>
      <xdr:colOff>161370</xdr:colOff>
      <xdr:row>894</xdr:row>
      <xdr:rowOff>28230</xdr:rowOff>
    </xdr:from>
    <xdr:to>
      <xdr:col>2</xdr:col>
      <xdr:colOff>571002</xdr:colOff>
      <xdr:row>894</xdr:row>
      <xdr:rowOff>217412</xdr:rowOff>
    </xdr:to>
    <xdr:pic>
      <xdr:nvPicPr>
        <xdr:cNvPr id="895" name="図 894">
          <a:extLst>
            <a:ext uri="{FF2B5EF4-FFF2-40B4-BE49-F238E27FC236}">
              <a16:creationId xmlns:a16="http://schemas.microsoft.com/office/drawing/2014/main" id="{9E4DEEB2-F561-4338-9C9A-E741EDEC413F}"/>
            </a:ext>
          </a:extLst>
        </xdr:cNvPr>
        <xdr:cNvPicPr>
          <a:picLocks noChangeAspect="1"/>
        </xdr:cNvPicPr>
      </xdr:nvPicPr>
      <xdr:blipFill>
        <a:blip xmlns:r="http://schemas.openxmlformats.org/officeDocument/2006/relationships" r:embed="rId812">
          <a:extLst>
            <a:ext uri="{28A0092B-C50C-407E-A947-70E740481C1C}">
              <a14:useLocalDpi xmlns:a14="http://schemas.microsoft.com/office/drawing/2010/main" val="0"/>
            </a:ext>
          </a:extLst>
        </a:blip>
        <a:stretch>
          <a:fillRect/>
        </a:stretch>
      </xdr:blipFill>
      <xdr:spPr>
        <a:xfrm>
          <a:off x="5198190" y="265577610"/>
          <a:ext cx="409632" cy="189182"/>
        </a:xfrm>
        <a:prstGeom prst="rect">
          <a:avLst/>
        </a:prstGeom>
      </xdr:spPr>
    </xdr:pic>
    <xdr:clientData/>
  </xdr:twoCellAnchor>
  <xdr:twoCellAnchor editAs="oneCell">
    <xdr:from>
      <xdr:col>2</xdr:col>
      <xdr:colOff>161370</xdr:colOff>
      <xdr:row>895</xdr:row>
      <xdr:rowOff>28235</xdr:rowOff>
    </xdr:from>
    <xdr:to>
      <xdr:col>2</xdr:col>
      <xdr:colOff>571002</xdr:colOff>
      <xdr:row>895</xdr:row>
      <xdr:rowOff>217417</xdr:rowOff>
    </xdr:to>
    <xdr:pic>
      <xdr:nvPicPr>
        <xdr:cNvPr id="896" name="図 895">
          <a:extLst>
            <a:ext uri="{FF2B5EF4-FFF2-40B4-BE49-F238E27FC236}">
              <a16:creationId xmlns:a16="http://schemas.microsoft.com/office/drawing/2014/main" id="{F90D4B99-9AE2-4D5D-B0B0-C93087BEFD91}"/>
            </a:ext>
          </a:extLst>
        </xdr:cNvPr>
        <xdr:cNvPicPr>
          <a:picLocks noChangeAspect="1"/>
        </xdr:cNvPicPr>
      </xdr:nvPicPr>
      <xdr:blipFill>
        <a:blip xmlns:r="http://schemas.openxmlformats.org/officeDocument/2006/relationships" r:embed="rId813">
          <a:extLst>
            <a:ext uri="{28A0092B-C50C-407E-A947-70E740481C1C}">
              <a14:useLocalDpi xmlns:a14="http://schemas.microsoft.com/office/drawing/2010/main" val="0"/>
            </a:ext>
          </a:extLst>
        </a:blip>
        <a:stretch>
          <a:fillRect/>
        </a:stretch>
      </xdr:blipFill>
      <xdr:spPr>
        <a:xfrm>
          <a:off x="5198190" y="265874795"/>
          <a:ext cx="409632" cy="189182"/>
        </a:xfrm>
        <a:prstGeom prst="rect">
          <a:avLst/>
        </a:prstGeom>
      </xdr:spPr>
    </xdr:pic>
    <xdr:clientData/>
  </xdr:twoCellAnchor>
  <xdr:twoCellAnchor editAs="oneCell">
    <xdr:from>
      <xdr:col>2</xdr:col>
      <xdr:colOff>161370</xdr:colOff>
      <xdr:row>896</xdr:row>
      <xdr:rowOff>26895</xdr:rowOff>
    </xdr:from>
    <xdr:to>
      <xdr:col>2</xdr:col>
      <xdr:colOff>571002</xdr:colOff>
      <xdr:row>896</xdr:row>
      <xdr:rowOff>217422</xdr:rowOff>
    </xdr:to>
    <xdr:pic>
      <xdr:nvPicPr>
        <xdr:cNvPr id="897" name="図 896">
          <a:extLst>
            <a:ext uri="{FF2B5EF4-FFF2-40B4-BE49-F238E27FC236}">
              <a16:creationId xmlns:a16="http://schemas.microsoft.com/office/drawing/2014/main" id="{CC8CF168-3B2D-4401-9B32-4C9F2D3180FB}"/>
            </a:ext>
          </a:extLst>
        </xdr:cNvPr>
        <xdr:cNvPicPr>
          <a:picLocks noChangeAspect="1"/>
        </xdr:cNvPicPr>
      </xdr:nvPicPr>
      <xdr:blipFill>
        <a:blip xmlns:r="http://schemas.openxmlformats.org/officeDocument/2006/relationships" r:embed="rId814">
          <a:extLst>
            <a:ext uri="{28A0092B-C50C-407E-A947-70E740481C1C}">
              <a14:useLocalDpi xmlns:a14="http://schemas.microsoft.com/office/drawing/2010/main" val="0"/>
            </a:ext>
          </a:extLst>
        </a:blip>
        <a:stretch>
          <a:fillRect/>
        </a:stretch>
      </xdr:blipFill>
      <xdr:spPr>
        <a:xfrm>
          <a:off x="5198190" y="266170635"/>
          <a:ext cx="409632" cy="190527"/>
        </a:xfrm>
        <a:prstGeom prst="rect">
          <a:avLst/>
        </a:prstGeom>
      </xdr:spPr>
    </xdr:pic>
    <xdr:clientData/>
  </xdr:twoCellAnchor>
  <xdr:twoCellAnchor editAs="oneCell">
    <xdr:from>
      <xdr:col>2</xdr:col>
      <xdr:colOff>161370</xdr:colOff>
      <xdr:row>897</xdr:row>
      <xdr:rowOff>26900</xdr:rowOff>
    </xdr:from>
    <xdr:to>
      <xdr:col>2</xdr:col>
      <xdr:colOff>571002</xdr:colOff>
      <xdr:row>897</xdr:row>
      <xdr:rowOff>217427</xdr:rowOff>
    </xdr:to>
    <xdr:pic>
      <xdr:nvPicPr>
        <xdr:cNvPr id="898" name="図 897">
          <a:extLst>
            <a:ext uri="{FF2B5EF4-FFF2-40B4-BE49-F238E27FC236}">
              <a16:creationId xmlns:a16="http://schemas.microsoft.com/office/drawing/2014/main" id="{D57215FC-7F32-4D9C-A20F-77257FAEDCEA}"/>
            </a:ext>
          </a:extLst>
        </xdr:cNvPr>
        <xdr:cNvPicPr>
          <a:picLocks noChangeAspect="1"/>
        </xdr:cNvPicPr>
      </xdr:nvPicPr>
      <xdr:blipFill>
        <a:blip xmlns:r="http://schemas.openxmlformats.org/officeDocument/2006/relationships" r:embed="rId815">
          <a:extLst>
            <a:ext uri="{28A0092B-C50C-407E-A947-70E740481C1C}">
              <a14:useLocalDpi xmlns:a14="http://schemas.microsoft.com/office/drawing/2010/main" val="0"/>
            </a:ext>
          </a:extLst>
        </a:blip>
        <a:stretch>
          <a:fillRect/>
        </a:stretch>
      </xdr:blipFill>
      <xdr:spPr>
        <a:xfrm>
          <a:off x="5198190" y="266467820"/>
          <a:ext cx="409632" cy="190527"/>
        </a:xfrm>
        <a:prstGeom prst="rect">
          <a:avLst/>
        </a:prstGeom>
      </xdr:spPr>
    </xdr:pic>
    <xdr:clientData/>
  </xdr:twoCellAnchor>
  <xdr:twoCellAnchor editAs="oneCell">
    <xdr:from>
      <xdr:col>2</xdr:col>
      <xdr:colOff>161370</xdr:colOff>
      <xdr:row>898</xdr:row>
      <xdr:rowOff>26905</xdr:rowOff>
    </xdr:from>
    <xdr:to>
      <xdr:col>2</xdr:col>
      <xdr:colOff>409055</xdr:colOff>
      <xdr:row>898</xdr:row>
      <xdr:rowOff>217432</xdr:rowOff>
    </xdr:to>
    <xdr:pic>
      <xdr:nvPicPr>
        <xdr:cNvPr id="899" name="図 898">
          <a:extLst>
            <a:ext uri="{FF2B5EF4-FFF2-40B4-BE49-F238E27FC236}">
              <a16:creationId xmlns:a16="http://schemas.microsoft.com/office/drawing/2014/main" id="{1C759CBC-9EE6-4794-ABF6-AA88E39FB6BB}"/>
            </a:ext>
          </a:extLst>
        </xdr:cNvPr>
        <xdr:cNvPicPr>
          <a:picLocks noChangeAspect="1"/>
        </xdr:cNvPicPr>
      </xdr:nvPicPr>
      <xdr:blipFill>
        <a:blip xmlns:r="http://schemas.openxmlformats.org/officeDocument/2006/relationships" r:embed="rId816">
          <a:extLst>
            <a:ext uri="{28A0092B-C50C-407E-A947-70E740481C1C}">
              <a14:useLocalDpi xmlns:a14="http://schemas.microsoft.com/office/drawing/2010/main" val="0"/>
            </a:ext>
          </a:extLst>
        </a:blip>
        <a:stretch>
          <a:fillRect/>
        </a:stretch>
      </xdr:blipFill>
      <xdr:spPr>
        <a:xfrm>
          <a:off x="5198190" y="266765005"/>
          <a:ext cx="247685" cy="190527"/>
        </a:xfrm>
        <a:prstGeom prst="rect">
          <a:avLst/>
        </a:prstGeom>
      </xdr:spPr>
    </xdr:pic>
    <xdr:clientData/>
  </xdr:twoCellAnchor>
  <xdr:twoCellAnchor editAs="oneCell">
    <xdr:from>
      <xdr:col>2</xdr:col>
      <xdr:colOff>161370</xdr:colOff>
      <xdr:row>899</xdr:row>
      <xdr:rowOff>28230</xdr:rowOff>
    </xdr:from>
    <xdr:to>
      <xdr:col>2</xdr:col>
      <xdr:colOff>380476</xdr:colOff>
      <xdr:row>899</xdr:row>
      <xdr:rowOff>217412</xdr:rowOff>
    </xdr:to>
    <xdr:pic>
      <xdr:nvPicPr>
        <xdr:cNvPr id="900" name="図 899">
          <a:extLst>
            <a:ext uri="{FF2B5EF4-FFF2-40B4-BE49-F238E27FC236}">
              <a16:creationId xmlns:a16="http://schemas.microsoft.com/office/drawing/2014/main" id="{00F20C69-9CAD-4485-9C28-E6E963E078D5}"/>
            </a:ext>
          </a:extLst>
        </xdr:cNvPr>
        <xdr:cNvPicPr>
          <a:picLocks noChangeAspect="1"/>
        </xdr:cNvPicPr>
      </xdr:nvPicPr>
      <xdr:blipFill>
        <a:blip xmlns:r="http://schemas.openxmlformats.org/officeDocument/2006/relationships" r:embed="rId817">
          <a:extLst>
            <a:ext uri="{28A0092B-C50C-407E-A947-70E740481C1C}">
              <a14:useLocalDpi xmlns:a14="http://schemas.microsoft.com/office/drawing/2010/main" val="0"/>
            </a:ext>
          </a:extLst>
        </a:blip>
        <a:stretch>
          <a:fillRect/>
        </a:stretch>
      </xdr:blipFill>
      <xdr:spPr>
        <a:xfrm>
          <a:off x="5198190" y="267063510"/>
          <a:ext cx="219106" cy="189182"/>
        </a:xfrm>
        <a:prstGeom prst="rect">
          <a:avLst/>
        </a:prstGeom>
      </xdr:spPr>
    </xdr:pic>
    <xdr:clientData/>
  </xdr:twoCellAnchor>
  <xdr:oneCellAnchor>
    <xdr:from>
      <xdr:col>6</xdr:col>
      <xdr:colOff>161370</xdr:colOff>
      <xdr:row>1</xdr:row>
      <xdr:rowOff>26895</xdr:rowOff>
    </xdr:from>
    <xdr:ext cx="254058" cy="254058"/>
    <xdr:pic>
      <xdr:nvPicPr>
        <xdr:cNvPr id="934" name="図 933">
          <a:extLst>
            <a:ext uri="{FF2B5EF4-FFF2-40B4-BE49-F238E27FC236}">
              <a16:creationId xmlns:a16="http://schemas.microsoft.com/office/drawing/2014/main" id="{ACEE4E24-46F1-4A29-ABC9-FF7FCA95B6E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5199535" y="22384871"/>
          <a:ext cx="254058" cy="254058"/>
        </a:xfrm>
        <a:prstGeom prst="rect">
          <a:avLst/>
        </a:prstGeom>
      </xdr:spPr>
    </xdr:pic>
    <xdr:clientData/>
  </xdr:oneCellAnchor>
  <xdr:oneCellAnchor>
    <xdr:from>
      <xdr:col>6</xdr:col>
      <xdr:colOff>161370</xdr:colOff>
      <xdr:row>2</xdr:row>
      <xdr:rowOff>26895</xdr:rowOff>
    </xdr:from>
    <xdr:ext cx="253968" cy="253968"/>
    <xdr:pic>
      <xdr:nvPicPr>
        <xdr:cNvPr id="935" name="図 934">
          <a:extLst>
            <a:ext uri="{FF2B5EF4-FFF2-40B4-BE49-F238E27FC236}">
              <a16:creationId xmlns:a16="http://schemas.microsoft.com/office/drawing/2014/main" id="{95F7DE44-9A62-4E01-BCF5-C8E15B2DF8DA}"/>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5199535" y="22680707"/>
          <a:ext cx="253968" cy="253968"/>
        </a:xfrm>
        <a:prstGeom prst="rect">
          <a:avLst/>
        </a:prstGeom>
      </xdr:spPr>
    </xdr:pic>
    <xdr:clientData/>
  </xdr:oneCellAnchor>
  <xdr:oneCellAnchor>
    <xdr:from>
      <xdr:col>6</xdr:col>
      <xdr:colOff>161370</xdr:colOff>
      <xdr:row>3</xdr:row>
      <xdr:rowOff>26896</xdr:rowOff>
    </xdr:from>
    <xdr:ext cx="253968" cy="253968"/>
    <xdr:pic>
      <xdr:nvPicPr>
        <xdr:cNvPr id="936" name="図 935">
          <a:extLst>
            <a:ext uri="{FF2B5EF4-FFF2-40B4-BE49-F238E27FC236}">
              <a16:creationId xmlns:a16="http://schemas.microsoft.com/office/drawing/2014/main" id="{443F22CB-6C17-4E35-8F6B-048CCBEB6B1B}"/>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5199535" y="22976543"/>
          <a:ext cx="253968" cy="253968"/>
        </a:xfrm>
        <a:prstGeom prst="rect">
          <a:avLst/>
        </a:prstGeom>
      </xdr:spPr>
    </xdr:pic>
    <xdr:clientData/>
  </xdr:oneCellAnchor>
  <xdr:oneCellAnchor>
    <xdr:from>
      <xdr:col>6</xdr:col>
      <xdr:colOff>161370</xdr:colOff>
      <xdr:row>4</xdr:row>
      <xdr:rowOff>28239</xdr:rowOff>
    </xdr:from>
    <xdr:ext cx="253968" cy="252623"/>
    <xdr:pic>
      <xdr:nvPicPr>
        <xdr:cNvPr id="937" name="図 936">
          <a:extLst>
            <a:ext uri="{FF2B5EF4-FFF2-40B4-BE49-F238E27FC236}">
              <a16:creationId xmlns:a16="http://schemas.microsoft.com/office/drawing/2014/main" id="{49543523-5D0D-4DB3-9BF6-7DC09B6727A2}"/>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5199535" y="23273721"/>
          <a:ext cx="253968" cy="252623"/>
        </a:xfrm>
        <a:prstGeom prst="rect">
          <a:avLst/>
        </a:prstGeom>
      </xdr:spPr>
    </xdr:pic>
    <xdr:clientData/>
  </xdr:oneCellAnchor>
  <xdr:oneCellAnchor>
    <xdr:from>
      <xdr:col>6</xdr:col>
      <xdr:colOff>161370</xdr:colOff>
      <xdr:row>5</xdr:row>
      <xdr:rowOff>26895</xdr:rowOff>
    </xdr:from>
    <xdr:ext cx="254058" cy="254058"/>
    <xdr:pic>
      <xdr:nvPicPr>
        <xdr:cNvPr id="938" name="図 937">
          <a:extLst>
            <a:ext uri="{FF2B5EF4-FFF2-40B4-BE49-F238E27FC236}">
              <a16:creationId xmlns:a16="http://schemas.microsoft.com/office/drawing/2014/main" id="{8726AC81-02DE-48E8-94DB-E2FF018F7E1C}"/>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5199535" y="23568213"/>
          <a:ext cx="254058" cy="254058"/>
        </a:xfrm>
        <a:prstGeom prst="rect">
          <a:avLst/>
        </a:prstGeom>
      </xdr:spPr>
    </xdr:pic>
    <xdr:clientData/>
  </xdr:oneCellAnchor>
  <xdr:oneCellAnchor>
    <xdr:from>
      <xdr:col>6</xdr:col>
      <xdr:colOff>161370</xdr:colOff>
      <xdr:row>6</xdr:row>
      <xdr:rowOff>26895</xdr:rowOff>
    </xdr:from>
    <xdr:ext cx="254148" cy="254148"/>
    <xdr:pic>
      <xdr:nvPicPr>
        <xdr:cNvPr id="939" name="図 938">
          <a:extLst>
            <a:ext uri="{FF2B5EF4-FFF2-40B4-BE49-F238E27FC236}">
              <a16:creationId xmlns:a16="http://schemas.microsoft.com/office/drawing/2014/main" id="{9C83F989-46C0-4F4E-9A0C-6210E88D3A9C}"/>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5199535" y="23864048"/>
          <a:ext cx="254148" cy="254148"/>
        </a:xfrm>
        <a:prstGeom prst="rect">
          <a:avLst/>
        </a:prstGeom>
      </xdr:spPr>
    </xdr:pic>
    <xdr:clientData/>
  </xdr:oneCellAnchor>
  <xdr:oneCellAnchor>
    <xdr:from>
      <xdr:col>6</xdr:col>
      <xdr:colOff>161370</xdr:colOff>
      <xdr:row>7</xdr:row>
      <xdr:rowOff>26895</xdr:rowOff>
    </xdr:from>
    <xdr:ext cx="254058" cy="254058"/>
    <xdr:pic>
      <xdr:nvPicPr>
        <xdr:cNvPr id="940" name="図 939">
          <a:extLst>
            <a:ext uri="{FF2B5EF4-FFF2-40B4-BE49-F238E27FC236}">
              <a16:creationId xmlns:a16="http://schemas.microsoft.com/office/drawing/2014/main" id="{7352D774-8C66-41A6-8AE5-2397EE454746}"/>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5199535" y="24159883"/>
          <a:ext cx="254058" cy="254058"/>
        </a:xfrm>
        <a:prstGeom prst="rect">
          <a:avLst/>
        </a:prstGeom>
      </xdr:spPr>
    </xdr:pic>
    <xdr:clientData/>
  </xdr:oneCellAnchor>
  <xdr:oneCellAnchor>
    <xdr:from>
      <xdr:col>6</xdr:col>
      <xdr:colOff>161370</xdr:colOff>
      <xdr:row>8</xdr:row>
      <xdr:rowOff>26896</xdr:rowOff>
    </xdr:from>
    <xdr:ext cx="254058" cy="254058"/>
    <xdr:pic>
      <xdr:nvPicPr>
        <xdr:cNvPr id="941" name="図 940">
          <a:extLst>
            <a:ext uri="{FF2B5EF4-FFF2-40B4-BE49-F238E27FC236}">
              <a16:creationId xmlns:a16="http://schemas.microsoft.com/office/drawing/2014/main" id="{39CBD666-EBCA-4215-8B25-A7BCB1F49115}"/>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5199535" y="24455720"/>
          <a:ext cx="254058" cy="254058"/>
        </a:xfrm>
        <a:prstGeom prst="rect">
          <a:avLst/>
        </a:prstGeom>
      </xdr:spPr>
    </xdr:pic>
    <xdr:clientData/>
  </xdr:oneCellAnchor>
  <xdr:oneCellAnchor>
    <xdr:from>
      <xdr:col>6</xdr:col>
      <xdr:colOff>161370</xdr:colOff>
      <xdr:row>9</xdr:row>
      <xdr:rowOff>28238</xdr:rowOff>
    </xdr:from>
    <xdr:ext cx="190500" cy="189156"/>
    <xdr:pic>
      <xdr:nvPicPr>
        <xdr:cNvPr id="942" name="図 941">
          <a:extLst>
            <a:ext uri="{FF2B5EF4-FFF2-40B4-BE49-F238E27FC236}">
              <a16:creationId xmlns:a16="http://schemas.microsoft.com/office/drawing/2014/main" id="{D7D4E64C-D70A-455F-B857-50F42CD342C7}"/>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5199535" y="24752897"/>
          <a:ext cx="190500" cy="189156"/>
        </a:xfrm>
        <a:prstGeom prst="rect">
          <a:avLst/>
        </a:prstGeom>
      </xdr:spPr>
    </xdr:pic>
    <xdr:clientData/>
  </xdr:oneCellAnchor>
  <xdr:oneCellAnchor>
    <xdr:from>
      <xdr:col>6</xdr:col>
      <xdr:colOff>161370</xdr:colOff>
      <xdr:row>10</xdr:row>
      <xdr:rowOff>26895</xdr:rowOff>
    </xdr:from>
    <xdr:ext cx="190500" cy="190500"/>
    <xdr:pic>
      <xdr:nvPicPr>
        <xdr:cNvPr id="943" name="図 942">
          <a:extLst>
            <a:ext uri="{FF2B5EF4-FFF2-40B4-BE49-F238E27FC236}">
              <a16:creationId xmlns:a16="http://schemas.microsoft.com/office/drawing/2014/main" id="{3C1774DA-2AFE-4CFE-B4AE-D256C82BE31D}"/>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5199535" y="25047389"/>
          <a:ext cx="190500" cy="190500"/>
        </a:xfrm>
        <a:prstGeom prst="rect">
          <a:avLst/>
        </a:prstGeom>
      </xdr:spPr>
    </xdr:pic>
    <xdr:clientData/>
  </xdr:oneCellAnchor>
  <xdr:oneCellAnchor>
    <xdr:from>
      <xdr:col>6</xdr:col>
      <xdr:colOff>161370</xdr:colOff>
      <xdr:row>11</xdr:row>
      <xdr:rowOff>26895</xdr:rowOff>
    </xdr:from>
    <xdr:ext cx="190500" cy="190500"/>
    <xdr:pic>
      <xdr:nvPicPr>
        <xdr:cNvPr id="944" name="図 943">
          <a:extLst>
            <a:ext uri="{FF2B5EF4-FFF2-40B4-BE49-F238E27FC236}">
              <a16:creationId xmlns:a16="http://schemas.microsoft.com/office/drawing/2014/main" id="{8A13A4D3-17A2-4F0D-B65C-B50E04DD0269}"/>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5199535" y="25343224"/>
          <a:ext cx="190500" cy="190500"/>
        </a:xfrm>
        <a:prstGeom prst="rect">
          <a:avLst/>
        </a:prstGeom>
      </xdr:spPr>
    </xdr:pic>
    <xdr:clientData/>
  </xdr:oneCellAnchor>
  <xdr:oneCellAnchor>
    <xdr:from>
      <xdr:col>6</xdr:col>
      <xdr:colOff>161370</xdr:colOff>
      <xdr:row>12</xdr:row>
      <xdr:rowOff>26895</xdr:rowOff>
    </xdr:from>
    <xdr:ext cx="190500" cy="190500"/>
    <xdr:pic>
      <xdr:nvPicPr>
        <xdr:cNvPr id="945" name="図 944">
          <a:extLst>
            <a:ext uri="{FF2B5EF4-FFF2-40B4-BE49-F238E27FC236}">
              <a16:creationId xmlns:a16="http://schemas.microsoft.com/office/drawing/2014/main" id="{0122A1ED-B760-4C3E-8249-FCBFB82EEFF5}"/>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5199535" y="25639060"/>
          <a:ext cx="190500" cy="190500"/>
        </a:xfrm>
        <a:prstGeom prst="rect">
          <a:avLst/>
        </a:prstGeom>
      </xdr:spPr>
    </xdr:pic>
    <xdr:clientData/>
  </xdr:oneCellAnchor>
  <xdr:oneCellAnchor>
    <xdr:from>
      <xdr:col>6</xdr:col>
      <xdr:colOff>161370</xdr:colOff>
      <xdr:row>13</xdr:row>
      <xdr:rowOff>26896</xdr:rowOff>
    </xdr:from>
    <xdr:ext cx="254058" cy="254058"/>
    <xdr:pic>
      <xdr:nvPicPr>
        <xdr:cNvPr id="946" name="図 945">
          <a:extLst>
            <a:ext uri="{FF2B5EF4-FFF2-40B4-BE49-F238E27FC236}">
              <a16:creationId xmlns:a16="http://schemas.microsoft.com/office/drawing/2014/main" id="{B95A9545-7409-4B14-9B41-E0136A6657B6}"/>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5199535" y="25934896"/>
          <a:ext cx="254058" cy="254058"/>
        </a:xfrm>
        <a:prstGeom prst="rect">
          <a:avLst/>
        </a:prstGeom>
      </xdr:spPr>
    </xdr:pic>
    <xdr:clientData/>
  </xdr:oneCellAnchor>
  <xdr:oneCellAnchor>
    <xdr:from>
      <xdr:col>6</xdr:col>
      <xdr:colOff>161370</xdr:colOff>
      <xdr:row>14</xdr:row>
      <xdr:rowOff>28239</xdr:rowOff>
    </xdr:from>
    <xdr:ext cx="254058" cy="252713"/>
    <xdr:pic>
      <xdr:nvPicPr>
        <xdr:cNvPr id="947" name="図 946">
          <a:extLst>
            <a:ext uri="{FF2B5EF4-FFF2-40B4-BE49-F238E27FC236}">
              <a16:creationId xmlns:a16="http://schemas.microsoft.com/office/drawing/2014/main" id="{AF5B3572-C0DE-4108-B80D-957012016B67}"/>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5199535" y="26232074"/>
          <a:ext cx="254058" cy="252713"/>
        </a:xfrm>
        <a:prstGeom prst="rect">
          <a:avLst/>
        </a:prstGeom>
      </xdr:spPr>
    </xdr:pic>
    <xdr:clientData/>
  </xdr:oneCellAnchor>
  <xdr:oneCellAnchor>
    <xdr:from>
      <xdr:col>6</xdr:col>
      <xdr:colOff>161370</xdr:colOff>
      <xdr:row>15</xdr:row>
      <xdr:rowOff>26896</xdr:rowOff>
    </xdr:from>
    <xdr:ext cx="253968" cy="253968"/>
    <xdr:pic>
      <xdr:nvPicPr>
        <xdr:cNvPr id="948" name="図 947">
          <a:extLst>
            <a:ext uri="{FF2B5EF4-FFF2-40B4-BE49-F238E27FC236}">
              <a16:creationId xmlns:a16="http://schemas.microsoft.com/office/drawing/2014/main" id="{1C88C1F8-6515-454B-9BC2-5849A436A676}"/>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5199535" y="26526567"/>
          <a:ext cx="253968" cy="253968"/>
        </a:xfrm>
        <a:prstGeom prst="rect">
          <a:avLst/>
        </a:prstGeom>
      </xdr:spPr>
    </xdr:pic>
    <xdr:clientData/>
  </xdr:oneCellAnchor>
  <xdr:oneCellAnchor>
    <xdr:from>
      <xdr:col>6</xdr:col>
      <xdr:colOff>161370</xdr:colOff>
      <xdr:row>16</xdr:row>
      <xdr:rowOff>26895</xdr:rowOff>
    </xdr:from>
    <xdr:ext cx="253968" cy="253968"/>
    <xdr:pic>
      <xdr:nvPicPr>
        <xdr:cNvPr id="949" name="図 948">
          <a:extLst>
            <a:ext uri="{FF2B5EF4-FFF2-40B4-BE49-F238E27FC236}">
              <a16:creationId xmlns:a16="http://schemas.microsoft.com/office/drawing/2014/main" id="{D32DC3A4-33E3-44F1-94B4-2B43DD1687C6}"/>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5199535" y="26822401"/>
          <a:ext cx="253968" cy="253968"/>
        </a:xfrm>
        <a:prstGeom prst="rect">
          <a:avLst/>
        </a:prstGeom>
      </xdr:spPr>
    </xdr:pic>
    <xdr:clientData/>
  </xdr:oneCellAnchor>
  <xdr:oneCellAnchor>
    <xdr:from>
      <xdr:col>6</xdr:col>
      <xdr:colOff>161370</xdr:colOff>
      <xdr:row>17</xdr:row>
      <xdr:rowOff>28239</xdr:rowOff>
    </xdr:from>
    <xdr:ext cx="190476" cy="189131"/>
    <xdr:pic>
      <xdr:nvPicPr>
        <xdr:cNvPr id="950" name="図 949">
          <a:extLst>
            <a:ext uri="{FF2B5EF4-FFF2-40B4-BE49-F238E27FC236}">
              <a16:creationId xmlns:a16="http://schemas.microsoft.com/office/drawing/2014/main" id="{4F316F42-144A-45ED-BFD4-65AA1E6351A1}"/>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5199535" y="27119580"/>
          <a:ext cx="190476" cy="189131"/>
        </a:xfrm>
        <a:prstGeom prst="rect">
          <a:avLst/>
        </a:prstGeom>
      </xdr:spPr>
    </xdr:pic>
    <xdr:clientData/>
  </xdr:oneCellAnchor>
  <xdr:oneCellAnchor>
    <xdr:from>
      <xdr:col>6</xdr:col>
      <xdr:colOff>161370</xdr:colOff>
      <xdr:row>18</xdr:row>
      <xdr:rowOff>26896</xdr:rowOff>
    </xdr:from>
    <xdr:ext cx="190476" cy="190476"/>
    <xdr:pic>
      <xdr:nvPicPr>
        <xdr:cNvPr id="951" name="図 950">
          <a:extLst>
            <a:ext uri="{FF2B5EF4-FFF2-40B4-BE49-F238E27FC236}">
              <a16:creationId xmlns:a16="http://schemas.microsoft.com/office/drawing/2014/main" id="{94BECA4D-5354-46FD-A6CD-0813B889966A}"/>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5199535" y="27414072"/>
          <a:ext cx="190476" cy="190476"/>
        </a:xfrm>
        <a:prstGeom prst="rect">
          <a:avLst/>
        </a:prstGeom>
      </xdr:spPr>
    </xdr:pic>
    <xdr:clientData/>
  </xdr:oneCellAnchor>
  <xdr:oneCellAnchor>
    <xdr:from>
      <xdr:col>6</xdr:col>
      <xdr:colOff>161370</xdr:colOff>
      <xdr:row>19</xdr:row>
      <xdr:rowOff>28238</xdr:rowOff>
    </xdr:from>
    <xdr:ext cx="190476" cy="189132"/>
    <xdr:pic>
      <xdr:nvPicPr>
        <xdr:cNvPr id="952" name="図 951">
          <a:extLst>
            <a:ext uri="{FF2B5EF4-FFF2-40B4-BE49-F238E27FC236}">
              <a16:creationId xmlns:a16="http://schemas.microsoft.com/office/drawing/2014/main" id="{849AAA2A-2D66-461A-8441-C2386C80FF1F}"/>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5199535" y="27711250"/>
          <a:ext cx="190476" cy="189132"/>
        </a:xfrm>
        <a:prstGeom prst="rect">
          <a:avLst/>
        </a:prstGeom>
      </xdr:spPr>
    </xdr:pic>
    <xdr:clientData/>
  </xdr:oneCellAnchor>
  <xdr:oneCellAnchor>
    <xdr:from>
      <xdr:col>6</xdr:col>
      <xdr:colOff>161370</xdr:colOff>
      <xdr:row>20</xdr:row>
      <xdr:rowOff>26896</xdr:rowOff>
    </xdr:from>
    <xdr:ext cx="190476" cy="190476"/>
    <xdr:pic>
      <xdr:nvPicPr>
        <xdr:cNvPr id="953" name="図 952">
          <a:extLst>
            <a:ext uri="{FF2B5EF4-FFF2-40B4-BE49-F238E27FC236}">
              <a16:creationId xmlns:a16="http://schemas.microsoft.com/office/drawing/2014/main" id="{F49F4068-1B3F-436B-A8CA-CB401859230C}"/>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5199535" y="28005743"/>
          <a:ext cx="190476" cy="190476"/>
        </a:xfrm>
        <a:prstGeom prst="rect">
          <a:avLst/>
        </a:prstGeom>
      </xdr:spPr>
    </xdr:pic>
    <xdr:clientData/>
  </xdr:oneCellAnchor>
  <xdr:oneCellAnchor>
    <xdr:from>
      <xdr:col>6</xdr:col>
      <xdr:colOff>161370</xdr:colOff>
      <xdr:row>21</xdr:row>
      <xdr:rowOff>26895</xdr:rowOff>
    </xdr:from>
    <xdr:ext cx="190476" cy="190476"/>
    <xdr:pic>
      <xdr:nvPicPr>
        <xdr:cNvPr id="954" name="図 953">
          <a:extLst>
            <a:ext uri="{FF2B5EF4-FFF2-40B4-BE49-F238E27FC236}">
              <a16:creationId xmlns:a16="http://schemas.microsoft.com/office/drawing/2014/main" id="{19F854FF-07F3-4445-8795-4489B61B64EE}"/>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5199535" y="28301577"/>
          <a:ext cx="190476" cy="190476"/>
        </a:xfrm>
        <a:prstGeom prst="rect">
          <a:avLst/>
        </a:prstGeom>
      </xdr:spPr>
    </xdr:pic>
    <xdr:clientData/>
  </xdr:oneCellAnchor>
  <xdr:oneCellAnchor>
    <xdr:from>
      <xdr:col>6</xdr:col>
      <xdr:colOff>161370</xdr:colOff>
      <xdr:row>22</xdr:row>
      <xdr:rowOff>28238</xdr:rowOff>
    </xdr:from>
    <xdr:ext cx="254058" cy="252714"/>
    <xdr:pic>
      <xdr:nvPicPr>
        <xdr:cNvPr id="955" name="図 954">
          <a:extLst>
            <a:ext uri="{FF2B5EF4-FFF2-40B4-BE49-F238E27FC236}">
              <a16:creationId xmlns:a16="http://schemas.microsoft.com/office/drawing/2014/main" id="{8ACCCB3C-5A4E-4F2E-B4BF-AA9CFCFB3A7D}"/>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5199535" y="28598756"/>
          <a:ext cx="254058" cy="252714"/>
        </a:xfrm>
        <a:prstGeom prst="rect">
          <a:avLst/>
        </a:prstGeom>
      </xdr:spPr>
    </xdr:pic>
    <xdr:clientData/>
  </xdr:oneCellAnchor>
  <xdr:oneCellAnchor>
    <xdr:from>
      <xdr:col>6</xdr:col>
      <xdr:colOff>161370</xdr:colOff>
      <xdr:row>23</xdr:row>
      <xdr:rowOff>26896</xdr:rowOff>
    </xdr:from>
    <xdr:ext cx="254058" cy="254058"/>
    <xdr:pic>
      <xdr:nvPicPr>
        <xdr:cNvPr id="956" name="図 955">
          <a:extLst>
            <a:ext uri="{FF2B5EF4-FFF2-40B4-BE49-F238E27FC236}">
              <a16:creationId xmlns:a16="http://schemas.microsoft.com/office/drawing/2014/main" id="{FC0D89C0-B8CA-4E4A-9696-297A565DDF0C}"/>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5199535" y="28893249"/>
          <a:ext cx="254058" cy="254058"/>
        </a:xfrm>
        <a:prstGeom prst="rect">
          <a:avLst/>
        </a:prstGeom>
      </xdr:spPr>
    </xdr:pic>
    <xdr:clientData/>
  </xdr:oneCellAnchor>
  <xdr:oneCellAnchor>
    <xdr:from>
      <xdr:col>6</xdr:col>
      <xdr:colOff>161370</xdr:colOff>
      <xdr:row>24</xdr:row>
      <xdr:rowOff>28239</xdr:rowOff>
    </xdr:from>
    <xdr:ext cx="254058" cy="252713"/>
    <xdr:pic>
      <xdr:nvPicPr>
        <xdr:cNvPr id="957" name="図 956">
          <a:extLst>
            <a:ext uri="{FF2B5EF4-FFF2-40B4-BE49-F238E27FC236}">
              <a16:creationId xmlns:a16="http://schemas.microsoft.com/office/drawing/2014/main" id="{5F7FBEE4-BF1F-45A1-BD35-F9719051139E}"/>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5199535" y="29190427"/>
          <a:ext cx="254058" cy="252713"/>
        </a:xfrm>
        <a:prstGeom prst="rect">
          <a:avLst/>
        </a:prstGeom>
      </xdr:spPr>
    </xdr:pic>
    <xdr:clientData/>
  </xdr:oneCellAnchor>
  <xdr:oneCellAnchor>
    <xdr:from>
      <xdr:col>6</xdr:col>
      <xdr:colOff>161370</xdr:colOff>
      <xdr:row>25</xdr:row>
      <xdr:rowOff>26896</xdr:rowOff>
    </xdr:from>
    <xdr:ext cx="254058" cy="254058"/>
    <xdr:pic>
      <xdr:nvPicPr>
        <xdr:cNvPr id="958" name="図 957">
          <a:extLst>
            <a:ext uri="{FF2B5EF4-FFF2-40B4-BE49-F238E27FC236}">
              <a16:creationId xmlns:a16="http://schemas.microsoft.com/office/drawing/2014/main" id="{EE615851-E153-46C7-843D-4446609ECFCD}"/>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5199535" y="29484920"/>
          <a:ext cx="254058" cy="254058"/>
        </a:xfrm>
        <a:prstGeom prst="rect">
          <a:avLst/>
        </a:prstGeom>
      </xdr:spPr>
    </xdr:pic>
    <xdr:clientData/>
  </xdr:oneCellAnchor>
  <xdr:oneCellAnchor>
    <xdr:from>
      <xdr:col>6</xdr:col>
      <xdr:colOff>161370</xdr:colOff>
      <xdr:row>26</xdr:row>
      <xdr:rowOff>26895</xdr:rowOff>
    </xdr:from>
    <xdr:ext cx="254058" cy="254058"/>
    <xdr:pic>
      <xdr:nvPicPr>
        <xdr:cNvPr id="959" name="図 958">
          <a:extLst>
            <a:ext uri="{FF2B5EF4-FFF2-40B4-BE49-F238E27FC236}">
              <a16:creationId xmlns:a16="http://schemas.microsoft.com/office/drawing/2014/main" id="{87CD98B8-AAF6-4F1E-BC57-8AE8018440F3}"/>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5199535" y="29780754"/>
          <a:ext cx="254058" cy="254058"/>
        </a:xfrm>
        <a:prstGeom prst="rect">
          <a:avLst/>
        </a:prstGeom>
      </xdr:spPr>
    </xdr:pic>
    <xdr:clientData/>
  </xdr:oneCellAnchor>
  <xdr:oneCellAnchor>
    <xdr:from>
      <xdr:col>6</xdr:col>
      <xdr:colOff>161370</xdr:colOff>
      <xdr:row>27</xdr:row>
      <xdr:rowOff>28239</xdr:rowOff>
    </xdr:from>
    <xdr:ext cx="254058" cy="252713"/>
    <xdr:pic>
      <xdr:nvPicPr>
        <xdr:cNvPr id="960" name="図 959">
          <a:extLst>
            <a:ext uri="{FF2B5EF4-FFF2-40B4-BE49-F238E27FC236}">
              <a16:creationId xmlns:a16="http://schemas.microsoft.com/office/drawing/2014/main" id="{CAC8B103-077F-4F57-871C-D68FE73DAA81}"/>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5199535" y="30077933"/>
          <a:ext cx="254058" cy="252713"/>
        </a:xfrm>
        <a:prstGeom prst="rect">
          <a:avLst/>
        </a:prstGeom>
      </xdr:spPr>
    </xdr:pic>
    <xdr:clientData/>
  </xdr:oneCellAnchor>
  <xdr:oneCellAnchor>
    <xdr:from>
      <xdr:col>6</xdr:col>
      <xdr:colOff>161370</xdr:colOff>
      <xdr:row>28</xdr:row>
      <xdr:rowOff>26896</xdr:rowOff>
    </xdr:from>
    <xdr:ext cx="254058" cy="254058"/>
    <xdr:pic>
      <xdr:nvPicPr>
        <xdr:cNvPr id="961" name="図 960">
          <a:extLst>
            <a:ext uri="{FF2B5EF4-FFF2-40B4-BE49-F238E27FC236}">
              <a16:creationId xmlns:a16="http://schemas.microsoft.com/office/drawing/2014/main" id="{8F04DCF8-EA72-4B96-B139-E9EACA271FCA}"/>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5199535" y="30372425"/>
          <a:ext cx="254058" cy="254058"/>
        </a:xfrm>
        <a:prstGeom prst="rect">
          <a:avLst/>
        </a:prstGeom>
      </xdr:spPr>
    </xdr:pic>
    <xdr:clientData/>
  </xdr:oneCellAnchor>
  <xdr:oneCellAnchor>
    <xdr:from>
      <xdr:col>6</xdr:col>
      <xdr:colOff>161370</xdr:colOff>
      <xdr:row>29</xdr:row>
      <xdr:rowOff>28238</xdr:rowOff>
    </xdr:from>
    <xdr:ext cx="254058" cy="252714"/>
    <xdr:pic>
      <xdr:nvPicPr>
        <xdr:cNvPr id="962" name="図 961">
          <a:extLst>
            <a:ext uri="{FF2B5EF4-FFF2-40B4-BE49-F238E27FC236}">
              <a16:creationId xmlns:a16="http://schemas.microsoft.com/office/drawing/2014/main" id="{09825E98-61F4-4A22-A030-AEC693E66893}"/>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5199535" y="30669603"/>
          <a:ext cx="254058" cy="252714"/>
        </a:xfrm>
        <a:prstGeom prst="rect">
          <a:avLst/>
        </a:prstGeom>
      </xdr:spPr>
    </xdr:pic>
    <xdr:clientData/>
  </xdr:oneCellAnchor>
  <xdr:oneCellAnchor>
    <xdr:from>
      <xdr:col>6</xdr:col>
      <xdr:colOff>161370</xdr:colOff>
      <xdr:row>30</xdr:row>
      <xdr:rowOff>26896</xdr:rowOff>
    </xdr:from>
    <xdr:ext cx="254058" cy="254058"/>
    <xdr:pic>
      <xdr:nvPicPr>
        <xdr:cNvPr id="963" name="図 962">
          <a:extLst>
            <a:ext uri="{FF2B5EF4-FFF2-40B4-BE49-F238E27FC236}">
              <a16:creationId xmlns:a16="http://schemas.microsoft.com/office/drawing/2014/main" id="{2DC57E7B-F3FC-457D-9E72-66E6BFEED5BF}"/>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5199535" y="30964096"/>
          <a:ext cx="254058" cy="254058"/>
        </a:xfrm>
        <a:prstGeom prst="rect">
          <a:avLst/>
        </a:prstGeom>
      </xdr:spPr>
    </xdr:pic>
    <xdr:clientData/>
  </xdr:oneCellAnchor>
  <xdr:oneCellAnchor>
    <xdr:from>
      <xdr:col>6</xdr:col>
      <xdr:colOff>161370</xdr:colOff>
      <xdr:row>31</xdr:row>
      <xdr:rowOff>26895</xdr:rowOff>
    </xdr:from>
    <xdr:ext cx="254058" cy="254058"/>
    <xdr:pic>
      <xdr:nvPicPr>
        <xdr:cNvPr id="964" name="図 963">
          <a:extLst>
            <a:ext uri="{FF2B5EF4-FFF2-40B4-BE49-F238E27FC236}">
              <a16:creationId xmlns:a16="http://schemas.microsoft.com/office/drawing/2014/main" id="{43960FBD-43FC-4D08-9FB8-50908854A0BD}"/>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5199535" y="31259930"/>
          <a:ext cx="254058" cy="254058"/>
        </a:xfrm>
        <a:prstGeom prst="rect">
          <a:avLst/>
        </a:prstGeom>
      </xdr:spPr>
    </xdr:pic>
    <xdr:clientData/>
  </xdr:oneCellAnchor>
  <xdr:oneCellAnchor>
    <xdr:from>
      <xdr:col>6</xdr:col>
      <xdr:colOff>161370</xdr:colOff>
      <xdr:row>32</xdr:row>
      <xdr:rowOff>28238</xdr:rowOff>
    </xdr:from>
    <xdr:ext cx="254058" cy="252714"/>
    <xdr:pic>
      <xdr:nvPicPr>
        <xdr:cNvPr id="965" name="図 964">
          <a:extLst>
            <a:ext uri="{FF2B5EF4-FFF2-40B4-BE49-F238E27FC236}">
              <a16:creationId xmlns:a16="http://schemas.microsoft.com/office/drawing/2014/main" id="{7ACDB6AA-EF4D-4B43-8E72-8244C419679A}"/>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5199535" y="31557109"/>
          <a:ext cx="254058" cy="252714"/>
        </a:xfrm>
        <a:prstGeom prst="rect">
          <a:avLst/>
        </a:prstGeom>
      </xdr:spPr>
    </xdr:pic>
    <xdr:clientData/>
  </xdr:oneCellAnchor>
  <xdr:oneCellAnchor>
    <xdr:from>
      <xdr:col>6</xdr:col>
      <xdr:colOff>161370</xdr:colOff>
      <xdr:row>33</xdr:row>
      <xdr:rowOff>26896</xdr:rowOff>
    </xdr:from>
    <xdr:ext cx="254058" cy="254058"/>
    <xdr:pic>
      <xdr:nvPicPr>
        <xdr:cNvPr id="966" name="図 965">
          <a:extLst>
            <a:ext uri="{FF2B5EF4-FFF2-40B4-BE49-F238E27FC236}">
              <a16:creationId xmlns:a16="http://schemas.microsoft.com/office/drawing/2014/main" id="{3ED14E63-1D17-4187-8BBA-B0365906273B}"/>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5199535" y="31851602"/>
          <a:ext cx="254058" cy="254058"/>
        </a:xfrm>
        <a:prstGeom prst="rect">
          <a:avLst/>
        </a:prstGeom>
      </xdr:spPr>
    </xdr:pic>
    <xdr:clientData/>
  </xdr:oneCellAnchor>
  <xdr:oneCellAnchor>
    <xdr:from>
      <xdr:col>6</xdr:col>
      <xdr:colOff>161370</xdr:colOff>
      <xdr:row>34</xdr:row>
      <xdr:rowOff>26896</xdr:rowOff>
    </xdr:from>
    <xdr:ext cx="254148" cy="254148"/>
    <xdr:pic>
      <xdr:nvPicPr>
        <xdr:cNvPr id="967" name="図 966">
          <a:extLst>
            <a:ext uri="{FF2B5EF4-FFF2-40B4-BE49-F238E27FC236}">
              <a16:creationId xmlns:a16="http://schemas.microsoft.com/office/drawing/2014/main" id="{A5C288BD-AFA0-42F6-B8AE-A5FA90C0811A}"/>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5199535" y="54630920"/>
          <a:ext cx="254148" cy="254148"/>
        </a:xfrm>
        <a:prstGeom prst="rect">
          <a:avLst/>
        </a:prstGeom>
      </xdr:spPr>
    </xdr:pic>
    <xdr:clientData/>
  </xdr:oneCellAnchor>
  <xdr:oneCellAnchor>
    <xdr:from>
      <xdr:col>6</xdr:col>
      <xdr:colOff>161370</xdr:colOff>
      <xdr:row>35</xdr:row>
      <xdr:rowOff>26895</xdr:rowOff>
    </xdr:from>
    <xdr:ext cx="254148" cy="254148"/>
    <xdr:pic>
      <xdr:nvPicPr>
        <xdr:cNvPr id="968" name="図 967">
          <a:extLst>
            <a:ext uri="{FF2B5EF4-FFF2-40B4-BE49-F238E27FC236}">
              <a16:creationId xmlns:a16="http://schemas.microsoft.com/office/drawing/2014/main" id="{34257C4F-E671-4091-B7F9-1A16289E8A4D}"/>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5199535" y="54926754"/>
          <a:ext cx="254148" cy="254148"/>
        </a:xfrm>
        <a:prstGeom prst="rect">
          <a:avLst/>
        </a:prstGeom>
      </xdr:spPr>
    </xdr:pic>
    <xdr:clientData/>
  </xdr:oneCellAnchor>
  <xdr:oneCellAnchor>
    <xdr:from>
      <xdr:col>6</xdr:col>
      <xdr:colOff>161370</xdr:colOff>
      <xdr:row>36</xdr:row>
      <xdr:rowOff>28239</xdr:rowOff>
    </xdr:from>
    <xdr:ext cx="254148" cy="252803"/>
    <xdr:pic>
      <xdr:nvPicPr>
        <xdr:cNvPr id="969" name="図 968">
          <a:extLst>
            <a:ext uri="{FF2B5EF4-FFF2-40B4-BE49-F238E27FC236}">
              <a16:creationId xmlns:a16="http://schemas.microsoft.com/office/drawing/2014/main" id="{C7A52BC6-B95B-4137-A15B-C17D554E333D}"/>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5199535" y="55223933"/>
          <a:ext cx="254148" cy="252803"/>
        </a:xfrm>
        <a:prstGeom prst="rect">
          <a:avLst/>
        </a:prstGeom>
      </xdr:spPr>
    </xdr:pic>
    <xdr:clientData/>
  </xdr:oneCellAnchor>
  <xdr:oneCellAnchor>
    <xdr:from>
      <xdr:col>6</xdr:col>
      <xdr:colOff>161370</xdr:colOff>
      <xdr:row>37</xdr:row>
      <xdr:rowOff>28238</xdr:rowOff>
    </xdr:from>
    <xdr:ext cx="254148" cy="252803"/>
    <xdr:pic>
      <xdr:nvPicPr>
        <xdr:cNvPr id="970" name="図 969">
          <a:extLst>
            <a:ext uri="{FF2B5EF4-FFF2-40B4-BE49-F238E27FC236}">
              <a16:creationId xmlns:a16="http://schemas.microsoft.com/office/drawing/2014/main" id="{86012C0B-A49B-4166-9F2D-4C2733B067EF}"/>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5199535" y="55519767"/>
          <a:ext cx="254148" cy="252803"/>
        </a:xfrm>
        <a:prstGeom prst="rect">
          <a:avLst/>
        </a:prstGeom>
      </xdr:spPr>
    </xdr:pic>
    <xdr:clientData/>
  </xdr:oneCellAnchor>
  <xdr:oneCellAnchor>
    <xdr:from>
      <xdr:col>6</xdr:col>
      <xdr:colOff>161370</xdr:colOff>
      <xdr:row>38</xdr:row>
      <xdr:rowOff>26897</xdr:rowOff>
    </xdr:from>
    <xdr:ext cx="254148" cy="254148"/>
    <xdr:pic>
      <xdr:nvPicPr>
        <xdr:cNvPr id="971" name="図 970">
          <a:extLst>
            <a:ext uri="{FF2B5EF4-FFF2-40B4-BE49-F238E27FC236}">
              <a16:creationId xmlns:a16="http://schemas.microsoft.com/office/drawing/2014/main" id="{908E7DAA-6055-4D17-B76C-094976A95404}"/>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5199535" y="55814262"/>
          <a:ext cx="254148" cy="254148"/>
        </a:xfrm>
        <a:prstGeom prst="rect">
          <a:avLst/>
        </a:prstGeom>
      </xdr:spPr>
    </xdr:pic>
    <xdr:clientData/>
  </xdr:oneCellAnchor>
  <xdr:oneCellAnchor>
    <xdr:from>
      <xdr:col>6</xdr:col>
      <xdr:colOff>161370</xdr:colOff>
      <xdr:row>39</xdr:row>
      <xdr:rowOff>26896</xdr:rowOff>
    </xdr:from>
    <xdr:ext cx="254148" cy="254148"/>
    <xdr:pic>
      <xdr:nvPicPr>
        <xdr:cNvPr id="972" name="図 971">
          <a:extLst>
            <a:ext uri="{FF2B5EF4-FFF2-40B4-BE49-F238E27FC236}">
              <a16:creationId xmlns:a16="http://schemas.microsoft.com/office/drawing/2014/main" id="{C70237B3-D53E-4DF5-9416-5BDBED7E6791}"/>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5199535" y="56110096"/>
          <a:ext cx="254148" cy="254148"/>
        </a:xfrm>
        <a:prstGeom prst="rect">
          <a:avLst/>
        </a:prstGeom>
      </xdr:spPr>
    </xdr:pic>
    <xdr:clientData/>
  </xdr:oneCellAnchor>
  <xdr:oneCellAnchor>
    <xdr:from>
      <xdr:col>6</xdr:col>
      <xdr:colOff>161370</xdr:colOff>
      <xdr:row>40</xdr:row>
      <xdr:rowOff>26895</xdr:rowOff>
    </xdr:from>
    <xdr:ext cx="254148" cy="254148"/>
    <xdr:pic>
      <xdr:nvPicPr>
        <xdr:cNvPr id="973" name="図 972">
          <a:extLst>
            <a:ext uri="{FF2B5EF4-FFF2-40B4-BE49-F238E27FC236}">
              <a16:creationId xmlns:a16="http://schemas.microsoft.com/office/drawing/2014/main" id="{42E300D4-46C8-4621-8E48-64F8A6811A88}"/>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5199535" y="56405930"/>
          <a:ext cx="254148" cy="254148"/>
        </a:xfrm>
        <a:prstGeom prst="rect">
          <a:avLst/>
        </a:prstGeom>
      </xdr:spPr>
    </xdr:pic>
    <xdr:clientData/>
  </xdr:oneCellAnchor>
  <xdr:oneCellAnchor>
    <xdr:from>
      <xdr:col>6</xdr:col>
      <xdr:colOff>161370</xdr:colOff>
      <xdr:row>46</xdr:row>
      <xdr:rowOff>26895</xdr:rowOff>
    </xdr:from>
    <xdr:ext cx="253968" cy="253968"/>
    <xdr:pic>
      <xdr:nvPicPr>
        <xdr:cNvPr id="974" name="図 973">
          <a:extLst>
            <a:ext uri="{FF2B5EF4-FFF2-40B4-BE49-F238E27FC236}">
              <a16:creationId xmlns:a16="http://schemas.microsoft.com/office/drawing/2014/main" id="{684DA2AD-9429-411B-82B1-9A996E524F32}"/>
            </a:ext>
          </a:extLst>
        </xdr:cNvPr>
        <xdr:cNvPicPr>
          <a:picLocks noChangeAspect="1"/>
        </xdr:cNvPicPr>
      </xdr:nvPicPr>
      <xdr:blipFill>
        <a:blip xmlns:r="http://schemas.openxmlformats.org/officeDocument/2006/relationships" r:embed="rId381">
          <a:extLst>
            <a:ext uri="{28A0092B-C50C-407E-A947-70E740481C1C}">
              <a14:useLocalDpi xmlns:a14="http://schemas.microsoft.com/office/drawing/2010/main" val="0"/>
            </a:ext>
          </a:extLst>
        </a:blip>
        <a:stretch>
          <a:fillRect/>
        </a:stretch>
      </xdr:blipFill>
      <xdr:spPr>
        <a:xfrm>
          <a:off x="5199535" y="112614636"/>
          <a:ext cx="253968" cy="253968"/>
        </a:xfrm>
        <a:prstGeom prst="rect">
          <a:avLst/>
        </a:prstGeom>
      </xdr:spPr>
    </xdr:pic>
    <xdr:clientData/>
  </xdr:oneCellAnchor>
  <xdr:oneCellAnchor>
    <xdr:from>
      <xdr:col>6</xdr:col>
      <xdr:colOff>161370</xdr:colOff>
      <xdr:row>47</xdr:row>
      <xdr:rowOff>26900</xdr:rowOff>
    </xdr:from>
    <xdr:ext cx="253968" cy="253968"/>
    <xdr:pic>
      <xdr:nvPicPr>
        <xdr:cNvPr id="975" name="図 974">
          <a:extLst>
            <a:ext uri="{FF2B5EF4-FFF2-40B4-BE49-F238E27FC236}">
              <a16:creationId xmlns:a16="http://schemas.microsoft.com/office/drawing/2014/main" id="{298ED664-C4E4-4C86-9C9C-D379B9EF6CDA}"/>
            </a:ext>
          </a:extLst>
        </xdr:cNvPr>
        <xdr:cNvPicPr>
          <a:picLocks noChangeAspect="1"/>
        </xdr:cNvPicPr>
      </xdr:nvPicPr>
      <xdr:blipFill>
        <a:blip xmlns:r="http://schemas.openxmlformats.org/officeDocument/2006/relationships" r:embed="rId382">
          <a:extLst>
            <a:ext uri="{28A0092B-C50C-407E-A947-70E740481C1C}">
              <a14:useLocalDpi xmlns:a14="http://schemas.microsoft.com/office/drawing/2010/main" val="0"/>
            </a:ext>
          </a:extLst>
        </a:blip>
        <a:stretch>
          <a:fillRect/>
        </a:stretch>
      </xdr:blipFill>
      <xdr:spPr>
        <a:xfrm>
          <a:off x="5199535" y="112910476"/>
          <a:ext cx="253968" cy="253968"/>
        </a:xfrm>
        <a:prstGeom prst="rect">
          <a:avLst/>
        </a:prstGeom>
      </xdr:spPr>
    </xdr:pic>
    <xdr:clientData/>
  </xdr:oneCellAnchor>
  <xdr:oneCellAnchor>
    <xdr:from>
      <xdr:col>6</xdr:col>
      <xdr:colOff>161370</xdr:colOff>
      <xdr:row>48</xdr:row>
      <xdr:rowOff>28237</xdr:rowOff>
    </xdr:from>
    <xdr:ext cx="253968" cy="252624"/>
    <xdr:pic>
      <xdr:nvPicPr>
        <xdr:cNvPr id="976" name="図 975">
          <a:extLst>
            <a:ext uri="{FF2B5EF4-FFF2-40B4-BE49-F238E27FC236}">
              <a16:creationId xmlns:a16="http://schemas.microsoft.com/office/drawing/2014/main" id="{06571064-02E3-454D-B8A8-0E6AFE954796}"/>
            </a:ext>
          </a:extLst>
        </xdr:cNvPr>
        <xdr:cNvPicPr>
          <a:picLocks noChangeAspect="1"/>
        </xdr:cNvPicPr>
      </xdr:nvPicPr>
      <xdr:blipFill>
        <a:blip xmlns:r="http://schemas.openxmlformats.org/officeDocument/2006/relationships" r:embed="rId383">
          <a:extLst>
            <a:ext uri="{28A0092B-C50C-407E-A947-70E740481C1C}">
              <a14:useLocalDpi xmlns:a14="http://schemas.microsoft.com/office/drawing/2010/main" val="0"/>
            </a:ext>
          </a:extLst>
        </a:blip>
        <a:stretch>
          <a:fillRect/>
        </a:stretch>
      </xdr:blipFill>
      <xdr:spPr>
        <a:xfrm>
          <a:off x="5199535" y="113207649"/>
          <a:ext cx="253968" cy="252624"/>
        </a:xfrm>
        <a:prstGeom prst="rect">
          <a:avLst/>
        </a:prstGeom>
      </xdr:spPr>
    </xdr:pic>
    <xdr:clientData/>
  </xdr:oneCellAnchor>
  <xdr:oneCellAnchor>
    <xdr:from>
      <xdr:col>6</xdr:col>
      <xdr:colOff>161370</xdr:colOff>
      <xdr:row>49</xdr:row>
      <xdr:rowOff>26897</xdr:rowOff>
    </xdr:from>
    <xdr:ext cx="253968" cy="253968"/>
    <xdr:pic>
      <xdr:nvPicPr>
        <xdr:cNvPr id="977" name="図 976">
          <a:extLst>
            <a:ext uri="{FF2B5EF4-FFF2-40B4-BE49-F238E27FC236}">
              <a16:creationId xmlns:a16="http://schemas.microsoft.com/office/drawing/2014/main" id="{70FA7D83-C241-43CE-B9D9-36A13E3CFEF7}"/>
            </a:ext>
          </a:extLst>
        </xdr:cNvPr>
        <xdr:cNvPicPr>
          <a:picLocks noChangeAspect="1"/>
        </xdr:cNvPicPr>
      </xdr:nvPicPr>
      <xdr:blipFill>
        <a:blip xmlns:r="http://schemas.openxmlformats.org/officeDocument/2006/relationships" r:embed="rId384">
          <a:extLst>
            <a:ext uri="{28A0092B-C50C-407E-A947-70E740481C1C}">
              <a14:useLocalDpi xmlns:a14="http://schemas.microsoft.com/office/drawing/2010/main" val="0"/>
            </a:ext>
          </a:extLst>
        </a:blip>
        <a:stretch>
          <a:fillRect/>
        </a:stretch>
      </xdr:blipFill>
      <xdr:spPr>
        <a:xfrm>
          <a:off x="5199535" y="113502144"/>
          <a:ext cx="253968" cy="253968"/>
        </a:xfrm>
        <a:prstGeom prst="rect">
          <a:avLst/>
        </a:prstGeom>
      </xdr:spPr>
    </xdr:pic>
    <xdr:clientData/>
  </xdr:oneCellAnchor>
  <xdr:oneCellAnchor>
    <xdr:from>
      <xdr:col>6</xdr:col>
      <xdr:colOff>161370</xdr:colOff>
      <xdr:row>50</xdr:row>
      <xdr:rowOff>28235</xdr:rowOff>
    </xdr:from>
    <xdr:ext cx="253968" cy="252623"/>
    <xdr:pic>
      <xdr:nvPicPr>
        <xdr:cNvPr id="978" name="図 977">
          <a:extLst>
            <a:ext uri="{FF2B5EF4-FFF2-40B4-BE49-F238E27FC236}">
              <a16:creationId xmlns:a16="http://schemas.microsoft.com/office/drawing/2014/main" id="{4A871A29-99E8-4153-BA82-153B94C70120}"/>
            </a:ext>
          </a:extLst>
        </xdr:cNvPr>
        <xdr:cNvPicPr>
          <a:picLocks noChangeAspect="1"/>
        </xdr:cNvPicPr>
      </xdr:nvPicPr>
      <xdr:blipFill>
        <a:blip xmlns:r="http://schemas.openxmlformats.org/officeDocument/2006/relationships" r:embed="rId385">
          <a:extLst>
            <a:ext uri="{28A0092B-C50C-407E-A947-70E740481C1C}">
              <a14:useLocalDpi xmlns:a14="http://schemas.microsoft.com/office/drawing/2010/main" val="0"/>
            </a:ext>
          </a:extLst>
        </a:blip>
        <a:stretch>
          <a:fillRect/>
        </a:stretch>
      </xdr:blipFill>
      <xdr:spPr>
        <a:xfrm>
          <a:off x="5199535" y="113799317"/>
          <a:ext cx="253968" cy="252623"/>
        </a:xfrm>
        <a:prstGeom prst="rect">
          <a:avLst/>
        </a:prstGeom>
      </xdr:spPr>
    </xdr:pic>
    <xdr:clientData/>
  </xdr:oneCellAnchor>
  <xdr:oneCellAnchor>
    <xdr:from>
      <xdr:col>6</xdr:col>
      <xdr:colOff>161370</xdr:colOff>
      <xdr:row>51</xdr:row>
      <xdr:rowOff>26895</xdr:rowOff>
    </xdr:from>
    <xdr:ext cx="253968" cy="253968"/>
    <xdr:pic>
      <xdr:nvPicPr>
        <xdr:cNvPr id="979" name="図 978">
          <a:extLst>
            <a:ext uri="{FF2B5EF4-FFF2-40B4-BE49-F238E27FC236}">
              <a16:creationId xmlns:a16="http://schemas.microsoft.com/office/drawing/2014/main" id="{13865A5A-C013-477D-BF04-FCCD35A7C3F3}"/>
            </a:ext>
          </a:extLst>
        </xdr:cNvPr>
        <xdr:cNvPicPr>
          <a:picLocks noChangeAspect="1"/>
        </xdr:cNvPicPr>
      </xdr:nvPicPr>
      <xdr:blipFill>
        <a:blip xmlns:r="http://schemas.openxmlformats.org/officeDocument/2006/relationships" r:embed="rId386">
          <a:extLst>
            <a:ext uri="{28A0092B-C50C-407E-A947-70E740481C1C}">
              <a14:useLocalDpi xmlns:a14="http://schemas.microsoft.com/office/drawing/2010/main" val="0"/>
            </a:ext>
          </a:extLst>
        </a:blip>
        <a:stretch>
          <a:fillRect/>
        </a:stretch>
      </xdr:blipFill>
      <xdr:spPr>
        <a:xfrm>
          <a:off x="5199535" y="114093813"/>
          <a:ext cx="253968" cy="253968"/>
        </a:xfrm>
        <a:prstGeom prst="rect">
          <a:avLst/>
        </a:prstGeom>
      </xdr:spPr>
    </xdr:pic>
    <xdr:clientData/>
  </xdr:oneCellAnchor>
  <xdr:oneCellAnchor>
    <xdr:from>
      <xdr:col>6</xdr:col>
      <xdr:colOff>161370</xdr:colOff>
      <xdr:row>52</xdr:row>
      <xdr:rowOff>26900</xdr:rowOff>
    </xdr:from>
    <xdr:ext cx="253968" cy="253968"/>
    <xdr:pic>
      <xdr:nvPicPr>
        <xdr:cNvPr id="980" name="図 979">
          <a:extLst>
            <a:ext uri="{FF2B5EF4-FFF2-40B4-BE49-F238E27FC236}">
              <a16:creationId xmlns:a16="http://schemas.microsoft.com/office/drawing/2014/main" id="{2EC38DED-08EE-4742-84C5-44BB318AE0AB}"/>
            </a:ext>
          </a:extLst>
        </xdr:cNvPr>
        <xdr:cNvPicPr>
          <a:picLocks noChangeAspect="1"/>
        </xdr:cNvPicPr>
      </xdr:nvPicPr>
      <xdr:blipFill>
        <a:blip xmlns:r="http://schemas.openxmlformats.org/officeDocument/2006/relationships" r:embed="rId387">
          <a:extLst>
            <a:ext uri="{28A0092B-C50C-407E-A947-70E740481C1C}">
              <a14:useLocalDpi xmlns:a14="http://schemas.microsoft.com/office/drawing/2010/main" val="0"/>
            </a:ext>
          </a:extLst>
        </a:blip>
        <a:stretch>
          <a:fillRect/>
        </a:stretch>
      </xdr:blipFill>
      <xdr:spPr>
        <a:xfrm>
          <a:off x="5199535" y="114389653"/>
          <a:ext cx="253968" cy="253968"/>
        </a:xfrm>
        <a:prstGeom prst="rect">
          <a:avLst/>
        </a:prstGeom>
      </xdr:spPr>
    </xdr:pic>
    <xdr:clientData/>
  </xdr:oneCellAnchor>
  <xdr:oneCellAnchor>
    <xdr:from>
      <xdr:col>6</xdr:col>
      <xdr:colOff>161370</xdr:colOff>
      <xdr:row>53</xdr:row>
      <xdr:rowOff>28238</xdr:rowOff>
    </xdr:from>
    <xdr:ext cx="253968" cy="252623"/>
    <xdr:pic>
      <xdr:nvPicPr>
        <xdr:cNvPr id="981" name="図 980">
          <a:extLst>
            <a:ext uri="{FF2B5EF4-FFF2-40B4-BE49-F238E27FC236}">
              <a16:creationId xmlns:a16="http://schemas.microsoft.com/office/drawing/2014/main" id="{1AEEA7CC-4224-4203-A64A-A99F709A8483}"/>
            </a:ext>
          </a:extLst>
        </xdr:cNvPr>
        <xdr:cNvPicPr>
          <a:picLocks noChangeAspect="1"/>
        </xdr:cNvPicPr>
      </xdr:nvPicPr>
      <xdr:blipFill>
        <a:blip xmlns:r="http://schemas.openxmlformats.org/officeDocument/2006/relationships" r:embed="rId388">
          <a:extLst>
            <a:ext uri="{28A0092B-C50C-407E-A947-70E740481C1C}">
              <a14:useLocalDpi xmlns:a14="http://schemas.microsoft.com/office/drawing/2010/main" val="0"/>
            </a:ext>
          </a:extLst>
        </a:blip>
        <a:stretch>
          <a:fillRect/>
        </a:stretch>
      </xdr:blipFill>
      <xdr:spPr>
        <a:xfrm>
          <a:off x="5199535" y="114686826"/>
          <a:ext cx="253968" cy="252623"/>
        </a:xfrm>
        <a:prstGeom prst="rect">
          <a:avLst/>
        </a:prstGeom>
      </xdr:spPr>
    </xdr:pic>
    <xdr:clientData/>
  </xdr:oneCellAnchor>
  <xdr:oneCellAnchor>
    <xdr:from>
      <xdr:col>6</xdr:col>
      <xdr:colOff>161370</xdr:colOff>
      <xdr:row>54</xdr:row>
      <xdr:rowOff>26897</xdr:rowOff>
    </xdr:from>
    <xdr:ext cx="253968" cy="253968"/>
    <xdr:pic>
      <xdr:nvPicPr>
        <xdr:cNvPr id="982" name="図 981">
          <a:extLst>
            <a:ext uri="{FF2B5EF4-FFF2-40B4-BE49-F238E27FC236}">
              <a16:creationId xmlns:a16="http://schemas.microsoft.com/office/drawing/2014/main" id="{88FC11AF-501F-4B68-AB35-5C803E651CE9}"/>
            </a:ext>
          </a:extLst>
        </xdr:cNvPr>
        <xdr:cNvPicPr>
          <a:picLocks noChangeAspect="1"/>
        </xdr:cNvPicPr>
      </xdr:nvPicPr>
      <xdr:blipFill>
        <a:blip xmlns:r="http://schemas.openxmlformats.org/officeDocument/2006/relationships" r:embed="rId389">
          <a:extLst>
            <a:ext uri="{28A0092B-C50C-407E-A947-70E740481C1C}">
              <a14:useLocalDpi xmlns:a14="http://schemas.microsoft.com/office/drawing/2010/main" val="0"/>
            </a:ext>
          </a:extLst>
        </a:blip>
        <a:stretch>
          <a:fillRect/>
        </a:stretch>
      </xdr:blipFill>
      <xdr:spPr>
        <a:xfrm>
          <a:off x="5199535" y="114981321"/>
          <a:ext cx="253968" cy="253968"/>
        </a:xfrm>
        <a:prstGeom prst="rect">
          <a:avLst/>
        </a:prstGeom>
      </xdr:spPr>
    </xdr:pic>
    <xdr:clientData/>
  </xdr:oneCellAnchor>
  <xdr:oneCellAnchor>
    <xdr:from>
      <xdr:col>6</xdr:col>
      <xdr:colOff>161370</xdr:colOff>
      <xdr:row>55</xdr:row>
      <xdr:rowOff>28234</xdr:rowOff>
    </xdr:from>
    <xdr:ext cx="253968" cy="252624"/>
    <xdr:pic>
      <xdr:nvPicPr>
        <xdr:cNvPr id="983" name="図 982">
          <a:extLst>
            <a:ext uri="{FF2B5EF4-FFF2-40B4-BE49-F238E27FC236}">
              <a16:creationId xmlns:a16="http://schemas.microsoft.com/office/drawing/2014/main" id="{97BE80EF-F67C-4CA0-A0CE-C7512AF891D9}"/>
            </a:ext>
          </a:extLst>
        </xdr:cNvPr>
        <xdr:cNvPicPr>
          <a:picLocks noChangeAspect="1"/>
        </xdr:cNvPicPr>
      </xdr:nvPicPr>
      <xdr:blipFill>
        <a:blip xmlns:r="http://schemas.openxmlformats.org/officeDocument/2006/relationships" r:embed="rId390">
          <a:extLst>
            <a:ext uri="{28A0092B-C50C-407E-A947-70E740481C1C}">
              <a14:useLocalDpi xmlns:a14="http://schemas.microsoft.com/office/drawing/2010/main" val="0"/>
            </a:ext>
          </a:extLst>
        </a:blip>
        <a:stretch>
          <a:fillRect/>
        </a:stretch>
      </xdr:blipFill>
      <xdr:spPr>
        <a:xfrm>
          <a:off x="5199535" y="115278493"/>
          <a:ext cx="253968" cy="252624"/>
        </a:xfrm>
        <a:prstGeom prst="rect">
          <a:avLst/>
        </a:prstGeom>
      </xdr:spPr>
    </xdr:pic>
    <xdr:clientData/>
  </xdr:oneCellAnchor>
  <xdr:oneCellAnchor>
    <xdr:from>
      <xdr:col>6</xdr:col>
      <xdr:colOff>161370</xdr:colOff>
      <xdr:row>56</xdr:row>
      <xdr:rowOff>26895</xdr:rowOff>
    </xdr:from>
    <xdr:ext cx="253968" cy="253968"/>
    <xdr:pic>
      <xdr:nvPicPr>
        <xdr:cNvPr id="984" name="図 983">
          <a:extLst>
            <a:ext uri="{FF2B5EF4-FFF2-40B4-BE49-F238E27FC236}">
              <a16:creationId xmlns:a16="http://schemas.microsoft.com/office/drawing/2014/main" id="{7CF64C5E-CF79-459F-987F-FAD222C7BA6F}"/>
            </a:ext>
          </a:extLst>
        </xdr:cNvPr>
        <xdr:cNvPicPr>
          <a:picLocks noChangeAspect="1"/>
        </xdr:cNvPicPr>
      </xdr:nvPicPr>
      <xdr:blipFill>
        <a:blip xmlns:r="http://schemas.openxmlformats.org/officeDocument/2006/relationships" r:embed="rId391">
          <a:extLst>
            <a:ext uri="{28A0092B-C50C-407E-A947-70E740481C1C}">
              <a14:useLocalDpi xmlns:a14="http://schemas.microsoft.com/office/drawing/2010/main" val="0"/>
            </a:ext>
          </a:extLst>
        </a:blip>
        <a:stretch>
          <a:fillRect/>
        </a:stretch>
      </xdr:blipFill>
      <xdr:spPr>
        <a:xfrm>
          <a:off x="5199535" y="115572989"/>
          <a:ext cx="253968" cy="253968"/>
        </a:xfrm>
        <a:prstGeom prst="rect">
          <a:avLst/>
        </a:prstGeom>
      </xdr:spPr>
    </xdr:pic>
    <xdr:clientData/>
  </xdr:oneCellAnchor>
  <xdr:oneCellAnchor>
    <xdr:from>
      <xdr:col>6</xdr:col>
      <xdr:colOff>161370</xdr:colOff>
      <xdr:row>57</xdr:row>
      <xdr:rowOff>26900</xdr:rowOff>
    </xdr:from>
    <xdr:ext cx="253968" cy="253968"/>
    <xdr:pic>
      <xdr:nvPicPr>
        <xdr:cNvPr id="985" name="図 984">
          <a:extLst>
            <a:ext uri="{FF2B5EF4-FFF2-40B4-BE49-F238E27FC236}">
              <a16:creationId xmlns:a16="http://schemas.microsoft.com/office/drawing/2014/main" id="{3BD4CDC6-A6EB-41A1-A5CE-444F2EA312FE}"/>
            </a:ext>
          </a:extLst>
        </xdr:cNvPr>
        <xdr:cNvPicPr>
          <a:picLocks noChangeAspect="1"/>
        </xdr:cNvPicPr>
      </xdr:nvPicPr>
      <xdr:blipFill>
        <a:blip xmlns:r="http://schemas.openxmlformats.org/officeDocument/2006/relationships" r:embed="rId392">
          <a:extLst>
            <a:ext uri="{28A0092B-C50C-407E-A947-70E740481C1C}">
              <a14:useLocalDpi xmlns:a14="http://schemas.microsoft.com/office/drawing/2010/main" val="0"/>
            </a:ext>
          </a:extLst>
        </a:blip>
        <a:stretch>
          <a:fillRect/>
        </a:stretch>
      </xdr:blipFill>
      <xdr:spPr>
        <a:xfrm>
          <a:off x="5199535" y="115868829"/>
          <a:ext cx="253968" cy="253968"/>
        </a:xfrm>
        <a:prstGeom prst="rect">
          <a:avLst/>
        </a:prstGeom>
      </xdr:spPr>
    </xdr:pic>
    <xdr:clientData/>
  </xdr:oneCellAnchor>
  <xdr:oneCellAnchor>
    <xdr:from>
      <xdr:col>6</xdr:col>
      <xdr:colOff>161370</xdr:colOff>
      <xdr:row>58</xdr:row>
      <xdr:rowOff>26900</xdr:rowOff>
    </xdr:from>
    <xdr:ext cx="190476" cy="190476"/>
    <xdr:pic>
      <xdr:nvPicPr>
        <xdr:cNvPr id="986" name="図 985">
          <a:extLst>
            <a:ext uri="{FF2B5EF4-FFF2-40B4-BE49-F238E27FC236}">
              <a16:creationId xmlns:a16="http://schemas.microsoft.com/office/drawing/2014/main" id="{3B163D07-5EA5-43B7-985F-00691017D0D7}"/>
            </a:ext>
          </a:extLst>
        </xdr:cNvPr>
        <xdr:cNvPicPr>
          <a:picLocks noChangeAspect="1"/>
        </xdr:cNvPicPr>
      </xdr:nvPicPr>
      <xdr:blipFill>
        <a:blip xmlns:r="http://schemas.openxmlformats.org/officeDocument/2006/relationships" r:embed="rId677">
          <a:extLst>
            <a:ext uri="{28A0092B-C50C-407E-A947-70E740481C1C}">
              <a14:useLocalDpi xmlns:a14="http://schemas.microsoft.com/office/drawing/2010/main" val="0"/>
            </a:ext>
          </a:extLst>
        </a:blip>
        <a:stretch>
          <a:fillRect/>
        </a:stretch>
      </xdr:blipFill>
      <xdr:spPr>
        <a:xfrm>
          <a:off x="5199535" y="200181888"/>
          <a:ext cx="190476" cy="190476"/>
        </a:xfrm>
        <a:prstGeom prst="rect">
          <a:avLst/>
        </a:prstGeom>
      </xdr:spPr>
    </xdr:pic>
    <xdr:clientData/>
  </xdr:oneCellAnchor>
  <xdr:oneCellAnchor>
    <xdr:from>
      <xdr:col>6</xdr:col>
      <xdr:colOff>161370</xdr:colOff>
      <xdr:row>59</xdr:row>
      <xdr:rowOff>28238</xdr:rowOff>
    </xdr:from>
    <xdr:ext cx="190476" cy="189131"/>
    <xdr:pic>
      <xdr:nvPicPr>
        <xdr:cNvPr id="987" name="図 986">
          <a:extLst>
            <a:ext uri="{FF2B5EF4-FFF2-40B4-BE49-F238E27FC236}">
              <a16:creationId xmlns:a16="http://schemas.microsoft.com/office/drawing/2014/main" id="{F400A9FE-8ACD-4695-8F2E-F276C55D040A}"/>
            </a:ext>
          </a:extLst>
        </xdr:cNvPr>
        <xdr:cNvPicPr>
          <a:picLocks noChangeAspect="1"/>
        </xdr:cNvPicPr>
      </xdr:nvPicPr>
      <xdr:blipFill>
        <a:blip xmlns:r="http://schemas.openxmlformats.org/officeDocument/2006/relationships" r:embed="rId678">
          <a:extLst>
            <a:ext uri="{28A0092B-C50C-407E-A947-70E740481C1C}">
              <a14:useLocalDpi xmlns:a14="http://schemas.microsoft.com/office/drawing/2010/main" val="0"/>
            </a:ext>
          </a:extLst>
        </a:blip>
        <a:stretch>
          <a:fillRect/>
        </a:stretch>
      </xdr:blipFill>
      <xdr:spPr>
        <a:xfrm>
          <a:off x="5199535" y="200479062"/>
          <a:ext cx="190476" cy="189131"/>
        </a:xfrm>
        <a:prstGeom prst="rect">
          <a:avLst/>
        </a:prstGeom>
      </xdr:spPr>
    </xdr:pic>
    <xdr:clientData/>
  </xdr:oneCellAnchor>
  <xdr:oneCellAnchor>
    <xdr:from>
      <xdr:col>6</xdr:col>
      <xdr:colOff>161370</xdr:colOff>
      <xdr:row>60</xdr:row>
      <xdr:rowOff>26897</xdr:rowOff>
    </xdr:from>
    <xdr:ext cx="190476" cy="190476"/>
    <xdr:pic>
      <xdr:nvPicPr>
        <xdr:cNvPr id="988" name="図 987">
          <a:extLst>
            <a:ext uri="{FF2B5EF4-FFF2-40B4-BE49-F238E27FC236}">
              <a16:creationId xmlns:a16="http://schemas.microsoft.com/office/drawing/2014/main" id="{25EC5F74-4A5A-4F9E-BCDB-8B420A678D10}"/>
            </a:ext>
          </a:extLst>
        </xdr:cNvPr>
        <xdr:cNvPicPr>
          <a:picLocks noChangeAspect="1"/>
        </xdr:cNvPicPr>
      </xdr:nvPicPr>
      <xdr:blipFill>
        <a:blip xmlns:r="http://schemas.openxmlformats.org/officeDocument/2006/relationships" r:embed="rId679">
          <a:extLst>
            <a:ext uri="{28A0092B-C50C-407E-A947-70E740481C1C}">
              <a14:useLocalDpi xmlns:a14="http://schemas.microsoft.com/office/drawing/2010/main" val="0"/>
            </a:ext>
          </a:extLst>
        </a:blip>
        <a:stretch>
          <a:fillRect/>
        </a:stretch>
      </xdr:blipFill>
      <xdr:spPr>
        <a:xfrm>
          <a:off x="5199535" y="200773556"/>
          <a:ext cx="190476" cy="190476"/>
        </a:xfrm>
        <a:prstGeom prst="rect">
          <a:avLst/>
        </a:prstGeom>
      </xdr:spPr>
    </xdr:pic>
    <xdr:clientData/>
  </xdr:oneCellAnchor>
  <xdr:oneCellAnchor>
    <xdr:from>
      <xdr:col>6</xdr:col>
      <xdr:colOff>161370</xdr:colOff>
      <xdr:row>61</xdr:row>
      <xdr:rowOff>28235</xdr:rowOff>
    </xdr:from>
    <xdr:ext cx="190476" cy="189131"/>
    <xdr:pic>
      <xdr:nvPicPr>
        <xdr:cNvPr id="989" name="図 988">
          <a:extLst>
            <a:ext uri="{FF2B5EF4-FFF2-40B4-BE49-F238E27FC236}">
              <a16:creationId xmlns:a16="http://schemas.microsoft.com/office/drawing/2014/main" id="{ECAE62E9-7A8B-4046-9F79-526D65EC3A7F}"/>
            </a:ext>
          </a:extLst>
        </xdr:cNvPr>
        <xdr:cNvPicPr>
          <a:picLocks noChangeAspect="1"/>
        </xdr:cNvPicPr>
      </xdr:nvPicPr>
      <xdr:blipFill>
        <a:blip xmlns:r="http://schemas.openxmlformats.org/officeDocument/2006/relationships" r:embed="rId680">
          <a:extLst>
            <a:ext uri="{28A0092B-C50C-407E-A947-70E740481C1C}">
              <a14:useLocalDpi xmlns:a14="http://schemas.microsoft.com/office/drawing/2010/main" val="0"/>
            </a:ext>
          </a:extLst>
        </a:blip>
        <a:stretch>
          <a:fillRect/>
        </a:stretch>
      </xdr:blipFill>
      <xdr:spPr>
        <a:xfrm>
          <a:off x="5199535" y="201070729"/>
          <a:ext cx="190476" cy="189131"/>
        </a:xfrm>
        <a:prstGeom prst="rect">
          <a:avLst/>
        </a:prstGeom>
      </xdr:spPr>
    </xdr:pic>
    <xdr:clientData/>
  </xdr:oneCellAnchor>
  <xdr:oneCellAnchor>
    <xdr:from>
      <xdr:col>6</xdr:col>
      <xdr:colOff>161370</xdr:colOff>
      <xdr:row>62</xdr:row>
      <xdr:rowOff>26895</xdr:rowOff>
    </xdr:from>
    <xdr:ext cx="190476" cy="190476"/>
    <xdr:pic>
      <xdr:nvPicPr>
        <xdr:cNvPr id="990" name="図 989">
          <a:extLst>
            <a:ext uri="{FF2B5EF4-FFF2-40B4-BE49-F238E27FC236}">
              <a16:creationId xmlns:a16="http://schemas.microsoft.com/office/drawing/2014/main" id="{9A93C3DA-405E-49B1-89B8-FE63A354DB81}"/>
            </a:ext>
          </a:extLst>
        </xdr:cNvPr>
        <xdr:cNvPicPr>
          <a:picLocks noChangeAspect="1"/>
        </xdr:cNvPicPr>
      </xdr:nvPicPr>
      <xdr:blipFill>
        <a:blip xmlns:r="http://schemas.openxmlformats.org/officeDocument/2006/relationships" r:embed="rId681">
          <a:extLst>
            <a:ext uri="{28A0092B-C50C-407E-A947-70E740481C1C}">
              <a14:useLocalDpi xmlns:a14="http://schemas.microsoft.com/office/drawing/2010/main" val="0"/>
            </a:ext>
          </a:extLst>
        </a:blip>
        <a:stretch>
          <a:fillRect/>
        </a:stretch>
      </xdr:blipFill>
      <xdr:spPr>
        <a:xfrm>
          <a:off x="5199535" y="201365224"/>
          <a:ext cx="190476" cy="190476"/>
        </a:xfrm>
        <a:prstGeom prst="rect">
          <a:avLst/>
        </a:prstGeom>
      </xdr:spPr>
    </xdr:pic>
    <xdr:clientData/>
  </xdr:oneCellAnchor>
  <xdr:oneCellAnchor>
    <xdr:from>
      <xdr:col>6</xdr:col>
      <xdr:colOff>161370</xdr:colOff>
      <xdr:row>63</xdr:row>
      <xdr:rowOff>26900</xdr:rowOff>
    </xdr:from>
    <xdr:ext cx="190476" cy="190476"/>
    <xdr:pic>
      <xdr:nvPicPr>
        <xdr:cNvPr id="991" name="図 990">
          <a:extLst>
            <a:ext uri="{FF2B5EF4-FFF2-40B4-BE49-F238E27FC236}">
              <a16:creationId xmlns:a16="http://schemas.microsoft.com/office/drawing/2014/main" id="{A8072E83-BD22-4950-ACCD-FBF7071DE5DF}"/>
            </a:ext>
          </a:extLst>
        </xdr:cNvPr>
        <xdr:cNvPicPr>
          <a:picLocks noChangeAspect="1"/>
        </xdr:cNvPicPr>
      </xdr:nvPicPr>
      <xdr:blipFill>
        <a:blip xmlns:r="http://schemas.openxmlformats.org/officeDocument/2006/relationships" r:embed="rId700">
          <a:extLst>
            <a:ext uri="{28A0092B-C50C-407E-A947-70E740481C1C}">
              <a14:useLocalDpi xmlns:a14="http://schemas.microsoft.com/office/drawing/2010/main" val="0"/>
            </a:ext>
          </a:extLst>
        </a:blip>
        <a:stretch>
          <a:fillRect/>
        </a:stretch>
      </xdr:blipFill>
      <xdr:spPr>
        <a:xfrm>
          <a:off x="5199535" y="231244594"/>
          <a:ext cx="190476" cy="190476"/>
        </a:xfrm>
        <a:prstGeom prst="rect">
          <a:avLst/>
        </a:prstGeom>
      </xdr:spPr>
    </xdr:pic>
    <xdr:clientData/>
  </xdr:oneCellAnchor>
  <xdr:oneCellAnchor>
    <xdr:from>
      <xdr:col>6</xdr:col>
      <xdr:colOff>161370</xdr:colOff>
      <xdr:row>64</xdr:row>
      <xdr:rowOff>26905</xdr:rowOff>
    </xdr:from>
    <xdr:ext cx="190476" cy="190476"/>
    <xdr:pic>
      <xdr:nvPicPr>
        <xdr:cNvPr id="992" name="図 991">
          <a:extLst>
            <a:ext uri="{FF2B5EF4-FFF2-40B4-BE49-F238E27FC236}">
              <a16:creationId xmlns:a16="http://schemas.microsoft.com/office/drawing/2014/main" id="{17680599-3313-4D34-AB01-E8754770B078}"/>
            </a:ext>
          </a:extLst>
        </xdr:cNvPr>
        <xdr:cNvPicPr>
          <a:picLocks noChangeAspect="1"/>
        </xdr:cNvPicPr>
      </xdr:nvPicPr>
      <xdr:blipFill>
        <a:blip xmlns:r="http://schemas.openxmlformats.org/officeDocument/2006/relationships" r:embed="rId701">
          <a:extLst>
            <a:ext uri="{28A0092B-C50C-407E-A947-70E740481C1C}">
              <a14:useLocalDpi xmlns:a14="http://schemas.microsoft.com/office/drawing/2010/main" val="0"/>
            </a:ext>
          </a:extLst>
        </a:blip>
        <a:stretch>
          <a:fillRect/>
        </a:stretch>
      </xdr:blipFill>
      <xdr:spPr>
        <a:xfrm>
          <a:off x="5199535" y="231540434"/>
          <a:ext cx="190476" cy="190476"/>
        </a:xfrm>
        <a:prstGeom prst="rect">
          <a:avLst/>
        </a:prstGeom>
      </xdr:spPr>
    </xdr:pic>
    <xdr:clientData/>
  </xdr:oneCellAnchor>
  <xdr:oneCellAnchor>
    <xdr:from>
      <xdr:col>6</xdr:col>
      <xdr:colOff>161370</xdr:colOff>
      <xdr:row>65</xdr:row>
      <xdr:rowOff>28229</xdr:rowOff>
    </xdr:from>
    <xdr:ext cx="190476" cy="189132"/>
    <xdr:pic>
      <xdr:nvPicPr>
        <xdr:cNvPr id="993" name="図 992">
          <a:extLst>
            <a:ext uri="{FF2B5EF4-FFF2-40B4-BE49-F238E27FC236}">
              <a16:creationId xmlns:a16="http://schemas.microsoft.com/office/drawing/2014/main" id="{38407FBB-6BBE-46CD-9515-861C6BD29C7B}"/>
            </a:ext>
          </a:extLst>
        </xdr:cNvPr>
        <xdr:cNvPicPr>
          <a:picLocks noChangeAspect="1"/>
        </xdr:cNvPicPr>
      </xdr:nvPicPr>
      <xdr:blipFill>
        <a:blip xmlns:r="http://schemas.openxmlformats.org/officeDocument/2006/relationships" r:embed="rId702">
          <a:extLst>
            <a:ext uri="{28A0092B-C50C-407E-A947-70E740481C1C}">
              <a14:useLocalDpi xmlns:a14="http://schemas.microsoft.com/office/drawing/2010/main" val="0"/>
            </a:ext>
          </a:extLst>
        </a:blip>
        <a:stretch>
          <a:fillRect/>
        </a:stretch>
      </xdr:blipFill>
      <xdr:spPr>
        <a:xfrm>
          <a:off x="5199535" y="231837594"/>
          <a:ext cx="190476" cy="189132"/>
        </a:xfrm>
        <a:prstGeom prst="rect">
          <a:avLst/>
        </a:prstGeom>
      </xdr:spPr>
    </xdr:pic>
    <xdr:clientData/>
  </xdr:oneCellAnchor>
  <xdr:oneCellAnchor>
    <xdr:from>
      <xdr:col>6</xdr:col>
      <xdr:colOff>161370</xdr:colOff>
      <xdr:row>66</xdr:row>
      <xdr:rowOff>28235</xdr:rowOff>
    </xdr:from>
    <xdr:ext cx="190476" cy="189131"/>
    <xdr:pic>
      <xdr:nvPicPr>
        <xdr:cNvPr id="994" name="図 993">
          <a:extLst>
            <a:ext uri="{FF2B5EF4-FFF2-40B4-BE49-F238E27FC236}">
              <a16:creationId xmlns:a16="http://schemas.microsoft.com/office/drawing/2014/main" id="{A632F57C-EB8D-4868-A415-D607C74A2775}"/>
            </a:ext>
          </a:extLst>
        </xdr:cNvPr>
        <xdr:cNvPicPr>
          <a:picLocks noChangeAspect="1"/>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5199535" y="232133435"/>
          <a:ext cx="190476" cy="189131"/>
        </a:xfrm>
        <a:prstGeom prst="rect">
          <a:avLst/>
        </a:prstGeom>
      </xdr:spPr>
    </xdr:pic>
    <xdr:clientData/>
  </xdr:oneCellAnchor>
  <xdr:oneCellAnchor>
    <xdr:from>
      <xdr:col>6</xdr:col>
      <xdr:colOff>161370</xdr:colOff>
      <xdr:row>67</xdr:row>
      <xdr:rowOff>26895</xdr:rowOff>
    </xdr:from>
    <xdr:ext cx="190476" cy="190476"/>
    <xdr:pic>
      <xdr:nvPicPr>
        <xdr:cNvPr id="995" name="図 994">
          <a:extLst>
            <a:ext uri="{FF2B5EF4-FFF2-40B4-BE49-F238E27FC236}">
              <a16:creationId xmlns:a16="http://schemas.microsoft.com/office/drawing/2014/main" id="{B528F7A8-9C82-4B1D-B72D-3B14F6D9EACA}"/>
            </a:ext>
          </a:extLst>
        </xdr:cNvPr>
        <xdr:cNvPicPr>
          <a:picLocks noChangeAspect="1"/>
        </xdr:cNvPicPr>
      </xdr:nvPicPr>
      <xdr:blipFill>
        <a:blip xmlns:r="http://schemas.openxmlformats.org/officeDocument/2006/relationships" r:embed="rId704">
          <a:extLst>
            <a:ext uri="{28A0092B-C50C-407E-A947-70E740481C1C}">
              <a14:useLocalDpi xmlns:a14="http://schemas.microsoft.com/office/drawing/2010/main" val="0"/>
            </a:ext>
          </a:extLst>
        </a:blip>
        <a:stretch>
          <a:fillRect/>
        </a:stretch>
      </xdr:blipFill>
      <xdr:spPr>
        <a:xfrm>
          <a:off x="5199535" y="232427930"/>
          <a:ext cx="190476" cy="190476"/>
        </a:xfrm>
        <a:prstGeom prst="rect">
          <a:avLst/>
        </a:prstGeom>
      </xdr:spPr>
    </xdr:pic>
    <xdr:clientData/>
  </xdr:oneCellAnchor>
  <xdr:oneCellAnchor>
    <xdr:from>
      <xdr:col>6</xdr:col>
      <xdr:colOff>161370</xdr:colOff>
      <xdr:row>68</xdr:row>
      <xdr:rowOff>26900</xdr:rowOff>
    </xdr:from>
    <xdr:ext cx="253968" cy="253968"/>
    <xdr:pic>
      <xdr:nvPicPr>
        <xdr:cNvPr id="996" name="図 995">
          <a:extLst>
            <a:ext uri="{FF2B5EF4-FFF2-40B4-BE49-F238E27FC236}">
              <a16:creationId xmlns:a16="http://schemas.microsoft.com/office/drawing/2014/main" id="{7DF114AA-8DDB-4CCD-B7E2-60D3A3AE1359}"/>
            </a:ext>
          </a:extLst>
        </xdr:cNvPr>
        <xdr:cNvPicPr>
          <a:picLocks noChangeAspect="1"/>
        </xdr:cNvPicPr>
      </xdr:nvPicPr>
      <xdr:blipFill>
        <a:blip xmlns:r="http://schemas.openxmlformats.org/officeDocument/2006/relationships" r:embed="rId705">
          <a:extLst>
            <a:ext uri="{28A0092B-C50C-407E-A947-70E740481C1C}">
              <a14:useLocalDpi xmlns:a14="http://schemas.microsoft.com/office/drawing/2010/main" val="0"/>
            </a:ext>
          </a:extLst>
        </a:blip>
        <a:stretch>
          <a:fillRect/>
        </a:stretch>
      </xdr:blipFill>
      <xdr:spPr>
        <a:xfrm>
          <a:off x="5199535" y="232723771"/>
          <a:ext cx="253968" cy="253968"/>
        </a:xfrm>
        <a:prstGeom prst="rect">
          <a:avLst/>
        </a:prstGeom>
      </xdr:spPr>
    </xdr:pic>
    <xdr:clientData/>
  </xdr:oneCellAnchor>
  <xdr:oneCellAnchor>
    <xdr:from>
      <xdr:col>6</xdr:col>
      <xdr:colOff>161370</xdr:colOff>
      <xdr:row>69</xdr:row>
      <xdr:rowOff>26905</xdr:rowOff>
    </xdr:from>
    <xdr:ext cx="253968" cy="253968"/>
    <xdr:pic>
      <xdr:nvPicPr>
        <xdr:cNvPr id="997" name="図 996">
          <a:extLst>
            <a:ext uri="{FF2B5EF4-FFF2-40B4-BE49-F238E27FC236}">
              <a16:creationId xmlns:a16="http://schemas.microsoft.com/office/drawing/2014/main" id="{0FD4E81E-7113-45A6-9059-CC8EAD637CA2}"/>
            </a:ext>
          </a:extLst>
        </xdr:cNvPr>
        <xdr:cNvPicPr>
          <a:picLocks noChangeAspect="1"/>
        </xdr:cNvPicPr>
      </xdr:nvPicPr>
      <xdr:blipFill>
        <a:blip xmlns:r="http://schemas.openxmlformats.org/officeDocument/2006/relationships" r:embed="rId706">
          <a:extLst>
            <a:ext uri="{28A0092B-C50C-407E-A947-70E740481C1C}">
              <a14:useLocalDpi xmlns:a14="http://schemas.microsoft.com/office/drawing/2010/main" val="0"/>
            </a:ext>
          </a:extLst>
        </a:blip>
        <a:stretch>
          <a:fillRect/>
        </a:stretch>
      </xdr:blipFill>
      <xdr:spPr>
        <a:xfrm>
          <a:off x="5199535" y="233019611"/>
          <a:ext cx="253968" cy="253968"/>
        </a:xfrm>
        <a:prstGeom prst="rect">
          <a:avLst/>
        </a:prstGeom>
      </xdr:spPr>
    </xdr:pic>
    <xdr:clientData/>
  </xdr:oneCellAnchor>
  <xdr:oneCellAnchor>
    <xdr:from>
      <xdr:col>6</xdr:col>
      <xdr:colOff>161370</xdr:colOff>
      <xdr:row>70</xdr:row>
      <xdr:rowOff>28230</xdr:rowOff>
    </xdr:from>
    <xdr:ext cx="253968" cy="252623"/>
    <xdr:pic>
      <xdr:nvPicPr>
        <xdr:cNvPr id="998" name="図 997">
          <a:extLst>
            <a:ext uri="{FF2B5EF4-FFF2-40B4-BE49-F238E27FC236}">
              <a16:creationId xmlns:a16="http://schemas.microsoft.com/office/drawing/2014/main" id="{77627518-5129-4878-ADD4-763B76F8ADE8}"/>
            </a:ext>
          </a:extLst>
        </xdr:cNvPr>
        <xdr:cNvPicPr>
          <a:picLocks noChangeAspect="1"/>
        </xdr:cNvPicPr>
      </xdr:nvPicPr>
      <xdr:blipFill>
        <a:blip xmlns:r="http://schemas.openxmlformats.org/officeDocument/2006/relationships" r:embed="rId707">
          <a:extLst>
            <a:ext uri="{28A0092B-C50C-407E-A947-70E740481C1C}">
              <a14:useLocalDpi xmlns:a14="http://schemas.microsoft.com/office/drawing/2010/main" val="0"/>
            </a:ext>
          </a:extLst>
        </a:blip>
        <a:stretch>
          <a:fillRect/>
        </a:stretch>
      </xdr:blipFill>
      <xdr:spPr>
        <a:xfrm>
          <a:off x="5199535" y="233316771"/>
          <a:ext cx="253968" cy="252623"/>
        </a:xfrm>
        <a:prstGeom prst="rect">
          <a:avLst/>
        </a:prstGeom>
      </xdr:spPr>
    </xdr:pic>
    <xdr:clientData/>
  </xdr:oneCellAnchor>
  <xdr:oneCellAnchor>
    <xdr:from>
      <xdr:col>6</xdr:col>
      <xdr:colOff>161370</xdr:colOff>
      <xdr:row>71</xdr:row>
      <xdr:rowOff>28235</xdr:rowOff>
    </xdr:from>
    <xdr:ext cx="253968" cy="252623"/>
    <xdr:pic>
      <xdr:nvPicPr>
        <xdr:cNvPr id="999" name="図 998">
          <a:extLst>
            <a:ext uri="{FF2B5EF4-FFF2-40B4-BE49-F238E27FC236}">
              <a16:creationId xmlns:a16="http://schemas.microsoft.com/office/drawing/2014/main" id="{E81C5101-F4F8-4F4D-80AB-B122004AA2F7}"/>
            </a:ext>
          </a:extLst>
        </xdr:cNvPr>
        <xdr:cNvPicPr>
          <a:picLocks noChangeAspect="1"/>
        </xdr:cNvPicPr>
      </xdr:nvPicPr>
      <xdr:blipFill>
        <a:blip xmlns:r="http://schemas.openxmlformats.org/officeDocument/2006/relationships" r:embed="rId708">
          <a:extLst>
            <a:ext uri="{28A0092B-C50C-407E-A947-70E740481C1C}">
              <a14:useLocalDpi xmlns:a14="http://schemas.microsoft.com/office/drawing/2010/main" val="0"/>
            </a:ext>
          </a:extLst>
        </a:blip>
        <a:stretch>
          <a:fillRect/>
        </a:stretch>
      </xdr:blipFill>
      <xdr:spPr>
        <a:xfrm>
          <a:off x="5199535" y="233612611"/>
          <a:ext cx="253968" cy="252623"/>
        </a:xfrm>
        <a:prstGeom prst="rect">
          <a:avLst/>
        </a:prstGeom>
      </xdr:spPr>
    </xdr:pic>
    <xdr:clientData/>
  </xdr:oneCellAnchor>
  <xdr:oneCellAnchor>
    <xdr:from>
      <xdr:col>6</xdr:col>
      <xdr:colOff>161370</xdr:colOff>
      <xdr:row>72</xdr:row>
      <xdr:rowOff>26895</xdr:rowOff>
    </xdr:from>
    <xdr:ext cx="253968" cy="253968"/>
    <xdr:pic>
      <xdr:nvPicPr>
        <xdr:cNvPr id="1000" name="図 999">
          <a:extLst>
            <a:ext uri="{FF2B5EF4-FFF2-40B4-BE49-F238E27FC236}">
              <a16:creationId xmlns:a16="http://schemas.microsoft.com/office/drawing/2014/main" id="{1464E775-5C28-4694-8994-BBB9F6680BEE}"/>
            </a:ext>
          </a:extLst>
        </xdr:cNvPr>
        <xdr:cNvPicPr>
          <a:picLocks noChangeAspect="1"/>
        </xdr:cNvPicPr>
      </xdr:nvPicPr>
      <xdr:blipFill>
        <a:blip xmlns:r="http://schemas.openxmlformats.org/officeDocument/2006/relationships" r:embed="rId709">
          <a:extLst>
            <a:ext uri="{28A0092B-C50C-407E-A947-70E740481C1C}">
              <a14:useLocalDpi xmlns:a14="http://schemas.microsoft.com/office/drawing/2010/main" val="0"/>
            </a:ext>
          </a:extLst>
        </a:blip>
        <a:stretch>
          <a:fillRect/>
        </a:stretch>
      </xdr:blipFill>
      <xdr:spPr>
        <a:xfrm>
          <a:off x="5199535" y="233907107"/>
          <a:ext cx="253968" cy="253968"/>
        </a:xfrm>
        <a:prstGeom prst="rect">
          <a:avLst/>
        </a:prstGeom>
      </xdr:spPr>
    </xdr:pic>
    <xdr:clientData/>
  </xdr:oneCellAnchor>
  <xdr:oneCellAnchor>
    <xdr:from>
      <xdr:col>6</xdr:col>
      <xdr:colOff>161370</xdr:colOff>
      <xdr:row>73</xdr:row>
      <xdr:rowOff>26900</xdr:rowOff>
    </xdr:from>
    <xdr:ext cx="253968" cy="253968"/>
    <xdr:pic>
      <xdr:nvPicPr>
        <xdr:cNvPr id="1001" name="図 1000">
          <a:extLst>
            <a:ext uri="{FF2B5EF4-FFF2-40B4-BE49-F238E27FC236}">
              <a16:creationId xmlns:a16="http://schemas.microsoft.com/office/drawing/2014/main" id="{DD2BCFA6-E9B2-43E3-AAD7-CFCA3A3F5161}"/>
            </a:ext>
          </a:extLst>
        </xdr:cNvPr>
        <xdr:cNvPicPr>
          <a:picLocks noChangeAspect="1"/>
        </xdr:cNvPicPr>
      </xdr:nvPicPr>
      <xdr:blipFill>
        <a:blip xmlns:r="http://schemas.openxmlformats.org/officeDocument/2006/relationships" r:embed="rId710">
          <a:extLst>
            <a:ext uri="{28A0092B-C50C-407E-A947-70E740481C1C}">
              <a14:useLocalDpi xmlns:a14="http://schemas.microsoft.com/office/drawing/2010/main" val="0"/>
            </a:ext>
          </a:extLst>
        </a:blip>
        <a:stretch>
          <a:fillRect/>
        </a:stretch>
      </xdr:blipFill>
      <xdr:spPr>
        <a:xfrm>
          <a:off x="5199535" y="234202947"/>
          <a:ext cx="253968" cy="253968"/>
        </a:xfrm>
        <a:prstGeom prst="rect">
          <a:avLst/>
        </a:prstGeom>
      </xdr:spPr>
    </xdr:pic>
    <xdr:clientData/>
  </xdr:oneCellAnchor>
  <xdr:oneCellAnchor>
    <xdr:from>
      <xdr:col>6</xdr:col>
      <xdr:colOff>161370</xdr:colOff>
      <xdr:row>74</xdr:row>
      <xdr:rowOff>26905</xdr:rowOff>
    </xdr:from>
    <xdr:ext cx="253968" cy="253968"/>
    <xdr:pic>
      <xdr:nvPicPr>
        <xdr:cNvPr id="1002" name="図 1001">
          <a:extLst>
            <a:ext uri="{FF2B5EF4-FFF2-40B4-BE49-F238E27FC236}">
              <a16:creationId xmlns:a16="http://schemas.microsoft.com/office/drawing/2014/main" id="{71C99532-22DA-43AC-8B41-9DB72620FF83}"/>
            </a:ext>
          </a:extLst>
        </xdr:cNvPr>
        <xdr:cNvPicPr>
          <a:picLocks noChangeAspect="1"/>
        </xdr:cNvPicPr>
      </xdr:nvPicPr>
      <xdr:blipFill>
        <a:blip xmlns:r="http://schemas.openxmlformats.org/officeDocument/2006/relationships" r:embed="rId711">
          <a:extLst>
            <a:ext uri="{28A0092B-C50C-407E-A947-70E740481C1C}">
              <a14:useLocalDpi xmlns:a14="http://schemas.microsoft.com/office/drawing/2010/main" val="0"/>
            </a:ext>
          </a:extLst>
        </a:blip>
        <a:stretch>
          <a:fillRect/>
        </a:stretch>
      </xdr:blipFill>
      <xdr:spPr>
        <a:xfrm>
          <a:off x="5199535" y="234498787"/>
          <a:ext cx="253968" cy="253968"/>
        </a:xfrm>
        <a:prstGeom prst="rect">
          <a:avLst/>
        </a:prstGeom>
      </xdr:spPr>
    </xdr:pic>
    <xdr:clientData/>
  </xdr:oneCellAnchor>
  <xdr:oneCellAnchor>
    <xdr:from>
      <xdr:col>6</xdr:col>
      <xdr:colOff>161370</xdr:colOff>
      <xdr:row>75</xdr:row>
      <xdr:rowOff>28229</xdr:rowOff>
    </xdr:from>
    <xdr:ext cx="253968" cy="252624"/>
    <xdr:pic>
      <xdr:nvPicPr>
        <xdr:cNvPr id="1003" name="図 1002">
          <a:extLst>
            <a:ext uri="{FF2B5EF4-FFF2-40B4-BE49-F238E27FC236}">
              <a16:creationId xmlns:a16="http://schemas.microsoft.com/office/drawing/2014/main" id="{7F9AF7F3-A914-4DA5-ABCE-A4BE5596A78F}"/>
            </a:ext>
          </a:extLst>
        </xdr:cNvPr>
        <xdr:cNvPicPr>
          <a:picLocks noChangeAspect="1"/>
        </xdr:cNvPicPr>
      </xdr:nvPicPr>
      <xdr:blipFill>
        <a:blip xmlns:r="http://schemas.openxmlformats.org/officeDocument/2006/relationships" r:embed="rId712">
          <a:extLst>
            <a:ext uri="{28A0092B-C50C-407E-A947-70E740481C1C}">
              <a14:useLocalDpi xmlns:a14="http://schemas.microsoft.com/office/drawing/2010/main" val="0"/>
            </a:ext>
          </a:extLst>
        </a:blip>
        <a:stretch>
          <a:fillRect/>
        </a:stretch>
      </xdr:blipFill>
      <xdr:spPr>
        <a:xfrm>
          <a:off x="5199535" y="234795947"/>
          <a:ext cx="253968" cy="252624"/>
        </a:xfrm>
        <a:prstGeom prst="rect">
          <a:avLst/>
        </a:prstGeom>
      </xdr:spPr>
    </xdr:pic>
    <xdr:clientData/>
  </xdr:oneCellAnchor>
  <xdr:oneCellAnchor>
    <xdr:from>
      <xdr:col>6</xdr:col>
      <xdr:colOff>161370</xdr:colOff>
      <xdr:row>76</xdr:row>
      <xdr:rowOff>28235</xdr:rowOff>
    </xdr:from>
    <xdr:ext cx="253968" cy="252623"/>
    <xdr:pic>
      <xdr:nvPicPr>
        <xdr:cNvPr id="1004" name="図 1003">
          <a:extLst>
            <a:ext uri="{FF2B5EF4-FFF2-40B4-BE49-F238E27FC236}">
              <a16:creationId xmlns:a16="http://schemas.microsoft.com/office/drawing/2014/main" id="{2B8B7B29-A356-4816-B908-518074148DC4}"/>
            </a:ext>
          </a:extLst>
        </xdr:cNvPr>
        <xdr:cNvPicPr>
          <a:picLocks noChangeAspect="1"/>
        </xdr:cNvPicPr>
      </xdr:nvPicPr>
      <xdr:blipFill>
        <a:blip xmlns:r="http://schemas.openxmlformats.org/officeDocument/2006/relationships" r:embed="rId713">
          <a:extLst>
            <a:ext uri="{28A0092B-C50C-407E-A947-70E740481C1C}">
              <a14:useLocalDpi xmlns:a14="http://schemas.microsoft.com/office/drawing/2010/main" val="0"/>
            </a:ext>
          </a:extLst>
        </a:blip>
        <a:stretch>
          <a:fillRect/>
        </a:stretch>
      </xdr:blipFill>
      <xdr:spPr>
        <a:xfrm>
          <a:off x="5199535" y="235091788"/>
          <a:ext cx="253968" cy="252623"/>
        </a:xfrm>
        <a:prstGeom prst="rect">
          <a:avLst/>
        </a:prstGeom>
      </xdr:spPr>
    </xdr:pic>
    <xdr:clientData/>
  </xdr:oneCellAnchor>
  <xdr:oneCellAnchor>
    <xdr:from>
      <xdr:col>6</xdr:col>
      <xdr:colOff>161370</xdr:colOff>
      <xdr:row>77</xdr:row>
      <xdr:rowOff>26895</xdr:rowOff>
    </xdr:from>
    <xdr:ext cx="253968" cy="253968"/>
    <xdr:pic>
      <xdr:nvPicPr>
        <xdr:cNvPr id="1005" name="図 1004">
          <a:extLst>
            <a:ext uri="{FF2B5EF4-FFF2-40B4-BE49-F238E27FC236}">
              <a16:creationId xmlns:a16="http://schemas.microsoft.com/office/drawing/2014/main" id="{52FAEBBB-5D62-4EB0-85D5-EB9B2D3DE923}"/>
            </a:ext>
          </a:extLst>
        </xdr:cNvPr>
        <xdr:cNvPicPr>
          <a:picLocks noChangeAspect="1"/>
        </xdr:cNvPicPr>
      </xdr:nvPicPr>
      <xdr:blipFill>
        <a:blip xmlns:r="http://schemas.openxmlformats.org/officeDocument/2006/relationships" r:embed="rId714">
          <a:extLst>
            <a:ext uri="{28A0092B-C50C-407E-A947-70E740481C1C}">
              <a14:useLocalDpi xmlns:a14="http://schemas.microsoft.com/office/drawing/2010/main" val="0"/>
            </a:ext>
          </a:extLst>
        </a:blip>
        <a:stretch>
          <a:fillRect/>
        </a:stretch>
      </xdr:blipFill>
      <xdr:spPr>
        <a:xfrm>
          <a:off x="5199535" y="235386283"/>
          <a:ext cx="253968" cy="253968"/>
        </a:xfrm>
        <a:prstGeom prst="rect">
          <a:avLst/>
        </a:prstGeom>
      </xdr:spPr>
    </xdr:pic>
    <xdr:clientData/>
  </xdr:oneCellAnchor>
  <xdr:oneCellAnchor>
    <xdr:from>
      <xdr:col>6</xdr:col>
      <xdr:colOff>161370</xdr:colOff>
      <xdr:row>78</xdr:row>
      <xdr:rowOff>26900</xdr:rowOff>
    </xdr:from>
    <xdr:ext cx="253968" cy="253968"/>
    <xdr:pic>
      <xdr:nvPicPr>
        <xdr:cNvPr id="1006" name="図 1005">
          <a:extLst>
            <a:ext uri="{FF2B5EF4-FFF2-40B4-BE49-F238E27FC236}">
              <a16:creationId xmlns:a16="http://schemas.microsoft.com/office/drawing/2014/main" id="{3F775FCE-F978-4428-9931-276AC81F392E}"/>
            </a:ext>
          </a:extLst>
        </xdr:cNvPr>
        <xdr:cNvPicPr>
          <a:picLocks noChangeAspect="1"/>
        </xdr:cNvPicPr>
      </xdr:nvPicPr>
      <xdr:blipFill>
        <a:blip xmlns:r="http://schemas.openxmlformats.org/officeDocument/2006/relationships" r:embed="rId715">
          <a:extLst>
            <a:ext uri="{28A0092B-C50C-407E-A947-70E740481C1C}">
              <a14:useLocalDpi xmlns:a14="http://schemas.microsoft.com/office/drawing/2010/main" val="0"/>
            </a:ext>
          </a:extLst>
        </a:blip>
        <a:stretch>
          <a:fillRect/>
        </a:stretch>
      </xdr:blipFill>
      <xdr:spPr>
        <a:xfrm>
          <a:off x="5199535" y="235682124"/>
          <a:ext cx="253968" cy="253968"/>
        </a:xfrm>
        <a:prstGeom prst="rect">
          <a:avLst/>
        </a:prstGeom>
      </xdr:spPr>
    </xdr:pic>
    <xdr:clientData/>
  </xdr:oneCellAnchor>
  <xdr:oneCellAnchor>
    <xdr:from>
      <xdr:col>6</xdr:col>
      <xdr:colOff>161370</xdr:colOff>
      <xdr:row>79</xdr:row>
      <xdr:rowOff>26905</xdr:rowOff>
    </xdr:from>
    <xdr:ext cx="253968" cy="253968"/>
    <xdr:pic>
      <xdr:nvPicPr>
        <xdr:cNvPr id="1007" name="図 1006">
          <a:extLst>
            <a:ext uri="{FF2B5EF4-FFF2-40B4-BE49-F238E27FC236}">
              <a16:creationId xmlns:a16="http://schemas.microsoft.com/office/drawing/2014/main" id="{034685AE-61BB-4FDA-8AEC-BA2653EFFA56}"/>
            </a:ext>
          </a:extLst>
        </xdr:cNvPr>
        <xdr:cNvPicPr>
          <a:picLocks noChangeAspect="1"/>
        </xdr:cNvPicPr>
      </xdr:nvPicPr>
      <xdr:blipFill>
        <a:blip xmlns:r="http://schemas.openxmlformats.org/officeDocument/2006/relationships" r:embed="rId716">
          <a:extLst>
            <a:ext uri="{28A0092B-C50C-407E-A947-70E740481C1C}">
              <a14:useLocalDpi xmlns:a14="http://schemas.microsoft.com/office/drawing/2010/main" val="0"/>
            </a:ext>
          </a:extLst>
        </a:blip>
        <a:stretch>
          <a:fillRect/>
        </a:stretch>
      </xdr:blipFill>
      <xdr:spPr>
        <a:xfrm>
          <a:off x="5199535" y="235977964"/>
          <a:ext cx="253968" cy="253968"/>
        </a:xfrm>
        <a:prstGeom prst="rect">
          <a:avLst/>
        </a:prstGeom>
      </xdr:spPr>
    </xdr:pic>
    <xdr:clientData/>
  </xdr:oneCellAnchor>
  <xdr:oneCellAnchor>
    <xdr:from>
      <xdr:col>6</xdr:col>
      <xdr:colOff>161370</xdr:colOff>
      <xdr:row>80</xdr:row>
      <xdr:rowOff>28230</xdr:rowOff>
    </xdr:from>
    <xdr:ext cx="253968" cy="252623"/>
    <xdr:pic>
      <xdr:nvPicPr>
        <xdr:cNvPr id="1008" name="図 1007">
          <a:extLst>
            <a:ext uri="{FF2B5EF4-FFF2-40B4-BE49-F238E27FC236}">
              <a16:creationId xmlns:a16="http://schemas.microsoft.com/office/drawing/2014/main" id="{BE864343-CF09-4DA0-A7F5-6FE928FA6DF9}"/>
            </a:ext>
          </a:extLst>
        </xdr:cNvPr>
        <xdr:cNvPicPr>
          <a:picLocks noChangeAspect="1"/>
        </xdr:cNvPicPr>
      </xdr:nvPicPr>
      <xdr:blipFill>
        <a:blip xmlns:r="http://schemas.openxmlformats.org/officeDocument/2006/relationships" r:embed="rId717">
          <a:extLst>
            <a:ext uri="{28A0092B-C50C-407E-A947-70E740481C1C}">
              <a14:useLocalDpi xmlns:a14="http://schemas.microsoft.com/office/drawing/2010/main" val="0"/>
            </a:ext>
          </a:extLst>
        </a:blip>
        <a:stretch>
          <a:fillRect/>
        </a:stretch>
      </xdr:blipFill>
      <xdr:spPr>
        <a:xfrm>
          <a:off x="5199535" y="236275124"/>
          <a:ext cx="253968" cy="252623"/>
        </a:xfrm>
        <a:prstGeom prst="rect">
          <a:avLst/>
        </a:prstGeom>
      </xdr:spPr>
    </xdr:pic>
    <xdr:clientData/>
  </xdr:oneCellAnchor>
  <xdr:oneCellAnchor>
    <xdr:from>
      <xdr:col>6</xdr:col>
      <xdr:colOff>161370</xdr:colOff>
      <xdr:row>81</xdr:row>
      <xdr:rowOff>28235</xdr:rowOff>
    </xdr:from>
    <xdr:ext cx="253968" cy="252623"/>
    <xdr:pic>
      <xdr:nvPicPr>
        <xdr:cNvPr id="1009" name="図 1008">
          <a:extLst>
            <a:ext uri="{FF2B5EF4-FFF2-40B4-BE49-F238E27FC236}">
              <a16:creationId xmlns:a16="http://schemas.microsoft.com/office/drawing/2014/main" id="{B10E5F6B-C4A3-4C99-8ADC-1EF91ADFB42F}"/>
            </a:ext>
          </a:extLst>
        </xdr:cNvPr>
        <xdr:cNvPicPr>
          <a:picLocks noChangeAspect="1"/>
        </xdr:cNvPicPr>
      </xdr:nvPicPr>
      <xdr:blipFill>
        <a:blip xmlns:r="http://schemas.openxmlformats.org/officeDocument/2006/relationships" r:embed="rId718">
          <a:extLst>
            <a:ext uri="{28A0092B-C50C-407E-A947-70E740481C1C}">
              <a14:useLocalDpi xmlns:a14="http://schemas.microsoft.com/office/drawing/2010/main" val="0"/>
            </a:ext>
          </a:extLst>
        </a:blip>
        <a:stretch>
          <a:fillRect/>
        </a:stretch>
      </xdr:blipFill>
      <xdr:spPr>
        <a:xfrm>
          <a:off x="5199535" y="236570964"/>
          <a:ext cx="253968" cy="252623"/>
        </a:xfrm>
        <a:prstGeom prst="rect">
          <a:avLst/>
        </a:prstGeom>
      </xdr:spPr>
    </xdr:pic>
    <xdr:clientData/>
  </xdr:oneCellAnchor>
  <xdr:oneCellAnchor>
    <xdr:from>
      <xdr:col>6</xdr:col>
      <xdr:colOff>161370</xdr:colOff>
      <xdr:row>82</xdr:row>
      <xdr:rowOff>26895</xdr:rowOff>
    </xdr:from>
    <xdr:ext cx="253968" cy="253968"/>
    <xdr:pic>
      <xdr:nvPicPr>
        <xdr:cNvPr id="1010" name="図 1009">
          <a:extLst>
            <a:ext uri="{FF2B5EF4-FFF2-40B4-BE49-F238E27FC236}">
              <a16:creationId xmlns:a16="http://schemas.microsoft.com/office/drawing/2014/main" id="{D51EBCA1-ACDA-4772-8832-F35C5C1D7168}"/>
            </a:ext>
          </a:extLst>
        </xdr:cNvPr>
        <xdr:cNvPicPr>
          <a:picLocks noChangeAspect="1"/>
        </xdr:cNvPicPr>
      </xdr:nvPicPr>
      <xdr:blipFill>
        <a:blip xmlns:r="http://schemas.openxmlformats.org/officeDocument/2006/relationships" r:embed="rId719">
          <a:extLst>
            <a:ext uri="{28A0092B-C50C-407E-A947-70E740481C1C}">
              <a14:useLocalDpi xmlns:a14="http://schemas.microsoft.com/office/drawing/2010/main" val="0"/>
            </a:ext>
          </a:extLst>
        </a:blip>
        <a:stretch>
          <a:fillRect/>
        </a:stretch>
      </xdr:blipFill>
      <xdr:spPr>
        <a:xfrm>
          <a:off x="5199535" y="236865460"/>
          <a:ext cx="253968" cy="253968"/>
        </a:xfrm>
        <a:prstGeom prst="rect">
          <a:avLst/>
        </a:prstGeom>
      </xdr:spPr>
    </xdr:pic>
    <xdr:clientData/>
  </xdr:oneCellAnchor>
  <xdr:oneCellAnchor>
    <xdr:from>
      <xdr:col>6</xdr:col>
      <xdr:colOff>161370</xdr:colOff>
      <xdr:row>83</xdr:row>
      <xdr:rowOff>26900</xdr:rowOff>
    </xdr:from>
    <xdr:ext cx="253968" cy="253968"/>
    <xdr:pic>
      <xdr:nvPicPr>
        <xdr:cNvPr id="1011" name="図 1010">
          <a:extLst>
            <a:ext uri="{FF2B5EF4-FFF2-40B4-BE49-F238E27FC236}">
              <a16:creationId xmlns:a16="http://schemas.microsoft.com/office/drawing/2014/main" id="{CA283E86-56BE-4C2B-B0B7-4E51B4BE73BA}"/>
            </a:ext>
          </a:extLst>
        </xdr:cNvPr>
        <xdr:cNvPicPr>
          <a:picLocks noChangeAspect="1"/>
        </xdr:cNvPicPr>
      </xdr:nvPicPr>
      <xdr:blipFill>
        <a:blip xmlns:r="http://schemas.openxmlformats.org/officeDocument/2006/relationships" r:embed="rId720">
          <a:extLst>
            <a:ext uri="{28A0092B-C50C-407E-A947-70E740481C1C}">
              <a14:useLocalDpi xmlns:a14="http://schemas.microsoft.com/office/drawing/2010/main" val="0"/>
            </a:ext>
          </a:extLst>
        </a:blip>
        <a:stretch>
          <a:fillRect/>
        </a:stretch>
      </xdr:blipFill>
      <xdr:spPr>
        <a:xfrm>
          <a:off x="5199535" y="237161300"/>
          <a:ext cx="253968" cy="253968"/>
        </a:xfrm>
        <a:prstGeom prst="rect">
          <a:avLst/>
        </a:prstGeom>
      </xdr:spPr>
    </xdr:pic>
    <xdr:clientData/>
  </xdr:oneCellAnchor>
  <xdr:oneCellAnchor>
    <xdr:from>
      <xdr:col>6</xdr:col>
      <xdr:colOff>161370</xdr:colOff>
      <xdr:row>84</xdr:row>
      <xdr:rowOff>26905</xdr:rowOff>
    </xdr:from>
    <xdr:ext cx="253968" cy="253968"/>
    <xdr:pic>
      <xdr:nvPicPr>
        <xdr:cNvPr id="1012" name="図 1011">
          <a:extLst>
            <a:ext uri="{FF2B5EF4-FFF2-40B4-BE49-F238E27FC236}">
              <a16:creationId xmlns:a16="http://schemas.microsoft.com/office/drawing/2014/main" id="{77302305-2544-4DF1-9B46-BEF8CF8DF2AA}"/>
            </a:ext>
          </a:extLst>
        </xdr:cNvPr>
        <xdr:cNvPicPr>
          <a:picLocks noChangeAspect="1"/>
        </xdr:cNvPicPr>
      </xdr:nvPicPr>
      <xdr:blipFill>
        <a:blip xmlns:r="http://schemas.openxmlformats.org/officeDocument/2006/relationships" r:embed="rId721">
          <a:extLst>
            <a:ext uri="{28A0092B-C50C-407E-A947-70E740481C1C}">
              <a14:useLocalDpi xmlns:a14="http://schemas.microsoft.com/office/drawing/2010/main" val="0"/>
            </a:ext>
          </a:extLst>
        </a:blip>
        <a:stretch>
          <a:fillRect/>
        </a:stretch>
      </xdr:blipFill>
      <xdr:spPr>
        <a:xfrm>
          <a:off x="5199535" y="237457140"/>
          <a:ext cx="253968" cy="253968"/>
        </a:xfrm>
        <a:prstGeom prst="rect">
          <a:avLst/>
        </a:prstGeom>
      </xdr:spPr>
    </xdr:pic>
    <xdr:clientData/>
  </xdr:oneCellAnchor>
  <xdr:oneCellAnchor>
    <xdr:from>
      <xdr:col>6</xdr:col>
      <xdr:colOff>161370</xdr:colOff>
      <xdr:row>85</xdr:row>
      <xdr:rowOff>28229</xdr:rowOff>
    </xdr:from>
    <xdr:ext cx="253968" cy="252624"/>
    <xdr:pic>
      <xdr:nvPicPr>
        <xdr:cNvPr id="1013" name="図 1012">
          <a:extLst>
            <a:ext uri="{FF2B5EF4-FFF2-40B4-BE49-F238E27FC236}">
              <a16:creationId xmlns:a16="http://schemas.microsoft.com/office/drawing/2014/main" id="{D9DC799D-EB6C-43CC-93CB-AB441A1FA9CA}"/>
            </a:ext>
          </a:extLst>
        </xdr:cNvPr>
        <xdr:cNvPicPr>
          <a:picLocks noChangeAspect="1"/>
        </xdr:cNvPicPr>
      </xdr:nvPicPr>
      <xdr:blipFill>
        <a:blip xmlns:r="http://schemas.openxmlformats.org/officeDocument/2006/relationships" r:embed="rId722">
          <a:extLst>
            <a:ext uri="{28A0092B-C50C-407E-A947-70E740481C1C}">
              <a14:useLocalDpi xmlns:a14="http://schemas.microsoft.com/office/drawing/2010/main" val="0"/>
            </a:ext>
          </a:extLst>
        </a:blip>
        <a:stretch>
          <a:fillRect/>
        </a:stretch>
      </xdr:blipFill>
      <xdr:spPr>
        <a:xfrm>
          <a:off x="5199535" y="237754300"/>
          <a:ext cx="253968" cy="252624"/>
        </a:xfrm>
        <a:prstGeom prst="rect">
          <a:avLst/>
        </a:prstGeom>
      </xdr:spPr>
    </xdr:pic>
    <xdr:clientData/>
  </xdr:oneCellAnchor>
  <xdr:oneCellAnchor>
    <xdr:from>
      <xdr:col>6</xdr:col>
      <xdr:colOff>161370</xdr:colOff>
      <xdr:row>86</xdr:row>
      <xdr:rowOff>28235</xdr:rowOff>
    </xdr:from>
    <xdr:ext cx="253968" cy="252623"/>
    <xdr:pic>
      <xdr:nvPicPr>
        <xdr:cNvPr id="1014" name="図 1013">
          <a:extLst>
            <a:ext uri="{FF2B5EF4-FFF2-40B4-BE49-F238E27FC236}">
              <a16:creationId xmlns:a16="http://schemas.microsoft.com/office/drawing/2014/main" id="{84AD1999-6546-4D5D-8FD7-5499315084E2}"/>
            </a:ext>
          </a:extLst>
        </xdr:cNvPr>
        <xdr:cNvPicPr>
          <a:picLocks noChangeAspect="1"/>
        </xdr:cNvPicPr>
      </xdr:nvPicPr>
      <xdr:blipFill>
        <a:blip xmlns:r="http://schemas.openxmlformats.org/officeDocument/2006/relationships" r:embed="rId723">
          <a:extLst>
            <a:ext uri="{28A0092B-C50C-407E-A947-70E740481C1C}">
              <a14:useLocalDpi xmlns:a14="http://schemas.microsoft.com/office/drawing/2010/main" val="0"/>
            </a:ext>
          </a:extLst>
        </a:blip>
        <a:stretch>
          <a:fillRect/>
        </a:stretch>
      </xdr:blipFill>
      <xdr:spPr>
        <a:xfrm>
          <a:off x="5199535" y="238050141"/>
          <a:ext cx="253968" cy="252623"/>
        </a:xfrm>
        <a:prstGeom prst="rect">
          <a:avLst/>
        </a:prstGeom>
      </xdr:spPr>
    </xdr:pic>
    <xdr:clientData/>
  </xdr:oneCellAnchor>
  <xdr:oneCellAnchor>
    <xdr:from>
      <xdr:col>6</xdr:col>
      <xdr:colOff>161370</xdr:colOff>
      <xdr:row>87</xdr:row>
      <xdr:rowOff>26895</xdr:rowOff>
    </xdr:from>
    <xdr:ext cx="253968" cy="253968"/>
    <xdr:pic>
      <xdr:nvPicPr>
        <xdr:cNvPr id="1015" name="図 1014">
          <a:extLst>
            <a:ext uri="{FF2B5EF4-FFF2-40B4-BE49-F238E27FC236}">
              <a16:creationId xmlns:a16="http://schemas.microsoft.com/office/drawing/2014/main" id="{B03340F3-FFFC-4299-9882-1D740BD6A661}"/>
            </a:ext>
          </a:extLst>
        </xdr:cNvPr>
        <xdr:cNvPicPr>
          <a:picLocks noChangeAspect="1"/>
        </xdr:cNvPicPr>
      </xdr:nvPicPr>
      <xdr:blipFill>
        <a:blip xmlns:r="http://schemas.openxmlformats.org/officeDocument/2006/relationships" r:embed="rId724">
          <a:extLst>
            <a:ext uri="{28A0092B-C50C-407E-A947-70E740481C1C}">
              <a14:useLocalDpi xmlns:a14="http://schemas.microsoft.com/office/drawing/2010/main" val="0"/>
            </a:ext>
          </a:extLst>
        </a:blip>
        <a:stretch>
          <a:fillRect/>
        </a:stretch>
      </xdr:blipFill>
      <xdr:spPr>
        <a:xfrm>
          <a:off x="5199535" y="238344636"/>
          <a:ext cx="253968" cy="253968"/>
        </a:xfrm>
        <a:prstGeom prst="rect">
          <a:avLst/>
        </a:prstGeom>
      </xdr:spPr>
    </xdr:pic>
    <xdr:clientData/>
  </xdr:oneCellAnchor>
  <xdr:oneCellAnchor>
    <xdr:from>
      <xdr:col>6</xdr:col>
      <xdr:colOff>161370</xdr:colOff>
      <xdr:row>88</xdr:row>
      <xdr:rowOff>26900</xdr:rowOff>
    </xdr:from>
    <xdr:ext cx="253968" cy="253968"/>
    <xdr:pic>
      <xdr:nvPicPr>
        <xdr:cNvPr id="1016" name="図 1015">
          <a:extLst>
            <a:ext uri="{FF2B5EF4-FFF2-40B4-BE49-F238E27FC236}">
              <a16:creationId xmlns:a16="http://schemas.microsoft.com/office/drawing/2014/main" id="{A0963BA7-8FDE-4C5C-9DCD-F68721C9E664}"/>
            </a:ext>
          </a:extLst>
        </xdr:cNvPr>
        <xdr:cNvPicPr>
          <a:picLocks noChangeAspect="1"/>
        </xdr:cNvPicPr>
      </xdr:nvPicPr>
      <xdr:blipFill>
        <a:blip xmlns:r="http://schemas.openxmlformats.org/officeDocument/2006/relationships" r:embed="rId725">
          <a:extLst>
            <a:ext uri="{28A0092B-C50C-407E-A947-70E740481C1C}">
              <a14:useLocalDpi xmlns:a14="http://schemas.microsoft.com/office/drawing/2010/main" val="0"/>
            </a:ext>
          </a:extLst>
        </a:blip>
        <a:stretch>
          <a:fillRect/>
        </a:stretch>
      </xdr:blipFill>
      <xdr:spPr>
        <a:xfrm>
          <a:off x="5199535" y="238640476"/>
          <a:ext cx="253968" cy="253968"/>
        </a:xfrm>
        <a:prstGeom prst="rect">
          <a:avLst/>
        </a:prstGeom>
      </xdr:spPr>
    </xdr:pic>
    <xdr:clientData/>
  </xdr:oneCellAnchor>
  <xdr:oneCellAnchor>
    <xdr:from>
      <xdr:col>6</xdr:col>
      <xdr:colOff>161370</xdr:colOff>
      <xdr:row>89</xdr:row>
      <xdr:rowOff>26905</xdr:rowOff>
    </xdr:from>
    <xdr:ext cx="253968" cy="253968"/>
    <xdr:pic>
      <xdr:nvPicPr>
        <xdr:cNvPr id="1017" name="図 1016">
          <a:extLst>
            <a:ext uri="{FF2B5EF4-FFF2-40B4-BE49-F238E27FC236}">
              <a16:creationId xmlns:a16="http://schemas.microsoft.com/office/drawing/2014/main" id="{1964D4B9-0939-442F-B2D9-17D96E73A6A2}"/>
            </a:ext>
          </a:extLst>
        </xdr:cNvPr>
        <xdr:cNvPicPr>
          <a:picLocks noChangeAspect="1"/>
        </xdr:cNvPicPr>
      </xdr:nvPicPr>
      <xdr:blipFill>
        <a:blip xmlns:r="http://schemas.openxmlformats.org/officeDocument/2006/relationships" r:embed="rId726">
          <a:extLst>
            <a:ext uri="{28A0092B-C50C-407E-A947-70E740481C1C}">
              <a14:useLocalDpi xmlns:a14="http://schemas.microsoft.com/office/drawing/2010/main" val="0"/>
            </a:ext>
          </a:extLst>
        </a:blip>
        <a:stretch>
          <a:fillRect/>
        </a:stretch>
      </xdr:blipFill>
      <xdr:spPr>
        <a:xfrm>
          <a:off x="5199535" y="238936317"/>
          <a:ext cx="253968" cy="253968"/>
        </a:xfrm>
        <a:prstGeom prst="rect">
          <a:avLst/>
        </a:prstGeom>
      </xdr:spPr>
    </xdr:pic>
    <xdr:clientData/>
  </xdr:oneCellAnchor>
  <xdr:oneCellAnchor>
    <xdr:from>
      <xdr:col>6</xdr:col>
      <xdr:colOff>161370</xdr:colOff>
      <xdr:row>90</xdr:row>
      <xdr:rowOff>28230</xdr:rowOff>
    </xdr:from>
    <xdr:ext cx="253968" cy="252623"/>
    <xdr:pic>
      <xdr:nvPicPr>
        <xdr:cNvPr id="1018" name="図 1017">
          <a:extLst>
            <a:ext uri="{FF2B5EF4-FFF2-40B4-BE49-F238E27FC236}">
              <a16:creationId xmlns:a16="http://schemas.microsoft.com/office/drawing/2014/main" id="{2F8F6F02-22CE-4D11-849C-25DC92D0D266}"/>
            </a:ext>
          </a:extLst>
        </xdr:cNvPr>
        <xdr:cNvPicPr>
          <a:picLocks noChangeAspect="1"/>
        </xdr:cNvPicPr>
      </xdr:nvPicPr>
      <xdr:blipFill>
        <a:blip xmlns:r="http://schemas.openxmlformats.org/officeDocument/2006/relationships" r:embed="rId727">
          <a:extLst>
            <a:ext uri="{28A0092B-C50C-407E-A947-70E740481C1C}">
              <a14:useLocalDpi xmlns:a14="http://schemas.microsoft.com/office/drawing/2010/main" val="0"/>
            </a:ext>
          </a:extLst>
        </a:blip>
        <a:stretch>
          <a:fillRect/>
        </a:stretch>
      </xdr:blipFill>
      <xdr:spPr>
        <a:xfrm>
          <a:off x="5199535" y="239233477"/>
          <a:ext cx="253968" cy="252623"/>
        </a:xfrm>
        <a:prstGeom prst="rect">
          <a:avLst/>
        </a:prstGeom>
      </xdr:spPr>
    </xdr:pic>
    <xdr:clientData/>
  </xdr:oneCellAnchor>
  <xdr:oneCellAnchor>
    <xdr:from>
      <xdr:col>6</xdr:col>
      <xdr:colOff>161370</xdr:colOff>
      <xdr:row>91</xdr:row>
      <xdr:rowOff>28235</xdr:rowOff>
    </xdr:from>
    <xdr:ext cx="253968" cy="252623"/>
    <xdr:pic>
      <xdr:nvPicPr>
        <xdr:cNvPr id="1019" name="図 1018">
          <a:extLst>
            <a:ext uri="{FF2B5EF4-FFF2-40B4-BE49-F238E27FC236}">
              <a16:creationId xmlns:a16="http://schemas.microsoft.com/office/drawing/2014/main" id="{1DA27EAD-6EDF-48D6-9BBF-81B5B72CD796}"/>
            </a:ext>
          </a:extLst>
        </xdr:cNvPr>
        <xdr:cNvPicPr>
          <a:picLocks noChangeAspect="1"/>
        </xdr:cNvPicPr>
      </xdr:nvPicPr>
      <xdr:blipFill>
        <a:blip xmlns:r="http://schemas.openxmlformats.org/officeDocument/2006/relationships" r:embed="rId728">
          <a:extLst>
            <a:ext uri="{28A0092B-C50C-407E-A947-70E740481C1C}">
              <a14:useLocalDpi xmlns:a14="http://schemas.microsoft.com/office/drawing/2010/main" val="0"/>
            </a:ext>
          </a:extLst>
        </a:blip>
        <a:stretch>
          <a:fillRect/>
        </a:stretch>
      </xdr:blipFill>
      <xdr:spPr>
        <a:xfrm>
          <a:off x="5199535" y="239529317"/>
          <a:ext cx="253968" cy="252623"/>
        </a:xfrm>
        <a:prstGeom prst="rect">
          <a:avLst/>
        </a:prstGeom>
      </xdr:spPr>
    </xdr:pic>
    <xdr:clientData/>
  </xdr:oneCellAnchor>
  <xdr:oneCellAnchor>
    <xdr:from>
      <xdr:col>6</xdr:col>
      <xdr:colOff>161370</xdr:colOff>
      <xdr:row>92</xdr:row>
      <xdr:rowOff>26895</xdr:rowOff>
    </xdr:from>
    <xdr:ext cx="253968" cy="253968"/>
    <xdr:pic>
      <xdr:nvPicPr>
        <xdr:cNvPr id="1020" name="図 1019">
          <a:extLst>
            <a:ext uri="{FF2B5EF4-FFF2-40B4-BE49-F238E27FC236}">
              <a16:creationId xmlns:a16="http://schemas.microsoft.com/office/drawing/2014/main" id="{387C7F59-9A39-4994-8827-BAAB14228228}"/>
            </a:ext>
          </a:extLst>
        </xdr:cNvPr>
        <xdr:cNvPicPr>
          <a:picLocks noChangeAspect="1"/>
        </xdr:cNvPicPr>
      </xdr:nvPicPr>
      <xdr:blipFill>
        <a:blip xmlns:r="http://schemas.openxmlformats.org/officeDocument/2006/relationships" r:embed="rId729">
          <a:extLst>
            <a:ext uri="{28A0092B-C50C-407E-A947-70E740481C1C}">
              <a14:useLocalDpi xmlns:a14="http://schemas.microsoft.com/office/drawing/2010/main" val="0"/>
            </a:ext>
          </a:extLst>
        </a:blip>
        <a:stretch>
          <a:fillRect/>
        </a:stretch>
      </xdr:blipFill>
      <xdr:spPr>
        <a:xfrm>
          <a:off x="5199535" y="239823813"/>
          <a:ext cx="253968" cy="253968"/>
        </a:xfrm>
        <a:prstGeom prst="rect">
          <a:avLst/>
        </a:prstGeom>
      </xdr:spPr>
    </xdr:pic>
    <xdr:clientData/>
  </xdr:oneCellAnchor>
  <xdr:oneCellAnchor>
    <xdr:from>
      <xdr:col>6</xdr:col>
      <xdr:colOff>161370</xdr:colOff>
      <xdr:row>93</xdr:row>
      <xdr:rowOff>26900</xdr:rowOff>
    </xdr:from>
    <xdr:ext cx="253968" cy="253968"/>
    <xdr:pic>
      <xdr:nvPicPr>
        <xdr:cNvPr id="1021" name="図 1020">
          <a:extLst>
            <a:ext uri="{FF2B5EF4-FFF2-40B4-BE49-F238E27FC236}">
              <a16:creationId xmlns:a16="http://schemas.microsoft.com/office/drawing/2014/main" id="{B42E1848-E0AE-48BB-B7CE-082022DC17E6}"/>
            </a:ext>
          </a:extLst>
        </xdr:cNvPr>
        <xdr:cNvPicPr>
          <a:picLocks noChangeAspect="1"/>
        </xdr:cNvPicPr>
      </xdr:nvPicPr>
      <xdr:blipFill>
        <a:blip xmlns:r="http://schemas.openxmlformats.org/officeDocument/2006/relationships" r:embed="rId730">
          <a:extLst>
            <a:ext uri="{28A0092B-C50C-407E-A947-70E740481C1C}">
              <a14:useLocalDpi xmlns:a14="http://schemas.microsoft.com/office/drawing/2010/main" val="0"/>
            </a:ext>
          </a:extLst>
        </a:blip>
        <a:stretch>
          <a:fillRect/>
        </a:stretch>
      </xdr:blipFill>
      <xdr:spPr>
        <a:xfrm>
          <a:off x="5199535" y="240119653"/>
          <a:ext cx="253968" cy="253968"/>
        </a:xfrm>
        <a:prstGeom prst="rect">
          <a:avLst/>
        </a:prstGeom>
      </xdr:spPr>
    </xdr:pic>
    <xdr:clientData/>
  </xdr:oneCellAnchor>
  <xdr:oneCellAnchor>
    <xdr:from>
      <xdr:col>6</xdr:col>
      <xdr:colOff>161370</xdr:colOff>
      <xdr:row>94</xdr:row>
      <xdr:rowOff>26905</xdr:rowOff>
    </xdr:from>
    <xdr:ext cx="253968" cy="253968"/>
    <xdr:pic>
      <xdr:nvPicPr>
        <xdr:cNvPr id="1022" name="図 1021">
          <a:extLst>
            <a:ext uri="{FF2B5EF4-FFF2-40B4-BE49-F238E27FC236}">
              <a16:creationId xmlns:a16="http://schemas.microsoft.com/office/drawing/2014/main" id="{A4A3671E-13D7-43A4-AF86-D3836136FB94}"/>
            </a:ext>
          </a:extLst>
        </xdr:cNvPr>
        <xdr:cNvPicPr>
          <a:picLocks noChangeAspect="1"/>
        </xdr:cNvPicPr>
      </xdr:nvPicPr>
      <xdr:blipFill>
        <a:blip xmlns:r="http://schemas.openxmlformats.org/officeDocument/2006/relationships" r:embed="rId731">
          <a:extLst>
            <a:ext uri="{28A0092B-C50C-407E-A947-70E740481C1C}">
              <a14:useLocalDpi xmlns:a14="http://schemas.microsoft.com/office/drawing/2010/main" val="0"/>
            </a:ext>
          </a:extLst>
        </a:blip>
        <a:stretch>
          <a:fillRect/>
        </a:stretch>
      </xdr:blipFill>
      <xdr:spPr>
        <a:xfrm>
          <a:off x="5199535" y="240415493"/>
          <a:ext cx="253968" cy="253968"/>
        </a:xfrm>
        <a:prstGeom prst="rect">
          <a:avLst/>
        </a:prstGeom>
      </xdr:spPr>
    </xdr:pic>
    <xdr:clientData/>
  </xdr:oneCellAnchor>
  <xdr:oneCellAnchor>
    <xdr:from>
      <xdr:col>6</xdr:col>
      <xdr:colOff>161370</xdr:colOff>
      <xdr:row>95</xdr:row>
      <xdr:rowOff>28230</xdr:rowOff>
    </xdr:from>
    <xdr:ext cx="253968" cy="252623"/>
    <xdr:pic>
      <xdr:nvPicPr>
        <xdr:cNvPr id="1023" name="図 1022">
          <a:extLst>
            <a:ext uri="{FF2B5EF4-FFF2-40B4-BE49-F238E27FC236}">
              <a16:creationId xmlns:a16="http://schemas.microsoft.com/office/drawing/2014/main" id="{8CDA5C38-B97F-4679-9A26-D9B6AD6E1357}"/>
            </a:ext>
          </a:extLst>
        </xdr:cNvPr>
        <xdr:cNvPicPr>
          <a:picLocks noChangeAspect="1"/>
        </xdr:cNvPicPr>
      </xdr:nvPicPr>
      <xdr:blipFill>
        <a:blip xmlns:r="http://schemas.openxmlformats.org/officeDocument/2006/relationships" r:embed="rId732">
          <a:extLst>
            <a:ext uri="{28A0092B-C50C-407E-A947-70E740481C1C}">
              <a14:useLocalDpi xmlns:a14="http://schemas.microsoft.com/office/drawing/2010/main" val="0"/>
            </a:ext>
          </a:extLst>
        </a:blip>
        <a:stretch>
          <a:fillRect/>
        </a:stretch>
      </xdr:blipFill>
      <xdr:spPr>
        <a:xfrm>
          <a:off x="5199535" y="240712654"/>
          <a:ext cx="253968" cy="252623"/>
        </a:xfrm>
        <a:prstGeom prst="rect">
          <a:avLst/>
        </a:prstGeom>
      </xdr:spPr>
    </xdr:pic>
    <xdr:clientData/>
  </xdr:oneCellAnchor>
  <xdr:oneCellAnchor>
    <xdr:from>
      <xdr:col>6</xdr:col>
      <xdr:colOff>161370</xdr:colOff>
      <xdr:row>96</xdr:row>
      <xdr:rowOff>28234</xdr:rowOff>
    </xdr:from>
    <xdr:ext cx="253968" cy="252624"/>
    <xdr:pic>
      <xdr:nvPicPr>
        <xdr:cNvPr id="1024" name="図 1023">
          <a:extLst>
            <a:ext uri="{FF2B5EF4-FFF2-40B4-BE49-F238E27FC236}">
              <a16:creationId xmlns:a16="http://schemas.microsoft.com/office/drawing/2014/main" id="{F51E7271-6203-446C-B8E6-FD7CE4A6D08C}"/>
            </a:ext>
          </a:extLst>
        </xdr:cNvPr>
        <xdr:cNvPicPr>
          <a:picLocks noChangeAspect="1"/>
        </xdr:cNvPicPr>
      </xdr:nvPicPr>
      <xdr:blipFill>
        <a:blip xmlns:r="http://schemas.openxmlformats.org/officeDocument/2006/relationships" r:embed="rId733">
          <a:extLst>
            <a:ext uri="{28A0092B-C50C-407E-A947-70E740481C1C}">
              <a14:useLocalDpi xmlns:a14="http://schemas.microsoft.com/office/drawing/2010/main" val="0"/>
            </a:ext>
          </a:extLst>
        </a:blip>
        <a:stretch>
          <a:fillRect/>
        </a:stretch>
      </xdr:blipFill>
      <xdr:spPr>
        <a:xfrm>
          <a:off x="5199535" y="241008493"/>
          <a:ext cx="253968" cy="252624"/>
        </a:xfrm>
        <a:prstGeom prst="rect">
          <a:avLst/>
        </a:prstGeom>
      </xdr:spPr>
    </xdr:pic>
    <xdr:clientData/>
  </xdr:oneCellAnchor>
  <xdr:oneCellAnchor>
    <xdr:from>
      <xdr:col>6</xdr:col>
      <xdr:colOff>161370</xdr:colOff>
      <xdr:row>97</xdr:row>
      <xdr:rowOff>26895</xdr:rowOff>
    </xdr:from>
    <xdr:ext cx="253968" cy="253968"/>
    <xdr:pic>
      <xdr:nvPicPr>
        <xdr:cNvPr id="1025" name="図 1024">
          <a:extLst>
            <a:ext uri="{FF2B5EF4-FFF2-40B4-BE49-F238E27FC236}">
              <a16:creationId xmlns:a16="http://schemas.microsoft.com/office/drawing/2014/main" id="{2A89DDF5-C2C8-4E8D-A0A2-DF01389CAC22}"/>
            </a:ext>
          </a:extLst>
        </xdr:cNvPr>
        <xdr:cNvPicPr>
          <a:picLocks noChangeAspect="1"/>
        </xdr:cNvPicPr>
      </xdr:nvPicPr>
      <xdr:blipFill>
        <a:blip xmlns:r="http://schemas.openxmlformats.org/officeDocument/2006/relationships" r:embed="rId734">
          <a:extLst>
            <a:ext uri="{28A0092B-C50C-407E-A947-70E740481C1C}">
              <a14:useLocalDpi xmlns:a14="http://schemas.microsoft.com/office/drawing/2010/main" val="0"/>
            </a:ext>
          </a:extLst>
        </a:blip>
        <a:stretch>
          <a:fillRect/>
        </a:stretch>
      </xdr:blipFill>
      <xdr:spPr>
        <a:xfrm>
          <a:off x="5199535" y="241302989"/>
          <a:ext cx="253968" cy="253968"/>
        </a:xfrm>
        <a:prstGeom prst="rect">
          <a:avLst/>
        </a:prstGeom>
      </xdr:spPr>
    </xdr:pic>
    <xdr:clientData/>
  </xdr:oneCellAnchor>
  <xdr:oneCellAnchor>
    <xdr:from>
      <xdr:col>6</xdr:col>
      <xdr:colOff>161370</xdr:colOff>
      <xdr:row>98</xdr:row>
      <xdr:rowOff>28230</xdr:rowOff>
    </xdr:from>
    <xdr:ext cx="152413" cy="151068"/>
    <xdr:pic>
      <xdr:nvPicPr>
        <xdr:cNvPr id="1026" name="図 1025">
          <a:extLst>
            <a:ext uri="{FF2B5EF4-FFF2-40B4-BE49-F238E27FC236}">
              <a16:creationId xmlns:a16="http://schemas.microsoft.com/office/drawing/2014/main" id="{631671A8-6BC2-4DDE-8A08-DA26B475A1AB}"/>
            </a:ext>
          </a:extLst>
        </xdr:cNvPr>
        <xdr:cNvPicPr>
          <a:picLocks noChangeAspect="1"/>
        </xdr:cNvPicPr>
      </xdr:nvPicPr>
      <xdr:blipFill>
        <a:blip xmlns:r="http://schemas.openxmlformats.org/officeDocument/2006/relationships" r:embed="rId742">
          <a:extLst>
            <a:ext uri="{28A0092B-C50C-407E-A947-70E740481C1C}">
              <a14:useLocalDpi xmlns:a14="http://schemas.microsoft.com/office/drawing/2010/main" val="0"/>
            </a:ext>
          </a:extLst>
        </a:blip>
        <a:stretch>
          <a:fillRect/>
        </a:stretch>
      </xdr:blipFill>
      <xdr:spPr>
        <a:xfrm>
          <a:off x="5199535" y="243671006"/>
          <a:ext cx="152413" cy="151068"/>
        </a:xfrm>
        <a:prstGeom prst="rect">
          <a:avLst/>
        </a:prstGeom>
      </xdr:spPr>
    </xdr:pic>
    <xdr:clientData/>
  </xdr:oneCellAnchor>
  <xdr:oneCellAnchor>
    <xdr:from>
      <xdr:col>6</xdr:col>
      <xdr:colOff>161370</xdr:colOff>
      <xdr:row>99</xdr:row>
      <xdr:rowOff>28234</xdr:rowOff>
    </xdr:from>
    <xdr:ext cx="152413" cy="151069"/>
    <xdr:pic>
      <xdr:nvPicPr>
        <xdr:cNvPr id="1027" name="図 1026">
          <a:extLst>
            <a:ext uri="{FF2B5EF4-FFF2-40B4-BE49-F238E27FC236}">
              <a16:creationId xmlns:a16="http://schemas.microsoft.com/office/drawing/2014/main" id="{3191373D-9FED-44E3-A5E8-4052E4D25645}"/>
            </a:ext>
          </a:extLst>
        </xdr:cNvPr>
        <xdr:cNvPicPr>
          <a:picLocks noChangeAspect="1"/>
        </xdr:cNvPicPr>
      </xdr:nvPicPr>
      <xdr:blipFill>
        <a:blip xmlns:r="http://schemas.openxmlformats.org/officeDocument/2006/relationships" r:embed="rId743">
          <a:extLst>
            <a:ext uri="{28A0092B-C50C-407E-A947-70E740481C1C}">
              <a14:useLocalDpi xmlns:a14="http://schemas.microsoft.com/office/drawing/2010/main" val="0"/>
            </a:ext>
          </a:extLst>
        </a:blip>
        <a:stretch>
          <a:fillRect/>
        </a:stretch>
      </xdr:blipFill>
      <xdr:spPr>
        <a:xfrm>
          <a:off x="5199535" y="243966846"/>
          <a:ext cx="152413" cy="151069"/>
        </a:xfrm>
        <a:prstGeom prst="rect">
          <a:avLst/>
        </a:prstGeom>
      </xdr:spPr>
    </xdr:pic>
    <xdr:clientData/>
  </xdr:oneCellAnchor>
  <xdr:oneCellAnchor>
    <xdr:from>
      <xdr:col>6</xdr:col>
      <xdr:colOff>161370</xdr:colOff>
      <xdr:row>100</xdr:row>
      <xdr:rowOff>26895</xdr:rowOff>
    </xdr:from>
    <xdr:ext cx="152413" cy="152413"/>
    <xdr:pic>
      <xdr:nvPicPr>
        <xdr:cNvPr id="1028" name="図 1027">
          <a:extLst>
            <a:ext uri="{FF2B5EF4-FFF2-40B4-BE49-F238E27FC236}">
              <a16:creationId xmlns:a16="http://schemas.microsoft.com/office/drawing/2014/main" id="{3E364AC2-73B4-45D7-A18A-165D4D16D40D}"/>
            </a:ext>
          </a:extLst>
        </xdr:cNvPr>
        <xdr:cNvPicPr>
          <a:picLocks noChangeAspect="1"/>
        </xdr:cNvPicPr>
      </xdr:nvPicPr>
      <xdr:blipFill>
        <a:blip xmlns:r="http://schemas.openxmlformats.org/officeDocument/2006/relationships" r:embed="rId744">
          <a:extLst>
            <a:ext uri="{28A0092B-C50C-407E-A947-70E740481C1C}">
              <a14:useLocalDpi xmlns:a14="http://schemas.microsoft.com/office/drawing/2010/main" val="0"/>
            </a:ext>
          </a:extLst>
        </a:blip>
        <a:stretch>
          <a:fillRect/>
        </a:stretch>
      </xdr:blipFill>
      <xdr:spPr>
        <a:xfrm>
          <a:off x="5199535" y="244261342"/>
          <a:ext cx="152413" cy="152413"/>
        </a:xfrm>
        <a:prstGeom prst="rect">
          <a:avLst/>
        </a:prstGeom>
      </xdr:spPr>
    </xdr:pic>
    <xdr:clientData/>
  </xdr:oneCellAnchor>
  <xdr:oneCellAnchor>
    <xdr:from>
      <xdr:col>6</xdr:col>
      <xdr:colOff>161370</xdr:colOff>
      <xdr:row>101</xdr:row>
      <xdr:rowOff>26900</xdr:rowOff>
    </xdr:from>
    <xdr:ext cx="152413" cy="152413"/>
    <xdr:pic>
      <xdr:nvPicPr>
        <xdr:cNvPr id="1029" name="図 1028">
          <a:extLst>
            <a:ext uri="{FF2B5EF4-FFF2-40B4-BE49-F238E27FC236}">
              <a16:creationId xmlns:a16="http://schemas.microsoft.com/office/drawing/2014/main" id="{A57EE8AB-A573-41F2-9C1F-1924DF92E7A0}"/>
            </a:ext>
          </a:extLst>
        </xdr:cNvPr>
        <xdr:cNvPicPr>
          <a:picLocks noChangeAspect="1"/>
        </xdr:cNvPicPr>
      </xdr:nvPicPr>
      <xdr:blipFill>
        <a:blip xmlns:r="http://schemas.openxmlformats.org/officeDocument/2006/relationships" r:embed="rId745">
          <a:extLst>
            <a:ext uri="{28A0092B-C50C-407E-A947-70E740481C1C}">
              <a14:useLocalDpi xmlns:a14="http://schemas.microsoft.com/office/drawing/2010/main" val="0"/>
            </a:ext>
          </a:extLst>
        </a:blip>
        <a:stretch>
          <a:fillRect/>
        </a:stretch>
      </xdr:blipFill>
      <xdr:spPr>
        <a:xfrm>
          <a:off x="5199535" y="244557182"/>
          <a:ext cx="152413" cy="152413"/>
        </a:xfrm>
        <a:prstGeom prst="rect">
          <a:avLst/>
        </a:prstGeom>
      </xdr:spPr>
    </xdr:pic>
    <xdr:clientData/>
  </xdr:oneCellAnchor>
  <xdr:oneCellAnchor>
    <xdr:from>
      <xdr:col>6</xdr:col>
      <xdr:colOff>161370</xdr:colOff>
      <xdr:row>102</xdr:row>
      <xdr:rowOff>26905</xdr:rowOff>
    </xdr:from>
    <xdr:ext cx="152413" cy="152413"/>
    <xdr:pic>
      <xdr:nvPicPr>
        <xdr:cNvPr id="1030" name="図 1029">
          <a:extLst>
            <a:ext uri="{FF2B5EF4-FFF2-40B4-BE49-F238E27FC236}">
              <a16:creationId xmlns:a16="http://schemas.microsoft.com/office/drawing/2014/main" id="{9E86D6DD-07F0-484F-B429-08529EFEBD5B}"/>
            </a:ext>
          </a:extLst>
        </xdr:cNvPr>
        <xdr:cNvPicPr>
          <a:picLocks noChangeAspect="1"/>
        </xdr:cNvPicPr>
      </xdr:nvPicPr>
      <xdr:blipFill>
        <a:blip xmlns:r="http://schemas.openxmlformats.org/officeDocument/2006/relationships" r:embed="rId746">
          <a:extLst>
            <a:ext uri="{28A0092B-C50C-407E-A947-70E740481C1C}">
              <a14:useLocalDpi xmlns:a14="http://schemas.microsoft.com/office/drawing/2010/main" val="0"/>
            </a:ext>
          </a:extLst>
        </a:blip>
        <a:stretch>
          <a:fillRect/>
        </a:stretch>
      </xdr:blipFill>
      <xdr:spPr>
        <a:xfrm>
          <a:off x="5199535" y="244853023"/>
          <a:ext cx="152413" cy="152413"/>
        </a:xfrm>
        <a:prstGeom prst="rect">
          <a:avLst/>
        </a:prstGeom>
      </xdr:spPr>
    </xdr:pic>
    <xdr:clientData/>
  </xdr:oneCellAnchor>
  <xdr:oneCellAnchor>
    <xdr:from>
      <xdr:col>6</xdr:col>
      <xdr:colOff>161370</xdr:colOff>
      <xdr:row>103</xdr:row>
      <xdr:rowOff>28230</xdr:rowOff>
    </xdr:from>
    <xdr:ext cx="152413" cy="151068"/>
    <xdr:pic>
      <xdr:nvPicPr>
        <xdr:cNvPr id="1031" name="図 1030">
          <a:extLst>
            <a:ext uri="{FF2B5EF4-FFF2-40B4-BE49-F238E27FC236}">
              <a16:creationId xmlns:a16="http://schemas.microsoft.com/office/drawing/2014/main" id="{A977F6FC-D659-4AFB-8B47-E82749451EC9}"/>
            </a:ext>
          </a:extLst>
        </xdr:cNvPr>
        <xdr:cNvPicPr>
          <a:picLocks noChangeAspect="1"/>
        </xdr:cNvPicPr>
      </xdr:nvPicPr>
      <xdr:blipFill>
        <a:blip xmlns:r="http://schemas.openxmlformats.org/officeDocument/2006/relationships" r:embed="rId747">
          <a:extLst>
            <a:ext uri="{28A0092B-C50C-407E-A947-70E740481C1C}">
              <a14:useLocalDpi xmlns:a14="http://schemas.microsoft.com/office/drawing/2010/main" val="0"/>
            </a:ext>
          </a:extLst>
        </a:blip>
        <a:stretch>
          <a:fillRect/>
        </a:stretch>
      </xdr:blipFill>
      <xdr:spPr>
        <a:xfrm>
          <a:off x="5199535" y="245150183"/>
          <a:ext cx="152413" cy="151068"/>
        </a:xfrm>
        <a:prstGeom prst="rect">
          <a:avLst/>
        </a:prstGeom>
      </xdr:spPr>
    </xdr:pic>
    <xdr:clientData/>
  </xdr:oneCellAnchor>
  <xdr:oneCellAnchor>
    <xdr:from>
      <xdr:col>6</xdr:col>
      <xdr:colOff>161370</xdr:colOff>
      <xdr:row>104</xdr:row>
      <xdr:rowOff>28235</xdr:rowOff>
    </xdr:from>
    <xdr:ext cx="152413" cy="151068"/>
    <xdr:pic>
      <xdr:nvPicPr>
        <xdr:cNvPr id="1032" name="図 1031">
          <a:extLst>
            <a:ext uri="{FF2B5EF4-FFF2-40B4-BE49-F238E27FC236}">
              <a16:creationId xmlns:a16="http://schemas.microsoft.com/office/drawing/2014/main" id="{0D1618B5-AB97-485F-BABE-C9D425847369}"/>
            </a:ext>
          </a:extLst>
        </xdr:cNvPr>
        <xdr:cNvPicPr>
          <a:picLocks noChangeAspect="1"/>
        </xdr:cNvPicPr>
      </xdr:nvPicPr>
      <xdr:blipFill>
        <a:blip xmlns:r="http://schemas.openxmlformats.org/officeDocument/2006/relationships" r:embed="rId748">
          <a:extLst>
            <a:ext uri="{28A0092B-C50C-407E-A947-70E740481C1C}">
              <a14:useLocalDpi xmlns:a14="http://schemas.microsoft.com/office/drawing/2010/main" val="0"/>
            </a:ext>
          </a:extLst>
        </a:blip>
        <a:stretch>
          <a:fillRect/>
        </a:stretch>
      </xdr:blipFill>
      <xdr:spPr>
        <a:xfrm>
          <a:off x="5199535" y="245446023"/>
          <a:ext cx="152413" cy="151068"/>
        </a:xfrm>
        <a:prstGeom prst="rect">
          <a:avLst/>
        </a:prstGeom>
      </xdr:spPr>
    </xdr:pic>
    <xdr:clientData/>
  </xdr:oneCellAnchor>
  <xdr:oneCellAnchor>
    <xdr:from>
      <xdr:col>6</xdr:col>
      <xdr:colOff>161370</xdr:colOff>
      <xdr:row>105</xdr:row>
      <xdr:rowOff>26895</xdr:rowOff>
    </xdr:from>
    <xdr:ext cx="152413" cy="152413"/>
    <xdr:pic>
      <xdr:nvPicPr>
        <xdr:cNvPr id="1033" name="図 1032">
          <a:extLst>
            <a:ext uri="{FF2B5EF4-FFF2-40B4-BE49-F238E27FC236}">
              <a16:creationId xmlns:a16="http://schemas.microsoft.com/office/drawing/2014/main" id="{0304F5EC-9A65-473F-B943-EA47E1F0314B}"/>
            </a:ext>
          </a:extLst>
        </xdr:cNvPr>
        <xdr:cNvPicPr>
          <a:picLocks noChangeAspect="1"/>
        </xdr:cNvPicPr>
      </xdr:nvPicPr>
      <xdr:blipFill>
        <a:blip xmlns:r="http://schemas.openxmlformats.org/officeDocument/2006/relationships" r:embed="rId749">
          <a:extLst>
            <a:ext uri="{28A0092B-C50C-407E-A947-70E740481C1C}">
              <a14:useLocalDpi xmlns:a14="http://schemas.microsoft.com/office/drawing/2010/main" val="0"/>
            </a:ext>
          </a:extLst>
        </a:blip>
        <a:stretch>
          <a:fillRect/>
        </a:stretch>
      </xdr:blipFill>
      <xdr:spPr>
        <a:xfrm>
          <a:off x="5199535" y="245740519"/>
          <a:ext cx="152413" cy="152413"/>
        </a:xfrm>
        <a:prstGeom prst="rect">
          <a:avLst/>
        </a:prstGeom>
      </xdr:spPr>
    </xdr:pic>
    <xdr:clientData/>
  </xdr:oneCellAnchor>
  <xdr:oneCellAnchor>
    <xdr:from>
      <xdr:col>6</xdr:col>
      <xdr:colOff>161370</xdr:colOff>
      <xdr:row>106</xdr:row>
      <xdr:rowOff>26900</xdr:rowOff>
    </xdr:from>
    <xdr:ext cx="152413" cy="152413"/>
    <xdr:pic>
      <xdr:nvPicPr>
        <xdr:cNvPr id="1034" name="図 1033">
          <a:extLst>
            <a:ext uri="{FF2B5EF4-FFF2-40B4-BE49-F238E27FC236}">
              <a16:creationId xmlns:a16="http://schemas.microsoft.com/office/drawing/2014/main" id="{ADA0A355-12EA-4CD9-A77F-55A0055D3FE4}"/>
            </a:ext>
          </a:extLst>
        </xdr:cNvPr>
        <xdr:cNvPicPr>
          <a:picLocks noChangeAspect="1"/>
        </xdr:cNvPicPr>
      </xdr:nvPicPr>
      <xdr:blipFill>
        <a:blip xmlns:r="http://schemas.openxmlformats.org/officeDocument/2006/relationships" r:embed="rId750">
          <a:extLst>
            <a:ext uri="{28A0092B-C50C-407E-A947-70E740481C1C}">
              <a14:useLocalDpi xmlns:a14="http://schemas.microsoft.com/office/drawing/2010/main" val="0"/>
            </a:ext>
          </a:extLst>
        </a:blip>
        <a:stretch>
          <a:fillRect/>
        </a:stretch>
      </xdr:blipFill>
      <xdr:spPr>
        <a:xfrm>
          <a:off x="5199535" y="246036359"/>
          <a:ext cx="152413" cy="152413"/>
        </a:xfrm>
        <a:prstGeom prst="rect">
          <a:avLst/>
        </a:prstGeom>
      </xdr:spPr>
    </xdr:pic>
    <xdr:clientData/>
  </xdr:oneCellAnchor>
  <xdr:oneCellAnchor>
    <xdr:from>
      <xdr:col>6</xdr:col>
      <xdr:colOff>161370</xdr:colOff>
      <xdr:row>107</xdr:row>
      <xdr:rowOff>26905</xdr:rowOff>
    </xdr:from>
    <xdr:ext cx="152413" cy="152413"/>
    <xdr:pic>
      <xdr:nvPicPr>
        <xdr:cNvPr id="1035" name="図 1034">
          <a:extLst>
            <a:ext uri="{FF2B5EF4-FFF2-40B4-BE49-F238E27FC236}">
              <a16:creationId xmlns:a16="http://schemas.microsoft.com/office/drawing/2014/main" id="{2828EA62-C95F-414B-AAFA-A18C79BB09FD}"/>
            </a:ext>
          </a:extLst>
        </xdr:cNvPr>
        <xdr:cNvPicPr>
          <a:picLocks noChangeAspect="1"/>
        </xdr:cNvPicPr>
      </xdr:nvPicPr>
      <xdr:blipFill>
        <a:blip xmlns:r="http://schemas.openxmlformats.org/officeDocument/2006/relationships" r:embed="rId751">
          <a:extLst>
            <a:ext uri="{28A0092B-C50C-407E-A947-70E740481C1C}">
              <a14:useLocalDpi xmlns:a14="http://schemas.microsoft.com/office/drawing/2010/main" val="0"/>
            </a:ext>
          </a:extLst>
        </a:blip>
        <a:stretch>
          <a:fillRect/>
        </a:stretch>
      </xdr:blipFill>
      <xdr:spPr>
        <a:xfrm>
          <a:off x="5199535" y="246332199"/>
          <a:ext cx="152413" cy="152413"/>
        </a:xfrm>
        <a:prstGeom prst="rect">
          <a:avLst/>
        </a:prstGeom>
      </xdr:spPr>
    </xdr:pic>
    <xdr:clientData/>
  </xdr:oneCellAnchor>
  <xdr:oneCellAnchor>
    <xdr:from>
      <xdr:col>6</xdr:col>
      <xdr:colOff>161370</xdr:colOff>
      <xdr:row>110</xdr:row>
      <xdr:rowOff>28237</xdr:rowOff>
    </xdr:from>
    <xdr:ext cx="238158" cy="236814"/>
    <xdr:pic>
      <xdr:nvPicPr>
        <xdr:cNvPr id="1052" name="図 1051">
          <a:extLst>
            <a:ext uri="{FF2B5EF4-FFF2-40B4-BE49-F238E27FC236}">
              <a16:creationId xmlns:a16="http://schemas.microsoft.com/office/drawing/2014/main" id="{2BD436F8-0E6A-4B64-BDE8-1EC4D48656FA}"/>
            </a:ext>
          </a:extLst>
        </xdr:cNvPr>
        <xdr:cNvPicPr>
          <a:picLocks noChangeAspect="1"/>
        </xdr:cNvPicPr>
      </xdr:nvPicPr>
      <xdr:blipFill>
        <a:blip xmlns:r="http://schemas.openxmlformats.org/officeDocument/2006/relationships" r:embed="rId478">
          <a:extLst>
            <a:ext uri="{28A0092B-C50C-407E-A947-70E740481C1C}">
              <a14:useLocalDpi xmlns:a14="http://schemas.microsoft.com/office/drawing/2010/main" val="0"/>
            </a:ext>
          </a:extLst>
        </a:blip>
        <a:stretch>
          <a:fillRect/>
        </a:stretch>
      </xdr:blipFill>
      <xdr:spPr>
        <a:xfrm>
          <a:off x="5199535" y="141312002"/>
          <a:ext cx="238158" cy="236814"/>
        </a:xfrm>
        <a:prstGeom prst="rect">
          <a:avLst/>
        </a:prstGeom>
      </xdr:spPr>
    </xdr:pic>
    <xdr:clientData/>
  </xdr:oneCellAnchor>
  <xdr:oneCellAnchor>
    <xdr:from>
      <xdr:col>6</xdr:col>
      <xdr:colOff>161370</xdr:colOff>
      <xdr:row>111</xdr:row>
      <xdr:rowOff>26897</xdr:rowOff>
    </xdr:from>
    <xdr:ext cx="238158" cy="238158"/>
    <xdr:pic>
      <xdr:nvPicPr>
        <xdr:cNvPr id="1053" name="図 1052">
          <a:extLst>
            <a:ext uri="{FF2B5EF4-FFF2-40B4-BE49-F238E27FC236}">
              <a16:creationId xmlns:a16="http://schemas.microsoft.com/office/drawing/2014/main" id="{3E258099-6E74-4AD2-9C13-9ECD0FAB3908}"/>
            </a:ext>
          </a:extLst>
        </xdr:cNvPr>
        <xdr:cNvPicPr>
          <a:picLocks noChangeAspect="1"/>
        </xdr:cNvPicPr>
      </xdr:nvPicPr>
      <xdr:blipFill>
        <a:blip xmlns:r="http://schemas.openxmlformats.org/officeDocument/2006/relationships" r:embed="rId479">
          <a:extLst>
            <a:ext uri="{28A0092B-C50C-407E-A947-70E740481C1C}">
              <a14:useLocalDpi xmlns:a14="http://schemas.microsoft.com/office/drawing/2010/main" val="0"/>
            </a:ext>
          </a:extLst>
        </a:blip>
        <a:stretch>
          <a:fillRect/>
        </a:stretch>
      </xdr:blipFill>
      <xdr:spPr>
        <a:xfrm>
          <a:off x="5199535" y="141606497"/>
          <a:ext cx="238158" cy="238158"/>
        </a:xfrm>
        <a:prstGeom prst="rect">
          <a:avLst/>
        </a:prstGeom>
      </xdr:spPr>
    </xdr:pic>
    <xdr:clientData/>
  </xdr:oneCellAnchor>
  <xdr:oneCellAnchor>
    <xdr:from>
      <xdr:col>6</xdr:col>
      <xdr:colOff>161370</xdr:colOff>
      <xdr:row>112</xdr:row>
      <xdr:rowOff>28235</xdr:rowOff>
    </xdr:from>
    <xdr:ext cx="238158" cy="236813"/>
    <xdr:pic>
      <xdr:nvPicPr>
        <xdr:cNvPr id="1054" name="図 1053">
          <a:extLst>
            <a:ext uri="{FF2B5EF4-FFF2-40B4-BE49-F238E27FC236}">
              <a16:creationId xmlns:a16="http://schemas.microsoft.com/office/drawing/2014/main" id="{AE296AEF-EF11-475C-A054-36E098BF365B}"/>
            </a:ext>
          </a:extLst>
        </xdr:cNvPr>
        <xdr:cNvPicPr>
          <a:picLocks noChangeAspect="1"/>
        </xdr:cNvPicPr>
      </xdr:nvPicPr>
      <xdr:blipFill>
        <a:blip xmlns:r="http://schemas.openxmlformats.org/officeDocument/2006/relationships" r:embed="rId480">
          <a:extLst>
            <a:ext uri="{28A0092B-C50C-407E-A947-70E740481C1C}">
              <a14:useLocalDpi xmlns:a14="http://schemas.microsoft.com/office/drawing/2010/main" val="0"/>
            </a:ext>
          </a:extLst>
        </a:blip>
        <a:stretch>
          <a:fillRect/>
        </a:stretch>
      </xdr:blipFill>
      <xdr:spPr>
        <a:xfrm>
          <a:off x="5199535" y="141903670"/>
          <a:ext cx="238158" cy="236813"/>
        </a:xfrm>
        <a:prstGeom prst="rect">
          <a:avLst/>
        </a:prstGeom>
      </xdr:spPr>
    </xdr:pic>
    <xdr:clientData/>
  </xdr:oneCellAnchor>
  <xdr:oneCellAnchor>
    <xdr:from>
      <xdr:col>6</xdr:col>
      <xdr:colOff>161370</xdr:colOff>
      <xdr:row>113</xdr:row>
      <xdr:rowOff>26895</xdr:rowOff>
    </xdr:from>
    <xdr:ext cx="238158" cy="238158"/>
    <xdr:pic>
      <xdr:nvPicPr>
        <xdr:cNvPr id="1055" name="図 1054">
          <a:extLst>
            <a:ext uri="{FF2B5EF4-FFF2-40B4-BE49-F238E27FC236}">
              <a16:creationId xmlns:a16="http://schemas.microsoft.com/office/drawing/2014/main" id="{5FA91FEA-6456-48CD-8FB2-ED7F41C883B7}"/>
            </a:ext>
          </a:extLst>
        </xdr:cNvPr>
        <xdr:cNvPicPr>
          <a:picLocks noChangeAspect="1"/>
        </xdr:cNvPicPr>
      </xdr:nvPicPr>
      <xdr:blipFill>
        <a:blip xmlns:r="http://schemas.openxmlformats.org/officeDocument/2006/relationships" r:embed="rId481">
          <a:extLst>
            <a:ext uri="{28A0092B-C50C-407E-A947-70E740481C1C}">
              <a14:useLocalDpi xmlns:a14="http://schemas.microsoft.com/office/drawing/2010/main" val="0"/>
            </a:ext>
          </a:extLst>
        </a:blip>
        <a:stretch>
          <a:fillRect/>
        </a:stretch>
      </xdr:blipFill>
      <xdr:spPr>
        <a:xfrm>
          <a:off x="5199535" y="142198166"/>
          <a:ext cx="238158" cy="238158"/>
        </a:xfrm>
        <a:prstGeom prst="rect">
          <a:avLst/>
        </a:prstGeom>
      </xdr:spPr>
    </xdr:pic>
    <xdr:clientData/>
  </xdr:oneCellAnchor>
  <xdr:oneCellAnchor>
    <xdr:from>
      <xdr:col>6</xdr:col>
      <xdr:colOff>161370</xdr:colOff>
      <xdr:row>114</xdr:row>
      <xdr:rowOff>26900</xdr:rowOff>
    </xdr:from>
    <xdr:ext cx="238158" cy="238158"/>
    <xdr:pic>
      <xdr:nvPicPr>
        <xdr:cNvPr id="1056" name="図 1055">
          <a:extLst>
            <a:ext uri="{FF2B5EF4-FFF2-40B4-BE49-F238E27FC236}">
              <a16:creationId xmlns:a16="http://schemas.microsoft.com/office/drawing/2014/main" id="{401603B5-E5B9-47B4-A016-E68C3B1D5C86}"/>
            </a:ext>
          </a:extLst>
        </xdr:cNvPr>
        <xdr:cNvPicPr>
          <a:picLocks noChangeAspect="1"/>
        </xdr:cNvPicPr>
      </xdr:nvPicPr>
      <xdr:blipFill>
        <a:blip xmlns:r="http://schemas.openxmlformats.org/officeDocument/2006/relationships" r:embed="rId482">
          <a:extLst>
            <a:ext uri="{28A0092B-C50C-407E-A947-70E740481C1C}">
              <a14:useLocalDpi xmlns:a14="http://schemas.microsoft.com/office/drawing/2010/main" val="0"/>
            </a:ext>
          </a:extLst>
        </a:blip>
        <a:stretch>
          <a:fillRect/>
        </a:stretch>
      </xdr:blipFill>
      <xdr:spPr>
        <a:xfrm>
          <a:off x="5199535" y="142494006"/>
          <a:ext cx="238158" cy="238158"/>
        </a:xfrm>
        <a:prstGeom prst="rect">
          <a:avLst/>
        </a:prstGeom>
      </xdr:spPr>
    </xdr:pic>
    <xdr:clientData/>
  </xdr:oneCellAnchor>
  <xdr:oneCellAnchor>
    <xdr:from>
      <xdr:col>6</xdr:col>
      <xdr:colOff>161370</xdr:colOff>
      <xdr:row>115</xdr:row>
      <xdr:rowOff>28238</xdr:rowOff>
    </xdr:from>
    <xdr:ext cx="238158" cy="236813"/>
    <xdr:pic>
      <xdr:nvPicPr>
        <xdr:cNvPr id="1057" name="図 1056">
          <a:extLst>
            <a:ext uri="{FF2B5EF4-FFF2-40B4-BE49-F238E27FC236}">
              <a16:creationId xmlns:a16="http://schemas.microsoft.com/office/drawing/2014/main" id="{77D91568-3996-42CB-9647-5E0956834075}"/>
            </a:ext>
          </a:extLst>
        </xdr:cNvPr>
        <xdr:cNvPicPr>
          <a:picLocks noChangeAspect="1"/>
        </xdr:cNvPicPr>
      </xdr:nvPicPr>
      <xdr:blipFill>
        <a:blip xmlns:r="http://schemas.openxmlformats.org/officeDocument/2006/relationships" r:embed="rId483">
          <a:extLst>
            <a:ext uri="{28A0092B-C50C-407E-A947-70E740481C1C}">
              <a14:useLocalDpi xmlns:a14="http://schemas.microsoft.com/office/drawing/2010/main" val="0"/>
            </a:ext>
          </a:extLst>
        </a:blip>
        <a:stretch>
          <a:fillRect/>
        </a:stretch>
      </xdr:blipFill>
      <xdr:spPr>
        <a:xfrm>
          <a:off x="5199535" y="142791179"/>
          <a:ext cx="238158" cy="236813"/>
        </a:xfrm>
        <a:prstGeom prst="rect">
          <a:avLst/>
        </a:prstGeom>
      </xdr:spPr>
    </xdr:pic>
    <xdr:clientData/>
  </xdr:oneCellAnchor>
  <xdr:oneCellAnchor>
    <xdr:from>
      <xdr:col>6</xdr:col>
      <xdr:colOff>161370</xdr:colOff>
      <xdr:row>116</xdr:row>
      <xdr:rowOff>26897</xdr:rowOff>
    </xdr:from>
    <xdr:ext cx="238158" cy="238158"/>
    <xdr:pic>
      <xdr:nvPicPr>
        <xdr:cNvPr id="1058" name="図 1057">
          <a:extLst>
            <a:ext uri="{FF2B5EF4-FFF2-40B4-BE49-F238E27FC236}">
              <a16:creationId xmlns:a16="http://schemas.microsoft.com/office/drawing/2014/main" id="{0EDA6428-91D3-48AB-990A-8A2632D4CF77}"/>
            </a:ext>
          </a:extLst>
        </xdr:cNvPr>
        <xdr:cNvPicPr>
          <a:picLocks noChangeAspect="1"/>
        </xdr:cNvPicPr>
      </xdr:nvPicPr>
      <xdr:blipFill>
        <a:blip xmlns:r="http://schemas.openxmlformats.org/officeDocument/2006/relationships" r:embed="rId484">
          <a:extLst>
            <a:ext uri="{28A0092B-C50C-407E-A947-70E740481C1C}">
              <a14:useLocalDpi xmlns:a14="http://schemas.microsoft.com/office/drawing/2010/main" val="0"/>
            </a:ext>
          </a:extLst>
        </a:blip>
        <a:stretch>
          <a:fillRect/>
        </a:stretch>
      </xdr:blipFill>
      <xdr:spPr>
        <a:xfrm>
          <a:off x="5199535" y="143085673"/>
          <a:ext cx="238158" cy="238158"/>
        </a:xfrm>
        <a:prstGeom prst="rect">
          <a:avLst/>
        </a:prstGeom>
      </xdr:spPr>
    </xdr:pic>
    <xdr:clientData/>
  </xdr:oneCellAnchor>
  <xdr:oneCellAnchor>
    <xdr:from>
      <xdr:col>6</xdr:col>
      <xdr:colOff>161370</xdr:colOff>
      <xdr:row>117</xdr:row>
      <xdr:rowOff>28234</xdr:rowOff>
    </xdr:from>
    <xdr:ext cx="238158" cy="236814"/>
    <xdr:pic>
      <xdr:nvPicPr>
        <xdr:cNvPr id="1059" name="図 1058">
          <a:extLst>
            <a:ext uri="{FF2B5EF4-FFF2-40B4-BE49-F238E27FC236}">
              <a16:creationId xmlns:a16="http://schemas.microsoft.com/office/drawing/2014/main" id="{92D2735C-2289-4E7E-B6AB-D042984956F4}"/>
            </a:ext>
          </a:extLst>
        </xdr:cNvPr>
        <xdr:cNvPicPr>
          <a:picLocks noChangeAspect="1"/>
        </xdr:cNvPicPr>
      </xdr:nvPicPr>
      <xdr:blipFill>
        <a:blip xmlns:r="http://schemas.openxmlformats.org/officeDocument/2006/relationships" r:embed="rId485">
          <a:extLst>
            <a:ext uri="{28A0092B-C50C-407E-A947-70E740481C1C}">
              <a14:useLocalDpi xmlns:a14="http://schemas.microsoft.com/office/drawing/2010/main" val="0"/>
            </a:ext>
          </a:extLst>
        </a:blip>
        <a:stretch>
          <a:fillRect/>
        </a:stretch>
      </xdr:blipFill>
      <xdr:spPr>
        <a:xfrm>
          <a:off x="5199535" y="143382846"/>
          <a:ext cx="238158" cy="236814"/>
        </a:xfrm>
        <a:prstGeom prst="rect">
          <a:avLst/>
        </a:prstGeom>
      </xdr:spPr>
    </xdr:pic>
    <xdr:clientData/>
  </xdr:oneCellAnchor>
  <xdr:oneCellAnchor>
    <xdr:from>
      <xdr:col>6</xdr:col>
      <xdr:colOff>161370</xdr:colOff>
      <xdr:row>118</xdr:row>
      <xdr:rowOff>26895</xdr:rowOff>
    </xdr:from>
    <xdr:ext cx="238158" cy="238158"/>
    <xdr:pic>
      <xdr:nvPicPr>
        <xdr:cNvPr id="1060" name="図 1059">
          <a:extLst>
            <a:ext uri="{FF2B5EF4-FFF2-40B4-BE49-F238E27FC236}">
              <a16:creationId xmlns:a16="http://schemas.microsoft.com/office/drawing/2014/main" id="{D53BED1F-42DA-4C28-832D-73B0A0BBFFC6}"/>
            </a:ext>
          </a:extLst>
        </xdr:cNvPr>
        <xdr:cNvPicPr>
          <a:picLocks noChangeAspect="1"/>
        </xdr:cNvPicPr>
      </xdr:nvPicPr>
      <xdr:blipFill>
        <a:blip xmlns:r="http://schemas.openxmlformats.org/officeDocument/2006/relationships" r:embed="rId486">
          <a:extLst>
            <a:ext uri="{28A0092B-C50C-407E-A947-70E740481C1C}">
              <a14:useLocalDpi xmlns:a14="http://schemas.microsoft.com/office/drawing/2010/main" val="0"/>
            </a:ext>
          </a:extLst>
        </a:blip>
        <a:stretch>
          <a:fillRect/>
        </a:stretch>
      </xdr:blipFill>
      <xdr:spPr>
        <a:xfrm>
          <a:off x="5199535" y="143677342"/>
          <a:ext cx="238158" cy="238158"/>
        </a:xfrm>
        <a:prstGeom prst="rect">
          <a:avLst/>
        </a:prstGeom>
      </xdr:spPr>
    </xdr:pic>
    <xdr:clientData/>
  </xdr:oneCellAnchor>
  <xdr:oneCellAnchor>
    <xdr:from>
      <xdr:col>6</xdr:col>
      <xdr:colOff>161370</xdr:colOff>
      <xdr:row>119</xdr:row>
      <xdr:rowOff>26900</xdr:rowOff>
    </xdr:from>
    <xdr:ext cx="238158" cy="238158"/>
    <xdr:pic>
      <xdr:nvPicPr>
        <xdr:cNvPr id="1061" name="図 1060">
          <a:extLst>
            <a:ext uri="{FF2B5EF4-FFF2-40B4-BE49-F238E27FC236}">
              <a16:creationId xmlns:a16="http://schemas.microsoft.com/office/drawing/2014/main" id="{351010EF-83FD-4884-B69B-B2147A9EE57E}"/>
            </a:ext>
          </a:extLst>
        </xdr:cNvPr>
        <xdr:cNvPicPr>
          <a:picLocks noChangeAspect="1"/>
        </xdr:cNvPicPr>
      </xdr:nvPicPr>
      <xdr:blipFill>
        <a:blip xmlns:r="http://schemas.openxmlformats.org/officeDocument/2006/relationships" r:embed="rId487">
          <a:extLst>
            <a:ext uri="{28A0092B-C50C-407E-A947-70E740481C1C}">
              <a14:useLocalDpi xmlns:a14="http://schemas.microsoft.com/office/drawing/2010/main" val="0"/>
            </a:ext>
          </a:extLst>
        </a:blip>
        <a:stretch>
          <a:fillRect/>
        </a:stretch>
      </xdr:blipFill>
      <xdr:spPr>
        <a:xfrm>
          <a:off x="5199535" y="143973182"/>
          <a:ext cx="238158" cy="238158"/>
        </a:xfrm>
        <a:prstGeom prst="rect">
          <a:avLst/>
        </a:prstGeom>
      </xdr:spPr>
    </xdr:pic>
    <xdr:clientData/>
  </xdr:oneCellAnchor>
  <xdr:oneCellAnchor>
    <xdr:from>
      <xdr:col>6</xdr:col>
      <xdr:colOff>161370</xdr:colOff>
      <xdr:row>120</xdr:row>
      <xdr:rowOff>28237</xdr:rowOff>
    </xdr:from>
    <xdr:ext cx="238158" cy="236814"/>
    <xdr:pic>
      <xdr:nvPicPr>
        <xdr:cNvPr id="1062" name="図 1061">
          <a:extLst>
            <a:ext uri="{FF2B5EF4-FFF2-40B4-BE49-F238E27FC236}">
              <a16:creationId xmlns:a16="http://schemas.microsoft.com/office/drawing/2014/main" id="{5523C412-DCA3-4DAC-BA2C-03B032093DC5}"/>
            </a:ext>
          </a:extLst>
        </xdr:cNvPr>
        <xdr:cNvPicPr>
          <a:picLocks noChangeAspect="1"/>
        </xdr:cNvPicPr>
      </xdr:nvPicPr>
      <xdr:blipFill>
        <a:blip xmlns:r="http://schemas.openxmlformats.org/officeDocument/2006/relationships" r:embed="rId488">
          <a:extLst>
            <a:ext uri="{28A0092B-C50C-407E-A947-70E740481C1C}">
              <a14:useLocalDpi xmlns:a14="http://schemas.microsoft.com/office/drawing/2010/main" val="0"/>
            </a:ext>
          </a:extLst>
        </a:blip>
        <a:stretch>
          <a:fillRect/>
        </a:stretch>
      </xdr:blipFill>
      <xdr:spPr>
        <a:xfrm>
          <a:off x="5199535" y="144270355"/>
          <a:ext cx="238158" cy="236814"/>
        </a:xfrm>
        <a:prstGeom prst="rect">
          <a:avLst/>
        </a:prstGeom>
      </xdr:spPr>
    </xdr:pic>
    <xdr:clientData/>
  </xdr:oneCellAnchor>
  <xdr:oneCellAnchor>
    <xdr:from>
      <xdr:col>6</xdr:col>
      <xdr:colOff>161370</xdr:colOff>
      <xdr:row>121</xdr:row>
      <xdr:rowOff>26897</xdr:rowOff>
    </xdr:from>
    <xdr:ext cx="238158" cy="238158"/>
    <xdr:pic>
      <xdr:nvPicPr>
        <xdr:cNvPr id="1063" name="図 1062">
          <a:extLst>
            <a:ext uri="{FF2B5EF4-FFF2-40B4-BE49-F238E27FC236}">
              <a16:creationId xmlns:a16="http://schemas.microsoft.com/office/drawing/2014/main" id="{DD25E6F4-570B-4B3F-B6D2-0B54159BB25B}"/>
            </a:ext>
          </a:extLst>
        </xdr:cNvPr>
        <xdr:cNvPicPr>
          <a:picLocks noChangeAspect="1"/>
        </xdr:cNvPicPr>
      </xdr:nvPicPr>
      <xdr:blipFill>
        <a:blip xmlns:r="http://schemas.openxmlformats.org/officeDocument/2006/relationships" r:embed="rId489">
          <a:extLst>
            <a:ext uri="{28A0092B-C50C-407E-A947-70E740481C1C}">
              <a14:useLocalDpi xmlns:a14="http://schemas.microsoft.com/office/drawing/2010/main" val="0"/>
            </a:ext>
          </a:extLst>
        </a:blip>
        <a:stretch>
          <a:fillRect/>
        </a:stretch>
      </xdr:blipFill>
      <xdr:spPr>
        <a:xfrm>
          <a:off x="5199535" y="144564850"/>
          <a:ext cx="238158" cy="238158"/>
        </a:xfrm>
        <a:prstGeom prst="rect">
          <a:avLst/>
        </a:prstGeom>
      </xdr:spPr>
    </xdr:pic>
    <xdr:clientData/>
  </xdr:oneCellAnchor>
  <xdr:oneCellAnchor>
    <xdr:from>
      <xdr:col>6</xdr:col>
      <xdr:colOff>161370</xdr:colOff>
      <xdr:row>122</xdr:row>
      <xdr:rowOff>28235</xdr:rowOff>
    </xdr:from>
    <xdr:ext cx="238158" cy="236813"/>
    <xdr:pic>
      <xdr:nvPicPr>
        <xdr:cNvPr id="1064" name="図 1063">
          <a:extLst>
            <a:ext uri="{FF2B5EF4-FFF2-40B4-BE49-F238E27FC236}">
              <a16:creationId xmlns:a16="http://schemas.microsoft.com/office/drawing/2014/main" id="{6527D3E6-C447-41B5-988B-3EC9256ABBFB}"/>
            </a:ext>
          </a:extLst>
        </xdr:cNvPr>
        <xdr:cNvPicPr>
          <a:picLocks noChangeAspect="1"/>
        </xdr:cNvPicPr>
      </xdr:nvPicPr>
      <xdr:blipFill>
        <a:blip xmlns:r="http://schemas.openxmlformats.org/officeDocument/2006/relationships" r:embed="rId490">
          <a:extLst>
            <a:ext uri="{28A0092B-C50C-407E-A947-70E740481C1C}">
              <a14:useLocalDpi xmlns:a14="http://schemas.microsoft.com/office/drawing/2010/main" val="0"/>
            </a:ext>
          </a:extLst>
        </a:blip>
        <a:stretch>
          <a:fillRect/>
        </a:stretch>
      </xdr:blipFill>
      <xdr:spPr>
        <a:xfrm>
          <a:off x="8561299" y="34219623"/>
          <a:ext cx="238158" cy="236813"/>
        </a:xfrm>
        <a:prstGeom prst="rect">
          <a:avLst/>
        </a:prstGeom>
      </xdr:spPr>
    </xdr:pic>
    <xdr:clientData/>
  </xdr:oneCellAnchor>
  <xdr:oneCellAnchor>
    <xdr:from>
      <xdr:col>6</xdr:col>
      <xdr:colOff>161370</xdr:colOff>
      <xdr:row>123</xdr:row>
      <xdr:rowOff>26895</xdr:rowOff>
    </xdr:from>
    <xdr:ext cx="238158" cy="238158"/>
    <xdr:pic>
      <xdr:nvPicPr>
        <xdr:cNvPr id="1065" name="図 1064">
          <a:extLst>
            <a:ext uri="{FF2B5EF4-FFF2-40B4-BE49-F238E27FC236}">
              <a16:creationId xmlns:a16="http://schemas.microsoft.com/office/drawing/2014/main" id="{B1787A41-5BD8-4D14-8DE5-D321C9FFA6E1}"/>
            </a:ext>
          </a:extLst>
        </xdr:cNvPr>
        <xdr:cNvPicPr>
          <a:picLocks noChangeAspect="1"/>
        </xdr:cNvPicPr>
      </xdr:nvPicPr>
      <xdr:blipFill>
        <a:blip xmlns:r="http://schemas.openxmlformats.org/officeDocument/2006/relationships" r:embed="rId491">
          <a:extLst>
            <a:ext uri="{28A0092B-C50C-407E-A947-70E740481C1C}">
              <a14:useLocalDpi xmlns:a14="http://schemas.microsoft.com/office/drawing/2010/main" val="0"/>
            </a:ext>
          </a:extLst>
        </a:blip>
        <a:stretch>
          <a:fillRect/>
        </a:stretch>
      </xdr:blipFill>
      <xdr:spPr>
        <a:xfrm>
          <a:off x="5199535" y="145156519"/>
          <a:ext cx="238158" cy="238158"/>
        </a:xfrm>
        <a:prstGeom prst="rect">
          <a:avLst/>
        </a:prstGeom>
      </xdr:spPr>
    </xdr:pic>
    <xdr:clientData/>
  </xdr:oneCellAnchor>
  <xdr:oneCellAnchor>
    <xdr:from>
      <xdr:col>6</xdr:col>
      <xdr:colOff>161370</xdr:colOff>
      <xdr:row>124</xdr:row>
      <xdr:rowOff>26900</xdr:rowOff>
    </xdr:from>
    <xdr:ext cx="238158" cy="238158"/>
    <xdr:pic>
      <xdr:nvPicPr>
        <xdr:cNvPr id="1066" name="図 1065">
          <a:extLst>
            <a:ext uri="{FF2B5EF4-FFF2-40B4-BE49-F238E27FC236}">
              <a16:creationId xmlns:a16="http://schemas.microsoft.com/office/drawing/2014/main" id="{9E750A6F-0400-4E17-9B15-F10ABE5B0CA1}"/>
            </a:ext>
          </a:extLst>
        </xdr:cNvPr>
        <xdr:cNvPicPr>
          <a:picLocks noChangeAspect="1"/>
        </xdr:cNvPicPr>
      </xdr:nvPicPr>
      <xdr:blipFill>
        <a:blip xmlns:r="http://schemas.openxmlformats.org/officeDocument/2006/relationships" r:embed="rId492">
          <a:extLst>
            <a:ext uri="{28A0092B-C50C-407E-A947-70E740481C1C}">
              <a14:useLocalDpi xmlns:a14="http://schemas.microsoft.com/office/drawing/2010/main" val="0"/>
            </a:ext>
          </a:extLst>
        </a:blip>
        <a:stretch>
          <a:fillRect/>
        </a:stretch>
      </xdr:blipFill>
      <xdr:spPr>
        <a:xfrm>
          <a:off x="5199535" y="145452359"/>
          <a:ext cx="238158" cy="238158"/>
        </a:xfrm>
        <a:prstGeom prst="rect">
          <a:avLst/>
        </a:prstGeom>
      </xdr:spPr>
    </xdr:pic>
    <xdr:clientData/>
  </xdr:oneCellAnchor>
  <xdr:oneCellAnchor>
    <xdr:from>
      <xdr:col>6</xdr:col>
      <xdr:colOff>161370</xdr:colOff>
      <xdr:row>125</xdr:row>
      <xdr:rowOff>28238</xdr:rowOff>
    </xdr:from>
    <xdr:ext cx="238158" cy="236813"/>
    <xdr:pic>
      <xdr:nvPicPr>
        <xdr:cNvPr id="1067" name="図 1066">
          <a:extLst>
            <a:ext uri="{FF2B5EF4-FFF2-40B4-BE49-F238E27FC236}">
              <a16:creationId xmlns:a16="http://schemas.microsoft.com/office/drawing/2014/main" id="{AAF987D2-C3AD-48EF-A734-E31A86C408CF}"/>
            </a:ext>
          </a:extLst>
        </xdr:cNvPr>
        <xdr:cNvPicPr>
          <a:picLocks noChangeAspect="1"/>
        </xdr:cNvPicPr>
      </xdr:nvPicPr>
      <xdr:blipFill>
        <a:blip xmlns:r="http://schemas.openxmlformats.org/officeDocument/2006/relationships" r:embed="rId493">
          <a:extLst>
            <a:ext uri="{28A0092B-C50C-407E-A947-70E740481C1C}">
              <a14:useLocalDpi xmlns:a14="http://schemas.microsoft.com/office/drawing/2010/main" val="0"/>
            </a:ext>
          </a:extLst>
        </a:blip>
        <a:stretch>
          <a:fillRect/>
        </a:stretch>
      </xdr:blipFill>
      <xdr:spPr>
        <a:xfrm>
          <a:off x="5199535" y="145749532"/>
          <a:ext cx="238158" cy="236813"/>
        </a:xfrm>
        <a:prstGeom prst="rect">
          <a:avLst/>
        </a:prstGeom>
      </xdr:spPr>
    </xdr:pic>
    <xdr:clientData/>
  </xdr:oneCellAnchor>
  <xdr:oneCellAnchor>
    <xdr:from>
      <xdr:col>6</xdr:col>
      <xdr:colOff>161370</xdr:colOff>
      <xdr:row>128</xdr:row>
      <xdr:rowOff>28235</xdr:rowOff>
    </xdr:from>
    <xdr:ext cx="238095" cy="236750"/>
    <xdr:pic>
      <xdr:nvPicPr>
        <xdr:cNvPr id="1074" name="図 1073">
          <a:extLst>
            <a:ext uri="{FF2B5EF4-FFF2-40B4-BE49-F238E27FC236}">
              <a16:creationId xmlns:a16="http://schemas.microsoft.com/office/drawing/2014/main" id="{ED8914EC-565B-4FBE-8EE8-E89512C432CC}"/>
            </a:ext>
          </a:extLst>
        </xdr:cNvPr>
        <xdr:cNvPicPr>
          <a:picLocks noChangeAspect="1"/>
        </xdr:cNvPicPr>
      </xdr:nvPicPr>
      <xdr:blipFill>
        <a:blip xmlns:r="http://schemas.openxmlformats.org/officeDocument/2006/relationships" r:embed="rId375">
          <a:extLst>
            <a:ext uri="{28A0092B-C50C-407E-A947-70E740481C1C}">
              <a14:useLocalDpi xmlns:a14="http://schemas.microsoft.com/office/drawing/2010/main" val="0"/>
            </a:ext>
          </a:extLst>
        </a:blip>
        <a:stretch>
          <a:fillRect/>
        </a:stretch>
      </xdr:blipFill>
      <xdr:spPr>
        <a:xfrm>
          <a:off x="5199535" y="110840964"/>
          <a:ext cx="238095" cy="236750"/>
        </a:xfrm>
        <a:prstGeom prst="rect">
          <a:avLst/>
        </a:prstGeom>
      </xdr:spPr>
    </xdr:pic>
    <xdr:clientData/>
  </xdr:oneCellAnchor>
  <xdr:oneCellAnchor>
    <xdr:from>
      <xdr:col>6</xdr:col>
      <xdr:colOff>161370</xdr:colOff>
      <xdr:row>129</xdr:row>
      <xdr:rowOff>26895</xdr:rowOff>
    </xdr:from>
    <xdr:ext cx="238158" cy="238158"/>
    <xdr:pic>
      <xdr:nvPicPr>
        <xdr:cNvPr id="1075" name="図 1074">
          <a:extLst>
            <a:ext uri="{FF2B5EF4-FFF2-40B4-BE49-F238E27FC236}">
              <a16:creationId xmlns:a16="http://schemas.microsoft.com/office/drawing/2014/main" id="{E6425BDD-AFAB-4C90-BE7C-0FBD8DB5A283}"/>
            </a:ext>
          </a:extLst>
        </xdr:cNvPr>
        <xdr:cNvPicPr>
          <a:picLocks noChangeAspect="1"/>
        </xdr:cNvPicPr>
      </xdr:nvPicPr>
      <xdr:blipFill>
        <a:blip xmlns:r="http://schemas.openxmlformats.org/officeDocument/2006/relationships" r:embed="rId376">
          <a:extLst>
            <a:ext uri="{28A0092B-C50C-407E-A947-70E740481C1C}">
              <a14:useLocalDpi xmlns:a14="http://schemas.microsoft.com/office/drawing/2010/main" val="0"/>
            </a:ext>
          </a:extLst>
        </a:blip>
        <a:stretch>
          <a:fillRect/>
        </a:stretch>
      </xdr:blipFill>
      <xdr:spPr>
        <a:xfrm>
          <a:off x="5199535" y="111135460"/>
          <a:ext cx="238158" cy="238158"/>
        </a:xfrm>
        <a:prstGeom prst="rect">
          <a:avLst/>
        </a:prstGeom>
      </xdr:spPr>
    </xdr:pic>
    <xdr:clientData/>
  </xdr:oneCellAnchor>
  <xdr:oneCellAnchor>
    <xdr:from>
      <xdr:col>6</xdr:col>
      <xdr:colOff>161370</xdr:colOff>
      <xdr:row>130</xdr:row>
      <xdr:rowOff>26900</xdr:rowOff>
    </xdr:from>
    <xdr:ext cx="238095" cy="238095"/>
    <xdr:pic>
      <xdr:nvPicPr>
        <xdr:cNvPr id="1076" name="図 1075">
          <a:extLst>
            <a:ext uri="{FF2B5EF4-FFF2-40B4-BE49-F238E27FC236}">
              <a16:creationId xmlns:a16="http://schemas.microsoft.com/office/drawing/2014/main" id="{8351CA50-199A-478C-8960-DE80C694123C}"/>
            </a:ext>
          </a:extLst>
        </xdr:cNvPr>
        <xdr:cNvPicPr>
          <a:picLocks noChangeAspect="1"/>
        </xdr:cNvPicPr>
      </xdr:nvPicPr>
      <xdr:blipFill>
        <a:blip xmlns:r="http://schemas.openxmlformats.org/officeDocument/2006/relationships" r:embed="rId377">
          <a:extLst>
            <a:ext uri="{28A0092B-C50C-407E-A947-70E740481C1C}">
              <a14:useLocalDpi xmlns:a14="http://schemas.microsoft.com/office/drawing/2010/main" val="0"/>
            </a:ext>
          </a:extLst>
        </a:blip>
        <a:stretch>
          <a:fillRect/>
        </a:stretch>
      </xdr:blipFill>
      <xdr:spPr>
        <a:xfrm>
          <a:off x="5199535" y="111431300"/>
          <a:ext cx="238095" cy="238095"/>
        </a:xfrm>
        <a:prstGeom prst="rect">
          <a:avLst/>
        </a:prstGeom>
      </xdr:spPr>
    </xdr:pic>
    <xdr:clientData/>
  </xdr:oneCellAnchor>
  <xdr:oneCellAnchor>
    <xdr:from>
      <xdr:col>6</xdr:col>
      <xdr:colOff>161370</xdr:colOff>
      <xdr:row>131</xdr:row>
      <xdr:rowOff>28238</xdr:rowOff>
    </xdr:from>
    <xdr:ext cx="238095" cy="236750"/>
    <xdr:pic>
      <xdr:nvPicPr>
        <xdr:cNvPr id="1077" name="図 1076">
          <a:extLst>
            <a:ext uri="{FF2B5EF4-FFF2-40B4-BE49-F238E27FC236}">
              <a16:creationId xmlns:a16="http://schemas.microsoft.com/office/drawing/2014/main" id="{6D7D1EF9-AAAF-4896-9782-F8D2BB1954E1}"/>
            </a:ext>
          </a:extLst>
        </xdr:cNvPr>
        <xdr:cNvPicPr>
          <a:picLocks noChangeAspect="1"/>
        </xdr:cNvPicPr>
      </xdr:nvPicPr>
      <xdr:blipFill>
        <a:blip xmlns:r="http://schemas.openxmlformats.org/officeDocument/2006/relationships" r:embed="rId378">
          <a:extLst>
            <a:ext uri="{28A0092B-C50C-407E-A947-70E740481C1C}">
              <a14:useLocalDpi xmlns:a14="http://schemas.microsoft.com/office/drawing/2010/main" val="0"/>
            </a:ext>
          </a:extLst>
        </a:blip>
        <a:stretch>
          <a:fillRect/>
        </a:stretch>
      </xdr:blipFill>
      <xdr:spPr>
        <a:xfrm>
          <a:off x="5199535" y="111728473"/>
          <a:ext cx="238095" cy="236750"/>
        </a:xfrm>
        <a:prstGeom prst="rect">
          <a:avLst/>
        </a:prstGeom>
      </xdr:spPr>
    </xdr:pic>
    <xdr:clientData/>
  </xdr:oneCellAnchor>
  <xdr:oneCellAnchor>
    <xdr:from>
      <xdr:col>6</xdr:col>
      <xdr:colOff>161370</xdr:colOff>
      <xdr:row>132</xdr:row>
      <xdr:rowOff>26897</xdr:rowOff>
    </xdr:from>
    <xdr:ext cx="238095" cy="238095"/>
    <xdr:pic>
      <xdr:nvPicPr>
        <xdr:cNvPr id="1078" name="図 1077">
          <a:extLst>
            <a:ext uri="{FF2B5EF4-FFF2-40B4-BE49-F238E27FC236}">
              <a16:creationId xmlns:a16="http://schemas.microsoft.com/office/drawing/2014/main" id="{9F236CB5-B133-4B2C-8855-419F7B6053AC}"/>
            </a:ext>
          </a:extLst>
        </xdr:cNvPr>
        <xdr:cNvPicPr>
          <a:picLocks noChangeAspect="1"/>
        </xdr:cNvPicPr>
      </xdr:nvPicPr>
      <xdr:blipFill>
        <a:blip xmlns:r="http://schemas.openxmlformats.org/officeDocument/2006/relationships" r:embed="rId379">
          <a:extLst>
            <a:ext uri="{28A0092B-C50C-407E-A947-70E740481C1C}">
              <a14:useLocalDpi xmlns:a14="http://schemas.microsoft.com/office/drawing/2010/main" val="0"/>
            </a:ext>
          </a:extLst>
        </a:blip>
        <a:stretch>
          <a:fillRect/>
        </a:stretch>
      </xdr:blipFill>
      <xdr:spPr>
        <a:xfrm>
          <a:off x="5199535" y="112022968"/>
          <a:ext cx="238095" cy="238095"/>
        </a:xfrm>
        <a:prstGeom prst="rect">
          <a:avLst/>
        </a:prstGeom>
      </xdr:spPr>
    </xdr:pic>
    <xdr:clientData/>
  </xdr:oneCellAnchor>
  <xdr:oneCellAnchor>
    <xdr:from>
      <xdr:col>6</xdr:col>
      <xdr:colOff>161370</xdr:colOff>
      <xdr:row>133</xdr:row>
      <xdr:rowOff>28235</xdr:rowOff>
    </xdr:from>
    <xdr:ext cx="238095" cy="236750"/>
    <xdr:pic>
      <xdr:nvPicPr>
        <xdr:cNvPr id="1079" name="図 1078">
          <a:extLst>
            <a:ext uri="{FF2B5EF4-FFF2-40B4-BE49-F238E27FC236}">
              <a16:creationId xmlns:a16="http://schemas.microsoft.com/office/drawing/2014/main" id="{25DC7BBF-2428-4C44-ABD1-FDC3B4D1C2C2}"/>
            </a:ext>
          </a:extLst>
        </xdr:cNvPr>
        <xdr:cNvPicPr>
          <a:picLocks noChangeAspect="1"/>
        </xdr:cNvPicPr>
      </xdr:nvPicPr>
      <xdr:blipFill>
        <a:blip xmlns:r="http://schemas.openxmlformats.org/officeDocument/2006/relationships" r:embed="rId380">
          <a:extLst>
            <a:ext uri="{28A0092B-C50C-407E-A947-70E740481C1C}">
              <a14:useLocalDpi xmlns:a14="http://schemas.microsoft.com/office/drawing/2010/main" val="0"/>
            </a:ext>
          </a:extLst>
        </a:blip>
        <a:stretch>
          <a:fillRect/>
        </a:stretch>
      </xdr:blipFill>
      <xdr:spPr>
        <a:xfrm>
          <a:off x="5199535" y="112320141"/>
          <a:ext cx="238095" cy="236750"/>
        </a:xfrm>
        <a:prstGeom prst="rect">
          <a:avLst/>
        </a:prstGeom>
      </xdr:spPr>
    </xdr:pic>
    <xdr:clientData/>
  </xdr:oneCellAnchor>
  <xdr:oneCellAnchor>
    <xdr:from>
      <xdr:col>6</xdr:col>
      <xdr:colOff>161370</xdr:colOff>
      <xdr:row>135</xdr:row>
      <xdr:rowOff>26905</xdr:rowOff>
    </xdr:from>
    <xdr:ext cx="190527" cy="190527"/>
    <xdr:pic>
      <xdr:nvPicPr>
        <xdr:cNvPr id="1080" name="図 1079">
          <a:extLst>
            <a:ext uri="{FF2B5EF4-FFF2-40B4-BE49-F238E27FC236}">
              <a16:creationId xmlns:a16="http://schemas.microsoft.com/office/drawing/2014/main" id="{2855E0DD-5B3E-4C08-A858-1BEA5F87F8B0}"/>
            </a:ext>
          </a:extLst>
        </xdr:cNvPr>
        <xdr:cNvPicPr>
          <a:picLocks noChangeAspect="1"/>
        </xdr:cNvPicPr>
      </xdr:nvPicPr>
      <xdr:blipFill>
        <a:blip xmlns:r="http://schemas.openxmlformats.org/officeDocument/2006/relationships" r:embed="rId756">
          <a:extLst>
            <a:ext uri="{28A0092B-C50C-407E-A947-70E740481C1C}">
              <a14:useLocalDpi xmlns:a14="http://schemas.microsoft.com/office/drawing/2010/main" val="0"/>
            </a:ext>
          </a:extLst>
        </a:blip>
        <a:stretch>
          <a:fillRect/>
        </a:stretch>
      </xdr:blipFill>
      <xdr:spPr>
        <a:xfrm>
          <a:off x="5199535" y="247811376"/>
          <a:ext cx="190527" cy="190527"/>
        </a:xfrm>
        <a:prstGeom prst="rect">
          <a:avLst/>
        </a:prstGeom>
      </xdr:spPr>
    </xdr:pic>
    <xdr:clientData/>
  </xdr:oneCellAnchor>
  <xdr:oneCellAnchor>
    <xdr:from>
      <xdr:col>6</xdr:col>
      <xdr:colOff>161370</xdr:colOff>
      <xdr:row>136</xdr:row>
      <xdr:rowOff>28230</xdr:rowOff>
    </xdr:from>
    <xdr:ext cx="314369" cy="189182"/>
    <xdr:pic>
      <xdr:nvPicPr>
        <xdr:cNvPr id="1081" name="図 1080">
          <a:extLst>
            <a:ext uri="{FF2B5EF4-FFF2-40B4-BE49-F238E27FC236}">
              <a16:creationId xmlns:a16="http://schemas.microsoft.com/office/drawing/2014/main" id="{7CE03473-6C28-464A-88D7-EAB98D409C2E}"/>
            </a:ext>
          </a:extLst>
        </xdr:cNvPr>
        <xdr:cNvPicPr>
          <a:picLocks noChangeAspect="1"/>
        </xdr:cNvPicPr>
      </xdr:nvPicPr>
      <xdr:blipFill>
        <a:blip xmlns:r="http://schemas.openxmlformats.org/officeDocument/2006/relationships" r:embed="rId757">
          <a:extLst>
            <a:ext uri="{28A0092B-C50C-407E-A947-70E740481C1C}">
              <a14:useLocalDpi xmlns:a14="http://schemas.microsoft.com/office/drawing/2010/main" val="0"/>
            </a:ext>
          </a:extLst>
        </a:blip>
        <a:stretch>
          <a:fillRect/>
        </a:stretch>
      </xdr:blipFill>
      <xdr:spPr>
        <a:xfrm>
          <a:off x="5199535" y="248108536"/>
          <a:ext cx="314369" cy="189182"/>
        </a:xfrm>
        <a:prstGeom prst="rect">
          <a:avLst/>
        </a:prstGeom>
      </xdr:spPr>
    </xdr:pic>
    <xdr:clientData/>
  </xdr:oneCellAnchor>
  <xdr:oneCellAnchor>
    <xdr:from>
      <xdr:col>6</xdr:col>
      <xdr:colOff>161370</xdr:colOff>
      <xdr:row>137</xdr:row>
      <xdr:rowOff>28235</xdr:rowOff>
    </xdr:from>
    <xdr:ext cx="304843" cy="189182"/>
    <xdr:pic>
      <xdr:nvPicPr>
        <xdr:cNvPr id="1082" name="図 1081">
          <a:extLst>
            <a:ext uri="{FF2B5EF4-FFF2-40B4-BE49-F238E27FC236}">
              <a16:creationId xmlns:a16="http://schemas.microsoft.com/office/drawing/2014/main" id="{0B7B9721-A7A4-4096-BB48-852F883D5CD7}"/>
            </a:ext>
          </a:extLst>
        </xdr:cNvPr>
        <xdr:cNvPicPr>
          <a:picLocks noChangeAspect="1"/>
        </xdr:cNvPicPr>
      </xdr:nvPicPr>
      <xdr:blipFill>
        <a:blip xmlns:r="http://schemas.openxmlformats.org/officeDocument/2006/relationships" r:embed="rId758">
          <a:extLst>
            <a:ext uri="{28A0092B-C50C-407E-A947-70E740481C1C}">
              <a14:useLocalDpi xmlns:a14="http://schemas.microsoft.com/office/drawing/2010/main" val="0"/>
            </a:ext>
          </a:extLst>
        </a:blip>
        <a:stretch>
          <a:fillRect/>
        </a:stretch>
      </xdr:blipFill>
      <xdr:spPr>
        <a:xfrm>
          <a:off x="5199535" y="248404376"/>
          <a:ext cx="304843" cy="189182"/>
        </a:xfrm>
        <a:prstGeom prst="rect">
          <a:avLst/>
        </a:prstGeom>
      </xdr:spPr>
    </xdr:pic>
    <xdr:clientData/>
  </xdr:oneCellAnchor>
  <xdr:oneCellAnchor>
    <xdr:from>
      <xdr:col>6</xdr:col>
      <xdr:colOff>161370</xdr:colOff>
      <xdr:row>138</xdr:row>
      <xdr:rowOff>26895</xdr:rowOff>
    </xdr:from>
    <xdr:ext cx="368514" cy="254148"/>
    <xdr:pic>
      <xdr:nvPicPr>
        <xdr:cNvPr id="1083" name="図 1082">
          <a:extLst>
            <a:ext uri="{FF2B5EF4-FFF2-40B4-BE49-F238E27FC236}">
              <a16:creationId xmlns:a16="http://schemas.microsoft.com/office/drawing/2014/main" id="{1027371F-41EA-4E38-AC92-EBFFF0A72BA5}"/>
            </a:ext>
          </a:extLst>
        </xdr:cNvPr>
        <xdr:cNvPicPr>
          <a:picLocks noChangeAspect="1"/>
        </xdr:cNvPicPr>
      </xdr:nvPicPr>
      <xdr:blipFill>
        <a:blip xmlns:r="http://schemas.openxmlformats.org/officeDocument/2006/relationships" r:embed="rId759">
          <a:extLst>
            <a:ext uri="{28A0092B-C50C-407E-A947-70E740481C1C}">
              <a14:useLocalDpi xmlns:a14="http://schemas.microsoft.com/office/drawing/2010/main" val="0"/>
            </a:ext>
          </a:extLst>
        </a:blip>
        <a:stretch>
          <a:fillRect/>
        </a:stretch>
      </xdr:blipFill>
      <xdr:spPr>
        <a:xfrm>
          <a:off x="5199535" y="248698871"/>
          <a:ext cx="368514" cy="254148"/>
        </a:xfrm>
        <a:prstGeom prst="rect">
          <a:avLst/>
        </a:prstGeom>
      </xdr:spPr>
    </xdr:pic>
    <xdr:clientData/>
  </xdr:oneCellAnchor>
  <xdr:oneCellAnchor>
    <xdr:from>
      <xdr:col>6</xdr:col>
      <xdr:colOff>161370</xdr:colOff>
      <xdr:row>139</xdr:row>
      <xdr:rowOff>26900</xdr:rowOff>
    </xdr:from>
    <xdr:ext cx="314369" cy="190527"/>
    <xdr:pic>
      <xdr:nvPicPr>
        <xdr:cNvPr id="1084" name="図 1083">
          <a:extLst>
            <a:ext uri="{FF2B5EF4-FFF2-40B4-BE49-F238E27FC236}">
              <a16:creationId xmlns:a16="http://schemas.microsoft.com/office/drawing/2014/main" id="{2770CDFA-579E-43AF-ADB4-F8FC28C42DC7}"/>
            </a:ext>
          </a:extLst>
        </xdr:cNvPr>
        <xdr:cNvPicPr>
          <a:picLocks noChangeAspect="1"/>
        </xdr:cNvPicPr>
      </xdr:nvPicPr>
      <xdr:blipFill>
        <a:blip xmlns:r="http://schemas.openxmlformats.org/officeDocument/2006/relationships" r:embed="rId760">
          <a:extLst>
            <a:ext uri="{28A0092B-C50C-407E-A947-70E740481C1C}">
              <a14:useLocalDpi xmlns:a14="http://schemas.microsoft.com/office/drawing/2010/main" val="0"/>
            </a:ext>
          </a:extLst>
        </a:blip>
        <a:stretch>
          <a:fillRect/>
        </a:stretch>
      </xdr:blipFill>
      <xdr:spPr>
        <a:xfrm>
          <a:off x="5199535" y="248994712"/>
          <a:ext cx="314369" cy="190527"/>
        </a:xfrm>
        <a:prstGeom prst="rect">
          <a:avLst/>
        </a:prstGeom>
      </xdr:spPr>
    </xdr:pic>
    <xdr:clientData/>
  </xdr:oneCellAnchor>
  <xdr:oneCellAnchor>
    <xdr:from>
      <xdr:col>6</xdr:col>
      <xdr:colOff>161370</xdr:colOff>
      <xdr:row>140</xdr:row>
      <xdr:rowOff>26905</xdr:rowOff>
    </xdr:from>
    <xdr:ext cx="381221" cy="254148"/>
    <xdr:pic>
      <xdr:nvPicPr>
        <xdr:cNvPr id="1085" name="図 1084">
          <a:extLst>
            <a:ext uri="{FF2B5EF4-FFF2-40B4-BE49-F238E27FC236}">
              <a16:creationId xmlns:a16="http://schemas.microsoft.com/office/drawing/2014/main" id="{8D4437CF-231E-4168-AE8C-C4211DE7A524}"/>
            </a:ext>
          </a:extLst>
        </xdr:cNvPr>
        <xdr:cNvPicPr>
          <a:picLocks noChangeAspect="1"/>
        </xdr:cNvPicPr>
      </xdr:nvPicPr>
      <xdr:blipFill>
        <a:blip xmlns:r="http://schemas.openxmlformats.org/officeDocument/2006/relationships" r:embed="rId761">
          <a:extLst>
            <a:ext uri="{28A0092B-C50C-407E-A947-70E740481C1C}">
              <a14:useLocalDpi xmlns:a14="http://schemas.microsoft.com/office/drawing/2010/main" val="0"/>
            </a:ext>
          </a:extLst>
        </a:blip>
        <a:stretch>
          <a:fillRect/>
        </a:stretch>
      </xdr:blipFill>
      <xdr:spPr>
        <a:xfrm>
          <a:off x="5199535" y="249290552"/>
          <a:ext cx="381221" cy="254148"/>
        </a:xfrm>
        <a:prstGeom prst="rect">
          <a:avLst/>
        </a:prstGeom>
      </xdr:spPr>
    </xdr:pic>
    <xdr:clientData/>
  </xdr:oneCellAnchor>
  <xdr:oneCellAnchor>
    <xdr:from>
      <xdr:col>6</xdr:col>
      <xdr:colOff>161370</xdr:colOff>
      <xdr:row>141</xdr:row>
      <xdr:rowOff>28230</xdr:rowOff>
    </xdr:from>
    <xdr:ext cx="314369" cy="189182"/>
    <xdr:pic>
      <xdr:nvPicPr>
        <xdr:cNvPr id="1086" name="図 1085">
          <a:extLst>
            <a:ext uri="{FF2B5EF4-FFF2-40B4-BE49-F238E27FC236}">
              <a16:creationId xmlns:a16="http://schemas.microsoft.com/office/drawing/2014/main" id="{3B6BB74B-93BB-459E-B8C7-01AB021F76F9}"/>
            </a:ext>
          </a:extLst>
        </xdr:cNvPr>
        <xdr:cNvPicPr>
          <a:picLocks noChangeAspect="1"/>
        </xdr:cNvPicPr>
      </xdr:nvPicPr>
      <xdr:blipFill>
        <a:blip xmlns:r="http://schemas.openxmlformats.org/officeDocument/2006/relationships" r:embed="rId762">
          <a:extLst>
            <a:ext uri="{28A0092B-C50C-407E-A947-70E740481C1C}">
              <a14:useLocalDpi xmlns:a14="http://schemas.microsoft.com/office/drawing/2010/main" val="0"/>
            </a:ext>
          </a:extLst>
        </a:blip>
        <a:stretch>
          <a:fillRect/>
        </a:stretch>
      </xdr:blipFill>
      <xdr:spPr>
        <a:xfrm>
          <a:off x="5199535" y="249587712"/>
          <a:ext cx="314369" cy="189182"/>
        </a:xfrm>
        <a:prstGeom prst="rect">
          <a:avLst/>
        </a:prstGeom>
      </xdr:spPr>
    </xdr:pic>
    <xdr:clientData/>
  </xdr:oneCellAnchor>
  <xdr:oneCellAnchor>
    <xdr:from>
      <xdr:col>6</xdr:col>
      <xdr:colOff>161370</xdr:colOff>
      <xdr:row>142</xdr:row>
      <xdr:rowOff>28234</xdr:rowOff>
    </xdr:from>
    <xdr:ext cx="314369" cy="189183"/>
    <xdr:pic>
      <xdr:nvPicPr>
        <xdr:cNvPr id="1087" name="図 1086">
          <a:extLst>
            <a:ext uri="{FF2B5EF4-FFF2-40B4-BE49-F238E27FC236}">
              <a16:creationId xmlns:a16="http://schemas.microsoft.com/office/drawing/2014/main" id="{ACC86D53-5FD0-4363-B5EE-86ECBC356DF9}"/>
            </a:ext>
          </a:extLst>
        </xdr:cNvPr>
        <xdr:cNvPicPr>
          <a:picLocks noChangeAspect="1"/>
        </xdr:cNvPicPr>
      </xdr:nvPicPr>
      <xdr:blipFill>
        <a:blip xmlns:r="http://schemas.openxmlformats.org/officeDocument/2006/relationships" r:embed="rId763">
          <a:extLst>
            <a:ext uri="{28A0092B-C50C-407E-A947-70E740481C1C}">
              <a14:useLocalDpi xmlns:a14="http://schemas.microsoft.com/office/drawing/2010/main" val="0"/>
            </a:ext>
          </a:extLst>
        </a:blip>
        <a:stretch>
          <a:fillRect/>
        </a:stretch>
      </xdr:blipFill>
      <xdr:spPr>
        <a:xfrm>
          <a:off x="5199535" y="249883552"/>
          <a:ext cx="314369" cy="189183"/>
        </a:xfrm>
        <a:prstGeom prst="rect">
          <a:avLst/>
        </a:prstGeom>
      </xdr:spPr>
    </xdr:pic>
    <xdr:clientData/>
  </xdr:oneCellAnchor>
  <xdr:oneCellAnchor>
    <xdr:from>
      <xdr:col>6</xdr:col>
      <xdr:colOff>161370</xdr:colOff>
      <xdr:row>143</xdr:row>
      <xdr:rowOff>26895</xdr:rowOff>
    </xdr:from>
    <xdr:ext cx="304843" cy="190527"/>
    <xdr:pic>
      <xdr:nvPicPr>
        <xdr:cNvPr id="1088" name="図 1087">
          <a:extLst>
            <a:ext uri="{FF2B5EF4-FFF2-40B4-BE49-F238E27FC236}">
              <a16:creationId xmlns:a16="http://schemas.microsoft.com/office/drawing/2014/main" id="{13CFF080-C3F7-4612-987C-E739CDED71A2}"/>
            </a:ext>
          </a:extLst>
        </xdr:cNvPr>
        <xdr:cNvPicPr>
          <a:picLocks noChangeAspect="1"/>
        </xdr:cNvPicPr>
      </xdr:nvPicPr>
      <xdr:blipFill>
        <a:blip xmlns:r="http://schemas.openxmlformats.org/officeDocument/2006/relationships" r:embed="rId764">
          <a:extLst>
            <a:ext uri="{28A0092B-C50C-407E-A947-70E740481C1C}">
              <a14:useLocalDpi xmlns:a14="http://schemas.microsoft.com/office/drawing/2010/main" val="0"/>
            </a:ext>
          </a:extLst>
        </a:blip>
        <a:stretch>
          <a:fillRect/>
        </a:stretch>
      </xdr:blipFill>
      <xdr:spPr>
        <a:xfrm>
          <a:off x="5199535" y="250178048"/>
          <a:ext cx="304843" cy="190527"/>
        </a:xfrm>
        <a:prstGeom prst="rect">
          <a:avLst/>
        </a:prstGeom>
      </xdr:spPr>
    </xdr:pic>
    <xdr:clientData/>
  </xdr:oneCellAnchor>
  <xdr:oneCellAnchor>
    <xdr:from>
      <xdr:col>6</xdr:col>
      <xdr:colOff>161370</xdr:colOff>
      <xdr:row>144</xdr:row>
      <xdr:rowOff>26900</xdr:rowOff>
    </xdr:from>
    <xdr:ext cx="314369" cy="190527"/>
    <xdr:pic>
      <xdr:nvPicPr>
        <xdr:cNvPr id="1089" name="図 1088">
          <a:extLst>
            <a:ext uri="{FF2B5EF4-FFF2-40B4-BE49-F238E27FC236}">
              <a16:creationId xmlns:a16="http://schemas.microsoft.com/office/drawing/2014/main" id="{AE1493B1-E010-484F-B5DB-434AB6BDDE70}"/>
            </a:ext>
          </a:extLst>
        </xdr:cNvPr>
        <xdr:cNvPicPr>
          <a:picLocks noChangeAspect="1"/>
        </xdr:cNvPicPr>
      </xdr:nvPicPr>
      <xdr:blipFill>
        <a:blip xmlns:r="http://schemas.openxmlformats.org/officeDocument/2006/relationships" r:embed="rId765">
          <a:extLst>
            <a:ext uri="{28A0092B-C50C-407E-A947-70E740481C1C}">
              <a14:useLocalDpi xmlns:a14="http://schemas.microsoft.com/office/drawing/2010/main" val="0"/>
            </a:ext>
          </a:extLst>
        </a:blip>
        <a:stretch>
          <a:fillRect/>
        </a:stretch>
      </xdr:blipFill>
      <xdr:spPr>
        <a:xfrm>
          <a:off x="5199535" y="250473888"/>
          <a:ext cx="314369" cy="190527"/>
        </a:xfrm>
        <a:prstGeom prst="rect">
          <a:avLst/>
        </a:prstGeom>
      </xdr:spPr>
    </xdr:pic>
    <xdr:clientData/>
  </xdr:oneCellAnchor>
  <xdr:oneCellAnchor>
    <xdr:from>
      <xdr:col>6</xdr:col>
      <xdr:colOff>161370</xdr:colOff>
      <xdr:row>145</xdr:row>
      <xdr:rowOff>26905</xdr:rowOff>
    </xdr:from>
    <xdr:ext cx="495588" cy="254148"/>
    <xdr:pic>
      <xdr:nvPicPr>
        <xdr:cNvPr id="1090" name="図 1089">
          <a:extLst>
            <a:ext uri="{FF2B5EF4-FFF2-40B4-BE49-F238E27FC236}">
              <a16:creationId xmlns:a16="http://schemas.microsoft.com/office/drawing/2014/main" id="{F3AF2EDE-524F-45DD-856F-DB710C94CCF6}"/>
            </a:ext>
          </a:extLst>
        </xdr:cNvPr>
        <xdr:cNvPicPr>
          <a:picLocks noChangeAspect="1"/>
        </xdr:cNvPicPr>
      </xdr:nvPicPr>
      <xdr:blipFill>
        <a:blip xmlns:r="http://schemas.openxmlformats.org/officeDocument/2006/relationships" r:embed="rId766">
          <a:extLst>
            <a:ext uri="{28A0092B-C50C-407E-A947-70E740481C1C}">
              <a14:useLocalDpi xmlns:a14="http://schemas.microsoft.com/office/drawing/2010/main" val="0"/>
            </a:ext>
          </a:extLst>
        </a:blip>
        <a:stretch>
          <a:fillRect/>
        </a:stretch>
      </xdr:blipFill>
      <xdr:spPr>
        <a:xfrm>
          <a:off x="5199535" y="250769729"/>
          <a:ext cx="495588" cy="254148"/>
        </a:xfrm>
        <a:prstGeom prst="rect">
          <a:avLst/>
        </a:prstGeom>
      </xdr:spPr>
    </xdr:pic>
    <xdr:clientData/>
  </xdr:oneCellAnchor>
  <xdr:oneCellAnchor>
    <xdr:from>
      <xdr:col>6</xdr:col>
      <xdr:colOff>161370</xdr:colOff>
      <xdr:row>146</xdr:row>
      <xdr:rowOff>28229</xdr:rowOff>
    </xdr:from>
    <xdr:ext cx="419158" cy="189183"/>
    <xdr:pic>
      <xdr:nvPicPr>
        <xdr:cNvPr id="1091" name="図 1090">
          <a:extLst>
            <a:ext uri="{FF2B5EF4-FFF2-40B4-BE49-F238E27FC236}">
              <a16:creationId xmlns:a16="http://schemas.microsoft.com/office/drawing/2014/main" id="{BCB4DD49-6E73-43B1-BE68-7F60C244064C}"/>
            </a:ext>
          </a:extLst>
        </xdr:cNvPr>
        <xdr:cNvPicPr>
          <a:picLocks noChangeAspect="1"/>
        </xdr:cNvPicPr>
      </xdr:nvPicPr>
      <xdr:blipFill>
        <a:blip xmlns:r="http://schemas.openxmlformats.org/officeDocument/2006/relationships" r:embed="rId767">
          <a:extLst>
            <a:ext uri="{28A0092B-C50C-407E-A947-70E740481C1C}">
              <a14:useLocalDpi xmlns:a14="http://schemas.microsoft.com/office/drawing/2010/main" val="0"/>
            </a:ext>
          </a:extLst>
        </a:blip>
        <a:stretch>
          <a:fillRect/>
        </a:stretch>
      </xdr:blipFill>
      <xdr:spPr>
        <a:xfrm>
          <a:off x="5199535" y="251066888"/>
          <a:ext cx="419158" cy="189183"/>
        </a:xfrm>
        <a:prstGeom prst="rect">
          <a:avLst/>
        </a:prstGeom>
      </xdr:spPr>
    </xdr:pic>
    <xdr:clientData/>
  </xdr:oneCellAnchor>
  <xdr:oneCellAnchor>
    <xdr:from>
      <xdr:col>6</xdr:col>
      <xdr:colOff>161370</xdr:colOff>
      <xdr:row>147</xdr:row>
      <xdr:rowOff>28235</xdr:rowOff>
    </xdr:from>
    <xdr:ext cx="419158" cy="189182"/>
    <xdr:pic>
      <xdr:nvPicPr>
        <xdr:cNvPr id="1092" name="図 1091">
          <a:extLst>
            <a:ext uri="{FF2B5EF4-FFF2-40B4-BE49-F238E27FC236}">
              <a16:creationId xmlns:a16="http://schemas.microsoft.com/office/drawing/2014/main" id="{E23BA5A3-5534-4930-9F23-7E2C9A82A44D}"/>
            </a:ext>
          </a:extLst>
        </xdr:cNvPr>
        <xdr:cNvPicPr>
          <a:picLocks noChangeAspect="1"/>
        </xdr:cNvPicPr>
      </xdr:nvPicPr>
      <xdr:blipFill>
        <a:blip xmlns:r="http://schemas.openxmlformats.org/officeDocument/2006/relationships" r:embed="rId768">
          <a:extLst>
            <a:ext uri="{28A0092B-C50C-407E-A947-70E740481C1C}">
              <a14:useLocalDpi xmlns:a14="http://schemas.microsoft.com/office/drawing/2010/main" val="0"/>
            </a:ext>
          </a:extLst>
        </a:blip>
        <a:stretch>
          <a:fillRect/>
        </a:stretch>
      </xdr:blipFill>
      <xdr:spPr>
        <a:xfrm>
          <a:off x="5199535" y="251362729"/>
          <a:ext cx="419158" cy="189182"/>
        </a:xfrm>
        <a:prstGeom prst="rect">
          <a:avLst/>
        </a:prstGeom>
      </xdr:spPr>
    </xdr:pic>
    <xdr:clientData/>
  </xdr:oneCellAnchor>
  <xdr:oneCellAnchor>
    <xdr:from>
      <xdr:col>6</xdr:col>
      <xdr:colOff>161370</xdr:colOff>
      <xdr:row>148</xdr:row>
      <xdr:rowOff>26895</xdr:rowOff>
    </xdr:from>
    <xdr:ext cx="419158" cy="190527"/>
    <xdr:pic>
      <xdr:nvPicPr>
        <xdr:cNvPr id="1093" name="図 1092">
          <a:extLst>
            <a:ext uri="{FF2B5EF4-FFF2-40B4-BE49-F238E27FC236}">
              <a16:creationId xmlns:a16="http://schemas.microsoft.com/office/drawing/2014/main" id="{396519F4-7707-4272-A626-E3147AA22312}"/>
            </a:ext>
          </a:extLst>
        </xdr:cNvPr>
        <xdr:cNvPicPr>
          <a:picLocks noChangeAspect="1"/>
        </xdr:cNvPicPr>
      </xdr:nvPicPr>
      <xdr:blipFill>
        <a:blip xmlns:r="http://schemas.openxmlformats.org/officeDocument/2006/relationships" r:embed="rId769">
          <a:extLst>
            <a:ext uri="{28A0092B-C50C-407E-A947-70E740481C1C}">
              <a14:useLocalDpi xmlns:a14="http://schemas.microsoft.com/office/drawing/2010/main" val="0"/>
            </a:ext>
          </a:extLst>
        </a:blip>
        <a:stretch>
          <a:fillRect/>
        </a:stretch>
      </xdr:blipFill>
      <xdr:spPr>
        <a:xfrm>
          <a:off x="5199535" y="251657224"/>
          <a:ext cx="419158" cy="190527"/>
        </a:xfrm>
        <a:prstGeom prst="rect">
          <a:avLst/>
        </a:prstGeom>
      </xdr:spPr>
    </xdr:pic>
    <xdr:clientData/>
  </xdr:oneCellAnchor>
  <xdr:oneCellAnchor>
    <xdr:from>
      <xdr:col>6</xdr:col>
      <xdr:colOff>161370</xdr:colOff>
      <xdr:row>149</xdr:row>
      <xdr:rowOff>26900</xdr:rowOff>
    </xdr:from>
    <xdr:ext cx="419158" cy="190527"/>
    <xdr:pic>
      <xdr:nvPicPr>
        <xdr:cNvPr id="1094" name="図 1093">
          <a:extLst>
            <a:ext uri="{FF2B5EF4-FFF2-40B4-BE49-F238E27FC236}">
              <a16:creationId xmlns:a16="http://schemas.microsoft.com/office/drawing/2014/main" id="{3726807E-47B1-4330-B959-1BE77B8E0607}"/>
            </a:ext>
          </a:extLst>
        </xdr:cNvPr>
        <xdr:cNvPicPr>
          <a:picLocks noChangeAspect="1"/>
        </xdr:cNvPicPr>
      </xdr:nvPicPr>
      <xdr:blipFill>
        <a:blip xmlns:r="http://schemas.openxmlformats.org/officeDocument/2006/relationships" r:embed="rId770">
          <a:extLst>
            <a:ext uri="{28A0092B-C50C-407E-A947-70E740481C1C}">
              <a14:useLocalDpi xmlns:a14="http://schemas.microsoft.com/office/drawing/2010/main" val="0"/>
            </a:ext>
          </a:extLst>
        </a:blip>
        <a:stretch>
          <a:fillRect/>
        </a:stretch>
      </xdr:blipFill>
      <xdr:spPr>
        <a:xfrm>
          <a:off x="5199535" y="251953065"/>
          <a:ext cx="419158" cy="190527"/>
        </a:xfrm>
        <a:prstGeom prst="rect">
          <a:avLst/>
        </a:prstGeom>
      </xdr:spPr>
    </xdr:pic>
    <xdr:clientData/>
  </xdr:oneCellAnchor>
  <xdr:oneCellAnchor>
    <xdr:from>
      <xdr:col>6</xdr:col>
      <xdr:colOff>161370</xdr:colOff>
      <xdr:row>150</xdr:row>
      <xdr:rowOff>26905</xdr:rowOff>
    </xdr:from>
    <xdr:ext cx="276264" cy="190527"/>
    <xdr:pic>
      <xdr:nvPicPr>
        <xdr:cNvPr id="1095" name="図 1094">
          <a:extLst>
            <a:ext uri="{FF2B5EF4-FFF2-40B4-BE49-F238E27FC236}">
              <a16:creationId xmlns:a16="http://schemas.microsoft.com/office/drawing/2014/main" id="{5C1170B2-9934-4724-BA3E-7EDA5D083C23}"/>
            </a:ext>
          </a:extLst>
        </xdr:cNvPr>
        <xdr:cNvPicPr>
          <a:picLocks noChangeAspect="1"/>
        </xdr:cNvPicPr>
      </xdr:nvPicPr>
      <xdr:blipFill>
        <a:blip xmlns:r="http://schemas.openxmlformats.org/officeDocument/2006/relationships" r:embed="rId771">
          <a:extLst>
            <a:ext uri="{28A0092B-C50C-407E-A947-70E740481C1C}">
              <a14:useLocalDpi xmlns:a14="http://schemas.microsoft.com/office/drawing/2010/main" val="0"/>
            </a:ext>
          </a:extLst>
        </a:blip>
        <a:stretch>
          <a:fillRect/>
        </a:stretch>
      </xdr:blipFill>
      <xdr:spPr>
        <a:xfrm>
          <a:off x="5199535" y="252248905"/>
          <a:ext cx="276264" cy="190527"/>
        </a:xfrm>
        <a:prstGeom prst="rect">
          <a:avLst/>
        </a:prstGeom>
      </xdr:spPr>
    </xdr:pic>
    <xdr:clientData/>
  </xdr:oneCellAnchor>
  <xdr:oneCellAnchor>
    <xdr:from>
      <xdr:col>6</xdr:col>
      <xdr:colOff>161370</xdr:colOff>
      <xdr:row>151</xdr:row>
      <xdr:rowOff>28230</xdr:rowOff>
    </xdr:from>
    <xdr:ext cx="276264" cy="189182"/>
    <xdr:pic>
      <xdr:nvPicPr>
        <xdr:cNvPr id="1096" name="図 1095">
          <a:extLst>
            <a:ext uri="{FF2B5EF4-FFF2-40B4-BE49-F238E27FC236}">
              <a16:creationId xmlns:a16="http://schemas.microsoft.com/office/drawing/2014/main" id="{122FF9E3-F8F3-4408-9E14-BC8B165E4C83}"/>
            </a:ext>
          </a:extLst>
        </xdr:cNvPr>
        <xdr:cNvPicPr>
          <a:picLocks noChangeAspect="1"/>
        </xdr:cNvPicPr>
      </xdr:nvPicPr>
      <xdr:blipFill>
        <a:blip xmlns:r="http://schemas.openxmlformats.org/officeDocument/2006/relationships" r:embed="rId772">
          <a:extLst>
            <a:ext uri="{28A0092B-C50C-407E-A947-70E740481C1C}">
              <a14:useLocalDpi xmlns:a14="http://schemas.microsoft.com/office/drawing/2010/main" val="0"/>
            </a:ext>
          </a:extLst>
        </a:blip>
        <a:stretch>
          <a:fillRect/>
        </a:stretch>
      </xdr:blipFill>
      <xdr:spPr>
        <a:xfrm>
          <a:off x="5199535" y="252546065"/>
          <a:ext cx="276264" cy="189182"/>
        </a:xfrm>
        <a:prstGeom prst="rect">
          <a:avLst/>
        </a:prstGeom>
      </xdr:spPr>
    </xdr:pic>
    <xdr:clientData/>
  </xdr:oneCellAnchor>
  <xdr:oneCellAnchor>
    <xdr:from>
      <xdr:col>6</xdr:col>
      <xdr:colOff>161370</xdr:colOff>
      <xdr:row>152</xdr:row>
      <xdr:rowOff>28234</xdr:rowOff>
    </xdr:from>
    <xdr:ext cx="406636" cy="252804"/>
    <xdr:pic>
      <xdr:nvPicPr>
        <xdr:cNvPr id="1097" name="図 1096">
          <a:extLst>
            <a:ext uri="{FF2B5EF4-FFF2-40B4-BE49-F238E27FC236}">
              <a16:creationId xmlns:a16="http://schemas.microsoft.com/office/drawing/2014/main" id="{83A36B94-68CB-48BA-9A2A-BB32A56AEE1B}"/>
            </a:ext>
          </a:extLst>
        </xdr:cNvPr>
        <xdr:cNvPicPr>
          <a:picLocks noChangeAspect="1"/>
        </xdr:cNvPicPr>
      </xdr:nvPicPr>
      <xdr:blipFill>
        <a:blip xmlns:r="http://schemas.openxmlformats.org/officeDocument/2006/relationships" r:embed="rId773">
          <a:extLst>
            <a:ext uri="{28A0092B-C50C-407E-A947-70E740481C1C}">
              <a14:useLocalDpi xmlns:a14="http://schemas.microsoft.com/office/drawing/2010/main" val="0"/>
            </a:ext>
          </a:extLst>
        </a:blip>
        <a:stretch>
          <a:fillRect/>
        </a:stretch>
      </xdr:blipFill>
      <xdr:spPr>
        <a:xfrm>
          <a:off x="5199535" y="252841905"/>
          <a:ext cx="406636" cy="252804"/>
        </a:xfrm>
        <a:prstGeom prst="rect">
          <a:avLst/>
        </a:prstGeom>
      </xdr:spPr>
    </xdr:pic>
    <xdr:clientData/>
  </xdr:oneCellAnchor>
  <xdr:oneCellAnchor>
    <xdr:from>
      <xdr:col>6</xdr:col>
      <xdr:colOff>161370</xdr:colOff>
      <xdr:row>153</xdr:row>
      <xdr:rowOff>26895</xdr:rowOff>
    </xdr:from>
    <xdr:ext cx="406636" cy="254148"/>
    <xdr:pic>
      <xdr:nvPicPr>
        <xdr:cNvPr id="1098" name="図 1097">
          <a:extLst>
            <a:ext uri="{FF2B5EF4-FFF2-40B4-BE49-F238E27FC236}">
              <a16:creationId xmlns:a16="http://schemas.microsoft.com/office/drawing/2014/main" id="{C7DBC347-6C34-4A10-8298-3BFEC77D368E}"/>
            </a:ext>
          </a:extLst>
        </xdr:cNvPr>
        <xdr:cNvPicPr>
          <a:picLocks noChangeAspect="1"/>
        </xdr:cNvPicPr>
      </xdr:nvPicPr>
      <xdr:blipFill>
        <a:blip xmlns:r="http://schemas.openxmlformats.org/officeDocument/2006/relationships" r:embed="rId774">
          <a:extLst>
            <a:ext uri="{28A0092B-C50C-407E-A947-70E740481C1C}">
              <a14:useLocalDpi xmlns:a14="http://schemas.microsoft.com/office/drawing/2010/main" val="0"/>
            </a:ext>
          </a:extLst>
        </a:blip>
        <a:stretch>
          <a:fillRect/>
        </a:stretch>
      </xdr:blipFill>
      <xdr:spPr>
        <a:xfrm>
          <a:off x="5199535" y="253136401"/>
          <a:ext cx="406636" cy="254148"/>
        </a:xfrm>
        <a:prstGeom prst="rect">
          <a:avLst/>
        </a:prstGeom>
      </xdr:spPr>
    </xdr:pic>
    <xdr:clientData/>
  </xdr:oneCellAnchor>
  <xdr:oneCellAnchor>
    <xdr:from>
      <xdr:col>6</xdr:col>
      <xdr:colOff>161370</xdr:colOff>
      <xdr:row>154</xdr:row>
      <xdr:rowOff>26900</xdr:rowOff>
    </xdr:from>
    <xdr:ext cx="276264" cy="190527"/>
    <xdr:pic>
      <xdr:nvPicPr>
        <xdr:cNvPr id="1099" name="図 1098">
          <a:extLst>
            <a:ext uri="{FF2B5EF4-FFF2-40B4-BE49-F238E27FC236}">
              <a16:creationId xmlns:a16="http://schemas.microsoft.com/office/drawing/2014/main" id="{C6248F51-127D-421C-A3F7-97FC32EBF6C8}"/>
            </a:ext>
          </a:extLst>
        </xdr:cNvPr>
        <xdr:cNvPicPr>
          <a:picLocks noChangeAspect="1"/>
        </xdr:cNvPicPr>
      </xdr:nvPicPr>
      <xdr:blipFill>
        <a:blip xmlns:r="http://schemas.openxmlformats.org/officeDocument/2006/relationships" r:embed="rId775">
          <a:extLst>
            <a:ext uri="{28A0092B-C50C-407E-A947-70E740481C1C}">
              <a14:useLocalDpi xmlns:a14="http://schemas.microsoft.com/office/drawing/2010/main" val="0"/>
            </a:ext>
          </a:extLst>
        </a:blip>
        <a:stretch>
          <a:fillRect/>
        </a:stretch>
      </xdr:blipFill>
      <xdr:spPr>
        <a:xfrm>
          <a:off x="5199535" y="253432241"/>
          <a:ext cx="276264" cy="190527"/>
        </a:xfrm>
        <a:prstGeom prst="rect">
          <a:avLst/>
        </a:prstGeom>
      </xdr:spPr>
    </xdr:pic>
    <xdr:clientData/>
  </xdr:oneCellAnchor>
  <xdr:oneCellAnchor>
    <xdr:from>
      <xdr:col>6</xdr:col>
      <xdr:colOff>161370</xdr:colOff>
      <xdr:row>155</xdr:row>
      <xdr:rowOff>26905</xdr:rowOff>
    </xdr:from>
    <xdr:ext cx="276264" cy="190527"/>
    <xdr:pic>
      <xdr:nvPicPr>
        <xdr:cNvPr id="1100" name="図 1099">
          <a:extLst>
            <a:ext uri="{FF2B5EF4-FFF2-40B4-BE49-F238E27FC236}">
              <a16:creationId xmlns:a16="http://schemas.microsoft.com/office/drawing/2014/main" id="{F7EF59AD-78BA-4DE3-B902-BC97B0D57011}"/>
            </a:ext>
          </a:extLst>
        </xdr:cNvPr>
        <xdr:cNvPicPr>
          <a:picLocks noChangeAspect="1"/>
        </xdr:cNvPicPr>
      </xdr:nvPicPr>
      <xdr:blipFill>
        <a:blip xmlns:r="http://schemas.openxmlformats.org/officeDocument/2006/relationships" r:embed="rId776">
          <a:extLst>
            <a:ext uri="{28A0092B-C50C-407E-A947-70E740481C1C}">
              <a14:useLocalDpi xmlns:a14="http://schemas.microsoft.com/office/drawing/2010/main" val="0"/>
            </a:ext>
          </a:extLst>
        </a:blip>
        <a:stretch>
          <a:fillRect/>
        </a:stretch>
      </xdr:blipFill>
      <xdr:spPr>
        <a:xfrm>
          <a:off x="5199535" y="253728081"/>
          <a:ext cx="276264" cy="190527"/>
        </a:xfrm>
        <a:prstGeom prst="rect">
          <a:avLst/>
        </a:prstGeom>
      </xdr:spPr>
    </xdr:pic>
    <xdr:clientData/>
  </xdr:oneCellAnchor>
  <xdr:oneCellAnchor>
    <xdr:from>
      <xdr:col>6</xdr:col>
      <xdr:colOff>161370</xdr:colOff>
      <xdr:row>156</xdr:row>
      <xdr:rowOff>28229</xdr:rowOff>
    </xdr:from>
    <xdr:ext cx="276264" cy="189183"/>
    <xdr:pic>
      <xdr:nvPicPr>
        <xdr:cNvPr id="1101" name="図 1100">
          <a:extLst>
            <a:ext uri="{FF2B5EF4-FFF2-40B4-BE49-F238E27FC236}">
              <a16:creationId xmlns:a16="http://schemas.microsoft.com/office/drawing/2014/main" id="{D9720F69-BE30-4F7B-A1C3-C71119681085}"/>
            </a:ext>
          </a:extLst>
        </xdr:cNvPr>
        <xdr:cNvPicPr>
          <a:picLocks noChangeAspect="1"/>
        </xdr:cNvPicPr>
      </xdr:nvPicPr>
      <xdr:blipFill>
        <a:blip xmlns:r="http://schemas.openxmlformats.org/officeDocument/2006/relationships" r:embed="rId777">
          <a:extLst>
            <a:ext uri="{28A0092B-C50C-407E-A947-70E740481C1C}">
              <a14:useLocalDpi xmlns:a14="http://schemas.microsoft.com/office/drawing/2010/main" val="0"/>
            </a:ext>
          </a:extLst>
        </a:blip>
        <a:stretch>
          <a:fillRect/>
        </a:stretch>
      </xdr:blipFill>
      <xdr:spPr>
        <a:xfrm>
          <a:off x="5199535" y="254025241"/>
          <a:ext cx="276264" cy="189183"/>
        </a:xfrm>
        <a:prstGeom prst="rect">
          <a:avLst/>
        </a:prstGeom>
      </xdr:spPr>
    </xdr:pic>
    <xdr:clientData/>
  </xdr:oneCellAnchor>
  <xdr:oneCellAnchor>
    <xdr:from>
      <xdr:col>6</xdr:col>
      <xdr:colOff>161370</xdr:colOff>
      <xdr:row>157</xdr:row>
      <xdr:rowOff>28235</xdr:rowOff>
    </xdr:from>
    <xdr:ext cx="276264" cy="189182"/>
    <xdr:pic>
      <xdr:nvPicPr>
        <xdr:cNvPr id="1102" name="図 1101">
          <a:extLst>
            <a:ext uri="{FF2B5EF4-FFF2-40B4-BE49-F238E27FC236}">
              <a16:creationId xmlns:a16="http://schemas.microsoft.com/office/drawing/2014/main" id="{F0CBD230-36D0-4129-84F3-E4BE8FDDA7D5}"/>
            </a:ext>
          </a:extLst>
        </xdr:cNvPr>
        <xdr:cNvPicPr>
          <a:picLocks noChangeAspect="1"/>
        </xdr:cNvPicPr>
      </xdr:nvPicPr>
      <xdr:blipFill>
        <a:blip xmlns:r="http://schemas.openxmlformats.org/officeDocument/2006/relationships" r:embed="rId778">
          <a:extLst>
            <a:ext uri="{28A0092B-C50C-407E-A947-70E740481C1C}">
              <a14:useLocalDpi xmlns:a14="http://schemas.microsoft.com/office/drawing/2010/main" val="0"/>
            </a:ext>
          </a:extLst>
        </a:blip>
        <a:stretch>
          <a:fillRect/>
        </a:stretch>
      </xdr:blipFill>
      <xdr:spPr>
        <a:xfrm>
          <a:off x="5199535" y="254321082"/>
          <a:ext cx="276264" cy="189182"/>
        </a:xfrm>
        <a:prstGeom prst="rect">
          <a:avLst/>
        </a:prstGeom>
      </xdr:spPr>
    </xdr:pic>
    <xdr:clientData/>
  </xdr:oneCellAnchor>
  <xdr:oneCellAnchor>
    <xdr:from>
      <xdr:col>6</xdr:col>
      <xdr:colOff>161370</xdr:colOff>
      <xdr:row>158</xdr:row>
      <xdr:rowOff>26895</xdr:rowOff>
    </xdr:from>
    <xdr:ext cx="393929" cy="254148"/>
    <xdr:pic>
      <xdr:nvPicPr>
        <xdr:cNvPr id="1103" name="図 1102">
          <a:extLst>
            <a:ext uri="{FF2B5EF4-FFF2-40B4-BE49-F238E27FC236}">
              <a16:creationId xmlns:a16="http://schemas.microsoft.com/office/drawing/2014/main" id="{DDD7CDD1-969A-4122-B7B5-BB7DF269BFD4}"/>
            </a:ext>
          </a:extLst>
        </xdr:cNvPr>
        <xdr:cNvPicPr>
          <a:picLocks noChangeAspect="1"/>
        </xdr:cNvPicPr>
      </xdr:nvPicPr>
      <xdr:blipFill>
        <a:blip xmlns:r="http://schemas.openxmlformats.org/officeDocument/2006/relationships" r:embed="rId779">
          <a:extLst>
            <a:ext uri="{28A0092B-C50C-407E-A947-70E740481C1C}">
              <a14:useLocalDpi xmlns:a14="http://schemas.microsoft.com/office/drawing/2010/main" val="0"/>
            </a:ext>
          </a:extLst>
        </a:blip>
        <a:stretch>
          <a:fillRect/>
        </a:stretch>
      </xdr:blipFill>
      <xdr:spPr>
        <a:xfrm>
          <a:off x="5199535" y="254615577"/>
          <a:ext cx="393929" cy="254148"/>
        </a:xfrm>
        <a:prstGeom prst="rect">
          <a:avLst/>
        </a:prstGeom>
      </xdr:spPr>
    </xdr:pic>
    <xdr:clientData/>
  </xdr:oneCellAnchor>
  <xdr:oneCellAnchor>
    <xdr:from>
      <xdr:col>6</xdr:col>
      <xdr:colOff>161370</xdr:colOff>
      <xdr:row>159</xdr:row>
      <xdr:rowOff>26900</xdr:rowOff>
    </xdr:from>
    <xdr:ext cx="371527" cy="190527"/>
    <xdr:pic>
      <xdr:nvPicPr>
        <xdr:cNvPr id="1104" name="図 1103">
          <a:extLst>
            <a:ext uri="{FF2B5EF4-FFF2-40B4-BE49-F238E27FC236}">
              <a16:creationId xmlns:a16="http://schemas.microsoft.com/office/drawing/2014/main" id="{1764FAE6-98D1-4C6A-9E30-1366876609FC}"/>
            </a:ext>
          </a:extLst>
        </xdr:cNvPr>
        <xdr:cNvPicPr>
          <a:picLocks noChangeAspect="1"/>
        </xdr:cNvPicPr>
      </xdr:nvPicPr>
      <xdr:blipFill>
        <a:blip xmlns:r="http://schemas.openxmlformats.org/officeDocument/2006/relationships" r:embed="rId780">
          <a:extLst>
            <a:ext uri="{28A0092B-C50C-407E-A947-70E740481C1C}">
              <a14:useLocalDpi xmlns:a14="http://schemas.microsoft.com/office/drawing/2010/main" val="0"/>
            </a:ext>
          </a:extLst>
        </a:blip>
        <a:stretch>
          <a:fillRect/>
        </a:stretch>
      </xdr:blipFill>
      <xdr:spPr>
        <a:xfrm>
          <a:off x="5199535" y="254911418"/>
          <a:ext cx="371527" cy="190527"/>
        </a:xfrm>
        <a:prstGeom prst="rect">
          <a:avLst/>
        </a:prstGeom>
      </xdr:spPr>
    </xdr:pic>
    <xdr:clientData/>
  </xdr:oneCellAnchor>
  <xdr:oneCellAnchor>
    <xdr:from>
      <xdr:col>6</xdr:col>
      <xdr:colOff>161370</xdr:colOff>
      <xdr:row>160</xdr:row>
      <xdr:rowOff>26905</xdr:rowOff>
    </xdr:from>
    <xdr:ext cx="371527" cy="190527"/>
    <xdr:pic>
      <xdr:nvPicPr>
        <xdr:cNvPr id="1105" name="図 1104">
          <a:extLst>
            <a:ext uri="{FF2B5EF4-FFF2-40B4-BE49-F238E27FC236}">
              <a16:creationId xmlns:a16="http://schemas.microsoft.com/office/drawing/2014/main" id="{7C0BCD66-E4EA-4C08-9F77-085F7BB9621E}"/>
            </a:ext>
          </a:extLst>
        </xdr:cNvPr>
        <xdr:cNvPicPr>
          <a:picLocks noChangeAspect="1"/>
        </xdr:cNvPicPr>
      </xdr:nvPicPr>
      <xdr:blipFill>
        <a:blip xmlns:r="http://schemas.openxmlformats.org/officeDocument/2006/relationships" r:embed="rId781">
          <a:extLst>
            <a:ext uri="{28A0092B-C50C-407E-A947-70E740481C1C}">
              <a14:useLocalDpi xmlns:a14="http://schemas.microsoft.com/office/drawing/2010/main" val="0"/>
            </a:ext>
          </a:extLst>
        </a:blip>
        <a:stretch>
          <a:fillRect/>
        </a:stretch>
      </xdr:blipFill>
      <xdr:spPr>
        <a:xfrm>
          <a:off x="5199535" y="255207258"/>
          <a:ext cx="371527" cy="190527"/>
        </a:xfrm>
        <a:prstGeom prst="rect">
          <a:avLst/>
        </a:prstGeom>
      </xdr:spPr>
    </xdr:pic>
    <xdr:clientData/>
  </xdr:oneCellAnchor>
  <xdr:oneCellAnchor>
    <xdr:from>
      <xdr:col>6</xdr:col>
      <xdr:colOff>161370</xdr:colOff>
      <xdr:row>161</xdr:row>
      <xdr:rowOff>28230</xdr:rowOff>
    </xdr:from>
    <xdr:ext cx="371527" cy="189182"/>
    <xdr:pic>
      <xdr:nvPicPr>
        <xdr:cNvPr id="1106" name="図 1105">
          <a:extLst>
            <a:ext uri="{FF2B5EF4-FFF2-40B4-BE49-F238E27FC236}">
              <a16:creationId xmlns:a16="http://schemas.microsoft.com/office/drawing/2014/main" id="{0477E734-BA11-43F1-9938-98521DBD434E}"/>
            </a:ext>
          </a:extLst>
        </xdr:cNvPr>
        <xdr:cNvPicPr>
          <a:picLocks noChangeAspect="1"/>
        </xdr:cNvPicPr>
      </xdr:nvPicPr>
      <xdr:blipFill>
        <a:blip xmlns:r="http://schemas.openxmlformats.org/officeDocument/2006/relationships" r:embed="rId782">
          <a:extLst>
            <a:ext uri="{28A0092B-C50C-407E-A947-70E740481C1C}">
              <a14:useLocalDpi xmlns:a14="http://schemas.microsoft.com/office/drawing/2010/main" val="0"/>
            </a:ext>
          </a:extLst>
        </a:blip>
        <a:stretch>
          <a:fillRect/>
        </a:stretch>
      </xdr:blipFill>
      <xdr:spPr>
        <a:xfrm>
          <a:off x="5199535" y="255504418"/>
          <a:ext cx="371527" cy="189182"/>
        </a:xfrm>
        <a:prstGeom prst="rect">
          <a:avLst/>
        </a:prstGeom>
      </xdr:spPr>
    </xdr:pic>
    <xdr:clientData/>
  </xdr:oneCellAnchor>
  <xdr:oneCellAnchor>
    <xdr:from>
      <xdr:col>6</xdr:col>
      <xdr:colOff>161370</xdr:colOff>
      <xdr:row>162</xdr:row>
      <xdr:rowOff>28235</xdr:rowOff>
    </xdr:from>
    <xdr:ext cx="371527" cy="189182"/>
    <xdr:pic>
      <xdr:nvPicPr>
        <xdr:cNvPr id="1107" name="図 1106">
          <a:extLst>
            <a:ext uri="{FF2B5EF4-FFF2-40B4-BE49-F238E27FC236}">
              <a16:creationId xmlns:a16="http://schemas.microsoft.com/office/drawing/2014/main" id="{AFD577FB-A796-4178-A978-3E8213FC8ACA}"/>
            </a:ext>
          </a:extLst>
        </xdr:cNvPr>
        <xdr:cNvPicPr>
          <a:picLocks noChangeAspect="1"/>
        </xdr:cNvPicPr>
      </xdr:nvPicPr>
      <xdr:blipFill>
        <a:blip xmlns:r="http://schemas.openxmlformats.org/officeDocument/2006/relationships" r:embed="rId783">
          <a:extLst>
            <a:ext uri="{28A0092B-C50C-407E-A947-70E740481C1C}">
              <a14:useLocalDpi xmlns:a14="http://schemas.microsoft.com/office/drawing/2010/main" val="0"/>
            </a:ext>
          </a:extLst>
        </a:blip>
        <a:stretch>
          <a:fillRect/>
        </a:stretch>
      </xdr:blipFill>
      <xdr:spPr>
        <a:xfrm>
          <a:off x="5199535" y="255800259"/>
          <a:ext cx="371527" cy="189182"/>
        </a:xfrm>
        <a:prstGeom prst="rect">
          <a:avLst/>
        </a:prstGeom>
      </xdr:spPr>
    </xdr:pic>
    <xdr:clientData/>
  </xdr:oneCellAnchor>
  <xdr:oneCellAnchor>
    <xdr:from>
      <xdr:col>6</xdr:col>
      <xdr:colOff>161370</xdr:colOff>
      <xdr:row>163</xdr:row>
      <xdr:rowOff>26895</xdr:rowOff>
    </xdr:from>
    <xdr:ext cx="371527" cy="190527"/>
    <xdr:pic>
      <xdr:nvPicPr>
        <xdr:cNvPr id="1108" name="図 1107">
          <a:extLst>
            <a:ext uri="{FF2B5EF4-FFF2-40B4-BE49-F238E27FC236}">
              <a16:creationId xmlns:a16="http://schemas.microsoft.com/office/drawing/2014/main" id="{EC1C1B49-3387-4FD2-8A4D-38C6F77150E6}"/>
            </a:ext>
          </a:extLst>
        </xdr:cNvPr>
        <xdr:cNvPicPr>
          <a:picLocks noChangeAspect="1"/>
        </xdr:cNvPicPr>
      </xdr:nvPicPr>
      <xdr:blipFill>
        <a:blip xmlns:r="http://schemas.openxmlformats.org/officeDocument/2006/relationships" r:embed="rId784">
          <a:extLst>
            <a:ext uri="{28A0092B-C50C-407E-A947-70E740481C1C}">
              <a14:useLocalDpi xmlns:a14="http://schemas.microsoft.com/office/drawing/2010/main" val="0"/>
            </a:ext>
          </a:extLst>
        </a:blip>
        <a:stretch>
          <a:fillRect/>
        </a:stretch>
      </xdr:blipFill>
      <xdr:spPr>
        <a:xfrm>
          <a:off x="5199535" y="256094754"/>
          <a:ext cx="371527" cy="190527"/>
        </a:xfrm>
        <a:prstGeom prst="rect">
          <a:avLst/>
        </a:prstGeom>
      </xdr:spPr>
    </xdr:pic>
    <xdr:clientData/>
  </xdr:oneCellAnchor>
  <xdr:oneCellAnchor>
    <xdr:from>
      <xdr:col>6</xdr:col>
      <xdr:colOff>161370</xdr:colOff>
      <xdr:row>164</xdr:row>
      <xdr:rowOff>26900</xdr:rowOff>
    </xdr:from>
    <xdr:ext cx="257211" cy="190527"/>
    <xdr:pic>
      <xdr:nvPicPr>
        <xdr:cNvPr id="1109" name="図 1108">
          <a:extLst>
            <a:ext uri="{FF2B5EF4-FFF2-40B4-BE49-F238E27FC236}">
              <a16:creationId xmlns:a16="http://schemas.microsoft.com/office/drawing/2014/main" id="{7D0FDCF2-D557-4C56-AFE7-2DD321B9CC32}"/>
            </a:ext>
          </a:extLst>
        </xdr:cNvPr>
        <xdr:cNvPicPr>
          <a:picLocks noChangeAspect="1"/>
        </xdr:cNvPicPr>
      </xdr:nvPicPr>
      <xdr:blipFill>
        <a:blip xmlns:r="http://schemas.openxmlformats.org/officeDocument/2006/relationships" r:embed="rId785">
          <a:extLst>
            <a:ext uri="{28A0092B-C50C-407E-A947-70E740481C1C}">
              <a14:useLocalDpi xmlns:a14="http://schemas.microsoft.com/office/drawing/2010/main" val="0"/>
            </a:ext>
          </a:extLst>
        </a:blip>
        <a:stretch>
          <a:fillRect/>
        </a:stretch>
      </xdr:blipFill>
      <xdr:spPr>
        <a:xfrm>
          <a:off x="5199535" y="256390594"/>
          <a:ext cx="257211" cy="190527"/>
        </a:xfrm>
        <a:prstGeom prst="rect">
          <a:avLst/>
        </a:prstGeom>
      </xdr:spPr>
    </xdr:pic>
    <xdr:clientData/>
  </xdr:oneCellAnchor>
  <xdr:oneCellAnchor>
    <xdr:from>
      <xdr:col>6</xdr:col>
      <xdr:colOff>161370</xdr:colOff>
      <xdr:row>165</xdr:row>
      <xdr:rowOff>26905</xdr:rowOff>
    </xdr:from>
    <xdr:ext cx="362001" cy="190527"/>
    <xdr:pic>
      <xdr:nvPicPr>
        <xdr:cNvPr id="1110" name="図 1109">
          <a:extLst>
            <a:ext uri="{FF2B5EF4-FFF2-40B4-BE49-F238E27FC236}">
              <a16:creationId xmlns:a16="http://schemas.microsoft.com/office/drawing/2014/main" id="{046140F5-50E1-414A-9AD9-8FD9C946DDEF}"/>
            </a:ext>
          </a:extLst>
        </xdr:cNvPr>
        <xdr:cNvPicPr>
          <a:picLocks noChangeAspect="1"/>
        </xdr:cNvPicPr>
      </xdr:nvPicPr>
      <xdr:blipFill>
        <a:blip xmlns:r="http://schemas.openxmlformats.org/officeDocument/2006/relationships" r:embed="rId786">
          <a:extLst>
            <a:ext uri="{28A0092B-C50C-407E-A947-70E740481C1C}">
              <a14:useLocalDpi xmlns:a14="http://schemas.microsoft.com/office/drawing/2010/main" val="0"/>
            </a:ext>
          </a:extLst>
        </a:blip>
        <a:stretch>
          <a:fillRect/>
        </a:stretch>
      </xdr:blipFill>
      <xdr:spPr>
        <a:xfrm>
          <a:off x="5199535" y="256686434"/>
          <a:ext cx="362001" cy="190527"/>
        </a:xfrm>
        <a:prstGeom prst="rect">
          <a:avLst/>
        </a:prstGeom>
      </xdr:spPr>
    </xdr:pic>
    <xdr:clientData/>
  </xdr:oneCellAnchor>
  <xdr:oneCellAnchor>
    <xdr:from>
      <xdr:col>6</xdr:col>
      <xdr:colOff>161370</xdr:colOff>
      <xdr:row>166</xdr:row>
      <xdr:rowOff>28229</xdr:rowOff>
    </xdr:from>
    <xdr:ext cx="352474" cy="189183"/>
    <xdr:pic>
      <xdr:nvPicPr>
        <xdr:cNvPr id="1111" name="図 1110">
          <a:extLst>
            <a:ext uri="{FF2B5EF4-FFF2-40B4-BE49-F238E27FC236}">
              <a16:creationId xmlns:a16="http://schemas.microsoft.com/office/drawing/2014/main" id="{D12DD834-0E2B-41F6-9A57-756BF0D98E4A}"/>
            </a:ext>
          </a:extLst>
        </xdr:cNvPr>
        <xdr:cNvPicPr>
          <a:picLocks noChangeAspect="1"/>
        </xdr:cNvPicPr>
      </xdr:nvPicPr>
      <xdr:blipFill>
        <a:blip xmlns:r="http://schemas.openxmlformats.org/officeDocument/2006/relationships" r:embed="rId787">
          <a:extLst>
            <a:ext uri="{28A0092B-C50C-407E-A947-70E740481C1C}">
              <a14:useLocalDpi xmlns:a14="http://schemas.microsoft.com/office/drawing/2010/main" val="0"/>
            </a:ext>
          </a:extLst>
        </a:blip>
        <a:stretch>
          <a:fillRect/>
        </a:stretch>
      </xdr:blipFill>
      <xdr:spPr>
        <a:xfrm>
          <a:off x="5199535" y="256983594"/>
          <a:ext cx="352474" cy="189183"/>
        </a:xfrm>
        <a:prstGeom prst="rect">
          <a:avLst/>
        </a:prstGeom>
      </xdr:spPr>
    </xdr:pic>
    <xdr:clientData/>
  </xdr:oneCellAnchor>
  <xdr:oneCellAnchor>
    <xdr:from>
      <xdr:col>6</xdr:col>
      <xdr:colOff>161370</xdr:colOff>
      <xdr:row>167</xdr:row>
      <xdr:rowOff>28235</xdr:rowOff>
    </xdr:from>
    <xdr:ext cx="362001" cy="189182"/>
    <xdr:pic>
      <xdr:nvPicPr>
        <xdr:cNvPr id="1112" name="図 1111">
          <a:extLst>
            <a:ext uri="{FF2B5EF4-FFF2-40B4-BE49-F238E27FC236}">
              <a16:creationId xmlns:a16="http://schemas.microsoft.com/office/drawing/2014/main" id="{C294DD6F-D7D3-46F5-A45A-445DFFE62AA5}"/>
            </a:ext>
          </a:extLst>
        </xdr:cNvPr>
        <xdr:cNvPicPr>
          <a:picLocks noChangeAspect="1"/>
        </xdr:cNvPicPr>
      </xdr:nvPicPr>
      <xdr:blipFill>
        <a:blip xmlns:r="http://schemas.openxmlformats.org/officeDocument/2006/relationships" r:embed="rId788">
          <a:extLst>
            <a:ext uri="{28A0092B-C50C-407E-A947-70E740481C1C}">
              <a14:useLocalDpi xmlns:a14="http://schemas.microsoft.com/office/drawing/2010/main" val="0"/>
            </a:ext>
          </a:extLst>
        </a:blip>
        <a:stretch>
          <a:fillRect/>
        </a:stretch>
      </xdr:blipFill>
      <xdr:spPr>
        <a:xfrm>
          <a:off x="5199535" y="257279435"/>
          <a:ext cx="362001" cy="189182"/>
        </a:xfrm>
        <a:prstGeom prst="rect">
          <a:avLst/>
        </a:prstGeom>
      </xdr:spPr>
    </xdr:pic>
    <xdr:clientData/>
  </xdr:oneCellAnchor>
  <xdr:oneCellAnchor>
    <xdr:from>
      <xdr:col>6</xdr:col>
      <xdr:colOff>161370</xdr:colOff>
      <xdr:row>168</xdr:row>
      <xdr:rowOff>26895</xdr:rowOff>
    </xdr:from>
    <xdr:ext cx="362001" cy="190527"/>
    <xdr:pic>
      <xdr:nvPicPr>
        <xdr:cNvPr id="1113" name="図 1112">
          <a:extLst>
            <a:ext uri="{FF2B5EF4-FFF2-40B4-BE49-F238E27FC236}">
              <a16:creationId xmlns:a16="http://schemas.microsoft.com/office/drawing/2014/main" id="{26E35CD2-CCD8-45B0-BDB2-0AC3DE6B07F4}"/>
            </a:ext>
          </a:extLst>
        </xdr:cNvPr>
        <xdr:cNvPicPr>
          <a:picLocks noChangeAspect="1"/>
        </xdr:cNvPicPr>
      </xdr:nvPicPr>
      <xdr:blipFill>
        <a:blip xmlns:r="http://schemas.openxmlformats.org/officeDocument/2006/relationships" r:embed="rId789">
          <a:extLst>
            <a:ext uri="{28A0092B-C50C-407E-A947-70E740481C1C}">
              <a14:useLocalDpi xmlns:a14="http://schemas.microsoft.com/office/drawing/2010/main" val="0"/>
            </a:ext>
          </a:extLst>
        </a:blip>
        <a:stretch>
          <a:fillRect/>
        </a:stretch>
      </xdr:blipFill>
      <xdr:spPr>
        <a:xfrm>
          <a:off x="5199535" y="257573930"/>
          <a:ext cx="362001" cy="190527"/>
        </a:xfrm>
        <a:prstGeom prst="rect">
          <a:avLst/>
        </a:prstGeom>
      </xdr:spPr>
    </xdr:pic>
    <xdr:clientData/>
  </xdr:oneCellAnchor>
  <xdr:oneCellAnchor>
    <xdr:from>
      <xdr:col>6</xdr:col>
      <xdr:colOff>161370</xdr:colOff>
      <xdr:row>169</xdr:row>
      <xdr:rowOff>26900</xdr:rowOff>
    </xdr:from>
    <xdr:ext cx="362001" cy="190527"/>
    <xdr:pic>
      <xdr:nvPicPr>
        <xdr:cNvPr id="1114" name="図 1113">
          <a:extLst>
            <a:ext uri="{FF2B5EF4-FFF2-40B4-BE49-F238E27FC236}">
              <a16:creationId xmlns:a16="http://schemas.microsoft.com/office/drawing/2014/main" id="{B03514B3-9CF4-42DD-9BF2-414C477A3F85}"/>
            </a:ext>
          </a:extLst>
        </xdr:cNvPr>
        <xdr:cNvPicPr>
          <a:picLocks noChangeAspect="1"/>
        </xdr:cNvPicPr>
      </xdr:nvPicPr>
      <xdr:blipFill>
        <a:blip xmlns:r="http://schemas.openxmlformats.org/officeDocument/2006/relationships" r:embed="rId790">
          <a:extLst>
            <a:ext uri="{28A0092B-C50C-407E-A947-70E740481C1C}">
              <a14:useLocalDpi xmlns:a14="http://schemas.microsoft.com/office/drawing/2010/main" val="0"/>
            </a:ext>
          </a:extLst>
        </a:blip>
        <a:stretch>
          <a:fillRect/>
        </a:stretch>
      </xdr:blipFill>
      <xdr:spPr>
        <a:xfrm>
          <a:off x="5199535" y="257869771"/>
          <a:ext cx="362001" cy="190527"/>
        </a:xfrm>
        <a:prstGeom prst="rect">
          <a:avLst/>
        </a:prstGeom>
      </xdr:spPr>
    </xdr:pic>
    <xdr:clientData/>
  </xdr:oneCellAnchor>
  <xdr:oneCellAnchor>
    <xdr:from>
      <xdr:col>6</xdr:col>
      <xdr:colOff>161370</xdr:colOff>
      <xdr:row>170</xdr:row>
      <xdr:rowOff>26905</xdr:rowOff>
    </xdr:from>
    <xdr:ext cx="362001" cy="190527"/>
    <xdr:pic>
      <xdr:nvPicPr>
        <xdr:cNvPr id="1115" name="図 1114">
          <a:extLst>
            <a:ext uri="{FF2B5EF4-FFF2-40B4-BE49-F238E27FC236}">
              <a16:creationId xmlns:a16="http://schemas.microsoft.com/office/drawing/2014/main" id="{9AAC417C-8DF3-40C4-9B85-087E0DC15543}"/>
            </a:ext>
          </a:extLst>
        </xdr:cNvPr>
        <xdr:cNvPicPr>
          <a:picLocks noChangeAspect="1"/>
        </xdr:cNvPicPr>
      </xdr:nvPicPr>
      <xdr:blipFill>
        <a:blip xmlns:r="http://schemas.openxmlformats.org/officeDocument/2006/relationships" r:embed="rId791">
          <a:extLst>
            <a:ext uri="{28A0092B-C50C-407E-A947-70E740481C1C}">
              <a14:useLocalDpi xmlns:a14="http://schemas.microsoft.com/office/drawing/2010/main" val="0"/>
            </a:ext>
          </a:extLst>
        </a:blip>
        <a:stretch>
          <a:fillRect/>
        </a:stretch>
      </xdr:blipFill>
      <xdr:spPr>
        <a:xfrm>
          <a:off x="5199535" y="258165611"/>
          <a:ext cx="362001" cy="190527"/>
        </a:xfrm>
        <a:prstGeom prst="rect">
          <a:avLst/>
        </a:prstGeom>
      </xdr:spPr>
    </xdr:pic>
    <xdr:clientData/>
  </xdr:oneCellAnchor>
  <xdr:oneCellAnchor>
    <xdr:from>
      <xdr:col>6</xdr:col>
      <xdr:colOff>161370</xdr:colOff>
      <xdr:row>171</xdr:row>
      <xdr:rowOff>28230</xdr:rowOff>
    </xdr:from>
    <xdr:ext cx="362001" cy="189182"/>
    <xdr:pic>
      <xdr:nvPicPr>
        <xdr:cNvPr id="1116" name="図 1115">
          <a:extLst>
            <a:ext uri="{FF2B5EF4-FFF2-40B4-BE49-F238E27FC236}">
              <a16:creationId xmlns:a16="http://schemas.microsoft.com/office/drawing/2014/main" id="{5B653CD6-E6DD-452F-ABF7-11FB25D6CEAE}"/>
            </a:ext>
          </a:extLst>
        </xdr:cNvPr>
        <xdr:cNvPicPr>
          <a:picLocks noChangeAspect="1"/>
        </xdr:cNvPicPr>
      </xdr:nvPicPr>
      <xdr:blipFill>
        <a:blip xmlns:r="http://schemas.openxmlformats.org/officeDocument/2006/relationships" r:embed="rId792">
          <a:extLst>
            <a:ext uri="{28A0092B-C50C-407E-A947-70E740481C1C}">
              <a14:useLocalDpi xmlns:a14="http://schemas.microsoft.com/office/drawing/2010/main" val="0"/>
            </a:ext>
          </a:extLst>
        </a:blip>
        <a:stretch>
          <a:fillRect/>
        </a:stretch>
      </xdr:blipFill>
      <xdr:spPr>
        <a:xfrm>
          <a:off x="5199535" y="258462771"/>
          <a:ext cx="362001" cy="189182"/>
        </a:xfrm>
        <a:prstGeom prst="rect">
          <a:avLst/>
        </a:prstGeom>
      </xdr:spPr>
    </xdr:pic>
    <xdr:clientData/>
  </xdr:oneCellAnchor>
  <xdr:oneCellAnchor>
    <xdr:from>
      <xdr:col>6</xdr:col>
      <xdr:colOff>161370</xdr:colOff>
      <xdr:row>172</xdr:row>
      <xdr:rowOff>28235</xdr:rowOff>
    </xdr:from>
    <xdr:ext cx="362001" cy="189182"/>
    <xdr:pic>
      <xdr:nvPicPr>
        <xdr:cNvPr id="1117" name="図 1116">
          <a:extLst>
            <a:ext uri="{FF2B5EF4-FFF2-40B4-BE49-F238E27FC236}">
              <a16:creationId xmlns:a16="http://schemas.microsoft.com/office/drawing/2014/main" id="{9E848B4B-69A7-487B-9CE0-37B03CDF6BE1}"/>
            </a:ext>
          </a:extLst>
        </xdr:cNvPr>
        <xdr:cNvPicPr>
          <a:picLocks noChangeAspect="1"/>
        </xdr:cNvPicPr>
      </xdr:nvPicPr>
      <xdr:blipFill>
        <a:blip xmlns:r="http://schemas.openxmlformats.org/officeDocument/2006/relationships" r:embed="rId793">
          <a:extLst>
            <a:ext uri="{28A0092B-C50C-407E-A947-70E740481C1C}">
              <a14:useLocalDpi xmlns:a14="http://schemas.microsoft.com/office/drawing/2010/main" val="0"/>
            </a:ext>
          </a:extLst>
        </a:blip>
        <a:stretch>
          <a:fillRect/>
        </a:stretch>
      </xdr:blipFill>
      <xdr:spPr>
        <a:xfrm>
          <a:off x="5199535" y="258758611"/>
          <a:ext cx="362001" cy="189182"/>
        </a:xfrm>
        <a:prstGeom prst="rect">
          <a:avLst/>
        </a:prstGeom>
      </xdr:spPr>
    </xdr:pic>
    <xdr:clientData/>
  </xdr:oneCellAnchor>
  <xdr:oneCellAnchor>
    <xdr:from>
      <xdr:col>6</xdr:col>
      <xdr:colOff>161370</xdr:colOff>
      <xdr:row>173</xdr:row>
      <xdr:rowOff>26895</xdr:rowOff>
    </xdr:from>
    <xdr:ext cx="352474" cy="190527"/>
    <xdr:pic>
      <xdr:nvPicPr>
        <xdr:cNvPr id="1118" name="図 1117">
          <a:extLst>
            <a:ext uri="{FF2B5EF4-FFF2-40B4-BE49-F238E27FC236}">
              <a16:creationId xmlns:a16="http://schemas.microsoft.com/office/drawing/2014/main" id="{9FAE65CF-9CDF-41FA-A259-BDD4B767A5AC}"/>
            </a:ext>
          </a:extLst>
        </xdr:cNvPr>
        <xdr:cNvPicPr>
          <a:picLocks noChangeAspect="1"/>
        </xdr:cNvPicPr>
      </xdr:nvPicPr>
      <xdr:blipFill>
        <a:blip xmlns:r="http://schemas.openxmlformats.org/officeDocument/2006/relationships" r:embed="rId794">
          <a:extLst>
            <a:ext uri="{28A0092B-C50C-407E-A947-70E740481C1C}">
              <a14:useLocalDpi xmlns:a14="http://schemas.microsoft.com/office/drawing/2010/main" val="0"/>
            </a:ext>
          </a:extLst>
        </a:blip>
        <a:stretch>
          <a:fillRect/>
        </a:stretch>
      </xdr:blipFill>
      <xdr:spPr>
        <a:xfrm>
          <a:off x="5199535" y="259053107"/>
          <a:ext cx="352474" cy="190527"/>
        </a:xfrm>
        <a:prstGeom prst="rect">
          <a:avLst/>
        </a:prstGeom>
      </xdr:spPr>
    </xdr:pic>
    <xdr:clientData/>
  </xdr:oneCellAnchor>
  <xdr:oneCellAnchor>
    <xdr:from>
      <xdr:col>6</xdr:col>
      <xdr:colOff>161370</xdr:colOff>
      <xdr:row>174</xdr:row>
      <xdr:rowOff>26900</xdr:rowOff>
    </xdr:from>
    <xdr:ext cx="362001" cy="190527"/>
    <xdr:pic>
      <xdr:nvPicPr>
        <xdr:cNvPr id="1119" name="図 1118">
          <a:extLst>
            <a:ext uri="{FF2B5EF4-FFF2-40B4-BE49-F238E27FC236}">
              <a16:creationId xmlns:a16="http://schemas.microsoft.com/office/drawing/2014/main" id="{48B17F84-D463-41E0-BF24-2A5FD1D69BF3}"/>
            </a:ext>
          </a:extLst>
        </xdr:cNvPr>
        <xdr:cNvPicPr>
          <a:picLocks noChangeAspect="1"/>
        </xdr:cNvPicPr>
      </xdr:nvPicPr>
      <xdr:blipFill>
        <a:blip xmlns:r="http://schemas.openxmlformats.org/officeDocument/2006/relationships" r:embed="rId795">
          <a:extLst>
            <a:ext uri="{28A0092B-C50C-407E-A947-70E740481C1C}">
              <a14:useLocalDpi xmlns:a14="http://schemas.microsoft.com/office/drawing/2010/main" val="0"/>
            </a:ext>
          </a:extLst>
        </a:blip>
        <a:stretch>
          <a:fillRect/>
        </a:stretch>
      </xdr:blipFill>
      <xdr:spPr>
        <a:xfrm>
          <a:off x="5199535" y="259348947"/>
          <a:ext cx="362001" cy="190527"/>
        </a:xfrm>
        <a:prstGeom prst="rect">
          <a:avLst/>
        </a:prstGeom>
      </xdr:spPr>
    </xdr:pic>
    <xdr:clientData/>
  </xdr:oneCellAnchor>
  <xdr:oneCellAnchor>
    <xdr:from>
      <xdr:col>6</xdr:col>
      <xdr:colOff>161370</xdr:colOff>
      <xdr:row>175</xdr:row>
      <xdr:rowOff>26905</xdr:rowOff>
    </xdr:from>
    <xdr:ext cx="457264" cy="190527"/>
    <xdr:pic>
      <xdr:nvPicPr>
        <xdr:cNvPr id="1120" name="図 1119">
          <a:extLst>
            <a:ext uri="{FF2B5EF4-FFF2-40B4-BE49-F238E27FC236}">
              <a16:creationId xmlns:a16="http://schemas.microsoft.com/office/drawing/2014/main" id="{0C18D467-07FF-4CC4-B090-D714ADC77FD6}"/>
            </a:ext>
          </a:extLst>
        </xdr:cNvPr>
        <xdr:cNvPicPr>
          <a:picLocks noChangeAspect="1"/>
        </xdr:cNvPicPr>
      </xdr:nvPicPr>
      <xdr:blipFill>
        <a:blip xmlns:r="http://schemas.openxmlformats.org/officeDocument/2006/relationships" r:embed="rId796">
          <a:extLst>
            <a:ext uri="{28A0092B-C50C-407E-A947-70E740481C1C}">
              <a14:useLocalDpi xmlns:a14="http://schemas.microsoft.com/office/drawing/2010/main" val="0"/>
            </a:ext>
          </a:extLst>
        </a:blip>
        <a:stretch>
          <a:fillRect/>
        </a:stretch>
      </xdr:blipFill>
      <xdr:spPr>
        <a:xfrm>
          <a:off x="5199535" y="259644787"/>
          <a:ext cx="457264" cy="190527"/>
        </a:xfrm>
        <a:prstGeom prst="rect">
          <a:avLst/>
        </a:prstGeom>
      </xdr:spPr>
    </xdr:pic>
    <xdr:clientData/>
  </xdr:oneCellAnchor>
  <xdr:oneCellAnchor>
    <xdr:from>
      <xdr:col>6</xdr:col>
      <xdr:colOff>161370</xdr:colOff>
      <xdr:row>176</xdr:row>
      <xdr:rowOff>28229</xdr:rowOff>
    </xdr:from>
    <xdr:ext cx="466790" cy="189183"/>
    <xdr:pic>
      <xdr:nvPicPr>
        <xdr:cNvPr id="1121" name="図 1120">
          <a:extLst>
            <a:ext uri="{FF2B5EF4-FFF2-40B4-BE49-F238E27FC236}">
              <a16:creationId xmlns:a16="http://schemas.microsoft.com/office/drawing/2014/main" id="{E63D42F1-630F-451A-8D27-46D4E15F5288}"/>
            </a:ext>
          </a:extLst>
        </xdr:cNvPr>
        <xdr:cNvPicPr>
          <a:picLocks noChangeAspect="1"/>
        </xdr:cNvPicPr>
      </xdr:nvPicPr>
      <xdr:blipFill>
        <a:blip xmlns:r="http://schemas.openxmlformats.org/officeDocument/2006/relationships" r:embed="rId797">
          <a:extLst>
            <a:ext uri="{28A0092B-C50C-407E-A947-70E740481C1C}">
              <a14:useLocalDpi xmlns:a14="http://schemas.microsoft.com/office/drawing/2010/main" val="0"/>
            </a:ext>
          </a:extLst>
        </a:blip>
        <a:stretch>
          <a:fillRect/>
        </a:stretch>
      </xdr:blipFill>
      <xdr:spPr>
        <a:xfrm>
          <a:off x="5199535" y="259941947"/>
          <a:ext cx="466790" cy="189183"/>
        </a:xfrm>
        <a:prstGeom prst="rect">
          <a:avLst/>
        </a:prstGeom>
      </xdr:spPr>
    </xdr:pic>
    <xdr:clientData/>
  </xdr:oneCellAnchor>
  <xdr:oneCellAnchor>
    <xdr:from>
      <xdr:col>6</xdr:col>
      <xdr:colOff>161370</xdr:colOff>
      <xdr:row>177</xdr:row>
      <xdr:rowOff>28235</xdr:rowOff>
    </xdr:from>
    <xdr:ext cx="457264" cy="189182"/>
    <xdr:pic>
      <xdr:nvPicPr>
        <xdr:cNvPr id="1122" name="図 1121">
          <a:extLst>
            <a:ext uri="{FF2B5EF4-FFF2-40B4-BE49-F238E27FC236}">
              <a16:creationId xmlns:a16="http://schemas.microsoft.com/office/drawing/2014/main" id="{121D8605-0EC0-4D08-8871-CAF0616640DF}"/>
            </a:ext>
          </a:extLst>
        </xdr:cNvPr>
        <xdr:cNvPicPr>
          <a:picLocks noChangeAspect="1"/>
        </xdr:cNvPicPr>
      </xdr:nvPicPr>
      <xdr:blipFill>
        <a:blip xmlns:r="http://schemas.openxmlformats.org/officeDocument/2006/relationships" r:embed="rId798">
          <a:extLst>
            <a:ext uri="{28A0092B-C50C-407E-A947-70E740481C1C}">
              <a14:useLocalDpi xmlns:a14="http://schemas.microsoft.com/office/drawing/2010/main" val="0"/>
            </a:ext>
          </a:extLst>
        </a:blip>
        <a:stretch>
          <a:fillRect/>
        </a:stretch>
      </xdr:blipFill>
      <xdr:spPr>
        <a:xfrm>
          <a:off x="5199535" y="260237788"/>
          <a:ext cx="457264" cy="189182"/>
        </a:xfrm>
        <a:prstGeom prst="rect">
          <a:avLst/>
        </a:prstGeom>
      </xdr:spPr>
    </xdr:pic>
    <xdr:clientData/>
  </xdr:oneCellAnchor>
  <xdr:oneCellAnchor>
    <xdr:from>
      <xdr:col>6</xdr:col>
      <xdr:colOff>161370</xdr:colOff>
      <xdr:row>178</xdr:row>
      <xdr:rowOff>26895</xdr:rowOff>
    </xdr:from>
    <xdr:ext cx="466790" cy="190527"/>
    <xdr:pic>
      <xdr:nvPicPr>
        <xdr:cNvPr id="1123" name="図 1122">
          <a:extLst>
            <a:ext uri="{FF2B5EF4-FFF2-40B4-BE49-F238E27FC236}">
              <a16:creationId xmlns:a16="http://schemas.microsoft.com/office/drawing/2014/main" id="{87A6EF67-2D62-4480-B396-136F30411B2D}"/>
            </a:ext>
          </a:extLst>
        </xdr:cNvPr>
        <xdr:cNvPicPr>
          <a:picLocks noChangeAspect="1"/>
        </xdr:cNvPicPr>
      </xdr:nvPicPr>
      <xdr:blipFill>
        <a:blip xmlns:r="http://schemas.openxmlformats.org/officeDocument/2006/relationships" r:embed="rId799">
          <a:extLst>
            <a:ext uri="{28A0092B-C50C-407E-A947-70E740481C1C}">
              <a14:useLocalDpi xmlns:a14="http://schemas.microsoft.com/office/drawing/2010/main" val="0"/>
            </a:ext>
          </a:extLst>
        </a:blip>
        <a:stretch>
          <a:fillRect/>
        </a:stretch>
      </xdr:blipFill>
      <xdr:spPr>
        <a:xfrm>
          <a:off x="5199535" y="260532283"/>
          <a:ext cx="466790" cy="190527"/>
        </a:xfrm>
        <a:prstGeom prst="rect">
          <a:avLst/>
        </a:prstGeom>
      </xdr:spPr>
    </xdr:pic>
    <xdr:clientData/>
  </xdr:oneCellAnchor>
  <xdr:oneCellAnchor>
    <xdr:from>
      <xdr:col>6</xdr:col>
      <xdr:colOff>161370</xdr:colOff>
      <xdr:row>179</xdr:row>
      <xdr:rowOff>26900</xdr:rowOff>
    </xdr:from>
    <xdr:ext cx="457264" cy="190527"/>
    <xdr:pic>
      <xdr:nvPicPr>
        <xdr:cNvPr id="1124" name="図 1123">
          <a:extLst>
            <a:ext uri="{FF2B5EF4-FFF2-40B4-BE49-F238E27FC236}">
              <a16:creationId xmlns:a16="http://schemas.microsoft.com/office/drawing/2014/main" id="{2127CA55-ACDE-455D-823B-F0030131CF6A}"/>
            </a:ext>
          </a:extLst>
        </xdr:cNvPr>
        <xdr:cNvPicPr>
          <a:picLocks noChangeAspect="1"/>
        </xdr:cNvPicPr>
      </xdr:nvPicPr>
      <xdr:blipFill>
        <a:blip xmlns:r="http://schemas.openxmlformats.org/officeDocument/2006/relationships" r:embed="rId800">
          <a:extLst>
            <a:ext uri="{28A0092B-C50C-407E-A947-70E740481C1C}">
              <a14:useLocalDpi xmlns:a14="http://schemas.microsoft.com/office/drawing/2010/main" val="0"/>
            </a:ext>
          </a:extLst>
        </a:blip>
        <a:stretch>
          <a:fillRect/>
        </a:stretch>
      </xdr:blipFill>
      <xdr:spPr>
        <a:xfrm>
          <a:off x="5199535" y="260828124"/>
          <a:ext cx="457264" cy="190527"/>
        </a:xfrm>
        <a:prstGeom prst="rect">
          <a:avLst/>
        </a:prstGeom>
      </xdr:spPr>
    </xdr:pic>
    <xdr:clientData/>
  </xdr:oneCellAnchor>
  <xdr:oneCellAnchor>
    <xdr:from>
      <xdr:col>6</xdr:col>
      <xdr:colOff>161370</xdr:colOff>
      <xdr:row>180</xdr:row>
      <xdr:rowOff>26905</xdr:rowOff>
    </xdr:from>
    <xdr:ext cx="314369" cy="190527"/>
    <xdr:pic>
      <xdr:nvPicPr>
        <xdr:cNvPr id="1125" name="図 1124">
          <a:extLst>
            <a:ext uri="{FF2B5EF4-FFF2-40B4-BE49-F238E27FC236}">
              <a16:creationId xmlns:a16="http://schemas.microsoft.com/office/drawing/2014/main" id="{FC2086DC-314C-4FC8-8FA6-3DF4100E7027}"/>
            </a:ext>
          </a:extLst>
        </xdr:cNvPr>
        <xdr:cNvPicPr>
          <a:picLocks noChangeAspect="1"/>
        </xdr:cNvPicPr>
      </xdr:nvPicPr>
      <xdr:blipFill>
        <a:blip xmlns:r="http://schemas.openxmlformats.org/officeDocument/2006/relationships" r:embed="rId801">
          <a:extLst>
            <a:ext uri="{28A0092B-C50C-407E-A947-70E740481C1C}">
              <a14:useLocalDpi xmlns:a14="http://schemas.microsoft.com/office/drawing/2010/main" val="0"/>
            </a:ext>
          </a:extLst>
        </a:blip>
        <a:stretch>
          <a:fillRect/>
        </a:stretch>
      </xdr:blipFill>
      <xdr:spPr>
        <a:xfrm>
          <a:off x="5199535" y="261123964"/>
          <a:ext cx="314369" cy="190527"/>
        </a:xfrm>
        <a:prstGeom prst="rect">
          <a:avLst/>
        </a:prstGeom>
      </xdr:spPr>
    </xdr:pic>
    <xdr:clientData/>
  </xdr:oneCellAnchor>
  <xdr:oneCellAnchor>
    <xdr:from>
      <xdr:col>6</xdr:col>
      <xdr:colOff>161370</xdr:colOff>
      <xdr:row>181</xdr:row>
      <xdr:rowOff>28230</xdr:rowOff>
    </xdr:from>
    <xdr:ext cx="314369" cy="189182"/>
    <xdr:pic>
      <xdr:nvPicPr>
        <xdr:cNvPr id="1126" name="図 1125">
          <a:extLst>
            <a:ext uri="{FF2B5EF4-FFF2-40B4-BE49-F238E27FC236}">
              <a16:creationId xmlns:a16="http://schemas.microsoft.com/office/drawing/2014/main" id="{9A150446-5E5B-4258-8BBD-8B98D148BD68}"/>
            </a:ext>
          </a:extLst>
        </xdr:cNvPr>
        <xdr:cNvPicPr>
          <a:picLocks noChangeAspect="1"/>
        </xdr:cNvPicPr>
      </xdr:nvPicPr>
      <xdr:blipFill>
        <a:blip xmlns:r="http://schemas.openxmlformats.org/officeDocument/2006/relationships" r:embed="rId802">
          <a:extLst>
            <a:ext uri="{28A0092B-C50C-407E-A947-70E740481C1C}">
              <a14:useLocalDpi xmlns:a14="http://schemas.microsoft.com/office/drawing/2010/main" val="0"/>
            </a:ext>
          </a:extLst>
        </a:blip>
        <a:stretch>
          <a:fillRect/>
        </a:stretch>
      </xdr:blipFill>
      <xdr:spPr>
        <a:xfrm>
          <a:off x="5199535" y="261421124"/>
          <a:ext cx="314369" cy="189182"/>
        </a:xfrm>
        <a:prstGeom prst="rect">
          <a:avLst/>
        </a:prstGeom>
      </xdr:spPr>
    </xdr:pic>
    <xdr:clientData/>
  </xdr:oneCellAnchor>
  <xdr:oneCellAnchor>
    <xdr:from>
      <xdr:col>6</xdr:col>
      <xdr:colOff>161370</xdr:colOff>
      <xdr:row>182</xdr:row>
      <xdr:rowOff>28235</xdr:rowOff>
    </xdr:from>
    <xdr:ext cx="314369" cy="189182"/>
    <xdr:pic>
      <xdr:nvPicPr>
        <xdr:cNvPr id="1127" name="図 1126">
          <a:extLst>
            <a:ext uri="{FF2B5EF4-FFF2-40B4-BE49-F238E27FC236}">
              <a16:creationId xmlns:a16="http://schemas.microsoft.com/office/drawing/2014/main" id="{3E0625A8-37FD-44B8-86E9-A5BEC6795601}"/>
            </a:ext>
          </a:extLst>
        </xdr:cNvPr>
        <xdr:cNvPicPr>
          <a:picLocks noChangeAspect="1"/>
        </xdr:cNvPicPr>
      </xdr:nvPicPr>
      <xdr:blipFill>
        <a:blip xmlns:r="http://schemas.openxmlformats.org/officeDocument/2006/relationships" r:embed="rId803">
          <a:extLst>
            <a:ext uri="{28A0092B-C50C-407E-A947-70E740481C1C}">
              <a14:useLocalDpi xmlns:a14="http://schemas.microsoft.com/office/drawing/2010/main" val="0"/>
            </a:ext>
          </a:extLst>
        </a:blip>
        <a:stretch>
          <a:fillRect/>
        </a:stretch>
      </xdr:blipFill>
      <xdr:spPr>
        <a:xfrm>
          <a:off x="5199535" y="261716964"/>
          <a:ext cx="314369" cy="189182"/>
        </a:xfrm>
        <a:prstGeom prst="rect">
          <a:avLst/>
        </a:prstGeom>
      </xdr:spPr>
    </xdr:pic>
    <xdr:clientData/>
  </xdr:oneCellAnchor>
  <xdr:oneCellAnchor>
    <xdr:from>
      <xdr:col>6</xdr:col>
      <xdr:colOff>161370</xdr:colOff>
      <xdr:row>183</xdr:row>
      <xdr:rowOff>26895</xdr:rowOff>
    </xdr:from>
    <xdr:ext cx="314369" cy="190527"/>
    <xdr:pic>
      <xdr:nvPicPr>
        <xdr:cNvPr id="1128" name="図 1127">
          <a:extLst>
            <a:ext uri="{FF2B5EF4-FFF2-40B4-BE49-F238E27FC236}">
              <a16:creationId xmlns:a16="http://schemas.microsoft.com/office/drawing/2014/main" id="{7327C9AB-A9D8-4841-BEDA-93E0535BF4A5}"/>
            </a:ext>
          </a:extLst>
        </xdr:cNvPr>
        <xdr:cNvPicPr>
          <a:picLocks noChangeAspect="1"/>
        </xdr:cNvPicPr>
      </xdr:nvPicPr>
      <xdr:blipFill>
        <a:blip xmlns:r="http://schemas.openxmlformats.org/officeDocument/2006/relationships" r:embed="rId804">
          <a:extLst>
            <a:ext uri="{28A0092B-C50C-407E-A947-70E740481C1C}">
              <a14:useLocalDpi xmlns:a14="http://schemas.microsoft.com/office/drawing/2010/main" val="0"/>
            </a:ext>
          </a:extLst>
        </a:blip>
        <a:stretch>
          <a:fillRect/>
        </a:stretch>
      </xdr:blipFill>
      <xdr:spPr>
        <a:xfrm>
          <a:off x="5199535" y="262011460"/>
          <a:ext cx="314369" cy="190527"/>
        </a:xfrm>
        <a:prstGeom prst="rect">
          <a:avLst/>
        </a:prstGeom>
      </xdr:spPr>
    </xdr:pic>
    <xdr:clientData/>
  </xdr:oneCellAnchor>
  <xdr:oneCellAnchor>
    <xdr:from>
      <xdr:col>6</xdr:col>
      <xdr:colOff>161370</xdr:colOff>
      <xdr:row>184</xdr:row>
      <xdr:rowOff>26900</xdr:rowOff>
    </xdr:from>
    <xdr:ext cx="314369" cy="190527"/>
    <xdr:pic>
      <xdr:nvPicPr>
        <xdr:cNvPr id="1129" name="図 1128">
          <a:extLst>
            <a:ext uri="{FF2B5EF4-FFF2-40B4-BE49-F238E27FC236}">
              <a16:creationId xmlns:a16="http://schemas.microsoft.com/office/drawing/2014/main" id="{17C223FF-71B6-49C8-B57B-FD79F880928E}"/>
            </a:ext>
          </a:extLst>
        </xdr:cNvPr>
        <xdr:cNvPicPr>
          <a:picLocks noChangeAspect="1"/>
        </xdr:cNvPicPr>
      </xdr:nvPicPr>
      <xdr:blipFill>
        <a:blip xmlns:r="http://schemas.openxmlformats.org/officeDocument/2006/relationships" r:embed="rId805">
          <a:extLst>
            <a:ext uri="{28A0092B-C50C-407E-A947-70E740481C1C}">
              <a14:useLocalDpi xmlns:a14="http://schemas.microsoft.com/office/drawing/2010/main" val="0"/>
            </a:ext>
          </a:extLst>
        </a:blip>
        <a:stretch>
          <a:fillRect/>
        </a:stretch>
      </xdr:blipFill>
      <xdr:spPr>
        <a:xfrm>
          <a:off x="5199535" y="262307300"/>
          <a:ext cx="314369" cy="190527"/>
        </a:xfrm>
        <a:prstGeom prst="rect">
          <a:avLst/>
        </a:prstGeom>
      </xdr:spPr>
    </xdr:pic>
    <xdr:clientData/>
  </xdr:oneCellAnchor>
  <xdr:oneCellAnchor>
    <xdr:from>
      <xdr:col>6</xdr:col>
      <xdr:colOff>161370</xdr:colOff>
      <xdr:row>185</xdr:row>
      <xdr:rowOff>26905</xdr:rowOff>
    </xdr:from>
    <xdr:ext cx="314369" cy="190527"/>
    <xdr:pic>
      <xdr:nvPicPr>
        <xdr:cNvPr id="1130" name="図 1129">
          <a:extLst>
            <a:ext uri="{FF2B5EF4-FFF2-40B4-BE49-F238E27FC236}">
              <a16:creationId xmlns:a16="http://schemas.microsoft.com/office/drawing/2014/main" id="{A92D03F6-3778-4D48-893F-824DB4144E49}"/>
            </a:ext>
          </a:extLst>
        </xdr:cNvPr>
        <xdr:cNvPicPr>
          <a:picLocks noChangeAspect="1"/>
        </xdr:cNvPicPr>
      </xdr:nvPicPr>
      <xdr:blipFill>
        <a:blip xmlns:r="http://schemas.openxmlformats.org/officeDocument/2006/relationships" r:embed="rId806">
          <a:extLst>
            <a:ext uri="{28A0092B-C50C-407E-A947-70E740481C1C}">
              <a14:useLocalDpi xmlns:a14="http://schemas.microsoft.com/office/drawing/2010/main" val="0"/>
            </a:ext>
          </a:extLst>
        </a:blip>
        <a:stretch>
          <a:fillRect/>
        </a:stretch>
      </xdr:blipFill>
      <xdr:spPr>
        <a:xfrm>
          <a:off x="5199535" y="262603140"/>
          <a:ext cx="314369" cy="190527"/>
        </a:xfrm>
        <a:prstGeom prst="rect">
          <a:avLst/>
        </a:prstGeom>
      </xdr:spPr>
    </xdr:pic>
    <xdr:clientData/>
  </xdr:oneCellAnchor>
  <xdr:oneCellAnchor>
    <xdr:from>
      <xdr:col>6</xdr:col>
      <xdr:colOff>161370</xdr:colOff>
      <xdr:row>186</xdr:row>
      <xdr:rowOff>28229</xdr:rowOff>
    </xdr:from>
    <xdr:ext cx="314369" cy="189183"/>
    <xdr:pic>
      <xdr:nvPicPr>
        <xdr:cNvPr id="1131" name="図 1130">
          <a:extLst>
            <a:ext uri="{FF2B5EF4-FFF2-40B4-BE49-F238E27FC236}">
              <a16:creationId xmlns:a16="http://schemas.microsoft.com/office/drawing/2014/main" id="{03C1635B-630F-411C-AD17-6E72BF4B3608}"/>
            </a:ext>
          </a:extLst>
        </xdr:cNvPr>
        <xdr:cNvPicPr>
          <a:picLocks noChangeAspect="1"/>
        </xdr:cNvPicPr>
      </xdr:nvPicPr>
      <xdr:blipFill>
        <a:blip xmlns:r="http://schemas.openxmlformats.org/officeDocument/2006/relationships" r:embed="rId807">
          <a:extLst>
            <a:ext uri="{28A0092B-C50C-407E-A947-70E740481C1C}">
              <a14:useLocalDpi xmlns:a14="http://schemas.microsoft.com/office/drawing/2010/main" val="0"/>
            </a:ext>
          </a:extLst>
        </a:blip>
        <a:stretch>
          <a:fillRect/>
        </a:stretch>
      </xdr:blipFill>
      <xdr:spPr>
        <a:xfrm>
          <a:off x="5199535" y="262900300"/>
          <a:ext cx="314369" cy="189183"/>
        </a:xfrm>
        <a:prstGeom prst="rect">
          <a:avLst/>
        </a:prstGeom>
      </xdr:spPr>
    </xdr:pic>
    <xdr:clientData/>
  </xdr:oneCellAnchor>
  <xdr:oneCellAnchor>
    <xdr:from>
      <xdr:col>6</xdr:col>
      <xdr:colOff>161370</xdr:colOff>
      <xdr:row>187</xdr:row>
      <xdr:rowOff>28235</xdr:rowOff>
    </xdr:from>
    <xdr:ext cx="314369" cy="189182"/>
    <xdr:pic>
      <xdr:nvPicPr>
        <xdr:cNvPr id="1132" name="図 1131">
          <a:extLst>
            <a:ext uri="{FF2B5EF4-FFF2-40B4-BE49-F238E27FC236}">
              <a16:creationId xmlns:a16="http://schemas.microsoft.com/office/drawing/2014/main" id="{65B77787-B152-45C1-B41D-85859D119976}"/>
            </a:ext>
          </a:extLst>
        </xdr:cNvPr>
        <xdr:cNvPicPr>
          <a:picLocks noChangeAspect="1"/>
        </xdr:cNvPicPr>
      </xdr:nvPicPr>
      <xdr:blipFill>
        <a:blip xmlns:r="http://schemas.openxmlformats.org/officeDocument/2006/relationships" r:embed="rId808">
          <a:extLst>
            <a:ext uri="{28A0092B-C50C-407E-A947-70E740481C1C}">
              <a14:useLocalDpi xmlns:a14="http://schemas.microsoft.com/office/drawing/2010/main" val="0"/>
            </a:ext>
          </a:extLst>
        </a:blip>
        <a:stretch>
          <a:fillRect/>
        </a:stretch>
      </xdr:blipFill>
      <xdr:spPr>
        <a:xfrm>
          <a:off x="5199535" y="263196141"/>
          <a:ext cx="314369" cy="189182"/>
        </a:xfrm>
        <a:prstGeom prst="rect">
          <a:avLst/>
        </a:prstGeom>
      </xdr:spPr>
    </xdr:pic>
    <xdr:clientData/>
  </xdr:oneCellAnchor>
  <xdr:oneCellAnchor>
    <xdr:from>
      <xdr:col>6</xdr:col>
      <xdr:colOff>161370</xdr:colOff>
      <xdr:row>188</xdr:row>
      <xdr:rowOff>26895</xdr:rowOff>
    </xdr:from>
    <xdr:ext cx="314369" cy="190527"/>
    <xdr:pic>
      <xdr:nvPicPr>
        <xdr:cNvPr id="1133" name="図 1132">
          <a:extLst>
            <a:ext uri="{FF2B5EF4-FFF2-40B4-BE49-F238E27FC236}">
              <a16:creationId xmlns:a16="http://schemas.microsoft.com/office/drawing/2014/main" id="{AC658595-342C-4F7F-A8AA-7C61AC8A21EC}"/>
            </a:ext>
          </a:extLst>
        </xdr:cNvPr>
        <xdr:cNvPicPr>
          <a:picLocks noChangeAspect="1"/>
        </xdr:cNvPicPr>
      </xdr:nvPicPr>
      <xdr:blipFill>
        <a:blip xmlns:r="http://schemas.openxmlformats.org/officeDocument/2006/relationships" r:embed="rId809">
          <a:extLst>
            <a:ext uri="{28A0092B-C50C-407E-A947-70E740481C1C}">
              <a14:useLocalDpi xmlns:a14="http://schemas.microsoft.com/office/drawing/2010/main" val="0"/>
            </a:ext>
          </a:extLst>
        </a:blip>
        <a:stretch>
          <a:fillRect/>
        </a:stretch>
      </xdr:blipFill>
      <xdr:spPr>
        <a:xfrm>
          <a:off x="5199535" y="263490636"/>
          <a:ext cx="314369" cy="190527"/>
        </a:xfrm>
        <a:prstGeom prst="rect">
          <a:avLst/>
        </a:prstGeom>
      </xdr:spPr>
    </xdr:pic>
    <xdr:clientData/>
  </xdr:oneCellAnchor>
  <xdr:oneCellAnchor>
    <xdr:from>
      <xdr:col>6</xdr:col>
      <xdr:colOff>161370</xdr:colOff>
      <xdr:row>189</xdr:row>
      <xdr:rowOff>26900</xdr:rowOff>
    </xdr:from>
    <xdr:ext cx="314369" cy="190527"/>
    <xdr:pic>
      <xdr:nvPicPr>
        <xdr:cNvPr id="1134" name="図 1133">
          <a:extLst>
            <a:ext uri="{FF2B5EF4-FFF2-40B4-BE49-F238E27FC236}">
              <a16:creationId xmlns:a16="http://schemas.microsoft.com/office/drawing/2014/main" id="{B56A9B51-E22C-48F9-82C7-07DF4C0D3132}"/>
            </a:ext>
          </a:extLst>
        </xdr:cNvPr>
        <xdr:cNvPicPr>
          <a:picLocks noChangeAspect="1"/>
        </xdr:cNvPicPr>
      </xdr:nvPicPr>
      <xdr:blipFill>
        <a:blip xmlns:r="http://schemas.openxmlformats.org/officeDocument/2006/relationships" r:embed="rId810">
          <a:extLst>
            <a:ext uri="{28A0092B-C50C-407E-A947-70E740481C1C}">
              <a14:useLocalDpi xmlns:a14="http://schemas.microsoft.com/office/drawing/2010/main" val="0"/>
            </a:ext>
          </a:extLst>
        </a:blip>
        <a:stretch>
          <a:fillRect/>
        </a:stretch>
      </xdr:blipFill>
      <xdr:spPr>
        <a:xfrm>
          <a:off x="5199535" y="263786476"/>
          <a:ext cx="314369" cy="190527"/>
        </a:xfrm>
        <a:prstGeom prst="rect">
          <a:avLst/>
        </a:prstGeom>
      </xdr:spPr>
    </xdr:pic>
    <xdr:clientData/>
  </xdr:oneCellAnchor>
  <xdr:oneCellAnchor>
    <xdr:from>
      <xdr:col>6</xdr:col>
      <xdr:colOff>161370</xdr:colOff>
      <xdr:row>190</xdr:row>
      <xdr:rowOff>26905</xdr:rowOff>
    </xdr:from>
    <xdr:ext cx="409632" cy="190527"/>
    <xdr:pic>
      <xdr:nvPicPr>
        <xdr:cNvPr id="1135" name="図 1134">
          <a:extLst>
            <a:ext uri="{FF2B5EF4-FFF2-40B4-BE49-F238E27FC236}">
              <a16:creationId xmlns:a16="http://schemas.microsoft.com/office/drawing/2014/main" id="{C8037B25-96CB-458C-B658-D97D5AA1D726}"/>
            </a:ext>
          </a:extLst>
        </xdr:cNvPr>
        <xdr:cNvPicPr>
          <a:picLocks noChangeAspect="1"/>
        </xdr:cNvPicPr>
      </xdr:nvPicPr>
      <xdr:blipFill>
        <a:blip xmlns:r="http://schemas.openxmlformats.org/officeDocument/2006/relationships" r:embed="rId811">
          <a:extLst>
            <a:ext uri="{28A0092B-C50C-407E-A947-70E740481C1C}">
              <a14:useLocalDpi xmlns:a14="http://schemas.microsoft.com/office/drawing/2010/main" val="0"/>
            </a:ext>
          </a:extLst>
        </a:blip>
        <a:stretch>
          <a:fillRect/>
        </a:stretch>
      </xdr:blipFill>
      <xdr:spPr>
        <a:xfrm>
          <a:off x="5199535" y="264082317"/>
          <a:ext cx="409632" cy="190527"/>
        </a:xfrm>
        <a:prstGeom prst="rect">
          <a:avLst/>
        </a:prstGeom>
      </xdr:spPr>
    </xdr:pic>
    <xdr:clientData/>
  </xdr:oneCellAnchor>
  <xdr:oneCellAnchor>
    <xdr:from>
      <xdr:col>6</xdr:col>
      <xdr:colOff>161370</xdr:colOff>
      <xdr:row>191</xdr:row>
      <xdr:rowOff>28230</xdr:rowOff>
    </xdr:from>
    <xdr:ext cx="409632" cy="189182"/>
    <xdr:pic>
      <xdr:nvPicPr>
        <xdr:cNvPr id="1136" name="図 1135">
          <a:extLst>
            <a:ext uri="{FF2B5EF4-FFF2-40B4-BE49-F238E27FC236}">
              <a16:creationId xmlns:a16="http://schemas.microsoft.com/office/drawing/2014/main" id="{D18594A1-641A-42B4-9620-7F2D0A5CA932}"/>
            </a:ext>
          </a:extLst>
        </xdr:cNvPr>
        <xdr:cNvPicPr>
          <a:picLocks noChangeAspect="1"/>
        </xdr:cNvPicPr>
      </xdr:nvPicPr>
      <xdr:blipFill>
        <a:blip xmlns:r="http://schemas.openxmlformats.org/officeDocument/2006/relationships" r:embed="rId812">
          <a:extLst>
            <a:ext uri="{28A0092B-C50C-407E-A947-70E740481C1C}">
              <a14:useLocalDpi xmlns:a14="http://schemas.microsoft.com/office/drawing/2010/main" val="0"/>
            </a:ext>
          </a:extLst>
        </a:blip>
        <a:stretch>
          <a:fillRect/>
        </a:stretch>
      </xdr:blipFill>
      <xdr:spPr>
        <a:xfrm>
          <a:off x="5199535" y="264379477"/>
          <a:ext cx="409632" cy="189182"/>
        </a:xfrm>
        <a:prstGeom prst="rect">
          <a:avLst/>
        </a:prstGeom>
      </xdr:spPr>
    </xdr:pic>
    <xdr:clientData/>
  </xdr:oneCellAnchor>
  <xdr:oneCellAnchor>
    <xdr:from>
      <xdr:col>6</xdr:col>
      <xdr:colOff>161370</xdr:colOff>
      <xdr:row>192</xdr:row>
      <xdr:rowOff>28235</xdr:rowOff>
    </xdr:from>
    <xdr:ext cx="409632" cy="189182"/>
    <xdr:pic>
      <xdr:nvPicPr>
        <xdr:cNvPr id="1137" name="図 1136">
          <a:extLst>
            <a:ext uri="{FF2B5EF4-FFF2-40B4-BE49-F238E27FC236}">
              <a16:creationId xmlns:a16="http://schemas.microsoft.com/office/drawing/2014/main" id="{48A459DB-DA50-4F75-B105-07591FF7DBF8}"/>
            </a:ext>
          </a:extLst>
        </xdr:cNvPr>
        <xdr:cNvPicPr>
          <a:picLocks noChangeAspect="1"/>
        </xdr:cNvPicPr>
      </xdr:nvPicPr>
      <xdr:blipFill>
        <a:blip xmlns:r="http://schemas.openxmlformats.org/officeDocument/2006/relationships" r:embed="rId813">
          <a:extLst>
            <a:ext uri="{28A0092B-C50C-407E-A947-70E740481C1C}">
              <a14:useLocalDpi xmlns:a14="http://schemas.microsoft.com/office/drawing/2010/main" val="0"/>
            </a:ext>
          </a:extLst>
        </a:blip>
        <a:stretch>
          <a:fillRect/>
        </a:stretch>
      </xdr:blipFill>
      <xdr:spPr>
        <a:xfrm>
          <a:off x="5199535" y="264675317"/>
          <a:ext cx="409632" cy="189182"/>
        </a:xfrm>
        <a:prstGeom prst="rect">
          <a:avLst/>
        </a:prstGeom>
      </xdr:spPr>
    </xdr:pic>
    <xdr:clientData/>
  </xdr:oneCellAnchor>
  <xdr:oneCellAnchor>
    <xdr:from>
      <xdr:col>6</xdr:col>
      <xdr:colOff>161370</xdr:colOff>
      <xdr:row>193</xdr:row>
      <xdr:rowOff>26895</xdr:rowOff>
    </xdr:from>
    <xdr:ext cx="409632" cy="190527"/>
    <xdr:pic>
      <xdr:nvPicPr>
        <xdr:cNvPr id="1138" name="図 1137">
          <a:extLst>
            <a:ext uri="{FF2B5EF4-FFF2-40B4-BE49-F238E27FC236}">
              <a16:creationId xmlns:a16="http://schemas.microsoft.com/office/drawing/2014/main" id="{85EC187B-F25F-4D74-81E8-1383DBB64F8C}"/>
            </a:ext>
          </a:extLst>
        </xdr:cNvPr>
        <xdr:cNvPicPr>
          <a:picLocks noChangeAspect="1"/>
        </xdr:cNvPicPr>
      </xdr:nvPicPr>
      <xdr:blipFill>
        <a:blip xmlns:r="http://schemas.openxmlformats.org/officeDocument/2006/relationships" r:embed="rId814">
          <a:extLst>
            <a:ext uri="{28A0092B-C50C-407E-A947-70E740481C1C}">
              <a14:useLocalDpi xmlns:a14="http://schemas.microsoft.com/office/drawing/2010/main" val="0"/>
            </a:ext>
          </a:extLst>
        </a:blip>
        <a:stretch>
          <a:fillRect/>
        </a:stretch>
      </xdr:blipFill>
      <xdr:spPr>
        <a:xfrm>
          <a:off x="5199535" y="264969813"/>
          <a:ext cx="409632" cy="190527"/>
        </a:xfrm>
        <a:prstGeom prst="rect">
          <a:avLst/>
        </a:prstGeom>
      </xdr:spPr>
    </xdr:pic>
    <xdr:clientData/>
  </xdr:oneCellAnchor>
  <xdr:oneCellAnchor>
    <xdr:from>
      <xdr:col>6</xdr:col>
      <xdr:colOff>161370</xdr:colOff>
      <xdr:row>194</xdr:row>
      <xdr:rowOff>26900</xdr:rowOff>
    </xdr:from>
    <xdr:ext cx="409632" cy="190527"/>
    <xdr:pic>
      <xdr:nvPicPr>
        <xdr:cNvPr id="1139" name="図 1138">
          <a:extLst>
            <a:ext uri="{FF2B5EF4-FFF2-40B4-BE49-F238E27FC236}">
              <a16:creationId xmlns:a16="http://schemas.microsoft.com/office/drawing/2014/main" id="{9770EDDA-B214-4BF7-83EB-8777A206A2D7}"/>
            </a:ext>
          </a:extLst>
        </xdr:cNvPr>
        <xdr:cNvPicPr>
          <a:picLocks noChangeAspect="1"/>
        </xdr:cNvPicPr>
      </xdr:nvPicPr>
      <xdr:blipFill>
        <a:blip xmlns:r="http://schemas.openxmlformats.org/officeDocument/2006/relationships" r:embed="rId815">
          <a:extLst>
            <a:ext uri="{28A0092B-C50C-407E-A947-70E740481C1C}">
              <a14:useLocalDpi xmlns:a14="http://schemas.microsoft.com/office/drawing/2010/main" val="0"/>
            </a:ext>
          </a:extLst>
        </a:blip>
        <a:stretch>
          <a:fillRect/>
        </a:stretch>
      </xdr:blipFill>
      <xdr:spPr>
        <a:xfrm>
          <a:off x="5199535" y="265265653"/>
          <a:ext cx="409632" cy="190527"/>
        </a:xfrm>
        <a:prstGeom prst="rect">
          <a:avLst/>
        </a:prstGeom>
      </xdr:spPr>
    </xdr:pic>
    <xdr:clientData/>
  </xdr:oneCellAnchor>
  <xdr:oneCellAnchor>
    <xdr:from>
      <xdr:col>6</xdr:col>
      <xdr:colOff>161370</xdr:colOff>
      <xdr:row>195</xdr:row>
      <xdr:rowOff>26905</xdr:rowOff>
    </xdr:from>
    <xdr:ext cx="247685" cy="190527"/>
    <xdr:pic>
      <xdr:nvPicPr>
        <xdr:cNvPr id="1140" name="図 1139">
          <a:extLst>
            <a:ext uri="{FF2B5EF4-FFF2-40B4-BE49-F238E27FC236}">
              <a16:creationId xmlns:a16="http://schemas.microsoft.com/office/drawing/2014/main" id="{B77E0E91-23A3-4D37-BE1E-307DDCAE2549}"/>
            </a:ext>
          </a:extLst>
        </xdr:cNvPr>
        <xdr:cNvPicPr>
          <a:picLocks noChangeAspect="1"/>
        </xdr:cNvPicPr>
      </xdr:nvPicPr>
      <xdr:blipFill>
        <a:blip xmlns:r="http://schemas.openxmlformats.org/officeDocument/2006/relationships" r:embed="rId816">
          <a:extLst>
            <a:ext uri="{28A0092B-C50C-407E-A947-70E740481C1C}">
              <a14:useLocalDpi xmlns:a14="http://schemas.microsoft.com/office/drawing/2010/main" val="0"/>
            </a:ext>
          </a:extLst>
        </a:blip>
        <a:stretch>
          <a:fillRect/>
        </a:stretch>
      </xdr:blipFill>
      <xdr:spPr>
        <a:xfrm>
          <a:off x="5199535" y="265561493"/>
          <a:ext cx="247685" cy="190527"/>
        </a:xfrm>
        <a:prstGeom prst="rect">
          <a:avLst/>
        </a:prstGeom>
      </xdr:spPr>
    </xdr:pic>
    <xdr:clientData/>
  </xdr:oneCellAnchor>
  <xdr:oneCellAnchor>
    <xdr:from>
      <xdr:col>6</xdr:col>
      <xdr:colOff>161370</xdr:colOff>
      <xdr:row>196</xdr:row>
      <xdr:rowOff>28230</xdr:rowOff>
    </xdr:from>
    <xdr:ext cx="219106" cy="189182"/>
    <xdr:pic>
      <xdr:nvPicPr>
        <xdr:cNvPr id="1141" name="図 1140">
          <a:extLst>
            <a:ext uri="{FF2B5EF4-FFF2-40B4-BE49-F238E27FC236}">
              <a16:creationId xmlns:a16="http://schemas.microsoft.com/office/drawing/2014/main" id="{723ED94E-CC7D-4AF7-AB2B-A53C5161EC28}"/>
            </a:ext>
          </a:extLst>
        </xdr:cNvPr>
        <xdr:cNvPicPr>
          <a:picLocks noChangeAspect="1"/>
        </xdr:cNvPicPr>
      </xdr:nvPicPr>
      <xdr:blipFill>
        <a:blip xmlns:r="http://schemas.openxmlformats.org/officeDocument/2006/relationships" r:embed="rId817">
          <a:extLst>
            <a:ext uri="{28A0092B-C50C-407E-A947-70E740481C1C}">
              <a14:useLocalDpi xmlns:a14="http://schemas.microsoft.com/office/drawing/2010/main" val="0"/>
            </a:ext>
          </a:extLst>
        </a:blip>
        <a:stretch>
          <a:fillRect/>
        </a:stretch>
      </xdr:blipFill>
      <xdr:spPr>
        <a:xfrm>
          <a:off x="5199535" y="265858654"/>
          <a:ext cx="219106" cy="189182"/>
        </a:xfrm>
        <a:prstGeom prst="rect">
          <a:avLst/>
        </a:prstGeom>
      </xdr:spPr>
    </xdr:pic>
    <xdr:clientData/>
  </xdr:oneCellAnchor>
  <xdr:oneCellAnchor>
    <xdr:from>
      <xdr:col>6</xdr:col>
      <xdr:colOff>161370</xdr:colOff>
      <xdr:row>41</xdr:row>
      <xdr:rowOff>28237</xdr:rowOff>
    </xdr:from>
    <xdr:ext cx="190527" cy="189183"/>
    <xdr:pic>
      <xdr:nvPicPr>
        <xdr:cNvPr id="901" name="図 900">
          <a:extLst>
            <a:ext uri="{FF2B5EF4-FFF2-40B4-BE49-F238E27FC236}">
              <a16:creationId xmlns:a16="http://schemas.microsoft.com/office/drawing/2014/main" id="{68815B46-9E11-43B1-8123-1D8B75208E5C}"/>
            </a:ext>
          </a:extLst>
        </xdr:cNvPr>
        <xdr:cNvPicPr>
          <a:picLocks noChangeAspect="1"/>
        </xdr:cNvPicPr>
      </xdr:nvPicPr>
      <xdr:blipFill>
        <a:blip xmlns:r="http://schemas.openxmlformats.org/officeDocument/2006/relationships" r:embed="rId308">
          <a:extLst>
            <a:ext uri="{28A0092B-C50C-407E-A947-70E740481C1C}">
              <a14:useLocalDpi xmlns:a14="http://schemas.microsoft.com/office/drawing/2010/main" val="0"/>
            </a:ext>
          </a:extLst>
        </a:blip>
        <a:stretch>
          <a:fillRect/>
        </a:stretch>
      </xdr:blipFill>
      <xdr:spPr>
        <a:xfrm>
          <a:off x="5198190" y="91430137"/>
          <a:ext cx="190527" cy="189183"/>
        </a:xfrm>
        <a:prstGeom prst="rect">
          <a:avLst/>
        </a:prstGeom>
      </xdr:spPr>
    </xdr:pic>
    <xdr:clientData/>
  </xdr:oneCellAnchor>
  <xdr:oneCellAnchor>
    <xdr:from>
      <xdr:col>6</xdr:col>
      <xdr:colOff>161370</xdr:colOff>
      <xdr:row>42</xdr:row>
      <xdr:rowOff>26897</xdr:rowOff>
    </xdr:from>
    <xdr:ext cx="190577" cy="190577"/>
    <xdr:pic>
      <xdr:nvPicPr>
        <xdr:cNvPr id="902" name="図 901">
          <a:extLst>
            <a:ext uri="{FF2B5EF4-FFF2-40B4-BE49-F238E27FC236}">
              <a16:creationId xmlns:a16="http://schemas.microsoft.com/office/drawing/2014/main" id="{F31F1CF2-3C38-4760-B3B1-9877A7B1A3CA}"/>
            </a:ext>
          </a:extLst>
        </xdr:cNvPr>
        <xdr:cNvPicPr>
          <a:picLocks noChangeAspect="1"/>
        </xdr:cNvPicPr>
      </xdr:nvPicPr>
      <xdr:blipFill>
        <a:blip xmlns:r="http://schemas.openxmlformats.org/officeDocument/2006/relationships" r:embed="rId309">
          <a:extLst>
            <a:ext uri="{28A0092B-C50C-407E-A947-70E740481C1C}">
              <a14:useLocalDpi xmlns:a14="http://schemas.microsoft.com/office/drawing/2010/main" val="0"/>
            </a:ext>
          </a:extLst>
        </a:blip>
        <a:stretch>
          <a:fillRect/>
        </a:stretch>
      </xdr:blipFill>
      <xdr:spPr>
        <a:xfrm>
          <a:off x="5198190" y="91725977"/>
          <a:ext cx="190577" cy="190577"/>
        </a:xfrm>
        <a:prstGeom prst="rect">
          <a:avLst/>
        </a:prstGeom>
      </xdr:spPr>
    </xdr:pic>
    <xdr:clientData/>
  </xdr:oneCellAnchor>
  <xdr:oneCellAnchor>
    <xdr:from>
      <xdr:col>6</xdr:col>
      <xdr:colOff>161370</xdr:colOff>
      <xdr:row>43</xdr:row>
      <xdr:rowOff>26896</xdr:rowOff>
    </xdr:from>
    <xdr:ext cx="190527" cy="190527"/>
    <xdr:pic>
      <xdr:nvPicPr>
        <xdr:cNvPr id="903" name="図 902">
          <a:extLst>
            <a:ext uri="{FF2B5EF4-FFF2-40B4-BE49-F238E27FC236}">
              <a16:creationId xmlns:a16="http://schemas.microsoft.com/office/drawing/2014/main" id="{653EBF81-182F-40FC-A61E-B25041AE037B}"/>
            </a:ext>
          </a:extLst>
        </xdr:cNvPr>
        <xdr:cNvPicPr>
          <a:picLocks noChangeAspect="1"/>
        </xdr:cNvPicPr>
      </xdr:nvPicPr>
      <xdr:blipFill>
        <a:blip xmlns:r="http://schemas.openxmlformats.org/officeDocument/2006/relationships" r:embed="rId310">
          <a:extLst>
            <a:ext uri="{28A0092B-C50C-407E-A947-70E740481C1C}">
              <a14:useLocalDpi xmlns:a14="http://schemas.microsoft.com/office/drawing/2010/main" val="0"/>
            </a:ext>
          </a:extLst>
        </a:blip>
        <a:stretch>
          <a:fillRect/>
        </a:stretch>
      </xdr:blipFill>
      <xdr:spPr>
        <a:xfrm>
          <a:off x="5198190" y="92023156"/>
          <a:ext cx="190527" cy="190527"/>
        </a:xfrm>
        <a:prstGeom prst="rect">
          <a:avLst/>
        </a:prstGeom>
      </xdr:spPr>
    </xdr:pic>
    <xdr:clientData/>
  </xdr:oneCellAnchor>
  <xdr:oneCellAnchor>
    <xdr:from>
      <xdr:col>6</xdr:col>
      <xdr:colOff>161370</xdr:colOff>
      <xdr:row>44</xdr:row>
      <xdr:rowOff>26895</xdr:rowOff>
    </xdr:from>
    <xdr:ext cx="190577" cy="190577"/>
    <xdr:pic>
      <xdr:nvPicPr>
        <xdr:cNvPr id="904" name="図 903">
          <a:extLst>
            <a:ext uri="{FF2B5EF4-FFF2-40B4-BE49-F238E27FC236}">
              <a16:creationId xmlns:a16="http://schemas.microsoft.com/office/drawing/2014/main" id="{8DB32266-1347-41DF-89FC-24B9E13C74A1}"/>
            </a:ext>
          </a:extLst>
        </xdr:cNvPr>
        <xdr:cNvPicPr>
          <a:picLocks noChangeAspect="1"/>
        </xdr:cNvPicPr>
      </xdr:nvPicPr>
      <xdr:blipFill>
        <a:blip xmlns:r="http://schemas.openxmlformats.org/officeDocument/2006/relationships" r:embed="rId311">
          <a:extLst>
            <a:ext uri="{28A0092B-C50C-407E-A947-70E740481C1C}">
              <a14:useLocalDpi xmlns:a14="http://schemas.microsoft.com/office/drawing/2010/main" val="0"/>
            </a:ext>
          </a:extLst>
        </a:blip>
        <a:stretch>
          <a:fillRect/>
        </a:stretch>
      </xdr:blipFill>
      <xdr:spPr>
        <a:xfrm>
          <a:off x="5198190" y="92320335"/>
          <a:ext cx="190577" cy="190577"/>
        </a:xfrm>
        <a:prstGeom prst="rect">
          <a:avLst/>
        </a:prstGeom>
      </xdr:spPr>
    </xdr:pic>
    <xdr:clientData/>
  </xdr:oneCellAnchor>
  <xdr:oneCellAnchor>
    <xdr:from>
      <xdr:col>6</xdr:col>
      <xdr:colOff>161370</xdr:colOff>
      <xdr:row>45</xdr:row>
      <xdr:rowOff>28239</xdr:rowOff>
    </xdr:from>
    <xdr:ext cx="190527" cy="189182"/>
    <xdr:pic>
      <xdr:nvPicPr>
        <xdr:cNvPr id="905" name="図 904">
          <a:extLst>
            <a:ext uri="{FF2B5EF4-FFF2-40B4-BE49-F238E27FC236}">
              <a16:creationId xmlns:a16="http://schemas.microsoft.com/office/drawing/2014/main" id="{1AD51784-2C5C-4998-B6E5-C8BD1CBDE14B}"/>
            </a:ext>
          </a:extLst>
        </xdr:cNvPr>
        <xdr:cNvPicPr>
          <a:picLocks noChangeAspect="1"/>
        </xdr:cNvPicPr>
      </xdr:nvPicPr>
      <xdr:blipFill>
        <a:blip xmlns:r="http://schemas.openxmlformats.org/officeDocument/2006/relationships" r:embed="rId312">
          <a:extLst>
            <a:ext uri="{28A0092B-C50C-407E-A947-70E740481C1C}">
              <a14:useLocalDpi xmlns:a14="http://schemas.microsoft.com/office/drawing/2010/main" val="0"/>
            </a:ext>
          </a:extLst>
        </a:blip>
        <a:stretch>
          <a:fillRect/>
        </a:stretch>
      </xdr:blipFill>
      <xdr:spPr>
        <a:xfrm>
          <a:off x="5198190" y="92618859"/>
          <a:ext cx="190527" cy="189182"/>
        </a:xfrm>
        <a:prstGeom prst="rect">
          <a:avLst/>
        </a:prstGeom>
      </xdr:spPr>
    </xdr:pic>
    <xdr:clientData/>
  </xdr:oneCellAnchor>
  <xdr:twoCellAnchor editAs="oneCell">
    <xdr:from>
      <xdr:col>6</xdr:col>
      <xdr:colOff>161925</xdr:colOff>
      <xdr:row>109</xdr:row>
      <xdr:rowOff>85725</xdr:rowOff>
    </xdr:from>
    <xdr:to>
      <xdr:col>6</xdr:col>
      <xdr:colOff>352401</xdr:colOff>
      <xdr:row>109</xdr:row>
      <xdr:rowOff>276201</xdr:rowOff>
    </xdr:to>
    <xdr:pic>
      <xdr:nvPicPr>
        <xdr:cNvPr id="907" name="図 906">
          <a:extLst>
            <a:ext uri="{FF2B5EF4-FFF2-40B4-BE49-F238E27FC236}">
              <a16:creationId xmlns:a16="http://schemas.microsoft.com/office/drawing/2014/main" id="{B0D7D283-1F33-46BA-A739-FCDEA67EB4EE}"/>
            </a:ext>
          </a:extLst>
        </xdr:cNvPr>
        <xdr:cNvPicPr>
          <a:picLocks noChangeAspect="1"/>
        </xdr:cNvPicPr>
      </xdr:nvPicPr>
      <xdr:blipFill>
        <a:blip xmlns:r="http://schemas.openxmlformats.org/officeDocument/2006/relationships" r:embed="rId456">
          <a:extLst>
            <a:ext uri="{28A0092B-C50C-407E-A947-70E740481C1C}">
              <a14:useLocalDpi xmlns:a14="http://schemas.microsoft.com/office/drawing/2010/main" val="0"/>
            </a:ext>
          </a:extLst>
        </a:blip>
        <a:stretch>
          <a:fillRect/>
        </a:stretch>
      </xdr:blipFill>
      <xdr:spPr>
        <a:xfrm>
          <a:off x="7867650" y="32146875"/>
          <a:ext cx="190476" cy="190476"/>
        </a:xfrm>
        <a:prstGeom prst="rect">
          <a:avLst/>
        </a:prstGeom>
      </xdr:spPr>
    </xdr:pic>
    <xdr:clientData/>
  </xdr:twoCellAnchor>
  <xdr:twoCellAnchor editAs="oneCell">
    <xdr:from>
      <xdr:col>9</xdr:col>
      <xdr:colOff>0</xdr:colOff>
      <xdr:row>130</xdr:row>
      <xdr:rowOff>0</xdr:rowOff>
    </xdr:from>
    <xdr:to>
      <xdr:col>9</xdr:col>
      <xdr:colOff>254058</xdr:colOff>
      <xdr:row>130</xdr:row>
      <xdr:rowOff>252713</xdr:rowOff>
    </xdr:to>
    <xdr:pic>
      <xdr:nvPicPr>
        <xdr:cNvPr id="909" name="図 908">
          <a:extLst>
            <a:ext uri="{FF2B5EF4-FFF2-40B4-BE49-F238E27FC236}">
              <a16:creationId xmlns:a16="http://schemas.microsoft.com/office/drawing/2014/main" id="{5BCF5BAA-1744-43B3-A074-91EEEAA50EB4}"/>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9705975" y="38261925"/>
          <a:ext cx="254058" cy="25271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溝腰　朗人" id="{991ACDBF-119F-4995-BBE1-D697B16F3F49}" userId="S::030686@pref.oita.lg.jp::97c67b25-9d60-414f-a575-b7f3c5ecc5d2"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N35" dT="2026-02-24T00:19:21.36" personId="{991ACDBF-119F-4995-BBE1-D697B16F3F49}" id="{E24AB27C-C3EC-4EE4-A318-9A84B516A989}">
    <text>正確には、プロット位置は津波被害なし　になるが、そのすぐ近傍が2～3ｍの津波であり、高低差が無さそうなので、念のため１ｍ以上～２ｍ未満に変更します。</text>
  </threadedComment>
</ThreadedComments>
</file>

<file path=xl/threadedComments/threadedComment2.xml><?xml version="1.0" encoding="utf-8"?>
<ThreadedComments xmlns="http://schemas.microsoft.com/office/spreadsheetml/2018/threadedcomments" xmlns:x="http://schemas.openxmlformats.org/spreadsheetml/2006/main">
  <threadedComment ref="K50" dT="2026-02-03T06:10:59.62" personId="{991ACDBF-119F-4995-BBE1-D697B16F3F49}" id="{83435A68-047D-4547-8ED7-F2888678C93D}">
    <text>校舎はあまり被害ないが、グラウンドは被害あり。</text>
  </threadedComment>
  <threadedComment ref="K51" dT="2026-02-03T06:07:15.53" personId="{991ACDBF-119F-4995-BBE1-D697B16F3F49}" id="{8CC227DC-AE68-41B7-BADE-EF4FE83BE6AE}">
    <text>ハザードマップ上は「津波被害なし」の想定だが、立地的に被害が大きいと想定されることから、念のため、東雲小学校より一段階低い被害として記載します。
https://www.city.saiki.oita.jp/bousai/kiji0031581/3_1581_10_3.pdf</text>
    <extLst>
      <x:ext xmlns:xltc2="http://schemas.microsoft.com/office/spreadsheetml/2020/threadedcomments2" uri="{F7C98A9C-CBB3-438F-8F68-D28B6AF4A901}">
        <xltc2:checksum>3199480650</xltc2:checksum>
        <xltc2:hyperlink startIndex="73" length="65" url="https://www.city.saiki.oita.jp/bousai/kiji0031581/3_1581_10_3.pdf"/>
      </x:ext>
    </extLs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BC68E-E62C-4DD5-B942-B168842C92E2}">
  <dimension ref="A1:BR88"/>
  <sheetViews>
    <sheetView tabSelected="1" zoomScale="70" zoomScaleNormal="70" workbookViewId="0">
      <pane xSplit="3" ySplit="2" topLeftCell="D3" activePane="bottomRight" state="frozenSplit"/>
      <selection pane="topRight" activeCell="E1" sqref="E1"/>
      <selection pane="bottomLeft" activeCell="A14" sqref="A14"/>
      <selection pane="bottomRight" activeCell="C5" sqref="C5"/>
    </sheetView>
  </sheetViews>
  <sheetFormatPr defaultColWidth="9" defaultRowHeight="18.75"/>
  <cols>
    <col min="1" max="1" width="20.875" style="141" customWidth="1"/>
    <col min="2" max="2" width="9.625" style="141" customWidth="1"/>
    <col min="3" max="3" width="38.25" style="85" customWidth="1"/>
    <col min="4" max="4" width="13.75" style="85" customWidth="1"/>
    <col min="5" max="5" width="8.25" style="85" customWidth="1"/>
    <col min="6" max="10" width="9" style="85"/>
    <col min="11" max="12" width="35" style="85" customWidth="1"/>
    <col min="13" max="14" width="9.875" style="85" customWidth="1"/>
    <col min="15" max="17" width="20.625" style="85" customWidth="1"/>
    <col min="18" max="16384" width="9" style="85"/>
  </cols>
  <sheetData>
    <row r="1" spans="1:70">
      <c r="A1" s="139" t="s">
        <v>3041</v>
      </c>
      <c r="B1" s="139"/>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row>
    <row r="2" spans="1:70">
      <c r="A2" s="222" t="s">
        <v>2782</v>
      </c>
      <c r="B2" s="222" t="s">
        <v>1785</v>
      </c>
      <c r="C2" s="223" t="s">
        <v>2783</v>
      </c>
      <c r="D2" s="223" t="s">
        <v>2784</v>
      </c>
      <c r="E2" s="223" t="s">
        <v>2785</v>
      </c>
      <c r="F2" s="223" t="s">
        <v>2786</v>
      </c>
      <c r="G2" s="223" t="s">
        <v>2787</v>
      </c>
      <c r="H2" s="223" t="s">
        <v>2788</v>
      </c>
      <c r="I2" s="223" t="s">
        <v>2789</v>
      </c>
      <c r="J2" s="223" t="s">
        <v>2790</v>
      </c>
      <c r="K2" s="223" t="s">
        <v>2791</v>
      </c>
      <c r="L2" s="223" t="s">
        <v>4275</v>
      </c>
      <c r="M2" s="223" t="s">
        <v>2792</v>
      </c>
      <c r="N2" s="223" t="s">
        <v>2793</v>
      </c>
      <c r="O2" s="202" t="s">
        <v>3181</v>
      </c>
      <c r="P2" s="202" t="s">
        <v>3182</v>
      </c>
      <c r="Q2" s="224" t="s">
        <v>2435</v>
      </c>
      <c r="R2" s="223" t="s">
        <v>2794</v>
      </c>
      <c r="S2" s="223" t="s">
        <v>2795</v>
      </c>
      <c r="T2" s="223" t="s">
        <v>2796</v>
      </c>
      <c r="U2" s="223" t="s">
        <v>2797</v>
      </c>
      <c r="V2" s="223" t="s">
        <v>2798</v>
      </c>
      <c r="W2" s="223" t="s">
        <v>2799</v>
      </c>
      <c r="X2" s="223" t="s">
        <v>2800</v>
      </c>
      <c r="Y2" s="223" t="s">
        <v>2801</v>
      </c>
      <c r="Z2" s="223" t="s">
        <v>2802</v>
      </c>
      <c r="AA2" s="223" t="s">
        <v>2803</v>
      </c>
      <c r="AB2" s="223" t="s">
        <v>2804</v>
      </c>
      <c r="AC2" s="223" t="s">
        <v>2805</v>
      </c>
      <c r="AD2" s="223" t="s">
        <v>2806</v>
      </c>
      <c r="AE2" s="223" t="s">
        <v>2807</v>
      </c>
      <c r="AF2" s="223" t="s">
        <v>2808</v>
      </c>
      <c r="AG2" s="223" t="s">
        <v>2809</v>
      </c>
      <c r="AH2" s="223" t="s">
        <v>2810</v>
      </c>
      <c r="AI2" s="223" t="s">
        <v>2811</v>
      </c>
      <c r="AJ2" s="223" t="s">
        <v>2812</v>
      </c>
      <c r="AK2" s="223" t="s">
        <v>2813</v>
      </c>
      <c r="AL2" s="223" t="s">
        <v>2814</v>
      </c>
      <c r="AM2" s="223" t="s">
        <v>2815</v>
      </c>
      <c r="AN2" s="223" t="s">
        <v>2816</v>
      </c>
      <c r="AO2" s="223" t="s">
        <v>2817</v>
      </c>
      <c r="AP2" s="223" t="s">
        <v>2818</v>
      </c>
      <c r="AQ2" s="223" t="s">
        <v>2819</v>
      </c>
      <c r="AR2" s="223" t="s">
        <v>2820</v>
      </c>
      <c r="AS2" s="223" t="s">
        <v>2821</v>
      </c>
      <c r="AT2" s="223" t="s">
        <v>2822</v>
      </c>
      <c r="AU2" s="223" t="s">
        <v>2823</v>
      </c>
      <c r="AV2" s="223" t="s">
        <v>2824</v>
      </c>
      <c r="AW2" s="223" t="s">
        <v>2825</v>
      </c>
      <c r="AX2" s="223" t="s">
        <v>2826</v>
      </c>
      <c r="AY2" s="223" t="s">
        <v>2827</v>
      </c>
      <c r="AZ2" s="223" t="s">
        <v>2828</v>
      </c>
      <c r="BA2" s="223" t="s">
        <v>2829</v>
      </c>
      <c r="BB2" s="223" t="s">
        <v>2830</v>
      </c>
      <c r="BC2" s="223" t="s">
        <v>2831</v>
      </c>
      <c r="BD2" s="223" t="s">
        <v>2832</v>
      </c>
      <c r="BE2" s="223" t="s">
        <v>2833</v>
      </c>
      <c r="BF2" s="223" t="s">
        <v>2834</v>
      </c>
      <c r="BG2" s="223" t="s">
        <v>2835</v>
      </c>
      <c r="BH2" s="223" t="s">
        <v>2836</v>
      </c>
      <c r="BI2" s="223" t="s">
        <v>2837</v>
      </c>
      <c r="BJ2" s="223" t="s">
        <v>2838</v>
      </c>
      <c r="BK2" s="223" t="s">
        <v>2839</v>
      </c>
      <c r="BL2" s="223" t="s">
        <v>2840</v>
      </c>
      <c r="BM2" s="223" t="s">
        <v>2841</v>
      </c>
      <c r="BN2" s="223" t="s">
        <v>2842</v>
      </c>
      <c r="BO2" s="223" t="s">
        <v>2843</v>
      </c>
      <c r="BP2" s="223" t="s">
        <v>2844</v>
      </c>
      <c r="BQ2" s="223" t="s">
        <v>2845</v>
      </c>
      <c r="BR2" s="223" t="s">
        <v>2846</v>
      </c>
    </row>
    <row r="3" spans="1:70">
      <c r="A3" s="222">
        <v>4411011200000</v>
      </c>
      <c r="B3" s="225" t="s">
        <v>1786</v>
      </c>
      <c r="C3" s="223" t="s">
        <v>1787</v>
      </c>
      <c r="D3" s="223" t="s">
        <v>1788</v>
      </c>
      <c r="E3" s="223"/>
      <c r="F3" s="223"/>
      <c r="G3" s="223" t="s">
        <v>1789</v>
      </c>
      <c r="H3" s="223">
        <v>1</v>
      </c>
      <c r="I3" s="223">
        <v>44</v>
      </c>
      <c r="J3" s="223">
        <v>205</v>
      </c>
      <c r="K3" s="223" t="s">
        <v>2847</v>
      </c>
      <c r="L3" s="223" t="s">
        <v>4199</v>
      </c>
      <c r="M3" s="223">
        <v>32.959495997982501</v>
      </c>
      <c r="N3" s="223">
        <v>131.882570400183</v>
      </c>
      <c r="O3" s="223" t="s">
        <v>2848</v>
      </c>
      <c r="P3" s="201" t="str">
        <f>HYPERLINK("https://cyberjapandata.gsi.go.jp/#16/"&amp;M3&amp;"/"&amp;N3&amp;"/&amp;base=std&amp;ls=std&amp;disp=1&amp;vs=c1g1j0h0k0l0u0t0z0r0s0m0f1")</f>
        <v>https://cyberjapandata.gsi.go.jp/#16/32.9594959979825/131.882570400183/&amp;base=std&amp;ls=std&amp;disp=1&amp;vs=c1g1j0h0k0l0u0t0z0r0s0m0f1</v>
      </c>
      <c r="Q3" s="226" t="s">
        <v>2442</v>
      </c>
      <c r="R3" s="223" t="s">
        <v>2849</v>
      </c>
      <c r="S3" s="223">
        <v>1</v>
      </c>
      <c r="T3" s="223">
        <v>1</v>
      </c>
      <c r="U3" s="223">
        <v>1</v>
      </c>
      <c r="V3" s="223">
        <v>1</v>
      </c>
      <c r="W3" s="223">
        <v>1</v>
      </c>
      <c r="X3" s="223">
        <v>1</v>
      </c>
      <c r="Y3" s="223">
        <v>0</v>
      </c>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v>0</v>
      </c>
      <c r="BJ3" s="223"/>
      <c r="BK3" s="223">
        <v>164</v>
      </c>
      <c r="BL3" s="223">
        <v>100</v>
      </c>
      <c r="BM3" s="223"/>
      <c r="BN3" s="223"/>
      <c r="BO3" s="223">
        <v>0</v>
      </c>
      <c r="BP3" s="223">
        <v>0</v>
      </c>
      <c r="BQ3" s="223">
        <v>0</v>
      </c>
      <c r="BR3" s="223">
        <v>264</v>
      </c>
    </row>
    <row r="4" spans="1:70">
      <c r="A4" s="222">
        <v>4411011300000</v>
      </c>
      <c r="B4" s="225" t="s">
        <v>1786</v>
      </c>
      <c r="C4" s="223" t="s">
        <v>2850</v>
      </c>
      <c r="D4" s="223" t="s">
        <v>2851</v>
      </c>
      <c r="E4" s="223" t="s">
        <v>721</v>
      </c>
      <c r="F4" s="223" t="s">
        <v>1790</v>
      </c>
      <c r="G4" s="223" t="s">
        <v>1792</v>
      </c>
      <c r="H4" s="223">
        <v>1</v>
      </c>
      <c r="I4" s="223">
        <v>44</v>
      </c>
      <c r="J4" s="223">
        <v>205</v>
      </c>
      <c r="K4" s="223" t="s">
        <v>2852</v>
      </c>
      <c r="L4" s="223" t="s">
        <v>4264</v>
      </c>
      <c r="M4" s="223">
        <v>32.965034411738799</v>
      </c>
      <c r="N4" s="223">
        <v>131.899220668727</v>
      </c>
      <c r="O4" s="223" t="s">
        <v>1791</v>
      </c>
      <c r="P4" s="201" t="str">
        <f t="shared" ref="P4:P67" si="0">HYPERLINK("https://cyberjapandata.gsi.go.jp/#16/"&amp;M4&amp;"/"&amp;N4&amp;"/&amp;base=std&amp;ls=std&amp;disp=1&amp;vs=c1g1j0h0k0l0u0t0z0r0s0m0f1")</f>
        <v>https://cyberjapandata.gsi.go.jp/#16/32.9650344117388/131.899220668727/&amp;base=std&amp;ls=std&amp;disp=1&amp;vs=c1g1j0h0k0l0u0t0z0r0s0m0f1</v>
      </c>
      <c r="Q4" s="227" t="s">
        <v>1756</v>
      </c>
      <c r="R4" s="223" t="s">
        <v>2853</v>
      </c>
      <c r="S4" s="223">
        <v>1</v>
      </c>
      <c r="T4" s="223">
        <v>1</v>
      </c>
      <c r="U4" s="223">
        <v>1</v>
      </c>
      <c r="V4" s="223">
        <v>1</v>
      </c>
      <c r="W4" s="223">
        <v>1</v>
      </c>
      <c r="X4" s="223">
        <v>0</v>
      </c>
      <c r="Y4" s="223">
        <v>0</v>
      </c>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v>0</v>
      </c>
      <c r="BJ4" s="223" t="s">
        <v>2854</v>
      </c>
      <c r="BK4" s="223">
        <v>191</v>
      </c>
      <c r="BL4" s="223">
        <v>0</v>
      </c>
      <c r="BM4" s="223"/>
      <c r="BN4" s="223"/>
      <c r="BO4" s="223">
        <v>0</v>
      </c>
      <c r="BP4" s="223">
        <v>0</v>
      </c>
      <c r="BQ4" s="223">
        <v>4</v>
      </c>
      <c r="BR4" s="223">
        <v>195</v>
      </c>
    </row>
    <row r="5" spans="1:70">
      <c r="A5" s="222">
        <v>4411011400000</v>
      </c>
      <c r="B5" s="225" t="s">
        <v>1786</v>
      </c>
      <c r="C5" s="223" t="s">
        <v>3024</v>
      </c>
      <c r="D5" s="223" t="s">
        <v>3025</v>
      </c>
      <c r="E5" s="223"/>
      <c r="F5" s="223"/>
      <c r="G5" s="223"/>
      <c r="H5" s="223">
        <v>1</v>
      </c>
      <c r="I5" s="223">
        <v>44</v>
      </c>
      <c r="J5" s="223">
        <v>205</v>
      </c>
      <c r="K5" s="223" t="s">
        <v>2855</v>
      </c>
      <c r="L5" s="223" t="s">
        <v>4265</v>
      </c>
      <c r="M5" s="223">
        <v>32.963697500000002</v>
      </c>
      <c r="N5" s="223">
        <v>131.90947320000001</v>
      </c>
      <c r="O5" s="223" t="s">
        <v>2856</v>
      </c>
      <c r="P5" s="201" t="str">
        <f t="shared" si="0"/>
        <v>https://cyberjapandata.gsi.go.jp/#16/32.9636975/131.9094732/&amp;base=std&amp;ls=std&amp;disp=1&amp;vs=c1g1j0h0k0l0u0t0z0r0s0m0f1</v>
      </c>
      <c r="Q5" s="227" t="s">
        <v>1756</v>
      </c>
      <c r="R5" s="223" t="s">
        <v>2857</v>
      </c>
      <c r="S5" s="223">
        <v>1</v>
      </c>
      <c r="T5" s="223">
        <v>1</v>
      </c>
      <c r="U5" s="223">
        <v>1</v>
      </c>
      <c r="V5" s="223">
        <v>1</v>
      </c>
      <c r="W5" s="223">
        <v>1</v>
      </c>
      <c r="X5" s="223">
        <v>0</v>
      </c>
      <c r="Y5" s="223">
        <v>0</v>
      </c>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223"/>
      <c r="AZ5" s="223"/>
      <c r="BA5" s="223"/>
      <c r="BB5" s="223"/>
      <c r="BC5" s="223"/>
      <c r="BD5" s="223"/>
      <c r="BE5" s="223"/>
      <c r="BF5" s="223"/>
      <c r="BG5" s="223"/>
      <c r="BH5" s="223"/>
      <c r="BI5" s="223">
        <v>0</v>
      </c>
      <c r="BJ5" s="223" t="s">
        <v>2858</v>
      </c>
      <c r="BK5" s="223">
        <v>0</v>
      </c>
      <c r="BL5" s="223">
        <v>0</v>
      </c>
      <c r="BM5" s="223"/>
      <c r="BN5" s="223"/>
      <c r="BO5" s="223">
        <v>180</v>
      </c>
      <c r="BP5" s="223">
        <v>0</v>
      </c>
      <c r="BQ5" s="223">
        <v>0</v>
      </c>
      <c r="BR5" s="223">
        <v>180</v>
      </c>
    </row>
    <row r="6" spans="1:70">
      <c r="A6" s="228">
        <v>4411011500000</v>
      </c>
      <c r="B6" s="229" t="s">
        <v>1786</v>
      </c>
      <c r="C6" s="230" t="s">
        <v>3026</v>
      </c>
      <c r="D6" s="230" t="s">
        <v>3027</v>
      </c>
      <c r="E6" s="230"/>
      <c r="F6" s="230"/>
      <c r="G6" s="230"/>
      <c r="H6" s="230">
        <v>1</v>
      </c>
      <c r="I6" s="230">
        <v>44</v>
      </c>
      <c r="J6" s="223">
        <v>205</v>
      </c>
      <c r="K6" s="230" t="s">
        <v>1793</v>
      </c>
      <c r="L6" s="223" t="s">
        <v>479</v>
      </c>
      <c r="M6" s="230">
        <v>32.965124905400003</v>
      </c>
      <c r="N6" s="230">
        <v>131.90241605</v>
      </c>
      <c r="O6" s="230" t="s">
        <v>1794</v>
      </c>
      <c r="P6" s="201" t="str">
        <f t="shared" si="0"/>
        <v>https://cyberjapandata.gsi.go.jp/#16/32.9651249054/131.90241605/&amp;base=std&amp;ls=std&amp;disp=1&amp;vs=c1g1j0h0k0l0u0t0z0r0s0m0f1</v>
      </c>
      <c r="Q6" s="227" t="s">
        <v>1756</v>
      </c>
      <c r="R6" s="230"/>
      <c r="S6" s="230"/>
      <c r="T6" s="230"/>
      <c r="U6" s="230"/>
      <c r="V6" s="230"/>
      <c r="W6" s="230"/>
      <c r="X6" s="230"/>
      <c r="Y6" s="230"/>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v>149</v>
      </c>
    </row>
    <row r="7" spans="1:70">
      <c r="A7" s="222">
        <v>4411011600000</v>
      </c>
      <c r="B7" s="225" t="s">
        <v>1786</v>
      </c>
      <c r="C7" s="223" t="s">
        <v>726</v>
      </c>
      <c r="D7" s="223" t="s">
        <v>1795</v>
      </c>
      <c r="E7" s="223"/>
      <c r="F7" s="223"/>
      <c r="G7" s="223" t="s">
        <v>1797</v>
      </c>
      <c r="H7" s="223">
        <v>1</v>
      </c>
      <c r="I7" s="223">
        <v>44</v>
      </c>
      <c r="J7" s="223">
        <v>205</v>
      </c>
      <c r="K7" s="223" t="s">
        <v>2859</v>
      </c>
      <c r="L7" s="223" t="s">
        <v>4200</v>
      </c>
      <c r="M7" s="223">
        <v>32.959403500000001</v>
      </c>
      <c r="N7" s="223">
        <v>131.90899289999999</v>
      </c>
      <c r="O7" s="223" t="s">
        <v>1796</v>
      </c>
      <c r="P7" s="201" t="str">
        <f t="shared" si="0"/>
        <v>https://cyberjapandata.gsi.go.jp/#16/32.9594035/131.9089929/&amp;base=std&amp;ls=std&amp;disp=1&amp;vs=c1g1j0h0k0l0u0t0z0r0s0m0f1</v>
      </c>
      <c r="Q7" s="226" t="s">
        <v>2442</v>
      </c>
      <c r="R7" s="223" t="s">
        <v>2860</v>
      </c>
      <c r="S7" s="223">
        <v>1</v>
      </c>
      <c r="T7" s="223">
        <v>1</v>
      </c>
      <c r="U7" s="223">
        <v>1</v>
      </c>
      <c r="V7" s="223">
        <v>1</v>
      </c>
      <c r="W7" s="223">
        <v>1</v>
      </c>
      <c r="X7" s="223">
        <v>1</v>
      </c>
      <c r="Y7" s="223">
        <v>0</v>
      </c>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v>0</v>
      </c>
      <c r="BJ7" s="223" t="s">
        <v>2861</v>
      </c>
      <c r="BK7" s="223">
        <v>72</v>
      </c>
      <c r="BL7" s="223">
        <v>0</v>
      </c>
      <c r="BM7" s="223"/>
      <c r="BN7" s="223"/>
      <c r="BO7" s="223">
        <v>0</v>
      </c>
      <c r="BP7" s="223">
        <v>0</v>
      </c>
      <c r="BQ7" s="223">
        <v>0</v>
      </c>
      <c r="BR7" s="223">
        <v>72</v>
      </c>
    </row>
    <row r="8" spans="1:70">
      <c r="A8" s="222">
        <v>4411011900000</v>
      </c>
      <c r="B8" s="225" t="s">
        <v>1786</v>
      </c>
      <c r="C8" s="223" t="s">
        <v>724</v>
      </c>
      <c r="D8" s="223" t="s">
        <v>1798</v>
      </c>
      <c r="E8" s="223"/>
      <c r="F8" s="223"/>
      <c r="G8" s="223" t="s">
        <v>1800</v>
      </c>
      <c r="H8" s="223">
        <v>1</v>
      </c>
      <c r="I8" s="223">
        <v>44</v>
      </c>
      <c r="J8" s="223">
        <v>205</v>
      </c>
      <c r="K8" s="223" t="s">
        <v>2862</v>
      </c>
      <c r="L8" s="223" t="s">
        <v>4201</v>
      </c>
      <c r="M8" s="223">
        <v>32.958643899999998</v>
      </c>
      <c r="N8" s="223">
        <v>131.86403530000001</v>
      </c>
      <c r="O8" s="223" t="s">
        <v>1799</v>
      </c>
      <c r="P8" s="201" t="str">
        <f t="shared" si="0"/>
        <v>https://cyberjapandata.gsi.go.jp/#16/32.9586439/131.8640353/&amp;base=std&amp;ls=std&amp;disp=1&amp;vs=c1g1j0h0k0l0u0t0z0r0s0m0f1</v>
      </c>
      <c r="Q8" s="226" t="s">
        <v>2442</v>
      </c>
      <c r="R8" s="223" t="s">
        <v>2863</v>
      </c>
      <c r="S8" s="223">
        <v>1</v>
      </c>
      <c r="T8" s="223">
        <v>1</v>
      </c>
      <c r="U8" s="223">
        <v>1</v>
      </c>
      <c r="V8" s="223">
        <v>1</v>
      </c>
      <c r="W8" s="223">
        <v>1</v>
      </c>
      <c r="X8" s="223">
        <v>1</v>
      </c>
      <c r="Y8" s="223">
        <v>0</v>
      </c>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3"/>
      <c r="BC8" s="223"/>
      <c r="BD8" s="223"/>
      <c r="BE8" s="223"/>
      <c r="BF8" s="223"/>
      <c r="BG8" s="223"/>
      <c r="BH8" s="223"/>
      <c r="BI8" s="223">
        <v>0</v>
      </c>
      <c r="BJ8" s="223"/>
      <c r="BK8" s="223">
        <v>167</v>
      </c>
      <c r="BL8" s="223">
        <v>77</v>
      </c>
      <c r="BM8" s="223"/>
      <c r="BN8" s="223"/>
      <c r="BO8" s="223">
        <v>0</v>
      </c>
      <c r="BP8" s="223">
        <v>0</v>
      </c>
      <c r="BQ8" s="223">
        <v>0</v>
      </c>
      <c r="BR8" s="223">
        <v>244</v>
      </c>
    </row>
    <row r="9" spans="1:70">
      <c r="A9" s="222">
        <v>4411012000000</v>
      </c>
      <c r="B9" s="225" t="s">
        <v>1786</v>
      </c>
      <c r="C9" s="223" t="s">
        <v>725</v>
      </c>
      <c r="D9" s="223" t="s">
        <v>1801</v>
      </c>
      <c r="E9" s="223"/>
      <c r="F9" s="223"/>
      <c r="G9" s="223" t="s">
        <v>1803</v>
      </c>
      <c r="H9" s="223">
        <v>1</v>
      </c>
      <c r="I9" s="223">
        <v>44</v>
      </c>
      <c r="J9" s="223">
        <v>205</v>
      </c>
      <c r="K9" s="223" t="s">
        <v>2864</v>
      </c>
      <c r="L9" s="223" t="s">
        <v>4202</v>
      </c>
      <c r="M9" s="223">
        <v>32.797375896200002</v>
      </c>
      <c r="N9" s="223">
        <v>131.927304268</v>
      </c>
      <c r="O9" s="223" t="s">
        <v>1802</v>
      </c>
      <c r="P9" s="201" t="str">
        <f t="shared" si="0"/>
        <v>https://cyberjapandata.gsi.go.jp/#16/32.7973758962/131.927304268/&amp;base=std&amp;ls=std&amp;disp=1&amp;vs=c1g1j0h0k0l0u0t0z0r0s0m0f1</v>
      </c>
      <c r="Q9" s="227" t="s">
        <v>1755</v>
      </c>
      <c r="R9" s="223"/>
      <c r="S9" s="223">
        <v>1</v>
      </c>
      <c r="T9" s="223">
        <v>1</v>
      </c>
      <c r="U9" s="223">
        <v>1</v>
      </c>
      <c r="V9" s="223">
        <v>1</v>
      </c>
      <c r="W9" s="223">
        <v>1</v>
      </c>
      <c r="X9" s="223">
        <v>1</v>
      </c>
      <c r="Y9" s="223">
        <v>0</v>
      </c>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v>0</v>
      </c>
      <c r="BJ9" s="223"/>
      <c r="BK9" s="223">
        <v>40</v>
      </c>
      <c r="BL9" s="223">
        <v>0</v>
      </c>
      <c r="BM9" s="223"/>
      <c r="BN9" s="223"/>
      <c r="BO9" s="223">
        <v>0</v>
      </c>
      <c r="BP9" s="223">
        <v>0</v>
      </c>
      <c r="BQ9" s="223">
        <v>0</v>
      </c>
      <c r="BR9" s="223">
        <v>40</v>
      </c>
    </row>
    <row r="10" spans="1:70">
      <c r="A10" s="222">
        <v>4421081100000</v>
      </c>
      <c r="B10" s="231" t="s">
        <v>1804</v>
      </c>
      <c r="C10" s="226" t="s">
        <v>2865</v>
      </c>
      <c r="D10" s="223" t="s">
        <v>2866</v>
      </c>
      <c r="E10" s="223" t="s">
        <v>1806</v>
      </c>
      <c r="F10" s="223" t="s">
        <v>1807</v>
      </c>
      <c r="G10" s="223" t="s">
        <v>1809</v>
      </c>
      <c r="H10" s="223">
        <v>2</v>
      </c>
      <c r="I10" s="223">
        <v>44</v>
      </c>
      <c r="J10" s="223">
        <v>205</v>
      </c>
      <c r="K10" s="223" t="s">
        <v>2867</v>
      </c>
      <c r="L10" s="223" t="s">
        <v>4266</v>
      </c>
      <c r="M10" s="223">
        <v>32.954353699999999</v>
      </c>
      <c r="N10" s="223">
        <v>131.89524700000001</v>
      </c>
      <c r="O10" s="223" t="s">
        <v>1808</v>
      </c>
      <c r="P10" s="201" t="str">
        <f t="shared" si="0"/>
        <v>https://cyberjapandata.gsi.go.jp/#16/32.9543537/131.895247/&amp;base=std&amp;ls=std&amp;disp=1&amp;vs=c1g1j0h0k0l0u0t0z0r0s0m0f1</v>
      </c>
      <c r="Q10" s="227" t="s">
        <v>1754</v>
      </c>
      <c r="R10" s="223"/>
      <c r="S10" s="223">
        <v>1</v>
      </c>
      <c r="T10" s="223">
        <v>1</v>
      </c>
      <c r="U10" s="223">
        <v>1</v>
      </c>
      <c r="V10" s="223">
        <v>1</v>
      </c>
      <c r="W10" s="223">
        <v>1</v>
      </c>
      <c r="X10" s="223">
        <v>1</v>
      </c>
      <c r="Y10" s="223">
        <v>0</v>
      </c>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v>0</v>
      </c>
      <c r="BJ10" s="223" t="s">
        <v>2868</v>
      </c>
      <c r="BK10" s="223">
        <v>0</v>
      </c>
      <c r="BL10" s="223">
        <v>0</v>
      </c>
      <c r="BM10" s="223"/>
      <c r="BN10" s="223"/>
      <c r="BO10" s="223"/>
      <c r="BP10" s="223"/>
      <c r="BQ10" s="223"/>
      <c r="BR10" s="223">
        <v>0</v>
      </c>
    </row>
    <row r="11" spans="1:70">
      <c r="A11" s="222">
        <v>4421081400000</v>
      </c>
      <c r="B11" s="231" t="s">
        <v>1804</v>
      </c>
      <c r="C11" s="226" t="s">
        <v>1810</v>
      </c>
      <c r="D11" s="223" t="s">
        <v>1811</v>
      </c>
      <c r="E11" s="223"/>
      <c r="F11" s="223"/>
      <c r="G11" s="223"/>
      <c r="H11" s="223">
        <v>2</v>
      </c>
      <c r="I11" s="223">
        <v>44</v>
      </c>
      <c r="J11" s="223">
        <v>205</v>
      </c>
      <c r="K11" s="223" t="s">
        <v>2869</v>
      </c>
      <c r="L11" s="223" t="s">
        <v>4203</v>
      </c>
      <c r="M11" s="223">
        <v>32.9732799007</v>
      </c>
      <c r="N11" s="223">
        <v>131.90325021699999</v>
      </c>
      <c r="O11" s="223" t="s">
        <v>1812</v>
      </c>
      <c r="P11" s="201" t="str">
        <f t="shared" si="0"/>
        <v>https://cyberjapandata.gsi.go.jp/#16/32.9732799007/131.903250217/&amp;base=std&amp;ls=std&amp;disp=1&amp;vs=c1g1j0h0k0l0u0t0z0r0s0m0f1</v>
      </c>
      <c r="Q11" s="227" t="s">
        <v>1755</v>
      </c>
      <c r="R11" s="223"/>
      <c r="S11" s="223">
        <v>1</v>
      </c>
      <c r="T11" s="223">
        <v>1</v>
      </c>
      <c r="U11" s="223">
        <v>1</v>
      </c>
      <c r="V11" s="223">
        <v>1</v>
      </c>
      <c r="W11" s="223">
        <v>1</v>
      </c>
      <c r="X11" s="223">
        <v>1</v>
      </c>
      <c r="Y11" s="223">
        <v>0</v>
      </c>
      <c r="Z11" s="223">
        <v>1</v>
      </c>
      <c r="AA11" s="223">
        <v>1</v>
      </c>
      <c r="AB11" s="223">
        <v>1</v>
      </c>
      <c r="AC11" s="223">
        <v>1</v>
      </c>
      <c r="AD11" s="223">
        <v>1</v>
      </c>
      <c r="AE11" s="223">
        <v>1</v>
      </c>
      <c r="AF11" s="223">
        <v>0</v>
      </c>
      <c r="AG11" s="223">
        <v>1</v>
      </c>
      <c r="AH11" s="223">
        <v>1</v>
      </c>
      <c r="AI11" s="223">
        <v>1</v>
      </c>
      <c r="AJ11" s="223">
        <v>1</v>
      </c>
      <c r="AK11" s="223">
        <v>1</v>
      </c>
      <c r="AL11" s="223">
        <v>1</v>
      </c>
      <c r="AM11" s="223">
        <v>0</v>
      </c>
      <c r="AN11" s="223">
        <v>1</v>
      </c>
      <c r="AO11" s="223">
        <v>1</v>
      </c>
      <c r="AP11" s="223">
        <v>1</v>
      </c>
      <c r="AQ11" s="223">
        <v>1</v>
      </c>
      <c r="AR11" s="223">
        <v>1</v>
      </c>
      <c r="AS11" s="223">
        <v>1</v>
      </c>
      <c r="AT11" s="223">
        <v>0</v>
      </c>
      <c r="AU11" s="223">
        <v>1</v>
      </c>
      <c r="AV11" s="223">
        <v>1</v>
      </c>
      <c r="AW11" s="223">
        <v>1</v>
      </c>
      <c r="AX11" s="223">
        <v>1</v>
      </c>
      <c r="AY11" s="223">
        <v>1</v>
      </c>
      <c r="AZ11" s="223">
        <v>1</v>
      </c>
      <c r="BA11" s="223">
        <v>0</v>
      </c>
      <c r="BB11" s="223">
        <v>1</v>
      </c>
      <c r="BC11" s="223">
        <v>1</v>
      </c>
      <c r="BD11" s="223">
        <v>1</v>
      </c>
      <c r="BE11" s="223">
        <v>1</v>
      </c>
      <c r="BF11" s="223">
        <v>1</v>
      </c>
      <c r="BG11" s="223">
        <v>1</v>
      </c>
      <c r="BH11" s="223">
        <v>0</v>
      </c>
      <c r="BI11" s="223">
        <v>0</v>
      </c>
      <c r="BJ11" s="223" t="s">
        <v>2870</v>
      </c>
      <c r="BK11" s="223">
        <v>0</v>
      </c>
      <c r="BL11" s="223">
        <v>0</v>
      </c>
      <c r="BM11" s="223"/>
      <c r="BN11" s="223"/>
      <c r="BO11" s="223"/>
      <c r="BP11" s="223"/>
      <c r="BQ11" s="223"/>
      <c r="BR11" s="223">
        <v>0</v>
      </c>
    </row>
    <row r="12" spans="1:70">
      <c r="A12" s="222">
        <v>4421081600000</v>
      </c>
      <c r="B12" s="231" t="s">
        <v>1804</v>
      </c>
      <c r="C12" s="226" t="s">
        <v>2871</v>
      </c>
      <c r="D12" s="223" t="s">
        <v>1813</v>
      </c>
      <c r="E12" s="223"/>
      <c r="F12" s="223" t="s">
        <v>2872</v>
      </c>
      <c r="G12" s="223"/>
      <c r="H12" s="223">
        <v>2</v>
      </c>
      <c r="I12" s="223">
        <v>44</v>
      </c>
      <c r="J12" s="223">
        <v>205</v>
      </c>
      <c r="K12" s="223" t="s">
        <v>2873</v>
      </c>
      <c r="L12" s="223" t="s">
        <v>4204</v>
      </c>
      <c r="M12" s="223">
        <v>32.956453072158197</v>
      </c>
      <c r="N12" s="223">
        <v>131.86393422675201</v>
      </c>
      <c r="O12" s="223" t="s">
        <v>1814</v>
      </c>
      <c r="P12" s="201" t="str">
        <f t="shared" si="0"/>
        <v>https://cyberjapandata.gsi.go.jp/#16/32.9564530721582/131.863934226752/&amp;base=std&amp;ls=std&amp;disp=1&amp;vs=c1g1j0h0k0l0u0t0z0r0s0m0f1</v>
      </c>
      <c r="Q12" s="226" t="s">
        <v>2442</v>
      </c>
      <c r="R12" s="223"/>
      <c r="S12" s="223">
        <v>1</v>
      </c>
      <c r="T12" s="223">
        <v>1</v>
      </c>
      <c r="U12" s="223">
        <v>1</v>
      </c>
      <c r="V12" s="223">
        <v>1</v>
      </c>
      <c r="W12" s="223">
        <v>1</v>
      </c>
      <c r="X12" s="223">
        <v>1</v>
      </c>
      <c r="Y12" s="223">
        <v>0</v>
      </c>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v>0</v>
      </c>
      <c r="BJ12" s="223" t="s">
        <v>2874</v>
      </c>
      <c r="BK12" s="223">
        <v>0</v>
      </c>
      <c r="BL12" s="223">
        <v>0</v>
      </c>
      <c r="BM12" s="223"/>
      <c r="BN12" s="223"/>
      <c r="BO12" s="223"/>
      <c r="BP12" s="223"/>
      <c r="BQ12" s="223"/>
      <c r="BR12" s="223">
        <v>0</v>
      </c>
    </row>
    <row r="13" spans="1:70">
      <c r="A13" s="222">
        <v>4421081700000</v>
      </c>
      <c r="B13" s="231" t="s">
        <v>1804</v>
      </c>
      <c r="C13" s="226" t="s">
        <v>1818</v>
      </c>
      <c r="D13" s="223" t="s">
        <v>1815</v>
      </c>
      <c r="E13" s="223"/>
      <c r="F13" s="223"/>
      <c r="G13" s="223" t="s">
        <v>1817</v>
      </c>
      <c r="H13" s="223">
        <v>2</v>
      </c>
      <c r="I13" s="223">
        <v>44</v>
      </c>
      <c r="J13" s="223">
        <v>205</v>
      </c>
      <c r="K13" s="223" t="s">
        <v>2875</v>
      </c>
      <c r="L13" s="223" t="s">
        <v>4205</v>
      </c>
      <c r="M13" s="223">
        <v>32.955989795485401</v>
      </c>
      <c r="N13" s="223">
        <v>131.89264119899599</v>
      </c>
      <c r="O13" s="223" t="s">
        <v>1816</v>
      </c>
      <c r="P13" s="201" t="str">
        <f t="shared" si="0"/>
        <v>https://cyberjapandata.gsi.go.jp/#16/32.9559897954854/131.892641198996/&amp;base=std&amp;ls=std&amp;disp=1&amp;vs=c1g1j0h0k0l0u0t0z0r0s0m0f1</v>
      </c>
      <c r="Q13" s="227" t="s">
        <v>1754</v>
      </c>
      <c r="R13" s="223"/>
      <c r="S13" s="223">
        <v>1</v>
      </c>
      <c r="T13" s="223">
        <v>1</v>
      </c>
      <c r="U13" s="223">
        <v>1</v>
      </c>
      <c r="V13" s="223">
        <v>1</v>
      </c>
      <c r="W13" s="223">
        <v>1</v>
      </c>
      <c r="X13" s="223">
        <v>1</v>
      </c>
      <c r="Y13" s="223">
        <v>0</v>
      </c>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v>0</v>
      </c>
      <c r="AW13" s="223"/>
      <c r="AX13" s="223"/>
      <c r="AY13" s="223"/>
      <c r="AZ13" s="223"/>
      <c r="BA13" s="223"/>
      <c r="BB13" s="223"/>
      <c r="BC13" s="223"/>
      <c r="BD13" s="223"/>
      <c r="BE13" s="223"/>
      <c r="BF13" s="223"/>
      <c r="BG13" s="223"/>
      <c r="BH13" s="223"/>
      <c r="BI13" s="223">
        <v>0</v>
      </c>
      <c r="BJ13" s="223" t="s">
        <v>2876</v>
      </c>
      <c r="BK13" s="223">
        <v>0</v>
      </c>
      <c r="BL13" s="223">
        <v>0</v>
      </c>
      <c r="BM13" s="223"/>
      <c r="BN13" s="223"/>
      <c r="BO13" s="223"/>
      <c r="BP13" s="223"/>
      <c r="BQ13" s="223"/>
      <c r="BR13" s="223">
        <v>0</v>
      </c>
    </row>
    <row r="14" spans="1:70">
      <c r="A14" s="222">
        <v>4421081800000</v>
      </c>
      <c r="B14" s="231" t="s">
        <v>1804</v>
      </c>
      <c r="C14" s="226" t="s">
        <v>1819</v>
      </c>
      <c r="D14" s="223" t="s">
        <v>1820</v>
      </c>
      <c r="E14" s="223" t="s">
        <v>2877</v>
      </c>
      <c r="F14" s="223" t="s">
        <v>2878</v>
      </c>
      <c r="G14" s="223" t="s">
        <v>2879</v>
      </c>
      <c r="H14" s="223">
        <v>2</v>
      </c>
      <c r="I14" s="223">
        <v>44</v>
      </c>
      <c r="J14" s="223">
        <v>205</v>
      </c>
      <c r="K14" s="223" t="s">
        <v>2880</v>
      </c>
      <c r="L14" s="223" t="s">
        <v>4206</v>
      </c>
      <c r="M14" s="223">
        <v>32.956375800000004</v>
      </c>
      <c r="N14" s="223">
        <v>131.8997966</v>
      </c>
      <c r="O14" s="223" t="s">
        <v>1821</v>
      </c>
      <c r="P14" s="201" t="str">
        <f t="shared" si="0"/>
        <v>https://cyberjapandata.gsi.go.jp/#16/32.9563758/131.8997966/&amp;base=std&amp;ls=std&amp;disp=1&amp;vs=c1g1j0h0k0l0u0t0z0r0s0m0f1</v>
      </c>
      <c r="Q14" s="227" t="s">
        <v>1754</v>
      </c>
      <c r="R14" s="223" t="s">
        <v>2881</v>
      </c>
      <c r="S14" s="223">
        <v>1</v>
      </c>
      <c r="T14" s="223">
        <v>1</v>
      </c>
      <c r="U14" s="223">
        <v>1</v>
      </c>
      <c r="V14" s="223">
        <v>1</v>
      </c>
      <c r="W14" s="223">
        <v>1</v>
      </c>
      <c r="X14" s="223">
        <v>1</v>
      </c>
      <c r="Y14" s="223">
        <v>0</v>
      </c>
      <c r="Z14" s="223"/>
      <c r="AA14" s="223"/>
      <c r="AB14" s="223"/>
      <c r="AC14" s="223"/>
      <c r="AD14" s="223"/>
      <c r="AE14" s="223"/>
      <c r="AF14" s="223">
        <v>0</v>
      </c>
      <c r="AG14" s="223"/>
      <c r="AH14" s="223"/>
      <c r="AI14" s="223"/>
      <c r="AJ14" s="223"/>
      <c r="AK14" s="223"/>
      <c r="AL14" s="223"/>
      <c r="AM14" s="223">
        <v>0</v>
      </c>
      <c r="AN14" s="223"/>
      <c r="AO14" s="223"/>
      <c r="AP14" s="223"/>
      <c r="AQ14" s="223"/>
      <c r="AR14" s="223"/>
      <c r="AS14" s="223"/>
      <c r="AT14" s="223">
        <v>0</v>
      </c>
      <c r="AU14" s="223"/>
      <c r="AV14" s="223"/>
      <c r="AW14" s="223"/>
      <c r="AX14" s="223"/>
      <c r="AY14" s="223"/>
      <c r="AZ14" s="223"/>
      <c r="BA14" s="223">
        <v>0</v>
      </c>
      <c r="BB14" s="223"/>
      <c r="BC14" s="223"/>
      <c r="BD14" s="223"/>
      <c r="BE14" s="223"/>
      <c r="BF14" s="223"/>
      <c r="BG14" s="223"/>
      <c r="BH14" s="223">
        <v>0</v>
      </c>
      <c r="BI14" s="223">
        <v>0</v>
      </c>
      <c r="BJ14" s="223" t="s">
        <v>2882</v>
      </c>
      <c r="BK14" s="223">
        <v>0</v>
      </c>
      <c r="BL14" s="223">
        <v>0</v>
      </c>
      <c r="BM14" s="223"/>
      <c r="BN14" s="223"/>
      <c r="BO14" s="223"/>
      <c r="BP14" s="223"/>
      <c r="BQ14" s="223"/>
      <c r="BR14" s="223">
        <v>0</v>
      </c>
    </row>
    <row r="15" spans="1:70">
      <c r="A15" s="222">
        <v>4421082100000</v>
      </c>
      <c r="B15" s="231" t="s">
        <v>1804</v>
      </c>
      <c r="C15" s="226" t="s">
        <v>1823</v>
      </c>
      <c r="D15" s="223" t="s">
        <v>1824</v>
      </c>
      <c r="E15" s="223"/>
      <c r="F15" s="223"/>
      <c r="G15" s="223"/>
      <c r="H15" s="223">
        <v>2</v>
      </c>
      <c r="I15" s="223">
        <v>44</v>
      </c>
      <c r="J15" s="223">
        <v>205</v>
      </c>
      <c r="K15" s="223" t="s">
        <v>2883</v>
      </c>
      <c r="L15" s="223" t="s">
        <v>4207</v>
      </c>
      <c r="M15" s="223">
        <v>32.798458117700001</v>
      </c>
      <c r="N15" s="223">
        <v>131.927969456</v>
      </c>
      <c r="O15" s="223" t="s">
        <v>1825</v>
      </c>
      <c r="P15" s="201" t="str">
        <f t="shared" si="0"/>
        <v>https://cyberjapandata.gsi.go.jp/#16/32.7984581177/131.927969456/&amp;base=std&amp;ls=std&amp;disp=1&amp;vs=c1g1j0h0k0l0u0t0z0r0s0m0f1</v>
      </c>
      <c r="Q15" s="227" t="s">
        <v>1755</v>
      </c>
      <c r="R15" s="223"/>
      <c r="S15" s="223">
        <v>1</v>
      </c>
      <c r="T15" s="223">
        <v>1</v>
      </c>
      <c r="U15" s="223">
        <v>1</v>
      </c>
      <c r="V15" s="223">
        <v>1</v>
      </c>
      <c r="W15" s="223">
        <v>1</v>
      </c>
      <c r="X15" s="223">
        <v>1</v>
      </c>
      <c r="Y15" s="223">
        <v>0</v>
      </c>
      <c r="Z15" s="223"/>
      <c r="AA15" s="223"/>
      <c r="AB15" s="223"/>
      <c r="AC15" s="223"/>
      <c r="AD15" s="223"/>
      <c r="AE15" s="223"/>
      <c r="AF15" s="223">
        <v>0</v>
      </c>
      <c r="AG15" s="223"/>
      <c r="AH15" s="223"/>
      <c r="AI15" s="223"/>
      <c r="AJ15" s="223"/>
      <c r="AK15" s="223"/>
      <c r="AL15" s="223"/>
      <c r="AM15" s="223">
        <v>0</v>
      </c>
      <c r="AN15" s="223"/>
      <c r="AO15" s="223"/>
      <c r="AP15" s="223"/>
      <c r="AQ15" s="223"/>
      <c r="AR15" s="223"/>
      <c r="AS15" s="223"/>
      <c r="AT15" s="223">
        <v>0</v>
      </c>
      <c r="AU15" s="223"/>
      <c r="AV15" s="223"/>
      <c r="AW15" s="223"/>
      <c r="AX15" s="223"/>
      <c r="AY15" s="223"/>
      <c r="AZ15" s="223"/>
      <c r="BA15" s="223">
        <v>0</v>
      </c>
      <c r="BB15" s="223"/>
      <c r="BC15" s="223"/>
      <c r="BD15" s="223"/>
      <c r="BE15" s="223"/>
      <c r="BF15" s="223"/>
      <c r="BG15" s="223"/>
      <c r="BH15" s="223">
        <v>0</v>
      </c>
      <c r="BI15" s="223">
        <v>0</v>
      </c>
      <c r="BJ15" s="223" t="s">
        <v>2884</v>
      </c>
      <c r="BK15" s="223">
        <v>19</v>
      </c>
      <c r="BL15" s="223">
        <v>0</v>
      </c>
      <c r="BM15" s="223">
        <v>0</v>
      </c>
      <c r="BN15" s="223">
        <v>0</v>
      </c>
      <c r="BO15" s="223"/>
      <c r="BP15" s="223"/>
      <c r="BQ15" s="223"/>
      <c r="BR15" s="223">
        <v>19</v>
      </c>
    </row>
    <row r="16" spans="1:70">
      <c r="A16" s="222">
        <v>4421082400000</v>
      </c>
      <c r="B16" s="231" t="s">
        <v>1804</v>
      </c>
      <c r="C16" s="226" t="s">
        <v>1607</v>
      </c>
      <c r="D16" s="223" t="s">
        <v>1826</v>
      </c>
      <c r="E16" s="223"/>
      <c r="F16" s="223"/>
      <c r="G16" s="223" t="s">
        <v>1828</v>
      </c>
      <c r="H16" s="223">
        <v>2</v>
      </c>
      <c r="I16" s="223">
        <v>44</v>
      </c>
      <c r="J16" s="223">
        <v>205</v>
      </c>
      <c r="K16" s="223" t="s">
        <v>2885</v>
      </c>
      <c r="L16" s="223" t="s">
        <v>4208</v>
      </c>
      <c r="M16" s="223">
        <v>32.937017709199999</v>
      </c>
      <c r="N16" s="223">
        <v>131.88062310199999</v>
      </c>
      <c r="O16" s="223" t="s">
        <v>1827</v>
      </c>
      <c r="P16" s="201" t="str">
        <f t="shared" si="0"/>
        <v>https://cyberjapandata.gsi.go.jp/#16/32.9370177092/131.880623102/&amp;base=std&amp;ls=std&amp;disp=1&amp;vs=c1g1j0h0k0l0u0t0z0r0s0m0f1</v>
      </c>
      <c r="Q16" s="226" t="s">
        <v>2442</v>
      </c>
      <c r="R16" s="223"/>
      <c r="S16" s="223">
        <v>1</v>
      </c>
      <c r="T16" s="223">
        <v>1</v>
      </c>
      <c r="U16" s="223">
        <v>1</v>
      </c>
      <c r="V16" s="223">
        <v>1</v>
      </c>
      <c r="W16" s="223">
        <v>1</v>
      </c>
      <c r="X16" s="223">
        <v>1</v>
      </c>
      <c r="Y16" s="223">
        <v>0</v>
      </c>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v>0</v>
      </c>
      <c r="BJ16" s="223" t="s">
        <v>2886</v>
      </c>
      <c r="BK16" s="223">
        <v>0</v>
      </c>
      <c r="BL16" s="223">
        <v>0</v>
      </c>
      <c r="BM16" s="223"/>
      <c r="BN16" s="223"/>
      <c r="BO16" s="223"/>
      <c r="BP16" s="223"/>
      <c r="BQ16" s="223"/>
      <c r="BR16" s="223">
        <v>0</v>
      </c>
    </row>
    <row r="17" spans="1:70">
      <c r="A17" s="222">
        <v>4421082500000</v>
      </c>
      <c r="B17" s="231" t="s">
        <v>1804</v>
      </c>
      <c r="C17" s="226" t="s">
        <v>1829</v>
      </c>
      <c r="D17" s="223" t="s">
        <v>1830</v>
      </c>
      <c r="E17" s="223"/>
      <c r="F17" s="223"/>
      <c r="G17" s="223" t="s">
        <v>1832</v>
      </c>
      <c r="H17" s="223">
        <v>2</v>
      </c>
      <c r="I17" s="223">
        <v>44</v>
      </c>
      <c r="J17" s="223">
        <v>205</v>
      </c>
      <c r="K17" s="223" t="s">
        <v>2887</v>
      </c>
      <c r="L17" s="223" t="s">
        <v>4209</v>
      </c>
      <c r="M17" s="223">
        <v>32.969661551999998</v>
      </c>
      <c r="N17" s="223">
        <v>131.84093713799999</v>
      </c>
      <c r="O17" s="223" t="s">
        <v>1831</v>
      </c>
      <c r="P17" s="201" t="str">
        <f t="shared" si="0"/>
        <v>https://cyberjapandata.gsi.go.jp/#16/32.969661552/131.840937138/&amp;base=std&amp;ls=std&amp;disp=1&amp;vs=c1g1j0h0k0l0u0t0z0r0s0m0f1</v>
      </c>
      <c r="Q17" s="226" t="s">
        <v>2442</v>
      </c>
      <c r="R17" s="223"/>
      <c r="S17" s="223">
        <v>1</v>
      </c>
      <c r="T17" s="223">
        <v>1</v>
      </c>
      <c r="U17" s="223">
        <v>1</v>
      </c>
      <c r="V17" s="223">
        <v>1</v>
      </c>
      <c r="W17" s="223">
        <v>1</v>
      </c>
      <c r="X17" s="223">
        <v>1</v>
      </c>
      <c r="Y17" s="223">
        <v>0</v>
      </c>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v>0</v>
      </c>
      <c r="BJ17" s="223"/>
      <c r="BK17" s="223">
        <v>3</v>
      </c>
      <c r="BL17" s="223">
        <v>0</v>
      </c>
      <c r="BM17" s="223"/>
      <c r="BN17" s="223"/>
      <c r="BO17" s="223"/>
      <c r="BP17" s="223"/>
      <c r="BQ17" s="223"/>
      <c r="BR17" s="223">
        <v>3</v>
      </c>
    </row>
    <row r="18" spans="1:70">
      <c r="A18" s="222">
        <v>4421082600000</v>
      </c>
      <c r="B18" s="231" t="s">
        <v>1804</v>
      </c>
      <c r="C18" s="226" t="s">
        <v>1833</v>
      </c>
      <c r="D18" s="223" t="s">
        <v>1834</v>
      </c>
      <c r="E18" s="223"/>
      <c r="F18" s="223"/>
      <c r="G18" s="223" t="s">
        <v>1836</v>
      </c>
      <c r="H18" s="223">
        <v>2</v>
      </c>
      <c r="I18" s="223">
        <v>44</v>
      </c>
      <c r="J18" s="223">
        <v>205</v>
      </c>
      <c r="K18" s="223" t="s">
        <v>2888</v>
      </c>
      <c r="L18" s="223" t="s">
        <v>4210</v>
      </c>
      <c r="M18" s="223">
        <v>32.9536639843408</v>
      </c>
      <c r="N18" s="223">
        <v>131.90760677282799</v>
      </c>
      <c r="O18" s="223" t="s">
        <v>1835</v>
      </c>
      <c r="P18" s="201" t="str">
        <f t="shared" si="0"/>
        <v>https://cyberjapandata.gsi.go.jp/#16/32.9536639843408/131.907606772828/&amp;base=std&amp;ls=std&amp;disp=1&amp;vs=c1g1j0h0k0l0u0t0z0r0s0m0f1</v>
      </c>
      <c r="Q18" s="227" t="s">
        <v>1754</v>
      </c>
      <c r="R18" s="223"/>
      <c r="S18" s="223">
        <v>1</v>
      </c>
      <c r="T18" s="223">
        <v>1</v>
      </c>
      <c r="U18" s="223">
        <v>1</v>
      </c>
      <c r="V18" s="223">
        <v>1</v>
      </c>
      <c r="W18" s="223">
        <v>1</v>
      </c>
      <c r="X18" s="223">
        <v>1</v>
      </c>
      <c r="Y18" s="223">
        <v>0</v>
      </c>
      <c r="Z18" s="223">
        <v>1</v>
      </c>
      <c r="AA18" s="223">
        <v>1</v>
      </c>
      <c r="AB18" s="223">
        <v>1</v>
      </c>
      <c r="AC18" s="223">
        <v>1</v>
      </c>
      <c r="AD18" s="223">
        <v>1</v>
      </c>
      <c r="AE18" s="223">
        <v>1</v>
      </c>
      <c r="AF18" s="223">
        <v>0</v>
      </c>
      <c r="AG18" s="223">
        <v>1</v>
      </c>
      <c r="AH18" s="223">
        <v>1</v>
      </c>
      <c r="AI18" s="223">
        <v>1</v>
      </c>
      <c r="AJ18" s="223">
        <v>1</v>
      </c>
      <c r="AK18" s="223">
        <v>1</v>
      </c>
      <c r="AL18" s="223">
        <v>1</v>
      </c>
      <c r="AM18" s="223">
        <v>0</v>
      </c>
      <c r="AN18" s="223">
        <v>1</v>
      </c>
      <c r="AO18" s="223">
        <v>1</v>
      </c>
      <c r="AP18" s="223">
        <v>1</v>
      </c>
      <c r="AQ18" s="223">
        <v>1</v>
      </c>
      <c r="AR18" s="223">
        <v>1</v>
      </c>
      <c r="AS18" s="223">
        <v>1</v>
      </c>
      <c r="AT18" s="223">
        <v>0</v>
      </c>
      <c r="AU18" s="223">
        <v>1</v>
      </c>
      <c r="AV18" s="223">
        <v>1</v>
      </c>
      <c r="AW18" s="223">
        <v>1</v>
      </c>
      <c r="AX18" s="223">
        <v>1</v>
      </c>
      <c r="AY18" s="223">
        <v>1</v>
      </c>
      <c r="AZ18" s="223">
        <v>1</v>
      </c>
      <c r="BA18" s="223">
        <v>0</v>
      </c>
      <c r="BB18" s="223">
        <v>1</v>
      </c>
      <c r="BC18" s="223">
        <v>1</v>
      </c>
      <c r="BD18" s="223">
        <v>1</v>
      </c>
      <c r="BE18" s="223">
        <v>1</v>
      </c>
      <c r="BF18" s="223">
        <v>1</v>
      </c>
      <c r="BG18" s="223">
        <v>1</v>
      </c>
      <c r="BH18" s="223">
        <v>0</v>
      </c>
      <c r="BI18" s="223">
        <v>0</v>
      </c>
      <c r="BJ18" s="223" t="s">
        <v>2889</v>
      </c>
      <c r="BK18" s="223">
        <v>0</v>
      </c>
      <c r="BL18" s="223">
        <v>0</v>
      </c>
      <c r="BM18" s="223"/>
      <c r="BN18" s="223"/>
      <c r="BO18" s="223"/>
      <c r="BP18" s="223"/>
      <c r="BQ18" s="223"/>
      <c r="BR18" s="223">
        <v>0</v>
      </c>
    </row>
    <row r="19" spans="1:70">
      <c r="A19" s="222">
        <v>4421082800000</v>
      </c>
      <c r="B19" s="231" t="s">
        <v>1804</v>
      </c>
      <c r="C19" s="226" t="s">
        <v>1837</v>
      </c>
      <c r="D19" s="223" t="s">
        <v>1838</v>
      </c>
      <c r="E19" s="223"/>
      <c r="F19" s="223" t="s">
        <v>2890</v>
      </c>
      <c r="G19" s="223" t="s">
        <v>1840</v>
      </c>
      <c r="H19" s="223">
        <v>2</v>
      </c>
      <c r="I19" s="223">
        <v>44</v>
      </c>
      <c r="J19" s="223">
        <v>205</v>
      </c>
      <c r="K19" s="223" t="s">
        <v>2891</v>
      </c>
      <c r="L19" s="223" t="s">
        <v>4211</v>
      </c>
      <c r="M19" s="223">
        <v>32.960669799999998</v>
      </c>
      <c r="N19" s="223">
        <v>131.90195460000001</v>
      </c>
      <c r="O19" s="223" t="s">
        <v>1839</v>
      </c>
      <c r="P19" s="201" t="str">
        <f t="shared" si="0"/>
        <v>https://cyberjapandata.gsi.go.jp/#16/32.9606698/131.9019546/&amp;base=std&amp;ls=std&amp;disp=1&amp;vs=c1g1j0h0k0l0u0t0z0r0s0m0f1</v>
      </c>
      <c r="Q19" s="227" t="s">
        <v>1756</v>
      </c>
      <c r="R19" s="223"/>
      <c r="S19" s="223">
        <v>1</v>
      </c>
      <c r="T19" s="223">
        <v>1</v>
      </c>
      <c r="U19" s="223">
        <v>1</v>
      </c>
      <c r="V19" s="223">
        <v>1</v>
      </c>
      <c r="W19" s="223">
        <v>1</v>
      </c>
      <c r="X19" s="223">
        <v>1</v>
      </c>
      <c r="Y19" s="223">
        <v>0</v>
      </c>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v>0</v>
      </c>
      <c r="BJ19" s="223" t="s">
        <v>2892</v>
      </c>
      <c r="BK19" s="223">
        <v>0</v>
      </c>
      <c r="BL19" s="223">
        <v>0</v>
      </c>
      <c r="BM19" s="223"/>
      <c r="BN19" s="223"/>
      <c r="BO19" s="223"/>
      <c r="BP19" s="223"/>
      <c r="BQ19" s="223"/>
      <c r="BR19" s="223">
        <v>0</v>
      </c>
    </row>
    <row r="20" spans="1:70">
      <c r="A20" s="222">
        <v>4421083100000</v>
      </c>
      <c r="B20" s="231" t="s">
        <v>1804</v>
      </c>
      <c r="C20" s="226" t="s">
        <v>2893</v>
      </c>
      <c r="D20" s="223" t="s">
        <v>2894</v>
      </c>
      <c r="E20" s="223"/>
      <c r="F20" s="223"/>
      <c r="G20" s="223" t="s">
        <v>2895</v>
      </c>
      <c r="H20" s="223">
        <v>2</v>
      </c>
      <c r="I20" s="223">
        <v>44</v>
      </c>
      <c r="J20" s="223">
        <v>205</v>
      </c>
      <c r="K20" s="223" t="s">
        <v>2896</v>
      </c>
      <c r="L20" s="223" t="s">
        <v>1376</v>
      </c>
      <c r="M20" s="223">
        <v>32.939703165799997</v>
      </c>
      <c r="N20" s="223">
        <v>131.82792339900001</v>
      </c>
      <c r="O20" s="223" t="s">
        <v>1841</v>
      </c>
      <c r="P20" s="201" t="str">
        <f t="shared" si="0"/>
        <v>https://cyberjapandata.gsi.go.jp/#16/32.9397031658/131.827923399/&amp;base=std&amp;ls=std&amp;disp=1&amp;vs=c1g1j0h0k0l0u0t0z0r0s0m0f1</v>
      </c>
      <c r="Q20" s="226" t="s">
        <v>2442</v>
      </c>
      <c r="R20" s="223"/>
      <c r="S20" s="223">
        <v>1</v>
      </c>
      <c r="T20" s="223">
        <v>1</v>
      </c>
      <c r="U20" s="223">
        <v>1</v>
      </c>
      <c r="V20" s="223">
        <v>1</v>
      </c>
      <c r="W20" s="223">
        <v>1</v>
      </c>
      <c r="X20" s="223">
        <v>1</v>
      </c>
      <c r="Y20" s="223">
        <v>0</v>
      </c>
      <c r="Z20" s="223"/>
      <c r="AA20" s="223"/>
      <c r="AB20" s="223"/>
      <c r="AC20" s="223"/>
      <c r="AD20" s="223"/>
      <c r="AE20" s="223">
        <v>0</v>
      </c>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v>0</v>
      </c>
      <c r="BJ20" s="223" t="s">
        <v>2897</v>
      </c>
      <c r="BK20" s="223">
        <v>0</v>
      </c>
      <c r="BL20" s="223">
        <v>0</v>
      </c>
      <c r="BM20" s="223"/>
      <c r="BN20" s="223"/>
      <c r="BO20" s="223"/>
      <c r="BP20" s="223"/>
      <c r="BQ20" s="223"/>
      <c r="BR20" s="223">
        <v>0</v>
      </c>
    </row>
    <row r="21" spans="1:70">
      <c r="A21" s="222">
        <v>4421083200000</v>
      </c>
      <c r="B21" s="231" t="s">
        <v>1804</v>
      </c>
      <c r="C21" s="226" t="s">
        <v>2898</v>
      </c>
      <c r="D21" s="223" t="s">
        <v>2899</v>
      </c>
      <c r="E21" s="223" t="s">
        <v>1842</v>
      </c>
      <c r="F21" s="223" t="s">
        <v>1843</v>
      </c>
      <c r="G21" s="223" t="s">
        <v>1845</v>
      </c>
      <c r="H21" s="223">
        <v>2</v>
      </c>
      <c r="I21" s="223">
        <v>44</v>
      </c>
      <c r="J21" s="223">
        <v>205</v>
      </c>
      <c r="K21" s="223" t="s">
        <v>2900</v>
      </c>
      <c r="L21" s="223" t="s">
        <v>4267</v>
      </c>
      <c r="M21" s="223">
        <v>32.963909692599998</v>
      </c>
      <c r="N21" s="223">
        <v>131.89882993699999</v>
      </c>
      <c r="O21" s="223" t="s">
        <v>1844</v>
      </c>
      <c r="P21" s="201" t="str">
        <f t="shared" si="0"/>
        <v>https://cyberjapandata.gsi.go.jp/#16/32.9639096926/131.898829937/&amp;base=std&amp;ls=std&amp;disp=1&amp;vs=c1g1j0h0k0l0u0t0z0r0s0m0f1</v>
      </c>
      <c r="Q21" s="227" t="s">
        <v>1756</v>
      </c>
      <c r="R21" s="223"/>
      <c r="S21" s="223">
        <v>1</v>
      </c>
      <c r="T21" s="223">
        <v>1</v>
      </c>
      <c r="U21" s="223">
        <v>1</v>
      </c>
      <c r="V21" s="223">
        <v>1</v>
      </c>
      <c r="W21" s="223">
        <v>1</v>
      </c>
      <c r="X21" s="223">
        <v>0</v>
      </c>
      <c r="Y21" s="223">
        <v>0</v>
      </c>
      <c r="Z21" s="223">
        <v>1</v>
      </c>
      <c r="AA21" s="223">
        <v>1</v>
      </c>
      <c r="AB21" s="223">
        <v>1</v>
      </c>
      <c r="AC21" s="223">
        <v>1</v>
      </c>
      <c r="AD21" s="223">
        <v>1</v>
      </c>
      <c r="AE21" s="223">
        <v>0</v>
      </c>
      <c r="AF21" s="223">
        <v>0</v>
      </c>
      <c r="AG21" s="223">
        <v>1</v>
      </c>
      <c r="AH21" s="223">
        <v>1</v>
      </c>
      <c r="AI21" s="223">
        <v>1</v>
      </c>
      <c r="AJ21" s="223">
        <v>1</v>
      </c>
      <c r="AK21" s="223">
        <v>1</v>
      </c>
      <c r="AL21" s="223">
        <v>0</v>
      </c>
      <c r="AM21" s="223">
        <v>0</v>
      </c>
      <c r="AN21" s="223">
        <v>1</v>
      </c>
      <c r="AO21" s="223">
        <v>1</v>
      </c>
      <c r="AP21" s="223">
        <v>1</v>
      </c>
      <c r="AQ21" s="223">
        <v>1</v>
      </c>
      <c r="AR21" s="223">
        <v>1</v>
      </c>
      <c r="AS21" s="223">
        <v>0</v>
      </c>
      <c r="AT21" s="223">
        <v>0</v>
      </c>
      <c r="AU21" s="223">
        <v>1</v>
      </c>
      <c r="AV21" s="223">
        <v>1</v>
      </c>
      <c r="AW21" s="223">
        <v>1</v>
      </c>
      <c r="AX21" s="223">
        <v>1</v>
      </c>
      <c r="AY21" s="223">
        <v>1</v>
      </c>
      <c r="AZ21" s="223">
        <v>0</v>
      </c>
      <c r="BA21" s="223">
        <v>0</v>
      </c>
      <c r="BB21" s="223">
        <v>1</v>
      </c>
      <c r="BC21" s="223">
        <v>1</v>
      </c>
      <c r="BD21" s="223">
        <v>1</v>
      </c>
      <c r="BE21" s="223">
        <v>1</v>
      </c>
      <c r="BF21" s="223">
        <v>1</v>
      </c>
      <c r="BG21" s="223">
        <v>0</v>
      </c>
      <c r="BH21" s="223">
        <v>0</v>
      </c>
      <c r="BI21" s="223">
        <v>0</v>
      </c>
      <c r="BJ21" s="223"/>
      <c r="BK21" s="223"/>
      <c r="BL21" s="223"/>
      <c r="BM21" s="223"/>
      <c r="BN21" s="223"/>
      <c r="BO21" s="223"/>
      <c r="BP21" s="223"/>
      <c r="BQ21" s="223"/>
      <c r="BR21" s="223"/>
    </row>
    <row r="22" spans="1:70">
      <c r="A22" s="222">
        <v>4421083300000</v>
      </c>
      <c r="B22" s="231" t="s">
        <v>1804</v>
      </c>
      <c r="C22" s="226" t="s">
        <v>1846</v>
      </c>
      <c r="D22" s="223" t="s">
        <v>1847</v>
      </c>
      <c r="E22" s="223"/>
      <c r="F22" s="223"/>
      <c r="G22" s="223" t="s">
        <v>1849</v>
      </c>
      <c r="H22" s="223">
        <v>2</v>
      </c>
      <c r="I22" s="223">
        <v>44</v>
      </c>
      <c r="J22" s="223">
        <v>205</v>
      </c>
      <c r="K22" s="223" t="s">
        <v>2901</v>
      </c>
      <c r="L22" s="223" t="s">
        <v>4212</v>
      </c>
      <c r="M22" s="223">
        <v>32.929673399999999</v>
      </c>
      <c r="N22" s="223">
        <v>131.71216050000001</v>
      </c>
      <c r="O22" s="223" t="s">
        <v>1848</v>
      </c>
      <c r="P22" s="201" t="str">
        <f t="shared" si="0"/>
        <v>https://cyberjapandata.gsi.go.jp/#16/32.9296734/131.7121605/&amp;base=std&amp;ls=std&amp;disp=1&amp;vs=c1g1j0h0k0l0u0t0z0r0s0m0f1</v>
      </c>
      <c r="Q22" s="226" t="s">
        <v>2442</v>
      </c>
      <c r="R22" s="223"/>
      <c r="S22" s="223">
        <v>1</v>
      </c>
      <c r="T22" s="223">
        <v>1</v>
      </c>
      <c r="U22" s="223">
        <v>1</v>
      </c>
      <c r="V22" s="223">
        <v>1</v>
      </c>
      <c r="W22" s="223">
        <v>1</v>
      </c>
      <c r="X22" s="223">
        <v>0</v>
      </c>
      <c r="Y22" s="223">
        <v>0</v>
      </c>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v>0</v>
      </c>
      <c r="BJ22" s="223"/>
      <c r="BK22" s="223">
        <v>0</v>
      </c>
      <c r="BL22" s="223">
        <v>0</v>
      </c>
      <c r="BM22" s="223"/>
      <c r="BN22" s="223"/>
      <c r="BO22" s="223"/>
      <c r="BP22" s="223"/>
      <c r="BQ22" s="223"/>
      <c r="BR22" s="223">
        <v>0</v>
      </c>
    </row>
    <row r="23" spans="1:70">
      <c r="A23" s="222">
        <v>4421083400000</v>
      </c>
      <c r="B23" s="231" t="s">
        <v>1804</v>
      </c>
      <c r="C23" s="226" t="s">
        <v>1850</v>
      </c>
      <c r="D23" s="223" t="s">
        <v>1851</v>
      </c>
      <c r="E23" s="223" t="s">
        <v>2902</v>
      </c>
      <c r="F23" s="223" t="s">
        <v>2903</v>
      </c>
      <c r="G23" s="223" t="s">
        <v>1853</v>
      </c>
      <c r="H23" s="223">
        <v>2</v>
      </c>
      <c r="I23" s="223">
        <v>44</v>
      </c>
      <c r="J23" s="223">
        <v>205</v>
      </c>
      <c r="K23" s="223" t="s">
        <v>2904</v>
      </c>
      <c r="L23" s="223" t="s">
        <v>4213</v>
      </c>
      <c r="M23" s="223">
        <v>32.967004204373403</v>
      </c>
      <c r="N23" s="223">
        <v>132.07256303146599</v>
      </c>
      <c r="O23" s="223" t="s">
        <v>1852</v>
      </c>
      <c r="P23" s="201" t="str">
        <f t="shared" si="0"/>
        <v>https://cyberjapandata.gsi.go.jp/#16/32.9670042043734/132.072563031466/&amp;base=std&amp;ls=std&amp;disp=1&amp;vs=c1g1j0h0k0l0u0t0z0r0s0m0f1</v>
      </c>
      <c r="Q23" s="227" t="s">
        <v>1756</v>
      </c>
      <c r="R23" s="223"/>
      <c r="S23" s="223">
        <v>0</v>
      </c>
      <c r="T23" s="223">
        <v>1</v>
      </c>
      <c r="U23" s="223">
        <v>0</v>
      </c>
      <c r="V23" s="223">
        <v>0</v>
      </c>
      <c r="W23" s="223">
        <v>0</v>
      </c>
      <c r="X23" s="223">
        <v>0</v>
      </c>
      <c r="Y23" s="223">
        <v>0</v>
      </c>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v>0</v>
      </c>
      <c r="BJ23" s="223"/>
      <c r="BK23" s="223">
        <v>0</v>
      </c>
      <c r="BL23" s="223">
        <v>0</v>
      </c>
      <c r="BM23" s="223"/>
      <c r="BN23" s="223"/>
      <c r="BO23" s="223"/>
      <c r="BP23" s="223"/>
      <c r="BQ23" s="223"/>
      <c r="BR23" s="223">
        <v>0</v>
      </c>
    </row>
    <row r="24" spans="1:70">
      <c r="A24" s="222">
        <v>4421083500000</v>
      </c>
      <c r="B24" s="231" t="s">
        <v>1804</v>
      </c>
      <c r="C24" s="226" t="s">
        <v>1854</v>
      </c>
      <c r="D24" s="223" t="s">
        <v>1855</v>
      </c>
      <c r="E24" s="223"/>
      <c r="F24" s="223"/>
      <c r="G24" s="223" t="s">
        <v>1857</v>
      </c>
      <c r="H24" s="223">
        <v>2</v>
      </c>
      <c r="I24" s="223">
        <v>44</v>
      </c>
      <c r="J24" s="223">
        <v>205</v>
      </c>
      <c r="K24" s="223" t="s">
        <v>2905</v>
      </c>
      <c r="L24" s="223" t="s">
        <v>4214</v>
      </c>
      <c r="M24" s="223">
        <v>32.997838099837303</v>
      </c>
      <c r="N24" s="223">
        <v>131.923176978231</v>
      </c>
      <c r="O24" s="223" t="s">
        <v>1856</v>
      </c>
      <c r="P24" s="201" t="str">
        <f t="shared" si="0"/>
        <v>https://cyberjapandata.gsi.go.jp/#16/32.9978380998373/131.923176978231/&amp;base=std&amp;ls=std&amp;disp=1&amp;vs=c1g1j0h0k0l0u0t0z0r0s0m0f1</v>
      </c>
      <c r="Q24" s="226" t="s">
        <v>2442</v>
      </c>
      <c r="R24" s="223"/>
      <c r="S24" s="223">
        <v>0</v>
      </c>
      <c r="T24" s="223">
        <v>0</v>
      </c>
      <c r="U24" s="223">
        <v>0</v>
      </c>
      <c r="V24" s="223">
        <v>1</v>
      </c>
      <c r="W24" s="223">
        <v>0</v>
      </c>
      <c r="X24" s="223">
        <v>0</v>
      </c>
      <c r="Y24" s="223">
        <v>0</v>
      </c>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v>0</v>
      </c>
      <c r="BJ24" s="223"/>
      <c r="BK24" s="223">
        <v>0</v>
      </c>
      <c r="BL24" s="223">
        <v>0</v>
      </c>
      <c r="BM24" s="223"/>
      <c r="BN24" s="223"/>
      <c r="BO24" s="223"/>
      <c r="BP24" s="223"/>
      <c r="BQ24" s="223"/>
      <c r="BR24" s="223">
        <v>0</v>
      </c>
    </row>
    <row r="25" spans="1:70">
      <c r="A25" s="222">
        <v>4421083700000</v>
      </c>
      <c r="B25" s="231" t="s">
        <v>1804</v>
      </c>
      <c r="C25" s="226" t="s">
        <v>2906</v>
      </c>
      <c r="D25" s="223" t="s">
        <v>1858</v>
      </c>
      <c r="E25" s="223" t="s">
        <v>2907</v>
      </c>
      <c r="F25" s="223" t="s">
        <v>2908</v>
      </c>
      <c r="G25" s="223" t="s">
        <v>1860</v>
      </c>
      <c r="H25" s="223">
        <v>2</v>
      </c>
      <c r="I25" s="223">
        <v>44</v>
      </c>
      <c r="J25" s="223">
        <v>205</v>
      </c>
      <c r="K25" s="223" t="s">
        <v>2909</v>
      </c>
      <c r="L25" s="223" t="s">
        <v>4215</v>
      </c>
      <c r="M25" s="223">
        <v>32.947449996603901</v>
      </c>
      <c r="N25" s="223">
        <v>132.04878819236001</v>
      </c>
      <c r="O25" s="223" t="s">
        <v>1859</v>
      </c>
      <c r="P25" s="201" t="str">
        <f t="shared" si="0"/>
        <v>https://cyberjapandata.gsi.go.jp/#16/32.9474499966039/132.04878819236/&amp;base=std&amp;ls=std&amp;disp=1&amp;vs=c1g1j0h0k0l0u0t0z0r0s0m0f1</v>
      </c>
      <c r="Q25" s="227" t="s">
        <v>1756</v>
      </c>
      <c r="R25" s="223"/>
      <c r="S25" s="223">
        <v>1</v>
      </c>
      <c r="T25" s="223">
        <v>0</v>
      </c>
      <c r="U25" s="223">
        <v>1</v>
      </c>
      <c r="V25" s="223">
        <v>1</v>
      </c>
      <c r="W25" s="223">
        <v>1</v>
      </c>
      <c r="X25" s="223">
        <v>0</v>
      </c>
      <c r="Y25" s="223">
        <v>0</v>
      </c>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v>0</v>
      </c>
      <c r="BJ25" s="223" t="s">
        <v>2910</v>
      </c>
      <c r="BK25" s="223">
        <v>0</v>
      </c>
      <c r="BL25" s="223">
        <v>0</v>
      </c>
      <c r="BM25" s="223"/>
      <c r="BN25" s="223"/>
      <c r="BO25" s="223"/>
      <c r="BP25" s="223"/>
      <c r="BQ25" s="223"/>
      <c r="BR25" s="223">
        <v>0</v>
      </c>
    </row>
    <row r="26" spans="1:70">
      <c r="A26" s="222">
        <v>4421083800000</v>
      </c>
      <c r="B26" s="231" t="s">
        <v>1804</v>
      </c>
      <c r="C26" s="226" t="s">
        <v>1861</v>
      </c>
      <c r="D26" s="223" t="s">
        <v>1862</v>
      </c>
      <c r="E26" s="223"/>
      <c r="F26" s="223"/>
      <c r="G26" s="223" t="s">
        <v>1864</v>
      </c>
      <c r="H26" s="223">
        <v>2</v>
      </c>
      <c r="I26" s="223">
        <v>44</v>
      </c>
      <c r="J26" s="223">
        <v>205</v>
      </c>
      <c r="K26" s="223" t="s">
        <v>2911</v>
      </c>
      <c r="L26" s="223" t="s">
        <v>4216</v>
      </c>
      <c r="M26" s="223">
        <v>32.9422851128</v>
      </c>
      <c r="N26" s="223">
        <v>131.962687969</v>
      </c>
      <c r="O26" s="223" t="s">
        <v>1863</v>
      </c>
      <c r="P26" s="201" t="str">
        <f t="shared" si="0"/>
        <v>https://cyberjapandata.gsi.go.jp/#16/32.9422851128/131.962687969/&amp;base=std&amp;ls=std&amp;disp=1&amp;vs=c1g1j0h0k0l0u0t0z0r0s0m0f1</v>
      </c>
      <c r="Q26" s="226" t="s">
        <v>2442</v>
      </c>
      <c r="R26" s="223"/>
      <c r="S26" s="223">
        <v>1</v>
      </c>
      <c r="T26" s="223">
        <v>1</v>
      </c>
      <c r="U26" s="223">
        <v>1</v>
      </c>
      <c r="V26" s="223">
        <v>1</v>
      </c>
      <c r="W26" s="223">
        <v>1</v>
      </c>
      <c r="X26" s="223">
        <v>0</v>
      </c>
      <c r="Y26" s="223">
        <v>0</v>
      </c>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v>0</v>
      </c>
      <c r="BJ26" s="223" t="s">
        <v>2912</v>
      </c>
      <c r="BK26" s="223">
        <v>0</v>
      </c>
      <c r="BL26" s="223">
        <v>0</v>
      </c>
      <c r="BM26" s="223"/>
      <c r="BN26" s="223"/>
      <c r="BO26" s="223"/>
      <c r="BP26" s="223"/>
      <c r="BQ26" s="223"/>
      <c r="BR26" s="223">
        <v>0</v>
      </c>
    </row>
    <row r="27" spans="1:70">
      <c r="A27" s="222">
        <v>4421084300000</v>
      </c>
      <c r="B27" s="231" t="s">
        <v>1804</v>
      </c>
      <c r="C27" s="226" t="s">
        <v>2913</v>
      </c>
      <c r="D27" s="223" t="s">
        <v>1865</v>
      </c>
      <c r="E27" s="223" t="s">
        <v>2914</v>
      </c>
      <c r="F27" s="223" t="s">
        <v>2915</v>
      </c>
      <c r="G27" s="223" t="s">
        <v>1867</v>
      </c>
      <c r="H27" s="223">
        <v>2</v>
      </c>
      <c r="I27" s="223">
        <v>44</v>
      </c>
      <c r="J27" s="223">
        <v>205</v>
      </c>
      <c r="K27" s="223" t="s">
        <v>2916</v>
      </c>
      <c r="L27" s="223" t="s">
        <v>4217</v>
      </c>
      <c r="M27" s="223">
        <v>32.955866571318303</v>
      </c>
      <c r="N27" s="223">
        <v>131.91106212875701</v>
      </c>
      <c r="O27" s="223" t="s">
        <v>1866</v>
      </c>
      <c r="P27" s="201" t="str">
        <f t="shared" si="0"/>
        <v>https://cyberjapandata.gsi.go.jp/#16/32.9558665713183/131.911062128757/&amp;base=std&amp;ls=std&amp;disp=1&amp;vs=c1g1j0h0k0l0u0t0z0r0s0m0f1</v>
      </c>
      <c r="Q27" s="227" t="s">
        <v>1757</v>
      </c>
      <c r="R27" s="223"/>
      <c r="S27" s="223">
        <v>1</v>
      </c>
      <c r="T27" s="223">
        <v>1</v>
      </c>
      <c r="U27" s="223">
        <v>1</v>
      </c>
      <c r="V27" s="223">
        <v>1</v>
      </c>
      <c r="W27" s="223">
        <v>1</v>
      </c>
      <c r="X27" s="223">
        <v>1</v>
      </c>
      <c r="Y27" s="223">
        <v>0</v>
      </c>
      <c r="Z27" s="223">
        <v>1</v>
      </c>
      <c r="AA27" s="223">
        <v>1</v>
      </c>
      <c r="AB27" s="223">
        <v>1</v>
      </c>
      <c r="AC27" s="223">
        <v>1</v>
      </c>
      <c r="AD27" s="223">
        <v>1</v>
      </c>
      <c r="AE27" s="223">
        <v>1</v>
      </c>
      <c r="AF27" s="223">
        <v>0</v>
      </c>
      <c r="AG27" s="223">
        <v>1</v>
      </c>
      <c r="AH27" s="223">
        <v>1</v>
      </c>
      <c r="AI27" s="223">
        <v>1</v>
      </c>
      <c r="AJ27" s="223">
        <v>1</v>
      </c>
      <c r="AK27" s="223">
        <v>1</v>
      </c>
      <c r="AL27" s="223">
        <v>1</v>
      </c>
      <c r="AM27" s="223">
        <v>0</v>
      </c>
      <c r="AN27" s="223">
        <v>1</v>
      </c>
      <c r="AO27" s="223">
        <v>1</v>
      </c>
      <c r="AP27" s="223">
        <v>1</v>
      </c>
      <c r="AQ27" s="223">
        <v>1</v>
      </c>
      <c r="AR27" s="223">
        <v>1</v>
      </c>
      <c r="AS27" s="223">
        <v>1</v>
      </c>
      <c r="AT27" s="223">
        <v>0</v>
      </c>
      <c r="AU27" s="223">
        <v>1</v>
      </c>
      <c r="AV27" s="223">
        <v>1</v>
      </c>
      <c r="AW27" s="223">
        <v>1</v>
      </c>
      <c r="AX27" s="223">
        <v>1</v>
      </c>
      <c r="AY27" s="223">
        <v>1</v>
      </c>
      <c r="AZ27" s="223">
        <v>1</v>
      </c>
      <c r="BA27" s="223">
        <v>0</v>
      </c>
      <c r="BB27" s="223">
        <v>1</v>
      </c>
      <c r="BC27" s="223">
        <v>1</v>
      </c>
      <c r="BD27" s="223">
        <v>1</v>
      </c>
      <c r="BE27" s="223">
        <v>1</v>
      </c>
      <c r="BF27" s="223">
        <v>1</v>
      </c>
      <c r="BG27" s="223">
        <v>1</v>
      </c>
      <c r="BH27" s="223">
        <v>0</v>
      </c>
      <c r="BI27" s="223">
        <v>1</v>
      </c>
      <c r="BJ27" s="223" t="s">
        <v>2917</v>
      </c>
      <c r="BK27" s="223">
        <v>19</v>
      </c>
      <c r="BL27" s="223"/>
      <c r="BM27" s="223"/>
      <c r="BN27" s="223"/>
      <c r="BO27" s="223"/>
      <c r="BP27" s="223"/>
      <c r="BQ27" s="223"/>
      <c r="BR27" s="223">
        <v>19</v>
      </c>
    </row>
    <row r="28" spans="1:70">
      <c r="A28" s="222">
        <v>4421084400000</v>
      </c>
      <c r="B28" s="231" t="s">
        <v>1804</v>
      </c>
      <c r="C28" s="226" t="s">
        <v>1868</v>
      </c>
      <c r="D28" s="223" t="s">
        <v>1869</v>
      </c>
      <c r="E28" s="223"/>
      <c r="F28" s="223"/>
      <c r="G28" s="223" t="s">
        <v>1871</v>
      </c>
      <c r="H28" s="223">
        <v>2</v>
      </c>
      <c r="I28" s="223">
        <v>44</v>
      </c>
      <c r="J28" s="223">
        <v>205</v>
      </c>
      <c r="K28" s="223" t="s">
        <v>2918</v>
      </c>
      <c r="L28" s="223" t="s">
        <v>4218</v>
      </c>
      <c r="M28" s="223">
        <v>32.958013422999997</v>
      </c>
      <c r="N28" s="223">
        <v>131.901093721</v>
      </c>
      <c r="O28" s="223" t="s">
        <v>1870</v>
      </c>
      <c r="P28" s="201" t="str">
        <f t="shared" si="0"/>
        <v>https://cyberjapandata.gsi.go.jp/#16/32.958013423/131.901093721/&amp;base=std&amp;ls=std&amp;disp=1&amp;vs=c1g1j0h0k0l0u0t0z0r0s0m0f1</v>
      </c>
      <c r="Q28" s="227" t="s">
        <v>1756</v>
      </c>
      <c r="R28" s="223"/>
      <c r="S28" s="223">
        <v>1</v>
      </c>
      <c r="T28" s="223">
        <v>1</v>
      </c>
      <c r="U28" s="223">
        <v>1</v>
      </c>
      <c r="V28" s="223">
        <v>1</v>
      </c>
      <c r="W28" s="223">
        <v>1</v>
      </c>
      <c r="X28" s="223">
        <v>1</v>
      </c>
      <c r="Y28" s="223">
        <v>0</v>
      </c>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v>0</v>
      </c>
      <c r="BJ28" s="223" t="s">
        <v>2919</v>
      </c>
      <c r="BK28" s="223">
        <v>0</v>
      </c>
      <c r="BL28" s="223">
        <v>0</v>
      </c>
      <c r="BM28" s="223"/>
      <c r="BN28" s="223"/>
      <c r="BO28" s="223"/>
      <c r="BP28" s="223"/>
      <c r="BQ28" s="223"/>
      <c r="BR28" s="223">
        <v>0</v>
      </c>
    </row>
    <row r="29" spans="1:70">
      <c r="A29" s="222">
        <v>4421084500000</v>
      </c>
      <c r="B29" s="231" t="s">
        <v>1804</v>
      </c>
      <c r="C29" s="226" t="s">
        <v>1872</v>
      </c>
      <c r="D29" s="223" t="s">
        <v>1873</v>
      </c>
      <c r="E29" s="223"/>
      <c r="F29" s="223"/>
      <c r="G29" s="223" t="s">
        <v>1875</v>
      </c>
      <c r="H29" s="223">
        <v>2</v>
      </c>
      <c r="I29" s="223">
        <v>44</v>
      </c>
      <c r="J29" s="223">
        <v>205</v>
      </c>
      <c r="K29" s="223" t="s">
        <v>2920</v>
      </c>
      <c r="L29" s="223" t="s">
        <v>4219</v>
      </c>
      <c r="M29" s="223">
        <v>32.953638226700001</v>
      </c>
      <c r="N29" s="223">
        <v>131.90296053899999</v>
      </c>
      <c r="O29" s="223" t="s">
        <v>1874</v>
      </c>
      <c r="P29" s="201" t="str">
        <f t="shared" si="0"/>
        <v>https://cyberjapandata.gsi.go.jp/#16/32.9536382267/131.902960539/&amp;base=std&amp;ls=std&amp;disp=1&amp;vs=c1g1j0h0k0l0u0t0z0r0s0m0f1</v>
      </c>
      <c r="Q29" s="227" t="s">
        <v>1754</v>
      </c>
      <c r="R29" s="223"/>
      <c r="S29" s="223">
        <v>1</v>
      </c>
      <c r="T29" s="223">
        <v>1</v>
      </c>
      <c r="U29" s="223">
        <v>1</v>
      </c>
      <c r="V29" s="223">
        <v>1</v>
      </c>
      <c r="W29" s="223">
        <v>1</v>
      </c>
      <c r="X29" s="223">
        <v>1</v>
      </c>
      <c r="Y29" s="223">
        <v>0</v>
      </c>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c r="AZ29" s="223"/>
      <c r="BA29" s="223"/>
      <c r="BB29" s="223"/>
      <c r="BC29" s="223"/>
      <c r="BD29" s="223"/>
      <c r="BE29" s="223"/>
      <c r="BF29" s="223"/>
      <c r="BG29" s="223"/>
      <c r="BH29" s="223"/>
      <c r="BI29" s="223">
        <v>0</v>
      </c>
      <c r="BJ29" s="223"/>
      <c r="BK29" s="223">
        <v>0</v>
      </c>
      <c r="BL29" s="223">
        <v>0</v>
      </c>
      <c r="BM29" s="223"/>
      <c r="BN29" s="223"/>
      <c r="BO29" s="223"/>
      <c r="BP29" s="223"/>
      <c r="BQ29" s="223"/>
      <c r="BR29" s="223">
        <v>0</v>
      </c>
    </row>
    <row r="30" spans="1:70">
      <c r="A30" s="222">
        <v>4421084600000</v>
      </c>
      <c r="B30" s="231" t="s">
        <v>1804</v>
      </c>
      <c r="C30" s="226" t="s">
        <v>1876</v>
      </c>
      <c r="D30" s="223" t="s">
        <v>1877</v>
      </c>
      <c r="E30" s="223"/>
      <c r="F30" s="223"/>
      <c r="G30" s="223" t="s">
        <v>1879</v>
      </c>
      <c r="H30" s="223">
        <v>2</v>
      </c>
      <c r="I30" s="223">
        <v>44</v>
      </c>
      <c r="J30" s="223">
        <v>205</v>
      </c>
      <c r="K30" s="223" t="s">
        <v>2921</v>
      </c>
      <c r="L30" s="223" t="s">
        <v>4220</v>
      </c>
      <c r="M30" s="223">
        <v>32.961020119600001</v>
      </c>
      <c r="N30" s="223">
        <v>131.90081477199999</v>
      </c>
      <c r="O30" s="223" t="s">
        <v>1878</v>
      </c>
      <c r="P30" s="201" t="str">
        <f t="shared" si="0"/>
        <v>https://cyberjapandata.gsi.go.jp/#16/32.9610201196/131.900814772/&amp;base=std&amp;ls=std&amp;disp=1&amp;vs=c1g1j0h0k0l0u0t0z0r0s0m0f1</v>
      </c>
      <c r="Q30" s="227" t="s">
        <v>1756</v>
      </c>
      <c r="R30" s="223"/>
      <c r="S30" s="223">
        <v>1</v>
      </c>
      <c r="T30" s="223">
        <v>1</v>
      </c>
      <c r="U30" s="223">
        <v>1</v>
      </c>
      <c r="V30" s="223">
        <v>1</v>
      </c>
      <c r="W30" s="223">
        <v>1</v>
      </c>
      <c r="X30" s="223">
        <v>1</v>
      </c>
      <c r="Y30" s="223">
        <v>0</v>
      </c>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c r="BB30" s="223"/>
      <c r="BC30" s="223"/>
      <c r="BD30" s="223"/>
      <c r="BE30" s="223"/>
      <c r="BF30" s="223"/>
      <c r="BG30" s="223"/>
      <c r="BH30" s="223"/>
      <c r="BI30" s="223">
        <v>0</v>
      </c>
      <c r="BJ30" s="223" t="s">
        <v>2922</v>
      </c>
      <c r="BK30" s="223">
        <v>0</v>
      </c>
      <c r="BL30" s="223">
        <v>0</v>
      </c>
      <c r="BM30" s="223"/>
      <c r="BN30" s="223"/>
      <c r="BO30" s="223"/>
      <c r="BP30" s="223"/>
      <c r="BQ30" s="223"/>
      <c r="BR30" s="223">
        <v>0</v>
      </c>
    </row>
    <row r="31" spans="1:70">
      <c r="A31" s="222">
        <v>4421084700000</v>
      </c>
      <c r="B31" s="231" t="s">
        <v>1804</v>
      </c>
      <c r="C31" s="226" t="s">
        <v>2923</v>
      </c>
      <c r="D31" s="223" t="s">
        <v>2924</v>
      </c>
      <c r="E31" s="223" t="s">
        <v>1606</v>
      </c>
      <c r="F31" s="223" t="s">
        <v>2925</v>
      </c>
      <c r="G31" s="223" t="s">
        <v>1881</v>
      </c>
      <c r="H31" s="223">
        <v>2</v>
      </c>
      <c r="I31" s="223">
        <v>44</v>
      </c>
      <c r="J31" s="223">
        <v>205</v>
      </c>
      <c r="K31" s="223" t="s">
        <v>2926</v>
      </c>
      <c r="L31" s="223" t="s">
        <v>4268</v>
      </c>
      <c r="M31" s="223">
        <v>32.857102639439098</v>
      </c>
      <c r="N31" s="223">
        <v>131.63108153450099</v>
      </c>
      <c r="O31" s="223" t="s">
        <v>1880</v>
      </c>
      <c r="P31" s="201" t="str">
        <f t="shared" si="0"/>
        <v>https://cyberjapandata.gsi.go.jp/#16/32.8571026394391/131.631081534501/&amp;base=std&amp;ls=std&amp;disp=1&amp;vs=c1g1j0h0k0l0u0t0z0r0s0m0f1</v>
      </c>
      <c r="Q31" s="226" t="s">
        <v>2442</v>
      </c>
      <c r="R31" s="223"/>
      <c r="S31" s="223">
        <v>1</v>
      </c>
      <c r="T31" s="223">
        <v>1</v>
      </c>
      <c r="U31" s="223">
        <v>1</v>
      </c>
      <c r="V31" s="223">
        <v>1</v>
      </c>
      <c r="W31" s="223">
        <v>1</v>
      </c>
      <c r="X31" s="223">
        <v>0</v>
      </c>
      <c r="Y31" s="223">
        <v>0</v>
      </c>
      <c r="Z31" s="223"/>
      <c r="AA31" s="223"/>
      <c r="AB31" s="223"/>
      <c r="AC31" s="223"/>
      <c r="AD31" s="223"/>
      <c r="AE31" s="223">
        <v>0</v>
      </c>
      <c r="AF31" s="223">
        <v>0</v>
      </c>
      <c r="AG31" s="223"/>
      <c r="AH31" s="223"/>
      <c r="AI31" s="223"/>
      <c r="AJ31" s="223"/>
      <c r="AK31" s="223"/>
      <c r="AL31" s="223">
        <v>0</v>
      </c>
      <c r="AM31" s="223">
        <v>0</v>
      </c>
      <c r="AN31" s="223"/>
      <c r="AO31" s="223"/>
      <c r="AP31" s="223"/>
      <c r="AQ31" s="223"/>
      <c r="AR31" s="223"/>
      <c r="AS31" s="223">
        <v>0</v>
      </c>
      <c r="AT31" s="223">
        <v>0</v>
      </c>
      <c r="AU31" s="223"/>
      <c r="AV31" s="223"/>
      <c r="AW31" s="223"/>
      <c r="AX31" s="223"/>
      <c r="AY31" s="223"/>
      <c r="AZ31" s="223">
        <v>0</v>
      </c>
      <c r="BA31" s="223">
        <v>0</v>
      </c>
      <c r="BB31" s="223"/>
      <c r="BC31" s="223"/>
      <c r="BD31" s="223"/>
      <c r="BE31" s="223"/>
      <c r="BF31" s="223"/>
      <c r="BG31" s="223">
        <v>0</v>
      </c>
      <c r="BH31" s="223">
        <v>0</v>
      </c>
      <c r="BI31" s="223">
        <v>0</v>
      </c>
      <c r="BJ31" s="223"/>
      <c r="BK31" s="223">
        <v>0</v>
      </c>
      <c r="BL31" s="223">
        <v>0</v>
      </c>
      <c r="BM31" s="223"/>
      <c r="BN31" s="223"/>
      <c r="BO31" s="223"/>
      <c r="BP31" s="223"/>
      <c r="BQ31" s="223"/>
      <c r="BR31" s="223">
        <v>0</v>
      </c>
    </row>
    <row r="32" spans="1:70">
      <c r="A32" s="222">
        <v>4421084900000</v>
      </c>
      <c r="B32" s="231" t="s">
        <v>1804</v>
      </c>
      <c r="C32" s="226" t="s">
        <v>1883</v>
      </c>
      <c r="D32" s="223" t="s">
        <v>1884</v>
      </c>
      <c r="E32" s="223"/>
      <c r="F32" s="223"/>
      <c r="G32" s="223" t="s">
        <v>1886</v>
      </c>
      <c r="H32" s="223">
        <v>2</v>
      </c>
      <c r="I32" s="223">
        <v>44</v>
      </c>
      <c r="J32" s="223">
        <v>205</v>
      </c>
      <c r="K32" s="223" t="s">
        <v>2927</v>
      </c>
      <c r="L32" s="223" t="s">
        <v>4221</v>
      </c>
      <c r="M32" s="223">
        <v>32.956819117999999</v>
      </c>
      <c r="N32" s="223">
        <v>131.885504723</v>
      </c>
      <c r="O32" s="223" t="s">
        <v>1885</v>
      </c>
      <c r="P32" s="201" t="str">
        <f t="shared" si="0"/>
        <v>https://cyberjapandata.gsi.go.jp/#16/32.956819118/131.885504723/&amp;base=std&amp;ls=std&amp;disp=1&amp;vs=c1g1j0h0k0l0u0t0z0r0s0m0f1</v>
      </c>
      <c r="Q32" s="226" t="s">
        <v>2442</v>
      </c>
      <c r="R32" s="223" t="s">
        <v>2928</v>
      </c>
      <c r="S32" s="223">
        <v>1</v>
      </c>
      <c r="T32" s="223">
        <v>1</v>
      </c>
      <c r="U32" s="223">
        <v>1</v>
      </c>
      <c r="V32" s="223">
        <v>1</v>
      </c>
      <c r="W32" s="223">
        <v>1</v>
      </c>
      <c r="X32" s="223">
        <v>1</v>
      </c>
      <c r="Y32" s="223">
        <v>0</v>
      </c>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v>0</v>
      </c>
      <c r="BJ32" s="223"/>
      <c r="BK32" s="223">
        <v>0</v>
      </c>
      <c r="BL32" s="223">
        <v>0</v>
      </c>
      <c r="BM32" s="223"/>
      <c r="BN32" s="223"/>
      <c r="BO32" s="223"/>
      <c r="BP32" s="223"/>
      <c r="BQ32" s="223"/>
      <c r="BR32" s="223">
        <v>0</v>
      </c>
    </row>
    <row r="33" spans="1:70">
      <c r="A33" s="222">
        <v>4421085100000</v>
      </c>
      <c r="B33" s="231" t="s">
        <v>1804</v>
      </c>
      <c r="C33" s="226" t="s">
        <v>1887</v>
      </c>
      <c r="D33" s="223" t="s">
        <v>1888</v>
      </c>
      <c r="E33" s="223" t="s">
        <v>2929</v>
      </c>
      <c r="F33" s="223" t="s">
        <v>2930</v>
      </c>
      <c r="G33" s="223" t="s">
        <v>2931</v>
      </c>
      <c r="H33" s="223">
        <v>2</v>
      </c>
      <c r="I33" s="223">
        <v>44</v>
      </c>
      <c r="J33" s="223">
        <v>205</v>
      </c>
      <c r="K33" s="223" t="s">
        <v>2932</v>
      </c>
      <c r="L33" s="223" t="s">
        <v>4222</v>
      </c>
      <c r="M33" s="223">
        <v>32.959255723200002</v>
      </c>
      <c r="N33" s="223">
        <v>131.89283251800001</v>
      </c>
      <c r="O33" s="223" t="s">
        <v>1889</v>
      </c>
      <c r="P33" s="201" t="str">
        <f t="shared" si="0"/>
        <v>https://cyberjapandata.gsi.go.jp/#16/32.9592557232/131.892832518/&amp;base=std&amp;ls=std&amp;disp=1&amp;vs=c1g1j0h0k0l0u0t0z0r0s0m0f1</v>
      </c>
      <c r="Q33" s="227" t="s">
        <v>1759</v>
      </c>
      <c r="R33" s="223"/>
      <c r="S33" s="223">
        <v>1</v>
      </c>
      <c r="T33" s="223">
        <v>1</v>
      </c>
      <c r="U33" s="223">
        <v>1</v>
      </c>
      <c r="V33" s="223">
        <v>1</v>
      </c>
      <c r="W33" s="223">
        <v>1</v>
      </c>
      <c r="X33" s="223">
        <v>1</v>
      </c>
      <c r="Y33" s="223">
        <v>0</v>
      </c>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c r="AZ33" s="223"/>
      <c r="BA33" s="223"/>
      <c r="BB33" s="223"/>
      <c r="BC33" s="223"/>
      <c r="BD33" s="223"/>
      <c r="BE33" s="223"/>
      <c r="BF33" s="223"/>
      <c r="BG33" s="223"/>
      <c r="BH33" s="223"/>
      <c r="BI33" s="223">
        <v>0</v>
      </c>
      <c r="BJ33" s="223"/>
      <c r="BK33" s="223">
        <v>0</v>
      </c>
      <c r="BL33" s="223">
        <v>0</v>
      </c>
      <c r="BM33" s="223">
        <v>0</v>
      </c>
      <c r="BN33" s="223">
        <v>0</v>
      </c>
      <c r="BO33" s="223"/>
      <c r="BP33" s="223"/>
      <c r="BQ33" s="223"/>
      <c r="BR33" s="223">
        <v>0</v>
      </c>
    </row>
    <row r="34" spans="1:70">
      <c r="A34" s="222">
        <v>4421085300000</v>
      </c>
      <c r="B34" s="231" t="s">
        <v>1804</v>
      </c>
      <c r="C34" s="226" t="s">
        <v>2933</v>
      </c>
      <c r="D34" s="223" t="s">
        <v>1890</v>
      </c>
      <c r="E34" s="223"/>
      <c r="F34" s="223"/>
      <c r="G34" s="223" t="s">
        <v>1892</v>
      </c>
      <c r="H34" s="223">
        <v>2</v>
      </c>
      <c r="I34" s="223">
        <v>44</v>
      </c>
      <c r="J34" s="223">
        <v>205</v>
      </c>
      <c r="K34" s="223" t="s">
        <v>2934</v>
      </c>
      <c r="L34" s="223" t="s">
        <v>4269</v>
      </c>
      <c r="M34" s="223">
        <v>32.960191500734602</v>
      </c>
      <c r="N34" s="223">
        <v>131.90100184727299</v>
      </c>
      <c r="O34" s="223" t="s">
        <v>1891</v>
      </c>
      <c r="P34" s="201" t="str">
        <f t="shared" si="0"/>
        <v>https://cyberjapandata.gsi.go.jp/#16/32.9601915007346/131.901001847273/&amp;base=std&amp;ls=std&amp;disp=1&amp;vs=c1g1j0h0k0l0u0t0z0r0s0m0f1</v>
      </c>
      <c r="Q34" s="227" t="s">
        <v>1754</v>
      </c>
      <c r="R34" s="223"/>
      <c r="S34" s="223">
        <v>1</v>
      </c>
      <c r="T34" s="223">
        <v>1</v>
      </c>
      <c r="U34" s="223">
        <v>1</v>
      </c>
      <c r="V34" s="223">
        <v>1</v>
      </c>
      <c r="W34" s="223">
        <v>1</v>
      </c>
      <c r="X34" s="223">
        <v>1</v>
      </c>
      <c r="Y34" s="223">
        <v>0</v>
      </c>
      <c r="Z34" s="223"/>
      <c r="AA34" s="223"/>
      <c r="AB34" s="223"/>
      <c r="AC34" s="223"/>
      <c r="AD34" s="223"/>
      <c r="AE34" s="223"/>
      <c r="AF34" s="223">
        <v>0</v>
      </c>
      <c r="AG34" s="223"/>
      <c r="AH34" s="223"/>
      <c r="AI34" s="223"/>
      <c r="AJ34" s="223"/>
      <c r="AK34" s="223"/>
      <c r="AL34" s="223"/>
      <c r="AM34" s="223">
        <v>0</v>
      </c>
      <c r="AN34" s="223"/>
      <c r="AO34" s="223"/>
      <c r="AP34" s="223"/>
      <c r="AQ34" s="223"/>
      <c r="AR34" s="223"/>
      <c r="AS34" s="223"/>
      <c r="AT34" s="223">
        <v>0</v>
      </c>
      <c r="AU34" s="223"/>
      <c r="AV34" s="223"/>
      <c r="AW34" s="223"/>
      <c r="AX34" s="223"/>
      <c r="AY34" s="223"/>
      <c r="AZ34" s="223"/>
      <c r="BA34" s="223">
        <v>0</v>
      </c>
      <c r="BB34" s="223"/>
      <c r="BC34" s="223"/>
      <c r="BD34" s="223"/>
      <c r="BE34" s="223"/>
      <c r="BF34" s="223"/>
      <c r="BG34" s="223"/>
      <c r="BH34" s="223">
        <v>0</v>
      </c>
      <c r="BI34" s="223">
        <v>0</v>
      </c>
      <c r="BJ34" s="223" t="s">
        <v>2935</v>
      </c>
      <c r="BK34" s="223">
        <v>0</v>
      </c>
      <c r="BL34" s="223">
        <v>0</v>
      </c>
      <c r="BM34" s="223"/>
      <c r="BN34" s="223"/>
      <c r="BO34" s="223"/>
      <c r="BP34" s="223"/>
      <c r="BQ34" s="223"/>
      <c r="BR34" s="223">
        <v>0</v>
      </c>
    </row>
    <row r="35" spans="1:70">
      <c r="A35" s="222">
        <v>4421086100000</v>
      </c>
      <c r="B35" s="231" t="s">
        <v>1804</v>
      </c>
      <c r="C35" s="226" t="s">
        <v>2936</v>
      </c>
      <c r="D35" s="223" t="s">
        <v>2937</v>
      </c>
      <c r="E35" s="223" t="s">
        <v>1896</v>
      </c>
      <c r="F35" s="223" t="s">
        <v>1897</v>
      </c>
      <c r="G35" s="223" t="s">
        <v>1899</v>
      </c>
      <c r="H35" s="223">
        <v>2</v>
      </c>
      <c r="I35" s="223">
        <v>44</v>
      </c>
      <c r="J35" s="223">
        <v>205</v>
      </c>
      <c r="K35" s="223" t="s">
        <v>2938</v>
      </c>
      <c r="L35" s="223" t="s">
        <v>4270</v>
      </c>
      <c r="M35" s="223">
        <v>32.896891450213801</v>
      </c>
      <c r="N35" s="223">
        <v>131.77882998447399</v>
      </c>
      <c r="O35" s="223" t="s">
        <v>1898</v>
      </c>
      <c r="P35" s="201" t="str">
        <f t="shared" si="0"/>
        <v>https://cyberjapandata.gsi.go.jp/#16/32.8968914502138/131.778829984474/&amp;base=std&amp;ls=std&amp;disp=1&amp;vs=c1g1j0h0k0l0u0t0z0r0s0m0f1</v>
      </c>
      <c r="Q35" s="226" t="s">
        <v>2442</v>
      </c>
      <c r="R35" s="223" t="s">
        <v>2939</v>
      </c>
      <c r="S35" s="223">
        <v>1</v>
      </c>
      <c r="T35" s="223">
        <v>1</v>
      </c>
      <c r="U35" s="223">
        <v>0</v>
      </c>
      <c r="V35" s="223">
        <v>1</v>
      </c>
      <c r="W35" s="223">
        <v>1</v>
      </c>
      <c r="X35" s="223">
        <v>0</v>
      </c>
      <c r="Y35" s="223">
        <v>0</v>
      </c>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c r="AZ35" s="223"/>
      <c r="BA35" s="223"/>
      <c r="BB35" s="223"/>
      <c r="BC35" s="223"/>
      <c r="BD35" s="223"/>
      <c r="BE35" s="223"/>
      <c r="BF35" s="223"/>
      <c r="BG35" s="223"/>
      <c r="BH35" s="223"/>
      <c r="BI35" s="223">
        <v>0</v>
      </c>
      <c r="BJ35" s="223" t="s">
        <v>2940</v>
      </c>
      <c r="BK35" s="223">
        <v>0</v>
      </c>
      <c r="BL35" s="223">
        <v>0</v>
      </c>
      <c r="BM35" s="223"/>
      <c r="BN35" s="223"/>
      <c r="BO35" s="223"/>
      <c r="BP35" s="223"/>
      <c r="BQ35" s="223"/>
      <c r="BR35" s="223">
        <v>0</v>
      </c>
    </row>
    <row r="36" spans="1:70">
      <c r="A36" s="222">
        <v>4421086200000</v>
      </c>
      <c r="B36" s="231" t="s">
        <v>1804</v>
      </c>
      <c r="C36" s="226" t="s">
        <v>1609</v>
      </c>
      <c r="D36" s="223" t="s">
        <v>1900</v>
      </c>
      <c r="E36" s="223"/>
      <c r="F36" s="223" t="s">
        <v>1900</v>
      </c>
      <c r="G36" s="223"/>
      <c r="H36" s="223">
        <v>2</v>
      </c>
      <c r="I36" s="223">
        <v>44</v>
      </c>
      <c r="J36" s="223">
        <v>205</v>
      </c>
      <c r="K36" s="223" t="s">
        <v>2941</v>
      </c>
      <c r="L36" s="223" t="s">
        <v>4223</v>
      </c>
      <c r="M36" s="223">
        <v>32.955145299999998</v>
      </c>
      <c r="N36" s="223">
        <v>131.89539139999999</v>
      </c>
      <c r="O36" s="223" t="s">
        <v>1901</v>
      </c>
      <c r="P36" s="201" t="str">
        <f t="shared" si="0"/>
        <v>https://cyberjapandata.gsi.go.jp/#16/32.9551453/131.8953914/&amp;base=std&amp;ls=std&amp;disp=1&amp;vs=c1g1j0h0k0l0u0t0z0r0s0m0f1</v>
      </c>
      <c r="Q36" s="227" t="s">
        <v>1754</v>
      </c>
      <c r="R36" s="223" t="s">
        <v>2942</v>
      </c>
      <c r="S36" s="223">
        <v>1</v>
      </c>
      <c r="T36" s="223">
        <v>1</v>
      </c>
      <c r="U36" s="223">
        <v>1</v>
      </c>
      <c r="V36" s="223">
        <v>1</v>
      </c>
      <c r="W36" s="223">
        <v>1</v>
      </c>
      <c r="X36" s="223">
        <v>1</v>
      </c>
      <c r="Y36" s="223">
        <v>0</v>
      </c>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v>0</v>
      </c>
      <c r="BJ36" s="223"/>
      <c r="BK36" s="223">
        <v>17</v>
      </c>
      <c r="BL36" s="223">
        <v>0</v>
      </c>
      <c r="BM36" s="223"/>
      <c r="BN36" s="223"/>
      <c r="BO36" s="223"/>
      <c r="BP36" s="223"/>
      <c r="BQ36" s="223"/>
      <c r="BR36" s="223">
        <v>17</v>
      </c>
    </row>
    <row r="37" spans="1:70">
      <c r="A37" s="222">
        <v>4421086400000</v>
      </c>
      <c r="B37" s="231" t="s">
        <v>1804</v>
      </c>
      <c r="C37" s="226" t="s">
        <v>1902</v>
      </c>
      <c r="D37" s="223" t="s">
        <v>1805</v>
      </c>
      <c r="E37" s="223"/>
      <c r="F37" s="223"/>
      <c r="G37" s="223"/>
      <c r="H37" s="223">
        <v>2</v>
      </c>
      <c r="I37" s="223">
        <v>44</v>
      </c>
      <c r="J37" s="223">
        <v>205</v>
      </c>
      <c r="K37" s="223" t="s">
        <v>2943</v>
      </c>
      <c r="L37" s="223" t="s">
        <v>4224</v>
      </c>
      <c r="M37" s="223">
        <v>32.962132151299997</v>
      </c>
      <c r="N37" s="223">
        <v>131.89989209199999</v>
      </c>
      <c r="O37" s="223" t="s">
        <v>1903</v>
      </c>
      <c r="P37" s="201" t="str">
        <f t="shared" si="0"/>
        <v>https://cyberjapandata.gsi.go.jp/#16/32.9621321513/131.899892092/&amp;base=std&amp;ls=std&amp;disp=1&amp;vs=c1g1j0h0k0l0u0t0z0r0s0m0f1</v>
      </c>
      <c r="Q37" s="227" t="s">
        <v>1756</v>
      </c>
      <c r="R37" s="223"/>
      <c r="S37" s="223">
        <v>1</v>
      </c>
      <c r="T37" s="223">
        <v>1</v>
      </c>
      <c r="U37" s="223">
        <v>1</v>
      </c>
      <c r="V37" s="223">
        <v>1</v>
      </c>
      <c r="W37" s="223">
        <v>1</v>
      </c>
      <c r="X37" s="223">
        <v>1</v>
      </c>
      <c r="Y37" s="223">
        <v>0</v>
      </c>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v>0</v>
      </c>
      <c r="BJ37" s="223" t="s">
        <v>2944</v>
      </c>
      <c r="BK37" s="223">
        <v>19</v>
      </c>
      <c r="BL37" s="223">
        <v>0</v>
      </c>
      <c r="BM37" s="223"/>
      <c r="BN37" s="223"/>
      <c r="BO37" s="223"/>
      <c r="BP37" s="223"/>
      <c r="BQ37" s="223"/>
      <c r="BR37" s="223">
        <v>19</v>
      </c>
    </row>
    <row r="38" spans="1:70">
      <c r="A38" s="222">
        <v>4421086700000</v>
      </c>
      <c r="B38" s="231" t="s">
        <v>1804</v>
      </c>
      <c r="C38" s="226" t="s">
        <v>1608</v>
      </c>
      <c r="D38" s="223" t="s">
        <v>1904</v>
      </c>
      <c r="E38" s="223"/>
      <c r="F38" s="223"/>
      <c r="G38" s="223" t="s">
        <v>2945</v>
      </c>
      <c r="H38" s="223">
        <v>2</v>
      </c>
      <c r="I38" s="223">
        <v>44</v>
      </c>
      <c r="J38" s="223">
        <v>205</v>
      </c>
      <c r="K38" s="223" t="s">
        <v>2946</v>
      </c>
      <c r="L38" s="223" t="s">
        <v>4225</v>
      </c>
      <c r="M38" s="223">
        <v>32.973027881199997</v>
      </c>
      <c r="N38" s="223">
        <v>131.90340042099999</v>
      </c>
      <c r="O38" s="223" t="s">
        <v>1905</v>
      </c>
      <c r="P38" s="201" t="str">
        <f t="shared" si="0"/>
        <v>https://cyberjapandata.gsi.go.jp/#16/32.9730278812/131.903400421/&amp;base=std&amp;ls=std&amp;disp=1&amp;vs=c1g1j0h0k0l0u0t0z0r0s0m0f1</v>
      </c>
      <c r="Q38" s="227" t="s">
        <v>1755</v>
      </c>
      <c r="R38" s="223"/>
      <c r="S38" s="223">
        <v>1</v>
      </c>
      <c r="T38" s="223">
        <v>1</v>
      </c>
      <c r="U38" s="223">
        <v>1</v>
      </c>
      <c r="V38" s="223">
        <v>1</v>
      </c>
      <c r="W38" s="223">
        <v>1</v>
      </c>
      <c r="X38" s="223">
        <v>1</v>
      </c>
      <c r="Y38" s="223">
        <v>0</v>
      </c>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c r="AZ38" s="223"/>
      <c r="BA38" s="223"/>
      <c r="BB38" s="223"/>
      <c r="BC38" s="223"/>
      <c r="BD38" s="223"/>
      <c r="BE38" s="223"/>
      <c r="BF38" s="223"/>
      <c r="BG38" s="223"/>
      <c r="BH38" s="223"/>
      <c r="BI38" s="223">
        <v>0</v>
      </c>
      <c r="BJ38" s="223" t="s">
        <v>2947</v>
      </c>
      <c r="BK38" s="223">
        <v>0</v>
      </c>
      <c r="BL38" s="223">
        <v>0</v>
      </c>
      <c r="BM38" s="223">
        <v>0</v>
      </c>
      <c r="BN38" s="223">
        <v>0</v>
      </c>
      <c r="BO38" s="223"/>
      <c r="BP38" s="223"/>
      <c r="BQ38" s="223"/>
      <c r="BR38" s="223">
        <v>0</v>
      </c>
    </row>
    <row r="39" spans="1:70">
      <c r="A39" s="222">
        <v>4421086800000</v>
      </c>
      <c r="B39" s="231" t="s">
        <v>1804</v>
      </c>
      <c r="C39" s="226" t="s">
        <v>1906</v>
      </c>
      <c r="D39" s="223" t="s">
        <v>1906</v>
      </c>
      <c r="E39" s="223"/>
      <c r="F39" s="223" t="s">
        <v>1906</v>
      </c>
      <c r="G39" s="223" t="s">
        <v>1908</v>
      </c>
      <c r="H39" s="223">
        <v>2</v>
      </c>
      <c r="I39" s="223">
        <v>44</v>
      </c>
      <c r="J39" s="223">
        <v>205</v>
      </c>
      <c r="K39" s="223" t="s">
        <v>2948</v>
      </c>
      <c r="L39" s="223" t="s">
        <v>4226</v>
      </c>
      <c r="M39" s="223">
        <v>32.796495159828098</v>
      </c>
      <c r="N39" s="223">
        <v>131.92569675433</v>
      </c>
      <c r="O39" s="223" t="s">
        <v>1907</v>
      </c>
      <c r="P39" s="201" t="str">
        <f t="shared" si="0"/>
        <v>https://cyberjapandata.gsi.go.jp/#16/32.7964951598281/131.92569675433/&amp;base=std&amp;ls=std&amp;disp=1&amp;vs=c1g1j0h0k0l0u0t0z0r0s0m0f1</v>
      </c>
      <c r="Q39" s="227" t="s">
        <v>1755</v>
      </c>
      <c r="R39" s="223"/>
      <c r="S39" s="223">
        <v>1</v>
      </c>
      <c r="T39" s="223">
        <v>1</v>
      </c>
      <c r="U39" s="223">
        <v>1</v>
      </c>
      <c r="V39" s="223">
        <v>1</v>
      </c>
      <c r="W39" s="223">
        <v>1</v>
      </c>
      <c r="X39" s="223">
        <v>0</v>
      </c>
      <c r="Y39" s="223">
        <v>0</v>
      </c>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c r="AZ39" s="223"/>
      <c r="BA39" s="223"/>
      <c r="BB39" s="223"/>
      <c r="BC39" s="223"/>
      <c r="BD39" s="223"/>
      <c r="BE39" s="223"/>
      <c r="BF39" s="223"/>
      <c r="BG39" s="223"/>
      <c r="BH39" s="223"/>
      <c r="BI39" s="223">
        <v>0</v>
      </c>
      <c r="BJ39" s="223" t="s">
        <v>2949</v>
      </c>
      <c r="BK39" s="223">
        <v>16</v>
      </c>
      <c r="BL39" s="223">
        <v>0</v>
      </c>
      <c r="BM39" s="223"/>
      <c r="BN39" s="223"/>
      <c r="BO39" s="223"/>
      <c r="BP39" s="223"/>
      <c r="BQ39" s="223"/>
      <c r="BR39" s="223">
        <v>16</v>
      </c>
    </row>
    <row r="40" spans="1:70">
      <c r="A40" s="222">
        <v>4421086900000</v>
      </c>
      <c r="B40" s="231" t="s">
        <v>1804</v>
      </c>
      <c r="C40" s="226" t="s">
        <v>1909</v>
      </c>
      <c r="D40" s="223" t="s">
        <v>1910</v>
      </c>
      <c r="E40" s="223"/>
      <c r="F40" s="223"/>
      <c r="G40" s="223" t="s">
        <v>1912</v>
      </c>
      <c r="H40" s="223">
        <v>2</v>
      </c>
      <c r="I40" s="223">
        <v>44</v>
      </c>
      <c r="J40" s="223">
        <v>205</v>
      </c>
      <c r="K40" s="223" t="s">
        <v>2950</v>
      </c>
      <c r="L40" s="223" t="s">
        <v>4227</v>
      </c>
      <c r="M40" s="223">
        <v>32.956140937500003</v>
      </c>
      <c r="N40" s="223">
        <v>131.88945293399999</v>
      </c>
      <c r="O40" s="223" t="s">
        <v>1911</v>
      </c>
      <c r="P40" s="201" t="str">
        <f t="shared" si="0"/>
        <v>https://cyberjapandata.gsi.go.jp/#16/32.9561409375/131.889452934/&amp;base=std&amp;ls=std&amp;disp=1&amp;vs=c1g1j0h0k0l0u0t0z0r0s0m0f1</v>
      </c>
      <c r="Q40" s="227" t="s">
        <v>1759</v>
      </c>
      <c r="R40" s="223" t="s">
        <v>2951</v>
      </c>
      <c r="S40" s="223">
        <v>1</v>
      </c>
      <c r="T40" s="223">
        <v>1</v>
      </c>
      <c r="U40" s="223">
        <v>1</v>
      </c>
      <c r="V40" s="223">
        <v>0</v>
      </c>
      <c r="W40" s="223">
        <v>1</v>
      </c>
      <c r="X40" s="223">
        <v>1</v>
      </c>
      <c r="Y40" s="223">
        <v>0</v>
      </c>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c r="AZ40" s="223"/>
      <c r="BA40" s="223"/>
      <c r="BB40" s="223"/>
      <c r="BC40" s="223"/>
      <c r="BD40" s="223"/>
      <c r="BE40" s="223"/>
      <c r="BF40" s="223"/>
      <c r="BG40" s="223"/>
      <c r="BH40" s="223"/>
      <c r="BI40" s="223">
        <v>0</v>
      </c>
      <c r="BJ40" s="223"/>
      <c r="BK40" s="223">
        <v>0</v>
      </c>
      <c r="BL40" s="223">
        <v>0</v>
      </c>
      <c r="BM40" s="223"/>
      <c r="BN40" s="223"/>
      <c r="BO40" s="223"/>
      <c r="BP40" s="223"/>
      <c r="BQ40" s="223"/>
      <c r="BR40" s="223">
        <v>0</v>
      </c>
    </row>
    <row r="41" spans="1:70">
      <c r="A41" s="222">
        <v>4421087000000</v>
      </c>
      <c r="B41" s="231" t="s">
        <v>1804</v>
      </c>
      <c r="C41" s="226" t="s">
        <v>1913</v>
      </c>
      <c r="D41" s="223" t="s">
        <v>1914</v>
      </c>
      <c r="E41" s="223"/>
      <c r="F41" s="223" t="s">
        <v>1914</v>
      </c>
      <c r="G41" s="223" t="s">
        <v>1916</v>
      </c>
      <c r="H41" s="223">
        <v>2</v>
      </c>
      <c r="I41" s="223">
        <v>44</v>
      </c>
      <c r="J41" s="223">
        <v>205</v>
      </c>
      <c r="K41" s="223" t="s">
        <v>2952</v>
      </c>
      <c r="L41" s="223" t="s">
        <v>4228</v>
      </c>
      <c r="M41" s="223">
        <v>32.9554595496978</v>
      </c>
      <c r="N41" s="223">
        <v>131.89372138017399</v>
      </c>
      <c r="O41" s="223" t="s">
        <v>1915</v>
      </c>
      <c r="P41" s="201" t="str">
        <f t="shared" si="0"/>
        <v>https://cyberjapandata.gsi.go.jp/#16/32.9554595496978/131.893721380174/&amp;base=std&amp;ls=std&amp;disp=1&amp;vs=c1g1j0h0k0l0u0t0z0r0s0m0f1</v>
      </c>
      <c r="Q41" s="226" t="s">
        <v>2442</v>
      </c>
      <c r="R41" s="223"/>
      <c r="S41" s="223">
        <v>1</v>
      </c>
      <c r="T41" s="223">
        <v>1</v>
      </c>
      <c r="U41" s="223">
        <v>1</v>
      </c>
      <c r="V41" s="223">
        <v>1</v>
      </c>
      <c r="W41" s="223">
        <v>1</v>
      </c>
      <c r="X41" s="223">
        <v>1</v>
      </c>
      <c r="Y41" s="223">
        <v>0</v>
      </c>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c r="AZ41" s="223"/>
      <c r="BA41" s="223"/>
      <c r="BB41" s="223"/>
      <c r="BC41" s="223"/>
      <c r="BD41" s="223"/>
      <c r="BE41" s="223"/>
      <c r="BF41" s="223"/>
      <c r="BG41" s="223"/>
      <c r="BH41" s="223"/>
      <c r="BI41" s="223">
        <v>0</v>
      </c>
      <c r="BJ41" s="223" t="s">
        <v>2953</v>
      </c>
      <c r="BK41" s="223">
        <v>3</v>
      </c>
      <c r="BL41" s="223">
        <v>0</v>
      </c>
      <c r="BM41" s="223"/>
      <c r="BN41" s="223"/>
      <c r="BO41" s="223"/>
      <c r="BP41" s="223"/>
      <c r="BQ41" s="223"/>
      <c r="BR41" s="223">
        <v>3</v>
      </c>
    </row>
    <row r="42" spans="1:70">
      <c r="A42" s="222">
        <v>4421087100000</v>
      </c>
      <c r="B42" s="231" t="s">
        <v>1804</v>
      </c>
      <c r="C42" s="226" t="s">
        <v>1917</v>
      </c>
      <c r="D42" s="223" t="s">
        <v>1918</v>
      </c>
      <c r="E42" s="223"/>
      <c r="F42" s="223"/>
      <c r="G42" s="223" t="s">
        <v>1920</v>
      </c>
      <c r="H42" s="223">
        <v>2</v>
      </c>
      <c r="I42" s="223">
        <v>44</v>
      </c>
      <c r="J42" s="223">
        <v>205</v>
      </c>
      <c r="K42" s="223" t="s">
        <v>2954</v>
      </c>
      <c r="L42" s="223" t="s">
        <v>1375</v>
      </c>
      <c r="M42" s="223">
        <v>32.955447747800001</v>
      </c>
      <c r="N42" s="223">
        <v>131.89347624800001</v>
      </c>
      <c r="O42" s="223" t="s">
        <v>1919</v>
      </c>
      <c r="P42" s="201" t="str">
        <f t="shared" si="0"/>
        <v>https://cyberjapandata.gsi.go.jp/#16/32.9554477478/131.893476248/&amp;base=std&amp;ls=std&amp;disp=1&amp;vs=c1g1j0h0k0l0u0t0z0r0s0m0f1</v>
      </c>
      <c r="Q42" s="227" t="s">
        <v>1754</v>
      </c>
      <c r="R42" s="223"/>
      <c r="S42" s="223">
        <v>1</v>
      </c>
      <c r="T42" s="223">
        <v>1</v>
      </c>
      <c r="U42" s="223">
        <v>1</v>
      </c>
      <c r="V42" s="223">
        <v>1</v>
      </c>
      <c r="W42" s="223">
        <v>1</v>
      </c>
      <c r="X42" s="223">
        <v>1</v>
      </c>
      <c r="Y42" s="223">
        <v>0</v>
      </c>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c r="AZ42" s="223"/>
      <c r="BA42" s="223"/>
      <c r="BB42" s="223"/>
      <c r="BC42" s="223"/>
      <c r="BD42" s="223"/>
      <c r="BE42" s="223"/>
      <c r="BF42" s="223"/>
      <c r="BG42" s="223"/>
      <c r="BH42" s="223"/>
      <c r="BI42" s="223">
        <v>0</v>
      </c>
      <c r="BJ42" s="223" t="s">
        <v>2955</v>
      </c>
      <c r="BK42" s="223">
        <v>0</v>
      </c>
      <c r="BL42" s="223">
        <v>0</v>
      </c>
      <c r="BM42" s="223"/>
      <c r="BN42" s="223"/>
      <c r="BO42" s="223"/>
      <c r="BP42" s="223"/>
      <c r="BQ42" s="223"/>
      <c r="BR42" s="223">
        <v>0</v>
      </c>
    </row>
    <row r="43" spans="1:70">
      <c r="A43" s="222">
        <v>4421087300000</v>
      </c>
      <c r="B43" s="231" t="s">
        <v>1804</v>
      </c>
      <c r="C43" s="226" t="s">
        <v>1921</v>
      </c>
      <c r="D43" s="223" t="s">
        <v>1922</v>
      </c>
      <c r="E43" s="223"/>
      <c r="F43" s="223"/>
      <c r="G43" s="223" t="s">
        <v>1924</v>
      </c>
      <c r="H43" s="223">
        <v>2</v>
      </c>
      <c r="I43" s="223">
        <v>44</v>
      </c>
      <c r="J43" s="223">
        <v>205</v>
      </c>
      <c r="K43" s="223" t="s">
        <v>2956</v>
      </c>
      <c r="L43" s="223" t="s">
        <v>4229</v>
      </c>
      <c r="M43" s="223">
        <v>32.945807884332901</v>
      </c>
      <c r="N43" s="223">
        <v>131.899773258647</v>
      </c>
      <c r="O43" s="223" t="s">
        <v>1923</v>
      </c>
      <c r="P43" s="201" t="str">
        <f t="shared" si="0"/>
        <v>https://cyberjapandata.gsi.go.jp/#16/32.9458078843329/131.899773258647/&amp;base=std&amp;ls=std&amp;disp=1&amp;vs=c1g1j0h0k0l0u0t0z0r0s0m0f1</v>
      </c>
      <c r="Q43" s="227" t="s">
        <v>1754</v>
      </c>
      <c r="R43" s="223"/>
      <c r="S43" s="223">
        <v>1</v>
      </c>
      <c r="T43" s="223">
        <v>1</v>
      </c>
      <c r="U43" s="223">
        <v>1</v>
      </c>
      <c r="V43" s="223">
        <v>1</v>
      </c>
      <c r="W43" s="223">
        <v>1</v>
      </c>
      <c r="X43" s="223">
        <v>1</v>
      </c>
      <c r="Y43" s="223">
        <v>0</v>
      </c>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v>0</v>
      </c>
      <c r="BJ43" s="223"/>
      <c r="BK43" s="223">
        <v>0</v>
      </c>
      <c r="BL43" s="223">
        <v>0</v>
      </c>
      <c r="BM43" s="223"/>
      <c r="BN43" s="223"/>
      <c r="BO43" s="223"/>
      <c r="BP43" s="223"/>
      <c r="BQ43" s="223"/>
      <c r="BR43" s="223">
        <v>0</v>
      </c>
    </row>
    <row r="44" spans="1:70">
      <c r="A44" s="222">
        <v>4421087400000</v>
      </c>
      <c r="B44" s="231" t="s">
        <v>1804</v>
      </c>
      <c r="C44" s="226" t="s">
        <v>1925</v>
      </c>
      <c r="D44" s="223" t="s">
        <v>1926</v>
      </c>
      <c r="E44" s="223"/>
      <c r="F44" s="223"/>
      <c r="G44" s="223" t="s">
        <v>1928</v>
      </c>
      <c r="H44" s="223">
        <v>2</v>
      </c>
      <c r="I44" s="223">
        <v>44</v>
      </c>
      <c r="J44" s="223">
        <v>205</v>
      </c>
      <c r="K44" s="223" t="s">
        <v>2957</v>
      </c>
      <c r="L44" s="223" t="s">
        <v>4230</v>
      </c>
      <c r="M44" s="223">
        <v>32.960209941999999</v>
      </c>
      <c r="N44" s="223">
        <v>131.869872808</v>
      </c>
      <c r="O44" s="223" t="s">
        <v>1927</v>
      </c>
      <c r="P44" s="201" t="str">
        <f t="shared" si="0"/>
        <v>https://cyberjapandata.gsi.go.jp/#16/32.960209942/131.869872808/&amp;base=std&amp;ls=std&amp;disp=1&amp;vs=c1g1j0h0k0l0u0t0z0r0s0m0f1</v>
      </c>
      <c r="Q44" s="226" t="s">
        <v>2442</v>
      </c>
      <c r="R44" s="223" t="s">
        <v>2958</v>
      </c>
      <c r="S44" s="223">
        <v>1</v>
      </c>
      <c r="T44" s="223">
        <v>1</v>
      </c>
      <c r="U44" s="223">
        <v>0</v>
      </c>
      <c r="V44" s="223">
        <v>1</v>
      </c>
      <c r="W44" s="223">
        <v>1</v>
      </c>
      <c r="X44" s="223">
        <v>1</v>
      </c>
      <c r="Y44" s="223">
        <v>0</v>
      </c>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v>0</v>
      </c>
      <c r="BJ44" s="223"/>
      <c r="BK44" s="223">
        <v>17</v>
      </c>
      <c r="BL44" s="223">
        <v>0</v>
      </c>
      <c r="BM44" s="223"/>
      <c r="BN44" s="223"/>
      <c r="BO44" s="223"/>
      <c r="BP44" s="223"/>
      <c r="BQ44" s="223"/>
      <c r="BR44" s="223">
        <v>17</v>
      </c>
    </row>
    <row r="45" spans="1:70">
      <c r="A45" s="222">
        <v>4421087500000</v>
      </c>
      <c r="B45" s="231" t="s">
        <v>1804</v>
      </c>
      <c r="C45" s="226" t="s">
        <v>2959</v>
      </c>
      <c r="D45" s="223" t="s">
        <v>2960</v>
      </c>
      <c r="E45" s="223" t="s">
        <v>1929</v>
      </c>
      <c r="F45" s="223" t="s">
        <v>1931</v>
      </c>
      <c r="G45" s="223" t="s">
        <v>1933</v>
      </c>
      <c r="H45" s="223">
        <v>2</v>
      </c>
      <c r="I45" s="223">
        <v>44</v>
      </c>
      <c r="J45" s="223">
        <v>205</v>
      </c>
      <c r="K45" s="223" t="s">
        <v>2961</v>
      </c>
      <c r="L45" s="223" t="s">
        <v>4271</v>
      </c>
      <c r="M45" s="223">
        <v>32.961677258199998</v>
      </c>
      <c r="N45" s="223">
        <v>131.909623146</v>
      </c>
      <c r="O45" s="223" t="s">
        <v>1932</v>
      </c>
      <c r="P45" s="201" t="str">
        <f t="shared" si="0"/>
        <v>https://cyberjapandata.gsi.go.jp/#16/32.9616772582/131.909623146/&amp;base=std&amp;ls=std&amp;disp=1&amp;vs=c1g1j0h0k0l0u0t0z0r0s0m0f1</v>
      </c>
      <c r="Q45" s="227" t="s">
        <v>1757</v>
      </c>
      <c r="R45" s="223"/>
      <c r="S45" s="223">
        <v>1</v>
      </c>
      <c r="T45" s="223">
        <v>1</v>
      </c>
      <c r="U45" s="223">
        <v>1</v>
      </c>
      <c r="V45" s="223">
        <v>1</v>
      </c>
      <c r="W45" s="223">
        <v>1</v>
      </c>
      <c r="X45" s="223">
        <v>1</v>
      </c>
      <c r="Y45" s="223">
        <v>0</v>
      </c>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v>0</v>
      </c>
      <c r="BJ45" s="223" t="s">
        <v>2962</v>
      </c>
      <c r="BK45" s="223">
        <v>0</v>
      </c>
      <c r="BL45" s="223">
        <v>0</v>
      </c>
      <c r="BM45" s="223">
        <v>0</v>
      </c>
      <c r="BN45" s="223">
        <v>0</v>
      </c>
      <c r="BO45" s="223"/>
      <c r="BP45" s="223"/>
      <c r="BQ45" s="223"/>
      <c r="BR45" s="223">
        <v>0</v>
      </c>
    </row>
    <row r="46" spans="1:70">
      <c r="A46" s="222">
        <v>4422004200000</v>
      </c>
      <c r="B46" s="231" t="s">
        <v>1804</v>
      </c>
      <c r="C46" s="226" t="s">
        <v>1934</v>
      </c>
      <c r="D46" s="223" t="s">
        <v>1935</v>
      </c>
      <c r="E46" s="223"/>
      <c r="F46" s="223"/>
      <c r="G46" s="223"/>
      <c r="H46" s="223">
        <v>2</v>
      </c>
      <c r="I46" s="223">
        <v>44</v>
      </c>
      <c r="J46" s="223">
        <v>205</v>
      </c>
      <c r="K46" s="223" t="s">
        <v>2963</v>
      </c>
      <c r="L46" s="223" t="s">
        <v>4231</v>
      </c>
      <c r="M46" s="223">
        <v>32.957950407299997</v>
      </c>
      <c r="N46" s="223">
        <v>131.89468860599999</v>
      </c>
      <c r="O46" s="223" t="s">
        <v>1936</v>
      </c>
      <c r="P46" s="201" t="str">
        <f t="shared" si="0"/>
        <v>https://cyberjapandata.gsi.go.jp/#16/32.9579504073/131.894688606/&amp;base=std&amp;ls=std&amp;disp=1&amp;vs=c1g1j0h0k0l0u0t0z0r0s0m0f1</v>
      </c>
      <c r="Q46" s="227" t="s">
        <v>1754</v>
      </c>
      <c r="R46" s="223"/>
      <c r="S46" s="223">
        <v>1</v>
      </c>
      <c r="T46" s="223">
        <v>1</v>
      </c>
      <c r="U46" s="223">
        <v>1</v>
      </c>
      <c r="V46" s="223">
        <v>1</v>
      </c>
      <c r="W46" s="223">
        <v>1</v>
      </c>
      <c r="X46" s="223">
        <v>1</v>
      </c>
      <c r="Y46" s="223">
        <v>0</v>
      </c>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v>0</v>
      </c>
      <c r="BJ46" s="223" t="s">
        <v>2964</v>
      </c>
      <c r="BK46" s="223">
        <v>0</v>
      </c>
      <c r="BL46" s="223">
        <v>0</v>
      </c>
      <c r="BM46" s="223">
        <v>0</v>
      </c>
      <c r="BN46" s="223">
        <v>0</v>
      </c>
      <c r="BO46" s="223"/>
      <c r="BP46" s="223"/>
      <c r="BQ46" s="223"/>
      <c r="BR46" s="223">
        <v>0</v>
      </c>
    </row>
    <row r="47" spans="1:70">
      <c r="A47" s="222">
        <v>4422010700000</v>
      </c>
      <c r="B47" s="231" t="s">
        <v>1804</v>
      </c>
      <c r="C47" s="226" t="s">
        <v>1937</v>
      </c>
      <c r="D47" s="223" t="s">
        <v>1938</v>
      </c>
      <c r="E47" s="223"/>
      <c r="F47" s="223"/>
      <c r="G47" s="223" t="s">
        <v>2965</v>
      </c>
      <c r="H47" s="223">
        <v>2</v>
      </c>
      <c r="I47" s="223">
        <v>44</v>
      </c>
      <c r="J47" s="223">
        <v>205</v>
      </c>
      <c r="K47" s="223" t="s">
        <v>2966</v>
      </c>
      <c r="L47" s="223" t="s">
        <v>4232</v>
      </c>
      <c r="M47" s="223">
        <v>32.955551100000001</v>
      </c>
      <c r="N47" s="223">
        <v>131.90378229999999</v>
      </c>
      <c r="O47" s="223" t="s">
        <v>1939</v>
      </c>
      <c r="P47" s="201" t="str">
        <f t="shared" si="0"/>
        <v>https://cyberjapandata.gsi.go.jp/#16/32.9555511/131.9037823/&amp;base=std&amp;ls=std&amp;disp=1&amp;vs=c1g1j0h0k0l0u0t0z0r0s0m0f1</v>
      </c>
      <c r="Q47" s="227" t="s">
        <v>1754</v>
      </c>
      <c r="R47" s="223"/>
      <c r="S47" s="223">
        <v>1</v>
      </c>
      <c r="T47" s="223">
        <v>1</v>
      </c>
      <c r="U47" s="223">
        <v>1</v>
      </c>
      <c r="V47" s="223">
        <v>1</v>
      </c>
      <c r="W47" s="223">
        <v>1</v>
      </c>
      <c r="X47" s="223">
        <v>1</v>
      </c>
      <c r="Y47" s="223">
        <v>0</v>
      </c>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v>0</v>
      </c>
      <c r="BJ47" s="223"/>
      <c r="BK47" s="223">
        <v>0</v>
      </c>
      <c r="BL47" s="223">
        <v>0</v>
      </c>
      <c r="BM47" s="223"/>
      <c r="BN47" s="223"/>
      <c r="BO47" s="223"/>
      <c r="BP47" s="223"/>
      <c r="BQ47" s="223"/>
      <c r="BR47" s="223">
        <v>0</v>
      </c>
    </row>
    <row r="48" spans="1:70">
      <c r="A48" s="222">
        <v>4422031300000</v>
      </c>
      <c r="B48" s="231" t="s">
        <v>1804</v>
      </c>
      <c r="C48" s="226" t="s">
        <v>1041</v>
      </c>
      <c r="D48" s="223" t="s">
        <v>1940</v>
      </c>
      <c r="E48" s="223"/>
      <c r="F48" s="223"/>
      <c r="G48" s="223"/>
      <c r="H48" s="223">
        <v>2</v>
      </c>
      <c r="I48" s="223">
        <v>44</v>
      </c>
      <c r="J48" s="223">
        <v>205</v>
      </c>
      <c r="K48" s="223" t="s">
        <v>2967</v>
      </c>
      <c r="L48" s="223" t="s">
        <v>1347</v>
      </c>
      <c r="M48" s="223">
        <v>32.9700688</v>
      </c>
      <c r="N48" s="223">
        <v>131.9044346</v>
      </c>
      <c r="O48" s="223" t="s">
        <v>1941</v>
      </c>
      <c r="P48" s="201" t="str">
        <f t="shared" si="0"/>
        <v>https://cyberjapandata.gsi.go.jp/#16/32.9700688/131.9044346/&amp;base=std&amp;ls=std&amp;disp=1&amp;vs=c1g1j0h0k0l0u0t0z0r0s0m0f1</v>
      </c>
      <c r="Q48" s="227" t="s">
        <v>1758</v>
      </c>
      <c r="R48" s="223"/>
      <c r="S48" s="223">
        <v>1</v>
      </c>
      <c r="T48" s="223">
        <v>1</v>
      </c>
      <c r="U48" s="223">
        <v>1</v>
      </c>
      <c r="V48" s="223">
        <v>1</v>
      </c>
      <c r="W48" s="223">
        <v>1</v>
      </c>
      <c r="X48" s="223">
        <v>0</v>
      </c>
      <c r="Y48" s="223">
        <v>0</v>
      </c>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v>1</v>
      </c>
      <c r="BJ48" s="223"/>
      <c r="BK48" s="223">
        <v>0</v>
      </c>
      <c r="BL48" s="223">
        <v>0</v>
      </c>
      <c r="BM48" s="223"/>
      <c r="BN48" s="223"/>
      <c r="BO48" s="223"/>
      <c r="BP48" s="223"/>
      <c r="BQ48" s="223"/>
      <c r="BR48" s="223">
        <v>0</v>
      </c>
    </row>
    <row r="49" spans="1:70">
      <c r="A49" s="222">
        <v>4422031900000</v>
      </c>
      <c r="B49" s="231" t="s">
        <v>1804</v>
      </c>
      <c r="C49" s="226" t="s">
        <v>1942</v>
      </c>
      <c r="D49" s="223" t="s">
        <v>1943</v>
      </c>
      <c r="E49" s="223"/>
      <c r="F49" s="223"/>
      <c r="G49" s="223"/>
      <c r="H49" s="223">
        <v>2</v>
      </c>
      <c r="I49" s="223">
        <v>44</v>
      </c>
      <c r="J49" s="223">
        <v>205</v>
      </c>
      <c r="K49" s="223" t="s">
        <v>2968</v>
      </c>
      <c r="L49" s="223" t="s">
        <v>4233</v>
      </c>
      <c r="M49" s="223">
        <v>33.0003598829</v>
      </c>
      <c r="N49" s="223">
        <v>131.889764071</v>
      </c>
      <c r="O49" s="223" t="s">
        <v>1944</v>
      </c>
      <c r="P49" s="201" t="str">
        <f t="shared" si="0"/>
        <v>https://cyberjapandata.gsi.go.jp/#16/33.0003598829/131.889764071/&amp;base=std&amp;ls=std&amp;disp=1&amp;vs=c1g1j0h0k0l0u0t0z0r0s0m0f1</v>
      </c>
      <c r="Q49" s="227" t="s">
        <v>1757</v>
      </c>
      <c r="R49" s="223"/>
      <c r="S49" s="223">
        <v>1</v>
      </c>
      <c r="T49" s="223">
        <v>1</v>
      </c>
      <c r="U49" s="223">
        <v>1</v>
      </c>
      <c r="V49" s="223">
        <v>1</v>
      </c>
      <c r="W49" s="223">
        <v>1</v>
      </c>
      <c r="X49" s="223">
        <v>0</v>
      </c>
      <c r="Y49" s="223">
        <v>0</v>
      </c>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v>0</v>
      </c>
      <c r="BJ49" s="223"/>
      <c r="BK49" s="223">
        <v>0</v>
      </c>
      <c r="BL49" s="223">
        <v>0</v>
      </c>
      <c r="BM49" s="223"/>
      <c r="BN49" s="223"/>
      <c r="BO49" s="223"/>
      <c r="BP49" s="223"/>
      <c r="BQ49" s="223"/>
      <c r="BR49" s="223">
        <v>0</v>
      </c>
    </row>
    <row r="50" spans="1:70">
      <c r="A50" s="222">
        <v>4422036400000</v>
      </c>
      <c r="B50" s="231" t="s">
        <v>1804</v>
      </c>
      <c r="C50" s="226" t="s">
        <v>1945</v>
      </c>
      <c r="D50" s="223" t="s">
        <v>1946</v>
      </c>
      <c r="E50" s="223"/>
      <c r="F50" s="223"/>
      <c r="G50" s="223" t="s">
        <v>1948</v>
      </c>
      <c r="H50" s="223">
        <v>2</v>
      </c>
      <c r="I50" s="223">
        <v>44</v>
      </c>
      <c r="J50" s="223">
        <v>205</v>
      </c>
      <c r="K50" s="223" t="s">
        <v>2969</v>
      </c>
      <c r="L50" s="223" t="s">
        <v>4234</v>
      </c>
      <c r="M50" s="223">
        <v>32.964385449222803</v>
      </c>
      <c r="N50" s="223">
        <v>131.90594278755199</v>
      </c>
      <c r="O50" s="223" t="s">
        <v>1947</v>
      </c>
      <c r="P50" s="201" t="str">
        <f t="shared" si="0"/>
        <v>https://cyberjapandata.gsi.go.jp/#16/32.9643854492228/131.905942787552/&amp;base=std&amp;ls=std&amp;disp=1&amp;vs=c1g1j0h0k0l0u0t0z0r0s0m0f1</v>
      </c>
      <c r="Q50" s="227" t="s">
        <v>1756</v>
      </c>
      <c r="R50" s="223" t="s">
        <v>2970</v>
      </c>
      <c r="S50" s="223">
        <v>1</v>
      </c>
      <c r="T50" s="223">
        <v>1</v>
      </c>
      <c r="U50" s="223">
        <v>1</v>
      </c>
      <c r="V50" s="223">
        <v>1</v>
      </c>
      <c r="W50" s="223">
        <v>1</v>
      </c>
      <c r="X50" s="223">
        <v>1</v>
      </c>
      <c r="Y50" s="223">
        <v>0</v>
      </c>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v>0</v>
      </c>
      <c r="BJ50" s="223" t="s">
        <v>2971</v>
      </c>
      <c r="BK50" s="223">
        <v>0</v>
      </c>
      <c r="BL50" s="223">
        <v>0</v>
      </c>
      <c r="BM50" s="223"/>
      <c r="BN50" s="223"/>
      <c r="BO50" s="223"/>
      <c r="BP50" s="223"/>
      <c r="BQ50" s="223"/>
      <c r="BR50" s="223">
        <v>0</v>
      </c>
    </row>
    <row r="51" spans="1:70" ht="20.45" customHeight="1">
      <c r="A51" s="222">
        <v>4422039800000</v>
      </c>
      <c r="B51" s="231" t="s">
        <v>1804</v>
      </c>
      <c r="C51" s="226" t="s">
        <v>1949</v>
      </c>
      <c r="D51" s="223" t="s">
        <v>1950</v>
      </c>
      <c r="E51" s="223"/>
      <c r="F51" s="223"/>
      <c r="G51" s="223"/>
      <c r="H51" s="223">
        <v>2</v>
      </c>
      <c r="I51" s="223">
        <v>44</v>
      </c>
      <c r="J51" s="223">
        <v>205</v>
      </c>
      <c r="K51" s="223" t="s">
        <v>2972</v>
      </c>
      <c r="L51" s="223" t="s">
        <v>4235</v>
      </c>
      <c r="M51" s="223">
        <v>32.945472414900003</v>
      </c>
      <c r="N51" s="223">
        <v>131.896383762</v>
      </c>
      <c r="O51" s="223" t="s">
        <v>1951</v>
      </c>
      <c r="P51" s="201" t="str">
        <f t="shared" si="0"/>
        <v>https://cyberjapandata.gsi.go.jp/#16/32.9454724149/131.896383762/&amp;base=std&amp;ls=std&amp;disp=1&amp;vs=c1g1j0h0k0l0u0t0z0r0s0m0f1</v>
      </c>
      <c r="Q51" s="226" t="s">
        <v>2442</v>
      </c>
      <c r="R51" s="223" t="s">
        <v>2973</v>
      </c>
      <c r="S51" s="223">
        <v>1</v>
      </c>
      <c r="T51" s="223">
        <v>1</v>
      </c>
      <c r="U51" s="223">
        <v>1</v>
      </c>
      <c r="V51" s="223">
        <v>0</v>
      </c>
      <c r="W51" s="223">
        <v>1</v>
      </c>
      <c r="X51" s="223">
        <v>1</v>
      </c>
      <c r="Y51" s="223">
        <v>0</v>
      </c>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v>1</v>
      </c>
      <c r="BJ51" s="223" t="s">
        <v>2974</v>
      </c>
      <c r="BK51" s="223">
        <v>0</v>
      </c>
      <c r="BL51" s="223">
        <v>0</v>
      </c>
      <c r="BM51" s="223"/>
      <c r="BN51" s="223"/>
      <c r="BO51" s="223"/>
      <c r="BP51" s="223"/>
      <c r="BQ51" s="223"/>
      <c r="BR51" s="223">
        <v>0</v>
      </c>
    </row>
    <row r="52" spans="1:70">
      <c r="A52" s="222">
        <v>4431153200000</v>
      </c>
      <c r="B52" s="232" t="s">
        <v>2975</v>
      </c>
      <c r="C52" s="226" t="s">
        <v>1955</v>
      </c>
      <c r="D52" s="223" t="s">
        <v>1956</v>
      </c>
      <c r="E52" s="223"/>
      <c r="F52" s="223"/>
      <c r="G52" s="223" t="s">
        <v>1957</v>
      </c>
      <c r="H52" s="223">
        <v>3</v>
      </c>
      <c r="I52" s="223">
        <v>44</v>
      </c>
      <c r="J52" s="223">
        <v>205</v>
      </c>
      <c r="K52" s="223" t="s">
        <v>2976</v>
      </c>
      <c r="L52" s="223" t="s">
        <v>4236</v>
      </c>
      <c r="M52" s="223">
        <v>32.9717047671</v>
      </c>
      <c r="N52" s="223">
        <v>131.90318584400001</v>
      </c>
      <c r="O52" s="223" t="str">
        <f>M52&amp;","&amp;N52</f>
        <v>32.9717047671,131.903185844</v>
      </c>
      <c r="P52" s="201" t="str">
        <f t="shared" si="0"/>
        <v>https://cyberjapandata.gsi.go.jp/#16/32.9717047671/131.903185844/&amp;base=std&amp;ls=std&amp;disp=1&amp;vs=c1g1j0h0k0l0u0t0z0r0s0m0f1</v>
      </c>
      <c r="Q52" s="227" t="s">
        <v>1755</v>
      </c>
      <c r="R52" s="223"/>
      <c r="S52" s="223">
        <v>1</v>
      </c>
      <c r="T52" s="223">
        <v>1</v>
      </c>
      <c r="U52" s="223">
        <v>1</v>
      </c>
      <c r="V52" s="223">
        <v>1</v>
      </c>
      <c r="W52" s="223">
        <v>1</v>
      </c>
      <c r="X52" s="223">
        <v>1</v>
      </c>
      <c r="Y52" s="223">
        <v>0</v>
      </c>
      <c r="Z52" s="223"/>
      <c r="AA52" s="223"/>
      <c r="AB52" s="223"/>
      <c r="AC52" s="223"/>
      <c r="AD52" s="223"/>
      <c r="AE52" s="223"/>
      <c r="AF52" s="223">
        <v>0</v>
      </c>
      <c r="AG52" s="223"/>
      <c r="AH52" s="223"/>
      <c r="AI52" s="223"/>
      <c r="AJ52" s="223"/>
      <c r="AK52" s="223"/>
      <c r="AL52" s="223">
        <v>0</v>
      </c>
      <c r="AM52" s="223">
        <v>0</v>
      </c>
      <c r="AN52" s="223"/>
      <c r="AO52" s="223"/>
      <c r="AP52" s="223"/>
      <c r="AQ52" s="223"/>
      <c r="AR52" s="223"/>
      <c r="AS52" s="223"/>
      <c r="AT52" s="223">
        <v>0</v>
      </c>
      <c r="AU52" s="223"/>
      <c r="AV52" s="223"/>
      <c r="AW52" s="223"/>
      <c r="AX52" s="223"/>
      <c r="AY52" s="223"/>
      <c r="AZ52" s="223"/>
      <c r="BA52" s="223">
        <v>0</v>
      </c>
      <c r="BB52" s="223"/>
      <c r="BC52" s="223"/>
      <c r="BD52" s="223"/>
      <c r="BE52" s="223"/>
      <c r="BF52" s="223"/>
      <c r="BG52" s="223"/>
      <c r="BH52" s="223">
        <v>0</v>
      </c>
      <c r="BI52" s="223">
        <v>0</v>
      </c>
      <c r="BJ52" s="223" t="s">
        <v>2977</v>
      </c>
      <c r="BK52" s="223"/>
      <c r="BL52" s="223"/>
      <c r="BM52" s="223"/>
      <c r="BN52" s="223"/>
      <c r="BO52" s="223"/>
      <c r="BP52" s="223"/>
      <c r="BQ52" s="223"/>
      <c r="BR52" s="223"/>
    </row>
    <row r="53" spans="1:70">
      <c r="A53" s="222">
        <v>4431153400000</v>
      </c>
      <c r="B53" s="232" t="s">
        <v>2975</v>
      </c>
      <c r="C53" s="226" t="s">
        <v>1958</v>
      </c>
      <c r="D53" s="223" t="s">
        <v>1959</v>
      </c>
      <c r="E53" s="223"/>
      <c r="F53" s="223"/>
      <c r="G53" s="223" t="s">
        <v>1960</v>
      </c>
      <c r="H53" s="223">
        <v>3</v>
      </c>
      <c r="I53" s="223">
        <v>44</v>
      </c>
      <c r="J53" s="223">
        <v>205</v>
      </c>
      <c r="K53" s="223" t="s">
        <v>2978</v>
      </c>
      <c r="L53" s="223" t="s">
        <v>4237</v>
      </c>
      <c r="M53" s="223">
        <v>32.971882884220697</v>
      </c>
      <c r="N53" s="223">
        <v>131.84063590849399</v>
      </c>
      <c r="O53" s="223" t="str">
        <f t="shared" ref="O53:O82" si="1">M53&amp;","&amp;N53</f>
        <v>32.9718828842207,131.840635908494</v>
      </c>
      <c r="P53" s="201" t="str">
        <f t="shared" si="0"/>
        <v>https://cyberjapandata.gsi.go.jp/#16/32.9718828842207/131.840635908494/&amp;base=std&amp;ls=std&amp;disp=1&amp;vs=c1g1j0h0k0l0u0t0z0r0s0m0f1</v>
      </c>
      <c r="Q53" s="226" t="s">
        <v>2442</v>
      </c>
      <c r="R53" s="223"/>
      <c r="S53" s="223"/>
      <c r="T53" s="223"/>
      <c r="U53" s="223"/>
      <c r="V53" s="223"/>
      <c r="W53" s="223"/>
      <c r="X53" s="223"/>
      <c r="Y53" s="223"/>
      <c r="Z53" s="223">
        <v>1</v>
      </c>
      <c r="AA53" s="223">
        <v>1</v>
      </c>
      <c r="AB53" s="223">
        <v>1</v>
      </c>
      <c r="AC53" s="223">
        <v>1</v>
      </c>
      <c r="AD53" s="223">
        <v>1</v>
      </c>
      <c r="AE53" s="223">
        <v>1</v>
      </c>
      <c r="AF53" s="223">
        <v>0</v>
      </c>
      <c r="AG53" s="223">
        <v>1</v>
      </c>
      <c r="AH53" s="223">
        <v>1</v>
      </c>
      <c r="AI53" s="223">
        <v>1</v>
      </c>
      <c r="AJ53" s="223">
        <v>1</v>
      </c>
      <c r="AK53" s="223">
        <v>1</v>
      </c>
      <c r="AL53" s="223">
        <v>0</v>
      </c>
      <c r="AM53" s="223">
        <v>0</v>
      </c>
      <c r="AN53" s="223">
        <v>1</v>
      </c>
      <c r="AO53" s="223">
        <v>1</v>
      </c>
      <c r="AP53" s="223">
        <v>1</v>
      </c>
      <c r="AQ53" s="223">
        <v>1</v>
      </c>
      <c r="AR53" s="223">
        <v>1</v>
      </c>
      <c r="AS53" s="223">
        <v>1</v>
      </c>
      <c r="AT53" s="223">
        <v>0</v>
      </c>
      <c r="AU53" s="223">
        <v>1</v>
      </c>
      <c r="AV53" s="223">
        <v>1</v>
      </c>
      <c r="AW53" s="223">
        <v>1</v>
      </c>
      <c r="AX53" s="223">
        <v>1</v>
      </c>
      <c r="AY53" s="223">
        <v>1</v>
      </c>
      <c r="AZ53" s="223">
        <v>0</v>
      </c>
      <c r="BA53" s="223">
        <v>0</v>
      </c>
      <c r="BB53" s="223">
        <v>1</v>
      </c>
      <c r="BC53" s="223">
        <v>1</v>
      </c>
      <c r="BD53" s="223">
        <v>1</v>
      </c>
      <c r="BE53" s="223">
        <v>1</v>
      </c>
      <c r="BF53" s="223">
        <v>1</v>
      </c>
      <c r="BG53" s="223">
        <v>1</v>
      </c>
      <c r="BH53" s="223">
        <v>0</v>
      </c>
      <c r="BI53" s="223">
        <v>0</v>
      </c>
      <c r="BJ53" s="223" t="s">
        <v>2979</v>
      </c>
      <c r="BK53" s="223"/>
      <c r="BL53" s="223"/>
      <c r="BM53" s="223"/>
      <c r="BN53" s="223"/>
      <c r="BO53" s="223"/>
      <c r="BP53" s="223"/>
      <c r="BQ53" s="223"/>
      <c r="BR53" s="223"/>
    </row>
    <row r="54" spans="1:70">
      <c r="A54" s="222">
        <v>4431153600000</v>
      </c>
      <c r="B54" s="232" t="s">
        <v>2975</v>
      </c>
      <c r="C54" s="226" t="s">
        <v>1961</v>
      </c>
      <c r="D54" s="223" t="s">
        <v>1962</v>
      </c>
      <c r="E54" s="223"/>
      <c r="F54" s="223"/>
      <c r="G54" s="223"/>
      <c r="H54" s="223">
        <v>3</v>
      </c>
      <c r="I54" s="223">
        <v>44</v>
      </c>
      <c r="J54" s="223">
        <v>205</v>
      </c>
      <c r="K54" s="223" t="s">
        <v>2980</v>
      </c>
      <c r="L54" s="223" t="s">
        <v>4238</v>
      </c>
      <c r="M54" s="223">
        <v>33.053219400000003</v>
      </c>
      <c r="N54" s="223">
        <v>131.93141510000001</v>
      </c>
      <c r="O54" s="223" t="str">
        <f t="shared" si="1"/>
        <v>33.0532194,131.9314151</v>
      </c>
      <c r="P54" s="201" t="str">
        <f t="shared" si="0"/>
        <v>https://cyberjapandata.gsi.go.jp/#16/33.0532194/131.9314151/&amp;base=std&amp;ls=std&amp;disp=1&amp;vs=c1g1j0h0k0l0u0t0z0r0s0m0f1</v>
      </c>
      <c r="Q54" s="227" t="s">
        <v>1755</v>
      </c>
      <c r="R54" s="223"/>
      <c r="S54" s="223">
        <v>1</v>
      </c>
      <c r="T54" s="223">
        <v>1</v>
      </c>
      <c r="U54" s="223">
        <v>1</v>
      </c>
      <c r="V54" s="223">
        <v>1</v>
      </c>
      <c r="W54" s="223">
        <v>1</v>
      </c>
      <c r="X54" s="223">
        <v>1</v>
      </c>
      <c r="Y54" s="223">
        <v>0</v>
      </c>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v>0</v>
      </c>
      <c r="BJ54" s="223"/>
      <c r="BK54" s="223"/>
      <c r="BL54" s="223"/>
      <c r="BM54" s="223"/>
      <c r="BN54" s="223"/>
      <c r="BO54" s="223"/>
      <c r="BP54" s="223"/>
      <c r="BQ54" s="223"/>
      <c r="BR54" s="223"/>
    </row>
    <row r="55" spans="1:70">
      <c r="A55" s="222">
        <v>4431153700000</v>
      </c>
      <c r="B55" s="232" t="s">
        <v>2975</v>
      </c>
      <c r="C55" s="226" t="s">
        <v>1963</v>
      </c>
      <c r="D55" s="223" t="s">
        <v>1964</v>
      </c>
      <c r="E55" s="223"/>
      <c r="F55" s="223"/>
      <c r="G55" s="223" t="s">
        <v>1965</v>
      </c>
      <c r="H55" s="223">
        <v>3</v>
      </c>
      <c r="I55" s="223">
        <v>44</v>
      </c>
      <c r="J55" s="223">
        <v>205</v>
      </c>
      <c r="K55" s="223" t="s">
        <v>2981</v>
      </c>
      <c r="L55" s="223" t="s">
        <v>4239</v>
      </c>
      <c r="M55" s="223">
        <v>32.9760682</v>
      </c>
      <c r="N55" s="223">
        <v>131.90352340000001</v>
      </c>
      <c r="O55" s="223" t="str">
        <f t="shared" si="1"/>
        <v>32.9760682,131.9035234</v>
      </c>
      <c r="P55" s="201" t="str">
        <f t="shared" si="0"/>
        <v>https://cyberjapandata.gsi.go.jp/#16/32.9760682/131.9035234/&amp;base=std&amp;ls=std&amp;disp=1&amp;vs=c1g1j0h0k0l0u0t0z0r0s0m0f1</v>
      </c>
      <c r="Q55" s="227" t="s">
        <v>1755</v>
      </c>
      <c r="R55" s="223"/>
      <c r="S55" s="223">
        <v>1</v>
      </c>
      <c r="T55" s="223">
        <v>1</v>
      </c>
      <c r="U55" s="223">
        <v>1</v>
      </c>
      <c r="V55" s="223">
        <v>1</v>
      </c>
      <c r="W55" s="223">
        <v>1</v>
      </c>
      <c r="X55" s="223">
        <v>1</v>
      </c>
      <c r="Y55" s="223">
        <v>0</v>
      </c>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v>0</v>
      </c>
      <c r="BJ55" s="223"/>
      <c r="BK55" s="223"/>
      <c r="BL55" s="223"/>
      <c r="BM55" s="223"/>
      <c r="BN55" s="223"/>
      <c r="BO55" s="223"/>
      <c r="BP55" s="223"/>
      <c r="BQ55" s="223"/>
      <c r="BR55" s="223"/>
    </row>
    <row r="56" spans="1:70">
      <c r="A56" s="222">
        <v>4431153800000</v>
      </c>
      <c r="B56" s="232" t="s">
        <v>2975</v>
      </c>
      <c r="C56" s="226" t="s">
        <v>1966</v>
      </c>
      <c r="D56" s="223" t="s">
        <v>1967</v>
      </c>
      <c r="E56" s="223"/>
      <c r="F56" s="223"/>
      <c r="G56" s="223"/>
      <c r="H56" s="223">
        <v>3</v>
      </c>
      <c r="I56" s="223">
        <v>44</v>
      </c>
      <c r="J56" s="223">
        <v>205</v>
      </c>
      <c r="K56" s="223" t="s">
        <v>2982</v>
      </c>
      <c r="L56" s="223" t="s">
        <v>4240</v>
      </c>
      <c r="M56" s="223">
        <v>32.959210712599997</v>
      </c>
      <c r="N56" s="223">
        <v>131.88194274899999</v>
      </c>
      <c r="O56" s="223" t="str">
        <f t="shared" si="1"/>
        <v>32.9592107126,131.881942749</v>
      </c>
      <c r="P56" s="201" t="str">
        <f t="shared" si="0"/>
        <v>https://cyberjapandata.gsi.go.jp/#16/32.9592107126/131.881942749/&amp;base=std&amp;ls=std&amp;disp=1&amp;vs=c1g1j0h0k0l0u0t0z0r0s0m0f1</v>
      </c>
      <c r="Q56" s="226" t="s">
        <v>2442</v>
      </c>
      <c r="R56" s="223"/>
      <c r="S56" s="223">
        <v>1</v>
      </c>
      <c r="T56" s="223">
        <v>1</v>
      </c>
      <c r="U56" s="223">
        <v>1</v>
      </c>
      <c r="V56" s="223">
        <v>1</v>
      </c>
      <c r="W56" s="223">
        <v>1</v>
      </c>
      <c r="X56" s="223">
        <v>1</v>
      </c>
      <c r="Y56" s="223">
        <v>0</v>
      </c>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v>0</v>
      </c>
      <c r="BJ56" s="223"/>
      <c r="BK56" s="223"/>
      <c r="BL56" s="223"/>
      <c r="BM56" s="223"/>
      <c r="BN56" s="223"/>
      <c r="BO56" s="223"/>
      <c r="BP56" s="223"/>
      <c r="BQ56" s="223"/>
      <c r="BR56" s="223"/>
    </row>
    <row r="57" spans="1:70">
      <c r="A57" s="222">
        <v>4431153900000</v>
      </c>
      <c r="B57" s="232" t="s">
        <v>2975</v>
      </c>
      <c r="C57" s="226" t="s">
        <v>1968</v>
      </c>
      <c r="D57" s="223" t="s">
        <v>1969</v>
      </c>
      <c r="E57" s="223"/>
      <c r="F57" s="223"/>
      <c r="G57" s="223" t="s">
        <v>1970</v>
      </c>
      <c r="H57" s="223">
        <v>3</v>
      </c>
      <c r="I57" s="223">
        <v>44</v>
      </c>
      <c r="J57" s="223">
        <v>205</v>
      </c>
      <c r="K57" s="223" t="s">
        <v>2983</v>
      </c>
      <c r="L57" s="223" t="s">
        <v>4241</v>
      </c>
      <c r="M57" s="223">
        <v>32.957267267135997</v>
      </c>
      <c r="N57" s="223">
        <v>131.90891546044799</v>
      </c>
      <c r="O57" s="223" t="str">
        <f t="shared" si="1"/>
        <v>32.957267267136,131.908915460448</v>
      </c>
      <c r="P57" s="201" t="str">
        <f t="shared" si="0"/>
        <v>https://cyberjapandata.gsi.go.jp/#16/32.957267267136/131.908915460448/&amp;base=std&amp;ls=std&amp;disp=1&amp;vs=c1g1j0h0k0l0u0t0z0r0s0m0f1</v>
      </c>
      <c r="Q57" s="226" t="s">
        <v>2442</v>
      </c>
      <c r="R57" s="223"/>
      <c r="S57" s="223">
        <v>1</v>
      </c>
      <c r="T57" s="223">
        <v>1</v>
      </c>
      <c r="U57" s="223">
        <v>1</v>
      </c>
      <c r="V57" s="223">
        <v>1</v>
      </c>
      <c r="W57" s="223">
        <v>1</v>
      </c>
      <c r="X57" s="223">
        <v>1</v>
      </c>
      <c r="Y57" s="223">
        <v>0</v>
      </c>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v>0</v>
      </c>
      <c r="BJ57" s="223"/>
      <c r="BK57" s="223"/>
      <c r="BL57" s="223"/>
      <c r="BM57" s="223"/>
      <c r="BN57" s="223"/>
      <c r="BO57" s="223"/>
      <c r="BP57" s="223"/>
      <c r="BQ57" s="223"/>
      <c r="BR57" s="223"/>
    </row>
    <row r="58" spans="1:70">
      <c r="A58" s="222">
        <v>4431154100000</v>
      </c>
      <c r="B58" s="232" t="s">
        <v>2975</v>
      </c>
      <c r="C58" s="226" t="s">
        <v>1971</v>
      </c>
      <c r="D58" s="223" t="s">
        <v>1972</v>
      </c>
      <c r="E58" s="223"/>
      <c r="F58" s="223"/>
      <c r="G58" s="223" t="s">
        <v>1973</v>
      </c>
      <c r="H58" s="223">
        <v>3</v>
      </c>
      <c r="I58" s="223">
        <v>44</v>
      </c>
      <c r="J58" s="223">
        <v>205</v>
      </c>
      <c r="K58" s="223" t="s">
        <v>2984</v>
      </c>
      <c r="L58" s="223" t="s">
        <v>4242</v>
      </c>
      <c r="M58" s="223">
        <v>32.799287812000003</v>
      </c>
      <c r="N58" s="223">
        <v>131.92644596100001</v>
      </c>
      <c r="O58" s="223" t="str">
        <f t="shared" si="1"/>
        <v>32.799287812,131.926445961</v>
      </c>
      <c r="P58" s="201" t="str">
        <f t="shared" si="0"/>
        <v>https://cyberjapandata.gsi.go.jp/#16/32.799287812/131.926445961/&amp;base=std&amp;ls=std&amp;disp=1&amp;vs=c1g1j0h0k0l0u0t0z0r0s0m0f1</v>
      </c>
      <c r="Q58" s="227" t="s">
        <v>1755</v>
      </c>
      <c r="R58" s="223"/>
      <c r="S58" s="223">
        <v>1</v>
      </c>
      <c r="T58" s="223">
        <v>1</v>
      </c>
      <c r="U58" s="223">
        <v>1</v>
      </c>
      <c r="V58" s="223">
        <v>1</v>
      </c>
      <c r="W58" s="223">
        <v>1</v>
      </c>
      <c r="X58" s="223">
        <v>1</v>
      </c>
      <c r="Y58" s="223">
        <v>0</v>
      </c>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v>0</v>
      </c>
      <c r="BJ58" s="223" t="s">
        <v>2985</v>
      </c>
      <c r="BK58" s="223"/>
      <c r="BL58" s="223"/>
      <c r="BM58" s="223"/>
      <c r="BN58" s="223"/>
      <c r="BO58" s="223"/>
      <c r="BP58" s="223"/>
      <c r="BQ58" s="223"/>
      <c r="BR58" s="223"/>
    </row>
    <row r="59" spans="1:70">
      <c r="A59" s="222">
        <v>4431154200000</v>
      </c>
      <c r="B59" s="232" t="s">
        <v>2975</v>
      </c>
      <c r="C59" s="226" t="s">
        <v>1974</v>
      </c>
      <c r="D59" s="223" t="s">
        <v>1954</v>
      </c>
      <c r="E59" s="223"/>
      <c r="F59" s="223"/>
      <c r="G59" s="223" t="s">
        <v>1975</v>
      </c>
      <c r="H59" s="223">
        <v>3</v>
      </c>
      <c r="I59" s="223">
        <v>44</v>
      </c>
      <c r="J59" s="223">
        <v>205</v>
      </c>
      <c r="K59" s="223" t="s">
        <v>2986</v>
      </c>
      <c r="L59" s="223" t="s">
        <v>4243</v>
      </c>
      <c r="M59" s="223">
        <v>32.9744949846</v>
      </c>
      <c r="N59" s="223">
        <v>131.902509928</v>
      </c>
      <c r="O59" s="223" t="str">
        <f t="shared" si="1"/>
        <v>32.9744949846,131.902509928</v>
      </c>
      <c r="P59" s="201" t="str">
        <f t="shared" si="0"/>
        <v>https://cyberjapandata.gsi.go.jp/#16/32.9744949846/131.902509928/&amp;base=std&amp;ls=std&amp;disp=1&amp;vs=c1g1j0h0k0l0u0t0z0r0s0m0f1</v>
      </c>
      <c r="Q59" s="227" t="s">
        <v>1755</v>
      </c>
      <c r="R59" s="223" t="s">
        <v>2987</v>
      </c>
      <c r="S59" s="223">
        <v>0</v>
      </c>
      <c r="T59" s="223">
        <v>1</v>
      </c>
      <c r="U59" s="223">
        <v>1</v>
      </c>
      <c r="V59" s="223">
        <v>1</v>
      </c>
      <c r="W59" s="223">
        <v>1</v>
      </c>
      <c r="X59" s="223">
        <v>0</v>
      </c>
      <c r="Y59" s="223">
        <v>0</v>
      </c>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v>0</v>
      </c>
      <c r="BJ59" s="223" t="s">
        <v>2988</v>
      </c>
      <c r="BK59" s="223"/>
      <c r="BL59" s="223"/>
      <c r="BM59" s="223"/>
      <c r="BN59" s="223"/>
      <c r="BO59" s="223"/>
      <c r="BP59" s="223"/>
      <c r="BQ59" s="223"/>
      <c r="BR59" s="223"/>
    </row>
    <row r="60" spans="1:70">
      <c r="A60" s="222">
        <v>4431154300000</v>
      </c>
      <c r="B60" s="232" t="s">
        <v>2975</v>
      </c>
      <c r="C60" s="226" t="s">
        <v>1976</v>
      </c>
      <c r="D60" s="223" t="s">
        <v>1977</v>
      </c>
      <c r="E60" s="223"/>
      <c r="F60" s="223" t="s">
        <v>1977</v>
      </c>
      <c r="G60" s="223" t="s">
        <v>1978</v>
      </c>
      <c r="H60" s="223">
        <v>3</v>
      </c>
      <c r="I60" s="223">
        <v>44</v>
      </c>
      <c r="J60" s="223">
        <v>205</v>
      </c>
      <c r="K60" s="223" t="s">
        <v>2989</v>
      </c>
      <c r="L60" s="223" t="s">
        <v>4244</v>
      </c>
      <c r="M60" s="223">
        <v>32.959105500299998</v>
      </c>
      <c r="N60" s="223">
        <v>131.87882937500001</v>
      </c>
      <c r="O60" s="223" t="str">
        <f t="shared" si="1"/>
        <v>32.9591055003,131.878829375</v>
      </c>
      <c r="P60" s="201" t="str">
        <f t="shared" si="0"/>
        <v>https://cyberjapandata.gsi.go.jp/#16/32.9591055003/131.878829375/&amp;base=std&amp;ls=std&amp;disp=1&amp;vs=c1g1j0h0k0l0u0t0z0r0s0m0f1</v>
      </c>
      <c r="Q60" s="226" t="s">
        <v>2442</v>
      </c>
      <c r="R60" s="223"/>
      <c r="S60" s="223">
        <v>1</v>
      </c>
      <c r="T60" s="223">
        <v>1</v>
      </c>
      <c r="U60" s="223">
        <v>1</v>
      </c>
      <c r="V60" s="223">
        <v>1</v>
      </c>
      <c r="W60" s="223">
        <v>1</v>
      </c>
      <c r="X60" s="223">
        <v>1</v>
      </c>
      <c r="Y60" s="223">
        <v>0</v>
      </c>
      <c r="Z60" s="223"/>
      <c r="AA60" s="223"/>
      <c r="AB60" s="223"/>
      <c r="AC60" s="223"/>
      <c r="AD60" s="223"/>
      <c r="AE60" s="223"/>
      <c r="AF60" s="223">
        <v>0</v>
      </c>
      <c r="AG60" s="223"/>
      <c r="AH60" s="223"/>
      <c r="AI60" s="223"/>
      <c r="AJ60" s="223"/>
      <c r="AK60" s="223"/>
      <c r="AL60" s="223"/>
      <c r="AM60" s="223">
        <v>0</v>
      </c>
      <c r="AN60" s="223"/>
      <c r="AO60" s="223"/>
      <c r="AP60" s="223"/>
      <c r="AQ60" s="223"/>
      <c r="AR60" s="223"/>
      <c r="AS60" s="223"/>
      <c r="AT60" s="223">
        <v>0</v>
      </c>
      <c r="AU60" s="223"/>
      <c r="AV60" s="223"/>
      <c r="AW60" s="223"/>
      <c r="AX60" s="223"/>
      <c r="AY60" s="223"/>
      <c r="AZ60" s="223"/>
      <c r="BA60" s="223">
        <v>0</v>
      </c>
      <c r="BB60" s="223"/>
      <c r="BC60" s="223"/>
      <c r="BD60" s="223"/>
      <c r="BE60" s="223"/>
      <c r="BF60" s="223"/>
      <c r="BG60" s="223"/>
      <c r="BH60" s="223">
        <v>0</v>
      </c>
      <c r="BI60" s="223">
        <v>0</v>
      </c>
      <c r="BJ60" s="223" t="s">
        <v>2990</v>
      </c>
      <c r="BK60" s="223"/>
      <c r="BL60" s="223"/>
      <c r="BM60" s="223"/>
      <c r="BN60" s="223"/>
      <c r="BO60" s="223"/>
      <c r="BP60" s="223"/>
      <c r="BQ60" s="223"/>
      <c r="BR60" s="223"/>
    </row>
    <row r="61" spans="1:70">
      <c r="A61" s="222">
        <v>4431154500000</v>
      </c>
      <c r="B61" s="232" t="s">
        <v>2975</v>
      </c>
      <c r="C61" s="226" t="s">
        <v>1979</v>
      </c>
      <c r="D61" s="223" t="s">
        <v>1980</v>
      </c>
      <c r="E61" s="223"/>
      <c r="F61" s="223"/>
      <c r="G61" s="223" t="s">
        <v>1981</v>
      </c>
      <c r="H61" s="223">
        <v>3</v>
      </c>
      <c r="I61" s="223">
        <v>44</v>
      </c>
      <c r="J61" s="223">
        <v>205</v>
      </c>
      <c r="K61" s="223" t="s">
        <v>2991</v>
      </c>
      <c r="L61" s="223" t="s">
        <v>4245</v>
      </c>
      <c r="M61" s="223">
        <v>32.955078899999997</v>
      </c>
      <c r="N61" s="223">
        <v>131.90264629999999</v>
      </c>
      <c r="O61" s="223" t="str">
        <f t="shared" si="1"/>
        <v>32.9550789,131.9026463</v>
      </c>
      <c r="P61" s="201" t="str">
        <f t="shared" si="0"/>
        <v>https://cyberjapandata.gsi.go.jp/#16/32.9550789/131.9026463/&amp;base=std&amp;ls=std&amp;disp=1&amp;vs=c1g1j0h0k0l0u0t0z0r0s0m0f1</v>
      </c>
      <c r="Q61" s="227" t="s">
        <v>1754</v>
      </c>
      <c r="R61" s="223"/>
      <c r="S61" s="223">
        <v>1</v>
      </c>
      <c r="T61" s="223">
        <v>1</v>
      </c>
      <c r="U61" s="223">
        <v>1</v>
      </c>
      <c r="V61" s="223">
        <v>1</v>
      </c>
      <c r="W61" s="223">
        <v>1</v>
      </c>
      <c r="X61" s="223">
        <v>1</v>
      </c>
      <c r="Y61" s="223">
        <v>0</v>
      </c>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v>0</v>
      </c>
      <c r="BJ61" s="223" t="s">
        <v>2992</v>
      </c>
      <c r="BK61" s="223"/>
      <c r="BL61" s="223"/>
      <c r="BM61" s="223"/>
      <c r="BN61" s="223"/>
      <c r="BO61" s="223"/>
      <c r="BP61" s="223"/>
      <c r="BQ61" s="223"/>
      <c r="BR61" s="223"/>
    </row>
    <row r="62" spans="1:70">
      <c r="A62" s="222">
        <v>4431154600000</v>
      </c>
      <c r="B62" s="232" t="s">
        <v>2975</v>
      </c>
      <c r="C62" s="226" t="s">
        <v>1982</v>
      </c>
      <c r="D62" s="223" t="s">
        <v>1983</v>
      </c>
      <c r="E62" s="223"/>
      <c r="F62" s="223"/>
      <c r="G62" s="223" t="s">
        <v>1984</v>
      </c>
      <c r="H62" s="223">
        <v>3</v>
      </c>
      <c r="I62" s="223">
        <v>44</v>
      </c>
      <c r="J62" s="223">
        <v>205</v>
      </c>
      <c r="K62" s="223" t="s">
        <v>2993</v>
      </c>
      <c r="L62" s="223" t="s">
        <v>475</v>
      </c>
      <c r="M62" s="223">
        <v>32.855373407099997</v>
      </c>
      <c r="N62" s="223">
        <v>131.94979190800001</v>
      </c>
      <c r="O62" s="223" t="str">
        <f t="shared" si="1"/>
        <v>32.8553734071,131.949791908</v>
      </c>
      <c r="P62" s="201" t="str">
        <f t="shared" si="0"/>
        <v>https://cyberjapandata.gsi.go.jp/#16/32.8553734071/131.949791908/&amp;base=std&amp;ls=std&amp;disp=1&amp;vs=c1g1j0h0k0l0u0t0z0r0s0m0f1</v>
      </c>
      <c r="Q62" s="227" t="s">
        <v>1758</v>
      </c>
      <c r="R62" s="223" t="s">
        <v>2994</v>
      </c>
      <c r="S62" s="223">
        <v>1</v>
      </c>
      <c r="T62" s="223">
        <v>1</v>
      </c>
      <c r="U62" s="223">
        <v>1</v>
      </c>
      <c r="V62" s="223">
        <v>0</v>
      </c>
      <c r="W62" s="223">
        <v>1</v>
      </c>
      <c r="X62" s="223">
        <v>1</v>
      </c>
      <c r="Y62" s="223">
        <v>0</v>
      </c>
      <c r="Z62" s="223"/>
      <c r="AA62" s="223">
        <v>0</v>
      </c>
      <c r="AB62" s="223"/>
      <c r="AC62" s="223"/>
      <c r="AD62" s="223"/>
      <c r="AE62" s="223"/>
      <c r="AF62" s="223"/>
      <c r="AG62" s="223"/>
      <c r="AH62" s="223"/>
      <c r="AI62" s="223"/>
      <c r="AJ62" s="223"/>
      <c r="AK62" s="223"/>
      <c r="AL62" s="223">
        <v>0</v>
      </c>
      <c r="AM62" s="223"/>
      <c r="AN62" s="223"/>
      <c r="AO62" s="223">
        <v>0</v>
      </c>
      <c r="AP62" s="223"/>
      <c r="AQ62" s="223"/>
      <c r="AR62" s="223"/>
      <c r="AS62" s="223"/>
      <c r="AT62" s="223"/>
      <c r="AU62" s="223"/>
      <c r="AV62" s="223"/>
      <c r="AW62" s="223"/>
      <c r="AX62" s="223"/>
      <c r="AY62" s="223"/>
      <c r="AZ62" s="223"/>
      <c r="BA62" s="223"/>
      <c r="BB62" s="223"/>
      <c r="BC62" s="223"/>
      <c r="BD62" s="223"/>
      <c r="BE62" s="223"/>
      <c r="BF62" s="223"/>
      <c r="BG62" s="223"/>
      <c r="BH62" s="223"/>
      <c r="BI62" s="223">
        <v>0</v>
      </c>
      <c r="BJ62" s="223"/>
      <c r="BK62" s="223"/>
      <c r="BL62" s="223"/>
      <c r="BM62" s="223"/>
      <c r="BN62" s="223"/>
      <c r="BO62" s="223"/>
      <c r="BP62" s="223"/>
      <c r="BQ62" s="223"/>
      <c r="BR62" s="223"/>
    </row>
    <row r="63" spans="1:70">
      <c r="A63" s="222">
        <v>4431154700000</v>
      </c>
      <c r="B63" s="232" t="s">
        <v>2975</v>
      </c>
      <c r="C63" s="226" t="s">
        <v>1985</v>
      </c>
      <c r="D63" s="223" t="s">
        <v>1986</v>
      </c>
      <c r="E63" s="223"/>
      <c r="F63" s="223"/>
      <c r="G63" s="223"/>
      <c r="H63" s="223">
        <v>3</v>
      </c>
      <c r="I63" s="223">
        <v>44</v>
      </c>
      <c r="J63" s="223">
        <v>205</v>
      </c>
      <c r="K63" s="223" t="s">
        <v>2995</v>
      </c>
      <c r="L63" s="223" t="s">
        <v>4246</v>
      </c>
      <c r="M63" s="223">
        <v>32.937211256004503</v>
      </c>
      <c r="N63" s="223">
        <v>131.88049167434099</v>
      </c>
      <c r="O63" s="223" t="str">
        <f t="shared" si="1"/>
        <v>32.9372112560045,131.880491674341</v>
      </c>
      <c r="P63" s="201" t="str">
        <f t="shared" si="0"/>
        <v>https://cyberjapandata.gsi.go.jp/#16/32.9372112560045/131.880491674341/&amp;base=std&amp;ls=std&amp;disp=1&amp;vs=c1g1j0h0k0l0u0t0z0r0s0m0f1</v>
      </c>
      <c r="Q63" s="226" t="s">
        <v>2442</v>
      </c>
      <c r="R63" s="223" t="s">
        <v>2996</v>
      </c>
      <c r="S63" s="223">
        <v>1</v>
      </c>
      <c r="T63" s="223">
        <v>1</v>
      </c>
      <c r="U63" s="223">
        <v>1</v>
      </c>
      <c r="V63" s="223">
        <v>1</v>
      </c>
      <c r="W63" s="223">
        <v>1</v>
      </c>
      <c r="X63" s="223">
        <v>1</v>
      </c>
      <c r="Y63" s="223">
        <v>0</v>
      </c>
      <c r="Z63" s="223"/>
      <c r="AA63" s="223"/>
      <c r="AB63" s="223"/>
      <c r="AC63" s="223"/>
      <c r="AD63" s="223"/>
      <c r="AE63" s="223"/>
      <c r="AF63" s="223"/>
      <c r="AG63" s="223"/>
      <c r="AH63" s="223"/>
      <c r="AI63" s="223"/>
      <c r="AJ63" s="223">
        <v>0</v>
      </c>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v>0</v>
      </c>
      <c r="BJ63" s="223" t="s">
        <v>2997</v>
      </c>
      <c r="BK63" s="223"/>
      <c r="BL63" s="223"/>
      <c r="BM63" s="223"/>
      <c r="BN63" s="223"/>
      <c r="BO63" s="223"/>
      <c r="BP63" s="223"/>
      <c r="BQ63" s="223"/>
      <c r="BR63" s="223"/>
    </row>
    <row r="64" spans="1:70">
      <c r="A64" s="222">
        <v>4431154800000</v>
      </c>
      <c r="B64" s="232" t="s">
        <v>2975</v>
      </c>
      <c r="C64" s="226" t="s">
        <v>1987</v>
      </c>
      <c r="D64" s="223" t="s">
        <v>1988</v>
      </c>
      <c r="E64" s="223"/>
      <c r="F64" s="223"/>
      <c r="G64" s="223" t="s">
        <v>1989</v>
      </c>
      <c r="H64" s="223">
        <v>3</v>
      </c>
      <c r="I64" s="223">
        <v>44</v>
      </c>
      <c r="J64" s="223">
        <v>205</v>
      </c>
      <c r="K64" s="223" t="s">
        <v>2998</v>
      </c>
      <c r="L64" s="223" t="s">
        <v>4247</v>
      </c>
      <c r="M64" s="223">
        <v>32.962244599999998</v>
      </c>
      <c r="N64" s="223">
        <v>131.90001580000001</v>
      </c>
      <c r="O64" s="223" t="str">
        <f t="shared" si="1"/>
        <v>32.9622446,131.9000158</v>
      </c>
      <c r="P64" s="201" t="str">
        <f t="shared" si="0"/>
        <v>https://cyberjapandata.gsi.go.jp/#16/32.9622446/131.9000158/&amp;base=std&amp;ls=std&amp;disp=1&amp;vs=c1g1j0h0k0l0u0t0z0r0s0m0f1</v>
      </c>
      <c r="Q64" s="227" t="s">
        <v>1756</v>
      </c>
      <c r="R64" s="223" t="s">
        <v>2999</v>
      </c>
      <c r="S64" s="223">
        <v>1</v>
      </c>
      <c r="T64" s="223">
        <v>1</v>
      </c>
      <c r="U64" s="223">
        <v>1</v>
      </c>
      <c r="V64" s="223">
        <v>1</v>
      </c>
      <c r="W64" s="223">
        <v>1</v>
      </c>
      <c r="X64" s="223">
        <v>1</v>
      </c>
      <c r="Y64" s="223">
        <v>0</v>
      </c>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v>0</v>
      </c>
      <c r="BJ64" s="223"/>
      <c r="BK64" s="223"/>
      <c r="BL64" s="223"/>
      <c r="BM64" s="223"/>
      <c r="BN64" s="223"/>
      <c r="BO64" s="223"/>
      <c r="BP64" s="223"/>
      <c r="BQ64" s="223"/>
      <c r="BR64" s="223"/>
    </row>
    <row r="65" spans="1:70">
      <c r="A65" s="222">
        <v>4431154900000</v>
      </c>
      <c r="B65" s="232" t="s">
        <v>2975</v>
      </c>
      <c r="C65" s="226" t="s">
        <v>1990</v>
      </c>
      <c r="D65" s="223" t="s">
        <v>1991</v>
      </c>
      <c r="E65" s="223"/>
      <c r="F65" s="223"/>
      <c r="G65" s="223" t="s">
        <v>1992</v>
      </c>
      <c r="H65" s="223">
        <v>3</v>
      </c>
      <c r="I65" s="223">
        <v>44</v>
      </c>
      <c r="J65" s="223">
        <v>205</v>
      </c>
      <c r="K65" s="223" t="s">
        <v>3000</v>
      </c>
      <c r="L65" s="223" t="s">
        <v>4248</v>
      </c>
      <c r="M65" s="223">
        <v>32.9566863892016</v>
      </c>
      <c r="N65" s="223">
        <v>131.89592477646499</v>
      </c>
      <c r="O65" s="223" t="str">
        <f t="shared" si="1"/>
        <v>32.9566863892016,131.895924776465</v>
      </c>
      <c r="P65" s="201" t="str">
        <f t="shared" si="0"/>
        <v>https://cyberjapandata.gsi.go.jp/#16/32.9566863892016/131.895924776465/&amp;base=std&amp;ls=std&amp;disp=1&amp;vs=c1g1j0h0k0l0u0t0z0r0s0m0f1</v>
      </c>
      <c r="Q65" s="227" t="s">
        <v>1754</v>
      </c>
      <c r="R65" s="223"/>
      <c r="S65" s="223">
        <v>1</v>
      </c>
      <c r="T65" s="223">
        <v>1</v>
      </c>
      <c r="U65" s="223">
        <v>1</v>
      </c>
      <c r="V65" s="223">
        <v>1</v>
      </c>
      <c r="W65" s="223">
        <v>1</v>
      </c>
      <c r="X65" s="223">
        <v>1</v>
      </c>
      <c r="Y65" s="223">
        <v>0</v>
      </c>
      <c r="Z65" s="223">
        <v>1</v>
      </c>
      <c r="AA65" s="223">
        <v>1</v>
      </c>
      <c r="AB65" s="223">
        <v>1</v>
      </c>
      <c r="AC65" s="223">
        <v>1</v>
      </c>
      <c r="AD65" s="223">
        <v>1</v>
      </c>
      <c r="AE65" s="223">
        <v>1</v>
      </c>
      <c r="AF65" s="223">
        <v>0</v>
      </c>
      <c r="AG65" s="223">
        <v>1</v>
      </c>
      <c r="AH65" s="223">
        <v>1</v>
      </c>
      <c r="AI65" s="223">
        <v>1</v>
      </c>
      <c r="AJ65" s="223">
        <v>1</v>
      </c>
      <c r="AK65" s="223">
        <v>1</v>
      </c>
      <c r="AL65" s="223">
        <v>1</v>
      </c>
      <c r="AM65" s="223">
        <v>0</v>
      </c>
      <c r="AN65" s="223">
        <v>1</v>
      </c>
      <c r="AO65" s="223">
        <v>1</v>
      </c>
      <c r="AP65" s="223">
        <v>1</v>
      </c>
      <c r="AQ65" s="223">
        <v>1</v>
      </c>
      <c r="AR65" s="223">
        <v>1</v>
      </c>
      <c r="AS65" s="223">
        <v>1</v>
      </c>
      <c r="AT65" s="223">
        <v>0</v>
      </c>
      <c r="AU65" s="223">
        <v>1</v>
      </c>
      <c r="AV65" s="223">
        <v>1</v>
      </c>
      <c r="AW65" s="223">
        <v>1</v>
      </c>
      <c r="AX65" s="223">
        <v>1</v>
      </c>
      <c r="AY65" s="223">
        <v>1</v>
      </c>
      <c r="AZ65" s="223">
        <v>1</v>
      </c>
      <c r="BA65" s="223">
        <v>0</v>
      </c>
      <c r="BB65" s="223">
        <v>1</v>
      </c>
      <c r="BC65" s="223">
        <v>1</v>
      </c>
      <c r="BD65" s="223">
        <v>1</v>
      </c>
      <c r="BE65" s="223">
        <v>1</v>
      </c>
      <c r="BF65" s="223">
        <v>1</v>
      </c>
      <c r="BG65" s="223">
        <v>1</v>
      </c>
      <c r="BH65" s="223">
        <v>0</v>
      </c>
      <c r="BI65" s="223">
        <v>0</v>
      </c>
      <c r="BJ65" s="223"/>
      <c r="BK65" s="223"/>
      <c r="BL65" s="223"/>
      <c r="BM65" s="223"/>
      <c r="BN65" s="223"/>
      <c r="BO65" s="223"/>
      <c r="BP65" s="223"/>
      <c r="BQ65" s="223"/>
      <c r="BR65" s="223"/>
    </row>
    <row r="66" spans="1:70">
      <c r="A66" s="222">
        <v>4431155100000</v>
      </c>
      <c r="B66" s="232" t="s">
        <v>2975</v>
      </c>
      <c r="C66" s="226" t="s">
        <v>1993</v>
      </c>
      <c r="D66" s="223" t="s">
        <v>1994</v>
      </c>
      <c r="E66" s="223"/>
      <c r="F66" s="223"/>
      <c r="G66" s="223" t="s">
        <v>1995</v>
      </c>
      <c r="H66" s="223">
        <v>3</v>
      </c>
      <c r="I66" s="223">
        <v>44</v>
      </c>
      <c r="J66" s="223">
        <v>205</v>
      </c>
      <c r="K66" s="223" t="s">
        <v>3001</v>
      </c>
      <c r="L66" s="223" t="s">
        <v>4249</v>
      </c>
      <c r="M66" s="223">
        <v>32.951495561900003</v>
      </c>
      <c r="N66" s="223">
        <v>131.89386248599999</v>
      </c>
      <c r="O66" s="223" t="str">
        <f t="shared" si="1"/>
        <v>32.9514955619,131.893862486</v>
      </c>
      <c r="P66" s="201" t="str">
        <f t="shared" si="0"/>
        <v>https://cyberjapandata.gsi.go.jp/#16/32.9514955619/131.893862486/&amp;base=std&amp;ls=std&amp;disp=1&amp;vs=c1g1j0h0k0l0u0t0z0r0s0m0f1</v>
      </c>
      <c r="Q66" s="227" t="s">
        <v>1754</v>
      </c>
      <c r="R66" s="223"/>
      <c r="S66" s="223">
        <v>1</v>
      </c>
      <c r="T66" s="223">
        <v>1</v>
      </c>
      <c r="U66" s="223">
        <v>1</v>
      </c>
      <c r="V66" s="223">
        <v>1</v>
      </c>
      <c r="W66" s="223">
        <v>1</v>
      </c>
      <c r="X66" s="223">
        <v>1</v>
      </c>
      <c r="Y66" s="223">
        <v>0</v>
      </c>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3"/>
      <c r="BI66" s="223">
        <v>0</v>
      </c>
      <c r="BJ66" s="223" t="s">
        <v>3002</v>
      </c>
      <c r="BK66" s="223"/>
      <c r="BL66" s="223"/>
      <c r="BM66" s="223"/>
      <c r="BN66" s="223"/>
      <c r="BO66" s="223"/>
      <c r="BP66" s="223"/>
      <c r="BQ66" s="223"/>
      <c r="BR66" s="223"/>
    </row>
    <row r="67" spans="1:70">
      <c r="A67" s="222">
        <v>4431155200000</v>
      </c>
      <c r="B67" s="232" t="s">
        <v>2975</v>
      </c>
      <c r="C67" s="226" t="s">
        <v>1996</v>
      </c>
      <c r="D67" s="223" t="s">
        <v>1997</v>
      </c>
      <c r="E67" s="223"/>
      <c r="F67" s="223"/>
      <c r="G67" s="223" t="s">
        <v>1998</v>
      </c>
      <c r="H67" s="223">
        <v>3</v>
      </c>
      <c r="I67" s="223">
        <v>44</v>
      </c>
      <c r="J67" s="223">
        <v>205</v>
      </c>
      <c r="K67" s="223" t="s">
        <v>3003</v>
      </c>
      <c r="L67" s="223" t="s">
        <v>4250</v>
      </c>
      <c r="M67" s="223">
        <v>32.797186506099997</v>
      </c>
      <c r="N67" s="223">
        <v>131.92726135300001</v>
      </c>
      <c r="O67" s="223" t="str">
        <f t="shared" si="1"/>
        <v>32.7971865061,131.927261353</v>
      </c>
      <c r="P67" s="201" t="str">
        <f t="shared" si="0"/>
        <v>https://cyberjapandata.gsi.go.jp/#16/32.7971865061/131.927261353/&amp;base=std&amp;ls=std&amp;disp=1&amp;vs=c1g1j0h0k0l0u0t0z0r0s0m0f1</v>
      </c>
      <c r="Q67" s="227" t="s">
        <v>1755</v>
      </c>
      <c r="R67" s="223"/>
      <c r="S67" s="223">
        <v>0</v>
      </c>
      <c r="T67" s="223">
        <v>1</v>
      </c>
      <c r="U67" s="223">
        <v>1</v>
      </c>
      <c r="V67" s="223">
        <v>1</v>
      </c>
      <c r="W67" s="223">
        <v>1</v>
      </c>
      <c r="X67" s="223">
        <v>1</v>
      </c>
      <c r="Y67" s="223">
        <v>0</v>
      </c>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v>0</v>
      </c>
      <c r="BJ67" s="223"/>
      <c r="BK67" s="223"/>
      <c r="BL67" s="223"/>
      <c r="BM67" s="223"/>
      <c r="BN67" s="223"/>
      <c r="BO67" s="223"/>
      <c r="BP67" s="223"/>
      <c r="BQ67" s="223"/>
      <c r="BR67" s="223"/>
    </row>
    <row r="68" spans="1:70">
      <c r="A68" s="222">
        <v>4431155300000</v>
      </c>
      <c r="B68" s="232" t="s">
        <v>2975</v>
      </c>
      <c r="C68" s="226" t="s">
        <v>1999</v>
      </c>
      <c r="D68" s="223" t="s">
        <v>2000</v>
      </c>
      <c r="E68" s="223"/>
      <c r="F68" s="223"/>
      <c r="G68" s="223" t="s">
        <v>2001</v>
      </c>
      <c r="H68" s="223">
        <v>3</v>
      </c>
      <c r="I68" s="223">
        <v>44</v>
      </c>
      <c r="J68" s="223">
        <v>205</v>
      </c>
      <c r="K68" s="223" t="s">
        <v>3004</v>
      </c>
      <c r="L68" s="223" t="s">
        <v>4251</v>
      </c>
      <c r="M68" s="223">
        <v>32.9594393</v>
      </c>
      <c r="N68" s="223">
        <v>131.8968745</v>
      </c>
      <c r="O68" s="223" t="str">
        <f t="shared" si="1"/>
        <v>32.9594393,131.8968745</v>
      </c>
      <c r="P68" s="201" t="str">
        <f t="shared" ref="P68:P82" si="2">HYPERLINK("https://cyberjapandata.gsi.go.jp/#16/"&amp;M68&amp;"/"&amp;N68&amp;"/&amp;base=std&amp;ls=std&amp;disp=1&amp;vs=c1g1j0h0k0l0u0t0z0r0s0m0f1")</f>
        <v>https://cyberjapandata.gsi.go.jp/#16/32.9594393/131.8968745/&amp;base=std&amp;ls=std&amp;disp=1&amp;vs=c1g1j0h0k0l0u0t0z0r0s0m0f1</v>
      </c>
      <c r="Q68" s="227" t="s">
        <v>1754</v>
      </c>
      <c r="R68" s="223"/>
      <c r="S68" s="223">
        <v>1</v>
      </c>
      <c r="T68" s="223">
        <v>1</v>
      </c>
      <c r="U68" s="223">
        <v>1</v>
      </c>
      <c r="V68" s="223">
        <v>1</v>
      </c>
      <c r="W68" s="223">
        <v>1</v>
      </c>
      <c r="X68" s="223">
        <v>1</v>
      </c>
      <c r="Y68" s="223">
        <v>0</v>
      </c>
      <c r="Z68" s="223"/>
      <c r="AA68" s="223"/>
      <c r="AB68" s="223"/>
      <c r="AC68" s="223"/>
      <c r="AD68" s="223"/>
      <c r="AE68" s="223"/>
      <c r="AF68" s="223"/>
      <c r="AG68" s="223"/>
      <c r="AH68" s="223"/>
      <c r="AI68" s="223"/>
      <c r="AJ68" s="223"/>
      <c r="AK68" s="223"/>
      <c r="AL68" s="223"/>
      <c r="AM68" s="223"/>
      <c r="AN68" s="223"/>
      <c r="AO68" s="223"/>
      <c r="AP68" s="223"/>
      <c r="AQ68" s="223"/>
      <c r="AR68" s="223"/>
      <c r="AS68" s="223"/>
      <c r="AT68" s="223"/>
      <c r="AU68" s="223"/>
      <c r="AV68" s="223"/>
      <c r="AW68" s="223"/>
      <c r="AX68" s="223"/>
      <c r="AY68" s="223"/>
      <c r="AZ68" s="223"/>
      <c r="BA68" s="223"/>
      <c r="BB68" s="223"/>
      <c r="BC68" s="223"/>
      <c r="BD68" s="223"/>
      <c r="BE68" s="223"/>
      <c r="BF68" s="223"/>
      <c r="BG68" s="223"/>
      <c r="BH68" s="223"/>
      <c r="BI68" s="223">
        <v>0</v>
      </c>
      <c r="BJ68" s="223" t="s">
        <v>3005</v>
      </c>
      <c r="BK68" s="223"/>
      <c r="BL68" s="223"/>
      <c r="BM68" s="223"/>
      <c r="BN68" s="223"/>
      <c r="BO68" s="223"/>
      <c r="BP68" s="223"/>
      <c r="BQ68" s="223"/>
      <c r="BR68" s="223"/>
    </row>
    <row r="69" spans="1:70">
      <c r="A69" s="222">
        <v>4431155600000</v>
      </c>
      <c r="B69" s="232" t="s">
        <v>2975</v>
      </c>
      <c r="C69" s="226" t="s">
        <v>2003</v>
      </c>
      <c r="D69" s="223" t="s">
        <v>2004</v>
      </c>
      <c r="E69" s="223"/>
      <c r="F69" s="223"/>
      <c r="G69" s="223"/>
      <c r="H69" s="223">
        <v>3</v>
      </c>
      <c r="I69" s="223">
        <v>44</v>
      </c>
      <c r="J69" s="223">
        <v>205</v>
      </c>
      <c r="K69" s="223" t="s">
        <v>3006</v>
      </c>
      <c r="L69" s="223" t="s">
        <v>4252</v>
      </c>
      <c r="M69" s="223">
        <v>32.957122196900002</v>
      </c>
      <c r="N69" s="223">
        <v>131.89726352700001</v>
      </c>
      <c r="O69" s="223" t="str">
        <f t="shared" si="1"/>
        <v>32.9571221969,131.897263527</v>
      </c>
      <c r="P69" s="201" t="str">
        <f t="shared" si="2"/>
        <v>https://cyberjapandata.gsi.go.jp/#16/32.9571221969/131.897263527/&amp;base=std&amp;ls=std&amp;disp=1&amp;vs=c1g1j0h0k0l0u0t0z0r0s0m0f1</v>
      </c>
      <c r="Q69" s="227" t="s">
        <v>1754</v>
      </c>
      <c r="R69" s="223"/>
      <c r="S69" s="223">
        <v>1</v>
      </c>
      <c r="T69" s="223">
        <v>1</v>
      </c>
      <c r="U69" s="223">
        <v>1</v>
      </c>
      <c r="V69" s="223">
        <v>1</v>
      </c>
      <c r="W69" s="223">
        <v>1</v>
      </c>
      <c r="X69" s="223">
        <v>1</v>
      </c>
      <c r="Y69" s="223">
        <v>0</v>
      </c>
      <c r="Z69" s="223"/>
      <c r="AA69" s="223"/>
      <c r="AB69" s="223"/>
      <c r="AC69" s="223"/>
      <c r="AD69" s="223"/>
      <c r="AE69" s="223"/>
      <c r="AF69" s="223">
        <v>0</v>
      </c>
      <c r="AG69" s="223"/>
      <c r="AH69" s="223"/>
      <c r="AI69" s="223"/>
      <c r="AJ69" s="223"/>
      <c r="AK69" s="223"/>
      <c r="AL69" s="223"/>
      <c r="AM69" s="223">
        <v>0</v>
      </c>
      <c r="AN69" s="223"/>
      <c r="AO69" s="223"/>
      <c r="AP69" s="223"/>
      <c r="AQ69" s="223"/>
      <c r="AR69" s="223"/>
      <c r="AS69" s="223"/>
      <c r="AT69" s="223">
        <v>0</v>
      </c>
      <c r="AU69" s="223"/>
      <c r="AV69" s="223"/>
      <c r="AW69" s="223"/>
      <c r="AX69" s="223"/>
      <c r="AY69" s="223"/>
      <c r="AZ69" s="223"/>
      <c r="BA69" s="223">
        <v>0</v>
      </c>
      <c r="BB69" s="223"/>
      <c r="BC69" s="223"/>
      <c r="BD69" s="223"/>
      <c r="BE69" s="223"/>
      <c r="BF69" s="223"/>
      <c r="BG69" s="223"/>
      <c r="BH69" s="223">
        <v>0</v>
      </c>
      <c r="BI69" s="223">
        <v>0</v>
      </c>
      <c r="BJ69" s="223" t="s">
        <v>3007</v>
      </c>
      <c r="BK69" s="223"/>
      <c r="BL69" s="223"/>
      <c r="BM69" s="223"/>
      <c r="BN69" s="223"/>
      <c r="BO69" s="223"/>
      <c r="BP69" s="223"/>
      <c r="BQ69" s="223"/>
      <c r="BR69" s="223"/>
    </row>
    <row r="70" spans="1:70">
      <c r="A70" s="222">
        <v>4431155700000</v>
      </c>
      <c r="B70" s="232" t="s">
        <v>2975</v>
      </c>
      <c r="C70" s="226" t="s">
        <v>2005</v>
      </c>
      <c r="D70" s="223" t="s">
        <v>2006</v>
      </c>
      <c r="E70" s="223"/>
      <c r="F70" s="223"/>
      <c r="G70" s="223" t="s">
        <v>2007</v>
      </c>
      <c r="H70" s="223">
        <v>3</v>
      </c>
      <c r="I70" s="223">
        <v>44</v>
      </c>
      <c r="J70" s="223">
        <v>205</v>
      </c>
      <c r="K70" s="223" t="s">
        <v>3008</v>
      </c>
      <c r="L70" s="223" t="s">
        <v>4253</v>
      </c>
      <c r="M70" s="223">
        <v>32.858286800000002</v>
      </c>
      <c r="N70" s="223">
        <v>131.629672</v>
      </c>
      <c r="O70" s="223" t="str">
        <f t="shared" si="1"/>
        <v>32.8582868,131.629672</v>
      </c>
      <c r="P70" s="201" t="str">
        <f t="shared" si="2"/>
        <v>https://cyberjapandata.gsi.go.jp/#16/32.8582868/131.629672/&amp;base=std&amp;ls=std&amp;disp=1&amp;vs=c1g1j0h0k0l0u0t0z0r0s0m0f1</v>
      </c>
      <c r="Q70" s="226" t="s">
        <v>2442</v>
      </c>
      <c r="R70" s="223"/>
      <c r="S70" s="223">
        <v>0</v>
      </c>
      <c r="T70" s="223">
        <v>0</v>
      </c>
      <c r="U70" s="223">
        <v>0</v>
      </c>
      <c r="V70" s="223">
        <v>0</v>
      </c>
      <c r="W70" s="223">
        <v>0</v>
      </c>
      <c r="X70" s="223">
        <v>0</v>
      </c>
      <c r="Y70" s="223">
        <v>0</v>
      </c>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3"/>
      <c r="BI70" s="223">
        <v>0</v>
      </c>
      <c r="BJ70" s="223"/>
      <c r="BK70" s="223"/>
      <c r="BL70" s="223"/>
      <c r="BM70" s="223"/>
      <c r="BN70" s="223"/>
      <c r="BO70" s="223"/>
      <c r="BP70" s="223"/>
      <c r="BQ70" s="223"/>
      <c r="BR70" s="223"/>
    </row>
    <row r="71" spans="1:70">
      <c r="A71" s="222">
        <v>4431155800000</v>
      </c>
      <c r="B71" s="232" t="s">
        <v>2975</v>
      </c>
      <c r="C71" s="226" t="s">
        <v>2008</v>
      </c>
      <c r="D71" s="223" t="s">
        <v>2009</v>
      </c>
      <c r="E71" s="223"/>
      <c r="F71" s="223"/>
      <c r="G71" s="223" t="s">
        <v>2010</v>
      </c>
      <c r="H71" s="223">
        <v>3</v>
      </c>
      <c r="I71" s="223">
        <v>44</v>
      </c>
      <c r="J71" s="223">
        <v>205</v>
      </c>
      <c r="K71" s="223" t="s">
        <v>3028</v>
      </c>
      <c r="L71" s="223" t="s">
        <v>4254</v>
      </c>
      <c r="M71" s="223">
        <v>32.977991472491603</v>
      </c>
      <c r="N71" s="223">
        <v>131.84630289981999</v>
      </c>
      <c r="O71" s="223" t="str">
        <f t="shared" si="1"/>
        <v>32.9779914724916,131.84630289982</v>
      </c>
      <c r="P71" s="201" t="str">
        <f t="shared" si="2"/>
        <v>https://cyberjapandata.gsi.go.jp/#16/32.9779914724916/131.84630289982/&amp;base=std&amp;ls=std&amp;disp=1&amp;vs=c1g1j0h0k0l0u0t0z0r0s0m0f1</v>
      </c>
      <c r="Q71" s="226" t="s">
        <v>2442</v>
      </c>
      <c r="R71" s="223" t="s">
        <v>3009</v>
      </c>
      <c r="S71" s="223">
        <v>1</v>
      </c>
      <c r="T71" s="223">
        <v>0</v>
      </c>
      <c r="U71" s="223">
        <v>1</v>
      </c>
      <c r="V71" s="223">
        <v>1</v>
      </c>
      <c r="W71" s="223">
        <v>1</v>
      </c>
      <c r="X71" s="223">
        <v>1</v>
      </c>
      <c r="Y71" s="223">
        <v>0</v>
      </c>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v>0</v>
      </c>
      <c r="BJ71" s="223" t="s">
        <v>3010</v>
      </c>
      <c r="BK71" s="223"/>
      <c r="BL71" s="223"/>
      <c r="BM71" s="223"/>
      <c r="BN71" s="223"/>
      <c r="BO71" s="223"/>
      <c r="BP71" s="223"/>
      <c r="BQ71" s="223"/>
      <c r="BR71" s="223"/>
    </row>
    <row r="72" spans="1:70" s="140" customFormat="1" ht="19.899999999999999" customHeight="1">
      <c r="A72" s="222">
        <v>4431155900000</v>
      </c>
      <c r="B72" s="232" t="s">
        <v>2975</v>
      </c>
      <c r="C72" s="226" t="s">
        <v>1953</v>
      </c>
      <c r="D72" s="223" t="s">
        <v>1952</v>
      </c>
      <c r="E72" s="223"/>
      <c r="F72" s="223"/>
      <c r="G72" s="223" t="s">
        <v>2011</v>
      </c>
      <c r="H72" s="223">
        <v>3</v>
      </c>
      <c r="I72" s="223">
        <v>44</v>
      </c>
      <c r="J72" s="223">
        <v>205</v>
      </c>
      <c r="K72" s="223" t="s">
        <v>3011</v>
      </c>
      <c r="L72" s="223" t="s">
        <v>4255</v>
      </c>
      <c r="M72" s="223">
        <v>32.957725350899999</v>
      </c>
      <c r="N72" s="223">
        <v>131.894495487</v>
      </c>
      <c r="O72" s="223" t="str">
        <f t="shared" si="1"/>
        <v>32.9577253509,131.894495487</v>
      </c>
      <c r="P72" s="201" t="str">
        <f t="shared" si="2"/>
        <v>https://cyberjapandata.gsi.go.jp/#16/32.9577253509/131.894495487/&amp;base=std&amp;ls=std&amp;disp=1&amp;vs=c1g1j0h0k0l0u0t0z0r0s0m0f1</v>
      </c>
      <c r="Q72" s="227" t="s">
        <v>1754</v>
      </c>
      <c r="R72" s="223" t="s">
        <v>3012</v>
      </c>
      <c r="S72" s="223">
        <v>1</v>
      </c>
      <c r="T72" s="223">
        <v>1</v>
      </c>
      <c r="U72" s="223">
        <v>1</v>
      </c>
      <c r="V72" s="223">
        <v>1</v>
      </c>
      <c r="W72" s="223">
        <v>1</v>
      </c>
      <c r="X72" s="223">
        <v>1</v>
      </c>
      <c r="Y72" s="223">
        <v>0</v>
      </c>
      <c r="Z72" s="223"/>
      <c r="AA72" s="223"/>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v>0</v>
      </c>
      <c r="BJ72" s="223"/>
      <c r="BK72" s="223"/>
      <c r="BL72" s="223"/>
      <c r="BM72" s="223"/>
      <c r="BN72" s="223"/>
      <c r="BO72" s="223"/>
      <c r="BP72" s="223"/>
      <c r="BQ72" s="223"/>
      <c r="BR72" s="223"/>
    </row>
    <row r="73" spans="1:70" s="140" customFormat="1" ht="19.899999999999999" customHeight="1">
      <c r="A73" s="222">
        <v>4431156000000</v>
      </c>
      <c r="B73" s="232" t="s">
        <v>2975</v>
      </c>
      <c r="C73" s="226" t="s">
        <v>2012</v>
      </c>
      <c r="D73" s="223" t="s">
        <v>2013</v>
      </c>
      <c r="E73" s="223"/>
      <c r="F73" s="223"/>
      <c r="G73" s="223"/>
      <c r="H73" s="223">
        <v>3</v>
      </c>
      <c r="I73" s="223">
        <v>44</v>
      </c>
      <c r="J73" s="223">
        <v>205</v>
      </c>
      <c r="K73" s="223" t="s">
        <v>2952</v>
      </c>
      <c r="L73" s="223" t="s">
        <v>4256</v>
      </c>
      <c r="M73" s="223">
        <v>32.954434300000003</v>
      </c>
      <c r="N73" s="223">
        <v>131.89478600000001</v>
      </c>
      <c r="O73" s="223" t="str">
        <f t="shared" si="1"/>
        <v>32.9544343,131.894786</v>
      </c>
      <c r="P73" s="201" t="str">
        <f t="shared" si="2"/>
        <v>https://cyberjapandata.gsi.go.jp/#16/32.9544343/131.894786/&amp;base=std&amp;ls=std&amp;disp=1&amp;vs=c1g1j0h0k0l0u0t0z0r0s0m0f1</v>
      </c>
      <c r="Q73" s="227" t="s">
        <v>1754</v>
      </c>
      <c r="R73" s="223" t="s">
        <v>3013</v>
      </c>
      <c r="S73" s="223">
        <v>1</v>
      </c>
      <c r="T73" s="223">
        <v>1</v>
      </c>
      <c r="U73" s="223">
        <v>1</v>
      </c>
      <c r="V73" s="223">
        <v>1</v>
      </c>
      <c r="W73" s="223">
        <v>1</v>
      </c>
      <c r="X73" s="223">
        <v>1</v>
      </c>
      <c r="Y73" s="223">
        <v>0</v>
      </c>
      <c r="Z73" s="223"/>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v>0</v>
      </c>
      <c r="BJ73" s="223" t="s">
        <v>3014</v>
      </c>
      <c r="BK73" s="223"/>
      <c r="BL73" s="223"/>
      <c r="BM73" s="223"/>
      <c r="BN73" s="223"/>
      <c r="BO73" s="223"/>
      <c r="BP73" s="223"/>
      <c r="BQ73" s="223"/>
      <c r="BR73" s="223"/>
    </row>
    <row r="74" spans="1:70" s="140" customFormat="1" ht="19.899999999999999" customHeight="1">
      <c r="A74" s="222">
        <v>4431156100000</v>
      </c>
      <c r="B74" s="232" t="s">
        <v>2975</v>
      </c>
      <c r="C74" s="226" t="s">
        <v>2014</v>
      </c>
      <c r="D74" s="223" t="s">
        <v>2015</v>
      </c>
      <c r="E74" s="223"/>
      <c r="F74" s="223"/>
      <c r="G74" s="223" t="s">
        <v>2016</v>
      </c>
      <c r="H74" s="223">
        <v>3</v>
      </c>
      <c r="I74" s="223">
        <v>44</v>
      </c>
      <c r="J74" s="223">
        <v>205</v>
      </c>
      <c r="K74" s="223" t="s">
        <v>3015</v>
      </c>
      <c r="L74" s="223" t="s">
        <v>4257</v>
      </c>
      <c r="M74" s="223">
        <v>32.9445179212574</v>
      </c>
      <c r="N74" s="223">
        <v>131.90015857979401</v>
      </c>
      <c r="O74" s="223" t="str">
        <f t="shared" si="1"/>
        <v>32.9445179212574,131.900158579794</v>
      </c>
      <c r="P74" s="201" t="str">
        <f t="shared" si="2"/>
        <v>https://cyberjapandata.gsi.go.jp/#16/32.9445179212574/131.900158579794/&amp;base=std&amp;ls=std&amp;disp=1&amp;vs=c1g1j0h0k0l0u0t0z0r0s0m0f1</v>
      </c>
      <c r="Q74" s="227" t="s">
        <v>1756</v>
      </c>
      <c r="R74" s="223"/>
      <c r="S74" s="223">
        <v>1</v>
      </c>
      <c r="T74" s="223">
        <v>1</v>
      </c>
      <c r="U74" s="223">
        <v>1</v>
      </c>
      <c r="V74" s="223">
        <v>1</v>
      </c>
      <c r="W74" s="223">
        <v>1</v>
      </c>
      <c r="X74" s="223">
        <v>1</v>
      </c>
      <c r="Y74" s="223">
        <v>0</v>
      </c>
      <c r="Z74" s="223"/>
      <c r="AA74" s="223"/>
      <c r="AB74" s="223"/>
      <c r="AC74" s="223"/>
      <c r="AD74" s="223"/>
      <c r="AE74" s="223"/>
      <c r="AF74" s="223">
        <v>0</v>
      </c>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v>0</v>
      </c>
      <c r="BJ74" s="223"/>
      <c r="BK74" s="223"/>
      <c r="BL74" s="223"/>
      <c r="BM74" s="223"/>
      <c r="BN74" s="223"/>
      <c r="BO74" s="223"/>
      <c r="BP74" s="223"/>
      <c r="BQ74" s="223"/>
      <c r="BR74" s="223"/>
    </row>
    <row r="75" spans="1:70" s="140" customFormat="1" ht="19.899999999999999" customHeight="1">
      <c r="A75" s="222">
        <v>4431156200000</v>
      </c>
      <c r="B75" s="232" t="s">
        <v>2975</v>
      </c>
      <c r="C75" s="226" t="s">
        <v>2017</v>
      </c>
      <c r="D75" s="223" t="s">
        <v>2018</v>
      </c>
      <c r="E75" s="223"/>
      <c r="F75" s="223"/>
      <c r="G75" s="223" t="s">
        <v>3016</v>
      </c>
      <c r="H75" s="223">
        <v>3</v>
      </c>
      <c r="I75" s="223">
        <v>44</v>
      </c>
      <c r="J75" s="223">
        <v>205</v>
      </c>
      <c r="K75" s="223" t="s">
        <v>3017</v>
      </c>
      <c r="L75" s="223" t="s">
        <v>4258</v>
      </c>
      <c r="M75" s="223">
        <v>32.962127350300001</v>
      </c>
      <c r="N75" s="223">
        <v>131.86425089799999</v>
      </c>
      <c r="O75" s="223" t="str">
        <f>M75&amp;","&amp;N75</f>
        <v>32.9621273503,131.864250898</v>
      </c>
      <c r="P75" s="201" t="str">
        <f t="shared" si="2"/>
        <v>https://cyberjapandata.gsi.go.jp/#16/32.9621273503/131.864250898/&amp;base=std&amp;ls=std&amp;disp=1&amp;vs=c1g1j0h0k0l0u0t0z0r0s0m0f1</v>
      </c>
      <c r="Q75" s="226" t="s">
        <v>2442</v>
      </c>
      <c r="R75" s="223"/>
      <c r="S75" s="223">
        <v>1</v>
      </c>
      <c r="T75" s="223">
        <v>1</v>
      </c>
      <c r="U75" s="223">
        <v>1</v>
      </c>
      <c r="V75" s="223">
        <v>0</v>
      </c>
      <c r="W75" s="223">
        <v>1</v>
      </c>
      <c r="X75" s="223">
        <v>1</v>
      </c>
      <c r="Y75" s="223">
        <v>0</v>
      </c>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v>0</v>
      </c>
      <c r="BJ75" s="223"/>
      <c r="BK75" s="223"/>
      <c r="BL75" s="223"/>
      <c r="BM75" s="223"/>
      <c r="BN75" s="223"/>
      <c r="BO75" s="223"/>
      <c r="BP75" s="223"/>
      <c r="BQ75" s="223"/>
      <c r="BR75" s="223"/>
    </row>
    <row r="76" spans="1:70">
      <c r="A76" s="222">
        <v>4421085600000</v>
      </c>
      <c r="B76" s="233" t="s">
        <v>2975</v>
      </c>
      <c r="C76" s="226" t="s">
        <v>3042</v>
      </c>
      <c r="D76" s="223" t="s">
        <v>1893</v>
      </c>
      <c r="E76" s="223"/>
      <c r="F76" s="223"/>
      <c r="G76" s="223" t="s">
        <v>1895</v>
      </c>
      <c r="H76" s="230">
        <v>3</v>
      </c>
      <c r="I76" s="223">
        <v>44</v>
      </c>
      <c r="J76" s="223">
        <v>205</v>
      </c>
      <c r="K76" s="223" t="s">
        <v>3029</v>
      </c>
      <c r="L76" s="223" t="s">
        <v>4272</v>
      </c>
      <c r="M76" s="223">
        <v>32.966133069199998</v>
      </c>
      <c r="N76" s="223">
        <v>131.87887430200001</v>
      </c>
      <c r="O76" s="223" t="s">
        <v>1894</v>
      </c>
      <c r="P76" s="201" t="str">
        <f t="shared" si="2"/>
        <v>https://cyberjapandata.gsi.go.jp/#16/32.9661330692/131.878874302/&amp;base=std&amp;ls=std&amp;disp=1&amp;vs=c1g1j0h0k0l0u0t0z0r0s0m0f1</v>
      </c>
      <c r="Q76" s="226" t="s">
        <v>2442</v>
      </c>
      <c r="R76" s="223"/>
      <c r="S76" s="223">
        <v>1</v>
      </c>
      <c r="T76" s="223">
        <v>1</v>
      </c>
      <c r="U76" s="223">
        <v>1</v>
      </c>
      <c r="V76" s="223">
        <v>1</v>
      </c>
      <c r="W76" s="223">
        <v>1</v>
      </c>
      <c r="X76" s="223">
        <v>1</v>
      </c>
      <c r="Y76" s="223">
        <v>0</v>
      </c>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v>0</v>
      </c>
      <c r="BJ76" s="223"/>
      <c r="BK76" s="223">
        <v>0</v>
      </c>
      <c r="BL76" s="223">
        <v>0</v>
      </c>
      <c r="BM76" s="223"/>
      <c r="BN76" s="223"/>
      <c r="BO76" s="223"/>
      <c r="BP76" s="223"/>
      <c r="BQ76" s="223"/>
      <c r="BR76" s="223">
        <v>0</v>
      </c>
    </row>
    <row r="77" spans="1:70" s="140" customFormat="1" ht="19.899999999999999" customHeight="1">
      <c r="A77" s="222">
        <v>4432009200000</v>
      </c>
      <c r="B77" s="232" t="s">
        <v>2975</v>
      </c>
      <c r="C77" s="226" t="s">
        <v>2019</v>
      </c>
      <c r="D77" s="223" t="s">
        <v>2020</v>
      </c>
      <c r="E77" s="223"/>
      <c r="F77" s="223"/>
      <c r="G77" s="223"/>
      <c r="H77" s="223">
        <v>3</v>
      </c>
      <c r="I77" s="223">
        <v>44</v>
      </c>
      <c r="J77" s="223">
        <v>205</v>
      </c>
      <c r="K77" s="223" t="s">
        <v>3018</v>
      </c>
      <c r="L77" s="223" t="s">
        <v>4259</v>
      </c>
      <c r="M77" s="223">
        <v>32.953242799999998</v>
      </c>
      <c r="N77" s="223">
        <v>131.89673579999999</v>
      </c>
      <c r="O77" s="223" t="str">
        <f t="shared" si="1"/>
        <v>32.9532428,131.8967358</v>
      </c>
      <c r="P77" s="201" t="str">
        <f t="shared" si="2"/>
        <v>https://cyberjapandata.gsi.go.jp/#16/32.9532428/131.8967358/&amp;base=std&amp;ls=std&amp;disp=1&amp;vs=c1g1j0h0k0l0u0t0z0r0s0m0f1</v>
      </c>
      <c r="Q77" s="227" t="s">
        <v>1754</v>
      </c>
      <c r="R77" s="223" t="s">
        <v>3019</v>
      </c>
      <c r="S77" s="223">
        <v>1</v>
      </c>
      <c r="T77" s="223">
        <v>1</v>
      </c>
      <c r="U77" s="223">
        <v>1</v>
      </c>
      <c r="V77" s="223">
        <v>1</v>
      </c>
      <c r="W77" s="223">
        <v>1</v>
      </c>
      <c r="X77" s="223">
        <v>1</v>
      </c>
      <c r="Y77" s="223">
        <v>0</v>
      </c>
      <c r="Z77" s="223"/>
      <c r="AA77" s="223"/>
      <c r="AB77" s="223"/>
      <c r="AC77" s="223"/>
      <c r="AD77" s="223"/>
      <c r="AE77" s="223"/>
      <c r="AF77" s="223"/>
      <c r="AG77" s="223"/>
      <c r="AH77" s="223"/>
      <c r="AI77" s="223">
        <v>0</v>
      </c>
      <c r="AJ77" s="223"/>
      <c r="AK77" s="223"/>
      <c r="AL77" s="223"/>
      <c r="AM77" s="223"/>
      <c r="AN77" s="223"/>
      <c r="AO77" s="223"/>
      <c r="AP77" s="223"/>
      <c r="AQ77" s="223"/>
      <c r="AR77" s="223"/>
      <c r="AS77" s="223"/>
      <c r="AT77" s="223"/>
      <c r="AU77" s="223"/>
      <c r="AV77" s="223"/>
      <c r="AW77" s="223">
        <v>0</v>
      </c>
      <c r="AX77" s="223"/>
      <c r="AY77" s="223"/>
      <c r="AZ77" s="223"/>
      <c r="BA77" s="223"/>
      <c r="BB77" s="223"/>
      <c r="BC77" s="223"/>
      <c r="BD77" s="223"/>
      <c r="BE77" s="223"/>
      <c r="BF77" s="223"/>
      <c r="BG77" s="223"/>
      <c r="BH77" s="223"/>
      <c r="BI77" s="223">
        <v>0</v>
      </c>
      <c r="BJ77" s="223" t="s">
        <v>2886</v>
      </c>
      <c r="BK77" s="223"/>
      <c r="BL77" s="223"/>
      <c r="BM77" s="223"/>
      <c r="BN77" s="223"/>
      <c r="BO77" s="223"/>
      <c r="BP77" s="223"/>
      <c r="BQ77" s="223"/>
      <c r="BR77" s="223"/>
    </row>
    <row r="78" spans="1:70" s="140" customFormat="1" ht="19.899999999999999" customHeight="1">
      <c r="A78" s="222">
        <v>4432019200000</v>
      </c>
      <c r="B78" s="232" t="s">
        <v>2975</v>
      </c>
      <c r="C78" s="226" t="s">
        <v>2021</v>
      </c>
      <c r="D78" s="223" t="s">
        <v>2022</v>
      </c>
      <c r="E78" s="223"/>
      <c r="F78" s="223"/>
      <c r="G78" s="223" t="s">
        <v>2023</v>
      </c>
      <c r="H78" s="223">
        <v>3</v>
      </c>
      <c r="I78" s="223">
        <v>44</v>
      </c>
      <c r="J78" s="223">
        <v>205</v>
      </c>
      <c r="K78" s="223" t="s">
        <v>3020</v>
      </c>
      <c r="L78" s="223" t="s">
        <v>4260</v>
      </c>
      <c r="M78" s="223">
        <v>32.961452211299999</v>
      </c>
      <c r="N78" s="223">
        <v>131.90764904</v>
      </c>
      <c r="O78" s="223" t="str">
        <f t="shared" si="1"/>
        <v>32.9614522113,131.90764904</v>
      </c>
      <c r="P78" s="201" t="str">
        <f t="shared" si="2"/>
        <v>https://cyberjapandata.gsi.go.jp/#16/32.9614522113/131.90764904/&amp;base=std&amp;ls=std&amp;disp=1&amp;vs=c1g1j0h0k0l0u0t0z0r0s0m0f1</v>
      </c>
      <c r="Q78" s="227" t="s">
        <v>1757</v>
      </c>
      <c r="R78" s="223"/>
      <c r="S78" s="223">
        <v>1</v>
      </c>
      <c r="T78" s="223">
        <v>1</v>
      </c>
      <c r="U78" s="223">
        <v>1</v>
      </c>
      <c r="V78" s="223">
        <v>1</v>
      </c>
      <c r="W78" s="223">
        <v>1</v>
      </c>
      <c r="X78" s="223">
        <v>0</v>
      </c>
      <c r="Y78" s="223">
        <v>0</v>
      </c>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v>0</v>
      </c>
      <c r="BJ78" s="223"/>
      <c r="BK78" s="223"/>
      <c r="BL78" s="223"/>
      <c r="BM78" s="223"/>
      <c r="BN78" s="223"/>
      <c r="BO78" s="223"/>
      <c r="BP78" s="223"/>
      <c r="BQ78" s="223"/>
      <c r="BR78" s="223"/>
    </row>
    <row r="79" spans="1:70" s="140" customFormat="1" ht="19.899999999999999" customHeight="1">
      <c r="A79" s="222">
        <v>4431153300000</v>
      </c>
      <c r="B79" s="232" t="s">
        <v>2975</v>
      </c>
      <c r="C79" s="223" t="s">
        <v>3030</v>
      </c>
      <c r="D79" s="223" t="s">
        <v>3034</v>
      </c>
      <c r="E79" s="223"/>
      <c r="F79" s="223"/>
      <c r="G79" s="223"/>
      <c r="H79" s="223">
        <v>3</v>
      </c>
      <c r="I79" s="223">
        <v>44</v>
      </c>
      <c r="J79" s="223">
        <v>205</v>
      </c>
      <c r="K79" s="223" t="s">
        <v>3032</v>
      </c>
      <c r="L79" s="223" t="s">
        <v>4261</v>
      </c>
      <c r="M79" s="223">
        <v>32.898428863493997</v>
      </c>
      <c r="N79" s="223">
        <v>131.78285651724099</v>
      </c>
      <c r="O79" s="223" t="s">
        <v>3038</v>
      </c>
      <c r="P79" s="201" t="str">
        <f t="shared" si="2"/>
        <v>https://cyberjapandata.gsi.go.jp/#16/32.898428863494/131.782856517241/&amp;base=std&amp;ls=std&amp;disp=1&amp;vs=c1g1j0h0k0l0u0t0z0r0s0m0f1</v>
      </c>
      <c r="Q79" s="226" t="s">
        <v>2442</v>
      </c>
      <c r="R79" s="223"/>
      <c r="S79" s="223"/>
      <c r="T79" s="223"/>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c r="BJ79" s="223"/>
      <c r="BK79" s="223"/>
      <c r="BL79" s="223"/>
      <c r="BM79" s="223"/>
      <c r="BN79" s="223"/>
      <c r="BO79" s="223"/>
      <c r="BP79" s="223"/>
      <c r="BQ79" s="223"/>
      <c r="BR79" s="223"/>
    </row>
    <row r="80" spans="1:70" s="140" customFormat="1" ht="19.899999999999999" customHeight="1">
      <c r="A80" s="222">
        <v>4431155500000</v>
      </c>
      <c r="B80" s="232" t="s">
        <v>2975</v>
      </c>
      <c r="C80" s="223" t="s">
        <v>2002</v>
      </c>
      <c r="D80" s="223" t="s">
        <v>3036</v>
      </c>
      <c r="E80" s="223"/>
      <c r="F80" s="223"/>
      <c r="G80" s="223"/>
      <c r="H80" s="223">
        <v>3</v>
      </c>
      <c r="I80" s="223">
        <v>44</v>
      </c>
      <c r="J80" s="223">
        <v>205</v>
      </c>
      <c r="K80" s="223" t="s">
        <v>3037</v>
      </c>
      <c r="L80" s="223" t="s">
        <v>4262</v>
      </c>
      <c r="M80" s="223">
        <v>32.960175954462102</v>
      </c>
      <c r="N80" s="223">
        <v>131.89875014068701</v>
      </c>
      <c r="O80" s="223" t="s">
        <v>3040</v>
      </c>
      <c r="P80" s="201" t="str">
        <f t="shared" si="2"/>
        <v>https://cyberjapandata.gsi.go.jp/#16/32.9601759544621/131.898750140687/&amp;base=std&amp;ls=std&amp;disp=1&amp;vs=c1g1j0h0k0l0u0t0z0r0s0m0f1</v>
      </c>
      <c r="Q80" s="227" t="s">
        <v>1754</v>
      </c>
      <c r="R80" s="223"/>
      <c r="S80" s="223"/>
      <c r="T80" s="223"/>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3"/>
      <c r="BP80" s="223"/>
      <c r="BQ80" s="223"/>
      <c r="BR80" s="223"/>
    </row>
    <row r="81" spans="1:70" s="140" customFormat="1" ht="19.899999999999999" customHeight="1">
      <c r="A81" s="222"/>
      <c r="B81" s="232" t="s">
        <v>2975</v>
      </c>
      <c r="C81" s="223" t="s">
        <v>3031</v>
      </c>
      <c r="D81" s="223" t="s">
        <v>3035</v>
      </c>
      <c r="E81" s="223"/>
      <c r="F81" s="223"/>
      <c r="G81" s="223"/>
      <c r="H81" s="223">
        <v>3</v>
      </c>
      <c r="I81" s="223">
        <v>44</v>
      </c>
      <c r="J81" s="223">
        <v>205</v>
      </c>
      <c r="K81" s="223" t="s">
        <v>3033</v>
      </c>
      <c r="L81" s="223" t="s">
        <v>4273</v>
      </c>
      <c r="M81" s="223">
        <v>32.931316067315997</v>
      </c>
      <c r="N81" s="223">
        <v>131.924980253835</v>
      </c>
      <c r="O81" s="223" t="s">
        <v>3039</v>
      </c>
      <c r="P81" s="201" t="str">
        <f t="shared" si="2"/>
        <v>https://cyberjapandata.gsi.go.jp/#16/32.931316067316/131.924980253835/&amp;base=std&amp;ls=std&amp;disp=1&amp;vs=c1g1j0h0k0l0u0t0z0r0s0m0f1</v>
      </c>
      <c r="Q81" s="226" t="s">
        <v>2442</v>
      </c>
      <c r="R81" s="223"/>
      <c r="S81" s="223"/>
      <c r="T81" s="223"/>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c r="BJ81" s="223"/>
      <c r="BK81" s="223"/>
      <c r="BL81" s="223"/>
      <c r="BM81" s="223"/>
      <c r="BN81" s="223"/>
      <c r="BO81" s="223"/>
      <c r="BP81" s="223"/>
      <c r="BQ81" s="223"/>
      <c r="BR81" s="223"/>
    </row>
    <row r="82" spans="1:70" s="140" customFormat="1" ht="19.899999999999999" customHeight="1">
      <c r="A82" s="228">
        <v>4431174500000</v>
      </c>
      <c r="B82" s="234" t="s">
        <v>3021</v>
      </c>
      <c r="C82" s="223" t="s">
        <v>2024</v>
      </c>
      <c r="D82" s="223" t="s">
        <v>3022</v>
      </c>
      <c r="E82" s="223"/>
      <c r="F82" s="223"/>
      <c r="G82" s="223"/>
      <c r="H82" s="223">
        <v>4</v>
      </c>
      <c r="I82" s="223">
        <v>44</v>
      </c>
      <c r="J82" s="223">
        <v>205</v>
      </c>
      <c r="K82" s="223" t="s">
        <v>3023</v>
      </c>
      <c r="L82" s="223" t="s">
        <v>4263</v>
      </c>
      <c r="M82" s="223">
        <v>32.930488824246702</v>
      </c>
      <c r="N82" s="223">
        <v>131.874378263924</v>
      </c>
      <c r="O82" s="223" t="str">
        <f t="shared" si="1"/>
        <v>32.9304888242467,131.874378263924</v>
      </c>
      <c r="P82" s="201" t="str">
        <f t="shared" si="2"/>
        <v>https://cyberjapandata.gsi.go.jp/#16/32.9304888242467/131.874378263924/&amp;base=std&amp;ls=std&amp;disp=1&amp;vs=c1g1j0h0k0l0u0t0z0r0s0m0f1</v>
      </c>
      <c r="Q82" s="226" t="s">
        <v>2442</v>
      </c>
      <c r="R82" s="223"/>
      <c r="S82" s="223"/>
      <c r="T82" s="223"/>
      <c r="U82" s="223"/>
      <c r="V82" s="223"/>
      <c r="W82" s="223"/>
      <c r="X82" s="223"/>
      <c r="Y82" s="223"/>
      <c r="Z82" s="223"/>
      <c r="AA82" s="223"/>
      <c r="AB82" s="223"/>
      <c r="AC82" s="223"/>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223"/>
      <c r="BN82" s="223"/>
      <c r="BO82" s="223"/>
      <c r="BP82" s="223"/>
      <c r="BQ82" s="223"/>
      <c r="BR82" s="223"/>
    </row>
    <row r="83" spans="1:70" s="140" customFormat="1" ht="19.899999999999999" customHeight="1">
      <c r="A83" s="139"/>
      <c r="B83" s="139"/>
    </row>
    <row r="84" spans="1:70" s="140" customFormat="1" ht="19.899999999999999" customHeight="1">
      <c r="A84" s="139"/>
      <c r="B84" s="139"/>
    </row>
    <row r="85" spans="1:70" s="140" customFormat="1" ht="19.899999999999999" customHeight="1">
      <c r="A85" s="139"/>
      <c r="B85" s="139"/>
    </row>
    <row r="86" spans="1:70" s="140" customFormat="1" ht="19.899999999999999" customHeight="1">
      <c r="A86" s="139"/>
      <c r="B86" s="139"/>
    </row>
    <row r="87" spans="1:70" s="140" customFormat="1" ht="19.899999999999999" customHeight="1">
      <c r="A87" s="139"/>
      <c r="B87" s="139"/>
    </row>
    <row r="88" spans="1:70" s="140" customFormat="1" ht="19.899999999999999" customHeight="1">
      <c r="A88" s="139"/>
      <c r="B88" s="139"/>
    </row>
  </sheetData>
  <autoFilter ref="A2:BR82" xr:uid="{F5CCCBFD-79CF-4C36-B5C5-BFA14F0621E6}"/>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F4AA3-1A7F-48E4-A31D-DCA966B11180}">
  <sheetPr>
    <pageSetUpPr fitToPage="1"/>
  </sheetPr>
  <dimension ref="A1:Q46"/>
  <sheetViews>
    <sheetView view="pageBreakPreview" zoomScale="70" zoomScaleNormal="100" zoomScaleSheetLayoutView="70" workbookViewId="0">
      <selection activeCell="Q2" sqref="Q2:Q46"/>
    </sheetView>
  </sheetViews>
  <sheetFormatPr defaultColWidth="9.125" defaultRowHeight="23.1" customHeight="1"/>
  <cols>
    <col min="1" max="1" width="13.25" style="15" customWidth="1"/>
    <col min="2" max="2" width="5.625" style="16" customWidth="1"/>
    <col min="3" max="3" width="23.5" style="16" customWidth="1"/>
    <col min="4" max="4" width="17.375" style="16" bestFit="1" customWidth="1"/>
    <col min="5" max="5" width="26.375" style="58" customWidth="1"/>
    <col min="6" max="6" width="15.75" style="16" customWidth="1"/>
    <col min="7" max="7" width="8.625" style="118" customWidth="1"/>
    <col min="8" max="8" width="22.625" style="116" customWidth="1"/>
    <col min="9" max="10" width="8.625" style="19" customWidth="1"/>
    <col min="11" max="11" width="17" style="16" customWidth="1"/>
    <col min="12" max="13" width="14.625" style="212" customWidth="1"/>
    <col min="14" max="14" width="30.875" style="212" customWidth="1"/>
    <col min="15" max="15" width="30.875" style="58" customWidth="1"/>
    <col min="16" max="16" width="23.5" style="117" customWidth="1"/>
    <col min="17" max="16384" width="9.125" style="16"/>
  </cols>
  <sheetData>
    <row r="1" spans="1:17" s="58" customFormat="1" ht="23.1" customHeight="1">
      <c r="A1" s="142" t="s">
        <v>301</v>
      </c>
      <c r="B1" s="121" t="s">
        <v>780</v>
      </c>
      <c r="C1" s="121" t="s">
        <v>781</v>
      </c>
      <c r="D1" s="121" t="s">
        <v>2438</v>
      </c>
      <c r="E1" s="121" t="s">
        <v>783</v>
      </c>
      <c r="F1" s="144" t="s">
        <v>784</v>
      </c>
      <c r="G1" s="145" t="s">
        <v>785</v>
      </c>
      <c r="H1" s="146" t="s">
        <v>786</v>
      </c>
      <c r="I1" s="144" t="s">
        <v>2439</v>
      </c>
      <c r="J1" s="123" t="s">
        <v>788</v>
      </c>
      <c r="K1" s="121" t="s">
        <v>789</v>
      </c>
      <c r="L1" s="121" t="s">
        <v>2160</v>
      </c>
      <c r="M1" s="121" t="s">
        <v>2161</v>
      </c>
      <c r="N1" s="121" t="s">
        <v>3181</v>
      </c>
      <c r="O1" s="121" t="s">
        <v>3182</v>
      </c>
      <c r="P1" s="143" t="s">
        <v>1761</v>
      </c>
    </row>
    <row r="2" spans="1:17" s="117" customFormat="1" ht="30" customHeight="1">
      <c r="A2" s="147" t="s">
        <v>2444</v>
      </c>
      <c r="B2" s="148">
        <v>1</v>
      </c>
      <c r="C2" s="149" t="s">
        <v>10</v>
      </c>
      <c r="D2" s="150" t="s">
        <v>2441</v>
      </c>
      <c r="E2" s="150" t="s">
        <v>2445</v>
      </c>
      <c r="F2" s="152" t="s">
        <v>2446</v>
      </c>
      <c r="G2" s="153" t="s">
        <v>2447</v>
      </c>
      <c r="H2" s="154" t="s">
        <v>2448</v>
      </c>
      <c r="I2" s="124" t="s">
        <v>795</v>
      </c>
      <c r="J2" s="124" t="s">
        <v>795</v>
      </c>
      <c r="K2" s="128" t="s">
        <v>805</v>
      </c>
      <c r="L2" s="154">
        <v>32.909994974315303</v>
      </c>
      <c r="M2" s="154">
        <v>131.87659149240201</v>
      </c>
      <c r="N2" s="154" t="s">
        <v>2585</v>
      </c>
      <c r="O2" s="201" t="str">
        <f>HYPERLINK("https://cyberjapandata.gsi.go.jp/#16/"&amp;L2&amp;"/"&amp;M2&amp;"/&amp;base=std&amp;ls=std&amp;disp=1&amp;vs=c1g1j0h0k0l0u0t0z0r0s0m0f1")</f>
        <v>https://cyberjapandata.gsi.go.jp/#16/32.9099949743153/131.876591492402/&amp;base=std&amp;ls=std&amp;disp=1&amp;vs=c1g1j0h0k0l0u0t0z0r0s0m0f1</v>
      </c>
      <c r="P2" s="151" t="s">
        <v>2436</v>
      </c>
      <c r="Q2" s="11">
        <v>506</v>
      </c>
    </row>
    <row r="3" spans="1:17" s="117" customFormat="1" ht="30" customHeight="1">
      <c r="A3" s="147" t="s">
        <v>2444</v>
      </c>
      <c r="B3" s="148">
        <v>2</v>
      </c>
      <c r="C3" s="149" t="s">
        <v>2449</v>
      </c>
      <c r="D3" s="150" t="s">
        <v>2441</v>
      </c>
      <c r="E3" s="150" t="s">
        <v>2450</v>
      </c>
      <c r="F3" s="152" t="s">
        <v>2451</v>
      </c>
      <c r="G3" s="153" t="s">
        <v>2452</v>
      </c>
      <c r="H3" s="155" t="s">
        <v>2453</v>
      </c>
      <c r="I3" s="124" t="s">
        <v>795</v>
      </c>
      <c r="J3" s="124" t="s">
        <v>795</v>
      </c>
      <c r="K3" s="150"/>
      <c r="L3" s="154">
        <v>32.9138861508182</v>
      </c>
      <c r="M3" s="154">
        <v>131.878428614228</v>
      </c>
      <c r="N3" s="154" t="s">
        <v>2586</v>
      </c>
      <c r="O3" s="201" t="str">
        <f t="shared" ref="O3:O46" si="0">HYPERLINK("https://cyberjapandata.gsi.go.jp/#16/"&amp;L3&amp;"/"&amp;M3&amp;"/&amp;base=std&amp;ls=std&amp;disp=1&amp;vs=c1g1j0h0k0l0u0t0z0r0s0m0f1")</f>
        <v>https://cyberjapandata.gsi.go.jp/#16/32.9138861508182/131.878428614228/&amp;base=std&amp;ls=std&amp;disp=1&amp;vs=c1g1j0h0k0l0u0t0z0r0s0m0f1</v>
      </c>
      <c r="P3" s="151" t="s">
        <v>2436</v>
      </c>
      <c r="Q3" s="11">
        <v>506</v>
      </c>
    </row>
    <row r="4" spans="1:17" s="58" customFormat="1" ht="30" customHeight="1">
      <c r="A4" s="147" t="s">
        <v>2454</v>
      </c>
      <c r="B4" s="148">
        <v>3</v>
      </c>
      <c r="C4" s="156" t="s">
        <v>0</v>
      </c>
      <c r="D4" s="157" t="s">
        <v>801</v>
      </c>
      <c r="E4" s="150" t="s">
        <v>2455</v>
      </c>
      <c r="F4" s="148" t="s">
        <v>2456</v>
      </c>
      <c r="G4" s="159" t="s">
        <v>2457</v>
      </c>
      <c r="H4" s="154" t="s">
        <v>2458</v>
      </c>
      <c r="I4" s="124" t="s">
        <v>795</v>
      </c>
      <c r="J4" s="124" t="s">
        <v>796</v>
      </c>
      <c r="K4" s="125"/>
      <c r="L4" s="154">
        <v>32.937047172834603</v>
      </c>
      <c r="M4" s="154">
        <v>131.92092790556899</v>
      </c>
      <c r="N4" s="154" t="s">
        <v>2587</v>
      </c>
      <c r="O4" s="201" t="str">
        <f t="shared" si="0"/>
        <v>https://cyberjapandata.gsi.go.jp/#16/32.9370471728346/131.920927905569/&amp;base=std&amp;ls=std&amp;disp=1&amp;vs=c1g1j0h0k0l0u0t0z0r0s0m0f1</v>
      </c>
      <c r="P4" s="158" t="s">
        <v>1759</v>
      </c>
      <c r="Q4" s="11">
        <v>506</v>
      </c>
    </row>
    <row r="5" spans="1:17" s="58" customFormat="1" ht="30" customHeight="1">
      <c r="A5" s="147" t="s">
        <v>2454</v>
      </c>
      <c r="B5" s="148">
        <v>4</v>
      </c>
      <c r="C5" s="156" t="s">
        <v>10</v>
      </c>
      <c r="D5" s="150" t="s">
        <v>2441</v>
      </c>
      <c r="E5" s="150" t="s">
        <v>2445</v>
      </c>
      <c r="F5" s="148" t="s">
        <v>1882</v>
      </c>
      <c r="G5" s="159" t="s">
        <v>2447</v>
      </c>
      <c r="H5" s="154" t="s">
        <v>2448</v>
      </c>
      <c r="I5" s="124" t="s">
        <v>795</v>
      </c>
      <c r="J5" s="124" t="s">
        <v>795</v>
      </c>
      <c r="K5" s="128" t="s">
        <v>805</v>
      </c>
      <c r="L5" s="154">
        <v>32.909876871136497</v>
      </c>
      <c r="M5" s="154">
        <v>131.87667231463499</v>
      </c>
      <c r="N5" s="154" t="s">
        <v>2588</v>
      </c>
      <c r="O5" s="201" t="str">
        <f t="shared" si="0"/>
        <v>https://cyberjapandata.gsi.go.jp/#16/32.9098768711365/131.876672314635/&amp;base=std&amp;ls=std&amp;disp=1&amp;vs=c1g1j0h0k0l0u0t0z0r0s0m0f1</v>
      </c>
      <c r="P5" s="151" t="s">
        <v>2436</v>
      </c>
      <c r="Q5" s="11">
        <v>506</v>
      </c>
    </row>
    <row r="6" spans="1:17" s="58" customFormat="1" ht="30" customHeight="1">
      <c r="A6" s="147" t="s">
        <v>2454</v>
      </c>
      <c r="B6" s="148">
        <v>5</v>
      </c>
      <c r="C6" s="156" t="s">
        <v>2459</v>
      </c>
      <c r="D6" s="157" t="s">
        <v>843</v>
      </c>
      <c r="E6" s="150" t="s">
        <v>2460</v>
      </c>
      <c r="F6" s="148" t="s">
        <v>2461</v>
      </c>
      <c r="G6" s="159" t="s">
        <v>2462</v>
      </c>
      <c r="H6" s="154" t="s">
        <v>2463</v>
      </c>
      <c r="I6" s="124" t="s">
        <v>795</v>
      </c>
      <c r="J6" s="124" t="s">
        <v>795</v>
      </c>
      <c r="K6" s="128" t="s">
        <v>805</v>
      </c>
      <c r="L6" s="154">
        <v>32.935053201463099</v>
      </c>
      <c r="M6" s="154">
        <v>131.90813317700301</v>
      </c>
      <c r="N6" s="154" t="s">
        <v>2589</v>
      </c>
      <c r="O6" s="201" t="str">
        <f t="shared" si="0"/>
        <v>https://cyberjapandata.gsi.go.jp/#16/32.9350532014631/131.908133177003/&amp;base=std&amp;ls=std&amp;disp=1&amp;vs=c1g1j0h0k0l0u0t0z0r0s0m0f1</v>
      </c>
      <c r="P6" s="158" t="s">
        <v>1759</v>
      </c>
      <c r="Q6" s="11">
        <v>506</v>
      </c>
    </row>
    <row r="7" spans="1:17" s="58" customFormat="1" ht="30" customHeight="1">
      <c r="A7" s="147" t="s">
        <v>2454</v>
      </c>
      <c r="B7" s="148">
        <v>6</v>
      </c>
      <c r="C7" s="156" t="s">
        <v>2464</v>
      </c>
      <c r="D7" s="157" t="s">
        <v>2465</v>
      </c>
      <c r="E7" s="150" t="s">
        <v>2466</v>
      </c>
      <c r="F7" s="148" t="s">
        <v>2467</v>
      </c>
      <c r="G7" s="159" t="s">
        <v>2468</v>
      </c>
      <c r="H7" s="154" t="s">
        <v>2463</v>
      </c>
      <c r="I7" s="124" t="s">
        <v>795</v>
      </c>
      <c r="J7" s="124" t="s">
        <v>795</v>
      </c>
      <c r="K7" s="125"/>
      <c r="L7" s="154">
        <v>32.964596047751698</v>
      </c>
      <c r="M7" s="154">
        <v>131.91270672852701</v>
      </c>
      <c r="N7" s="154" t="s">
        <v>2590</v>
      </c>
      <c r="O7" s="201" t="str">
        <f t="shared" si="0"/>
        <v>https://cyberjapandata.gsi.go.jp/#16/32.9645960477517/131.912706728527/&amp;base=std&amp;ls=std&amp;disp=1&amp;vs=c1g1j0h0k0l0u0t0z0r0s0m0f1</v>
      </c>
      <c r="P7" s="158" t="s">
        <v>1756</v>
      </c>
      <c r="Q7" s="11">
        <v>506</v>
      </c>
    </row>
    <row r="8" spans="1:17" s="58" customFormat="1" ht="30" customHeight="1">
      <c r="A8" s="147" t="s">
        <v>2454</v>
      </c>
      <c r="B8" s="148">
        <v>7</v>
      </c>
      <c r="C8" s="156" t="s">
        <v>2469</v>
      </c>
      <c r="D8" s="150" t="s">
        <v>856</v>
      </c>
      <c r="E8" s="150" t="s">
        <v>2470</v>
      </c>
      <c r="F8" s="148" t="s">
        <v>2471</v>
      </c>
      <c r="G8" s="159" t="s">
        <v>2472</v>
      </c>
      <c r="H8" s="154" t="s">
        <v>2473</v>
      </c>
      <c r="I8" s="124" t="s">
        <v>795</v>
      </c>
      <c r="J8" s="124" t="s">
        <v>795</v>
      </c>
      <c r="K8" s="125"/>
      <c r="L8" s="154">
        <v>32.9723651831099</v>
      </c>
      <c r="M8" s="154">
        <v>131.83628104888899</v>
      </c>
      <c r="N8" s="154" t="s">
        <v>2591</v>
      </c>
      <c r="O8" s="201" t="str">
        <f t="shared" si="0"/>
        <v>https://cyberjapandata.gsi.go.jp/#16/32.9723651831099/131.836281048889/&amp;base=std&amp;ls=std&amp;disp=1&amp;vs=c1g1j0h0k0l0u0t0z0r0s0m0f1</v>
      </c>
      <c r="P8" s="151" t="s">
        <v>2436</v>
      </c>
      <c r="Q8" s="11">
        <v>506</v>
      </c>
    </row>
    <row r="9" spans="1:17" s="58" customFormat="1" ht="30" customHeight="1">
      <c r="A9" s="147" t="s">
        <v>2454</v>
      </c>
      <c r="B9" s="148">
        <v>8</v>
      </c>
      <c r="C9" s="149" t="s">
        <v>2449</v>
      </c>
      <c r="D9" s="150" t="s">
        <v>2441</v>
      </c>
      <c r="E9" s="150" t="s">
        <v>2450</v>
      </c>
      <c r="F9" s="150" t="s">
        <v>1822</v>
      </c>
      <c r="G9" s="160" t="s">
        <v>2452</v>
      </c>
      <c r="H9" s="154" t="s">
        <v>2453</v>
      </c>
      <c r="I9" s="124" t="s">
        <v>795</v>
      </c>
      <c r="J9" s="124" t="s">
        <v>795</v>
      </c>
      <c r="K9" s="125"/>
      <c r="L9" s="154">
        <v>32.913831332594697</v>
      </c>
      <c r="M9" s="154">
        <v>131.87841127016</v>
      </c>
      <c r="N9" s="154" t="s">
        <v>2592</v>
      </c>
      <c r="O9" s="201" t="str">
        <f t="shared" si="0"/>
        <v>https://cyberjapandata.gsi.go.jp/#16/32.9138313325947/131.87841127016/&amp;base=std&amp;ls=std&amp;disp=1&amp;vs=c1g1j0h0k0l0u0t0z0r0s0m0f1</v>
      </c>
      <c r="P9" s="151" t="s">
        <v>2436</v>
      </c>
      <c r="Q9" s="11">
        <v>506</v>
      </c>
    </row>
    <row r="10" spans="1:17" s="58" customFormat="1" ht="30" customHeight="1">
      <c r="A10" s="147" t="s">
        <v>2454</v>
      </c>
      <c r="B10" s="148">
        <v>9</v>
      </c>
      <c r="C10" s="149" t="s">
        <v>2474</v>
      </c>
      <c r="D10" s="150" t="s">
        <v>872</v>
      </c>
      <c r="E10" s="150" t="s">
        <v>2475</v>
      </c>
      <c r="F10" s="150" t="s">
        <v>3164</v>
      </c>
      <c r="G10" s="160" t="s">
        <v>2476</v>
      </c>
      <c r="H10" s="154" t="s">
        <v>2453</v>
      </c>
      <c r="I10" s="124" t="s">
        <v>795</v>
      </c>
      <c r="J10" s="124" t="s">
        <v>795</v>
      </c>
      <c r="K10" s="128"/>
      <c r="L10" s="154">
        <v>32.942919983588297</v>
      </c>
      <c r="M10" s="154">
        <v>131.888206039637</v>
      </c>
      <c r="N10" s="154" t="s">
        <v>2593</v>
      </c>
      <c r="O10" s="201" t="str">
        <f t="shared" si="0"/>
        <v>https://cyberjapandata.gsi.go.jp/#16/32.9429199835883/131.888206039637/&amp;base=std&amp;ls=std&amp;disp=1&amp;vs=c1g1j0h0k0l0u0t0z0r0s0m0f1</v>
      </c>
      <c r="P10" s="151" t="s">
        <v>2436</v>
      </c>
      <c r="Q10" s="11">
        <v>506</v>
      </c>
    </row>
    <row r="11" spans="1:17" s="58" customFormat="1" ht="30" customHeight="1">
      <c r="A11" s="147" t="s">
        <v>2454</v>
      </c>
      <c r="B11" s="148">
        <v>10</v>
      </c>
      <c r="C11" s="156" t="s">
        <v>2477</v>
      </c>
      <c r="D11" s="157" t="s">
        <v>903</v>
      </c>
      <c r="E11" s="150" t="s">
        <v>2478</v>
      </c>
      <c r="F11" s="160" t="s">
        <v>3165</v>
      </c>
      <c r="G11" s="160" t="s">
        <v>2479</v>
      </c>
      <c r="H11" s="154" t="s">
        <v>2480</v>
      </c>
      <c r="I11" s="124"/>
      <c r="J11" s="124"/>
      <c r="K11" s="128"/>
      <c r="L11" s="154">
        <v>32.9352136037229</v>
      </c>
      <c r="M11" s="154">
        <v>131.90775190362501</v>
      </c>
      <c r="N11" s="154" t="s">
        <v>2594</v>
      </c>
      <c r="O11" s="201" t="str">
        <f t="shared" si="0"/>
        <v>https://cyberjapandata.gsi.go.jp/#16/32.9352136037229/131.907751903625/&amp;base=std&amp;ls=std&amp;disp=1&amp;vs=c1g1j0h0k0l0u0t0z0r0s0m0f1</v>
      </c>
      <c r="P11" s="158" t="s">
        <v>1759</v>
      </c>
      <c r="Q11" s="11">
        <v>506</v>
      </c>
    </row>
    <row r="12" spans="1:17" s="117" customFormat="1" ht="30" customHeight="1">
      <c r="A12" s="147" t="s">
        <v>2481</v>
      </c>
      <c r="B12" s="148">
        <v>11</v>
      </c>
      <c r="C12" s="156" t="s">
        <v>2482</v>
      </c>
      <c r="D12" s="157" t="s">
        <v>801</v>
      </c>
      <c r="E12" s="150" t="s">
        <v>2483</v>
      </c>
      <c r="F12" s="148" t="s">
        <v>3166</v>
      </c>
      <c r="G12" s="159" t="s">
        <v>2484</v>
      </c>
      <c r="H12" s="154" t="s">
        <v>2485</v>
      </c>
      <c r="I12" s="124" t="s">
        <v>795</v>
      </c>
      <c r="J12" s="124" t="s">
        <v>796</v>
      </c>
      <c r="K12" s="150"/>
      <c r="L12" s="154">
        <v>32.9100980264447</v>
      </c>
      <c r="M12" s="154">
        <v>131.930285929669</v>
      </c>
      <c r="N12" s="154" t="s">
        <v>2595</v>
      </c>
      <c r="O12" s="201" t="str">
        <f t="shared" si="0"/>
        <v>https://cyberjapandata.gsi.go.jp/#16/32.9100980264447/131.930285929669/&amp;base=std&amp;ls=std&amp;disp=1&amp;vs=c1g1j0h0k0l0u0t0z0r0s0m0f1</v>
      </c>
      <c r="P12" s="151" t="s">
        <v>2436</v>
      </c>
      <c r="Q12" s="11">
        <v>506</v>
      </c>
    </row>
    <row r="13" spans="1:17" ht="30" customHeight="1">
      <c r="A13" s="147" t="s">
        <v>2486</v>
      </c>
      <c r="B13" s="148">
        <v>12</v>
      </c>
      <c r="C13" s="156" t="s">
        <v>0</v>
      </c>
      <c r="D13" s="157" t="s">
        <v>801</v>
      </c>
      <c r="E13" s="125" t="s">
        <v>2455</v>
      </c>
      <c r="F13" s="124" t="s">
        <v>2456</v>
      </c>
      <c r="G13" s="159" t="s">
        <v>2457</v>
      </c>
      <c r="H13" s="154" t="s">
        <v>2458</v>
      </c>
      <c r="I13" s="127" t="s">
        <v>795</v>
      </c>
      <c r="J13" s="127" t="s">
        <v>796</v>
      </c>
      <c r="K13" s="128"/>
      <c r="L13" s="154">
        <v>32.937296120122802</v>
      </c>
      <c r="M13" s="154">
        <v>131.92099394109999</v>
      </c>
      <c r="N13" s="154" t="s">
        <v>2596</v>
      </c>
      <c r="O13" s="201" t="str">
        <f t="shared" si="0"/>
        <v>https://cyberjapandata.gsi.go.jp/#16/32.9372961201228/131.9209939411/&amp;base=std&amp;ls=std&amp;disp=1&amp;vs=c1g1j0h0k0l0u0t0z0r0s0m0f1</v>
      </c>
      <c r="P13" s="158" t="s">
        <v>1759</v>
      </c>
      <c r="Q13" s="11">
        <v>506</v>
      </c>
    </row>
    <row r="14" spans="1:17" ht="30" customHeight="1">
      <c r="A14" s="147" t="s">
        <v>2486</v>
      </c>
      <c r="B14" s="148">
        <v>13</v>
      </c>
      <c r="C14" s="161" t="s">
        <v>2459</v>
      </c>
      <c r="D14" s="157" t="s">
        <v>843</v>
      </c>
      <c r="E14" s="125" t="s">
        <v>2460</v>
      </c>
      <c r="F14" s="124" t="s">
        <v>2461</v>
      </c>
      <c r="G14" s="159" t="s">
        <v>2462</v>
      </c>
      <c r="H14" s="154" t="s">
        <v>2463</v>
      </c>
      <c r="I14" s="127" t="s">
        <v>795</v>
      </c>
      <c r="J14" s="127" t="s">
        <v>795</v>
      </c>
      <c r="K14" s="128" t="s">
        <v>805</v>
      </c>
      <c r="L14" s="154">
        <v>32.934983161059797</v>
      </c>
      <c r="M14" s="154">
        <v>131.90821283607801</v>
      </c>
      <c r="N14" s="154" t="s">
        <v>2597</v>
      </c>
      <c r="O14" s="201" t="str">
        <f t="shared" si="0"/>
        <v>https://cyberjapandata.gsi.go.jp/#16/32.9349831610598/131.908212836078/&amp;base=std&amp;ls=std&amp;disp=1&amp;vs=c1g1j0h0k0l0u0t0z0r0s0m0f1</v>
      </c>
      <c r="P14" s="158" t="s">
        <v>1759</v>
      </c>
      <c r="Q14" s="11">
        <v>506</v>
      </c>
    </row>
    <row r="15" spans="1:17" ht="30" customHeight="1">
      <c r="A15" s="147" t="s">
        <v>2486</v>
      </c>
      <c r="B15" s="148">
        <v>14</v>
      </c>
      <c r="C15" s="161" t="s">
        <v>2464</v>
      </c>
      <c r="D15" s="157" t="s">
        <v>2465</v>
      </c>
      <c r="E15" s="125" t="s">
        <v>2466</v>
      </c>
      <c r="F15" s="124" t="s">
        <v>2467</v>
      </c>
      <c r="G15" s="159" t="s">
        <v>2468</v>
      </c>
      <c r="H15" s="154" t="s">
        <v>2463</v>
      </c>
      <c r="I15" s="127" t="s">
        <v>795</v>
      </c>
      <c r="J15" s="127" t="s">
        <v>795</v>
      </c>
      <c r="K15" s="128"/>
      <c r="L15" s="154">
        <v>32.964417209409703</v>
      </c>
      <c r="M15" s="154">
        <v>131.91270960753999</v>
      </c>
      <c r="N15" s="154" t="s">
        <v>2598</v>
      </c>
      <c r="O15" s="201" t="str">
        <f t="shared" si="0"/>
        <v>https://cyberjapandata.gsi.go.jp/#16/32.9644172094097/131.91270960754/&amp;base=std&amp;ls=std&amp;disp=1&amp;vs=c1g1j0h0k0l0u0t0z0r0s0m0f1</v>
      </c>
      <c r="P15" s="158" t="s">
        <v>1756</v>
      </c>
      <c r="Q15" s="11">
        <v>506</v>
      </c>
    </row>
    <row r="16" spans="1:17" ht="30" customHeight="1">
      <c r="A16" s="147" t="s">
        <v>2486</v>
      </c>
      <c r="B16" s="148">
        <v>15</v>
      </c>
      <c r="C16" s="161" t="s">
        <v>5</v>
      </c>
      <c r="D16" s="150" t="s">
        <v>872</v>
      </c>
      <c r="E16" s="150" t="s">
        <v>2475</v>
      </c>
      <c r="F16" s="124" t="s">
        <v>2487</v>
      </c>
      <c r="G16" s="160" t="s">
        <v>2476</v>
      </c>
      <c r="H16" s="154" t="s">
        <v>2488</v>
      </c>
      <c r="I16" s="127" t="s">
        <v>795</v>
      </c>
      <c r="J16" s="127" t="s">
        <v>795</v>
      </c>
      <c r="K16" s="128"/>
      <c r="L16" s="154">
        <v>32.942921574535099</v>
      </c>
      <c r="M16" s="154">
        <v>131.888426046473</v>
      </c>
      <c r="N16" s="154" t="s">
        <v>2599</v>
      </c>
      <c r="O16" s="201" t="str">
        <f t="shared" si="0"/>
        <v>https://cyberjapandata.gsi.go.jp/#16/32.9429215745351/131.888426046473/&amp;base=std&amp;ls=std&amp;disp=1&amp;vs=c1g1j0h0k0l0u0t0z0r0s0m0f1</v>
      </c>
      <c r="P16" s="151" t="s">
        <v>2436</v>
      </c>
      <c r="Q16" s="11">
        <v>506</v>
      </c>
    </row>
    <row r="17" spans="1:17" ht="30" customHeight="1">
      <c r="A17" s="147" t="s">
        <v>2486</v>
      </c>
      <c r="B17" s="148">
        <v>16</v>
      </c>
      <c r="C17" s="162" t="s">
        <v>9</v>
      </c>
      <c r="D17" s="163" t="s">
        <v>801</v>
      </c>
      <c r="E17" s="164" t="s">
        <v>2489</v>
      </c>
      <c r="F17" s="124" t="s">
        <v>2490</v>
      </c>
      <c r="G17" s="165" t="s">
        <v>2491</v>
      </c>
      <c r="H17" s="154" t="s">
        <v>2485</v>
      </c>
      <c r="I17" s="127" t="s">
        <v>795</v>
      </c>
      <c r="J17" s="127" t="s">
        <v>796</v>
      </c>
      <c r="K17" s="128" t="s">
        <v>805</v>
      </c>
      <c r="L17" s="154">
        <v>32.902555022649203</v>
      </c>
      <c r="M17" s="154">
        <v>131.93252681850501</v>
      </c>
      <c r="N17" s="154" t="s">
        <v>2600</v>
      </c>
      <c r="O17" s="201" t="str">
        <f t="shared" si="0"/>
        <v>https://cyberjapandata.gsi.go.jp/#16/32.9025550226492/131.932526818505/&amp;base=std&amp;ls=std&amp;disp=1&amp;vs=c1g1j0h0k0l0u0t0z0r0s0m0f1</v>
      </c>
      <c r="P17" s="151" t="s">
        <v>2436</v>
      </c>
      <c r="Q17" s="11">
        <v>506</v>
      </c>
    </row>
    <row r="18" spans="1:17" s="115" customFormat="1" ht="30" customHeight="1">
      <c r="A18" s="147" t="s">
        <v>2486</v>
      </c>
      <c r="B18" s="148">
        <v>17</v>
      </c>
      <c r="C18" s="161" t="s">
        <v>2492</v>
      </c>
      <c r="D18" s="156" t="s">
        <v>810</v>
      </c>
      <c r="E18" s="166" t="s">
        <v>2493</v>
      </c>
      <c r="F18" s="167" t="s">
        <v>3167</v>
      </c>
      <c r="G18" s="168" t="s">
        <v>796</v>
      </c>
      <c r="H18" s="129"/>
      <c r="I18" s="169"/>
      <c r="J18" s="169"/>
      <c r="K18" s="170"/>
      <c r="L18" s="154">
        <v>32.943627180785697</v>
      </c>
      <c r="M18" s="154">
        <v>131.90101531507401</v>
      </c>
      <c r="N18" s="154" t="s">
        <v>2601</v>
      </c>
      <c r="O18" s="201" t="str">
        <f t="shared" si="0"/>
        <v>https://cyberjapandata.gsi.go.jp/#16/32.9436271807857/131.901015315074/&amp;base=std&amp;ls=std&amp;disp=1&amp;vs=c1g1j0h0k0l0u0t0z0r0s0m0f1</v>
      </c>
      <c r="P18" s="158" t="s">
        <v>1754</v>
      </c>
      <c r="Q18" s="11">
        <v>506</v>
      </c>
    </row>
    <row r="19" spans="1:17" ht="30" customHeight="1">
      <c r="A19" s="147" t="s">
        <v>2486</v>
      </c>
      <c r="B19" s="148">
        <v>18</v>
      </c>
      <c r="C19" s="162" t="s">
        <v>2469</v>
      </c>
      <c r="D19" s="163" t="s">
        <v>856</v>
      </c>
      <c r="E19" s="164" t="s">
        <v>2470</v>
      </c>
      <c r="F19" s="124" t="s">
        <v>2471</v>
      </c>
      <c r="G19" s="165" t="s">
        <v>2472</v>
      </c>
      <c r="H19" s="154" t="s">
        <v>2473</v>
      </c>
      <c r="I19" s="127" t="s">
        <v>795</v>
      </c>
      <c r="J19" s="127" t="s">
        <v>795</v>
      </c>
      <c r="K19" s="128"/>
      <c r="L19" s="154">
        <v>32.972524126910699</v>
      </c>
      <c r="M19" s="154">
        <v>131.83629361486399</v>
      </c>
      <c r="N19" s="154" t="s">
        <v>2602</v>
      </c>
      <c r="O19" s="201" t="str">
        <f t="shared" si="0"/>
        <v>https://cyberjapandata.gsi.go.jp/#16/32.9725241269107/131.836293614864/&amp;base=std&amp;ls=std&amp;disp=1&amp;vs=c1g1j0h0k0l0u0t0z0r0s0m0f1</v>
      </c>
      <c r="P19" s="151" t="s">
        <v>2436</v>
      </c>
      <c r="Q19" s="11">
        <v>506</v>
      </c>
    </row>
    <row r="20" spans="1:17" ht="30" customHeight="1">
      <c r="A20" s="147" t="s">
        <v>2486</v>
      </c>
      <c r="B20" s="148">
        <v>19</v>
      </c>
      <c r="C20" s="161" t="s">
        <v>2494</v>
      </c>
      <c r="D20" s="157" t="s">
        <v>848</v>
      </c>
      <c r="E20" s="164" t="s">
        <v>2495</v>
      </c>
      <c r="F20" s="124" t="s">
        <v>2496</v>
      </c>
      <c r="G20" s="165" t="s">
        <v>2497</v>
      </c>
      <c r="H20" s="154" t="s">
        <v>2488</v>
      </c>
      <c r="I20" s="127" t="s">
        <v>795</v>
      </c>
      <c r="J20" s="127" t="s">
        <v>795</v>
      </c>
      <c r="K20" s="128" t="s">
        <v>805</v>
      </c>
      <c r="L20" s="154">
        <v>32.952483811296503</v>
      </c>
      <c r="M20" s="154">
        <v>131.897554415934</v>
      </c>
      <c r="N20" s="154" t="s">
        <v>2603</v>
      </c>
      <c r="O20" s="201" t="str">
        <f t="shared" si="0"/>
        <v>https://cyberjapandata.gsi.go.jp/#16/32.9524838112965/131.897554415934/&amp;base=std&amp;ls=std&amp;disp=1&amp;vs=c1g1j0h0k0l0u0t0z0r0s0m0f1</v>
      </c>
      <c r="P20" s="171" t="s">
        <v>1754</v>
      </c>
      <c r="Q20" s="11">
        <v>506</v>
      </c>
    </row>
    <row r="21" spans="1:17" ht="30" customHeight="1">
      <c r="A21" s="147" t="s">
        <v>2486</v>
      </c>
      <c r="B21" s="148">
        <v>20</v>
      </c>
      <c r="C21" s="161" t="s">
        <v>2498</v>
      </c>
      <c r="D21" s="157" t="s">
        <v>2441</v>
      </c>
      <c r="E21" s="164" t="s">
        <v>2499</v>
      </c>
      <c r="F21" s="124" t="s">
        <v>2511</v>
      </c>
      <c r="G21" s="165" t="s">
        <v>2452</v>
      </c>
      <c r="H21" s="154" t="s">
        <v>2500</v>
      </c>
      <c r="I21" s="127" t="s">
        <v>795</v>
      </c>
      <c r="J21" s="127" t="s">
        <v>795</v>
      </c>
      <c r="K21" s="128"/>
      <c r="L21" s="154">
        <v>32.913836109304299</v>
      </c>
      <c r="M21" s="154">
        <v>131.87833161255199</v>
      </c>
      <c r="N21" s="154" t="s">
        <v>2604</v>
      </c>
      <c r="O21" s="201" t="str">
        <f t="shared" si="0"/>
        <v>https://cyberjapandata.gsi.go.jp/#16/32.9138361093043/131.878331612552/&amp;base=std&amp;ls=std&amp;disp=1&amp;vs=c1g1j0h0k0l0u0t0z0r0s0m0f1</v>
      </c>
      <c r="P21" s="151" t="s">
        <v>2436</v>
      </c>
      <c r="Q21" s="11">
        <v>506</v>
      </c>
    </row>
    <row r="22" spans="1:17" ht="30" customHeight="1">
      <c r="A22" s="147" t="s">
        <v>2486</v>
      </c>
      <c r="B22" s="148">
        <v>21</v>
      </c>
      <c r="C22" s="161" t="s">
        <v>2501</v>
      </c>
      <c r="D22" s="163" t="s">
        <v>843</v>
      </c>
      <c r="E22" s="172" t="s">
        <v>2502</v>
      </c>
      <c r="F22" s="148" t="s">
        <v>3168</v>
      </c>
      <c r="G22" s="159" t="s">
        <v>2503</v>
      </c>
      <c r="H22" s="154" t="s">
        <v>2504</v>
      </c>
      <c r="I22" s="127" t="s">
        <v>795</v>
      </c>
      <c r="J22" s="127" t="s">
        <v>796</v>
      </c>
      <c r="K22" s="128" t="s">
        <v>805</v>
      </c>
      <c r="L22" s="154">
        <v>32.961126443141701</v>
      </c>
      <c r="M22" s="154">
        <v>131.904658160971</v>
      </c>
      <c r="N22" s="154" t="s">
        <v>2605</v>
      </c>
      <c r="O22" s="201" t="str">
        <f t="shared" si="0"/>
        <v>https://cyberjapandata.gsi.go.jp/#16/32.9611264431417/131.904658160971/&amp;base=std&amp;ls=std&amp;disp=1&amp;vs=c1g1j0h0k0l0u0t0z0r0s0m0f1</v>
      </c>
      <c r="P22" s="171" t="s">
        <v>1756</v>
      </c>
      <c r="Q22" s="11">
        <v>506</v>
      </c>
    </row>
    <row r="23" spans="1:17" ht="30" customHeight="1">
      <c r="A23" s="147" t="s">
        <v>2486</v>
      </c>
      <c r="B23" s="148">
        <v>22</v>
      </c>
      <c r="C23" s="161" t="s">
        <v>2505</v>
      </c>
      <c r="D23" s="163"/>
      <c r="E23" s="172" t="s">
        <v>2506</v>
      </c>
      <c r="F23" s="148" t="s">
        <v>3169</v>
      </c>
      <c r="G23" s="159" t="s">
        <v>2507</v>
      </c>
      <c r="H23" s="154" t="s">
        <v>2508</v>
      </c>
      <c r="I23" s="127"/>
      <c r="J23" s="127"/>
      <c r="K23" s="128"/>
      <c r="L23" s="154">
        <v>33.004494833507302</v>
      </c>
      <c r="M23" s="154">
        <v>131.899842528883</v>
      </c>
      <c r="N23" s="154" t="s">
        <v>2606</v>
      </c>
      <c r="O23" s="201" t="str">
        <f t="shared" si="0"/>
        <v>https://cyberjapandata.gsi.go.jp/#16/33.0044948335073/131.899842528883/&amp;base=std&amp;ls=std&amp;disp=1&amp;vs=c1g1j0h0k0l0u0t0z0r0s0m0f1</v>
      </c>
      <c r="P23" s="171" t="s">
        <v>1755</v>
      </c>
      <c r="Q23" s="11">
        <v>506</v>
      </c>
    </row>
    <row r="24" spans="1:17" ht="30" customHeight="1">
      <c r="A24" s="147" t="s">
        <v>2509</v>
      </c>
      <c r="B24" s="148">
        <v>23</v>
      </c>
      <c r="C24" s="161" t="s">
        <v>2510</v>
      </c>
      <c r="D24" s="157" t="s">
        <v>2441</v>
      </c>
      <c r="E24" s="125" t="s">
        <v>2445</v>
      </c>
      <c r="F24" s="124" t="s">
        <v>1882</v>
      </c>
      <c r="G24" s="165" t="s">
        <v>2447</v>
      </c>
      <c r="H24" s="154" t="s">
        <v>2448</v>
      </c>
      <c r="I24" s="127" t="s">
        <v>795</v>
      </c>
      <c r="J24" s="127" t="s">
        <v>795</v>
      </c>
      <c r="K24" s="128"/>
      <c r="L24" s="154">
        <v>32.909688241058099</v>
      </c>
      <c r="M24" s="154">
        <v>131.87651197904299</v>
      </c>
      <c r="N24" s="154" t="s">
        <v>2607</v>
      </c>
      <c r="O24" s="201" t="str">
        <f t="shared" si="0"/>
        <v>https://cyberjapandata.gsi.go.jp/#16/32.9096882410581/131.876511979043/&amp;base=std&amp;ls=std&amp;disp=1&amp;vs=c1g1j0h0k0l0u0t0z0r0s0m0f1</v>
      </c>
      <c r="P24" s="151" t="s">
        <v>2436</v>
      </c>
      <c r="Q24" s="11">
        <v>506</v>
      </c>
    </row>
    <row r="25" spans="1:17" ht="30" customHeight="1">
      <c r="A25" s="147" t="s">
        <v>2509</v>
      </c>
      <c r="B25" s="148">
        <v>24</v>
      </c>
      <c r="C25" s="161" t="s">
        <v>2449</v>
      </c>
      <c r="D25" s="150" t="s">
        <v>2441</v>
      </c>
      <c r="E25" s="150" t="s">
        <v>2450</v>
      </c>
      <c r="F25" s="124" t="s">
        <v>2511</v>
      </c>
      <c r="G25" s="160" t="s">
        <v>2452</v>
      </c>
      <c r="H25" s="154" t="s">
        <v>2453</v>
      </c>
      <c r="I25" s="127" t="s">
        <v>795</v>
      </c>
      <c r="J25" s="127" t="s">
        <v>795</v>
      </c>
      <c r="K25" s="128"/>
      <c r="L25" s="154">
        <v>32.913777197717302</v>
      </c>
      <c r="M25" s="154">
        <v>131.878176090469</v>
      </c>
      <c r="N25" s="154" t="s">
        <v>2608</v>
      </c>
      <c r="O25" s="201" t="str">
        <f t="shared" si="0"/>
        <v>https://cyberjapandata.gsi.go.jp/#16/32.9137771977173/131.878176090469/&amp;base=std&amp;ls=std&amp;disp=1&amp;vs=c1g1j0h0k0l0u0t0z0r0s0m0f1</v>
      </c>
      <c r="P25" s="151" t="s">
        <v>2436</v>
      </c>
      <c r="Q25" s="11">
        <v>506</v>
      </c>
    </row>
    <row r="26" spans="1:17" ht="30" customHeight="1">
      <c r="A26" s="147" t="s">
        <v>2509</v>
      </c>
      <c r="B26" s="148">
        <v>25</v>
      </c>
      <c r="C26" s="161" t="s">
        <v>2512</v>
      </c>
      <c r="D26" s="157" t="s">
        <v>2513</v>
      </c>
      <c r="E26" s="125" t="s">
        <v>2514</v>
      </c>
      <c r="F26" s="124" t="s">
        <v>2515</v>
      </c>
      <c r="G26" s="165" t="s">
        <v>796</v>
      </c>
      <c r="H26" s="154" t="s">
        <v>2463</v>
      </c>
      <c r="I26" s="127" t="s">
        <v>795</v>
      </c>
      <c r="J26" s="127" t="s">
        <v>796</v>
      </c>
      <c r="K26" s="128"/>
      <c r="L26" s="154">
        <v>32.965815548257403</v>
      </c>
      <c r="M26" s="154">
        <v>131.90713212882201</v>
      </c>
      <c r="N26" s="154" t="s">
        <v>2609</v>
      </c>
      <c r="O26" s="201" t="str">
        <f t="shared" si="0"/>
        <v>https://cyberjapandata.gsi.go.jp/#16/32.9658155482574/131.907132128822/&amp;base=std&amp;ls=std&amp;disp=1&amp;vs=c1g1j0h0k0l0u0t0z0r0s0m0f1</v>
      </c>
      <c r="P26" s="158" t="s">
        <v>1756</v>
      </c>
      <c r="Q26" s="11">
        <v>506</v>
      </c>
    </row>
    <row r="27" spans="1:17" ht="30" customHeight="1">
      <c r="A27" s="147" t="s">
        <v>2509</v>
      </c>
      <c r="B27" s="148">
        <v>26</v>
      </c>
      <c r="C27" s="161" t="s">
        <v>2516</v>
      </c>
      <c r="D27" s="163" t="s">
        <v>903</v>
      </c>
      <c r="E27" s="164" t="s">
        <v>2517</v>
      </c>
      <c r="F27" s="124" t="s">
        <v>3165</v>
      </c>
      <c r="G27" s="165" t="s">
        <v>2479</v>
      </c>
      <c r="H27" s="154" t="s">
        <v>2518</v>
      </c>
      <c r="I27" s="127" t="s">
        <v>795</v>
      </c>
      <c r="J27" s="127" t="s">
        <v>796</v>
      </c>
      <c r="K27" s="128"/>
      <c r="L27" s="154">
        <v>32.935314316516802</v>
      </c>
      <c r="M27" s="154">
        <v>131.90772157369</v>
      </c>
      <c r="N27" s="154" t="s">
        <v>2610</v>
      </c>
      <c r="O27" s="201" t="str">
        <f t="shared" si="0"/>
        <v>https://cyberjapandata.gsi.go.jp/#16/32.9353143165168/131.90772157369/&amp;base=std&amp;ls=std&amp;disp=1&amp;vs=c1g1j0h0k0l0u0t0z0r0s0m0f1</v>
      </c>
      <c r="P27" s="171" t="s">
        <v>1759</v>
      </c>
      <c r="Q27" s="11">
        <v>506</v>
      </c>
    </row>
    <row r="28" spans="1:17" ht="30" customHeight="1">
      <c r="A28" s="147" t="s">
        <v>2519</v>
      </c>
      <c r="B28" s="148">
        <v>27</v>
      </c>
      <c r="C28" s="161" t="s">
        <v>2520</v>
      </c>
      <c r="D28" s="157" t="s">
        <v>2465</v>
      </c>
      <c r="E28" s="125" t="s">
        <v>2521</v>
      </c>
      <c r="F28" s="124" t="s">
        <v>2522</v>
      </c>
      <c r="G28" s="165" t="s">
        <v>796</v>
      </c>
      <c r="H28" s="154" t="s">
        <v>2523</v>
      </c>
      <c r="I28" s="127" t="s">
        <v>795</v>
      </c>
      <c r="J28" s="127" t="s">
        <v>796</v>
      </c>
      <c r="K28" s="128"/>
      <c r="L28" s="154">
        <v>32.965354419727397</v>
      </c>
      <c r="M28" s="154">
        <v>131.91319715038401</v>
      </c>
      <c r="N28" s="154" t="s">
        <v>2611</v>
      </c>
      <c r="O28" s="201" t="str">
        <f t="shared" si="0"/>
        <v>https://cyberjapandata.gsi.go.jp/#16/32.9653544197274/131.913197150384/&amp;base=std&amp;ls=std&amp;disp=1&amp;vs=c1g1j0h0k0l0u0t0z0r0s0m0f1</v>
      </c>
      <c r="P28" s="158" t="s">
        <v>1756</v>
      </c>
      <c r="Q28" s="11">
        <v>506</v>
      </c>
    </row>
    <row r="29" spans="1:17" ht="30" customHeight="1">
      <c r="A29" s="147" t="s">
        <v>2519</v>
      </c>
      <c r="B29" s="148">
        <v>28</v>
      </c>
      <c r="C29" s="161" t="s">
        <v>2524</v>
      </c>
      <c r="D29" s="150" t="s">
        <v>2441</v>
      </c>
      <c r="E29" s="150" t="s">
        <v>2450</v>
      </c>
      <c r="F29" s="124" t="s">
        <v>1822</v>
      </c>
      <c r="G29" s="165" t="s">
        <v>2452</v>
      </c>
      <c r="H29" s="154" t="s">
        <v>2453</v>
      </c>
      <c r="I29" s="127" t="s">
        <v>795</v>
      </c>
      <c r="J29" s="127" t="s">
        <v>796</v>
      </c>
      <c r="K29" s="128"/>
      <c r="L29" s="154">
        <v>32.9137596843387</v>
      </c>
      <c r="M29" s="154">
        <v>131.878428339274</v>
      </c>
      <c r="N29" s="154" t="s">
        <v>2612</v>
      </c>
      <c r="O29" s="201" t="str">
        <f t="shared" si="0"/>
        <v>https://cyberjapandata.gsi.go.jp/#16/32.9137596843387/131.878428339274/&amp;base=std&amp;ls=std&amp;disp=1&amp;vs=c1g1j0h0k0l0u0t0z0r0s0m0f1</v>
      </c>
      <c r="P29" s="151" t="s">
        <v>2436</v>
      </c>
      <c r="Q29" s="11">
        <v>506</v>
      </c>
    </row>
    <row r="30" spans="1:17" ht="30" customHeight="1">
      <c r="A30" s="147" t="s">
        <v>2519</v>
      </c>
      <c r="B30" s="148">
        <v>29</v>
      </c>
      <c r="C30" s="162" t="s">
        <v>2525</v>
      </c>
      <c r="D30" s="163" t="s">
        <v>933</v>
      </c>
      <c r="E30" s="164" t="s">
        <v>2526</v>
      </c>
      <c r="F30" s="124" t="s">
        <v>2527</v>
      </c>
      <c r="G30" s="165" t="s">
        <v>796</v>
      </c>
      <c r="H30" s="154" t="s">
        <v>2473</v>
      </c>
      <c r="I30" s="127" t="s">
        <v>795</v>
      </c>
      <c r="J30" s="127" t="s">
        <v>795</v>
      </c>
      <c r="K30" s="128"/>
      <c r="L30" s="154">
        <v>32.948834690688599</v>
      </c>
      <c r="M30" s="154">
        <v>131.84243967845401</v>
      </c>
      <c r="N30" s="154" t="s">
        <v>2613</v>
      </c>
      <c r="O30" s="201" t="str">
        <f t="shared" si="0"/>
        <v>https://cyberjapandata.gsi.go.jp/#16/32.9488346906886/131.842439678454/&amp;base=std&amp;ls=std&amp;disp=1&amp;vs=c1g1j0h0k0l0u0t0z0r0s0m0f1</v>
      </c>
      <c r="P30" s="151" t="s">
        <v>2436</v>
      </c>
      <c r="Q30" s="11">
        <v>506</v>
      </c>
    </row>
    <row r="31" spans="1:17" ht="30" customHeight="1">
      <c r="A31" s="147" t="s">
        <v>2519</v>
      </c>
      <c r="B31" s="148">
        <v>30</v>
      </c>
      <c r="C31" s="161" t="s">
        <v>2528</v>
      </c>
      <c r="D31" s="157" t="s">
        <v>2529</v>
      </c>
      <c r="E31" s="125" t="s">
        <v>2530</v>
      </c>
      <c r="F31" s="124" t="s">
        <v>2531</v>
      </c>
      <c r="G31" s="165" t="s">
        <v>2532</v>
      </c>
      <c r="H31" s="155" t="s">
        <v>2488</v>
      </c>
      <c r="I31" s="127" t="s">
        <v>795</v>
      </c>
      <c r="J31" s="127" t="s">
        <v>796</v>
      </c>
      <c r="K31" s="128"/>
      <c r="L31" s="154">
        <v>32.9544154032017</v>
      </c>
      <c r="M31" s="154">
        <v>131.87049517780699</v>
      </c>
      <c r="N31" s="154" t="s">
        <v>2614</v>
      </c>
      <c r="O31" s="201" t="str">
        <f t="shared" si="0"/>
        <v>https://cyberjapandata.gsi.go.jp/#16/32.9544154032017/131.870495177807/&amp;base=std&amp;ls=std&amp;disp=1&amp;vs=c1g1j0h0k0l0u0t0z0r0s0m0f1</v>
      </c>
      <c r="P31" s="151" t="s">
        <v>2436</v>
      </c>
      <c r="Q31" s="11">
        <v>506</v>
      </c>
    </row>
    <row r="32" spans="1:17" ht="30" customHeight="1">
      <c r="A32" s="147" t="s">
        <v>2519</v>
      </c>
      <c r="B32" s="148">
        <v>31</v>
      </c>
      <c r="C32" s="161" t="s">
        <v>2533</v>
      </c>
      <c r="D32" s="157"/>
      <c r="E32" s="125" t="s">
        <v>2534</v>
      </c>
      <c r="F32" s="124" t="s">
        <v>2531</v>
      </c>
      <c r="G32" s="165" t="s">
        <v>2532</v>
      </c>
      <c r="H32" s="155" t="s">
        <v>2535</v>
      </c>
      <c r="I32" s="127"/>
      <c r="J32" s="127"/>
      <c r="K32" s="128"/>
      <c r="L32" s="154">
        <v>32.962961475447003</v>
      </c>
      <c r="M32" s="154">
        <v>131.89527313263099</v>
      </c>
      <c r="N32" s="154" t="s">
        <v>2615</v>
      </c>
      <c r="O32" s="201" t="str">
        <f t="shared" si="0"/>
        <v>https://cyberjapandata.gsi.go.jp/#16/32.962961475447/131.895273132631/&amp;base=std&amp;ls=std&amp;disp=1&amp;vs=c1g1j0h0k0l0u0t0z0r0s0m0f1</v>
      </c>
      <c r="P32" s="158" t="s">
        <v>1756</v>
      </c>
      <c r="Q32" s="11">
        <v>506</v>
      </c>
    </row>
    <row r="33" spans="1:17" ht="30" customHeight="1">
      <c r="A33" s="147" t="s">
        <v>2519</v>
      </c>
      <c r="B33" s="148">
        <v>32</v>
      </c>
      <c r="C33" s="173" t="s">
        <v>2536</v>
      </c>
      <c r="D33" s="174"/>
      <c r="E33" s="175" t="s">
        <v>2537</v>
      </c>
      <c r="F33" s="176" t="s">
        <v>3170</v>
      </c>
      <c r="G33" s="177"/>
      <c r="H33" s="178" t="s">
        <v>2538</v>
      </c>
      <c r="I33" s="179" t="s">
        <v>795</v>
      </c>
      <c r="J33" s="179" t="s">
        <v>796</v>
      </c>
      <c r="K33" s="180"/>
      <c r="L33" s="154">
        <v>32.947720054744998</v>
      </c>
      <c r="M33" s="154">
        <v>131.890677700645</v>
      </c>
      <c r="N33" s="154" t="s">
        <v>2616</v>
      </c>
      <c r="O33" s="201" t="str">
        <f t="shared" si="0"/>
        <v>https://cyberjapandata.gsi.go.jp/#16/32.947720054745/131.890677700645/&amp;base=std&amp;ls=std&amp;disp=1&amp;vs=c1g1j0h0k0l0u0t0z0r0s0m0f1</v>
      </c>
      <c r="P33" s="158" t="s">
        <v>1759</v>
      </c>
      <c r="Q33" s="11">
        <v>506</v>
      </c>
    </row>
    <row r="34" spans="1:17" ht="30" customHeight="1">
      <c r="A34" s="147" t="s">
        <v>2519</v>
      </c>
      <c r="B34" s="148">
        <v>33</v>
      </c>
      <c r="C34" s="173" t="s">
        <v>2539</v>
      </c>
      <c r="D34" s="174"/>
      <c r="E34" s="175" t="s">
        <v>2540</v>
      </c>
      <c r="F34" s="176" t="s">
        <v>3170</v>
      </c>
      <c r="G34" s="177"/>
      <c r="H34" s="178" t="s">
        <v>2538</v>
      </c>
      <c r="I34" s="179"/>
      <c r="J34" s="179"/>
      <c r="K34" s="180"/>
      <c r="L34" s="154">
        <v>32.961039115714399</v>
      </c>
      <c r="M34" s="154">
        <v>131.87959641361601</v>
      </c>
      <c r="N34" s="154" t="s">
        <v>2617</v>
      </c>
      <c r="O34" s="201" t="str">
        <f t="shared" si="0"/>
        <v>https://cyberjapandata.gsi.go.jp/#16/32.9610391157144/131.879596413616/&amp;base=std&amp;ls=std&amp;disp=1&amp;vs=c1g1j0h0k0l0u0t0z0r0s0m0f1</v>
      </c>
      <c r="P34" s="151" t="s">
        <v>2436</v>
      </c>
      <c r="Q34" s="11">
        <v>506</v>
      </c>
    </row>
    <row r="35" spans="1:17" ht="30" customHeight="1">
      <c r="A35" s="147" t="s">
        <v>2519</v>
      </c>
      <c r="B35" s="148">
        <v>34</v>
      </c>
      <c r="C35" s="156" t="s">
        <v>2541</v>
      </c>
      <c r="D35" s="181" t="s">
        <v>2542</v>
      </c>
      <c r="E35" s="164" t="s">
        <v>2543</v>
      </c>
      <c r="F35" s="124" t="s">
        <v>3171</v>
      </c>
      <c r="G35" s="165" t="s">
        <v>2544</v>
      </c>
      <c r="H35" s="154" t="s">
        <v>2545</v>
      </c>
      <c r="I35" s="127"/>
      <c r="J35" s="127"/>
      <c r="K35" s="128"/>
      <c r="L35" s="154">
        <v>32.950120995581202</v>
      </c>
      <c r="M35" s="154">
        <v>131.90505274079101</v>
      </c>
      <c r="N35" s="154" t="s">
        <v>2618</v>
      </c>
      <c r="O35" s="201" t="str">
        <f t="shared" si="0"/>
        <v>https://cyberjapandata.gsi.go.jp/#16/32.9501209955812/131.905052740791/&amp;base=std&amp;ls=std&amp;disp=1&amp;vs=c1g1j0h0k0l0u0t0z0r0s0m0f1</v>
      </c>
      <c r="P35" s="171" t="s">
        <v>1754</v>
      </c>
      <c r="Q35" s="11">
        <v>506</v>
      </c>
    </row>
    <row r="36" spans="1:17" ht="28.5" customHeight="1">
      <c r="A36" s="147" t="s">
        <v>2519</v>
      </c>
      <c r="B36" s="148">
        <v>35</v>
      </c>
      <c r="C36" s="156" t="s">
        <v>2546</v>
      </c>
      <c r="D36" s="163" t="s">
        <v>843</v>
      </c>
      <c r="E36" s="172" t="s">
        <v>2502</v>
      </c>
      <c r="F36" s="124" t="s">
        <v>3172</v>
      </c>
      <c r="G36" s="165" t="s">
        <v>2547</v>
      </c>
      <c r="H36" s="154" t="s">
        <v>2504</v>
      </c>
      <c r="I36" s="127" t="s">
        <v>795</v>
      </c>
      <c r="J36" s="127" t="s">
        <v>795</v>
      </c>
      <c r="K36" s="128"/>
      <c r="L36" s="154">
        <v>32.961181464557399</v>
      </c>
      <c r="M36" s="154">
        <v>131.90454256336699</v>
      </c>
      <c r="N36" s="154" t="s">
        <v>2619</v>
      </c>
      <c r="O36" s="201" t="str">
        <f t="shared" si="0"/>
        <v>https://cyberjapandata.gsi.go.jp/#16/32.9611814645574/131.904542563367/&amp;base=std&amp;ls=std&amp;disp=1&amp;vs=c1g1j0h0k0l0u0t0z0r0s0m0f1</v>
      </c>
      <c r="P36" s="171" t="s">
        <v>1756</v>
      </c>
      <c r="Q36" s="11">
        <v>506</v>
      </c>
    </row>
    <row r="37" spans="1:17" ht="28.5" customHeight="1">
      <c r="A37" s="147" t="s">
        <v>2519</v>
      </c>
      <c r="B37" s="148">
        <v>36</v>
      </c>
      <c r="C37" s="156" t="s">
        <v>2548</v>
      </c>
      <c r="D37" s="163" t="s">
        <v>903</v>
      </c>
      <c r="E37" s="164" t="s">
        <v>2517</v>
      </c>
      <c r="F37" s="124" t="s">
        <v>3165</v>
      </c>
      <c r="G37" s="165" t="s">
        <v>2479</v>
      </c>
      <c r="H37" s="154" t="s">
        <v>2518</v>
      </c>
      <c r="I37" s="127" t="s">
        <v>795</v>
      </c>
      <c r="J37" s="127" t="s">
        <v>796</v>
      </c>
      <c r="K37" s="128"/>
      <c r="L37" s="154">
        <v>32.935350848235899</v>
      </c>
      <c r="M37" s="154">
        <v>131.90791856054099</v>
      </c>
      <c r="N37" s="154" t="s">
        <v>2620</v>
      </c>
      <c r="O37" s="201" t="str">
        <f t="shared" si="0"/>
        <v>https://cyberjapandata.gsi.go.jp/#16/32.9353508482359/131.907918560541/&amp;base=std&amp;ls=std&amp;disp=1&amp;vs=c1g1j0h0k0l0u0t0z0r0s0m0f1</v>
      </c>
      <c r="P37" s="171" t="s">
        <v>1754</v>
      </c>
      <c r="Q37" s="11">
        <v>506</v>
      </c>
    </row>
    <row r="38" spans="1:17" ht="28.5" customHeight="1">
      <c r="A38" s="182" t="s">
        <v>2549</v>
      </c>
      <c r="B38" s="148">
        <v>37</v>
      </c>
      <c r="C38" s="183" t="s">
        <v>2550</v>
      </c>
      <c r="D38" s="157" t="s">
        <v>843</v>
      </c>
      <c r="E38" s="125" t="s">
        <v>2551</v>
      </c>
      <c r="F38" s="124" t="s">
        <v>3173</v>
      </c>
      <c r="G38" s="165" t="s">
        <v>2552</v>
      </c>
      <c r="H38" s="154" t="s">
        <v>2553</v>
      </c>
      <c r="I38" s="127" t="s">
        <v>795</v>
      </c>
      <c r="J38" s="127" t="s">
        <v>796</v>
      </c>
      <c r="K38" s="128"/>
      <c r="L38" s="154">
        <v>32.958767074047401</v>
      </c>
      <c r="M38" s="154">
        <v>131.90703209615</v>
      </c>
      <c r="N38" s="154" t="s">
        <v>2621</v>
      </c>
      <c r="O38" s="201" t="str">
        <f t="shared" si="0"/>
        <v>https://cyberjapandata.gsi.go.jp/#16/32.9587670740474/131.90703209615/&amp;base=std&amp;ls=std&amp;disp=1&amp;vs=c1g1j0h0k0l0u0t0z0r0s0m0f1</v>
      </c>
      <c r="P38" s="151" t="s">
        <v>2436</v>
      </c>
      <c r="Q38" s="11">
        <v>506</v>
      </c>
    </row>
    <row r="39" spans="1:17" ht="28.5" customHeight="1">
      <c r="A39" s="182" t="s">
        <v>2554</v>
      </c>
      <c r="B39" s="148">
        <v>38</v>
      </c>
      <c r="C39" s="183" t="s">
        <v>2555</v>
      </c>
      <c r="D39" s="157" t="s">
        <v>2441</v>
      </c>
      <c r="E39" s="125" t="s">
        <v>2556</v>
      </c>
      <c r="F39" s="124" t="s">
        <v>2511</v>
      </c>
      <c r="G39" s="165" t="s">
        <v>2452</v>
      </c>
      <c r="H39" s="184" t="s">
        <v>2557</v>
      </c>
      <c r="I39" s="127" t="s">
        <v>795</v>
      </c>
      <c r="J39" s="127" t="s">
        <v>796</v>
      </c>
      <c r="K39" s="128"/>
      <c r="L39" s="154">
        <v>32.9136385970519</v>
      </c>
      <c r="M39" s="154">
        <v>131.87879094876601</v>
      </c>
      <c r="N39" s="154" t="s">
        <v>2622</v>
      </c>
      <c r="O39" s="201" t="str">
        <f t="shared" si="0"/>
        <v>https://cyberjapandata.gsi.go.jp/#16/32.9136385970519/131.878790948766/&amp;base=std&amp;ls=std&amp;disp=1&amp;vs=c1g1j0h0k0l0u0t0z0r0s0m0f1</v>
      </c>
      <c r="P39" s="151" t="s">
        <v>2436</v>
      </c>
      <c r="Q39" s="11">
        <v>506</v>
      </c>
    </row>
    <row r="40" spans="1:17" ht="28.5" customHeight="1">
      <c r="A40" s="182" t="s">
        <v>2554</v>
      </c>
      <c r="B40" s="148">
        <v>39</v>
      </c>
      <c r="C40" s="183" t="s">
        <v>2558</v>
      </c>
      <c r="D40" s="157" t="s">
        <v>806</v>
      </c>
      <c r="E40" s="125" t="s">
        <v>2559</v>
      </c>
      <c r="F40" s="124" t="s">
        <v>3174</v>
      </c>
      <c r="G40" s="165" t="s">
        <v>2560</v>
      </c>
      <c r="H40" s="154" t="s">
        <v>2561</v>
      </c>
      <c r="I40" s="127" t="s">
        <v>795</v>
      </c>
      <c r="J40" s="127" t="s">
        <v>796</v>
      </c>
      <c r="K40" s="128"/>
      <c r="L40" s="154">
        <v>32.966117011387297</v>
      </c>
      <c r="M40" s="154">
        <v>131.878581818302</v>
      </c>
      <c r="N40" s="154" t="s">
        <v>2623</v>
      </c>
      <c r="O40" s="201" t="str">
        <f t="shared" si="0"/>
        <v>https://cyberjapandata.gsi.go.jp/#16/32.9661170113873/131.878581818302/&amp;base=std&amp;ls=std&amp;disp=1&amp;vs=c1g1j0h0k0l0u0t0z0r0s0m0f1</v>
      </c>
      <c r="P40" s="151" t="s">
        <v>2436</v>
      </c>
      <c r="Q40" s="11">
        <v>506</v>
      </c>
    </row>
    <row r="41" spans="1:17" ht="28.5" customHeight="1">
      <c r="A41" s="182" t="s">
        <v>2554</v>
      </c>
      <c r="B41" s="148">
        <v>40</v>
      </c>
      <c r="C41" s="183" t="s">
        <v>2562</v>
      </c>
      <c r="D41" s="157" t="s">
        <v>1452</v>
      </c>
      <c r="E41" s="125" t="s">
        <v>2563</v>
      </c>
      <c r="F41" s="124" t="s">
        <v>3175</v>
      </c>
      <c r="G41" s="165" t="s">
        <v>2564</v>
      </c>
      <c r="H41" s="154" t="s">
        <v>2565</v>
      </c>
      <c r="I41" s="127" t="s">
        <v>795</v>
      </c>
      <c r="J41" s="127" t="s">
        <v>796</v>
      </c>
      <c r="K41" s="128"/>
      <c r="L41" s="154">
        <v>32.953952522270001</v>
      </c>
      <c r="M41" s="154">
        <v>131.89348165359999</v>
      </c>
      <c r="N41" s="154" t="s">
        <v>2624</v>
      </c>
      <c r="O41" s="201" t="str">
        <f t="shared" si="0"/>
        <v>https://cyberjapandata.gsi.go.jp/#16/32.95395252227/131.8934816536/&amp;base=std&amp;ls=std&amp;disp=1&amp;vs=c1g1j0h0k0l0u0t0z0r0s0m0f1</v>
      </c>
      <c r="P41" s="158" t="s">
        <v>1759</v>
      </c>
      <c r="Q41" s="11">
        <v>506</v>
      </c>
    </row>
    <row r="42" spans="1:17" ht="28.5" customHeight="1">
      <c r="A42" s="182" t="s">
        <v>2554</v>
      </c>
      <c r="B42" s="148">
        <v>42</v>
      </c>
      <c r="C42" s="183" t="s">
        <v>2568</v>
      </c>
      <c r="D42" s="157"/>
      <c r="E42" s="125" t="s">
        <v>2566</v>
      </c>
      <c r="F42" s="124" t="s">
        <v>3176</v>
      </c>
      <c r="G42" s="124" t="s">
        <v>2567</v>
      </c>
      <c r="H42" s="154"/>
      <c r="I42" s="127"/>
      <c r="J42" s="127"/>
      <c r="K42" s="128"/>
      <c r="L42" s="154">
        <v>32.972250768754897</v>
      </c>
      <c r="M42" s="154">
        <v>131.904703480324</v>
      </c>
      <c r="N42" s="154" t="s">
        <v>2625</v>
      </c>
      <c r="O42" s="201" t="str">
        <f t="shared" si="0"/>
        <v>https://cyberjapandata.gsi.go.jp/#16/32.9722507687549/131.904703480324/&amp;base=std&amp;ls=std&amp;disp=1&amp;vs=c1g1j0h0k0l0u0t0z0r0s0m0f1</v>
      </c>
      <c r="P42" s="158" t="s">
        <v>1758</v>
      </c>
      <c r="Q42" s="11">
        <v>506</v>
      </c>
    </row>
    <row r="43" spans="1:17" ht="28.5" customHeight="1">
      <c r="A43" s="182" t="s">
        <v>2569</v>
      </c>
      <c r="B43" s="148">
        <v>43</v>
      </c>
      <c r="C43" s="156" t="s">
        <v>2570</v>
      </c>
      <c r="D43" s="185" t="s">
        <v>2529</v>
      </c>
      <c r="E43" s="154" t="s">
        <v>2571</v>
      </c>
      <c r="F43" s="124" t="s">
        <v>3177</v>
      </c>
      <c r="G43" s="165" t="s">
        <v>2572</v>
      </c>
      <c r="H43" s="154" t="s">
        <v>2573</v>
      </c>
      <c r="I43" s="124" t="s">
        <v>795</v>
      </c>
      <c r="J43" s="186" t="s">
        <v>796</v>
      </c>
      <c r="K43" s="187"/>
      <c r="L43" s="154">
        <v>32.952419250623102</v>
      </c>
      <c r="M43" s="154">
        <v>131.87459224236801</v>
      </c>
      <c r="N43" s="154" t="s">
        <v>2626</v>
      </c>
      <c r="O43" s="201" t="str">
        <f t="shared" si="0"/>
        <v>https://cyberjapandata.gsi.go.jp/#16/32.9524192506231/131.874592242368/&amp;base=std&amp;ls=std&amp;disp=1&amp;vs=c1g1j0h0k0l0u0t0z0r0s0m0f1</v>
      </c>
      <c r="P43" s="151" t="s">
        <v>2436</v>
      </c>
      <c r="Q43" s="11">
        <v>506</v>
      </c>
    </row>
    <row r="44" spans="1:17" ht="28.5" customHeight="1">
      <c r="A44" s="182" t="s">
        <v>2569</v>
      </c>
      <c r="B44" s="148">
        <v>44</v>
      </c>
      <c r="C44" s="156" t="s">
        <v>2574</v>
      </c>
      <c r="D44" s="185" t="s">
        <v>848</v>
      </c>
      <c r="E44" s="154" t="s">
        <v>2575</v>
      </c>
      <c r="F44" s="124" t="s">
        <v>3178</v>
      </c>
      <c r="G44" s="165" t="s">
        <v>2576</v>
      </c>
      <c r="H44" s="154" t="s">
        <v>2577</v>
      </c>
      <c r="I44" s="124" t="s">
        <v>795</v>
      </c>
      <c r="J44" s="186" t="s">
        <v>796</v>
      </c>
      <c r="K44" s="187"/>
      <c r="L44" s="154">
        <v>32.959880304063503</v>
      </c>
      <c r="M44" s="154">
        <v>131.91799352824501</v>
      </c>
      <c r="N44" s="154" t="s">
        <v>2627</v>
      </c>
      <c r="O44" s="201" t="str">
        <f t="shared" si="0"/>
        <v>https://cyberjapandata.gsi.go.jp/#16/32.9598803040635/131.917993528245/&amp;base=std&amp;ls=std&amp;disp=1&amp;vs=c1g1j0h0k0l0u0t0z0r0s0m0f1</v>
      </c>
      <c r="P44" s="188" t="s">
        <v>1757</v>
      </c>
      <c r="Q44" s="11">
        <v>506</v>
      </c>
    </row>
    <row r="45" spans="1:17" ht="28.5" customHeight="1">
      <c r="A45" s="182" t="s">
        <v>2569</v>
      </c>
      <c r="B45" s="148">
        <v>45</v>
      </c>
      <c r="C45" s="156" t="s">
        <v>2578</v>
      </c>
      <c r="D45" s="185" t="s">
        <v>843</v>
      </c>
      <c r="E45" s="154" t="s">
        <v>2579</v>
      </c>
      <c r="F45" s="124" t="s">
        <v>3179</v>
      </c>
      <c r="G45" s="165" t="s">
        <v>2580</v>
      </c>
      <c r="H45" s="154" t="s">
        <v>2557</v>
      </c>
      <c r="I45" s="124" t="s">
        <v>795</v>
      </c>
      <c r="J45" s="186" t="s">
        <v>796</v>
      </c>
      <c r="K45" s="187"/>
      <c r="L45" s="154">
        <v>32.956982375353199</v>
      </c>
      <c r="M45" s="154">
        <v>131.909251163253</v>
      </c>
      <c r="N45" s="154" t="s">
        <v>2628</v>
      </c>
      <c r="O45" s="201" t="str">
        <f t="shared" si="0"/>
        <v>https://cyberjapandata.gsi.go.jp/#16/32.9569823753532/131.909251163253/&amp;base=std&amp;ls=std&amp;disp=1&amp;vs=c1g1j0h0k0l0u0t0z0r0s0m0f1</v>
      </c>
      <c r="P45" s="188" t="s">
        <v>1759</v>
      </c>
      <c r="Q45" s="11">
        <v>506</v>
      </c>
    </row>
    <row r="46" spans="1:17" ht="28.5" customHeight="1">
      <c r="A46" s="182" t="s">
        <v>2569</v>
      </c>
      <c r="B46" s="148">
        <v>46</v>
      </c>
      <c r="C46" s="156" t="s">
        <v>2581</v>
      </c>
      <c r="D46" s="185" t="s">
        <v>2441</v>
      </c>
      <c r="E46" s="154" t="s">
        <v>2582</v>
      </c>
      <c r="F46" s="124" t="s">
        <v>3180</v>
      </c>
      <c r="G46" s="165" t="s">
        <v>2583</v>
      </c>
      <c r="H46" s="154" t="s">
        <v>2584</v>
      </c>
      <c r="I46" s="124" t="s">
        <v>795</v>
      </c>
      <c r="J46" s="186" t="s">
        <v>796</v>
      </c>
      <c r="K46" s="187"/>
      <c r="L46" s="154">
        <v>32.955902143377799</v>
      </c>
      <c r="M46" s="154">
        <v>131.89560948162901</v>
      </c>
      <c r="N46" s="154" t="s">
        <v>2629</v>
      </c>
      <c r="O46" s="201" t="str">
        <f t="shared" si="0"/>
        <v>https://cyberjapandata.gsi.go.jp/#16/32.9559021433778/131.895609481629/&amp;base=std&amp;ls=std&amp;disp=1&amp;vs=c1g1j0h0k0l0u0t0z0r0s0m0f1</v>
      </c>
      <c r="P46" s="188" t="s">
        <v>1754</v>
      </c>
      <c r="Q46" s="11">
        <v>506</v>
      </c>
    </row>
  </sheetData>
  <autoFilter ref="A1:K46" xr:uid="{78F11C61-80C8-4218-A97A-2F6EA9FD269C}"/>
  <phoneticPr fontId="2"/>
  <pageMargins left="0.59055118110236227" right="0" top="0.39370078740157483" bottom="0.39370078740157483" header="0.39370078740157483" footer="0"/>
  <pageSetup paperSize="9" scale="3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03029-7FAF-475B-B7D1-8EF6A4C23F53}">
  <sheetPr codeName="Sheet17">
    <pageSetUpPr fitToPage="1"/>
  </sheetPr>
  <dimension ref="A1:AH151"/>
  <sheetViews>
    <sheetView zoomScale="55" zoomScaleNormal="55" zoomScaleSheetLayoutView="85" workbookViewId="0">
      <pane xSplit="4" ySplit="2" topLeftCell="G56" activePane="bottomRight" state="frozenSplit"/>
      <selection pane="topRight" activeCell="M1" sqref="M1"/>
      <selection pane="bottomLeft" activeCell="A11" sqref="A11"/>
      <selection pane="bottomRight" activeCell="Z22" sqref="Z22:AH27"/>
    </sheetView>
  </sheetViews>
  <sheetFormatPr defaultColWidth="8.25" defaultRowHeight="23.1" customHeight="1"/>
  <cols>
    <col min="1" max="1" width="18.25" style="15" customWidth="1"/>
    <col min="2" max="2" width="7.75" style="15" customWidth="1"/>
    <col min="3" max="3" width="5.125" style="16" customWidth="1"/>
    <col min="4" max="4" width="29.5" style="16" customWidth="1"/>
    <col min="5" max="5" width="12.75" style="16" bestFit="1" customWidth="1"/>
    <col min="6" max="6" width="45.125" style="58" customWidth="1"/>
    <col min="7" max="7" width="15.5" style="16" customWidth="1"/>
    <col min="8" max="8" width="7.625" style="16" customWidth="1"/>
    <col min="9" max="9" width="20.375" style="16" customWidth="1"/>
    <col min="10" max="11" width="7.75" style="19" customWidth="1"/>
    <col min="12" max="12" width="15.25" style="16" customWidth="1"/>
    <col min="13" max="15" width="8.75" style="1" customWidth="1"/>
    <col min="16" max="17" width="16.75" style="58" customWidth="1"/>
    <col min="18" max="18" width="21.125" style="58" customWidth="1"/>
    <col min="19" max="19" width="24" style="16" customWidth="1"/>
    <col min="20" max="20" width="22.75" style="16" customWidth="1"/>
    <col min="21" max="27" width="8.25" style="16"/>
    <col min="28" max="28" width="19.5" style="16" customWidth="1"/>
    <col min="29" max="30" width="7.75" style="213" customWidth="1"/>
    <col min="31" max="16384" width="8.25" style="16"/>
  </cols>
  <sheetData>
    <row r="1" spans="1:34" ht="23.1" customHeight="1">
      <c r="F1" s="17"/>
      <c r="I1" s="18"/>
      <c r="L1" s="27">
        <v>45058</v>
      </c>
      <c r="P1" s="17"/>
      <c r="Q1" s="17"/>
      <c r="R1" s="17"/>
      <c r="AB1" s="28"/>
      <c r="AC1" s="214" t="s">
        <v>1764</v>
      </c>
      <c r="AD1" s="214"/>
      <c r="AE1" s="28" t="s">
        <v>1763</v>
      </c>
      <c r="AF1" s="28"/>
      <c r="AG1" s="28" t="s">
        <v>1763</v>
      </c>
      <c r="AH1" s="28"/>
    </row>
    <row r="2" spans="1:34" s="28" customFormat="1" ht="23.1" customHeight="1">
      <c r="A2" s="20" t="s">
        <v>779</v>
      </c>
      <c r="B2" s="20"/>
      <c r="C2" s="21" t="s">
        <v>780</v>
      </c>
      <c r="D2" s="22" t="s">
        <v>781</v>
      </c>
      <c r="E2" s="22" t="s">
        <v>782</v>
      </c>
      <c r="F2" s="23" t="s">
        <v>783</v>
      </c>
      <c r="G2" s="24" t="s">
        <v>784</v>
      </c>
      <c r="H2" s="24" t="s">
        <v>785</v>
      </c>
      <c r="I2" s="22" t="s">
        <v>786</v>
      </c>
      <c r="J2" s="25" t="s">
        <v>787</v>
      </c>
      <c r="K2" s="26" t="s">
        <v>788</v>
      </c>
      <c r="L2" s="21" t="s">
        <v>789</v>
      </c>
      <c r="M2" s="21" t="s">
        <v>1605</v>
      </c>
      <c r="N2" s="21" t="s">
        <v>1611</v>
      </c>
      <c r="O2" s="21" t="s">
        <v>1612</v>
      </c>
      <c r="P2" s="218" t="s">
        <v>3185</v>
      </c>
      <c r="Q2" s="219" t="s">
        <v>3186</v>
      </c>
      <c r="R2" s="121" t="s">
        <v>3181</v>
      </c>
      <c r="S2" s="121" t="s">
        <v>3182</v>
      </c>
      <c r="T2" s="84" t="s">
        <v>1761</v>
      </c>
      <c r="AB2" s="4" t="s">
        <v>1765</v>
      </c>
      <c r="AC2" s="215">
        <f t="shared" ref="AC2:AH2" si="0">AC10-AC3</f>
        <v>52</v>
      </c>
      <c r="AD2" s="216">
        <f t="shared" si="0"/>
        <v>100.00000000000001</v>
      </c>
      <c r="AE2" s="217">
        <f t="shared" si="0"/>
        <v>24</v>
      </c>
      <c r="AF2" s="216">
        <f t="shared" si="0"/>
        <v>100</v>
      </c>
      <c r="AG2" s="217">
        <f t="shared" si="0"/>
        <v>732</v>
      </c>
      <c r="AH2" s="216">
        <f t="shared" si="0"/>
        <v>100</v>
      </c>
    </row>
    <row r="3" spans="1:34" ht="30" customHeight="1">
      <c r="A3" s="29" t="s">
        <v>790</v>
      </c>
      <c r="B3" s="29" t="s">
        <v>1763</v>
      </c>
      <c r="C3" s="30">
        <v>1</v>
      </c>
      <c r="D3" s="31" t="s">
        <v>3703</v>
      </c>
      <c r="E3" s="31" t="s">
        <v>791</v>
      </c>
      <c r="F3" s="32" t="s">
        <v>792</v>
      </c>
      <c r="G3" s="30" t="s">
        <v>1323</v>
      </c>
      <c r="H3" s="30" t="s">
        <v>793</v>
      </c>
      <c r="I3" s="32" t="s">
        <v>794</v>
      </c>
      <c r="J3" s="33" t="s">
        <v>795</v>
      </c>
      <c r="K3" s="33" t="s">
        <v>796</v>
      </c>
      <c r="L3" s="34"/>
      <c r="M3" s="4">
        <v>21</v>
      </c>
      <c r="N3" s="4">
        <v>19</v>
      </c>
      <c r="O3" s="4">
        <v>0</v>
      </c>
      <c r="P3" s="42">
        <v>32.9512734763899</v>
      </c>
      <c r="Q3" s="42">
        <v>131.90798838351199</v>
      </c>
      <c r="R3" s="32" t="s">
        <v>1182</v>
      </c>
      <c r="S3" s="201" t="str">
        <f>HYPERLINK("https://cyberjapandata.gsi.go.jp/#16/"&amp;P3&amp;"/"&amp;Q3&amp;"/&amp;base=std&amp;ls=std&amp;disp=1&amp;vs=c1g1j0h0k0l0u0t0z0r0s0m0f1")</f>
        <v>https://cyberjapandata.gsi.go.jp/#16/32.9512734763899/131.907988383512/&amp;base=std&amp;ls=std&amp;disp=1&amp;vs=c1g1j0h0k0l0u0t0z0r0s0m0f1</v>
      </c>
      <c r="T3" s="99" t="s">
        <v>1754</v>
      </c>
      <c r="U3" s="11">
        <v>507</v>
      </c>
      <c r="AB3" s="4" t="s">
        <v>1760</v>
      </c>
      <c r="AC3" s="215">
        <f t="shared" ref="AC3:AC9" si="1">COUNTIF(T:T,AB3)</f>
        <v>0</v>
      </c>
      <c r="AD3" s="216">
        <f>AC3/$AC$10%</f>
        <v>0</v>
      </c>
      <c r="AE3" s="215">
        <f t="shared" ref="AE3:AE9" si="2">COUNTIFS($B:$B,$AE$1,$T:$T,$AB3)</f>
        <v>0</v>
      </c>
      <c r="AF3" s="216">
        <f>AE3/$AE$10%</f>
        <v>0</v>
      </c>
      <c r="AG3" s="215">
        <f t="shared" ref="AG3:AG9" si="3">SUMIFS($N:$N,$B:$B,$AE$1,$T:$T,$AB3)</f>
        <v>0</v>
      </c>
      <c r="AH3" s="216">
        <f>AG3/$AG$10%</f>
        <v>0</v>
      </c>
    </row>
    <row r="4" spans="1:34" ht="30" customHeight="1">
      <c r="A4" s="29" t="s">
        <v>790</v>
      </c>
      <c r="B4" s="29" t="s">
        <v>1763</v>
      </c>
      <c r="C4" s="30">
        <v>2</v>
      </c>
      <c r="D4" s="35" t="s">
        <v>3704</v>
      </c>
      <c r="E4" s="35" t="s">
        <v>797</v>
      </c>
      <c r="F4" s="32" t="s">
        <v>798</v>
      </c>
      <c r="G4" s="30" t="s">
        <v>1324</v>
      </c>
      <c r="H4" s="30" t="s">
        <v>799</v>
      </c>
      <c r="I4" s="32" t="s">
        <v>800</v>
      </c>
      <c r="J4" s="33" t="s">
        <v>795</v>
      </c>
      <c r="K4" s="33" t="s">
        <v>795</v>
      </c>
      <c r="L4" s="34"/>
      <c r="M4" s="4">
        <v>15</v>
      </c>
      <c r="N4" s="4">
        <v>40</v>
      </c>
      <c r="O4" s="4">
        <v>0</v>
      </c>
      <c r="P4" s="42">
        <v>32.9730120708222</v>
      </c>
      <c r="Q4" s="42">
        <v>131.90446208228099</v>
      </c>
      <c r="R4" s="32" t="s">
        <v>1183</v>
      </c>
      <c r="S4" s="201" t="str">
        <f t="shared" ref="S4:S66" si="4">HYPERLINK("https://cyberjapandata.gsi.go.jp/#16/"&amp;P4&amp;"/"&amp;Q4&amp;"/&amp;base=std&amp;ls=std&amp;disp=1&amp;vs=c1g1j0h0k0l0u0t0z0r0s0m0f1")</f>
        <v>https://cyberjapandata.gsi.go.jp/#16/32.9730120708222/131.904462082281/&amp;base=std&amp;ls=std&amp;disp=1&amp;vs=c1g1j0h0k0l0u0t0z0r0s0m0f1</v>
      </c>
      <c r="T4" s="99" t="s">
        <v>1755</v>
      </c>
      <c r="U4" s="11">
        <v>507</v>
      </c>
      <c r="AB4" s="4" t="s">
        <v>1759</v>
      </c>
      <c r="AC4" s="215">
        <f t="shared" si="1"/>
        <v>3</v>
      </c>
      <c r="AD4" s="216">
        <f t="shared" ref="AD4:AD9" si="5">AC4/$AC$10%</f>
        <v>5.7692307692307692</v>
      </c>
      <c r="AE4" s="215">
        <f t="shared" si="2"/>
        <v>2</v>
      </c>
      <c r="AF4" s="216">
        <f t="shared" ref="AF4:AF9" si="6">AE4/$AE$10%</f>
        <v>8.3333333333333339</v>
      </c>
      <c r="AG4" s="215">
        <f t="shared" si="3"/>
        <v>64</v>
      </c>
      <c r="AH4" s="216">
        <f t="shared" ref="AH4:AH9" si="7">AG4/$AG$10%</f>
        <v>8.7431693989071029</v>
      </c>
    </row>
    <row r="5" spans="1:34" ht="30" customHeight="1">
      <c r="A5" s="29" t="s">
        <v>790</v>
      </c>
      <c r="B5" s="29" t="s">
        <v>1763</v>
      </c>
      <c r="C5" s="30">
        <v>3</v>
      </c>
      <c r="D5" s="31" t="s">
        <v>3705</v>
      </c>
      <c r="E5" s="31" t="s">
        <v>801</v>
      </c>
      <c r="F5" s="32" t="s">
        <v>802</v>
      </c>
      <c r="G5" s="30" t="s">
        <v>1325</v>
      </c>
      <c r="H5" s="30" t="s">
        <v>803</v>
      </c>
      <c r="I5" s="32" t="s">
        <v>804</v>
      </c>
      <c r="J5" s="33" t="s">
        <v>795</v>
      </c>
      <c r="K5" s="33" t="s">
        <v>795</v>
      </c>
      <c r="L5" s="34" t="s">
        <v>805</v>
      </c>
      <c r="M5" s="4">
        <v>28</v>
      </c>
      <c r="N5" s="4">
        <v>53</v>
      </c>
      <c r="O5" s="4"/>
      <c r="P5" s="42">
        <v>32.925195461960598</v>
      </c>
      <c r="Q5" s="42">
        <v>131.93932063964201</v>
      </c>
      <c r="R5" s="32" t="s">
        <v>1185</v>
      </c>
      <c r="S5" s="201" t="str">
        <f t="shared" si="4"/>
        <v>https://cyberjapandata.gsi.go.jp/#16/32.9251954619606/131.939320639642/&amp;base=std&amp;ls=std&amp;disp=1&amp;vs=c1g1j0h0k0l0u0t0z0r0s0m0f1</v>
      </c>
      <c r="T5" s="112" t="s">
        <v>2436</v>
      </c>
      <c r="U5" s="11">
        <v>507</v>
      </c>
      <c r="AB5" s="4" t="s">
        <v>1754</v>
      </c>
      <c r="AC5" s="215">
        <f t="shared" si="1"/>
        <v>12</v>
      </c>
      <c r="AD5" s="216">
        <f t="shared" si="5"/>
        <v>23.076923076923077</v>
      </c>
      <c r="AE5" s="215">
        <f t="shared" si="2"/>
        <v>5</v>
      </c>
      <c r="AF5" s="216">
        <f t="shared" si="6"/>
        <v>20.833333333333336</v>
      </c>
      <c r="AG5" s="215">
        <f t="shared" si="3"/>
        <v>138</v>
      </c>
      <c r="AH5" s="216">
        <f t="shared" si="7"/>
        <v>18.852459016393443</v>
      </c>
    </row>
    <row r="6" spans="1:34" ht="30" customHeight="1">
      <c r="A6" s="29" t="s">
        <v>790</v>
      </c>
      <c r="B6" s="29" t="s">
        <v>1763</v>
      </c>
      <c r="C6" s="30">
        <v>4</v>
      </c>
      <c r="D6" s="31" t="s">
        <v>3706</v>
      </c>
      <c r="E6" s="31" t="s">
        <v>806</v>
      </c>
      <c r="F6" s="32" t="s">
        <v>807</v>
      </c>
      <c r="G6" s="30" t="s">
        <v>1326</v>
      </c>
      <c r="H6" s="36" t="s">
        <v>808</v>
      </c>
      <c r="I6" s="32" t="s">
        <v>809</v>
      </c>
      <c r="J6" s="33" t="s">
        <v>795</v>
      </c>
      <c r="K6" s="33" t="s">
        <v>796</v>
      </c>
      <c r="L6" s="34"/>
      <c r="M6" s="4">
        <v>22</v>
      </c>
      <c r="N6" s="4">
        <v>38</v>
      </c>
      <c r="O6" s="4"/>
      <c r="P6" s="42">
        <v>32.973517961438397</v>
      </c>
      <c r="Q6" s="42">
        <v>131.88484227372501</v>
      </c>
      <c r="R6" s="32" t="s">
        <v>1188</v>
      </c>
      <c r="S6" s="201" t="str">
        <f t="shared" si="4"/>
        <v>https://cyberjapandata.gsi.go.jp/#16/32.9735179614384/131.884842273725/&amp;base=std&amp;ls=std&amp;disp=1&amp;vs=c1g1j0h0k0l0u0t0z0r0s0m0f1</v>
      </c>
      <c r="T6" s="112" t="s">
        <v>2436</v>
      </c>
      <c r="U6" s="11">
        <v>507</v>
      </c>
      <c r="AB6" s="4" t="s">
        <v>1756</v>
      </c>
      <c r="AC6" s="215">
        <f t="shared" si="1"/>
        <v>17</v>
      </c>
      <c r="AD6" s="216">
        <f t="shared" si="5"/>
        <v>32.692307692307693</v>
      </c>
      <c r="AE6" s="215">
        <f t="shared" si="2"/>
        <v>9</v>
      </c>
      <c r="AF6" s="216">
        <f t="shared" si="6"/>
        <v>37.5</v>
      </c>
      <c r="AG6" s="215">
        <f t="shared" si="3"/>
        <v>337</v>
      </c>
      <c r="AH6" s="216">
        <f t="shared" si="7"/>
        <v>46.038251366120214</v>
      </c>
    </row>
    <row r="7" spans="1:34" ht="30" customHeight="1">
      <c r="A7" s="29" t="s">
        <v>790</v>
      </c>
      <c r="B7" s="29" t="s">
        <v>1763</v>
      </c>
      <c r="C7" s="30">
        <v>5</v>
      </c>
      <c r="D7" s="37" t="s">
        <v>3707</v>
      </c>
      <c r="E7" s="37" t="s">
        <v>810</v>
      </c>
      <c r="F7" s="32" t="s">
        <v>811</v>
      </c>
      <c r="G7" s="30" t="s">
        <v>1327</v>
      </c>
      <c r="H7" s="30" t="s">
        <v>812</v>
      </c>
      <c r="I7" s="32" t="s">
        <v>813</v>
      </c>
      <c r="J7" s="33" t="s">
        <v>795</v>
      </c>
      <c r="K7" s="33" t="s">
        <v>795</v>
      </c>
      <c r="L7" s="34"/>
      <c r="M7" s="4">
        <v>8</v>
      </c>
      <c r="N7" s="4">
        <v>6</v>
      </c>
      <c r="O7" s="4"/>
      <c r="P7" s="42">
        <v>32.932622185185501</v>
      </c>
      <c r="Q7" s="42">
        <v>131.862456897134</v>
      </c>
      <c r="R7" s="32" t="s">
        <v>1196</v>
      </c>
      <c r="S7" s="201" t="str">
        <f t="shared" si="4"/>
        <v>https://cyberjapandata.gsi.go.jp/#16/32.9326221851855/131.862456897134/&amp;base=std&amp;ls=std&amp;disp=1&amp;vs=c1g1j0h0k0l0u0t0z0r0s0m0f1</v>
      </c>
      <c r="T7" s="112" t="s">
        <v>2436</v>
      </c>
      <c r="U7" s="11">
        <v>507</v>
      </c>
      <c r="AB7" s="4" t="s">
        <v>1757</v>
      </c>
      <c r="AC7" s="215">
        <f t="shared" si="1"/>
        <v>6</v>
      </c>
      <c r="AD7" s="216">
        <f t="shared" si="5"/>
        <v>11.538461538461538</v>
      </c>
      <c r="AE7" s="215">
        <f t="shared" si="2"/>
        <v>3</v>
      </c>
      <c r="AF7" s="216">
        <f t="shared" si="6"/>
        <v>12.5</v>
      </c>
      <c r="AG7" s="215">
        <f t="shared" si="3"/>
        <v>45</v>
      </c>
      <c r="AH7" s="216">
        <f t="shared" si="7"/>
        <v>6.1475409836065573</v>
      </c>
    </row>
    <row r="8" spans="1:34" ht="30" customHeight="1">
      <c r="A8" s="29" t="s">
        <v>790</v>
      </c>
      <c r="B8" s="29" t="s">
        <v>1763</v>
      </c>
      <c r="C8" s="30">
        <v>6</v>
      </c>
      <c r="D8" s="35" t="s">
        <v>3708</v>
      </c>
      <c r="E8" s="35" t="s">
        <v>814</v>
      </c>
      <c r="F8" s="32" t="s">
        <v>815</v>
      </c>
      <c r="G8" s="30" t="s">
        <v>1328</v>
      </c>
      <c r="H8" s="30" t="s">
        <v>816</v>
      </c>
      <c r="I8" s="32" t="s">
        <v>817</v>
      </c>
      <c r="J8" s="33" t="s">
        <v>795</v>
      </c>
      <c r="K8" s="33" t="s">
        <v>818</v>
      </c>
      <c r="L8" s="34"/>
      <c r="M8" s="4">
        <v>14</v>
      </c>
      <c r="N8" s="4">
        <v>18</v>
      </c>
      <c r="O8" s="4">
        <v>20</v>
      </c>
      <c r="P8" s="42">
        <v>32.793628954518901</v>
      </c>
      <c r="Q8" s="42">
        <v>131.87723662806499</v>
      </c>
      <c r="R8" s="32" t="s">
        <v>1184</v>
      </c>
      <c r="S8" s="201" t="str">
        <f t="shared" si="4"/>
        <v>https://cyberjapandata.gsi.go.jp/#16/32.7936289545189/131.877236628065/&amp;base=std&amp;ls=std&amp;disp=1&amp;vs=c1g1j0h0k0l0u0t0z0r0s0m0f1</v>
      </c>
      <c r="T8" s="99" t="s">
        <v>1755</v>
      </c>
      <c r="U8" s="11">
        <v>507</v>
      </c>
      <c r="AB8" s="4" t="s">
        <v>1758</v>
      </c>
      <c r="AC8" s="215">
        <f t="shared" si="1"/>
        <v>7</v>
      </c>
      <c r="AD8" s="216">
        <f t="shared" si="5"/>
        <v>13.461538461538462</v>
      </c>
      <c r="AE8" s="215">
        <f t="shared" si="2"/>
        <v>3</v>
      </c>
      <c r="AF8" s="216">
        <f t="shared" si="6"/>
        <v>12.5</v>
      </c>
      <c r="AG8" s="215">
        <f t="shared" si="3"/>
        <v>90</v>
      </c>
      <c r="AH8" s="216">
        <f t="shared" si="7"/>
        <v>12.295081967213115</v>
      </c>
    </row>
    <row r="9" spans="1:34" ht="30" customHeight="1">
      <c r="A9" s="29" t="s">
        <v>790</v>
      </c>
      <c r="B9" s="29" t="s">
        <v>1763</v>
      </c>
      <c r="C9" s="30">
        <v>7</v>
      </c>
      <c r="D9" s="35" t="s">
        <v>3709</v>
      </c>
      <c r="E9" s="35" t="s">
        <v>801</v>
      </c>
      <c r="F9" s="32" t="s">
        <v>819</v>
      </c>
      <c r="G9" s="30" t="s">
        <v>1329</v>
      </c>
      <c r="H9" s="30" t="s">
        <v>820</v>
      </c>
      <c r="I9" s="32" t="s">
        <v>821</v>
      </c>
      <c r="J9" s="33" t="s">
        <v>795</v>
      </c>
      <c r="K9" s="33" t="s">
        <v>795</v>
      </c>
      <c r="L9" s="34"/>
      <c r="M9" s="4">
        <v>31</v>
      </c>
      <c r="N9" s="4">
        <v>30</v>
      </c>
      <c r="O9" s="4">
        <v>0</v>
      </c>
      <c r="P9" s="42">
        <v>32.925626751880301</v>
      </c>
      <c r="Q9" s="42">
        <v>131.945441596005</v>
      </c>
      <c r="R9" s="32" t="s">
        <v>1186</v>
      </c>
      <c r="S9" s="201" t="str">
        <f t="shared" si="4"/>
        <v>https://cyberjapandata.gsi.go.jp/#16/32.9256267518803/131.945441596005/&amp;base=std&amp;ls=std&amp;disp=1&amp;vs=c1g1j0h0k0l0u0t0z0r0s0m0f1</v>
      </c>
      <c r="T9" s="112" t="s">
        <v>2436</v>
      </c>
      <c r="U9" s="11">
        <v>507</v>
      </c>
      <c r="AB9" s="4" t="s">
        <v>1755</v>
      </c>
      <c r="AC9" s="215">
        <f t="shared" si="1"/>
        <v>7</v>
      </c>
      <c r="AD9" s="216">
        <f t="shared" si="5"/>
        <v>13.461538461538462</v>
      </c>
      <c r="AE9" s="215">
        <f t="shared" si="2"/>
        <v>2</v>
      </c>
      <c r="AF9" s="216">
        <f t="shared" si="6"/>
        <v>8.3333333333333339</v>
      </c>
      <c r="AG9" s="215">
        <f t="shared" si="3"/>
        <v>58</v>
      </c>
      <c r="AH9" s="216">
        <f t="shared" si="7"/>
        <v>7.9234972677595623</v>
      </c>
    </row>
    <row r="10" spans="1:34" ht="30" customHeight="1">
      <c r="A10" s="29" t="s">
        <v>790</v>
      </c>
      <c r="B10" s="29" t="s">
        <v>1763</v>
      </c>
      <c r="C10" s="30">
        <v>8</v>
      </c>
      <c r="D10" s="31" t="s">
        <v>3710</v>
      </c>
      <c r="E10" s="31" t="s">
        <v>822</v>
      </c>
      <c r="F10" s="32" t="s">
        <v>823</v>
      </c>
      <c r="G10" s="30" t="s">
        <v>1330</v>
      </c>
      <c r="H10" s="30" t="s">
        <v>824</v>
      </c>
      <c r="I10" s="32" t="s">
        <v>825</v>
      </c>
      <c r="J10" s="33" t="s">
        <v>795</v>
      </c>
      <c r="K10" s="33" t="s">
        <v>796</v>
      </c>
      <c r="L10" s="34"/>
      <c r="M10" s="4">
        <v>18</v>
      </c>
      <c r="N10" s="4">
        <v>26</v>
      </c>
      <c r="O10" s="4">
        <v>0</v>
      </c>
      <c r="P10" s="42">
        <v>32.962726401684201</v>
      </c>
      <c r="Q10" s="42">
        <v>131.86456212583701</v>
      </c>
      <c r="R10" s="32" t="s">
        <v>1187</v>
      </c>
      <c r="S10" s="201" t="str">
        <f t="shared" si="4"/>
        <v>https://cyberjapandata.gsi.go.jp/#16/32.9627264016842/131.864562125837/&amp;base=std&amp;ls=std&amp;disp=1&amp;vs=c1g1j0h0k0l0u0t0z0r0s0m0f1</v>
      </c>
      <c r="T10" s="112" t="s">
        <v>2436</v>
      </c>
      <c r="U10" s="11">
        <v>507</v>
      </c>
      <c r="AB10" s="34" t="s">
        <v>1762</v>
      </c>
      <c r="AC10" s="215">
        <f t="shared" ref="AC10:AH10" si="8">SUM(AC3:AC9)</f>
        <v>52</v>
      </c>
      <c r="AD10" s="215">
        <f t="shared" si="8"/>
        <v>100.00000000000001</v>
      </c>
      <c r="AE10" s="215">
        <f t="shared" si="8"/>
        <v>24</v>
      </c>
      <c r="AF10" s="215">
        <f t="shared" si="8"/>
        <v>100</v>
      </c>
      <c r="AG10" s="215">
        <f t="shared" si="8"/>
        <v>732</v>
      </c>
      <c r="AH10" s="215">
        <f t="shared" si="8"/>
        <v>100</v>
      </c>
    </row>
    <row r="11" spans="1:34" ht="30" customHeight="1">
      <c r="A11" s="29" t="s">
        <v>790</v>
      </c>
      <c r="B11" s="29" t="s">
        <v>1763</v>
      </c>
      <c r="C11" s="30">
        <v>9</v>
      </c>
      <c r="D11" s="35" t="s">
        <v>3711</v>
      </c>
      <c r="E11" s="35" t="s">
        <v>826</v>
      </c>
      <c r="F11" s="32" t="s">
        <v>827</v>
      </c>
      <c r="G11" s="30" t="s">
        <v>1331</v>
      </c>
      <c r="H11" s="30" t="s">
        <v>828</v>
      </c>
      <c r="I11" s="32" t="s">
        <v>829</v>
      </c>
      <c r="J11" s="33" t="s">
        <v>795</v>
      </c>
      <c r="K11" s="33" t="s">
        <v>795</v>
      </c>
      <c r="L11" s="34"/>
      <c r="M11" s="4">
        <v>16</v>
      </c>
      <c r="N11" s="4">
        <v>11</v>
      </c>
      <c r="O11" s="4"/>
      <c r="P11" s="42">
        <v>32.941940801921703</v>
      </c>
      <c r="Q11" s="42">
        <v>131.95800095093799</v>
      </c>
      <c r="R11" s="32" t="s">
        <v>1191</v>
      </c>
      <c r="S11" s="201" t="str">
        <f t="shared" si="4"/>
        <v>https://cyberjapandata.gsi.go.jp/#16/32.9419408019217/131.958000950938/&amp;base=std&amp;ls=std&amp;disp=1&amp;vs=c1g1j0h0k0l0u0t0z0r0s0m0f1</v>
      </c>
      <c r="T11" s="112" t="s">
        <v>2436</v>
      </c>
      <c r="U11" s="11">
        <v>507</v>
      </c>
    </row>
    <row r="12" spans="1:34" ht="30" customHeight="1">
      <c r="A12" s="29" t="s">
        <v>790</v>
      </c>
      <c r="B12" s="29" t="s">
        <v>1763</v>
      </c>
      <c r="C12" s="30">
        <v>10</v>
      </c>
      <c r="D12" s="35" t="s">
        <v>3687</v>
      </c>
      <c r="E12" s="35" t="s">
        <v>826</v>
      </c>
      <c r="F12" s="32" t="s">
        <v>830</v>
      </c>
      <c r="G12" s="30" t="s">
        <v>1331</v>
      </c>
      <c r="H12" s="30" t="s">
        <v>828</v>
      </c>
      <c r="I12" s="32" t="s">
        <v>829</v>
      </c>
      <c r="J12" s="33" t="s">
        <v>795</v>
      </c>
      <c r="K12" s="33" t="s">
        <v>795</v>
      </c>
      <c r="L12" s="34" t="s">
        <v>805</v>
      </c>
      <c r="M12" s="4">
        <v>19</v>
      </c>
      <c r="N12" s="4">
        <v>18</v>
      </c>
      <c r="O12" s="4"/>
      <c r="P12" s="42">
        <v>32.941533986808601</v>
      </c>
      <c r="Q12" s="42">
        <v>131.958556763827</v>
      </c>
      <c r="R12" s="32" t="s">
        <v>1189</v>
      </c>
      <c r="S12" s="201" t="str">
        <f t="shared" si="4"/>
        <v>https://cyberjapandata.gsi.go.jp/#16/32.9415339868086/131.958556763827/&amp;base=std&amp;ls=std&amp;disp=1&amp;vs=c1g1j0h0k0l0u0t0z0r0s0m0f1</v>
      </c>
      <c r="T12" s="112" t="s">
        <v>2436</v>
      </c>
      <c r="U12" s="11">
        <v>507</v>
      </c>
      <c r="AE12" s="213"/>
      <c r="AF12" s="213"/>
      <c r="AG12" s="213"/>
      <c r="AH12" s="213"/>
    </row>
    <row r="13" spans="1:34" ht="30" customHeight="1">
      <c r="A13" s="29" t="s">
        <v>790</v>
      </c>
      <c r="B13" s="29" t="s">
        <v>1763</v>
      </c>
      <c r="C13" s="30">
        <v>11</v>
      </c>
      <c r="D13" s="35" t="s">
        <v>3712</v>
      </c>
      <c r="E13" s="35" t="s">
        <v>826</v>
      </c>
      <c r="F13" s="32" t="s">
        <v>831</v>
      </c>
      <c r="G13" s="30" t="s">
        <v>1331</v>
      </c>
      <c r="H13" s="30" t="s">
        <v>828</v>
      </c>
      <c r="I13" s="32" t="s">
        <v>829</v>
      </c>
      <c r="J13" s="33"/>
      <c r="K13" s="33" t="s">
        <v>795</v>
      </c>
      <c r="L13" s="34" t="s">
        <v>805</v>
      </c>
      <c r="M13" s="4">
        <v>17</v>
      </c>
      <c r="N13" s="4">
        <v>24</v>
      </c>
      <c r="O13" s="4">
        <v>0</v>
      </c>
      <c r="P13" s="42">
        <v>32.942141751691601</v>
      </c>
      <c r="Q13" s="42">
        <v>131.95798003253699</v>
      </c>
      <c r="R13" s="32" t="s">
        <v>1190</v>
      </c>
      <c r="S13" s="201" t="str">
        <f t="shared" si="4"/>
        <v>https://cyberjapandata.gsi.go.jp/#16/32.9421417516916/131.957980032537/&amp;base=std&amp;ls=std&amp;disp=1&amp;vs=c1g1j0h0k0l0u0t0z0r0s0m0f1</v>
      </c>
      <c r="T13" s="112" t="s">
        <v>2436</v>
      </c>
      <c r="U13" s="11">
        <v>507</v>
      </c>
      <c r="AC13" s="214" t="s">
        <v>1764</v>
      </c>
      <c r="AD13" s="28" t="s">
        <v>1763</v>
      </c>
      <c r="AE13" s="28" t="s">
        <v>1763</v>
      </c>
      <c r="AF13" s="28"/>
    </row>
    <row r="14" spans="1:34" ht="30" customHeight="1">
      <c r="A14" s="29" t="s">
        <v>790</v>
      </c>
      <c r="B14" s="29" t="s">
        <v>1763</v>
      </c>
      <c r="C14" s="30">
        <v>12</v>
      </c>
      <c r="D14" s="35" t="s">
        <v>3713</v>
      </c>
      <c r="E14" s="35" t="s">
        <v>832</v>
      </c>
      <c r="F14" s="32" t="s">
        <v>833</v>
      </c>
      <c r="G14" s="30" t="s">
        <v>1332</v>
      </c>
      <c r="H14" s="30" t="s">
        <v>834</v>
      </c>
      <c r="I14" s="32" t="s">
        <v>835</v>
      </c>
      <c r="J14" s="33" t="s">
        <v>795</v>
      </c>
      <c r="K14" s="33" t="s">
        <v>795</v>
      </c>
      <c r="L14" s="34"/>
      <c r="M14" s="4"/>
      <c r="N14" s="4">
        <v>19</v>
      </c>
      <c r="O14" s="4"/>
      <c r="P14" s="42">
        <v>33.001347060939601</v>
      </c>
      <c r="Q14" s="42">
        <v>131.889585225117</v>
      </c>
      <c r="R14" s="32" t="s">
        <v>1192</v>
      </c>
      <c r="S14" s="201" t="str">
        <f t="shared" si="4"/>
        <v>https://cyberjapandata.gsi.go.jp/#16/33.0013470609396/131.889585225117/&amp;base=std&amp;ls=std&amp;disp=1&amp;vs=c1g1j0h0k0l0u0t0z0r0s0m0f1</v>
      </c>
      <c r="T14" s="99" t="s">
        <v>1756</v>
      </c>
      <c r="U14" s="11">
        <v>507</v>
      </c>
      <c r="AB14" s="4" t="s">
        <v>1760</v>
      </c>
      <c r="AC14" s="215" t="str">
        <f t="shared" ref="AC14:AC21" si="9">AC3&amp;"件("&amp;ROUND(AD3,1)&amp;"％）"</f>
        <v>0件(0％）</v>
      </c>
      <c r="AD14" s="215" t="str">
        <f t="shared" ref="AD14:AD21" si="10">AE3&amp;"件("&amp;ROUND(AF3,1)&amp;"％）"</f>
        <v>0件(0％）</v>
      </c>
      <c r="AE14" s="215" t="str">
        <f t="shared" ref="AE14:AE21" si="11">AG3&amp;"人("&amp;ROUND(AH3,1)&amp;"％）"</f>
        <v>0人(0％）</v>
      </c>
      <c r="AF14" s="216"/>
      <c r="AH14" s="216"/>
    </row>
    <row r="15" spans="1:34" ht="30" customHeight="1">
      <c r="A15" s="29" t="s">
        <v>790</v>
      </c>
      <c r="B15" s="29" t="s">
        <v>1763</v>
      </c>
      <c r="C15" s="30">
        <v>13</v>
      </c>
      <c r="D15" s="35" t="s">
        <v>3714</v>
      </c>
      <c r="E15" s="35" t="s">
        <v>836</v>
      </c>
      <c r="F15" s="32" t="s">
        <v>837</v>
      </c>
      <c r="G15" s="30" t="s">
        <v>1333</v>
      </c>
      <c r="H15" s="30" t="s">
        <v>838</v>
      </c>
      <c r="I15" s="32" t="s">
        <v>794</v>
      </c>
      <c r="J15" s="33" t="s">
        <v>795</v>
      </c>
      <c r="K15" s="33" t="s">
        <v>796</v>
      </c>
      <c r="L15" s="34"/>
      <c r="M15" s="4">
        <v>21</v>
      </c>
      <c r="N15" s="4">
        <v>19</v>
      </c>
      <c r="O15" s="4">
        <v>0</v>
      </c>
      <c r="P15" s="42">
        <v>32.963548572340102</v>
      </c>
      <c r="Q15" s="42">
        <v>131.899704394406</v>
      </c>
      <c r="R15" s="32" t="s">
        <v>1193</v>
      </c>
      <c r="S15" s="201" t="str">
        <f t="shared" si="4"/>
        <v>https://cyberjapandata.gsi.go.jp/#16/32.9635485723401/131.899704394406/&amp;base=std&amp;ls=std&amp;disp=1&amp;vs=c1g1j0h0k0l0u0t0z0r0s0m0f1</v>
      </c>
      <c r="T15" s="99" t="s">
        <v>1756</v>
      </c>
      <c r="U15" s="11">
        <v>507</v>
      </c>
      <c r="AB15" s="4" t="s">
        <v>1759</v>
      </c>
      <c r="AC15" s="215" t="str">
        <f t="shared" si="9"/>
        <v>3件(5.8％）</v>
      </c>
      <c r="AD15" s="215" t="str">
        <f t="shared" si="10"/>
        <v>2件(8.3％）</v>
      </c>
      <c r="AE15" s="215" t="str">
        <f t="shared" si="11"/>
        <v>64人(8.7％）</v>
      </c>
      <c r="AF15" s="216"/>
      <c r="AH15" s="216"/>
    </row>
    <row r="16" spans="1:34" ht="30" customHeight="1">
      <c r="A16" s="29" t="s">
        <v>790</v>
      </c>
      <c r="B16" s="29" t="s">
        <v>1763</v>
      </c>
      <c r="C16" s="30">
        <v>14</v>
      </c>
      <c r="D16" s="35" t="s">
        <v>3715</v>
      </c>
      <c r="E16" s="35" t="s">
        <v>839</v>
      </c>
      <c r="F16" s="32" t="s">
        <v>840</v>
      </c>
      <c r="G16" s="30" t="s">
        <v>1334</v>
      </c>
      <c r="H16" s="30" t="s">
        <v>841</v>
      </c>
      <c r="I16" s="32" t="s">
        <v>842</v>
      </c>
      <c r="J16" s="33" t="s">
        <v>795</v>
      </c>
      <c r="K16" s="33" t="s">
        <v>795</v>
      </c>
      <c r="L16" s="34"/>
      <c r="M16" s="4">
        <v>24</v>
      </c>
      <c r="N16" s="4">
        <v>39</v>
      </c>
      <c r="O16" s="4">
        <v>0</v>
      </c>
      <c r="P16" s="42">
        <v>32.890503949113302</v>
      </c>
      <c r="Q16" s="42">
        <v>131.753964938547</v>
      </c>
      <c r="R16" s="32" t="s">
        <v>1194</v>
      </c>
      <c r="S16" s="201" t="str">
        <f t="shared" si="4"/>
        <v>https://cyberjapandata.gsi.go.jp/#16/32.8905039491133/131.753964938547/&amp;base=std&amp;ls=std&amp;disp=1&amp;vs=c1g1j0h0k0l0u0t0z0r0s0m0f1</v>
      </c>
      <c r="T16" s="112" t="s">
        <v>2436</v>
      </c>
      <c r="U16" s="11">
        <v>507</v>
      </c>
      <c r="AB16" s="4" t="s">
        <v>1754</v>
      </c>
      <c r="AC16" s="215" t="str">
        <f t="shared" si="9"/>
        <v>12件(23.1％）</v>
      </c>
      <c r="AD16" s="215" t="str">
        <f t="shared" si="10"/>
        <v>5件(20.8％）</v>
      </c>
      <c r="AE16" s="215" t="str">
        <f t="shared" si="11"/>
        <v>138人(18.9％）</v>
      </c>
      <c r="AF16" s="216"/>
      <c r="AH16" s="216"/>
    </row>
    <row r="17" spans="1:34" ht="30" customHeight="1">
      <c r="A17" s="29" t="s">
        <v>790</v>
      </c>
      <c r="B17" s="29" t="s">
        <v>1763</v>
      </c>
      <c r="C17" s="30">
        <v>15</v>
      </c>
      <c r="D17" s="35" t="s">
        <v>3716</v>
      </c>
      <c r="E17" s="35" t="s">
        <v>843</v>
      </c>
      <c r="F17" s="32" t="s">
        <v>844</v>
      </c>
      <c r="G17" s="30" t="s">
        <v>1335</v>
      </c>
      <c r="H17" s="30" t="s">
        <v>845</v>
      </c>
      <c r="I17" s="32" t="s">
        <v>846</v>
      </c>
      <c r="J17" s="33"/>
      <c r="K17" s="33" t="s">
        <v>795</v>
      </c>
      <c r="L17" s="34" t="s">
        <v>805</v>
      </c>
      <c r="M17" s="4"/>
      <c r="N17" s="4">
        <v>40</v>
      </c>
      <c r="O17" s="4"/>
      <c r="P17" s="42">
        <v>32.959383103879098</v>
      </c>
      <c r="Q17" s="42">
        <v>131.910124097482</v>
      </c>
      <c r="R17" s="32" t="s">
        <v>1195</v>
      </c>
      <c r="S17" s="201" t="str">
        <f t="shared" si="4"/>
        <v>https://cyberjapandata.gsi.go.jp/#16/32.9593831038791/131.910124097482/&amp;base=std&amp;ls=std&amp;disp=1&amp;vs=c1g1j0h0k0l0u0t0z0r0s0m0f1</v>
      </c>
      <c r="T17" s="112" t="s">
        <v>2436</v>
      </c>
      <c r="U17" s="11">
        <v>507</v>
      </c>
      <c r="AB17" s="4" t="s">
        <v>1756</v>
      </c>
      <c r="AC17" s="215" t="str">
        <f t="shared" si="9"/>
        <v>17件(32.7％）</v>
      </c>
      <c r="AD17" s="215" t="str">
        <f t="shared" si="10"/>
        <v>9件(37.5％）</v>
      </c>
      <c r="AE17" s="215" t="str">
        <f t="shared" si="11"/>
        <v>337人(46％）</v>
      </c>
      <c r="AF17" s="216"/>
      <c r="AH17" s="216"/>
    </row>
    <row r="18" spans="1:34" ht="30" customHeight="1">
      <c r="A18" s="38" t="s">
        <v>847</v>
      </c>
      <c r="B18" s="29" t="s">
        <v>1763</v>
      </c>
      <c r="C18" s="30">
        <v>16</v>
      </c>
      <c r="D18" s="35" t="s">
        <v>3717</v>
      </c>
      <c r="E18" s="35" t="s">
        <v>848</v>
      </c>
      <c r="F18" s="32" t="s">
        <v>849</v>
      </c>
      <c r="G18" s="30" t="s">
        <v>1336</v>
      </c>
      <c r="H18" s="30" t="s">
        <v>850</v>
      </c>
      <c r="I18" s="32" t="s">
        <v>851</v>
      </c>
      <c r="J18" s="33" t="s">
        <v>795</v>
      </c>
      <c r="K18" s="33" t="s">
        <v>795</v>
      </c>
      <c r="L18" s="34"/>
      <c r="M18" s="4">
        <v>30</v>
      </c>
      <c r="N18" s="4">
        <v>42</v>
      </c>
      <c r="O18" s="4">
        <v>0</v>
      </c>
      <c r="P18" s="42">
        <v>32.952721598848697</v>
      </c>
      <c r="Q18" s="42">
        <v>131.90415224218</v>
      </c>
      <c r="R18" s="32" t="s">
        <v>1197</v>
      </c>
      <c r="S18" s="201" t="str">
        <f t="shared" si="4"/>
        <v>https://cyberjapandata.gsi.go.jp/#16/32.9527215988487/131.90415224218/&amp;base=std&amp;ls=std&amp;disp=1&amp;vs=c1g1j0h0k0l0u0t0z0r0s0m0f1</v>
      </c>
      <c r="T18" s="99" t="s">
        <v>1754</v>
      </c>
      <c r="U18" s="11">
        <v>507</v>
      </c>
      <c r="AB18" s="4" t="s">
        <v>1757</v>
      </c>
      <c r="AC18" s="215" t="str">
        <f t="shared" si="9"/>
        <v>6件(11.5％）</v>
      </c>
      <c r="AD18" s="215" t="str">
        <f t="shared" si="10"/>
        <v>3件(12.5％）</v>
      </c>
      <c r="AE18" s="215" t="str">
        <f t="shared" si="11"/>
        <v>45人(6.1％）</v>
      </c>
      <c r="AF18" s="216"/>
      <c r="AH18" s="216"/>
    </row>
    <row r="19" spans="1:34" ht="30" customHeight="1">
      <c r="A19" s="29" t="s">
        <v>790</v>
      </c>
      <c r="B19" s="29" t="s">
        <v>1763</v>
      </c>
      <c r="C19" s="30">
        <v>17</v>
      </c>
      <c r="D19" s="35" t="s">
        <v>3718</v>
      </c>
      <c r="E19" s="35" t="s">
        <v>852</v>
      </c>
      <c r="F19" s="32" t="s">
        <v>853</v>
      </c>
      <c r="G19" s="30" t="s">
        <v>1337</v>
      </c>
      <c r="H19" s="30" t="s">
        <v>854</v>
      </c>
      <c r="I19" s="32" t="s">
        <v>855</v>
      </c>
      <c r="J19" s="33" t="s">
        <v>795</v>
      </c>
      <c r="K19" s="33" t="s">
        <v>795</v>
      </c>
      <c r="L19" s="34"/>
      <c r="M19" s="4">
        <v>16</v>
      </c>
      <c r="N19" s="4">
        <v>40</v>
      </c>
      <c r="O19" s="4">
        <v>0</v>
      </c>
      <c r="P19" s="42">
        <v>32.960089809486597</v>
      </c>
      <c r="Q19" s="42">
        <v>131.90138412829899</v>
      </c>
      <c r="R19" s="32" t="s">
        <v>1198</v>
      </c>
      <c r="S19" s="201" t="str">
        <f t="shared" si="4"/>
        <v>https://cyberjapandata.gsi.go.jp/#16/32.9600898094866/131.901384128299/&amp;base=std&amp;ls=std&amp;disp=1&amp;vs=c1g1j0h0k0l0u0t0z0r0s0m0f1</v>
      </c>
      <c r="T19" s="99" t="s">
        <v>1756</v>
      </c>
      <c r="U19" s="11">
        <v>507</v>
      </c>
      <c r="AB19" s="4" t="s">
        <v>1758</v>
      </c>
      <c r="AC19" s="215" t="str">
        <f t="shared" si="9"/>
        <v>7件(13.5％）</v>
      </c>
      <c r="AD19" s="215" t="str">
        <f t="shared" si="10"/>
        <v>3件(12.5％）</v>
      </c>
      <c r="AE19" s="215" t="str">
        <f t="shared" si="11"/>
        <v>90人(12.3％）</v>
      </c>
      <c r="AF19" s="216"/>
      <c r="AH19" s="216"/>
    </row>
    <row r="20" spans="1:34" ht="30" customHeight="1">
      <c r="A20" s="29" t="s">
        <v>790</v>
      </c>
      <c r="B20" s="29" t="s">
        <v>1763</v>
      </c>
      <c r="C20" s="30">
        <v>18</v>
      </c>
      <c r="D20" s="35" t="s">
        <v>3719</v>
      </c>
      <c r="E20" s="35" t="s">
        <v>856</v>
      </c>
      <c r="F20" s="32" t="s">
        <v>857</v>
      </c>
      <c r="G20" s="30" t="s">
        <v>1338</v>
      </c>
      <c r="H20" s="30" t="s">
        <v>858</v>
      </c>
      <c r="I20" s="32" t="s">
        <v>835</v>
      </c>
      <c r="J20" s="33" t="s">
        <v>795</v>
      </c>
      <c r="K20" s="33" t="s">
        <v>796</v>
      </c>
      <c r="L20" s="34"/>
      <c r="M20" s="4">
        <v>12</v>
      </c>
      <c r="N20" s="4">
        <v>19</v>
      </c>
      <c r="O20" s="4"/>
      <c r="P20" s="42">
        <v>32.972472191264202</v>
      </c>
      <c r="Q20" s="42">
        <v>131.84433688350899</v>
      </c>
      <c r="R20" s="32" t="s">
        <v>1199</v>
      </c>
      <c r="S20" s="201" t="str">
        <f t="shared" si="4"/>
        <v>https://cyberjapandata.gsi.go.jp/#16/32.9724721912642/131.844336883509/&amp;base=std&amp;ls=std&amp;disp=1&amp;vs=c1g1j0h0k0l0u0t0z0r0s0m0f1</v>
      </c>
      <c r="T20" s="112" t="s">
        <v>2436</v>
      </c>
      <c r="U20" s="11">
        <v>507</v>
      </c>
      <c r="AB20" s="4" t="s">
        <v>1755</v>
      </c>
      <c r="AC20" s="215" t="str">
        <f t="shared" si="9"/>
        <v>7件(13.5％）</v>
      </c>
      <c r="AD20" s="215" t="str">
        <f t="shared" si="10"/>
        <v>2件(8.3％）</v>
      </c>
      <c r="AE20" s="215" t="str">
        <f t="shared" si="11"/>
        <v>58人(7.9％）</v>
      </c>
      <c r="AF20" s="216"/>
      <c r="AH20" s="216"/>
    </row>
    <row r="21" spans="1:34" ht="30" customHeight="1">
      <c r="A21" s="29" t="s">
        <v>790</v>
      </c>
      <c r="B21" s="29" t="s">
        <v>1763</v>
      </c>
      <c r="C21" s="30">
        <v>19</v>
      </c>
      <c r="D21" s="71" t="s">
        <v>1202</v>
      </c>
      <c r="E21" s="31" t="s">
        <v>856</v>
      </c>
      <c r="F21" s="32" t="s">
        <v>859</v>
      </c>
      <c r="G21" s="30" t="s">
        <v>1339</v>
      </c>
      <c r="H21" s="30" t="s">
        <v>860</v>
      </c>
      <c r="I21" s="32" t="s">
        <v>861</v>
      </c>
      <c r="J21" s="33" t="s">
        <v>795</v>
      </c>
      <c r="K21" s="33" t="s">
        <v>796</v>
      </c>
      <c r="L21" s="34"/>
      <c r="M21" s="4">
        <v>8</v>
      </c>
      <c r="N21" s="4">
        <v>25</v>
      </c>
      <c r="O21" s="4"/>
      <c r="P21" s="42">
        <v>32.972227428973</v>
      </c>
      <c r="Q21" s="42">
        <v>131.84218898806901</v>
      </c>
      <c r="R21" s="32" t="s">
        <v>1201</v>
      </c>
      <c r="S21" s="201" t="str">
        <f t="shared" si="4"/>
        <v>https://cyberjapandata.gsi.go.jp/#16/32.972227428973/131.842188988069/&amp;base=std&amp;ls=std&amp;disp=1&amp;vs=c1g1j0h0k0l0u0t0z0r0s0m0f1</v>
      </c>
      <c r="T21" s="112" t="s">
        <v>2436</v>
      </c>
      <c r="U21" s="11">
        <v>507</v>
      </c>
      <c r="AB21" s="34" t="s">
        <v>1762</v>
      </c>
      <c r="AC21" s="215" t="str">
        <f t="shared" si="9"/>
        <v>52件(100％）</v>
      </c>
      <c r="AD21" s="215" t="str">
        <f t="shared" si="10"/>
        <v>24件(100％）</v>
      </c>
      <c r="AE21" s="215" t="str">
        <f t="shared" si="11"/>
        <v>732人(100％）</v>
      </c>
      <c r="AF21" s="215"/>
      <c r="AH21" s="215"/>
    </row>
    <row r="22" spans="1:34" ht="30" customHeight="1">
      <c r="A22" s="38" t="s">
        <v>847</v>
      </c>
      <c r="B22" s="29" t="s">
        <v>1763</v>
      </c>
      <c r="C22" s="30">
        <v>20</v>
      </c>
      <c r="D22" s="35" t="s">
        <v>3688</v>
      </c>
      <c r="E22" s="35" t="s">
        <v>856</v>
      </c>
      <c r="F22" s="32" t="s">
        <v>862</v>
      </c>
      <c r="G22" s="30" t="s">
        <v>1340</v>
      </c>
      <c r="H22" s="30" t="s">
        <v>863</v>
      </c>
      <c r="I22" s="32" t="s">
        <v>864</v>
      </c>
      <c r="J22" s="33" t="s">
        <v>795</v>
      </c>
      <c r="K22" s="33" t="s">
        <v>795</v>
      </c>
      <c r="L22" s="34" t="s">
        <v>805</v>
      </c>
      <c r="M22" s="4">
        <v>17</v>
      </c>
      <c r="N22" s="4">
        <v>50</v>
      </c>
      <c r="O22" s="4">
        <v>0</v>
      </c>
      <c r="P22" s="42">
        <v>32.971905423350798</v>
      </c>
      <c r="Q22" s="42">
        <v>131.84198073315901</v>
      </c>
      <c r="R22" s="32" t="s">
        <v>1203</v>
      </c>
      <c r="S22" s="201" t="str">
        <f t="shared" si="4"/>
        <v>https://cyberjapandata.gsi.go.jp/#16/32.9719054233508/131.841980733159/&amp;base=std&amp;ls=std&amp;disp=1&amp;vs=c1g1j0h0k0l0u0t0z0r0s0m0f1</v>
      </c>
      <c r="T22" s="112" t="s">
        <v>2436</v>
      </c>
      <c r="U22" s="11">
        <v>507</v>
      </c>
      <c r="AB22"/>
    </row>
    <row r="23" spans="1:34" ht="30" customHeight="1">
      <c r="A23" s="29" t="s">
        <v>790</v>
      </c>
      <c r="B23" s="29" t="s">
        <v>1763</v>
      </c>
      <c r="C23" s="30">
        <v>21</v>
      </c>
      <c r="D23" s="35" t="s">
        <v>3720</v>
      </c>
      <c r="E23" s="35" t="s">
        <v>791</v>
      </c>
      <c r="F23" s="32" t="s">
        <v>865</v>
      </c>
      <c r="G23" s="30" t="s">
        <v>1341</v>
      </c>
      <c r="H23" s="30" t="s">
        <v>866</v>
      </c>
      <c r="I23" s="32" t="s">
        <v>867</v>
      </c>
      <c r="J23" s="33"/>
      <c r="K23" s="33" t="s">
        <v>795</v>
      </c>
      <c r="L23" s="34"/>
      <c r="M23" s="4"/>
      <c r="N23" s="4">
        <v>36</v>
      </c>
      <c r="O23" s="4"/>
      <c r="P23" s="42">
        <v>32.952013537871899</v>
      </c>
      <c r="Q23" s="42">
        <v>131.91211492770299</v>
      </c>
      <c r="R23" s="32" t="s">
        <v>1204</v>
      </c>
      <c r="S23" s="201" t="str">
        <f t="shared" si="4"/>
        <v>https://cyberjapandata.gsi.go.jp/#16/32.9520135378719/131.912114927703/&amp;base=std&amp;ls=std&amp;disp=1&amp;vs=c1g1j0h0k0l0u0t0z0r0s0m0f1</v>
      </c>
      <c r="T23" s="99" t="s">
        <v>1756</v>
      </c>
      <c r="U23" s="11">
        <v>507</v>
      </c>
      <c r="AC23" s="214" t="s">
        <v>1764</v>
      </c>
      <c r="AD23" s="28" t="s">
        <v>1763</v>
      </c>
      <c r="AE23" s="28" t="s">
        <v>1763</v>
      </c>
    </row>
    <row r="24" spans="1:34" ht="30" customHeight="1">
      <c r="A24" s="29" t="s">
        <v>790</v>
      </c>
      <c r="B24" s="29" t="s">
        <v>1763</v>
      </c>
      <c r="C24" s="30">
        <v>22</v>
      </c>
      <c r="D24" s="35" t="s">
        <v>3721</v>
      </c>
      <c r="E24" s="35" t="s">
        <v>868</v>
      </c>
      <c r="F24" s="32" t="s">
        <v>869</v>
      </c>
      <c r="G24" s="30" t="s">
        <v>1342</v>
      </c>
      <c r="H24" s="30" t="s">
        <v>870</v>
      </c>
      <c r="I24" s="32" t="s">
        <v>871</v>
      </c>
      <c r="J24" s="33" t="s">
        <v>795</v>
      </c>
      <c r="K24" s="33" t="s">
        <v>818</v>
      </c>
      <c r="L24" s="34"/>
      <c r="M24" s="4"/>
      <c r="N24" s="4">
        <v>50</v>
      </c>
      <c r="O24" s="4"/>
      <c r="P24" s="42">
        <v>32.9068188978301</v>
      </c>
      <c r="Q24" s="42">
        <v>131.79630095646399</v>
      </c>
      <c r="R24" s="32" t="s">
        <v>1205</v>
      </c>
      <c r="S24" s="201" t="str">
        <f t="shared" si="4"/>
        <v>https://cyberjapandata.gsi.go.jp/#16/32.9068188978301/131.796300956464/&amp;base=std&amp;ls=std&amp;disp=1&amp;vs=c1g1j0h0k0l0u0t0z0r0s0m0f1</v>
      </c>
      <c r="T24" s="112" t="s">
        <v>2436</v>
      </c>
      <c r="U24" s="11">
        <v>507</v>
      </c>
      <c r="AC24" s="214" t="s">
        <v>1764</v>
      </c>
      <c r="AD24" s="28" t="s">
        <v>1763</v>
      </c>
      <c r="AE24" s="28" t="s">
        <v>1766</v>
      </c>
    </row>
    <row r="25" spans="1:34" ht="30" customHeight="1">
      <c r="A25" s="29" t="s">
        <v>790</v>
      </c>
      <c r="B25" s="29" t="s">
        <v>1763</v>
      </c>
      <c r="C25" s="30">
        <v>23</v>
      </c>
      <c r="D25" s="35" t="s">
        <v>3722</v>
      </c>
      <c r="E25" s="35" t="s">
        <v>872</v>
      </c>
      <c r="F25" s="32" t="s">
        <v>873</v>
      </c>
      <c r="G25" s="30" t="s">
        <v>1343</v>
      </c>
      <c r="H25" s="30" t="s">
        <v>874</v>
      </c>
      <c r="I25" s="32" t="s">
        <v>875</v>
      </c>
      <c r="J25" s="33" t="s">
        <v>795</v>
      </c>
      <c r="K25" s="33" t="s">
        <v>795</v>
      </c>
      <c r="L25" s="34" t="s">
        <v>805</v>
      </c>
      <c r="M25" s="4">
        <v>17</v>
      </c>
      <c r="N25" s="4">
        <v>40</v>
      </c>
      <c r="O25" s="4">
        <v>40</v>
      </c>
      <c r="P25" s="42">
        <v>32.945383763061997</v>
      </c>
      <c r="Q25" s="42">
        <v>131.899764118859</v>
      </c>
      <c r="R25" s="32" t="s">
        <v>1206</v>
      </c>
      <c r="S25" s="201" t="str">
        <f t="shared" si="4"/>
        <v>https://cyberjapandata.gsi.go.jp/#16/32.945383763062/131.899764118859/&amp;base=std&amp;ls=std&amp;disp=1&amp;vs=c1g1j0h0k0l0u0t0z0r0s0m0f1</v>
      </c>
      <c r="T25" s="99" t="s">
        <v>1756</v>
      </c>
      <c r="U25" s="11">
        <v>507</v>
      </c>
      <c r="AB25" s="4" t="s">
        <v>1765</v>
      </c>
      <c r="AC25" s="215" t="str">
        <f>AC2&amp;"件("&amp;ROUND(AD2,1)&amp;"％）"</f>
        <v>52件(100％）</v>
      </c>
      <c r="AD25" s="215" t="str">
        <f>AE2&amp;"件("&amp;ROUND(AF2,1)&amp;"％）"</f>
        <v>24件(100％）</v>
      </c>
      <c r="AE25" s="215" t="str">
        <f>AG2&amp;"人("&amp;ROUND(AH2,1)&amp;"％）"</f>
        <v>732人(100％）</v>
      </c>
    </row>
    <row r="26" spans="1:34" ht="30" customHeight="1">
      <c r="A26" s="29" t="s">
        <v>790</v>
      </c>
      <c r="B26" s="29" t="s">
        <v>1763</v>
      </c>
      <c r="C26" s="30">
        <v>24</v>
      </c>
      <c r="D26" s="35" t="s">
        <v>3723</v>
      </c>
      <c r="E26" s="35" t="s">
        <v>876</v>
      </c>
      <c r="F26" s="32" t="s">
        <v>877</v>
      </c>
      <c r="G26" s="30" t="s">
        <v>1344</v>
      </c>
      <c r="H26" s="30" t="s">
        <v>878</v>
      </c>
      <c r="I26" s="32" t="s">
        <v>879</v>
      </c>
      <c r="J26" s="33" t="s">
        <v>795</v>
      </c>
      <c r="K26" s="33" t="s">
        <v>796</v>
      </c>
      <c r="L26" s="34"/>
      <c r="M26" s="4">
        <v>0</v>
      </c>
      <c r="N26" s="4">
        <v>29</v>
      </c>
      <c r="O26" s="4">
        <v>0</v>
      </c>
      <c r="P26" s="42">
        <v>32.960384799578499</v>
      </c>
      <c r="Q26" s="42">
        <v>131.841689048348</v>
      </c>
      <c r="R26" s="32" t="s">
        <v>1207</v>
      </c>
      <c r="S26" s="201" t="str">
        <f t="shared" si="4"/>
        <v>https://cyberjapandata.gsi.go.jp/#16/32.9603847995785/131.841689048348/&amp;base=std&amp;ls=std&amp;disp=1&amp;vs=c1g1j0h0k0l0u0t0z0r0s0m0f1</v>
      </c>
      <c r="T26" s="112" t="s">
        <v>2436</v>
      </c>
      <c r="U26" s="11">
        <v>507</v>
      </c>
      <c r="AB26" s="4" t="s">
        <v>1760</v>
      </c>
      <c r="AC26" s="215" t="str">
        <f>AC3&amp;"件("&amp;ROUND(AD3,1)&amp;"％）"</f>
        <v>0件(0％）</v>
      </c>
      <c r="AD26" s="215" t="str">
        <f>AE3&amp;"件("&amp;ROUND(AF3,1)&amp;"％）"</f>
        <v>0件(0％）</v>
      </c>
      <c r="AE26" s="215" t="str">
        <f>AG3&amp;"人("&amp;ROUND(AH3,1)&amp;"％）"</f>
        <v>0人(0％）</v>
      </c>
    </row>
    <row r="27" spans="1:34" ht="30" customHeight="1">
      <c r="A27" s="29" t="s">
        <v>790</v>
      </c>
      <c r="B27" s="29" t="s">
        <v>1763</v>
      </c>
      <c r="C27" s="30">
        <v>25</v>
      </c>
      <c r="D27" s="31" t="s">
        <v>3724</v>
      </c>
      <c r="E27" s="31" t="s">
        <v>880</v>
      </c>
      <c r="F27" s="32" t="s">
        <v>881</v>
      </c>
      <c r="G27" s="30" t="s">
        <v>1345</v>
      </c>
      <c r="H27" s="30" t="s">
        <v>882</v>
      </c>
      <c r="I27" s="32" t="s">
        <v>883</v>
      </c>
      <c r="J27" s="33" t="s">
        <v>795</v>
      </c>
      <c r="K27" s="33" t="s">
        <v>796</v>
      </c>
      <c r="L27" s="34"/>
      <c r="M27" s="4">
        <v>7</v>
      </c>
      <c r="N27" s="4">
        <v>15</v>
      </c>
      <c r="O27" s="4">
        <v>15</v>
      </c>
      <c r="P27" s="42">
        <v>32.803796747630699</v>
      </c>
      <c r="Q27" s="42">
        <v>131.94218327061299</v>
      </c>
      <c r="R27" s="32" t="s">
        <v>1212</v>
      </c>
      <c r="S27" s="201" t="str">
        <f t="shared" si="4"/>
        <v>https://cyberjapandata.gsi.go.jp/#16/32.8037967476307/131.942183270613/&amp;base=std&amp;ls=std&amp;disp=1&amp;vs=c1g1j0h0k0l0u0t0z0r0s0m0f1</v>
      </c>
      <c r="T27" s="99" t="s">
        <v>1757</v>
      </c>
      <c r="U27" s="11">
        <v>507</v>
      </c>
      <c r="AB27" s="4" t="s">
        <v>1760</v>
      </c>
      <c r="AC27" s="215" t="str">
        <f>AC10&amp;"件("&amp;ROUND(AD10,1)&amp;"％）"</f>
        <v>52件(100％）</v>
      </c>
      <c r="AD27" s="215" t="str">
        <f>AE10&amp;"件("&amp;ROUND(AF10,1)&amp;"％）"</f>
        <v>24件(100％）</v>
      </c>
      <c r="AE27" s="215" t="str">
        <f>AG10&amp;"人("&amp;ROUND(AH10,1)&amp;"％）"</f>
        <v>732人(100％）</v>
      </c>
    </row>
    <row r="28" spans="1:34" ht="30" customHeight="1">
      <c r="A28" s="38" t="s">
        <v>847</v>
      </c>
      <c r="B28" s="29" t="s">
        <v>1763</v>
      </c>
      <c r="C28" s="30">
        <v>26</v>
      </c>
      <c r="D28" s="35" t="s">
        <v>3725</v>
      </c>
      <c r="E28" s="35" t="s">
        <v>884</v>
      </c>
      <c r="F28" s="32" t="s">
        <v>885</v>
      </c>
      <c r="G28" s="30" t="s">
        <v>1346</v>
      </c>
      <c r="H28" s="30" t="s">
        <v>886</v>
      </c>
      <c r="I28" s="32" t="s">
        <v>887</v>
      </c>
      <c r="J28" s="33" t="s">
        <v>795</v>
      </c>
      <c r="K28" s="33" t="s">
        <v>796</v>
      </c>
      <c r="L28" s="34"/>
      <c r="M28" s="4">
        <v>27</v>
      </c>
      <c r="N28" s="4">
        <v>40</v>
      </c>
      <c r="O28" s="4"/>
      <c r="P28" s="42">
        <v>32.853215786503497</v>
      </c>
      <c r="Q28" s="42">
        <v>131.62726358477701</v>
      </c>
      <c r="R28" s="32" t="s">
        <v>1219</v>
      </c>
      <c r="S28" s="201" t="str">
        <f t="shared" si="4"/>
        <v>https://cyberjapandata.gsi.go.jp/#16/32.8532157865035/131.627263584777/&amp;base=std&amp;ls=std&amp;disp=1&amp;vs=c1g1j0h0k0l0u0t0z0r0s0m0f1</v>
      </c>
      <c r="T28" s="112" t="s">
        <v>2436</v>
      </c>
      <c r="U28" s="11">
        <v>507</v>
      </c>
      <c r="AB28" s="4"/>
      <c r="AC28" s="215"/>
      <c r="AD28" s="215"/>
      <c r="AE28" s="215"/>
    </row>
    <row r="29" spans="1:34" ht="30" customHeight="1">
      <c r="A29" s="29" t="s">
        <v>888</v>
      </c>
      <c r="B29" s="29" t="s">
        <v>1763</v>
      </c>
      <c r="C29" s="30">
        <v>27</v>
      </c>
      <c r="D29" s="35" t="s">
        <v>889</v>
      </c>
      <c r="E29" s="35" t="s">
        <v>797</v>
      </c>
      <c r="F29" s="32" t="s">
        <v>890</v>
      </c>
      <c r="G29" s="30" t="s">
        <v>1347</v>
      </c>
      <c r="H29" s="30" t="s">
        <v>891</v>
      </c>
      <c r="I29" s="32" t="s">
        <v>892</v>
      </c>
      <c r="J29" s="33" t="s">
        <v>337</v>
      </c>
      <c r="K29" s="33" t="s">
        <v>795</v>
      </c>
      <c r="L29" s="34"/>
      <c r="M29" s="4">
        <v>71</v>
      </c>
      <c r="N29" s="4">
        <v>44</v>
      </c>
      <c r="O29" s="4">
        <v>30</v>
      </c>
      <c r="P29" s="42">
        <v>32.970129320006201</v>
      </c>
      <c r="Q29" s="42">
        <v>131.90420428438</v>
      </c>
      <c r="R29" s="32" t="s">
        <v>1222</v>
      </c>
      <c r="S29" s="201" t="str">
        <f t="shared" si="4"/>
        <v>https://cyberjapandata.gsi.go.jp/#16/32.9701293200062/131.90420428438/&amp;base=std&amp;ls=std&amp;disp=1&amp;vs=c1g1j0h0k0l0u0t0z0r0s0m0f1</v>
      </c>
      <c r="T29" s="99" t="s">
        <v>1758</v>
      </c>
      <c r="U29" s="11">
        <v>507</v>
      </c>
      <c r="AB29" s="4"/>
      <c r="AC29" s="215"/>
      <c r="AD29" s="215"/>
      <c r="AE29" s="215"/>
    </row>
    <row r="30" spans="1:34" ht="30" customHeight="1">
      <c r="A30" s="29" t="s">
        <v>790</v>
      </c>
      <c r="B30" s="29" t="s">
        <v>1763</v>
      </c>
      <c r="C30" s="30">
        <v>28</v>
      </c>
      <c r="D30" s="35" t="s">
        <v>3726</v>
      </c>
      <c r="E30" s="35" t="s">
        <v>893</v>
      </c>
      <c r="F30" s="32" t="s">
        <v>894</v>
      </c>
      <c r="G30" s="30" t="s">
        <v>1348</v>
      </c>
      <c r="H30" s="30" t="s">
        <v>895</v>
      </c>
      <c r="I30" s="32" t="s">
        <v>896</v>
      </c>
      <c r="J30" s="33" t="s">
        <v>795</v>
      </c>
      <c r="K30" s="33" t="s">
        <v>795</v>
      </c>
      <c r="L30" s="34" t="s">
        <v>805</v>
      </c>
      <c r="M30" s="4">
        <v>15</v>
      </c>
      <c r="N30" s="4">
        <v>40</v>
      </c>
      <c r="O30" s="4"/>
      <c r="P30" s="42">
        <v>32.944493174156698</v>
      </c>
      <c r="Q30" s="42">
        <v>131.91135124850601</v>
      </c>
      <c r="R30" s="32" t="s">
        <v>1249</v>
      </c>
      <c r="S30" s="201" t="str">
        <f t="shared" si="4"/>
        <v>https://cyberjapandata.gsi.go.jp/#16/32.9444931741567/131.911351248506/&amp;base=std&amp;ls=std&amp;disp=1&amp;vs=c1g1j0h0k0l0u0t0z0r0s0m0f1</v>
      </c>
      <c r="T30" s="112" t="s">
        <v>2436</v>
      </c>
      <c r="U30" s="11">
        <v>507</v>
      </c>
      <c r="AB30" s="4"/>
      <c r="AC30" s="215"/>
      <c r="AD30" s="215"/>
      <c r="AE30" s="215"/>
    </row>
    <row r="31" spans="1:34" ht="30" customHeight="1">
      <c r="A31" s="29" t="s">
        <v>790</v>
      </c>
      <c r="B31" s="29" t="s">
        <v>1763</v>
      </c>
      <c r="C31" s="30">
        <v>29</v>
      </c>
      <c r="D31" s="35" t="s">
        <v>3689</v>
      </c>
      <c r="E31" s="34" t="s">
        <v>897</v>
      </c>
      <c r="F31" s="32" t="s">
        <v>898</v>
      </c>
      <c r="G31" s="30" t="s">
        <v>1349</v>
      </c>
      <c r="H31" s="30" t="s">
        <v>899</v>
      </c>
      <c r="I31" s="34" t="s">
        <v>900</v>
      </c>
      <c r="J31" s="33" t="s">
        <v>337</v>
      </c>
      <c r="K31" s="33"/>
      <c r="L31" s="34"/>
      <c r="M31" s="4">
        <v>16</v>
      </c>
      <c r="N31" s="4">
        <v>17</v>
      </c>
      <c r="O31" s="4">
        <v>0</v>
      </c>
      <c r="P31" s="42">
        <v>32.956784031644197</v>
      </c>
      <c r="Q31" s="42">
        <v>131.86392906539999</v>
      </c>
      <c r="R31" s="32" t="s">
        <v>1248</v>
      </c>
      <c r="S31" s="201" t="str">
        <f t="shared" si="4"/>
        <v>https://cyberjapandata.gsi.go.jp/#16/32.9567840316442/131.8639290654/&amp;base=std&amp;ls=std&amp;disp=1&amp;vs=c1g1j0h0k0l0u0t0z0r0s0m0f1</v>
      </c>
      <c r="T31" s="112" t="s">
        <v>2436</v>
      </c>
      <c r="U31" s="11">
        <v>507</v>
      </c>
      <c r="AB31" s="4"/>
      <c r="AC31" s="215"/>
      <c r="AD31" s="215"/>
      <c r="AE31" s="215"/>
    </row>
    <row r="32" spans="1:34" ht="30" customHeight="1">
      <c r="A32" s="29" t="s">
        <v>901</v>
      </c>
      <c r="B32" s="29" t="s">
        <v>1763</v>
      </c>
      <c r="C32" s="30">
        <v>30</v>
      </c>
      <c r="D32" s="35" t="s">
        <v>902</v>
      </c>
      <c r="E32" s="35" t="s">
        <v>903</v>
      </c>
      <c r="F32" s="32" t="s">
        <v>904</v>
      </c>
      <c r="G32" s="30" t="s">
        <v>1350</v>
      </c>
      <c r="H32" s="30" t="s">
        <v>905</v>
      </c>
      <c r="I32" s="32" t="s">
        <v>887</v>
      </c>
      <c r="J32" s="33" t="s">
        <v>795</v>
      </c>
      <c r="K32" s="33" t="s">
        <v>795</v>
      </c>
      <c r="L32" s="34"/>
      <c r="M32" s="4"/>
      <c r="N32" s="4">
        <v>50</v>
      </c>
      <c r="O32" s="4">
        <v>35</v>
      </c>
      <c r="P32" s="42">
        <v>32.9363902707235</v>
      </c>
      <c r="Q32" s="42">
        <v>131.91213996518999</v>
      </c>
      <c r="R32" s="32" t="s">
        <v>1267</v>
      </c>
      <c r="S32" s="201" t="str">
        <f t="shared" si="4"/>
        <v>https://cyberjapandata.gsi.go.jp/#16/32.9363902707235/131.91213996519/&amp;base=std&amp;ls=std&amp;disp=1&amp;vs=c1g1j0h0k0l0u0t0z0r0s0m0f1</v>
      </c>
      <c r="T32" s="99" t="s">
        <v>1754</v>
      </c>
      <c r="U32" s="11">
        <v>507</v>
      </c>
      <c r="AB32" s="4"/>
      <c r="AC32" s="215"/>
      <c r="AD32" s="215"/>
      <c r="AE32" s="215"/>
    </row>
    <row r="33" spans="1:28" ht="30" customHeight="1">
      <c r="A33" s="29" t="s">
        <v>888</v>
      </c>
      <c r="B33" s="29" t="s">
        <v>1763</v>
      </c>
      <c r="C33" s="30">
        <v>31</v>
      </c>
      <c r="D33" s="35" t="s">
        <v>66</v>
      </c>
      <c r="E33" s="35" t="s">
        <v>903</v>
      </c>
      <c r="F33" s="32" t="s">
        <v>906</v>
      </c>
      <c r="G33" s="30" t="s">
        <v>1350</v>
      </c>
      <c r="H33" s="30" t="s">
        <v>907</v>
      </c>
      <c r="I33" s="32" t="s">
        <v>887</v>
      </c>
      <c r="J33" s="33" t="s">
        <v>337</v>
      </c>
      <c r="K33" s="33" t="s">
        <v>796</v>
      </c>
      <c r="L33" s="34"/>
      <c r="M33" s="4"/>
      <c r="N33" s="4">
        <v>4</v>
      </c>
      <c r="O33" s="4">
        <v>40</v>
      </c>
      <c r="P33" s="42">
        <v>32.936139317889101</v>
      </c>
      <c r="Q33" s="42">
        <v>131.911402674822</v>
      </c>
      <c r="R33" s="32" t="s">
        <v>1269</v>
      </c>
      <c r="S33" s="201" t="str">
        <f t="shared" si="4"/>
        <v>https://cyberjapandata.gsi.go.jp/#16/32.9361393178891/131.911402674822/&amp;base=std&amp;ls=std&amp;disp=1&amp;vs=c1g1j0h0k0l0u0t0z0r0s0m0f1</v>
      </c>
      <c r="T33" s="99" t="s">
        <v>1754</v>
      </c>
      <c r="U33" s="11">
        <v>507</v>
      </c>
    </row>
    <row r="34" spans="1:28" ht="30" customHeight="1">
      <c r="A34" s="29" t="s">
        <v>908</v>
      </c>
      <c r="B34" s="29" t="s">
        <v>1763</v>
      </c>
      <c r="C34" s="30">
        <v>32</v>
      </c>
      <c r="D34" s="35" t="s">
        <v>3727</v>
      </c>
      <c r="E34" s="34" t="s">
        <v>909</v>
      </c>
      <c r="F34" s="32" t="s">
        <v>910</v>
      </c>
      <c r="G34" s="30" t="s">
        <v>1319</v>
      </c>
      <c r="H34" s="30"/>
      <c r="I34" s="39" t="s">
        <v>911</v>
      </c>
      <c r="J34" s="33"/>
      <c r="K34" s="33"/>
      <c r="L34" s="34"/>
      <c r="M34" s="4"/>
      <c r="N34" s="4">
        <v>11</v>
      </c>
      <c r="O34" s="4"/>
      <c r="P34" s="42">
        <v>32.935348257642403</v>
      </c>
      <c r="Q34" s="42">
        <v>131.90786906659</v>
      </c>
      <c r="R34" s="32" t="s">
        <v>1274</v>
      </c>
      <c r="S34" s="201" t="str">
        <f t="shared" si="4"/>
        <v>https://cyberjapandata.gsi.go.jp/#16/32.9353482576424/131.90786906659/&amp;base=std&amp;ls=std&amp;disp=1&amp;vs=c1g1j0h0k0l0u0t0z0r0s0m0f1</v>
      </c>
      <c r="T34" s="99" t="s">
        <v>1759</v>
      </c>
      <c r="U34" s="11">
        <v>507</v>
      </c>
      <c r="AB34"/>
    </row>
    <row r="35" spans="1:28" ht="30" customHeight="1">
      <c r="A35" s="29" t="s">
        <v>790</v>
      </c>
      <c r="B35" s="29" t="s">
        <v>1763</v>
      </c>
      <c r="C35" s="30">
        <v>33</v>
      </c>
      <c r="D35" s="31" t="s">
        <v>3690</v>
      </c>
      <c r="E35" s="34" t="s">
        <v>848</v>
      </c>
      <c r="F35" s="32" t="s">
        <v>912</v>
      </c>
      <c r="G35" s="30" t="s">
        <v>1320</v>
      </c>
      <c r="H35" s="30"/>
      <c r="I35" s="34" t="s">
        <v>913</v>
      </c>
      <c r="J35" s="33"/>
      <c r="K35" s="33"/>
      <c r="L35" s="34"/>
      <c r="M35" s="4"/>
      <c r="N35" s="4">
        <v>54</v>
      </c>
      <c r="O35" s="4"/>
      <c r="P35" s="42">
        <v>32.958281102739299</v>
      </c>
      <c r="Q35" s="42">
        <v>131.90129960593899</v>
      </c>
      <c r="R35" s="32" t="s">
        <v>1263</v>
      </c>
      <c r="S35" s="201" t="str">
        <f t="shared" si="4"/>
        <v>https://cyberjapandata.gsi.go.jp/#16/32.9582811027393/131.901299605939/&amp;base=std&amp;ls=std&amp;disp=1&amp;vs=c1g1j0h0k0l0u0t0z0r0s0m0f1</v>
      </c>
      <c r="T35" s="99" t="s">
        <v>1756</v>
      </c>
      <c r="U35" s="11">
        <v>507</v>
      </c>
      <c r="AB35"/>
    </row>
    <row r="36" spans="1:28" ht="30" customHeight="1">
      <c r="A36" s="38" t="s">
        <v>847</v>
      </c>
      <c r="B36" s="29" t="s">
        <v>1763</v>
      </c>
      <c r="C36" s="30">
        <v>34</v>
      </c>
      <c r="D36" s="37" t="s">
        <v>914</v>
      </c>
      <c r="E36" s="37" t="s">
        <v>822</v>
      </c>
      <c r="F36" s="32" t="s">
        <v>915</v>
      </c>
      <c r="G36" s="30" t="s">
        <v>1351</v>
      </c>
      <c r="H36" s="30" t="s">
        <v>916</v>
      </c>
      <c r="I36" s="32" t="s">
        <v>917</v>
      </c>
      <c r="J36" s="33"/>
      <c r="K36" s="33" t="s">
        <v>796</v>
      </c>
      <c r="L36" s="34"/>
      <c r="M36" s="4"/>
      <c r="N36" s="4">
        <v>24</v>
      </c>
      <c r="O36" s="4"/>
      <c r="P36" s="42">
        <v>32.958605854990999</v>
      </c>
      <c r="Q36" s="42">
        <v>131.86494844642101</v>
      </c>
      <c r="R36" s="32" t="s">
        <v>1284</v>
      </c>
      <c r="S36" s="201" t="str">
        <f t="shared" si="4"/>
        <v>https://cyberjapandata.gsi.go.jp/#16/32.958605854991/131.864948446421/&amp;base=std&amp;ls=std&amp;disp=1&amp;vs=c1g1j0h0k0l0u0t0z0r0s0m0f1</v>
      </c>
      <c r="T36" s="112" t="s">
        <v>2436</v>
      </c>
      <c r="U36" s="11">
        <v>507</v>
      </c>
      <c r="AB36"/>
    </row>
    <row r="37" spans="1:28" ht="30" customHeight="1">
      <c r="A37" s="29" t="s">
        <v>888</v>
      </c>
      <c r="B37" s="29" t="s">
        <v>1763</v>
      </c>
      <c r="C37" s="30">
        <v>35</v>
      </c>
      <c r="D37" s="37" t="s">
        <v>918</v>
      </c>
      <c r="E37" s="37" t="s">
        <v>919</v>
      </c>
      <c r="F37" s="32" t="s">
        <v>920</v>
      </c>
      <c r="G37" s="30" t="s">
        <v>1352</v>
      </c>
      <c r="H37" s="30" t="s">
        <v>921</v>
      </c>
      <c r="I37" s="32" t="s">
        <v>922</v>
      </c>
      <c r="J37" s="33" t="s">
        <v>337</v>
      </c>
      <c r="K37" s="33" t="s">
        <v>796</v>
      </c>
      <c r="L37" s="34"/>
      <c r="M37" s="4">
        <v>24</v>
      </c>
      <c r="N37" s="4">
        <v>30</v>
      </c>
      <c r="O37" s="4">
        <v>0</v>
      </c>
      <c r="P37" s="42">
        <v>32.958340263750202</v>
      </c>
      <c r="Q37" s="42">
        <v>131.883074445886</v>
      </c>
      <c r="R37" s="32" t="s">
        <v>1291</v>
      </c>
      <c r="S37" s="201" t="str">
        <f t="shared" si="4"/>
        <v>https://cyberjapandata.gsi.go.jp/#16/32.9583402637502/131.883074445886/&amp;base=std&amp;ls=std&amp;disp=1&amp;vs=c1g1j0h0k0l0u0t0z0r0s0m0f1</v>
      </c>
      <c r="T37" s="112" t="s">
        <v>2436</v>
      </c>
      <c r="U37" s="11">
        <v>507</v>
      </c>
      <c r="AB37"/>
    </row>
    <row r="38" spans="1:28" ht="30" customHeight="1">
      <c r="A38" s="29" t="s">
        <v>888</v>
      </c>
      <c r="B38" s="29" t="s">
        <v>1763</v>
      </c>
      <c r="C38" s="30">
        <v>36</v>
      </c>
      <c r="D38" s="37" t="s">
        <v>923</v>
      </c>
      <c r="E38" s="37" t="s">
        <v>924</v>
      </c>
      <c r="F38" s="32" t="s">
        <v>925</v>
      </c>
      <c r="G38" s="30" t="s">
        <v>1353</v>
      </c>
      <c r="H38" s="30" t="s">
        <v>926</v>
      </c>
      <c r="I38" s="32" t="s">
        <v>927</v>
      </c>
      <c r="J38" s="33"/>
      <c r="K38" s="33" t="s">
        <v>796</v>
      </c>
      <c r="L38" s="34"/>
      <c r="M38" s="4"/>
      <c r="N38" s="4">
        <v>50</v>
      </c>
      <c r="O38" s="4"/>
      <c r="P38" s="42">
        <v>32.953660804414298</v>
      </c>
      <c r="Q38" s="42">
        <v>131.799773152738</v>
      </c>
      <c r="R38" s="32" t="s">
        <v>1302</v>
      </c>
      <c r="S38" s="201" t="str">
        <f t="shared" si="4"/>
        <v>https://cyberjapandata.gsi.go.jp/#16/32.9536608044143/131.799773152738/&amp;base=std&amp;ls=std&amp;disp=1&amp;vs=c1g1j0h0k0l0u0t0z0r0s0m0f1</v>
      </c>
      <c r="T38" s="112" t="s">
        <v>2436</v>
      </c>
      <c r="U38" s="11">
        <v>507</v>
      </c>
      <c r="AB38"/>
    </row>
    <row r="39" spans="1:28" ht="30" customHeight="1">
      <c r="A39" s="29" t="s">
        <v>888</v>
      </c>
      <c r="B39" s="29" t="s">
        <v>1763</v>
      </c>
      <c r="C39" s="30">
        <v>37</v>
      </c>
      <c r="D39" s="37" t="s">
        <v>928</v>
      </c>
      <c r="E39" s="37" t="s">
        <v>929</v>
      </c>
      <c r="F39" s="32" t="s">
        <v>930</v>
      </c>
      <c r="G39" s="30" t="s">
        <v>1354</v>
      </c>
      <c r="H39" s="30" t="s">
        <v>931</v>
      </c>
      <c r="I39" s="32" t="s">
        <v>932</v>
      </c>
      <c r="J39" s="33" t="s">
        <v>795</v>
      </c>
      <c r="K39" s="33" t="s">
        <v>796</v>
      </c>
      <c r="L39" s="34"/>
      <c r="M39" s="4">
        <v>23</v>
      </c>
      <c r="N39" s="4">
        <v>31</v>
      </c>
      <c r="O39" s="4">
        <v>0</v>
      </c>
      <c r="P39" s="42">
        <v>32.983357625483002</v>
      </c>
      <c r="Q39" s="42">
        <v>131.85680323248499</v>
      </c>
      <c r="R39" s="32" t="s">
        <v>1312</v>
      </c>
      <c r="S39" s="201" t="str">
        <f t="shared" si="4"/>
        <v>https://cyberjapandata.gsi.go.jp/#16/32.983357625483/131.856803232485/&amp;base=std&amp;ls=std&amp;disp=1&amp;vs=c1g1j0h0k0l0u0t0z0r0s0m0f1</v>
      </c>
      <c r="T39" s="112" t="s">
        <v>2436</v>
      </c>
      <c r="U39" s="11">
        <v>507</v>
      </c>
      <c r="AB39"/>
    </row>
    <row r="40" spans="1:28" ht="30" customHeight="1">
      <c r="A40" s="29" t="s">
        <v>790</v>
      </c>
      <c r="B40" s="29" t="s">
        <v>1763</v>
      </c>
      <c r="C40" s="30">
        <v>38</v>
      </c>
      <c r="D40" s="40" t="s">
        <v>3728</v>
      </c>
      <c r="E40" s="40" t="s">
        <v>933</v>
      </c>
      <c r="F40" s="32" t="s">
        <v>934</v>
      </c>
      <c r="G40" s="30" t="s">
        <v>1355</v>
      </c>
      <c r="H40" s="30" t="s">
        <v>935</v>
      </c>
      <c r="I40" s="32" t="s">
        <v>936</v>
      </c>
      <c r="J40" s="33" t="s">
        <v>337</v>
      </c>
      <c r="K40" s="33" t="s">
        <v>796</v>
      </c>
      <c r="L40" s="34"/>
      <c r="M40" s="4">
        <v>31</v>
      </c>
      <c r="N40" s="4">
        <v>30</v>
      </c>
      <c r="O40" s="4">
        <v>25</v>
      </c>
      <c r="P40" s="42">
        <v>32.948611477676401</v>
      </c>
      <c r="Q40" s="42">
        <v>131.84216930880399</v>
      </c>
      <c r="R40" s="32" t="s">
        <v>1315</v>
      </c>
      <c r="S40" s="201" t="str">
        <f t="shared" si="4"/>
        <v>https://cyberjapandata.gsi.go.jp/#16/32.9486114776764/131.842169308804/&amp;base=std&amp;ls=std&amp;disp=1&amp;vs=c1g1j0h0k0l0u0t0z0r0s0m0f1</v>
      </c>
      <c r="T40" s="112" t="s">
        <v>2436</v>
      </c>
      <c r="U40" s="11">
        <v>507</v>
      </c>
      <c r="AB40"/>
    </row>
    <row r="41" spans="1:28" ht="30" customHeight="1">
      <c r="A41" s="41" t="s">
        <v>937</v>
      </c>
      <c r="B41" s="29" t="s">
        <v>1763</v>
      </c>
      <c r="C41" s="30">
        <v>39</v>
      </c>
      <c r="D41" s="37" t="s">
        <v>1130</v>
      </c>
      <c r="E41" s="37" t="s">
        <v>903</v>
      </c>
      <c r="F41" s="32" t="s">
        <v>938</v>
      </c>
      <c r="G41" s="30" t="s">
        <v>1356</v>
      </c>
      <c r="H41" s="30" t="s">
        <v>939</v>
      </c>
      <c r="I41" s="32" t="s">
        <v>887</v>
      </c>
      <c r="J41" s="33" t="s">
        <v>795</v>
      </c>
      <c r="K41" s="33" t="s">
        <v>796</v>
      </c>
      <c r="L41" s="34"/>
      <c r="M41" s="4">
        <v>54</v>
      </c>
      <c r="N41" s="4">
        <v>53</v>
      </c>
      <c r="O41" s="4"/>
      <c r="P41" s="42">
        <v>32.936106973670199</v>
      </c>
      <c r="Q41" s="42">
        <v>131.91154636892</v>
      </c>
      <c r="R41" s="32" t="s">
        <v>1270</v>
      </c>
      <c r="S41" s="201" t="str">
        <f t="shared" si="4"/>
        <v>https://cyberjapandata.gsi.go.jp/#16/32.9361069736702/131.91154636892/&amp;base=std&amp;ls=std&amp;disp=1&amp;vs=c1g1j0h0k0l0u0t0z0r0s0m0f1</v>
      </c>
      <c r="T41" s="99" t="s">
        <v>1759</v>
      </c>
      <c r="U41" s="11">
        <v>507</v>
      </c>
      <c r="AB41"/>
    </row>
    <row r="42" spans="1:28" ht="30" customHeight="1">
      <c r="A42" s="41" t="s">
        <v>937</v>
      </c>
      <c r="B42" s="29" t="s">
        <v>1763</v>
      </c>
      <c r="C42" s="30">
        <v>40</v>
      </c>
      <c r="D42" s="37" t="s">
        <v>940</v>
      </c>
      <c r="E42" s="37" t="s">
        <v>872</v>
      </c>
      <c r="F42" s="32" t="s">
        <v>941</v>
      </c>
      <c r="G42" s="30" t="s">
        <v>1357</v>
      </c>
      <c r="H42" s="30" t="s">
        <v>942</v>
      </c>
      <c r="I42" s="32" t="s">
        <v>864</v>
      </c>
      <c r="J42" s="33" t="s">
        <v>795</v>
      </c>
      <c r="K42" s="33" t="s">
        <v>795</v>
      </c>
      <c r="L42" s="34"/>
      <c r="M42" s="4">
        <v>42</v>
      </c>
      <c r="N42" s="4">
        <v>50</v>
      </c>
      <c r="O42" s="4"/>
      <c r="P42" s="42">
        <v>32.946000324298602</v>
      </c>
      <c r="Q42" s="42">
        <v>131.896410957065</v>
      </c>
      <c r="R42" s="32" t="s">
        <v>1255</v>
      </c>
      <c r="S42" s="201" t="str">
        <f t="shared" si="4"/>
        <v>https://cyberjapandata.gsi.go.jp/#16/32.9460003242986/131.896410957065/&amp;base=std&amp;ls=std&amp;disp=1&amp;vs=c1g1j0h0k0l0u0t0z0r0s0m0f1</v>
      </c>
      <c r="T42" s="112" t="s">
        <v>2436</v>
      </c>
      <c r="U42" s="11">
        <v>507</v>
      </c>
      <c r="AB42"/>
    </row>
    <row r="43" spans="1:28" ht="30" customHeight="1">
      <c r="A43" s="41" t="s">
        <v>937</v>
      </c>
      <c r="B43" s="29" t="s">
        <v>1763</v>
      </c>
      <c r="C43" s="30">
        <v>41</v>
      </c>
      <c r="D43" s="37" t="s">
        <v>943</v>
      </c>
      <c r="E43" s="37" t="s">
        <v>839</v>
      </c>
      <c r="F43" s="32" t="s">
        <v>944</v>
      </c>
      <c r="G43" s="30" t="s">
        <v>1358</v>
      </c>
      <c r="H43" s="30" t="s">
        <v>945</v>
      </c>
      <c r="I43" s="42" t="s">
        <v>946</v>
      </c>
      <c r="J43" s="33" t="s">
        <v>795</v>
      </c>
      <c r="K43" s="33" t="s">
        <v>795</v>
      </c>
      <c r="L43" s="34"/>
      <c r="M43" s="4">
        <v>62</v>
      </c>
      <c r="N43" s="4">
        <v>50</v>
      </c>
      <c r="O43" s="4">
        <v>18</v>
      </c>
      <c r="P43" s="42">
        <v>32.878565880596298</v>
      </c>
      <c r="Q43" s="42">
        <v>131.75699700785</v>
      </c>
      <c r="R43" s="32" t="s">
        <v>1280</v>
      </c>
      <c r="S43" s="201" t="str">
        <f t="shared" si="4"/>
        <v>https://cyberjapandata.gsi.go.jp/#16/32.8785658805963/131.75699700785/&amp;base=std&amp;ls=std&amp;disp=1&amp;vs=c1g1j0h0k0l0u0t0z0r0s0m0f1</v>
      </c>
      <c r="T43" s="112" t="s">
        <v>2436</v>
      </c>
      <c r="U43" s="11">
        <v>507</v>
      </c>
      <c r="AB43"/>
    </row>
    <row r="44" spans="1:28" ht="30" customHeight="1">
      <c r="A44" s="41" t="s">
        <v>937</v>
      </c>
      <c r="B44" s="29" t="s">
        <v>1763</v>
      </c>
      <c r="C44" s="30">
        <v>42</v>
      </c>
      <c r="D44" s="37" t="s">
        <v>947</v>
      </c>
      <c r="E44" s="37" t="s">
        <v>880</v>
      </c>
      <c r="F44" s="32" t="s">
        <v>948</v>
      </c>
      <c r="G44" s="30" t="s">
        <v>1345</v>
      </c>
      <c r="H44" s="30" t="s">
        <v>949</v>
      </c>
      <c r="I44" s="32" t="s">
        <v>950</v>
      </c>
      <c r="J44" s="33" t="s">
        <v>795</v>
      </c>
      <c r="K44" s="33" t="s">
        <v>796</v>
      </c>
      <c r="L44" s="34"/>
      <c r="M44" s="4">
        <v>7</v>
      </c>
      <c r="N44" s="4">
        <v>15</v>
      </c>
      <c r="O44" s="4">
        <v>15</v>
      </c>
      <c r="P44" s="42">
        <v>32.803945707084601</v>
      </c>
      <c r="Q44" s="42">
        <v>131.94142514561801</v>
      </c>
      <c r="R44" s="32" t="s">
        <v>1226</v>
      </c>
      <c r="S44" s="201" t="str">
        <f t="shared" si="4"/>
        <v>https://cyberjapandata.gsi.go.jp/#16/32.8039457070846/131.941425145618/&amp;base=std&amp;ls=std&amp;disp=1&amp;vs=c1g1j0h0k0l0u0t0z0r0s0m0f1</v>
      </c>
      <c r="T44" s="99" t="s">
        <v>1757</v>
      </c>
      <c r="U44" s="11">
        <v>507</v>
      </c>
      <c r="AB44"/>
    </row>
    <row r="45" spans="1:28" ht="30" customHeight="1">
      <c r="A45" s="41" t="s">
        <v>937</v>
      </c>
      <c r="B45" s="29" t="s">
        <v>1763</v>
      </c>
      <c r="C45" s="30">
        <v>43</v>
      </c>
      <c r="D45" s="37" t="s">
        <v>951</v>
      </c>
      <c r="E45" s="37" t="s">
        <v>856</v>
      </c>
      <c r="F45" s="32" t="s">
        <v>952</v>
      </c>
      <c r="G45" s="30" t="s">
        <v>1359</v>
      </c>
      <c r="H45" s="30" t="s">
        <v>953</v>
      </c>
      <c r="I45" s="32" t="s">
        <v>741</v>
      </c>
      <c r="J45" s="33"/>
      <c r="K45" s="33"/>
      <c r="L45" s="34"/>
      <c r="M45" s="4"/>
      <c r="N45" s="4">
        <v>100</v>
      </c>
      <c r="O45" s="4"/>
      <c r="P45" s="42">
        <v>32.978268604494701</v>
      </c>
      <c r="Q45" s="42">
        <v>131.84813685462899</v>
      </c>
      <c r="R45" s="32" t="s">
        <v>1305</v>
      </c>
      <c r="S45" s="201" t="str">
        <f t="shared" si="4"/>
        <v>https://cyberjapandata.gsi.go.jp/#16/32.9782686044947/131.848136854629/&amp;base=std&amp;ls=std&amp;disp=1&amp;vs=c1g1j0h0k0l0u0t0z0r0s0m0f1</v>
      </c>
      <c r="T45" s="112" t="s">
        <v>2436</v>
      </c>
      <c r="U45" s="11">
        <v>507</v>
      </c>
      <c r="AB45"/>
    </row>
    <row r="46" spans="1:28" ht="30" customHeight="1">
      <c r="A46" s="41" t="s">
        <v>937</v>
      </c>
      <c r="B46" s="29" t="s">
        <v>1763</v>
      </c>
      <c r="C46" s="30">
        <v>44</v>
      </c>
      <c r="D46" s="37" t="s">
        <v>954</v>
      </c>
      <c r="E46" s="37" t="s">
        <v>839</v>
      </c>
      <c r="F46" s="32" t="s">
        <v>955</v>
      </c>
      <c r="G46" s="30" t="s">
        <v>1358</v>
      </c>
      <c r="H46" s="30" t="s">
        <v>945</v>
      </c>
      <c r="I46" s="32" t="s">
        <v>946</v>
      </c>
      <c r="J46" s="33" t="s">
        <v>795</v>
      </c>
      <c r="K46" s="33" t="s">
        <v>795</v>
      </c>
      <c r="L46" s="34"/>
      <c r="M46" s="4">
        <v>62</v>
      </c>
      <c r="N46" s="4">
        <v>30</v>
      </c>
      <c r="O46" s="4">
        <v>18</v>
      </c>
      <c r="P46" s="42">
        <v>32.8786346425996</v>
      </c>
      <c r="Q46" s="42">
        <v>131.75732452137399</v>
      </c>
      <c r="R46" s="32" t="s">
        <v>1278</v>
      </c>
      <c r="S46" s="201" t="str">
        <f t="shared" si="4"/>
        <v>https://cyberjapandata.gsi.go.jp/#16/32.8786346425996/131.757324521374/&amp;base=std&amp;ls=std&amp;disp=1&amp;vs=c1g1j0h0k0l0u0t0z0r0s0m0f1</v>
      </c>
      <c r="T46" s="112" t="s">
        <v>2436</v>
      </c>
      <c r="U46" s="11">
        <v>507</v>
      </c>
      <c r="AB46"/>
    </row>
    <row r="47" spans="1:28" ht="30" customHeight="1">
      <c r="A47" s="41" t="s">
        <v>937</v>
      </c>
      <c r="B47" s="29" t="s">
        <v>1763</v>
      </c>
      <c r="C47" s="30">
        <v>45</v>
      </c>
      <c r="D47" s="37" t="s">
        <v>956</v>
      </c>
      <c r="E47" s="37" t="s">
        <v>880</v>
      </c>
      <c r="F47" s="32" t="s">
        <v>948</v>
      </c>
      <c r="G47" s="30" t="s">
        <v>1345</v>
      </c>
      <c r="H47" s="30" t="s">
        <v>949</v>
      </c>
      <c r="I47" s="32" t="s">
        <v>950</v>
      </c>
      <c r="J47" s="33" t="s">
        <v>795</v>
      </c>
      <c r="K47" s="33" t="s">
        <v>796</v>
      </c>
      <c r="L47" s="34"/>
      <c r="M47" s="4">
        <v>7</v>
      </c>
      <c r="N47" s="4">
        <v>15</v>
      </c>
      <c r="O47" s="4">
        <v>15</v>
      </c>
      <c r="P47" s="42">
        <v>32.804230064618999</v>
      </c>
      <c r="Q47" s="42">
        <v>131.94160108199</v>
      </c>
      <c r="R47" s="32" t="s">
        <v>1225</v>
      </c>
      <c r="S47" s="201" t="str">
        <f t="shared" si="4"/>
        <v>https://cyberjapandata.gsi.go.jp/#16/32.804230064619/131.94160108199/&amp;base=std&amp;ls=std&amp;disp=1&amp;vs=c1g1j0h0k0l0u0t0z0r0s0m0f1</v>
      </c>
      <c r="T47" s="99" t="s">
        <v>1757</v>
      </c>
      <c r="U47" s="11">
        <v>507</v>
      </c>
      <c r="AB47"/>
    </row>
    <row r="48" spans="1:28" ht="30" customHeight="1">
      <c r="A48" s="38" t="s">
        <v>957</v>
      </c>
      <c r="B48" s="29" t="s">
        <v>1763</v>
      </c>
      <c r="C48" s="30">
        <v>46</v>
      </c>
      <c r="D48" s="37" t="s">
        <v>958</v>
      </c>
      <c r="E48" s="37" t="s">
        <v>919</v>
      </c>
      <c r="F48" s="32" t="s">
        <v>959</v>
      </c>
      <c r="G48" s="30" t="s">
        <v>1360</v>
      </c>
      <c r="H48" s="30" t="s">
        <v>960</v>
      </c>
      <c r="I48" s="32" t="s">
        <v>922</v>
      </c>
      <c r="J48" s="33" t="s">
        <v>795</v>
      </c>
      <c r="K48" s="33" t="s">
        <v>795</v>
      </c>
      <c r="L48" s="34"/>
      <c r="M48" s="4">
        <v>56.7</v>
      </c>
      <c r="N48" s="4">
        <v>100</v>
      </c>
      <c r="O48" s="4">
        <v>0</v>
      </c>
      <c r="P48" s="42">
        <v>32.958810102176798</v>
      </c>
      <c r="Q48" s="42">
        <v>131.88177919038</v>
      </c>
      <c r="R48" s="32" t="s">
        <v>1288</v>
      </c>
      <c r="S48" s="201" t="str">
        <f t="shared" si="4"/>
        <v>https://cyberjapandata.gsi.go.jp/#16/32.9588101021768/131.88177919038/&amp;base=std&amp;ls=std&amp;disp=1&amp;vs=c1g1j0h0k0l0u0t0z0r0s0m0f1</v>
      </c>
      <c r="T48" s="112" t="s">
        <v>2436</v>
      </c>
      <c r="U48" s="11">
        <v>507</v>
      </c>
      <c r="AB48"/>
    </row>
    <row r="49" spans="1:28" ht="30" customHeight="1">
      <c r="A49" s="38" t="s">
        <v>957</v>
      </c>
      <c r="B49" s="29" t="s">
        <v>1763</v>
      </c>
      <c r="C49" s="30">
        <v>47</v>
      </c>
      <c r="D49" s="37" t="s">
        <v>961</v>
      </c>
      <c r="E49" s="37" t="s">
        <v>836</v>
      </c>
      <c r="F49" s="32" t="s">
        <v>962</v>
      </c>
      <c r="G49" s="30" t="s">
        <v>1361</v>
      </c>
      <c r="H49" s="30" t="s">
        <v>963</v>
      </c>
      <c r="I49" s="32" t="s">
        <v>964</v>
      </c>
      <c r="J49" s="33" t="s">
        <v>795</v>
      </c>
      <c r="K49" s="33" t="s">
        <v>795</v>
      </c>
      <c r="L49" s="34" t="s">
        <v>805</v>
      </c>
      <c r="M49" s="4" t="s">
        <v>1610</v>
      </c>
      <c r="N49" s="4">
        <v>100</v>
      </c>
      <c r="O49" s="4">
        <v>30</v>
      </c>
      <c r="P49" s="42">
        <v>32.965929623936297</v>
      </c>
      <c r="Q49" s="42">
        <v>131.90101449820801</v>
      </c>
      <c r="R49" s="32" t="s">
        <v>1252</v>
      </c>
      <c r="S49" s="201" t="str">
        <f t="shared" si="4"/>
        <v>https://cyberjapandata.gsi.go.jp/#16/32.9659296239363/131.901014498208/&amp;base=std&amp;ls=std&amp;disp=1&amp;vs=c1g1j0h0k0l0u0t0z0r0s0m0f1</v>
      </c>
      <c r="T49" s="99" t="s">
        <v>1756</v>
      </c>
      <c r="U49" s="11">
        <v>507</v>
      </c>
      <c r="AB49"/>
    </row>
    <row r="50" spans="1:28" ht="30" customHeight="1">
      <c r="A50" s="38" t="s">
        <v>957</v>
      </c>
      <c r="B50" s="29" t="s">
        <v>1763</v>
      </c>
      <c r="C50" s="30">
        <v>48</v>
      </c>
      <c r="D50" s="37" t="s">
        <v>965</v>
      </c>
      <c r="E50" s="37" t="s">
        <v>872</v>
      </c>
      <c r="F50" s="32" t="s">
        <v>966</v>
      </c>
      <c r="G50" s="30" t="s">
        <v>1362</v>
      </c>
      <c r="H50" s="30" t="s">
        <v>967</v>
      </c>
      <c r="I50" s="32" t="s">
        <v>922</v>
      </c>
      <c r="J50" s="33" t="s">
        <v>337</v>
      </c>
      <c r="K50" s="33" t="s">
        <v>818</v>
      </c>
      <c r="L50" s="34"/>
      <c r="M50" s="4">
        <v>77</v>
      </c>
      <c r="N50" s="4">
        <v>90</v>
      </c>
      <c r="O50" s="4">
        <v>45</v>
      </c>
      <c r="P50" s="42">
        <v>32.945634467558101</v>
      </c>
      <c r="Q50" s="42">
        <v>131.896842161135</v>
      </c>
      <c r="R50" s="32" t="s">
        <v>1259</v>
      </c>
      <c r="S50" s="201" t="str">
        <f t="shared" si="4"/>
        <v>https://cyberjapandata.gsi.go.jp/#16/32.9456344675581/131.896842161135/&amp;base=std&amp;ls=std&amp;disp=1&amp;vs=c1g1j0h0k0l0u0t0z0r0s0m0f1</v>
      </c>
      <c r="T50" s="112" t="s">
        <v>2436</v>
      </c>
      <c r="U50" s="11">
        <v>507</v>
      </c>
      <c r="AB50"/>
    </row>
    <row r="51" spans="1:28" ht="30" customHeight="1">
      <c r="A51" s="38" t="s">
        <v>957</v>
      </c>
      <c r="B51" s="29" t="s">
        <v>1763</v>
      </c>
      <c r="C51" s="30">
        <v>49</v>
      </c>
      <c r="D51" s="37" t="s">
        <v>968</v>
      </c>
      <c r="E51" s="37" t="s">
        <v>969</v>
      </c>
      <c r="F51" s="32" t="s">
        <v>970</v>
      </c>
      <c r="G51" s="30" t="s">
        <v>1363</v>
      </c>
      <c r="H51" s="30" t="s">
        <v>971</v>
      </c>
      <c r="I51" s="32" t="s">
        <v>892</v>
      </c>
      <c r="J51" s="33" t="s">
        <v>795</v>
      </c>
      <c r="K51" s="33" t="s">
        <v>795</v>
      </c>
      <c r="L51" s="34"/>
      <c r="M51" s="4">
        <v>34</v>
      </c>
      <c r="N51" s="4">
        <v>20</v>
      </c>
      <c r="O51" s="4">
        <v>20</v>
      </c>
      <c r="P51" s="42">
        <v>32.941628811117603</v>
      </c>
      <c r="Q51" s="42">
        <v>131.962295701084</v>
      </c>
      <c r="R51" s="32" t="s">
        <v>1295</v>
      </c>
      <c r="S51" s="201" t="str">
        <f t="shared" si="4"/>
        <v>https://cyberjapandata.gsi.go.jp/#16/32.9416288111176/131.962295701084/&amp;base=std&amp;ls=std&amp;disp=1&amp;vs=c1g1j0h0k0l0u0t0z0r0s0m0f1</v>
      </c>
      <c r="T51" s="112" t="s">
        <v>2436</v>
      </c>
      <c r="U51" s="11">
        <v>507</v>
      </c>
      <c r="AB51"/>
    </row>
    <row r="52" spans="1:28" ht="30" customHeight="1">
      <c r="A52" s="38" t="s">
        <v>957</v>
      </c>
      <c r="B52" s="29" t="s">
        <v>1763</v>
      </c>
      <c r="C52" s="30">
        <v>50</v>
      </c>
      <c r="D52" s="37" t="s">
        <v>972</v>
      </c>
      <c r="E52" s="37" t="s">
        <v>969</v>
      </c>
      <c r="F52" s="32" t="s">
        <v>970</v>
      </c>
      <c r="G52" s="30" t="s">
        <v>1363</v>
      </c>
      <c r="H52" s="30" t="s">
        <v>971</v>
      </c>
      <c r="I52" s="32" t="s">
        <v>892</v>
      </c>
      <c r="J52" s="33" t="s">
        <v>795</v>
      </c>
      <c r="K52" s="33" t="s">
        <v>795</v>
      </c>
      <c r="L52" s="34"/>
      <c r="M52" s="4">
        <v>34</v>
      </c>
      <c r="N52" s="4">
        <v>48</v>
      </c>
      <c r="O52" s="4">
        <v>20</v>
      </c>
      <c r="P52" s="42">
        <v>32.941659371577003</v>
      </c>
      <c r="Q52" s="42">
        <v>131.962535374309</v>
      </c>
      <c r="R52" s="32" t="s">
        <v>1296</v>
      </c>
      <c r="S52" s="201" t="str">
        <f t="shared" si="4"/>
        <v>https://cyberjapandata.gsi.go.jp/#16/32.941659371577/131.962535374309/&amp;base=std&amp;ls=std&amp;disp=1&amp;vs=c1g1j0h0k0l0u0t0z0r0s0m0f1</v>
      </c>
      <c r="T52" s="112" t="s">
        <v>2436</v>
      </c>
      <c r="U52" s="11">
        <v>507</v>
      </c>
      <c r="AB52"/>
    </row>
    <row r="53" spans="1:28" ht="30" customHeight="1">
      <c r="A53" s="29" t="s">
        <v>973</v>
      </c>
      <c r="B53" s="29"/>
      <c r="C53" s="30">
        <v>51</v>
      </c>
      <c r="D53" s="37" t="s">
        <v>1210</v>
      </c>
      <c r="E53" s="37" t="s">
        <v>832</v>
      </c>
      <c r="F53" s="32" t="s">
        <v>974</v>
      </c>
      <c r="G53" s="30" t="s">
        <v>1364</v>
      </c>
      <c r="H53" s="30" t="s">
        <v>975</v>
      </c>
      <c r="I53" s="32" t="s">
        <v>887</v>
      </c>
      <c r="J53" s="33" t="s">
        <v>795</v>
      </c>
      <c r="K53" s="33" t="s">
        <v>796</v>
      </c>
      <c r="L53" s="34"/>
      <c r="M53" s="4">
        <v>7</v>
      </c>
      <c r="N53" s="4">
        <v>0</v>
      </c>
      <c r="O53" s="4">
        <v>20</v>
      </c>
      <c r="P53" s="42">
        <v>32.999621754795498</v>
      </c>
      <c r="Q53" s="42">
        <v>131.88895636824699</v>
      </c>
      <c r="R53" s="32" t="s">
        <v>1211</v>
      </c>
      <c r="S53" s="201" t="str">
        <f t="shared" si="4"/>
        <v>https://cyberjapandata.gsi.go.jp/#16/32.9996217547955/131.888956368247/&amp;base=std&amp;ls=std&amp;disp=1&amp;vs=c1g1j0h0k0l0u0t0z0r0s0m0f1</v>
      </c>
      <c r="T53" s="99" t="s">
        <v>1758</v>
      </c>
      <c r="U53" s="11">
        <v>507</v>
      </c>
      <c r="AB53"/>
    </row>
    <row r="54" spans="1:28" ht="30" customHeight="1">
      <c r="A54" s="29" t="s">
        <v>973</v>
      </c>
      <c r="B54" s="29"/>
      <c r="C54" s="30">
        <v>52</v>
      </c>
      <c r="D54" s="43" t="s">
        <v>976</v>
      </c>
      <c r="E54" s="37" t="s">
        <v>903</v>
      </c>
      <c r="F54" s="32" t="s">
        <v>977</v>
      </c>
      <c r="G54" s="30" t="s">
        <v>1365</v>
      </c>
      <c r="H54" s="30" t="s">
        <v>905</v>
      </c>
      <c r="I54" s="32" t="s">
        <v>887</v>
      </c>
      <c r="J54" s="33" t="s">
        <v>795</v>
      </c>
      <c r="K54" s="33" t="s">
        <v>796</v>
      </c>
      <c r="L54" s="34"/>
      <c r="M54" s="4">
        <v>11</v>
      </c>
      <c r="N54" s="4">
        <v>0</v>
      </c>
      <c r="O54" s="4">
        <v>35</v>
      </c>
      <c r="P54" s="42">
        <v>32.936524080033102</v>
      </c>
      <c r="Q54" s="42">
        <v>131.911926927058</v>
      </c>
      <c r="R54" s="32" t="s">
        <v>1268</v>
      </c>
      <c r="S54" s="201" t="str">
        <f t="shared" si="4"/>
        <v>https://cyberjapandata.gsi.go.jp/#16/32.9365240800331/131.911926927058/&amp;base=std&amp;ls=std&amp;disp=1&amp;vs=c1g1j0h0k0l0u0t0z0r0s0m0f1</v>
      </c>
      <c r="T54" s="99" t="s">
        <v>1754</v>
      </c>
      <c r="U54" s="11">
        <v>507</v>
      </c>
      <c r="AB54"/>
    </row>
    <row r="55" spans="1:28" ht="30" customHeight="1">
      <c r="A55" s="29" t="s">
        <v>973</v>
      </c>
      <c r="B55" s="29"/>
      <c r="C55" s="30">
        <v>53</v>
      </c>
      <c r="D55" s="43" t="s">
        <v>1208</v>
      </c>
      <c r="E55" s="37" t="s">
        <v>791</v>
      </c>
      <c r="F55" s="32" t="s">
        <v>978</v>
      </c>
      <c r="G55" s="30" t="s">
        <v>1366</v>
      </c>
      <c r="H55" s="30" t="s">
        <v>979</v>
      </c>
      <c r="I55" s="32" t="s">
        <v>887</v>
      </c>
      <c r="J55" s="33" t="s">
        <v>795</v>
      </c>
      <c r="K55" s="33" t="s">
        <v>796</v>
      </c>
      <c r="L55" s="34"/>
      <c r="M55" s="4">
        <v>8</v>
      </c>
      <c r="N55" s="4">
        <v>0</v>
      </c>
      <c r="O55" s="4">
        <v>20</v>
      </c>
      <c r="P55" s="42">
        <v>32.953937024522901</v>
      </c>
      <c r="Q55" s="42">
        <v>131.908343976814</v>
      </c>
      <c r="R55" s="32" t="s">
        <v>1209</v>
      </c>
      <c r="S55" s="201" t="str">
        <f t="shared" si="4"/>
        <v>https://cyberjapandata.gsi.go.jp/#16/32.9539370245229/131.908343976814/&amp;base=std&amp;ls=std&amp;disp=1&amp;vs=c1g1j0h0k0l0u0t0z0r0s0m0f1</v>
      </c>
      <c r="T55" s="99" t="s">
        <v>1754</v>
      </c>
      <c r="U55" s="11">
        <v>507</v>
      </c>
      <c r="AB55"/>
    </row>
    <row r="56" spans="1:28" ht="30" customHeight="1">
      <c r="A56" s="29" t="s">
        <v>973</v>
      </c>
      <c r="B56" s="29"/>
      <c r="C56" s="30">
        <v>55</v>
      </c>
      <c r="D56" s="43" t="s">
        <v>1213</v>
      </c>
      <c r="E56" s="37" t="s">
        <v>982</v>
      </c>
      <c r="F56" s="72" t="s">
        <v>1215</v>
      </c>
      <c r="G56" s="30" t="s">
        <v>1367</v>
      </c>
      <c r="H56" s="30" t="s">
        <v>983</v>
      </c>
      <c r="I56" s="32" t="s">
        <v>887</v>
      </c>
      <c r="J56" s="33" t="s">
        <v>795</v>
      </c>
      <c r="K56" s="33" t="s">
        <v>796</v>
      </c>
      <c r="L56" s="34"/>
      <c r="M56" s="4">
        <v>6</v>
      </c>
      <c r="N56" s="4">
        <v>0</v>
      </c>
      <c r="O56" s="4">
        <v>20</v>
      </c>
      <c r="P56" s="42">
        <v>32.957284242845297</v>
      </c>
      <c r="Q56" s="42">
        <v>131.86482269393301</v>
      </c>
      <c r="R56" s="32" t="s">
        <v>1216</v>
      </c>
      <c r="S56" s="201" t="str">
        <f t="shared" si="4"/>
        <v>https://cyberjapandata.gsi.go.jp/#16/32.9572842428453/131.864822693933/&amp;base=std&amp;ls=std&amp;disp=1&amp;vs=c1g1j0h0k0l0u0t0z0r0s0m0f1</v>
      </c>
      <c r="T56" s="112" t="s">
        <v>2436</v>
      </c>
      <c r="U56" s="11">
        <v>507</v>
      </c>
    </row>
    <row r="57" spans="1:28" ht="30" customHeight="1">
      <c r="A57" s="29" t="s">
        <v>973</v>
      </c>
      <c r="B57" s="29"/>
      <c r="C57" s="30">
        <v>56</v>
      </c>
      <c r="D57" s="43" t="s">
        <v>984</v>
      </c>
      <c r="E57" s="37" t="s">
        <v>814</v>
      </c>
      <c r="F57" s="32" t="s">
        <v>985</v>
      </c>
      <c r="G57" s="30" t="s">
        <v>1328</v>
      </c>
      <c r="H57" s="30" t="s">
        <v>816</v>
      </c>
      <c r="I57" s="32" t="s">
        <v>986</v>
      </c>
      <c r="J57" s="33" t="s">
        <v>795</v>
      </c>
      <c r="K57" s="33" t="s">
        <v>818</v>
      </c>
      <c r="L57" s="34"/>
      <c r="M57" s="4"/>
      <c r="N57" s="4"/>
      <c r="O57" s="4">
        <v>24</v>
      </c>
      <c r="P57" s="42">
        <v>32.793631042985801</v>
      </c>
      <c r="Q57" s="42">
        <v>131.87719269039201</v>
      </c>
      <c r="R57" s="32" t="s">
        <v>1233</v>
      </c>
      <c r="S57" s="201" t="str">
        <f t="shared" si="4"/>
        <v>https://cyberjapandata.gsi.go.jp/#16/32.7936310429858/131.877192690392/&amp;base=std&amp;ls=std&amp;disp=1&amp;vs=c1g1j0h0k0l0u0t0z0r0s0m0f1</v>
      </c>
      <c r="T57" s="99" t="s">
        <v>1755</v>
      </c>
      <c r="U57" s="11">
        <v>507</v>
      </c>
    </row>
    <row r="58" spans="1:28" ht="30" customHeight="1">
      <c r="A58" s="29" t="s">
        <v>973</v>
      </c>
      <c r="B58" s="29"/>
      <c r="C58" s="30">
        <v>57</v>
      </c>
      <c r="D58" s="43" t="s">
        <v>987</v>
      </c>
      <c r="E58" s="37" t="s">
        <v>988</v>
      </c>
      <c r="F58" s="32" t="s">
        <v>989</v>
      </c>
      <c r="G58" s="30" t="s">
        <v>1368</v>
      </c>
      <c r="H58" s="30" t="s">
        <v>990</v>
      </c>
      <c r="I58" s="32" t="s">
        <v>991</v>
      </c>
      <c r="J58" s="33" t="s">
        <v>337</v>
      </c>
      <c r="K58" s="33" t="s">
        <v>337</v>
      </c>
      <c r="L58" s="34" t="s">
        <v>805</v>
      </c>
      <c r="M58" s="4">
        <v>14</v>
      </c>
      <c r="N58" s="4"/>
      <c r="O58" s="4">
        <v>18</v>
      </c>
      <c r="P58" s="42">
        <v>33.016407485250603</v>
      </c>
      <c r="Q58" s="42">
        <v>131.901643136952</v>
      </c>
      <c r="R58" s="32" t="s">
        <v>1240</v>
      </c>
      <c r="S58" s="201" t="str">
        <f t="shared" si="4"/>
        <v>https://cyberjapandata.gsi.go.jp/#16/33.0164074852506/131.901643136952/&amp;base=std&amp;ls=std&amp;disp=1&amp;vs=c1g1j0h0k0l0u0t0z0r0s0m0f1</v>
      </c>
      <c r="T58" s="99" t="s">
        <v>1756</v>
      </c>
      <c r="U58" s="11">
        <v>507</v>
      </c>
    </row>
    <row r="59" spans="1:28" ht="30" customHeight="1">
      <c r="A59" s="29" t="s">
        <v>973</v>
      </c>
      <c r="B59" s="29"/>
      <c r="C59" s="30">
        <v>58</v>
      </c>
      <c r="D59" s="44" t="s">
        <v>992</v>
      </c>
      <c r="E59" s="40" t="s">
        <v>893</v>
      </c>
      <c r="F59" s="42" t="s">
        <v>993</v>
      </c>
      <c r="G59" s="30" t="s">
        <v>1348</v>
      </c>
      <c r="H59" s="30" t="s">
        <v>895</v>
      </c>
      <c r="I59" s="32" t="s">
        <v>896</v>
      </c>
      <c r="J59" s="33" t="s">
        <v>795</v>
      </c>
      <c r="K59" s="33" t="s">
        <v>796</v>
      </c>
      <c r="L59" s="34"/>
      <c r="M59" s="4">
        <v>20</v>
      </c>
      <c r="N59" s="4"/>
      <c r="O59" s="4">
        <v>80</v>
      </c>
      <c r="P59" s="42">
        <v>32.944324664179902</v>
      </c>
      <c r="Q59" s="42">
        <v>131.911250726144</v>
      </c>
      <c r="R59" s="42" t="s">
        <v>1250</v>
      </c>
      <c r="S59" s="201" t="str">
        <f t="shared" si="4"/>
        <v>https://cyberjapandata.gsi.go.jp/#16/32.9443246641799/131.911250726144/&amp;base=std&amp;ls=std&amp;disp=1&amp;vs=c1g1j0h0k0l0u0t0z0r0s0m0f1</v>
      </c>
      <c r="T59" s="112" t="s">
        <v>2436</v>
      </c>
      <c r="U59" s="11">
        <v>507</v>
      </c>
    </row>
    <row r="60" spans="1:28" ht="30" customHeight="1">
      <c r="A60" s="29" t="s">
        <v>973</v>
      </c>
      <c r="B60" s="29"/>
      <c r="C60" s="30">
        <v>59</v>
      </c>
      <c r="D60" s="43" t="s">
        <v>1236</v>
      </c>
      <c r="E60" s="37" t="s">
        <v>994</v>
      </c>
      <c r="F60" s="32" t="s">
        <v>995</v>
      </c>
      <c r="G60" s="30" t="s">
        <v>1369</v>
      </c>
      <c r="H60" s="30" t="s">
        <v>996</v>
      </c>
      <c r="I60" s="32" t="s">
        <v>864</v>
      </c>
      <c r="J60" s="33" t="s">
        <v>795</v>
      </c>
      <c r="K60" s="33" t="s">
        <v>795</v>
      </c>
      <c r="L60" s="34"/>
      <c r="M60" s="4">
        <v>16</v>
      </c>
      <c r="N60" s="4"/>
      <c r="O60" s="4">
        <v>35</v>
      </c>
      <c r="P60" s="42">
        <v>32.958559963347099</v>
      </c>
      <c r="Q60" s="42">
        <v>131.90001084487599</v>
      </c>
      <c r="R60" s="32" t="s">
        <v>1239</v>
      </c>
      <c r="S60" s="201" t="str">
        <f t="shared" si="4"/>
        <v>https://cyberjapandata.gsi.go.jp/#16/32.9585599633471/131.900010844876/&amp;base=std&amp;ls=std&amp;disp=1&amp;vs=c1g1j0h0k0l0u0t0z0r0s0m0f1</v>
      </c>
      <c r="T60" s="99" t="s">
        <v>1754</v>
      </c>
      <c r="U60" s="11">
        <v>507</v>
      </c>
    </row>
    <row r="61" spans="1:28" ht="30" customHeight="1">
      <c r="A61" s="29" t="s">
        <v>973</v>
      </c>
      <c r="B61" s="29"/>
      <c r="C61" s="30">
        <v>60</v>
      </c>
      <c r="D61" s="44" t="s">
        <v>3691</v>
      </c>
      <c r="E61" s="40" t="s">
        <v>868</v>
      </c>
      <c r="F61" s="42" t="s">
        <v>997</v>
      </c>
      <c r="G61" s="30" t="s">
        <v>1342</v>
      </c>
      <c r="H61" s="30" t="s">
        <v>870</v>
      </c>
      <c r="I61" s="32" t="s">
        <v>998</v>
      </c>
      <c r="J61" s="33"/>
      <c r="K61" s="33" t="s">
        <v>795</v>
      </c>
      <c r="L61" s="34" t="s">
        <v>805</v>
      </c>
      <c r="M61" s="4"/>
      <c r="N61" s="4"/>
      <c r="O61" s="4">
        <v>30</v>
      </c>
      <c r="P61" s="42">
        <v>32.906799286203103</v>
      </c>
      <c r="Q61" s="42">
        <v>131.796319256532</v>
      </c>
      <c r="R61" s="42" t="s">
        <v>1277</v>
      </c>
      <c r="S61" s="201" t="str">
        <f t="shared" si="4"/>
        <v>https://cyberjapandata.gsi.go.jp/#16/32.9067992862031/131.796319256532/&amp;base=std&amp;ls=std&amp;disp=1&amp;vs=c1g1j0h0k0l0u0t0z0r0s0m0f1</v>
      </c>
      <c r="T61" s="112" t="s">
        <v>2436</v>
      </c>
      <c r="U61" s="11">
        <v>507</v>
      </c>
    </row>
    <row r="62" spans="1:28" ht="30" customHeight="1">
      <c r="A62" s="29" t="s">
        <v>973</v>
      </c>
      <c r="B62" s="29"/>
      <c r="C62" s="30">
        <v>61</v>
      </c>
      <c r="D62" s="43" t="s">
        <v>999</v>
      </c>
      <c r="E62" s="37" t="s">
        <v>822</v>
      </c>
      <c r="F62" s="42" t="s">
        <v>915</v>
      </c>
      <c r="G62" s="30" t="s">
        <v>1351</v>
      </c>
      <c r="H62" s="30" t="s">
        <v>1000</v>
      </c>
      <c r="I62" s="32" t="s">
        <v>917</v>
      </c>
      <c r="J62" s="33"/>
      <c r="K62" s="33" t="s">
        <v>796</v>
      </c>
      <c r="L62" s="34"/>
      <c r="M62" s="4"/>
      <c r="N62" s="4"/>
      <c r="O62" s="4">
        <v>40</v>
      </c>
      <c r="P62" s="42">
        <v>32.958507194986701</v>
      </c>
      <c r="Q62" s="42">
        <v>131.864821381063</v>
      </c>
      <c r="R62" s="42" t="s">
        <v>1285</v>
      </c>
      <c r="S62" s="201" t="str">
        <f t="shared" si="4"/>
        <v>https://cyberjapandata.gsi.go.jp/#16/32.9585071949867/131.864821381063/&amp;base=std&amp;ls=std&amp;disp=1&amp;vs=c1g1j0h0k0l0u0t0z0r0s0m0f1</v>
      </c>
      <c r="T62" s="112" t="s">
        <v>2436</v>
      </c>
      <c r="U62" s="11">
        <v>507</v>
      </c>
    </row>
    <row r="63" spans="1:28" ht="30" customHeight="1">
      <c r="A63" s="29" t="s">
        <v>973</v>
      </c>
      <c r="B63" s="29"/>
      <c r="C63" s="30">
        <v>62</v>
      </c>
      <c r="D63" s="43" t="s">
        <v>1001</v>
      </c>
      <c r="E63" s="37" t="s">
        <v>791</v>
      </c>
      <c r="F63" s="42" t="s">
        <v>1002</v>
      </c>
      <c r="G63" s="30" t="s">
        <v>1341</v>
      </c>
      <c r="H63" s="30" t="s">
        <v>866</v>
      </c>
      <c r="I63" s="32" t="s">
        <v>1003</v>
      </c>
      <c r="J63" s="33"/>
      <c r="K63" s="33" t="s">
        <v>795</v>
      </c>
      <c r="L63" s="34"/>
      <c r="M63" s="4"/>
      <c r="N63" s="4"/>
      <c r="O63" s="4">
        <v>30</v>
      </c>
      <c r="P63" s="42">
        <v>32.9519618131459</v>
      </c>
      <c r="Q63" s="42">
        <v>131.91201664947701</v>
      </c>
      <c r="R63" s="42" t="s">
        <v>1245</v>
      </c>
      <c r="S63" s="201" t="str">
        <f t="shared" si="4"/>
        <v>https://cyberjapandata.gsi.go.jp/#16/32.9519618131459/131.912016649477/&amp;base=std&amp;ls=std&amp;disp=1&amp;vs=c1g1j0h0k0l0u0t0z0r0s0m0f1</v>
      </c>
      <c r="T63" s="99" t="s">
        <v>1756</v>
      </c>
      <c r="U63" s="11">
        <v>507</v>
      </c>
    </row>
    <row r="64" spans="1:28" ht="30" customHeight="1">
      <c r="A64" s="29" t="s">
        <v>973</v>
      </c>
      <c r="B64" s="29"/>
      <c r="C64" s="30">
        <v>63</v>
      </c>
      <c r="D64" s="43" t="s">
        <v>1004</v>
      </c>
      <c r="E64" s="37" t="s">
        <v>924</v>
      </c>
      <c r="F64" s="42" t="s">
        <v>1005</v>
      </c>
      <c r="G64" s="30" t="s">
        <v>1353</v>
      </c>
      <c r="H64" s="30" t="s">
        <v>1006</v>
      </c>
      <c r="I64" s="32" t="s">
        <v>927</v>
      </c>
      <c r="J64" s="33"/>
      <c r="K64" s="33" t="s">
        <v>796</v>
      </c>
      <c r="L64" s="34"/>
      <c r="M64" s="4"/>
      <c r="N64" s="4"/>
      <c r="O64" s="4">
        <v>35</v>
      </c>
      <c r="P64" s="42">
        <v>32.953888308048903</v>
      </c>
      <c r="Q64" s="42">
        <v>131.79983216262801</v>
      </c>
      <c r="R64" s="42" t="s">
        <v>1300</v>
      </c>
      <c r="S64" s="201" t="str">
        <f t="shared" si="4"/>
        <v>https://cyberjapandata.gsi.go.jp/#16/32.9538883080489/131.799832162628/&amp;base=std&amp;ls=std&amp;disp=1&amp;vs=c1g1j0h0k0l0u0t0z0r0s0m0f1</v>
      </c>
      <c r="T64" s="112" t="s">
        <v>2436</v>
      </c>
      <c r="U64" s="11">
        <v>507</v>
      </c>
    </row>
    <row r="65" spans="1:21" ht="30" customHeight="1">
      <c r="A65" s="29" t="s">
        <v>973</v>
      </c>
      <c r="B65" s="29"/>
      <c r="C65" s="30">
        <v>64</v>
      </c>
      <c r="D65" s="43" t="s">
        <v>1007</v>
      </c>
      <c r="E65" s="37" t="s">
        <v>856</v>
      </c>
      <c r="F65" s="42" t="s">
        <v>1008</v>
      </c>
      <c r="G65" s="30" t="s">
        <v>1339</v>
      </c>
      <c r="H65" s="30" t="s">
        <v>860</v>
      </c>
      <c r="I65" s="32" t="s">
        <v>1009</v>
      </c>
      <c r="J65" s="33" t="s">
        <v>795</v>
      </c>
      <c r="K65" s="33" t="s">
        <v>818</v>
      </c>
      <c r="L65" s="34"/>
      <c r="M65" s="4">
        <v>17</v>
      </c>
      <c r="N65" s="4"/>
      <c r="O65" s="4">
        <v>30</v>
      </c>
      <c r="P65" s="42">
        <v>32.972329544780798</v>
      </c>
      <c r="Q65" s="42">
        <v>131.84212528881801</v>
      </c>
      <c r="R65" s="42" t="s">
        <v>1308</v>
      </c>
      <c r="S65" s="201" t="str">
        <f t="shared" si="4"/>
        <v>https://cyberjapandata.gsi.go.jp/#16/32.9723295447808/131.842125288818/&amp;base=std&amp;ls=std&amp;disp=1&amp;vs=c1g1j0h0k0l0u0t0z0r0s0m0f1</v>
      </c>
      <c r="T65" s="112" t="s">
        <v>2436</v>
      </c>
      <c r="U65" s="11">
        <v>507</v>
      </c>
    </row>
    <row r="66" spans="1:21" ht="30" customHeight="1">
      <c r="A66" s="29" t="s">
        <v>973</v>
      </c>
      <c r="B66" s="29"/>
      <c r="C66" s="30">
        <v>65</v>
      </c>
      <c r="D66" s="43" t="s">
        <v>1010</v>
      </c>
      <c r="E66" s="37" t="s">
        <v>801</v>
      </c>
      <c r="F66" s="32" t="s">
        <v>1011</v>
      </c>
      <c r="G66" s="30" t="s">
        <v>1325</v>
      </c>
      <c r="H66" s="30" t="s">
        <v>1012</v>
      </c>
      <c r="I66" s="32" t="s">
        <v>804</v>
      </c>
      <c r="J66" s="33" t="s">
        <v>795</v>
      </c>
      <c r="K66" s="33" t="s">
        <v>795</v>
      </c>
      <c r="L66" s="34" t="s">
        <v>805</v>
      </c>
      <c r="M66" s="4">
        <v>17</v>
      </c>
      <c r="N66" s="4"/>
      <c r="O66" s="4">
        <v>43</v>
      </c>
      <c r="P66" s="42">
        <v>32.9253952409817</v>
      </c>
      <c r="Q66" s="42">
        <v>131.93943914164799</v>
      </c>
      <c r="R66" s="32" t="s">
        <v>1303</v>
      </c>
      <c r="S66" s="201" t="str">
        <f t="shared" si="4"/>
        <v>https://cyberjapandata.gsi.go.jp/#16/32.9253952409817/131.939439141648/&amp;base=std&amp;ls=std&amp;disp=1&amp;vs=c1g1j0h0k0l0u0t0z0r0s0m0f1</v>
      </c>
      <c r="T66" s="112" t="s">
        <v>2436</v>
      </c>
      <c r="U66" s="11">
        <v>507</v>
      </c>
    </row>
    <row r="67" spans="1:21" ht="30" customHeight="1">
      <c r="A67" s="29" t="s">
        <v>973</v>
      </c>
      <c r="B67" s="29"/>
      <c r="C67" s="30">
        <v>66</v>
      </c>
      <c r="D67" s="44" t="s">
        <v>1013</v>
      </c>
      <c r="E67" s="40" t="s">
        <v>933</v>
      </c>
      <c r="F67" s="42" t="s">
        <v>1014</v>
      </c>
      <c r="G67" s="30" t="s">
        <v>1355</v>
      </c>
      <c r="H67" s="30" t="s">
        <v>935</v>
      </c>
      <c r="I67" s="32" t="s">
        <v>936</v>
      </c>
      <c r="J67" s="33" t="s">
        <v>795</v>
      </c>
      <c r="K67" s="33" t="s">
        <v>1015</v>
      </c>
      <c r="L67" s="34"/>
      <c r="M67" s="4">
        <v>31</v>
      </c>
      <c r="N67" s="4">
        <v>30</v>
      </c>
      <c r="O67" s="4">
        <v>25</v>
      </c>
      <c r="P67" s="42">
        <v>32.948746972495698</v>
      </c>
      <c r="Q67" s="42">
        <v>131.84237437480999</v>
      </c>
      <c r="R67" s="42" t="s">
        <v>1316</v>
      </c>
      <c r="S67" s="201" t="str">
        <f t="shared" ref="S67:S128" si="12">HYPERLINK("https://cyberjapandata.gsi.go.jp/#16/"&amp;P67&amp;"/"&amp;Q67&amp;"/&amp;base=std&amp;ls=std&amp;disp=1&amp;vs=c1g1j0h0k0l0u0t0z0r0s0m0f1")</f>
        <v>https://cyberjapandata.gsi.go.jp/#16/32.9487469724957/131.84237437481/&amp;base=std&amp;ls=std&amp;disp=1&amp;vs=c1g1j0h0k0l0u0t0z0r0s0m0f1</v>
      </c>
      <c r="T67" s="112" t="s">
        <v>2436</v>
      </c>
      <c r="U67" s="11">
        <v>507</v>
      </c>
    </row>
    <row r="68" spans="1:21" ht="30" customHeight="1">
      <c r="A68" s="29" t="s">
        <v>973</v>
      </c>
      <c r="B68" s="29"/>
      <c r="C68" s="30">
        <v>68</v>
      </c>
      <c r="D68" s="44" t="s">
        <v>1016</v>
      </c>
      <c r="E68" s="40" t="s">
        <v>919</v>
      </c>
      <c r="F68" s="42" t="s">
        <v>1017</v>
      </c>
      <c r="G68" s="30" t="s">
        <v>1370</v>
      </c>
      <c r="H68" s="30" t="s">
        <v>1018</v>
      </c>
      <c r="I68" s="32" t="s">
        <v>922</v>
      </c>
      <c r="J68" s="33" t="s">
        <v>795</v>
      </c>
      <c r="K68" s="33" t="s">
        <v>796</v>
      </c>
      <c r="L68" s="34"/>
      <c r="M68" s="4">
        <v>10</v>
      </c>
      <c r="N68" s="4">
        <v>0</v>
      </c>
      <c r="O68" s="4">
        <v>0</v>
      </c>
      <c r="P68" s="42">
        <v>32.9580284665644</v>
      </c>
      <c r="Q68" s="42">
        <v>131.883133830269</v>
      </c>
      <c r="R68" s="42" t="s">
        <v>1290</v>
      </c>
      <c r="S68" s="201" t="str">
        <f t="shared" si="12"/>
        <v>https://cyberjapandata.gsi.go.jp/#16/32.9580284665644/131.883133830269/&amp;base=std&amp;ls=std&amp;disp=1&amp;vs=c1g1j0h0k0l0u0t0z0r0s0m0f1</v>
      </c>
      <c r="T68" s="112" t="s">
        <v>2436</v>
      </c>
      <c r="U68" s="11">
        <v>507</v>
      </c>
    </row>
    <row r="69" spans="1:21" ht="30" customHeight="1">
      <c r="A69" s="29" t="s">
        <v>973</v>
      </c>
      <c r="B69" s="29"/>
      <c r="C69" s="30">
        <v>69</v>
      </c>
      <c r="D69" s="44" t="s">
        <v>1220</v>
      </c>
      <c r="E69" s="40" t="s">
        <v>884</v>
      </c>
      <c r="F69" s="42" t="s">
        <v>1019</v>
      </c>
      <c r="G69" s="30" t="s">
        <v>1371</v>
      </c>
      <c r="H69" s="30" t="s">
        <v>1020</v>
      </c>
      <c r="I69" s="32" t="s">
        <v>1021</v>
      </c>
      <c r="J69" s="33" t="s">
        <v>795</v>
      </c>
      <c r="K69" s="33" t="s">
        <v>1015</v>
      </c>
      <c r="L69" s="34"/>
      <c r="M69" s="4">
        <v>11</v>
      </c>
      <c r="N69" s="4">
        <v>0</v>
      </c>
      <c r="O69" s="4">
        <v>40</v>
      </c>
      <c r="P69" s="42">
        <v>32.852107301882199</v>
      </c>
      <c r="Q69" s="42">
        <v>131.63048659432999</v>
      </c>
      <c r="R69" s="42" t="s">
        <v>1221</v>
      </c>
      <c r="S69" s="201" t="str">
        <f t="shared" si="12"/>
        <v>https://cyberjapandata.gsi.go.jp/#16/32.8521073018822/131.63048659433/&amp;base=std&amp;ls=std&amp;disp=1&amp;vs=c1g1j0h0k0l0u0t0z0r0s0m0f1</v>
      </c>
      <c r="T69" s="112" t="s">
        <v>2436</v>
      </c>
      <c r="U69" s="11">
        <v>507</v>
      </c>
    </row>
    <row r="70" spans="1:21" ht="30" customHeight="1">
      <c r="A70" s="29" t="s">
        <v>973</v>
      </c>
      <c r="B70" s="29"/>
      <c r="C70" s="30">
        <v>70</v>
      </c>
      <c r="D70" s="40" t="s">
        <v>1022</v>
      </c>
      <c r="E70" s="40" t="s">
        <v>1023</v>
      </c>
      <c r="F70" s="42" t="s">
        <v>1024</v>
      </c>
      <c r="G70" s="30" t="s">
        <v>773</v>
      </c>
      <c r="H70" s="30" t="s">
        <v>1025</v>
      </c>
      <c r="I70" s="32" t="s">
        <v>1021</v>
      </c>
      <c r="J70" s="33" t="s">
        <v>795</v>
      </c>
      <c r="K70" s="33" t="s">
        <v>796</v>
      </c>
      <c r="L70" s="34"/>
      <c r="M70" s="4">
        <v>10</v>
      </c>
      <c r="N70" s="4">
        <v>0</v>
      </c>
      <c r="O70" s="4">
        <v>18</v>
      </c>
      <c r="P70" s="42">
        <v>32.872987273428301</v>
      </c>
      <c r="Q70" s="42">
        <v>131.784762909091</v>
      </c>
      <c r="R70" s="42" t="s">
        <v>1283</v>
      </c>
      <c r="S70" s="201" t="str">
        <f t="shared" si="12"/>
        <v>https://cyberjapandata.gsi.go.jp/#16/32.8729872734283/131.784762909091/&amp;base=std&amp;ls=std&amp;disp=1&amp;vs=c1g1j0h0k0l0u0t0z0r0s0m0f1</v>
      </c>
      <c r="T70" s="112" t="s">
        <v>2436</v>
      </c>
      <c r="U70" s="11">
        <v>507</v>
      </c>
    </row>
    <row r="71" spans="1:21" ht="30" customHeight="1">
      <c r="A71" s="29" t="s">
        <v>973</v>
      </c>
      <c r="B71" s="29"/>
      <c r="C71" s="30">
        <v>71</v>
      </c>
      <c r="D71" s="43" t="s">
        <v>1246</v>
      </c>
      <c r="E71" s="37" t="s">
        <v>1026</v>
      </c>
      <c r="F71" s="32" t="s">
        <v>1027</v>
      </c>
      <c r="G71" s="30" t="s">
        <v>1372</v>
      </c>
      <c r="H71" s="30" t="s">
        <v>1028</v>
      </c>
      <c r="I71" s="32" t="s">
        <v>1021</v>
      </c>
      <c r="J71" s="33" t="s">
        <v>795</v>
      </c>
      <c r="K71" s="33" t="s">
        <v>795</v>
      </c>
      <c r="L71" s="34" t="s">
        <v>805</v>
      </c>
      <c r="M71" s="4">
        <v>16</v>
      </c>
      <c r="N71" s="4">
        <v>0</v>
      </c>
      <c r="O71" s="4">
        <v>35</v>
      </c>
      <c r="P71" s="42">
        <v>33.041655279348099</v>
      </c>
      <c r="Q71" s="42">
        <v>131.920423981666</v>
      </c>
      <c r="R71" s="32" t="s">
        <v>1247</v>
      </c>
      <c r="S71" s="201" t="str">
        <f t="shared" si="12"/>
        <v>https://cyberjapandata.gsi.go.jp/#16/33.0416552793481/131.920423981666/&amp;base=std&amp;ls=std&amp;disp=1&amp;vs=c1g1j0h0k0l0u0t0z0r0s0m0f1</v>
      </c>
      <c r="T71" s="99" t="s">
        <v>1755</v>
      </c>
      <c r="U71" s="11">
        <v>507</v>
      </c>
    </row>
    <row r="72" spans="1:21" ht="30" customHeight="1">
      <c r="A72" s="29" t="s">
        <v>973</v>
      </c>
      <c r="B72" s="29"/>
      <c r="C72" s="30">
        <v>72</v>
      </c>
      <c r="D72" s="43" t="s">
        <v>1029</v>
      </c>
      <c r="E72" s="37" t="s">
        <v>880</v>
      </c>
      <c r="F72" s="32" t="s">
        <v>1030</v>
      </c>
      <c r="G72" s="30" t="s">
        <v>1373</v>
      </c>
      <c r="H72" s="30" t="s">
        <v>882</v>
      </c>
      <c r="I72" s="32" t="s">
        <v>950</v>
      </c>
      <c r="J72" s="33" t="s">
        <v>795</v>
      </c>
      <c r="K72" s="33" t="s">
        <v>796</v>
      </c>
      <c r="L72" s="34"/>
      <c r="M72" s="4">
        <v>8</v>
      </c>
      <c r="N72" s="4"/>
      <c r="O72" s="4">
        <v>40</v>
      </c>
      <c r="P72" s="42">
        <v>32.804033732564001</v>
      </c>
      <c r="Q72" s="42">
        <v>131.941429945132</v>
      </c>
      <c r="R72" s="32" t="s">
        <v>1227</v>
      </c>
      <c r="S72" s="201" t="str">
        <f t="shared" si="12"/>
        <v>https://cyberjapandata.gsi.go.jp/#16/32.804033732564/131.941429945132/&amp;base=std&amp;ls=std&amp;disp=1&amp;vs=c1g1j0h0k0l0u0t0z0r0s0m0f1</v>
      </c>
      <c r="T72" s="99" t="s">
        <v>1757</v>
      </c>
      <c r="U72" s="11">
        <v>507</v>
      </c>
    </row>
    <row r="73" spans="1:21" ht="30" customHeight="1">
      <c r="A73" s="29" t="s">
        <v>973</v>
      </c>
      <c r="B73" s="29"/>
      <c r="C73" s="30">
        <v>73</v>
      </c>
      <c r="D73" s="45" t="s">
        <v>1031</v>
      </c>
      <c r="E73" s="46" t="s">
        <v>1032</v>
      </c>
      <c r="F73" s="47" t="s">
        <v>1033</v>
      </c>
      <c r="G73" s="30" t="s">
        <v>1374</v>
      </c>
      <c r="H73" s="48" t="s">
        <v>1034</v>
      </c>
      <c r="I73" s="47" t="s">
        <v>1035</v>
      </c>
      <c r="J73" s="49" t="s">
        <v>795</v>
      </c>
      <c r="K73" s="49" t="s">
        <v>796</v>
      </c>
      <c r="L73" s="50"/>
      <c r="M73" s="4">
        <v>12</v>
      </c>
      <c r="N73" s="4">
        <v>0</v>
      </c>
      <c r="O73" s="4">
        <v>24</v>
      </c>
      <c r="P73" s="220">
        <v>32.969226541898998</v>
      </c>
      <c r="Q73" s="220">
        <v>131.84070153046301</v>
      </c>
      <c r="R73" s="47" t="s">
        <v>1313</v>
      </c>
      <c r="S73" s="201" t="str">
        <f t="shared" si="12"/>
        <v>https://cyberjapandata.gsi.go.jp/#16/32.969226541899/131.840701530463/&amp;base=std&amp;ls=std&amp;disp=1&amp;vs=c1g1j0h0k0l0u0t0z0r0s0m0f1</v>
      </c>
      <c r="T73" s="112" t="s">
        <v>2436</v>
      </c>
      <c r="U73" s="11">
        <v>507</v>
      </c>
    </row>
    <row r="74" spans="1:21" ht="30" customHeight="1">
      <c r="A74" s="29" t="s">
        <v>973</v>
      </c>
      <c r="B74" s="29"/>
      <c r="C74" s="30">
        <v>74</v>
      </c>
      <c r="D74" s="43" t="s">
        <v>1036</v>
      </c>
      <c r="E74" s="34" t="s">
        <v>848</v>
      </c>
      <c r="F74" s="32" t="s">
        <v>912</v>
      </c>
      <c r="G74" s="30" t="s">
        <v>1320</v>
      </c>
      <c r="H74" s="30"/>
      <c r="I74" s="34" t="s">
        <v>913</v>
      </c>
      <c r="J74" s="33"/>
      <c r="K74" s="33"/>
      <c r="L74" s="34"/>
      <c r="M74" s="4"/>
      <c r="N74" s="4"/>
      <c r="O74" s="4">
        <v>54</v>
      </c>
      <c r="P74" s="42">
        <v>32.958224134334003</v>
      </c>
      <c r="Q74" s="42">
        <v>131.90134810178901</v>
      </c>
      <c r="R74" s="32" t="s">
        <v>1264</v>
      </c>
      <c r="S74" s="201" t="str">
        <f t="shared" si="12"/>
        <v>https://cyberjapandata.gsi.go.jp/#16/32.958224134334/131.901348101789/&amp;base=std&amp;ls=std&amp;disp=1&amp;vs=c1g1j0h0k0l0u0t0z0r0s0m0f1</v>
      </c>
      <c r="T74" s="99" t="s">
        <v>1756</v>
      </c>
      <c r="U74" s="11">
        <v>507</v>
      </c>
    </row>
    <row r="75" spans="1:21" ht="30" customHeight="1">
      <c r="A75" s="29" t="s">
        <v>973</v>
      </c>
      <c r="B75" s="29"/>
      <c r="C75" s="30">
        <v>75</v>
      </c>
      <c r="D75" s="51" t="s">
        <v>1037</v>
      </c>
      <c r="E75" s="34">
        <v>8760112</v>
      </c>
      <c r="F75" s="32" t="s">
        <v>1038</v>
      </c>
      <c r="G75" s="30" t="s">
        <v>1321</v>
      </c>
      <c r="H75" s="30"/>
      <c r="I75" s="52" t="s">
        <v>1039</v>
      </c>
      <c r="J75" s="53" t="s">
        <v>337</v>
      </c>
      <c r="K75" s="34"/>
      <c r="L75" s="34"/>
      <c r="M75" s="4"/>
      <c r="N75" s="4"/>
      <c r="O75" s="4">
        <v>24</v>
      </c>
      <c r="P75" s="42">
        <v>32.969140301390802</v>
      </c>
      <c r="Q75" s="42">
        <v>131.84089943667701</v>
      </c>
      <c r="R75" s="32" t="s">
        <v>1314</v>
      </c>
      <c r="S75" s="201" t="str">
        <f t="shared" si="12"/>
        <v>https://cyberjapandata.gsi.go.jp/#16/32.9691403013908/131.840899436677/&amp;base=std&amp;ls=std&amp;disp=1&amp;vs=c1g1j0h0k0l0u0t0z0r0s0m0f1</v>
      </c>
      <c r="T75" s="112" t="s">
        <v>2436</v>
      </c>
      <c r="U75" s="11">
        <v>507</v>
      </c>
    </row>
    <row r="76" spans="1:21" ht="30" customHeight="1">
      <c r="A76" s="29" t="s">
        <v>1040</v>
      </c>
      <c r="B76" s="29"/>
      <c r="C76" s="30">
        <v>76</v>
      </c>
      <c r="D76" s="43" t="s">
        <v>1041</v>
      </c>
      <c r="E76" s="37" t="s">
        <v>797</v>
      </c>
      <c r="F76" s="32" t="s">
        <v>1042</v>
      </c>
      <c r="G76" s="30" t="s">
        <v>1347</v>
      </c>
      <c r="H76" s="30" t="s">
        <v>1043</v>
      </c>
      <c r="I76" s="32" t="s">
        <v>892</v>
      </c>
      <c r="J76" s="33" t="s">
        <v>795</v>
      </c>
      <c r="K76" s="33" t="s">
        <v>795</v>
      </c>
      <c r="L76" s="34" t="s">
        <v>805</v>
      </c>
      <c r="M76" s="4">
        <v>71</v>
      </c>
      <c r="N76" s="4">
        <v>44</v>
      </c>
      <c r="O76" s="4">
        <v>30</v>
      </c>
      <c r="P76" s="42">
        <v>32.969997638721999</v>
      </c>
      <c r="Q76" s="42">
        <v>131.90425298543701</v>
      </c>
      <c r="R76" s="32" t="s">
        <v>1223</v>
      </c>
      <c r="S76" s="201" t="str">
        <f t="shared" si="12"/>
        <v>https://cyberjapandata.gsi.go.jp/#16/32.969997638722/131.904252985437/&amp;base=std&amp;ls=std&amp;disp=1&amp;vs=c1g1j0h0k0l0u0t0z0r0s0m0f1</v>
      </c>
      <c r="T76" s="99" t="s">
        <v>1758</v>
      </c>
      <c r="U76" s="11">
        <v>507</v>
      </c>
    </row>
    <row r="77" spans="1:21" ht="30" customHeight="1">
      <c r="A77" s="29" t="s">
        <v>1040</v>
      </c>
      <c r="B77" s="29"/>
      <c r="C77" s="30">
        <v>77</v>
      </c>
      <c r="D77" s="43" t="s">
        <v>961</v>
      </c>
      <c r="E77" s="37" t="s">
        <v>836</v>
      </c>
      <c r="F77" s="32" t="s">
        <v>962</v>
      </c>
      <c r="G77" s="30" t="s">
        <v>1361</v>
      </c>
      <c r="H77" s="30" t="s">
        <v>963</v>
      </c>
      <c r="I77" s="42" t="s">
        <v>964</v>
      </c>
      <c r="J77" s="33"/>
      <c r="K77" s="33" t="s">
        <v>818</v>
      </c>
      <c r="L77" s="34"/>
      <c r="M77" s="4" t="s">
        <v>1610</v>
      </c>
      <c r="N77" s="4">
        <v>100</v>
      </c>
      <c r="O77" s="4">
        <v>30</v>
      </c>
      <c r="P77" s="42">
        <v>32.965785624160702</v>
      </c>
      <c r="Q77" s="42">
        <v>131.90079769538599</v>
      </c>
      <c r="R77" s="32" t="s">
        <v>1253</v>
      </c>
      <c r="S77" s="201" t="str">
        <f t="shared" si="12"/>
        <v>https://cyberjapandata.gsi.go.jp/#16/32.9657856241607/131.900797695386/&amp;base=std&amp;ls=std&amp;disp=1&amp;vs=c1g1j0h0k0l0u0t0z0r0s0m0f1</v>
      </c>
      <c r="T77" s="99" t="s">
        <v>1756</v>
      </c>
      <c r="U77" s="11">
        <v>507</v>
      </c>
    </row>
    <row r="78" spans="1:21" ht="30" customHeight="1">
      <c r="A78" s="29" t="s">
        <v>1040</v>
      </c>
      <c r="B78" s="29"/>
      <c r="C78" s="30">
        <v>78</v>
      </c>
      <c r="D78" s="43" t="s">
        <v>1044</v>
      </c>
      <c r="E78" s="37" t="s">
        <v>872</v>
      </c>
      <c r="F78" s="32" t="s">
        <v>966</v>
      </c>
      <c r="G78" s="30" t="s">
        <v>1362</v>
      </c>
      <c r="H78" s="30" t="s">
        <v>967</v>
      </c>
      <c r="I78" s="42" t="s">
        <v>922</v>
      </c>
      <c r="J78" s="33" t="s">
        <v>337</v>
      </c>
      <c r="K78" s="33" t="s">
        <v>818</v>
      </c>
      <c r="L78" s="34"/>
      <c r="M78" s="4">
        <v>77</v>
      </c>
      <c r="N78" s="4">
        <v>90</v>
      </c>
      <c r="O78" s="4">
        <v>45</v>
      </c>
      <c r="P78" s="42">
        <v>32.945511687801201</v>
      </c>
      <c r="Q78" s="42">
        <v>131.89660412044199</v>
      </c>
      <c r="R78" s="32" t="s">
        <v>1260</v>
      </c>
      <c r="S78" s="201" t="str">
        <f t="shared" si="12"/>
        <v>https://cyberjapandata.gsi.go.jp/#16/32.9455116878012/131.896604120442/&amp;base=std&amp;ls=std&amp;disp=1&amp;vs=c1g1j0h0k0l0u0t0z0r0s0m0f1</v>
      </c>
      <c r="T78" s="112" t="s">
        <v>2436</v>
      </c>
      <c r="U78" s="11">
        <v>507</v>
      </c>
    </row>
    <row r="79" spans="1:21" ht="30" customHeight="1">
      <c r="A79" s="29" t="s">
        <v>1040</v>
      </c>
      <c r="B79" s="29"/>
      <c r="C79" s="30">
        <v>79</v>
      </c>
      <c r="D79" s="43" t="s">
        <v>1045</v>
      </c>
      <c r="E79" s="37" t="s">
        <v>969</v>
      </c>
      <c r="F79" s="32" t="s">
        <v>970</v>
      </c>
      <c r="G79" s="30" t="s">
        <v>1363</v>
      </c>
      <c r="H79" s="30" t="s">
        <v>971</v>
      </c>
      <c r="I79" s="42" t="s">
        <v>892</v>
      </c>
      <c r="J79" s="33" t="s">
        <v>337</v>
      </c>
      <c r="K79" s="33" t="s">
        <v>337</v>
      </c>
      <c r="L79" s="34"/>
      <c r="M79" s="4">
        <v>34</v>
      </c>
      <c r="N79" s="4">
        <v>48</v>
      </c>
      <c r="O79" s="4">
        <v>20</v>
      </c>
      <c r="P79" s="42">
        <v>32.941719001172999</v>
      </c>
      <c r="Q79" s="42">
        <v>131.96278245204201</v>
      </c>
      <c r="R79" s="32" t="s">
        <v>1297</v>
      </c>
      <c r="S79" s="201" t="str">
        <f t="shared" si="12"/>
        <v>https://cyberjapandata.gsi.go.jp/#16/32.941719001173/131.962782452042/&amp;base=std&amp;ls=std&amp;disp=1&amp;vs=c1g1j0h0k0l0u0t0z0r0s0m0f1</v>
      </c>
      <c r="T79" s="112" t="s">
        <v>2436</v>
      </c>
      <c r="U79" s="11">
        <v>507</v>
      </c>
    </row>
    <row r="80" spans="1:21" ht="30" customHeight="1">
      <c r="A80" s="29" t="s">
        <v>1040</v>
      </c>
      <c r="B80" s="29"/>
      <c r="C80" s="30">
        <v>80</v>
      </c>
      <c r="D80" s="43" t="s">
        <v>1046</v>
      </c>
      <c r="E80" s="37" t="s">
        <v>1047</v>
      </c>
      <c r="F80" s="32" t="s">
        <v>1048</v>
      </c>
      <c r="G80" s="30" t="s">
        <v>1375</v>
      </c>
      <c r="H80" s="30" t="s">
        <v>1049</v>
      </c>
      <c r="I80" s="42" t="s">
        <v>1050</v>
      </c>
      <c r="J80" s="33" t="s">
        <v>795</v>
      </c>
      <c r="K80" s="33" t="s">
        <v>796</v>
      </c>
      <c r="L80" s="34"/>
      <c r="M80" s="4">
        <v>7</v>
      </c>
      <c r="N80" s="4">
        <v>0</v>
      </c>
      <c r="O80" s="4">
        <v>20</v>
      </c>
      <c r="P80" s="42">
        <v>32.955435551319702</v>
      </c>
      <c r="Q80" s="42">
        <v>131.893513329862</v>
      </c>
      <c r="R80" s="32" t="s">
        <v>1254</v>
      </c>
      <c r="S80" s="201" t="str">
        <f t="shared" si="12"/>
        <v>https://cyberjapandata.gsi.go.jp/#16/32.9554355513197/131.893513329862/&amp;base=std&amp;ls=std&amp;disp=1&amp;vs=c1g1j0h0k0l0u0t0z0r0s0m0f1</v>
      </c>
      <c r="T80" s="99" t="s">
        <v>1754</v>
      </c>
      <c r="U80" s="11">
        <v>507</v>
      </c>
    </row>
    <row r="81" spans="1:21" ht="30" customHeight="1">
      <c r="A81" s="29" t="s">
        <v>1040</v>
      </c>
      <c r="B81" s="29"/>
      <c r="C81" s="30">
        <v>81</v>
      </c>
      <c r="D81" s="43" t="s">
        <v>1051</v>
      </c>
      <c r="E81" s="37" t="s">
        <v>843</v>
      </c>
      <c r="F81" s="32" t="s">
        <v>1052</v>
      </c>
      <c r="G81" s="30" t="s">
        <v>1335</v>
      </c>
      <c r="H81" s="30" t="s">
        <v>845</v>
      </c>
      <c r="I81" s="32" t="s">
        <v>1053</v>
      </c>
      <c r="J81" s="33" t="s">
        <v>795</v>
      </c>
      <c r="K81" s="33" t="s">
        <v>818</v>
      </c>
      <c r="L81" s="34"/>
      <c r="M81" s="4"/>
      <c r="N81" s="4"/>
      <c r="O81" s="4">
        <v>40</v>
      </c>
      <c r="P81" s="42">
        <v>32.959533284669497</v>
      </c>
      <c r="Q81" s="42">
        <v>131.91010138422101</v>
      </c>
      <c r="R81" s="32" t="s">
        <v>1266</v>
      </c>
      <c r="S81" s="201" t="str">
        <f t="shared" si="12"/>
        <v>https://cyberjapandata.gsi.go.jp/#16/32.9595332846695/131.910101384221/&amp;base=std&amp;ls=std&amp;disp=1&amp;vs=c1g1j0h0k0l0u0t0z0r0s0m0f1</v>
      </c>
      <c r="T81" s="112" t="s">
        <v>2436</v>
      </c>
      <c r="U81" s="11">
        <v>507</v>
      </c>
    </row>
    <row r="82" spans="1:21" ht="30" customHeight="1">
      <c r="A82" s="29" t="s">
        <v>1040</v>
      </c>
      <c r="B82" s="29"/>
      <c r="C82" s="30">
        <v>82</v>
      </c>
      <c r="D82" s="37" t="s">
        <v>1054</v>
      </c>
      <c r="E82" s="37" t="s">
        <v>1056</v>
      </c>
      <c r="F82" s="32" t="s">
        <v>1057</v>
      </c>
      <c r="G82" s="30" t="s">
        <v>1376</v>
      </c>
      <c r="H82" s="30" t="s">
        <v>1058</v>
      </c>
      <c r="I82" s="32" t="s">
        <v>1059</v>
      </c>
      <c r="J82" s="33" t="s">
        <v>795</v>
      </c>
      <c r="K82" s="33" t="s">
        <v>795</v>
      </c>
      <c r="L82" s="34"/>
      <c r="M82" s="4">
        <v>11</v>
      </c>
      <c r="N82" s="4">
        <v>0</v>
      </c>
      <c r="O82" s="4">
        <v>40</v>
      </c>
      <c r="P82" s="42">
        <v>32.939537807955404</v>
      </c>
      <c r="Q82" s="42">
        <v>131.82784437821499</v>
      </c>
      <c r="R82" s="32" t="s">
        <v>1309</v>
      </c>
      <c r="S82" s="201" t="str">
        <f t="shared" si="12"/>
        <v>https://cyberjapandata.gsi.go.jp/#16/32.9395378079554/131.827844378215/&amp;base=std&amp;ls=std&amp;disp=1&amp;vs=c1g1j0h0k0l0u0t0z0r0s0m0f1</v>
      </c>
      <c r="T82" s="112" t="s">
        <v>2436</v>
      </c>
      <c r="U82" s="11">
        <v>507</v>
      </c>
    </row>
    <row r="83" spans="1:21" ht="30" customHeight="1">
      <c r="A83" s="29" t="s">
        <v>1060</v>
      </c>
      <c r="B83" s="29"/>
      <c r="C83" s="30">
        <v>83</v>
      </c>
      <c r="D83" s="43" t="s">
        <v>1061</v>
      </c>
      <c r="E83" s="37" t="s">
        <v>872</v>
      </c>
      <c r="F83" s="32" t="s">
        <v>1062</v>
      </c>
      <c r="G83" s="30" t="s">
        <v>1357</v>
      </c>
      <c r="H83" s="30" t="s">
        <v>1063</v>
      </c>
      <c r="I83" s="32" t="s">
        <v>864</v>
      </c>
      <c r="J83" s="33" t="s">
        <v>795</v>
      </c>
      <c r="K83" s="33" t="s">
        <v>795</v>
      </c>
      <c r="L83" s="34"/>
      <c r="M83" s="4">
        <v>42</v>
      </c>
      <c r="N83" s="4">
        <v>10</v>
      </c>
      <c r="O83" s="4"/>
      <c r="P83" s="42">
        <v>32.9459494271265</v>
      </c>
      <c r="Q83" s="42">
        <v>131.89658699175001</v>
      </c>
      <c r="R83" s="32" t="s">
        <v>1256</v>
      </c>
      <c r="S83" s="201" t="str">
        <f t="shared" si="12"/>
        <v>https://cyberjapandata.gsi.go.jp/#16/32.9459494271265/131.89658699175/&amp;base=std&amp;ls=std&amp;disp=1&amp;vs=c1g1j0h0k0l0u0t0z0r0s0m0f1</v>
      </c>
      <c r="T83" s="112" t="s">
        <v>2436</v>
      </c>
      <c r="U83" s="11">
        <v>507</v>
      </c>
    </row>
    <row r="84" spans="1:21" ht="30" customHeight="1">
      <c r="A84" s="29" t="s">
        <v>1060</v>
      </c>
      <c r="B84" s="29"/>
      <c r="C84" s="30">
        <v>84</v>
      </c>
      <c r="D84" s="44" t="s">
        <v>1064</v>
      </c>
      <c r="E84" s="40" t="s">
        <v>903</v>
      </c>
      <c r="F84" s="42" t="s">
        <v>938</v>
      </c>
      <c r="G84" s="30" t="s">
        <v>1356</v>
      </c>
      <c r="H84" s="30" t="s">
        <v>1065</v>
      </c>
      <c r="I84" s="42" t="s">
        <v>887</v>
      </c>
      <c r="J84" s="33" t="s">
        <v>795</v>
      </c>
      <c r="K84" s="33" t="s">
        <v>796</v>
      </c>
      <c r="L84" s="34"/>
      <c r="M84" s="4">
        <v>54</v>
      </c>
      <c r="N84" s="4">
        <v>13</v>
      </c>
      <c r="O84" s="4"/>
      <c r="P84" s="42">
        <v>32.9359162966905</v>
      </c>
      <c r="Q84" s="42">
        <v>131.91169013771901</v>
      </c>
      <c r="R84" s="42" t="s">
        <v>1271</v>
      </c>
      <c r="S84" s="201" t="str">
        <f t="shared" si="12"/>
        <v>https://cyberjapandata.gsi.go.jp/#16/32.9359162966905/131.911690137719/&amp;base=std&amp;ls=std&amp;disp=1&amp;vs=c1g1j0h0k0l0u0t0z0r0s0m0f1</v>
      </c>
      <c r="T84" s="99" t="s">
        <v>1754</v>
      </c>
      <c r="U84" s="11">
        <v>507</v>
      </c>
    </row>
    <row r="85" spans="1:21" ht="30" customHeight="1">
      <c r="A85" s="29" t="s">
        <v>1060</v>
      </c>
      <c r="B85" s="29"/>
      <c r="C85" s="30">
        <v>85</v>
      </c>
      <c r="D85" s="44" t="s">
        <v>1066</v>
      </c>
      <c r="E85" s="40" t="s">
        <v>856</v>
      </c>
      <c r="F85" s="42" t="s">
        <v>952</v>
      </c>
      <c r="G85" s="30" t="s">
        <v>1359</v>
      </c>
      <c r="H85" s="30" t="s">
        <v>1067</v>
      </c>
      <c r="I85" s="42" t="s">
        <v>1021</v>
      </c>
      <c r="J85" s="33"/>
      <c r="K85" s="33" t="s">
        <v>795</v>
      </c>
      <c r="L85" s="34"/>
      <c r="M85" s="4"/>
      <c r="N85" s="4">
        <v>3</v>
      </c>
      <c r="O85" s="4"/>
      <c r="P85" s="42">
        <v>32.978291344679398</v>
      </c>
      <c r="Q85" s="42">
        <v>131.848473917619</v>
      </c>
      <c r="R85" s="42" t="s">
        <v>1306</v>
      </c>
      <c r="S85" s="201" t="str">
        <f t="shared" si="12"/>
        <v>https://cyberjapandata.gsi.go.jp/#16/32.9782913446794/131.848473917619/&amp;base=std&amp;ls=std&amp;disp=1&amp;vs=c1g1j0h0k0l0u0t0z0r0s0m0f1</v>
      </c>
      <c r="T85" s="112" t="s">
        <v>2436</v>
      </c>
      <c r="U85" s="11">
        <v>507</v>
      </c>
    </row>
    <row r="86" spans="1:21" ht="30" customHeight="1">
      <c r="A86" s="29" t="s">
        <v>1060</v>
      </c>
      <c r="B86" s="29"/>
      <c r="C86" s="30">
        <v>86</v>
      </c>
      <c r="D86" s="44" t="s">
        <v>1068</v>
      </c>
      <c r="E86" s="40" t="s">
        <v>969</v>
      </c>
      <c r="F86" s="42" t="s">
        <v>1069</v>
      </c>
      <c r="G86" s="30" t="s">
        <v>1363</v>
      </c>
      <c r="H86" s="30" t="s">
        <v>971</v>
      </c>
      <c r="I86" s="42" t="s">
        <v>892</v>
      </c>
      <c r="J86" s="33" t="s">
        <v>795</v>
      </c>
      <c r="K86" s="33" t="s">
        <v>795</v>
      </c>
      <c r="L86" s="34"/>
      <c r="M86" s="4">
        <v>34</v>
      </c>
      <c r="N86" s="4">
        <v>48</v>
      </c>
      <c r="O86" s="4">
        <v>20</v>
      </c>
      <c r="P86" s="42">
        <v>32.941610256333099</v>
      </c>
      <c r="Q86" s="42">
        <v>131.962811269957</v>
      </c>
      <c r="R86" s="42" t="s">
        <v>1294</v>
      </c>
      <c r="S86" s="201" t="str">
        <f t="shared" si="12"/>
        <v>https://cyberjapandata.gsi.go.jp/#16/32.9416102563331/131.962811269957/&amp;base=std&amp;ls=std&amp;disp=1&amp;vs=c1g1j0h0k0l0u0t0z0r0s0m0f1</v>
      </c>
      <c r="T86" s="112" t="s">
        <v>2436</v>
      </c>
      <c r="U86" s="11">
        <v>507</v>
      </c>
    </row>
    <row r="87" spans="1:21" ht="30" customHeight="1">
      <c r="A87" s="29" t="s">
        <v>1060</v>
      </c>
      <c r="B87" s="29"/>
      <c r="C87" s="30">
        <v>87</v>
      </c>
      <c r="D87" s="44" t="s">
        <v>1070</v>
      </c>
      <c r="E87" s="40" t="s">
        <v>988</v>
      </c>
      <c r="F87" s="42" t="s">
        <v>989</v>
      </c>
      <c r="G87" s="30" t="s">
        <v>1368</v>
      </c>
      <c r="H87" s="30" t="s">
        <v>990</v>
      </c>
      <c r="I87" s="42" t="s">
        <v>991</v>
      </c>
      <c r="J87" s="33" t="s">
        <v>337</v>
      </c>
      <c r="K87" s="33" t="s">
        <v>337</v>
      </c>
      <c r="L87" s="34" t="s">
        <v>1071</v>
      </c>
      <c r="M87" s="4">
        <v>19</v>
      </c>
      <c r="N87" s="4">
        <v>4</v>
      </c>
      <c r="O87" s="4"/>
      <c r="P87" s="42">
        <v>33.016405433741099</v>
      </c>
      <c r="Q87" s="42">
        <v>131.90194436826499</v>
      </c>
      <c r="R87" s="42" t="s">
        <v>1241</v>
      </c>
      <c r="S87" s="201" t="str">
        <f t="shared" si="12"/>
        <v>https://cyberjapandata.gsi.go.jp/#16/33.0164054337411/131.901944368265/&amp;base=std&amp;ls=std&amp;disp=1&amp;vs=c1g1j0h0k0l0u0t0z0r0s0m0f1</v>
      </c>
      <c r="T87" s="99" t="s">
        <v>1756</v>
      </c>
      <c r="U87" s="11">
        <v>507</v>
      </c>
    </row>
    <row r="88" spans="1:21" ht="30" customHeight="1">
      <c r="A88" s="29" t="s">
        <v>1060</v>
      </c>
      <c r="B88" s="29"/>
      <c r="C88" s="30">
        <v>88</v>
      </c>
      <c r="D88" s="44" t="s">
        <v>1072</v>
      </c>
      <c r="E88" s="40" t="s">
        <v>994</v>
      </c>
      <c r="F88" s="54" t="s">
        <v>3975</v>
      </c>
      <c r="G88" s="30" t="s">
        <v>1377</v>
      </c>
      <c r="H88" s="30" t="s">
        <v>996</v>
      </c>
      <c r="I88" s="42" t="s">
        <v>864</v>
      </c>
      <c r="J88" s="33" t="s">
        <v>795</v>
      </c>
      <c r="K88" s="33" t="s">
        <v>795</v>
      </c>
      <c r="L88" s="34"/>
      <c r="M88" s="4">
        <v>22</v>
      </c>
      <c r="N88" s="4">
        <v>30</v>
      </c>
      <c r="O88" s="4"/>
      <c r="P88" s="54">
        <v>32.958710381920604</v>
      </c>
      <c r="Q88" s="54">
        <v>131.900171145207</v>
      </c>
      <c r="R88" s="54" t="s">
        <v>1237</v>
      </c>
      <c r="S88" s="201" t="str">
        <f t="shared" si="12"/>
        <v>https://cyberjapandata.gsi.go.jp/#16/32.9587103819206/131.900171145207/&amp;base=std&amp;ls=std&amp;disp=1&amp;vs=c1g1j0h0k0l0u0t0z0r0s0m0f1</v>
      </c>
      <c r="T88" s="99" t="s">
        <v>1756</v>
      </c>
      <c r="U88" s="11">
        <v>507</v>
      </c>
    </row>
    <row r="89" spans="1:21" ht="30" customHeight="1">
      <c r="A89" s="29" t="s">
        <v>1060</v>
      </c>
      <c r="B89" s="29"/>
      <c r="C89" s="30">
        <v>89</v>
      </c>
      <c r="D89" s="43" t="s">
        <v>999</v>
      </c>
      <c r="E89" s="37" t="s">
        <v>822</v>
      </c>
      <c r="F89" s="32" t="s">
        <v>915</v>
      </c>
      <c r="G89" s="30" t="s">
        <v>1351</v>
      </c>
      <c r="H89" s="30" t="s">
        <v>916</v>
      </c>
      <c r="I89" s="32" t="s">
        <v>917</v>
      </c>
      <c r="J89" s="33"/>
      <c r="K89" s="33" t="s">
        <v>796</v>
      </c>
      <c r="L89" s="34"/>
      <c r="M89" s="4"/>
      <c r="N89" s="4"/>
      <c r="O89" s="4">
        <v>16</v>
      </c>
      <c r="P89" s="42">
        <v>32.9583958039929</v>
      </c>
      <c r="Q89" s="42">
        <v>131.864572940009</v>
      </c>
      <c r="R89" s="32" t="s">
        <v>1286</v>
      </c>
      <c r="S89" s="201" t="str">
        <f t="shared" si="12"/>
        <v>https://cyberjapandata.gsi.go.jp/#16/32.9583958039929/131.864572940009/&amp;base=std&amp;ls=std&amp;disp=1&amp;vs=c1g1j0h0k0l0u0t0z0r0s0m0f1</v>
      </c>
      <c r="T89" s="112" t="s">
        <v>2436</v>
      </c>
      <c r="U89" s="11">
        <v>507</v>
      </c>
    </row>
    <row r="90" spans="1:21" ht="30" customHeight="1">
      <c r="A90" s="29" t="s">
        <v>1060</v>
      </c>
      <c r="B90" s="29"/>
      <c r="C90" s="30">
        <v>90</v>
      </c>
      <c r="D90" s="44" t="s">
        <v>1073</v>
      </c>
      <c r="E90" s="40" t="s">
        <v>988</v>
      </c>
      <c r="F90" s="42" t="s">
        <v>989</v>
      </c>
      <c r="G90" s="30" t="s">
        <v>1368</v>
      </c>
      <c r="H90" s="30" t="s">
        <v>990</v>
      </c>
      <c r="I90" s="42" t="s">
        <v>991</v>
      </c>
      <c r="J90" s="33" t="s">
        <v>337</v>
      </c>
      <c r="K90" s="33" t="s">
        <v>337</v>
      </c>
      <c r="L90" s="34" t="s">
        <v>1071</v>
      </c>
      <c r="M90" s="4">
        <v>23</v>
      </c>
      <c r="N90" s="4">
        <v>20</v>
      </c>
      <c r="O90" s="4"/>
      <c r="P90" s="42">
        <v>33.016113122199002</v>
      </c>
      <c r="Q90" s="42">
        <v>131.901884360411</v>
      </c>
      <c r="R90" s="42" t="s">
        <v>1244</v>
      </c>
      <c r="S90" s="201" t="str">
        <f t="shared" si="12"/>
        <v>https://cyberjapandata.gsi.go.jp/#16/33.016113122199/131.901884360411/&amp;base=std&amp;ls=std&amp;disp=1&amp;vs=c1g1j0h0k0l0u0t0z0r0s0m0f1</v>
      </c>
      <c r="T90" s="99" t="s">
        <v>1756</v>
      </c>
      <c r="U90" s="11">
        <v>507</v>
      </c>
    </row>
    <row r="91" spans="1:21" ht="30" customHeight="1">
      <c r="A91" s="29" t="s">
        <v>1060</v>
      </c>
      <c r="B91" s="29"/>
      <c r="C91" s="30">
        <v>91</v>
      </c>
      <c r="D91" s="43" t="s">
        <v>1074</v>
      </c>
      <c r="E91" s="37" t="s">
        <v>1075</v>
      </c>
      <c r="F91" s="32" t="s">
        <v>944</v>
      </c>
      <c r="G91" s="30" t="s">
        <v>1358</v>
      </c>
      <c r="H91" s="30" t="s">
        <v>1076</v>
      </c>
      <c r="I91" s="55" t="s">
        <v>946</v>
      </c>
      <c r="J91" s="33" t="s">
        <v>795</v>
      </c>
      <c r="K91" s="33" t="s">
        <v>795</v>
      </c>
      <c r="L91" s="34"/>
      <c r="M91" s="4">
        <v>62</v>
      </c>
      <c r="N91" s="4">
        <v>30</v>
      </c>
      <c r="O91" s="4">
        <v>18</v>
      </c>
      <c r="P91" s="42">
        <v>32.878593893014198</v>
      </c>
      <c r="Q91" s="42">
        <v>131.757503440378</v>
      </c>
      <c r="R91" s="32" t="s">
        <v>1281</v>
      </c>
      <c r="S91" s="201" t="str">
        <f t="shared" si="12"/>
        <v>https://cyberjapandata.gsi.go.jp/#16/32.8785938930142/131.757503440378/&amp;base=std&amp;ls=std&amp;disp=1&amp;vs=c1g1j0h0k0l0u0t0z0r0s0m0f1</v>
      </c>
      <c r="T91" s="112" t="s">
        <v>2436</v>
      </c>
      <c r="U91" s="11">
        <v>507</v>
      </c>
    </row>
    <row r="92" spans="1:21" ht="30" customHeight="1">
      <c r="A92" s="29" t="s">
        <v>1060</v>
      </c>
      <c r="B92" s="29"/>
      <c r="C92" s="30">
        <v>92</v>
      </c>
      <c r="D92" s="44" t="s">
        <v>1077</v>
      </c>
      <c r="E92" s="40" t="s">
        <v>903</v>
      </c>
      <c r="F92" s="56" t="s">
        <v>1078</v>
      </c>
      <c r="G92" s="30" t="s">
        <v>1350</v>
      </c>
      <c r="H92" s="30" t="s">
        <v>907</v>
      </c>
      <c r="I92" s="42" t="s">
        <v>887</v>
      </c>
      <c r="J92" s="33" t="s">
        <v>795</v>
      </c>
      <c r="K92" s="33" t="s">
        <v>796</v>
      </c>
      <c r="L92" s="34"/>
      <c r="M92" s="4">
        <v>38</v>
      </c>
      <c r="N92" s="4">
        <v>12</v>
      </c>
      <c r="O92" s="4"/>
      <c r="P92" s="221">
        <v>32.9358572323126</v>
      </c>
      <c r="Q92" s="221">
        <v>131.911642105087</v>
      </c>
      <c r="R92" s="56" t="s">
        <v>1272</v>
      </c>
      <c r="S92" s="201" t="str">
        <f t="shared" si="12"/>
        <v>https://cyberjapandata.gsi.go.jp/#16/32.9358572323126/131.911642105087/&amp;base=std&amp;ls=std&amp;disp=1&amp;vs=c1g1j0h0k0l0u0t0z0r0s0m0f1</v>
      </c>
      <c r="T92" s="99" t="s">
        <v>1759</v>
      </c>
      <c r="U92" s="11">
        <v>507</v>
      </c>
    </row>
    <row r="93" spans="1:21" ht="30" customHeight="1">
      <c r="A93" s="29" t="s">
        <v>1060</v>
      </c>
      <c r="B93" s="29"/>
      <c r="C93" s="30">
        <v>93</v>
      </c>
      <c r="D93" s="43" t="s">
        <v>1079</v>
      </c>
      <c r="E93" s="37" t="s">
        <v>1080</v>
      </c>
      <c r="F93" s="32" t="s">
        <v>1081</v>
      </c>
      <c r="G93" s="30" t="s">
        <v>1378</v>
      </c>
      <c r="H93" s="30" t="s">
        <v>1082</v>
      </c>
      <c r="I93" s="32" t="s">
        <v>887</v>
      </c>
      <c r="J93" s="33" t="s">
        <v>795</v>
      </c>
      <c r="K93" s="33" t="s">
        <v>796</v>
      </c>
      <c r="L93" s="34"/>
      <c r="M93" s="4">
        <v>27</v>
      </c>
      <c r="N93" s="4">
        <v>10</v>
      </c>
      <c r="O93" s="4">
        <v>0</v>
      </c>
      <c r="P93" s="42">
        <v>32.856271939825497</v>
      </c>
      <c r="Q93" s="42">
        <v>131.950049641156</v>
      </c>
      <c r="R93" s="32" t="s">
        <v>1234</v>
      </c>
      <c r="S93" s="201" t="str">
        <f t="shared" si="12"/>
        <v>https://cyberjapandata.gsi.go.jp/#16/32.8562719398255/131.950049641156/&amp;base=std&amp;ls=std&amp;disp=1&amp;vs=c1g1j0h0k0l0u0t0z0r0s0m0f1</v>
      </c>
      <c r="T93" s="99" t="s">
        <v>1758</v>
      </c>
      <c r="U93" s="11">
        <v>507</v>
      </c>
    </row>
    <row r="94" spans="1:21" ht="30" customHeight="1">
      <c r="A94" s="29" t="s">
        <v>1060</v>
      </c>
      <c r="B94" s="29"/>
      <c r="C94" s="30">
        <v>94</v>
      </c>
      <c r="D94" s="43" t="s">
        <v>1083</v>
      </c>
      <c r="E94" s="37" t="s">
        <v>1075</v>
      </c>
      <c r="F94" s="32" t="s">
        <v>955</v>
      </c>
      <c r="G94" s="30" t="s">
        <v>1379</v>
      </c>
      <c r="H94" s="30" t="s">
        <v>1076</v>
      </c>
      <c r="I94" s="32" t="s">
        <v>946</v>
      </c>
      <c r="J94" s="33" t="s">
        <v>795</v>
      </c>
      <c r="K94" s="33" t="s">
        <v>795</v>
      </c>
      <c r="L94" s="34"/>
      <c r="M94" s="4">
        <v>62</v>
      </c>
      <c r="N94" s="4">
        <v>30</v>
      </c>
      <c r="O94" s="4">
        <v>18</v>
      </c>
      <c r="P94" s="42">
        <v>32.8787747171273</v>
      </c>
      <c r="Q94" s="42">
        <v>131.756963650801</v>
      </c>
      <c r="R94" s="32" t="s">
        <v>1279</v>
      </c>
      <c r="S94" s="201" t="str">
        <f t="shared" si="12"/>
        <v>https://cyberjapandata.gsi.go.jp/#16/32.8787747171273/131.756963650801/&amp;base=std&amp;ls=std&amp;disp=1&amp;vs=c1g1j0h0k0l0u0t0z0r0s0m0f1</v>
      </c>
      <c r="T94" s="112" t="s">
        <v>2436</v>
      </c>
      <c r="U94" s="11">
        <v>507</v>
      </c>
    </row>
    <row r="95" spans="1:21" ht="30" customHeight="1">
      <c r="A95" s="29" t="s">
        <v>1060</v>
      </c>
      <c r="B95" s="29"/>
      <c r="C95" s="30">
        <v>95</v>
      </c>
      <c r="D95" s="44" t="s">
        <v>1084</v>
      </c>
      <c r="E95" s="40" t="s">
        <v>880</v>
      </c>
      <c r="F95" s="42" t="s">
        <v>1085</v>
      </c>
      <c r="G95" s="30" t="s">
        <v>1380</v>
      </c>
      <c r="H95" s="30" t="s">
        <v>882</v>
      </c>
      <c r="I95" s="42" t="s">
        <v>950</v>
      </c>
      <c r="J95" s="33" t="s">
        <v>795</v>
      </c>
      <c r="K95" s="33" t="s">
        <v>796</v>
      </c>
      <c r="L95" s="34"/>
      <c r="M95" s="4">
        <v>39</v>
      </c>
      <c r="N95" s="4">
        <v>7</v>
      </c>
      <c r="O95" s="4"/>
      <c r="P95" s="42">
        <v>32.803668567668097</v>
      </c>
      <c r="Q95" s="42">
        <v>131.94170203113501</v>
      </c>
      <c r="R95" s="42" t="s">
        <v>1228</v>
      </c>
      <c r="S95" s="201" t="str">
        <f t="shared" si="12"/>
        <v>https://cyberjapandata.gsi.go.jp/#16/32.8036685676681/131.941702031135/&amp;base=std&amp;ls=std&amp;disp=1&amp;vs=c1g1j0h0k0l0u0t0z0r0s0m0f1</v>
      </c>
      <c r="T95" s="99" t="s">
        <v>1757</v>
      </c>
      <c r="U95" s="11">
        <v>507</v>
      </c>
    </row>
    <row r="96" spans="1:21" ht="30" customHeight="1">
      <c r="A96" s="29" t="s">
        <v>1086</v>
      </c>
      <c r="B96" s="29"/>
      <c r="C96" s="30">
        <v>96</v>
      </c>
      <c r="D96" s="43" t="s">
        <v>958</v>
      </c>
      <c r="E96" s="37" t="s">
        <v>919</v>
      </c>
      <c r="F96" s="32" t="s">
        <v>959</v>
      </c>
      <c r="G96" s="30" t="s">
        <v>1360</v>
      </c>
      <c r="H96" s="30" t="s">
        <v>960</v>
      </c>
      <c r="I96" s="32" t="s">
        <v>922</v>
      </c>
      <c r="J96" s="33"/>
      <c r="K96" s="33" t="s">
        <v>818</v>
      </c>
      <c r="L96" s="34"/>
      <c r="M96" s="4">
        <v>56.7</v>
      </c>
      <c r="N96" s="4">
        <v>100</v>
      </c>
      <c r="O96" s="4">
        <v>0</v>
      </c>
      <c r="P96" s="42">
        <v>32.959103163008798</v>
      </c>
      <c r="Q96" s="42">
        <v>131.88150328137499</v>
      </c>
      <c r="R96" s="32" t="s">
        <v>1289</v>
      </c>
      <c r="S96" s="201" t="str">
        <f t="shared" si="12"/>
        <v>https://cyberjapandata.gsi.go.jp/#16/32.9591031630088/131.881503281375/&amp;base=std&amp;ls=std&amp;disp=1&amp;vs=c1g1j0h0k0l0u0t0z0r0s0m0f1</v>
      </c>
      <c r="T96" s="112" t="s">
        <v>2436</v>
      </c>
      <c r="U96" s="11">
        <v>507</v>
      </c>
    </row>
    <row r="97" spans="1:21" ht="30" customHeight="1">
      <c r="A97" s="29" t="s">
        <v>1086</v>
      </c>
      <c r="B97" s="29"/>
      <c r="C97" s="30">
        <v>97</v>
      </c>
      <c r="D97" s="43" t="s">
        <v>961</v>
      </c>
      <c r="E97" s="37" t="s">
        <v>836</v>
      </c>
      <c r="F97" s="32" t="s">
        <v>962</v>
      </c>
      <c r="G97" s="30" t="s">
        <v>1361</v>
      </c>
      <c r="H97" s="30" t="s">
        <v>963</v>
      </c>
      <c r="I97" s="32" t="s">
        <v>964</v>
      </c>
      <c r="J97" s="33"/>
      <c r="K97" s="33" t="s">
        <v>818</v>
      </c>
      <c r="L97" s="34"/>
      <c r="M97" s="4" t="s">
        <v>1610</v>
      </c>
      <c r="N97" s="4">
        <v>100</v>
      </c>
      <c r="O97" s="4">
        <v>30</v>
      </c>
      <c r="P97" s="42">
        <v>32.9661020458067</v>
      </c>
      <c r="Q97" s="42">
        <v>131.901032566515</v>
      </c>
      <c r="R97" s="32" t="s">
        <v>1251</v>
      </c>
      <c r="S97" s="201" t="str">
        <f t="shared" si="12"/>
        <v>https://cyberjapandata.gsi.go.jp/#16/32.9661020458067/131.901032566515/&amp;base=std&amp;ls=std&amp;disp=1&amp;vs=c1g1j0h0k0l0u0t0z0r0s0m0f1</v>
      </c>
      <c r="T97" s="99" t="s">
        <v>1756</v>
      </c>
      <c r="U97" s="11">
        <v>507</v>
      </c>
    </row>
    <row r="98" spans="1:21" ht="30" customHeight="1">
      <c r="A98" s="29" t="s">
        <v>1086</v>
      </c>
      <c r="B98" s="29"/>
      <c r="C98" s="30">
        <v>98</v>
      </c>
      <c r="D98" s="44" t="s">
        <v>965</v>
      </c>
      <c r="E98" s="40" t="s">
        <v>872</v>
      </c>
      <c r="F98" s="42" t="s">
        <v>966</v>
      </c>
      <c r="G98" s="30" t="s">
        <v>1362</v>
      </c>
      <c r="H98" s="30" t="s">
        <v>967</v>
      </c>
      <c r="I98" s="42" t="s">
        <v>922</v>
      </c>
      <c r="J98" s="33" t="s">
        <v>795</v>
      </c>
      <c r="K98" s="33" t="s">
        <v>818</v>
      </c>
      <c r="L98" s="34"/>
      <c r="M98" s="4">
        <v>77</v>
      </c>
      <c r="N98" s="4">
        <v>90</v>
      </c>
      <c r="O98" s="4">
        <v>45</v>
      </c>
      <c r="P98" s="42">
        <v>32.9453650393679</v>
      </c>
      <c r="Q98" s="42">
        <v>131.896278829376</v>
      </c>
      <c r="R98" s="42" t="s">
        <v>1261</v>
      </c>
      <c r="S98" s="201" t="str">
        <f t="shared" si="12"/>
        <v>https://cyberjapandata.gsi.go.jp/#16/32.9453650393679/131.896278829376/&amp;base=std&amp;ls=std&amp;disp=1&amp;vs=c1g1j0h0k0l0u0t0z0r0s0m0f1</v>
      </c>
      <c r="T98" s="112" t="s">
        <v>2436</v>
      </c>
      <c r="U98" s="11">
        <v>507</v>
      </c>
    </row>
    <row r="99" spans="1:21" ht="30" customHeight="1">
      <c r="A99" s="29" t="s">
        <v>1086</v>
      </c>
      <c r="B99" s="29"/>
      <c r="C99" s="30">
        <v>99</v>
      </c>
      <c r="D99" s="44" t="s">
        <v>968</v>
      </c>
      <c r="E99" s="40" t="s">
        <v>969</v>
      </c>
      <c r="F99" s="42" t="s">
        <v>1087</v>
      </c>
      <c r="G99" s="30" t="s">
        <v>1363</v>
      </c>
      <c r="H99" s="30" t="s">
        <v>971</v>
      </c>
      <c r="I99" s="42" t="s">
        <v>892</v>
      </c>
      <c r="J99" s="33" t="s">
        <v>337</v>
      </c>
      <c r="K99" s="33" t="s">
        <v>337</v>
      </c>
      <c r="L99" s="34"/>
      <c r="M99" s="4">
        <v>34</v>
      </c>
      <c r="N99" s="4">
        <v>20</v>
      </c>
      <c r="O99" s="4">
        <v>20</v>
      </c>
      <c r="P99" s="42">
        <v>32.941542415873698</v>
      </c>
      <c r="Q99" s="42">
        <v>131.96260904746001</v>
      </c>
      <c r="R99" s="42" t="s">
        <v>1292</v>
      </c>
      <c r="S99" s="201" t="str">
        <f t="shared" si="12"/>
        <v>https://cyberjapandata.gsi.go.jp/#16/32.9415424158737/131.96260904746/&amp;base=std&amp;ls=std&amp;disp=1&amp;vs=c1g1j0h0k0l0u0t0z0r0s0m0f1</v>
      </c>
      <c r="T99" s="112" t="s">
        <v>2436</v>
      </c>
      <c r="U99" s="11">
        <v>507</v>
      </c>
    </row>
    <row r="100" spans="1:21" ht="30" customHeight="1">
      <c r="A100" s="29" t="s">
        <v>1086</v>
      </c>
      <c r="B100" s="29"/>
      <c r="C100" s="30">
        <v>100</v>
      </c>
      <c r="D100" s="44" t="s">
        <v>972</v>
      </c>
      <c r="E100" s="40" t="s">
        <v>969</v>
      </c>
      <c r="F100" s="42" t="s">
        <v>970</v>
      </c>
      <c r="G100" s="30" t="s">
        <v>1363</v>
      </c>
      <c r="H100" s="30" t="s">
        <v>971</v>
      </c>
      <c r="I100" s="42" t="s">
        <v>892</v>
      </c>
      <c r="J100" s="33" t="s">
        <v>337</v>
      </c>
      <c r="K100" s="33" t="s">
        <v>337</v>
      </c>
      <c r="L100" s="34"/>
      <c r="M100" s="4">
        <v>34</v>
      </c>
      <c r="N100" s="4">
        <v>48</v>
      </c>
      <c r="O100" s="4">
        <v>20</v>
      </c>
      <c r="P100" s="42">
        <v>32.941742903774703</v>
      </c>
      <c r="Q100" s="42">
        <v>131.96229594207799</v>
      </c>
      <c r="R100" s="42" t="s">
        <v>1298</v>
      </c>
      <c r="S100" s="201" t="str">
        <f t="shared" si="12"/>
        <v>https://cyberjapandata.gsi.go.jp/#16/32.9417429037747/131.962295942078/&amp;base=std&amp;ls=std&amp;disp=1&amp;vs=c1g1j0h0k0l0u0t0z0r0s0m0f1</v>
      </c>
      <c r="T100" s="112" t="s">
        <v>2436</v>
      </c>
      <c r="U100" s="11">
        <v>507</v>
      </c>
    </row>
    <row r="101" spans="1:21" ht="30" customHeight="1">
      <c r="A101" s="41" t="s">
        <v>1088</v>
      </c>
      <c r="B101" s="41"/>
      <c r="C101" s="30">
        <v>101</v>
      </c>
      <c r="D101" s="43" t="s">
        <v>1089</v>
      </c>
      <c r="E101" s="37" t="s">
        <v>872</v>
      </c>
      <c r="F101" s="32" t="s">
        <v>941</v>
      </c>
      <c r="G101" s="30" t="s">
        <v>1357</v>
      </c>
      <c r="H101" s="30" t="s">
        <v>1063</v>
      </c>
      <c r="I101" s="32" t="s">
        <v>864</v>
      </c>
      <c r="J101" s="33" t="s">
        <v>795</v>
      </c>
      <c r="K101" s="33" t="s">
        <v>796</v>
      </c>
      <c r="L101" s="34"/>
      <c r="M101" s="4">
        <v>5</v>
      </c>
      <c r="N101" s="4"/>
      <c r="O101" s="4">
        <v>12</v>
      </c>
      <c r="P101" s="42">
        <v>32.945764093624298</v>
      </c>
      <c r="Q101" s="42">
        <v>131.89634300357599</v>
      </c>
      <c r="R101" s="32" t="s">
        <v>1257</v>
      </c>
      <c r="S101" s="201" t="str">
        <f t="shared" si="12"/>
        <v>https://cyberjapandata.gsi.go.jp/#16/32.9457640936243/131.896343003576/&amp;base=std&amp;ls=std&amp;disp=1&amp;vs=c1g1j0h0k0l0u0t0z0r0s0m0f1</v>
      </c>
      <c r="T101" s="112" t="s">
        <v>2436</v>
      </c>
      <c r="U101" s="11">
        <v>507</v>
      </c>
    </row>
    <row r="102" spans="1:21" ht="30" customHeight="1">
      <c r="A102" s="41" t="s">
        <v>1088</v>
      </c>
      <c r="B102" s="41"/>
      <c r="C102" s="30">
        <v>102</v>
      </c>
      <c r="D102" s="43" t="s">
        <v>1090</v>
      </c>
      <c r="E102" s="37" t="s">
        <v>872</v>
      </c>
      <c r="F102" s="32" t="s">
        <v>1091</v>
      </c>
      <c r="G102" s="30" t="s">
        <v>1357</v>
      </c>
      <c r="H102" s="30" t="s">
        <v>1063</v>
      </c>
      <c r="I102" s="32" t="s">
        <v>864</v>
      </c>
      <c r="J102" s="33" t="s">
        <v>795</v>
      </c>
      <c r="K102" s="33" t="s">
        <v>796</v>
      </c>
      <c r="L102" s="34"/>
      <c r="M102" s="4">
        <v>4</v>
      </c>
      <c r="N102" s="4"/>
      <c r="O102" s="4">
        <v>12</v>
      </c>
      <c r="P102" s="42">
        <v>32.946252877721598</v>
      </c>
      <c r="Q102" s="42">
        <v>131.895787790816</v>
      </c>
      <c r="R102" s="32" t="s">
        <v>1262</v>
      </c>
      <c r="S102" s="201" t="str">
        <f t="shared" si="12"/>
        <v>https://cyberjapandata.gsi.go.jp/#16/32.9462528777216/131.895787790816/&amp;base=std&amp;ls=std&amp;disp=1&amp;vs=c1g1j0h0k0l0u0t0z0r0s0m0f1</v>
      </c>
      <c r="T102" s="112" t="s">
        <v>2436</v>
      </c>
      <c r="U102" s="11">
        <v>507</v>
      </c>
    </row>
    <row r="103" spans="1:21" ht="30" customHeight="1">
      <c r="A103" s="41" t="s">
        <v>1088</v>
      </c>
      <c r="B103" s="41"/>
      <c r="C103" s="30">
        <v>103</v>
      </c>
      <c r="D103" s="43" t="s">
        <v>1092</v>
      </c>
      <c r="E103" s="37" t="s">
        <v>994</v>
      </c>
      <c r="F103" s="32" t="s">
        <v>995</v>
      </c>
      <c r="G103" s="30" t="s">
        <v>1369</v>
      </c>
      <c r="H103" s="30" t="s">
        <v>1093</v>
      </c>
      <c r="I103" s="32" t="s">
        <v>864</v>
      </c>
      <c r="J103" s="33" t="s">
        <v>795</v>
      </c>
      <c r="K103" s="33" t="s">
        <v>795</v>
      </c>
      <c r="L103" s="34"/>
      <c r="M103" s="4">
        <v>10</v>
      </c>
      <c r="N103" s="4"/>
      <c r="O103" s="4">
        <v>12</v>
      </c>
      <c r="P103" s="42">
        <v>32.958479488032197</v>
      </c>
      <c r="Q103" s="42">
        <v>131.899751575436</v>
      </c>
      <c r="R103" s="32" t="s">
        <v>1238</v>
      </c>
      <c r="S103" s="201" t="str">
        <f t="shared" si="12"/>
        <v>https://cyberjapandata.gsi.go.jp/#16/32.9584794880322/131.899751575436/&amp;base=std&amp;ls=std&amp;disp=1&amp;vs=c1g1j0h0k0l0u0t0z0r0s0m0f1</v>
      </c>
      <c r="T103" s="99" t="s">
        <v>1754</v>
      </c>
      <c r="U103" s="11">
        <v>507</v>
      </c>
    </row>
    <row r="104" spans="1:21" ht="30" customHeight="1">
      <c r="A104" s="41" t="s">
        <v>1094</v>
      </c>
      <c r="B104" s="41"/>
      <c r="C104" s="30">
        <v>104</v>
      </c>
      <c r="D104" s="43" t="s">
        <v>3692</v>
      </c>
      <c r="E104" s="37" t="s">
        <v>903</v>
      </c>
      <c r="F104" s="32" t="s">
        <v>1095</v>
      </c>
      <c r="G104" s="30" t="s">
        <v>1350</v>
      </c>
      <c r="H104" s="30" t="s">
        <v>905</v>
      </c>
      <c r="I104" s="32" t="s">
        <v>887</v>
      </c>
      <c r="J104" s="33" t="s">
        <v>795</v>
      </c>
      <c r="K104" s="33" t="s">
        <v>818</v>
      </c>
      <c r="L104" s="34"/>
      <c r="M104" s="4">
        <v>12</v>
      </c>
      <c r="N104" s="4">
        <v>18</v>
      </c>
      <c r="O104" s="4">
        <v>0</v>
      </c>
      <c r="P104" s="42">
        <v>32.937347238838697</v>
      </c>
      <c r="Q104" s="42">
        <v>131.912165898376</v>
      </c>
      <c r="R104" s="32" t="s">
        <v>1200</v>
      </c>
      <c r="S104" s="201" t="str">
        <f t="shared" si="12"/>
        <v>https://cyberjapandata.gsi.go.jp/#16/32.9373472388387/131.912165898376/&amp;base=std&amp;ls=std&amp;disp=1&amp;vs=c1g1j0h0k0l0u0t0z0r0s0m0f1</v>
      </c>
      <c r="T104" s="99" t="s">
        <v>1754</v>
      </c>
      <c r="U104" s="11">
        <v>507</v>
      </c>
    </row>
    <row r="105" spans="1:21" ht="30" customHeight="1">
      <c r="A105" s="41" t="s">
        <v>1094</v>
      </c>
      <c r="B105" s="41"/>
      <c r="C105" s="30">
        <v>105</v>
      </c>
      <c r="D105" s="43" t="s">
        <v>3693</v>
      </c>
      <c r="E105" s="37" t="s">
        <v>872</v>
      </c>
      <c r="F105" s="32" t="s">
        <v>1096</v>
      </c>
      <c r="G105" s="30" t="s">
        <v>1381</v>
      </c>
      <c r="H105" s="30" t="s">
        <v>1097</v>
      </c>
      <c r="I105" s="32" t="s">
        <v>864</v>
      </c>
      <c r="J105" s="33" t="s">
        <v>795</v>
      </c>
      <c r="K105" s="33" t="s">
        <v>1015</v>
      </c>
      <c r="L105" s="34"/>
      <c r="M105" s="4">
        <v>7</v>
      </c>
      <c r="N105" s="4">
        <v>9</v>
      </c>
      <c r="O105" s="4">
        <v>0</v>
      </c>
      <c r="P105" s="42">
        <v>32.946261375911398</v>
      </c>
      <c r="Q105" s="42">
        <v>131.89667235426501</v>
      </c>
      <c r="R105" s="32" t="s">
        <v>1258</v>
      </c>
      <c r="S105" s="201" t="str">
        <f t="shared" si="12"/>
        <v>https://cyberjapandata.gsi.go.jp/#16/32.9462613759114/131.896672354265/&amp;base=std&amp;ls=std&amp;disp=1&amp;vs=c1g1j0h0k0l0u0t0z0r0s0m0f1</v>
      </c>
      <c r="T105" s="112" t="s">
        <v>2436</v>
      </c>
      <c r="U105" s="11">
        <v>507</v>
      </c>
    </row>
    <row r="106" spans="1:21" ht="30" customHeight="1">
      <c r="A106" s="41" t="s">
        <v>1094</v>
      </c>
      <c r="B106" s="41"/>
      <c r="C106" s="30">
        <v>106</v>
      </c>
      <c r="D106" s="43" t="s">
        <v>3694</v>
      </c>
      <c r="E106" s="37" t="s">
        <v>880</v>
      </c>
      <c r="F106" s="32" t="s">
        <v>1098</v>
      </c>
      <c r="G106" s="30" t="s">
        <v>1382</v>
      </c>
      <c r="H106" s="30" t="s">
        <v>1099</v>
      </c>
      <c r="I106" s="32" t="s">
        <v>1100</v>
      </c>
      <c r="J106" s="33" t="s">
        <v>795</v>
      </c>
      <c r="K106" s="33" t="s">
        <v>796</v>
      </c>
      <c r="L106" s="34"/>
      <c r="M106" s="4">
        <v>9</v>
      </c>
      <c r="N106" s="4">
        <v>0</v>
      </c>
      <c r="O106" s="4">
        <v>38</v>
      </c>
      <c r="P106" s="42">
        <v>32.8119672090872</v>
      </c>
      <c r="Q106" s="42">
        <v>131.92501237420601</v>
      </c>
      <c r="R106" s="32" t="s">
        <v>1230</v>
      </c>
      <c r="S106" s="201" t="str">
        <f t="shared" si="12"/>
        <v>https://cyberjapandata.gsi.go.jp/#16/32.8119672090872/131.925012374206/&amp;base=std&amp;ls=std&amp;disp=1&amp;vs=c1g1j0h0k0l0u0t0z0r0s0m0f1</v>
      </c>
      <c r="T106" s="99" t="s">
        <v>1755</v>
      </c>
      <c r="U106" s="11">
        <v>507</v>
      </c>
    </row>
    <row r="107" spans="1:21" ht="30" customHeight="1">
      <c r="A107" s="41" t="s">
        <v>1094</v>
      </c>
      <c r="B107" s="41"/>
      <c r="C107" s="30">
        <v>107</v>
      </c>
      <c r="D107" s="43" t="s">
        <v>3695</v>
      </c>
      <c r="E107" s="37" t="s">
        <v>839</v>
      </c>
      <c r="F107" s="32" t="s">
        <v>1101</v>
      </c>
      <c r="G107" s="30" t="s">
        <v>1383</v>
      </c>
      <c r="H107" s="30" t="s">
        <v>1102</v>
      </c>
      <c r="I107" s="32" t="s">
        <v>842</v>
      </c>
      <c r="J107" s="33" t="s">
        <v>795</v>
      </c>
      <c r="K107" s="33" t="s">
        <v>795</v>
      </c>
      <c r="L107" s="34"/>
      <c r="M107" s="4">
        <v>17</v>
      </c>
      <c r="N107" s="4">
        <v>18</v>
      </c>
      <c r="O107" s="4"/>
      <c r="P107" s="42">
        <v>32.890492304558997</v>
      </c>
      <c r="Q107" s="42">
        <v>131.754066544859</v>
      </c>
      <c r="R107" s="32" t="s">
        <v>1275</v>
      </c>
      <c r="S107" s="201" t="str">
        <f t="shared" si="12"/>
        <v>https://cyberjapandata.gsi.go.jp/#16/32.890492304559/131.754066544859/&amp;base=std&amp;ls=std&amp;disp=1&amp;vs=c1g1j0h0k0l0u0t0z0r0s0m0f1</v>
      </c>
      <c r="T107" s="112" t="s">
        <v>2436</v>
      </c>
      <c r="U107" s="11">
        <v>507</v>
      </c>
    </row>
    <row r="108" spans="1:21" ht="30" customHeight="1">
      <c r="A108" s="41" t="s">
        <v>1094</v>
      </c>
      <c r="B108" s="41"/>
      <c r="C108" s="30">
        <v>108</v>
      </c>
      <c r="D108" s="43" t="s">
        <v>3729</v>
      </c>
      <c r="E108" s="37" t="s">
        <v>801</v>
      </c>
      <c r="F108" s="32" t="s">
        <v>1103</v>
      </c>
      <c r="G108" s="30" t="s">
        <v>1329</v>
      </c>
      <c r="H108" s="30" t="s">
        <v>820</v>
      </c>
      <c r="I108" s="32" t="s">
        <v>1104</v>
      </c>
      <c r="J108" s="33"/>
      <c r="K108" s="33" t="s">
        <v>795</v>
      </c>
      <c r="L108" s="34"/>
      <c r="M108" s="4"/>
      <c r="N108" s="4">
        <v>9</v>
      </c>
      <c r="O108" s="4"/>
      <c r="P108" s="42">
        <v>32.925621894502498</v>
      </c>
      <c r="Q108" s="42">
        <v>131.945467035012</v>
      </c>
      <c r="R108" s="32" t="s">
        <v>1304</v>
      </c>
      <c r="S108" s="201" t="str">
        <f t="shared" si="12"/>
        <v>https://cyberjapandata.gsi.go.jp/#16/32.9256218945025/131.945467035012/&amp;base=std&amp;ls=std&amp;disp=1&amp;vs=c1g1j0h0k0l0u0t0z0r0s0m0f1</v>
      </c>
      <c r="T108" s="112" t="s">
        <v>2436</v>
      </c>
      <c r="U108" s="11">
        <v>507</v>
      </c>
    </row>
    <row r="109" spans="1:21" ht="30" customHeight="1">
      <c r="A109" s="41" t="s">
        <v>1094</v>
      </c>
      <c r="B109" s="41"/>
      <c r="C109" s="30">
        <v>109</v>
      </c>
      <c r="D109" s="43" t="s">
        <v>3696</v>
      </c>
      <c r="E109" s="37" t="s">
        <v>969</v>
      </c>
      <c r="F109" s="32" t="s">
        <v>1105</v>
      </c>
      <c r="G109" s="30" t="s">
        <v>1363</v>
      </c>
      <c r="H109" s="30" t="s">
        <v>971</v>
      </c>
      <c r="I109" s="32" t="s">
        <v>892</v>
      </c>
      <c r="J109" s="33" t="s">
        <v>795</v>
      </c>
      <c r="K109" s="33" t="s">
        <v>795</v>
      </c>
      <c r="L109" s="34"/>
      <c r="M109" s="4">
        <v>34</v>
      </c>
      <c r="N109" s="4">
        <v>9</v>
      </c>
      <c r="O109" s="4">
        <v>20</v>
      </c>
      <c r="P109" s="42">
        <v>32.941520191530799</v>
      </c>
      <c r="Q109" s="42">
        <v>131.96238030144201</v>
      </c>
      <c r="R109" s="32" t="s">
        <v>1293</v>
      </c>
      <c r="S109" s="201" t="str">
        <f t="shared" si="12"/>
        <v>https://cyberjapandata.gsi.go.jp/#16/32.9415201915308/131.962380301442/&amp;base=std&amp;ls=std&amp;disp=1&amp;vs=c1g1j0h0k0l0u0t0z0r0s0m0f1</v>
      </c>
      <c r="T109" s="112" t="s">
        <v>2436</v>
      </c>
      <c r="U109" s="11">
        <v>507</v>
      </c>
    </row>
    <row r="110" spans="1:21" ht="30" customHeight="1">
      <c r="A110" s="41" t="s">
        <v>1094</v>
      </c>
      <c r="B110" s="41"/>
      <c r="C110" s="30">
        <v>110</v>
      </c>
      <c r="D110" s="43" t="s">
        <v>3730</v>
      </c>
      <c r="E110" s="37" t="s">
        <v>826</v>
      </c>
      <c r="F110" s="32" t="s">
        <v>1106</v>
      </c>
      <c r="G110" s="30" t="s">
        <v>1331</v>
      </c>
      <c r="H110" s="30" t="s">
        <v>828</v>
      </c>
      <c r="I110" s="32" t="s">
        <v>1107</v>
      </c>
      <c r="J110" s="33" t="s">
        <v>795</v>
      </c>
      <c r="K110" s="33" t="s">
        <v>818</v>
      </c>
      <c r="L110" s="34"/>
      <c r="M110" s="4">
        <v>17</v>
      </c>
      <c r="N110" s="4">
        <v>18</v>
      </c>
      <c r="O110" s="4"/>
      <c r="P110" s="42">
        <v>32.942154076437497</v>
      </c>
      <c r="Q110" s="42">
        <v>131.957872493537</v>
      </c>
      <c r="R110" s="32" t="s">
        <v>1299</v>
      </c>
      <c r="S110" s="201" t="str">
        <f t="shared" si="12"/>
        <v>https://cyberjapandata.gsi.go.jp/#16/32.9421540764375/131.957872493537/&amp;base=std&amp;ls=std&amp;disp=1&amp;vs=c1g1j0h0k0l0u0t0z0r0s0m0f1</v>
      </c>
      <c r="T110" s="112" t="s">
        <v>2436</v>
      </c>
      <c r="U110" s="11">
        <v>507</v>
      </c>
    </row>
    <row r="111" spans="1:21" ht="30" customHeight="1">
      <c r="A111" s="41" t="s">
        <v>1094</v>
      </c>
      <c r="B111" s="41"/>
      <c r="C111" s="30">
        <v>111</v>
      </c>
      <c r="D111" s="43" t="s">
        <v>3697</v>
      </c>
      <c r="E111" s="37" t="s">
        <v>1108</v>
      </c>
      <c r="F111" s="32" t="s">
        <v>1109</v>
      </c>
      <c r="G111" s="30" t="s">
        <v>1384</v>
      </c>
      <c r="H111" s="30" t="s">
        <v>1110</v>
      </c>
      <c r="I111" s="32" t="s">
        <v>842</v>
      </c>
      <c r="J111" s="33" t="s">
        <v>795</v>
      </c>
      <c r="K111" s="33" t="s">
        <v>795</v>
      </c>
      <c r="L111" s="34"/>
      <c r="M111" s="4">
        <v>21</v>
      </c>
      <c r="N111" s="4">
        <v>18</v>
      </c>
      <c r="O111" s="4">
        <v>0</v>
      </c>
      <c r="P111" s="42">
        <v>32.964784872785302</v>
      </c>
      <c r="Q111" s="42">
        <v>131.81962823488701</v>
      </c>
      <c r="R111" s="32" t="s">
        <v>1310</v>
      </c>
      <c r="S111" s="201" t="str">
        <f t="shared" si="12"/>
        <v>https://cyberjapandata.gsi.go.jp/#16/32.9647848727853/131.819628234887/&amp;base=std&amp;ls=std&amp;disp=1&amp;vs=c1g1j0h0k0l0u0t0z0r0s0m0f1</v>
      </c>
      <c r="T111" s="112" t="s">
        <v>2436</v>
      </c>
      <c r="U111" s="11">
        <v>507</v>
      </c>
    </row>
    <row r="112" spans="1:21" ht="30" customHeight="1">
      <c r="A112" s="41" t="s">
        <v>1094</v>
      </c>
      <c r="B112" s="41"/>
      <c r="C112" s="30">
        <v>112</v>
      </c>
      <c r="D112" s="43" t="s">
        <v>1111</v>
      </c>
      <c r="E112" s="37" t="s">
        <v>929</v>
      </c>
      <c r="F112" s="32" t="s">
        <v>1112</v>
      </c>
      <c r="G112" s="30" t="s">
        <v>1385</v>
      </c>
      <c r="H112" s="30" t="s">
        <v>1113</v>
      </c>
      <c r="I112" s="32" t="s">
        <v>1114</v>
      </c>
      <c r="J112" s="33" t="s">
        <v>795</v>
      </c>
      <c r="K112" s="33" t="s">
        <v>796</v>
      </c>
      <c r="L112" s="34"/>
      <c r="M112" s="4">
        <v>0</v>
      </c>
      <c r="N112" s="4">
        <v>18</v>
      </c>
      <c r="O112" s="4">
        <v>0</v>
      </c>
      <c r="P112" s="42">
        <v>32.9832136039131</v>
      </c>
      <c r="Q112" s="42">
        <v>131.85640382990499</v>
      </c>
      <c r="R112" s="32" t="s">
        <v>1311</v>
      </c>
      <c r="S112" s="201" t="str">
        <f t="shared" si="12"/>
        <v>https://cyberjapandata.gsi.go.jp/#16/32.9832136039131/131.856403829905/&amp;base=std&amp;ls=std&amp;disp=1&amp;vs=c1g1j0h0k0l0u0t0z0r0s0m0f1</v>
      </c>
      <c r="T112" s="112" t="s">
        <v>2436</v>
      </c>
      <c r="U112" s="11">
        <v>507</v>
      </c>
    </row>
    <row r="113" spans="1:21" ht="30" customHeight="1">
      <c r="A113" s="41" t="s">
        <v>1094</v>
      </c>
      <c r="B113" s="41"/>
      <c r="C113" s="30">
        <v>113</v>
      </c>
      <c r="D113" s="43" t="s">
        <v>1115</v>
      </c>
      <c r="E113" s="37" t="s">
        <v>924</v>
      </c>
      <c r="F113" s="32" t="s">
        <v>1005</v>
      </c>
      <c r="G113" s="30" t="s">
        <v>1386</v>
      </c>
      <c r="H113" s="30" t="s">
        <v>1116</v>
      </c>
      <c r="I113" s="32" t="s">
        <v>927</v>
      </c>
      <c r="J113" s="33"/>
      <c r="K113" s="33" t="s">
        <v>796</v>
      </c>
      <c r="L113" s="34"/>
      <c r="M113" s="4"/>
      <c r="N113" s="4">
        <v>18</v>
      </c>
      <c r="O113" s="4"/>
      <c r="P113" s="42">
        <v>32.953753144031303</v>
      </c>
      <c r="Q113" s="42">
        <v>131.79978272169501</v>
      </c>
      <c r="R113" s="32" t="s">
        <v>1301</v>
      </c>
      <c r="S113" s="201" t="str">
        <f t="shared" si="12"/>
        <v>https://cyberjapandata.gsi.go.jp/#16/32.9537531440313/131.799782721695/&amp;base=std&amp;ls=std&amp;disp=1&amp;vs=c1g1j0h0k0l0u0t0z0r0s0m0f1</v>
      </c>
      <c r="T113" s="112" t="s">
        <v>2436</v>
      </c>
      <c r="U113" s="11">
        <v>507</v>
      </c>
    </row>
    <row r="114" spans="1:21" ht="30" customHeight="1">
      <c r="A114" s="41" t="s">
        <v>1094</v>
      </c>
      <c r="B114" s="41"/>
      <c r="C114" s="30">
        <v>114</v>
      </c>
      <c r="D114" s="43" t="s">
        <v>999</v>
      </c>
      <c r="E114" s="37" t="s">
        <v>822</v>
      </c>
      <c r="F114" s="32" t="s">
        <v>1117</v>
      </c>
      <c r="G114" s="30" t="s">
        <v>1351</v>
      </c>
      <c r="H114" s="30" t="s">
        <v>916</v>
      </c>
      <c r="I114" s="32" t="s">
        <v>917</v>
      </c>
      <c r="J114" s="33"/>
      <c r="K114" s="33" t="s">
        <v>796</v>
      </c>
      <c r="L114" s="34"/>
      <c r="M114" s="4"/>
      <c r="N114" s="4">
        <v>18</v>
      </c>
      <c r="O114" s="4"/>
      <c r="P114" s="42">
        <v>32.958308283197802</v>
      </c>
      <c r="Q114" s="42">
        <v>131.86434156548401</v>
      </c>
      <c r="R114" s="32" t="s">
        <v>1287</v>
      </c>
      <c r="S114" s="201" t="str">
        <f t="shared" si="12"/>
        <v>https://cyberjapandata.gsi.go.jp/#16/32.9583082831978/131.864341565484/&amp;base=std&amp;ls=std&amp;disp=1&amp;vs=c1g1j0h0k0l0u0t0z0r0s0m0f1</v>
      </c>
      <c r="T114" s="112" t="s">
        <v>2436</v>
      </c>
      <c r="U114" s="11">
        <v>507</v>
      </c>
    </row>
    <row r="115" spans="1:21" ht="30" customHeight="1">
      <c r="A115" s="41" t="s">
        <v>1094</v>
      </c>
      <c r="B115" s="41"/>
      <c r="C115" s="30">
        <v>115</v>
      </c>
      <c r="D115" s="43" t="s">
        <v>3698</v>
      </c>
      <c r="E115" s="37" t="s">
        <v>880</v>
      </c>
      <c r="F115" s="32" t="s">
        <v>1098</v>
      </c>
      <c r="G115" s="30" t="s">
        <v>1383</v>
      </c>
      <c r="H115" s="30" t="s">
        <v>1118</v>
      </c>
      <c r="I115" s="32" t="s">
        <v>1100</v>
      </c>
      <c r="J115" s="33" t="s">
        <v>795</v>
      </c>
      <c r="K115" s="33" t="s">
        <v>796</v>
      </c>
      <c r="L115" s="34"/>
      <c r="M115" s="4">
        <v>7</v>
      </c>
      <c r="N115" s="4">
        <v>9</v>
      </c>
      <c r="O115" s="4"/>
      <c r="P115" s="42">
        <v>32.811766778661401</v>
      </c>
      <c r="Q115" s="42">
        <v>131.92496543138901</v>
      </c>
      <c r="R115" s="32" t="s">
        <v>1232</v>
      </c>
      <c r="S115" s="201" t="str">
        <f t="shared" si="12"/>
        <v>https://cyberjapandata.gsi.go.jp/#16/32.8117667786614/131.924965431389/&amp;base=std&amp;ls=std&amp;disp=1&amp;vs=c1g1j0h0k0l0u0t0z0r0s0m0f1</v>
      </c>
      <c r="T115" s="99" t="s">
        <v>1755</v>
      </c>
      <c r="U115" s="11">
        <v>507</v>
      </c>
    </row>
    <row r="116" spans="1:21" ht="30" customHeight="1">
      <c r="A116" s="41" t="s">
        <v>1094</v>
      </c>
      <c r="B116" s="41"/>
      <c r="C116" s="30">
        <v>116</v>
      </c>
      <c r="D116" s="43" t="s">
        <v>3731</v>
      </c>
      <c r="E116" s="37" t="s">
        <v>797</v>
      </c>
      <c r="F116" s="32" t="s">
        <v>1042</v>
      </c>
      <c r="G116" s="30" t="s">
        <v>1368</v>
      </c>
      <c r="H116" s="30" t="s">
        <v>891</v>
      </c>
      <c r="I116" s="32" t="s">
        <v>991</v>
      </c>
      <c r="J116" s="33" t="s">
        <v>795</v>
      </c>
      <c r="K116" s="33" t="s">
        <v>795</v>
      </c>
      <c r="L116" s="34" t="s">
        <v>805</v>
      </c>
      <c r="M116" s="4">
        <v>71</v>
      </c>
      <c r="N116" s="4">
        <v>18</v>
      </c>
      <c r="O116" s="4">
        <v>30</v>
      </c>
      <c r="P116" s="42">
        <v>32.970260918386899</v>
      </c>
      <c r="Q116" s="42">
        <v>131.90444073946401</v>
      </c>
      <c r="R116" s="32" t="s">
        <v>1224</v>
      </c>
      <c r="S116" s="201" t="str">
        <f t="shared" si="12"/>
        <v>https://cyberjapandata.gsi.go.jp/#16/32.9702609183869/131.904440739464/&amp;base=std&amp;ls=std&amp;disp=1&amp;vs=c1g1j0h0k0l0u0t0z0r0s0m0f1</v>
      </c>
      <c r="T116" s="99" t="s">
        <v>1758</v>
      </c>
      <c r="U116" s="11">
        <v>507</v>
      </c>
    </row>
    <row r="117" spans="1:21" ht="30" customHeight="1">
      <c r="A117" s="41" t="s">
        <v>1094</v>
      </c>
      <c r="B117" s="41"/>
      <c r="C117" s="30">
        <v>117</v>
      </c>
      <c r="D117" s="37" t="s">
        <v>3732</v>
      </c>
      <c r="E117" s="37" t="s">
        <v>884</v>
      </c>
      <c r="F117" s="32" t="s">
        <v>1119</v>
      </c>
      <c r="G117" s="30" t="s">
        <v>1347</v>
      </c>
      <c r="H117" s="30" t="s">
        <v>1120</v>
      </c>
      <c r="I117" s="32" t="s">
        <v>887</v>
      </c>
      <c r="J117" s="33" t="s">
        <v>795</v>
      </c>
      <c r="K117" s="33" t="s">
        <v>796</v>
      </c>
      <c r="L117" s="34"/>
      <c r="M117" s="4">
        <v>27</v>
      </c>
      <c r="N117" s="4">
        <v>18</v>
      </c>
      <c r="O117" s="4"/>
      <c r="P117" s="42">
        <v>32.853119233358498</v>
      </c>
      <c r="Q117" s="42">
        <v>131.62707653304099</v>
      </c>
      <c r="R117" s="32" t="s">
        <v>1217</v>
      </c>
      <c r="S117" s="201" t="str">
        <f t="shared" si="12"/>
        <v>https://cyberjapandata.gsi.go.jp/#16/32.8531192333585/131.627076533041/&amp;base=std&amp;ls=std&amp;disp=1&amp;vs=c1g1j0h0k0l0u0t0z0r0s0m0f1</v>
      </c>
      <c r="T117" s="112" t="s">
        <v>2436</v>
      </c>
      <c r="U117" s="11">
        <v>507</v>
      </c>
    </row>
    <row r="118" spans="1:21" ht="30" customHeight="1">
      <c r="A118" s="41" t="s">
        <v>1094</v>
      </c>
      <c r="B118" s="41"/>
      <c r="C118" s="30">
        <v>118</v>
      </c>
      <c r="D118" s="37" t="s">
        <v>3699</v>
      </c>
      <c r="E118" s="37" t="s">
        <v>1055</v>
      </c>
      <c r="F118" s="32" t="s">
        <v>1317</v>
      </c>
      <c r="G118" s="30" t="s">
        <v>1322</v>
      </c>
      <c r="H118" s="30"/>
      <c r="I118" s="32"/>
      <c r="J118" s="33"/>
      <c r="K118" s="33"/>
      <c r="L118" s="34"/>
      <c r="M118" s="4"/>
      <c r="N118" s="4">
        <v>18</v>
      </c>
      <c r="O118" s="4"/>
      <c r="P118" s="42">
        <v>32.9432522859559</v>
      </c>
      <c r="Q118" s="42">
        <v>131.83081093779001</v>
      </c>
      <c r="R118" s="32" t="s">
        <v>1318</v>
      </c>
      <c r="S118" s="201" t="str">
        <f t="shared" si="12"/>
        <v>https://cyberjapandata.gsi.go.jp/#16/32.9432522859559/131.83081093779/&amp;base=std&amp;ls=std&amp;disp=1&amp;vs=c1g1j0h0k0l0u0t0z0r0s0m0f1</v>
      </c>
      <c r="T118" s="112" t="s">
        <v>2436</v>
      </c>
      <c r="U118" s="11">
        <v>507</v>
      </c>
    </row>
    <row r="119" spans="1:21" ht="30" customHeight="1">
      <c r="A119" s="29" t="s">
        <v>1121</v>
      </c>
      <c r="B119" s="29"/>
      <c r="C119" s="30">
        <v>119</v>
      </c>
      <c r="D119" s="43" t="s">
        <v>1122</v>
      </c>
      <c r="E119" s="35" t="s">
        <v>810</v>
      </c>
      <c r="F119" s="32" t="s">
        <v>1123</v>
      </c>
      <c r="G119" s="30" t="s">
        <v>1327</v>
      </c>
      <c r="H119" s="30" t="s">
        <v>1124</v>
      </c>
      <c r="I119" s="32" t="s">
        <v>1125</v>
      </c>
      <c r="J119" s="33" t="s">
        <v>795</v>
      </c>
      <c r="K119" s="33" t="s">
        <v>795</v>
      </c>
      <c r="L119" s="34"/>
      <c r="M119" s="4">
        <v>8</v>
      </c>
      <c r="N119" s="4">
        <v>0</v>
      </c>
      <c r="O119" s="4">
        <v>3</v>
      </c>
      <c r="P119" s="42">
        <v>32.932612229635801</v>
      </c>
      <c r="Q119" s="42">
        <v>131.862308811818</v>
      </c>
      <c r="R119" s="32" t="s">
        <v>1265</v>
      </c>
      <c r="S119" s="201" t="str">
        <f t="shared" si="12"/>
        <v>https://cyberjapandata.gsi.go.jp/#16/32.9326122296358/131.862308811818/&amp;base=std&amp;ls=std&amp;disp=1&amp;vs=c1g1j0h0k0l0u0t0z0r0s0m0f1</v>
      </c>
      <c r="T119" s="112" t="s">
        <v>2436</v>
      </c>
      <c r="U119" s="11">
        <v>507</v>
      </c>
    </row>
    <row r="120" spans="1:21" ht="23.1" customHeight="1">
      <c r="A120" s="29" t="s">
        <v>1126</v>
      </c>
      <c r="B120" s="29" t="s">
        <v>1763</v>
      </c>
      <c r="C120" s="30">
        <v>120</v>
      </c>
      <c r="D120" s="37" t="s">
        <v>1127</v>
      </c>
      <c r="E120" s="37" t="s">
        <v>856</v>
      </c>
      <c r="F120" s="32" t="s">
        <v>952</v>
      </c>
      <c r="G120" s="30" t="s">
        <v>1359</v>
      </c>
      <c r="H120" s="30" t="s">
        <v>1067</v>
      </c>
      <c r="I120" s="42" t="s">
        <v>1128</v>
      </c>
      <c r="J120" s="33"/>
      <c r="K120" s="33" t="s">
        <v>818</v>
      </c>
      <c r="L120" s="34"/>
      <c r="M120" s="4"/>
      <c r="N120" s="4">
        <v>21</v>
      </c>
      <c r="O120" s="4"/>
      <c r="P120" s="42">
        <v>32.978487731341197</v>
      </c>
      <c r="Q120" s="42">
        <v>131.848562101135</v>
      </c>
      <c r="R120" s="32" t="s">
        <v>1307</v>
      </c>
      <c r="S120" s="201" t="str">
        <f t="shared" si="12"/>
        <v>https://cyberjapandata.gsi.go.jp/#16/32.9784877313412/131.848562101135/&amp;base=std&amp;ls=std&amp;disp=1&amp;vs=c1g1j0h0k0l0u0t0z0r0s0m0f1</v>
      </c>
      <c r="T120" s="112" t="s">
        <v>2436</v>
      </c>
      <c r="U120" s="11">
        <v>507</v>
      </c>
    </row>
    <row r="121" spans="1:21" ht="30" customHeight="1">
      <c r="A121" s="29" t="s">
        <v>1126</v>
      </c>
      <c r="B121" s="29" t="s">
        <v>1763</v>
      </c>
      <c r="C121" s="30">
        <v>121</v>
      </c>
      <c r="D121" s="37" t="s">
        <v>17</v>
      </c>
      <c r="E121" s="37" t="s">
        <v>988</v>
      </c>
      <c r="F121" s="32" t="s">
        <v>989</v>
      </c>
      <c r="G121" s="30" t="s">
        <v>1368</v>
      </c>
      <c r="H121" s="30" t="s">
        <v>990</v>
      </c>
      <c r="I121" s="42" t="s">
        <v>991</v>
      </c>
      <c r="J121" s="33" t="s">
        <v>337</v>
      </c>
      <c r="K121" s="33" t="s">
        <v>337</v>
      </c>
      <c r="L121" s="34" t="s">
        <v>805</v>
      </c>
      <c r="M121" s="4">
        <v>19</v>
      </c>
      <c r="N121" s="4">
        <v>9</v>
      </c>
      <c r="O121" s="4"/>
      <c r="P121" s="42">
        <v>33.016305800393901</v>
      </c>
      <c r="Q121" s="42">
        <v>131.90186248632301</v>
      </c>
      <c r="R121" s="32" t="s">
        <v>1242</v>
      </c>
      <c r="S121" s="201" t="str">
        <f t="shared" si="12"/>
        <v>https://cyberjapandata.gsi.go.jp/#16/33.0163058003939/131.901862486323/&amp;base=std&amp;ls=std&amp;disp=1&amp;vs=c1g1j0h0k0l0u0t0z0r0s0m0f1</v>
      </c>
      <c r="T121" s="99" t="s">
        <v>1756</v>
      </c>
      <c r="U121" s="11">
        <v>507</v>
      </c>
    </row>
    <row r="122" spans="1:21" ht="30" customHeight="1">
      <c r="A122" s="29" t="s">
        <v>1126</v>
      </c>
      <c r="B122" s="29" t="s">
        <v>1763</v>
      </c>
      <c r="C122" s="30">
        <v>122</v>
      </c>
      <c r="D122" s="37" t="s">
        <v>1129</v>
      </c>
      <c r="E122" s="37" t="s">
        <v>988</v>
      </c>
      <c r="F122" s="32" t="s">
        <v>989</v>
      </c>
      <c r="G122" s="30" t="s">
        <v>1368</v>
      </c>
      <c r="H122" s="30" t="s">
        <v>990</v>
      </c>
      <c r="I122" s="32" t="s">
        <v>991</v>
      </c>
      <c r="J122" s="33" t="s">
        <v>337</v>
      </c>
      <c r="K122" s="33" t="s">
        <v>337</v>
      </c>
      <c r="L122" s="34"/>
      <c r="M122" s="4">
        <v>23</v>
      </c>
      <c r="N122" s="4">
        <v>20</v>
      </c>
      <c r="O122" s="4"/>
      <c r="P122" s="42">
        <v>33.016192905832703</v>
      </c>
      <c r="Q122" s="42">
        <v>131.902045023928</v>
      </c>
      <c r="R122" s="32" t="s">
        <v>1243</v>
      </c>
      <c r="S122" s="201" t="str">
        <f t="shared" si="12"/>
        <v>https://cyberjapandata.gsi.go.jp/#16/33.0161929058327/131.902045023928/&amp;base=std&amp;ls=std&amp;disp=1&amp;vs=c1g1j0h0k0l0u0t0z0r0s0m0f1</v>
      </c>
      <c r="T122" s="99" t="s">
        <v>1756</v>
      </c>
      <c r="U122" s="11">
        <v>507</v>
      </c>
    </row>
    <row r="123" spans="1:21" ht="30" customHeight="1">
      <c r="A123" s="29" t="s">
        <v>1126</v>
      </c>
      <c r="B123" s="29" t="s">
        <v>1763</v>
      </c>
      <c r="C123" s="30">
        <v>123</v>
      </c>
      <c r="D123" s="37" t="s">
        <v>1130</v>
      </c>
      <c r="E123" s="37" t="s">
        <v>903</v>
      </c>
      <c r="F123" s="32" t="s">
        <v>938</v>
      </c>
      <c r="G123" s="30" t="s">
        <v>1356</v>
      </c>
      <c r="H123" s="30" t="s">
        <v>939</v>
      </c>
      <c r="I123" s="32" t="s">
        <v>887</v>
      </c>
      <c r="J123" s="33" t="s">
        <v>795</v>
      </c>
      <c r="K123" s="33" t="s">
        <v>796</v>
      </c>
      <c r="L123" s="34"/>
      <c r="M123" s="4">
        <v>54</v>
      </c>
      <c r="N123" s="4">
        <v>23</v>
      </c>
      <c r="O123" s="4"/>
      <c r="P123" s="42">
        <v>32.935988743352198</v>
      </c>
      <c r="Q123" s="42">
        <v>131.91172844238901</v>
      </c>
      <c r="R123" s="32" t="s">
        <v>1273</v>
      </c>
      <c r="S123" s="201" t="str">
        <f t="shared" si="12"/>
        <v>https://cyberjapandata.gsi.go.jp/#16/32.9359887433522/131.911728442389/&amp;base=std&amp;ls=std&amp;disp=1&amp;vs=c1g1j0h0k0l0u0t0z0r0s0m0f1</v>
      </c>
      <c r="T123" s="99" t="s">
        <v>1754</v>
      </c>
      <c r="U123" s="11">
        <v>507</v>
      </c>
    </row>
    <row r="124" spans="1:21" ht="30" customHeight="1">
      <c r="A124" s="29" t="s">
        <v>1126</v>
      </c>
      <c r="B124" s="29" t="s">
        <v>1763</v>
      </c>
      <c r="C124" s="30">
        <v>124</v>
      </c>
      <c r="D124" s="37" t="s">
        <v>3700</v>
      </c>
      <c r="E124" s="37" t="s">
        <v>1080</v>
      </c>
      <c r="F124" s="32" t="s">
        <v>1081</v>
      </c>
      <c r="G124" s="30" t="s">
        <v>1378</v>
      </c>
      <c r="H124" s="30" t="s">
        <v>1082</v>
      </c>
      <c r="I124" s="42" t="s">
        <v>887</v>
      </c>
      <c r="J124" s="33" t="s">
        <v>795</v>
      </c>
      <c r="K124" s="33" t="s">
        <v>796</v>
      </c>
      <c r="L124" s="34"/>
      <c r="M124" s="4">
        <v>27</v>
      </c>
      <c r="N124" s="4">
        <v>29</v>
      </c>
      <c r="O124" s="4">
        <v>0</v>
      </c>
      <c r="P124" s="42">
        <v>32.8563647612756</v>
      </c>
      <c r="Q124" s="42">
        <v>131.95023489908701</v>
      </c>
      <c r="R124" s="32" t="s">
        <v>1235</v>
      </c>
      <c r="S124" s="201" t="str">
        <f t="shared" si="12"/>
        <v>https://cyberjapandata.gsi.go.jp/#16/32.8563647612756/131.950234899087/&amp;base=std&amp;ls=std&amp;disp=1&amp;vs=c1g1j0h0k0l0u0t0z0r0s0m0f1</v>
      </c>
      <c r="T124" s="99" t="s">
        <v>1758</v>
      </c>
      <c r="U124" s="11">
        <v>507</v>
      </c>
    </row>
    <row r="125" spans="1:21" ht="30" customHeight="1">
      <c r="A125" s="38" t="s">
        <v>1131</v>
      </c>
      <c r="B125" s="29" t="s">
        <v>1763</v>
      </c>
      <c r="C125" s="30">
        <v>125</v>
      </c>
      <c r="D125" s="57" t="s">
        <v>1132</v>
      </c>
      <c r="E125" s="57" t="s">
        <v>880</v>
      </c>
      <c r="F125" s="32" t="s">
        <v>1133</v>
      </c>
      <c r="G125" s="30" t="s">
        <v>1383</v>
      </c>
      <c r="H125" s="30" t="s">
        <v>1118</v>
      </c>
      <c r="I125" s="32" t="s">
        <v>1100</v>
      </c>
      <c r="J125" s="33" t="s">
        <v>795</v>
      </c>
      <c r="K125" s="33" t="s">
        <v>796</v>
      </c>
      <c r="L125" s="34"/>
      <c r="M125" s="4">
        <v>15</v>
      </c>
      <c r="N125" s="4">
        <v>17</v>
      </c>
      <c r="O125" s="4"/>
      <c r="P125" s="42">
        <v>32.812128870628399</v>
      </c>
      <c r="Q125" s="42">
        <v>131.92469814734801</v>
      </c>
      <c r="R125" s="32" t="s">
        <v>1229</v>
      </c>
      <c r="S125" s="201" t="str">
        <f t="shared" si="12"/>
        <v>https://cyberjapandata.gsi.go.jp/#16/32.8121288706284/131.924698147348/&amp;base=std&amp;ls=std&amp;disp=1&amp;vs=c1g1j0h0k0l0u0t0z0r0s0m0f1</v>
      </c>
      <c r="T125" s="99" t="s">
        <v>1758</v>
      </c>
      <c r="U125" s="11">
        <v>507</v>
      </c>
    </row>
    <row r="126" spans="1:21" ht="30" customHeight="1">
      <c r="A126" s="38" t="s">
        <v>1134</v>
      </c>
      <c r="B126" s="29"/>
      <c r="C126" s="30">
        <v>126</v>
      </c>
      <c r="D126" s="40" t="s">
        <v>1135</v>
      </c>
      <c r="E126" s="40" t="s">
        <v>1136</v>
      </c>
      <c r="F126" s="42" t="s">
        <v>1137</v>
      </c>
      <c r="G126" s="30" t="s">
        <v>1387</v>
      </c>
      <c r="H126" s="30" t="s">
        <v>1138</v>
      </c>
      <c r="I126" s="32" t="s">
        <v>887</v>
      </c>
      <c r="J126" s="33" t="s">
        <v>795</v>
      </c>
      <c r="K126" s="33" t="s">
        <v>796</v>
      </c>
      <c r="L126" s="34"/>
      <c r="M126" s="4">
        <v>6</v>
      </c>
      <c r="N126" s="4">
        <v>0</v>
      </c>
      <c r="O126" s="4">
        <v>15</v>
      </c>
      <c r="P126" s="42">
        <v>32.998880128968203</v>
      </c>
      <c r="Q126" s="42">
        <v>131.92359060841301</v>
      </c>
      <c r="R126" s="42" t="s">
        <v>1214</v>
      </c>
      <c r="S126" s="201" t="str">
        <f t="shared" si="12"/>
        <v>https://cyberjapandata.gsi.go.jp/#16/32.9988801289682/131.923590608413/&amp;base=std&amp;ls=std&amp;disp=1&amp;vs=c1g1j0h0k0l0u0t0z0r0s0m0f1</v>
      </c>
      <c r="T126" s="99" t="s">
        <v>1757</v>
      </c>
      <c r="U126" s="11">
        <v>507</v>
      </c>
    </row>
    <row r="127" spans="1:21" ht="30" customHeight="1">
      <c r="A127" s="38" t="s">
        <v>1134</v>
      </c>
      <c r="B127" s="29"/>
      <c r="C127" s="30">
        <v>127</v>
      </c>
      <c r="D127" s="40" t="s">
        <v>1139</v>
      </c>
      <c r="E127" s="40" t="s">
        <v>839</v>
      </c>
      <c r="F127" s="32" t="s">
        <v>1140</v>
      </c>
      <c r="G127" s="30" t="s">
        <v>1388</v>
      </c>
      <c r="H127" s="30" t="s">
        <v>841</v>
      </c>
      <c r="I127" s="32" t="s">
        <v>842</v>
      </c>
      <c r="J127" s="33" t="s">
        <v>795</v>
      </c>
      <c r="K127" s="33" t="s">
        <v>796</v>
      </c>
      <c r="L127" s="34"/>
      <c r="M127" s="4">
        <v>8</v>
      </c>
      <c r="N127" s="4">
        <v>0</v>
      </c>
      <c r="O127" s="4">
        <v>17</v>
      </c>
      <c r="P127" s="42">
        <v>32.890352155889701</v>
      </c>
      <c r="Q127" s="42">
        <v>131.75407033811601</v>
      </c>
      <c r="R127" s="32" t="s">
        <v>1276</v>
      </c>
      <c r="S127" s="201" t="str">
        <f t="shared" si="12"/>
        <v>https://cyberjapandata.gsi.go.jp/#16/32.8903521558897/131.754070338116/&amp;base=std&amp;ls=std&amp;disp=1&amp;vs=c1g1j0h0k0l0u0t0z0r0s0m0f1</v>
      </c>
      <c r="T127" s="112" t="s">
        <v>2436</v>
      </c>
      <c r="U127" s="11">
        <v>507</v>
      </c>
    </row>
    <row r="128" spans="1:21" ht="30" customHeight="1">
      <c r="A128" s="38" t="s">
        <v>1134</v>
      </c>
      <c r="B128" s="29"/>
      <c r="C128" s="30">
        <v>128</v>
      </c>
      <c r="D128" s="40" t="s">
        <v>1141</v>
      </c>
      <c r="E128" s="40" t="s">
        <v>880</v>
      </c>
      <c r="F128" s="42" t="s">
        <v>1142</v>
      </c>
      <c r="G128" s="30" t="s">
        <v>1382</v>
      </c>
      <c r="H128" s="30" t="s">
        <v>1143</v>
      </c>
      <c r="I128" s="32" t="s">
        <v>1100</v>
      </c>
      <c r="J128" s="33" t="s">
        <v>795</v>
      </c>
      <c r="K128" s="33" t="s">
        <v>796</v>
      </c>
      <c r="L128" s="34"/>
      <c r="M128" s="4">
        <v>9</v>
      </c>
      <c r="N128" s="4">
        <v>0</v>
      </c>
      <c r="O128" s="4">
        <v>38</v>
      </c>
      <c r="P128" s="42">
        <v>32.802027016652403</v>
      </c>
      <c r="Q128" s="42">
        <v>131.92130705628301</v>
      </c>
      <c r="R128" s="42" t="s">
        <v>1231</v>
      </c>
      <c r="S128" s="201" t="str">
        <f t="shared" si="12"/>
        <v>https://cyberjapandata.gsi.go.jp/#16/32.8020270166524/131.921307056283/&amp;base=std&amp;ls=std&amp;disp=1&amp;vs=c1g1j0h0k0l0u0t0z0r0s0m0f1</v>
      </c>
      <c r="T128" s="99" t="s">
        <v>1755</v>
      </c>
      <c r="U128" s="11">
        <v>507</v>
      </c>
    </row>
    <row r="129" spans="1:21" ht="30" customHeight="1">
      <c r="A129" s="38" t="s">
        <v>1134</v>
      </c>
      <c r="B129" s="29"/>
      <c r="C129" s="30">
        <v>130</v>
      </c>
      <c r="D129" s="40" t="s">
        <v>1147</v>
      </c>
      <c r="E129" s="40" t="s">
        <v>1075</v>
      </c>
      <c r="F129" s="42" t="s">
        <v>944</v>
      </c>
      <c r="G129" s="30" t="s">
        <v>1379</v>
      </c>
      <c r="H129" s="30" t="s">
        <v>1148</v>
      </c>
      <c r="I129" s="32" t="s">
        <v>946</v>
      </c>
      <c r="J129" s="33" t="s">
        <v>795</v>
      </c>
      <c r="K129" s="33" t="s">
        <v>795</v>
      </c>
      <c r="L129" s="34"/>
      <c r="M129" s="4">
        <v>62</v>
      </c>
      <c r="N129" s="4">
        <v>30</v>
      </c>
      <c r="O129" s="4">
        <v>18</v>
      </c>
      <c r="P129" s="42">
        <v>32.878807823349803</v>
      </c>
      <c r="Q129" s="42">
        <v>131.757470084608</v>
      </c>
      <c r="R129" s="42" t="s">
        <v>1282</v>
      </c>
      <c r="S129" s="201" t="str">
        <f t="shared" ref="S129:S130" si="13">HYPERLINK("https://cyberjapandata.gsi.go.jp/#16/"&amp;P129&amp;"/"&amp;Q129&amp;"/&amp;base=std&amp;ls=std&amp;disp=1&amp;vs=c1g1j0h0k0l0u0t0z0r0s0m0f1")</f>
        <v>https://cyberjapandata.gsi.go.jp/#16/32.8788078233498/131.757470084608/&amp;base=std&amp;ls=std&amp;disp=1&amp;vs=c1g1j0h0k0l0u0t0z0r0s0m0f1</v>
      </c>
      <c r="T129" s="112" t="s">
        <v>2436</v>
      </c>
      <c r="U129" s="11">
        <v>507</v>
      </c>
    </row>
    <row r="130" spans="1:21" ht="30" customHeight="1">
      <c r="A130" s="38" t="s">
        <v>1134</v>
      </c>
      <c r="B130" s="29"/>
      <c r="C130" s="30">
        <v>132</v>
      </c>
      <c r="D130" s="40" t="s">
        <v>1151</v>
      </c>
      <c r="E130" s="40" t="s">
        <v>884</v>
      </c>
      <c r="F130" s="32" t="s">
        <v>1152</v>
      </c>
      <c r="G130" s="30" t="s">
        <v>1346</v>
      </c>
      <c r="H130" s="30" t="s">
        <v>886</v>
      </c>
      <c r="I130" s="32" t="s">
        <v>887</v>
      </c>
      <c r="J130" s="33" t="s">
        <v>795</v>
      </c>
      <c r="K130" s="33" t="s">
        <v>796</v>
      </c>
      <c r="L130" s="34"/>
      <c r="M130" s="4">
        <v>27</v>
      </c>
      <c r="N130" s="4"/>
      <c r="O130" s="4">
        <v>15</v>
      </c>
      <c r="P130" s="42">
        <v>32.853310446516403</v>
      </c>
      <c r="Q130" s="42">
        <v>131.62691877780901</v>
      </c>
      <c r="R130" s="32" t="s">
        <v>1218</v>
      </c>
      <c r="S130" s="201" t="str">
        <f t="shared" si="13"/>
        <v>https://cyberjapandata.gsi.go.jp/#16/32.8533104465164/131.626918777809/&amp;base=std&amp;ls=std&amp;disp=1&amp;vs=c1g1j0h0k0l0u0t0z0r0s0m0f1</v>
      </c>
      <c r="T130" s="112" t="s">
        <v>2436</v>
      </c>
      <c r="U130" s="11">
        <v>507</v>
      </c>
    </row>
    <row r="131" spans="1:21" ht="30" customHeight="1"/>
    <row r="132" spans="1:21" ht="31.5" customHeight="1">
      <c r="A132" s="59" t="s">
        <v>1153</v>
      </c>
      <c r="B132" s="59"/>
    </row>
    <row r="133" spans="1:21" ht="23.1" customHeight="1">
      <c r="A133" s="29" t="s">
        <v>790</v>
      </c>
      <c r="B133" s="29"/>
      <c r="C133" s="60">
        <v>1</v>
      </c>
      <c r="D133" s="61" t="s">
        <v>3733</v>
      </c>
      <c r="E133" s="61" t="s">
        <v>1056</v>
      </c>
      <c r="F133" s="62" t="s">
        <v>1154</v>
      </c>
      <c r="G133" s="60"/>
      <c r="H133" s="60" t="s">
        <v>1155</v>
      </c>
      <c r="I133" s="62" t="s">
        <v>1156</v>
      </c>
      <c r="J133" s="63"/>
      <c r="K133" s="63" t="s">
        <v>795</v>
      </c>
      <c r="L133" s="64" t="s">
        <v>1157</v>
      </c>
      <c r="P133" s="62"/>
      <c r="Q133" s="62"/>
      <c r="R133" s="62"/>
    </row>
    <row r="134" spans="1:21" ht="30" customHeight="1">
      <c r="A134" s="29" t="s">
        <v>1060</v>
      </c>
      <c r="B134" s="29"/>
      <c r="C134" s="60">
        <v>2</v>
      </c>
      <c r="D134" s="65" t="s">
        <v>1158</v>
      </c>
      <c r="E134" s="66" t="s">
        <v>880</v>
      </c>
      <c r="F134" s="62" t="s">
        <v>1030</v>
      </c>
      <c r="G134" s="60"/>
      <c r="H134" s="60" t="s">
        <v>882</v>
      </c>
      <c r="I134" s="62" t="s">
        <v>950</v>
      </c>
      <c r="J134" s="63"/>
      <c r="K134" s="63" t="s">
        <v>796</v>
      </c>
      <c r="L134" s="64" t="s">
        <v>1159</v>
      </c>
      <c r="P134" s="62"/>
      <c r="Q134" s="62"/>
      <c r="R134" s="62"/>
    </row>
    <row r="135" spans="1:21" ht="30" customHeight="1">
      <c r="A135" s="41" t="s">
        <v>1094</v>
      </c>
      <c r="B135" s="41"/>
      <c r="C135" s="60">
        <v>3</v>
      </c>
      <c r="D135" s="67" t="s">
        <v>3701</v>
      </c>
      <c r="E135" s="68" t="s">
        <v>814</v>
      </c>
      <c r="F135" s="62" t="s">
        <v>1160</v>
      </c>
      <c r="G135" s="60"/>
      <c r="H135" s="60">
        <v>440588</v>
      </c>
      <c r="I135" s="62" t="s">
        <v>1161</v>
      </c>
      <c r="J135" s="63"/>
      <c r="K135" s="63" t="s">
        <v>818</v>
      </c>
      <c r="L135" s="64"/>
      <c r="P135" s="62"/>
      <c r="Q135" s="62"/>
      <c r="R135" s="62"/>
    </row>
    <row r="136" spans="1:21" ht="30" customHeight="1">
      <c r="A136" s="38" t="s">
        <v>1134</v>
      </c>
      <c r="B136" s="38"/>
      <c r="C136" s="60">
        <v>4</v>
      </c>
      <c r="D136" s="69" t="s">
        <v>1162</v>
      </c>
      <c r="E136" s="69" t="s">
        <v>1163</v>
      </c>
      <c r="F136" s="62" t="s">
        <v>1164</v>
      </c>
      <c r="G136" s="60"/>
      <c r="H136" s="60" t="s">
        <v>1165</v>
      </c>
      <c r="I136" s="62" t="s">
        <v>1166</v>
      </c>
      <c r="J136" s="63" t="s">
        <v>795</v>
      </c>
      <c r="K136" s="63" t="s">
        <v>795</v>
      </c>
      <c r="L136" s="64" t="s">
        <v>1167</v>
      </c>
      <c r="P136" s="62"/>
      <c r="Q136" s="62"/>
      <c r="R136" s="62"/>
    </row>
    <row r="137" spans="1:21" ht="23.1" customHeight="1">
      <c r="C137" s="16">
        <v>129</v>
      </c>
      <c r="D137" s="16" t="s">
        <v>1144</v>
      </c>
      <c r="E137" s="16" t="s">
        <v>1168</v>
      </c>
      <c r="F137" s="58" t="s">
        <v>1169</v>
      </c>
      <c r="H137" s="16" t="s">
        <v>1145</v>
      </c>
      <c r="I137" s="16" t="s">
        <v>1146</v>
      </c>
      <c r="K137" s="19" t="s">
        <v>337</v>
      </c>
      <c r="L137" s="16" t="s">
        <v>1171</v>
      </c>
    </row>
    <row r="138" spans="1:21" ht="23.1" customHeight="1">
      <c r="C138" s="16">
        <v>54</v>
      </c>
      <c r="D138" s="16" t="s">
        <v>980</v>
      </c>
      <c r="E138" s="16" t="s">
        <v>1172</v>
      </c>
      <c r="F138" s="58" t="s">
        <v>1173</v>
      </c>
      <c r="H138" s="16" t="s">
        <v>981</v>
      </c>
      <c r="I138" s="16" t="s">
        <v>932</v>
      </c>
      <c r="K138" s="19" t="s">
        <v>818</v>
      </c>
      <c r="L138" s="16" t="s">
        <v>1171</v>
      </c>
    </row>
    <row r="139" spans="1:21" ht="23.1" customHeight="1">
      <c r="C139" s="16">
        <f t="shared" ref="C139" si="14">ROW()-5</f>
        <v>134</v>
      </c>
      <c r="D139" s="16" t="s">
        <v>3702</v>
      </c>
      <c r="E139" s="16" t="s">
        <v>1174</v>
      </c>
      <c r="F139" s="58" t="s">
        <v>328</v>
      </c>
      <c r="H139" s="16" t="s">
        <v>1175</v>
      </c>
      <c r="I139" s="16" t="s">
        <v>892</v>
      </c>
      <c r="K139" s="19" t="s">
        <v>1170</v>
      </c>
      <c r="L139" s="16" t="s">
        <v>1171</v>
      </c>
    </row>
    <row r="140" spans="1:21" ht="23.1" customHeight="1">
      <c r="C140" s="16">
        <v>131</v>
      </c>
      <c r="D140" s="16" t="s">
        <v>1149</v>
      </c>
      <c r="E140" s="16" t="s">
        <v>1176</v>
      </c>
      <c r="F140" s="58" t="s">
        <v>1177</v>
      </c>
      <c r="H140" s="16" t="s">
        <v>1150</v>
      </c>
      <c r="I140" s="16" t="s">
        <v>1021</v>
      </c>
      <c r="K140" s="19" t="s">
        <v>337</v>
      </c>
      <c r="L140" s="16" t="s">
        <v>1171</v>
      </c>
    </row>
    <row r="147" spans="4:11" ht="23.1" customHeight="1">
      <c r="H147" s="16" t="s">
        <v>1178</v>
      </c>
      <c r="J147" s="19" t="s">
        <v>1179</v>
      </c>
    </row>
    <row r="148" spans="4:11" ht="23.1" customHeight="1">
      <c r="H148" s="16" t="s">
        <v>795</v>
      </c>
      <c r="I148" s="16">
        <f>COUNTIF(J1:J130,"○")</f>
        <v>105</v>
      </c>
      <c r="J148" s="19" t="s">
        <v>795</v>
      </c>
      <c r="K148" s="70">
        <f>COUNTIF(K1:K130,"○")</f>
        <v>54</v>
      </c>
    </row>
    <row r="149" spans="4:11" ht="23.1" customHeight="1">
      <c r="D149" s="16" t="s">
        <v>1180</v>
      </c>
      <c r="J149" s="19" t="s">
        <v>796</v>
      </c>
      <c r="K149" s="70">
        <f>COUNTIF(K2:K147,"-")</f>
        <v>52</v>
      </c>
    </row>
    <row r="150" spans="4:11" ht="23.1" customHeight="1">
      <c r="J150" s="19" t="s">
        <v>818</v>
      </c>
      <c r="K150" s="70">
        <f>COUNTIF(K3:K148,"未")</f>
        <v>16</v>
      </c>
    </row>
    <row r="151" spans="4:11" ht="23.1" customHeight="1">
      <c r="J151" s="19" t="s">
        <v>1181</v>
      </c>
      <c r="K151" s="19">
        <f>SUM(K148:K150)</f>
        <v>122</v>
      </c>
    </row>
  </sheetData>
  <autoFilter ref="A2:S130" xr:uid="{07503029-7FAF-475B-B7D1-8EF6A4C23F53}"/>
  <sortState xmlns:xlrd2="http://schemas.microsoft.com/office/spreadsheetml/2017/richdata2" ref="A3:L130">
    <sortCondition ref="C3:C130"/>
  </sortState>
  <phoneticPr fontId="2"/>
  <pageMargins left="0.59055118110236227" right="0" top="0.78740157480314965" bottom="0.39370078740157483" header="0.39370078740157483" footer="0"/>
  <pageSetup paperSize="9" scale="32" fitToHeight="0" orientation="portrait"/>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5052E-8035-438C-9CA7-B25974FAD0CC}">
  <sheetPr>
    <tabColor rgb="FF0000FF"/>
  </sheetPr>
  <dimension ref="A1:BA1807"/>
  <sheetViews>
    <sheetView zoomScale="85" zoomScaleNormal="85" workbookViewId="0">
      <pane xSplit="9" ySplit="6" topLeftCell="AP7" activePane="bottomRight" state="frozenSplit"/>
      <selection activeCell="I288" sqref="I288:I562"/>
      <selection pane="topRight" activeCell="I5" sqref="I5"/>
      <selection pane="bottomLeft" activeCell="A7" sqref="A7"/>
      <selection pane="bottomRight" activeCell="F23" sqref="F23"/>
    </sheetView>
  </sheetViews>
  <sheetFormatPr defaultRowHeight="13.5"/>
  <cols>
    <col min="1" max="1" width="5.375" style="1" customWidth="1"/>
    <col min="2" max="2" width="40.625" style="1" customWidth="1"/>
    <col min="3" max="3" width="19.75" style="1" customWidth="1"/>
    <col min="4" max="5" width="11.375" style="1" customWidth="1"/>
    <col min="6" max="6" width="25.25" style="1" customWidth="1"/>
    <col min="7" max="8" width="10.875" style="1" customWidth="1"/>
    <col min="9" max="9" width="17.875" style="1" customWidth="1"/>
    <col min="10" max="10" width="25.25" style="1" customWidth="1"/>
    <col min="11" max="11" width="18.75" style="251" customWidth="1"/>
    <col min="12" max="14" width="25.25" style="251" customWidth="1"/>
    <col min="15" max="15" width="46.25" style="1" customWidth="1"/>
    <col min="16" max="18" width="10.875" style="1" customWidth="1"/>
    <col min="19" max="22" width="8.25" style="1" customWidth="1"/>
    <col min="23" max="23" width="11.125" style="1" customWidth="1"/>
    <col min="24" max="24" width="10.875" style="1" customWidth="1"/>
    <col min="25" max="25" width="9" style="1"/>
    <col min="26" max="26" width="9" style="239"/>
    <col min="27" max="27" width="12.25" style="239" customWidth="1"/>
    <col min="28" max="28" width="9" style="74"/>
    <col min="29" max="32" width="14.125" style="239" customWidth="1"/>
    <col min="33" max="33" width="25.25" style="239" customWidth="1"/>
    <col min="34" max="34" width="14.125" style="74" customWidth="1"/>
    <col min="35" max="35" width="12.125" style="239" customWidth="1"/>
    <col min="36" max="37" width="9" style="239"/>
    <col min="38" max="38" width="9" style="74"/>
    <col min="39" max="42" width="9" style="239"/>
    <col min="43" max="43" width="9" style="74"/>
    <col min="44" max="44" width="22.375" style="239" customWidth="1"/>
    <col min="45" max="45" width="9" style="239"/>
    <col min="46" max="46" width="9" style="74"/>
    <col min="47" max="47" width="9" style="239"/>
    <col min="48" max="48" width="5.25" style="74" customWidth="1"/>
    <col min="49" max="50" width="9" style="239"/>
    <col min="51" max="266" width="9" style="1"/>
    <col min="267" max="267" width="5.375" style="1" customWidth="1"/>
    <col min="268" max="268" width="24.25" style="1" customWidth="1"/>
    <col min="269" max="269" width="25.75" style="1" customWidth="1"/>
    <col min="270" max="270" width="19.75" style="1" customWidth="1"/>
    <col min="271" max="274" width="30.875" style="1" customWidth="1"/>
    <col min="275" max="275" width="14.625" style="1" customWidth="1"/>
    <col min="276" max="277" width="10.875" style="1" customWidth="1"/>
    <col min="278" max="278" width="58.25" style="1" customWidth="1"/>
    <col min="279" max="280" width="10.875" style="1" customWidth="1"/>
    <col min="281" max="284" width="8.25" style="1" customWidth="1"/>
    <col min="285" max="285" width="9" style="1"/>
    <col min="286" max="286" width="10.875" style="1" customWidth="1"/>
    <col min="287" max="288" width="9" style="1"/>
    <col min="289" max="289" width="12.25" style="1" customWidth="1"/>
    <col min="290" max="290" width="9" style="1"/>
    <col min="291" max="294" width="14.125" style="1" customWidth="1"/>
    <col min="295" max="295" width="12.125" style="1" customWidth="1"/>
    <col min="296" max="303" width="9" style="1"/>
    <col min="304" max="304" width="5.25" style="1" customWidth="1"/>
    <col min="305" max="522" width="9" style="1"/>
    <col min="523" max="523" width="5.375" style="1" customWidth="1"/>
    <col min="524" max="524" width="24.25" style="1" customWidth="1"/>
    <col min="525" max="525" width="25.75" style="1" customWidth="1"/>
    <col min="526" max="526" width="19.75" style="1" customWidth="1"/>
    <col min="527" max="530" width="30.875" style="1" customWidth="1"/>
    <col min="531" max="531" width="14.625" style="1" customWidth="1"/>
    <col min="532" max="533" width="10.875" style="1" customWidth="1"/>
    <col min="534" max="534" width="58.25" style="1" customWidth="1"/>
    <col min="535" max="536" width="10.875" style="1" customWidth="1"/>
    <col min="537" max="540" width="8.25" style="1" customWidth="1"/>
    <col min="541" max="541" width="9" style="1"/>
    <col min="542" max="542" width="10.875" style="1" customWidth="1"/>
    <col min="543" max="544" width="9" style="1"/>
    <col min="545" max="545" width="12.25" style="1" customWidth="1"/>
    <col min="546" max="546" width="9" style="1"/>
    <col min="547" max="550" width="14.125" style="1" customWidth="1"/>
    <col min="551" max="551" width="12.125" style="1" customWidth="1"/>
    <col min="552" max="559" width="9" style="1"/>
    <col min="560" max="560" width="5.25" style="1" customWidth="1"/>
    <col min="561" max="778" width="9" style="1"/>
    <col min="779" max="779" width="5.375" style="1" customWidth="1"/>
    <col min="780" max="780" width="24.25" style="1" customWidth="1"/>
    <col min="781" max="781" width="25.75" style="1" customWidth="1"/>
    <col min="782" max="782" width="19.75" style="1" customWidth="1"/>
    <col min="783" max="786" width="30.875" style="1" customWidth="1"/>
    <col min="787" max="787" width="14.625" style="1" customWidth="1"/>
    <col min="788" max="789" width="10.875" style="1" customWidth="1"/>
    <col min="790" max="790" width="58.25" style="1" customWidth="1"/>
    <col min="791" max="792" width="10.875" style="1" customWidth="1"/>
    <col min="793" max="796" width="8.25" style="1" customWidth="1"/>
    <col min="797" max="797" width="9" style="1"/>
    <col min="798" max="798" width="10.875" style="1" customWidth="1"/>
    <col min="799" max="800" width="9" style="1"/>
    <col min="801" max="801" width="12.25" style="1" customWidth="1"/>
    <col min="802" max="802" width="9" style="1"/>
    <col min="803" max="806" width="14.125" style="1" customWidth="1"/>
    <col min="807" max="807" width="12.125" style="1" customWidth="1"/>
    <col min="808" max="815" width="9" style="1"/>
    <col min="816" max="816" width="5.25" style="1" customWidth="1"/>
    <col min="817" max="1034" width="9" style="1"/>
    <col min="1035" max="1035" width="5.375" style="1" customWidth="1"/>
    <col min="1036" max="1036" width="24.25" style="1" customWidth="1"/>
    <col min="1037" max="1037" width="25.75" style="1" customWidth="1"/>
    <col min="1038" max="1038" width="19.75" style="1" customWidth="1"/>
    <col min="1039" max="1042" width="30.875" style="1" customWidth="1"/>
    <col min="1043" max="1043" width="14.625" style="1" customWidth="1"/>
    <col min="1044" max="1045" width="10.875" style="1" customWidth="1"/>
    <col min="1046" max="1046" width="58.25" style="1" customWidth="1"/>
    <col min="1047" max="1048" width="10.875" style="1" customWidth="1"/>
    <col min="1049" max="1052" width="8.25" style="1" customWidth="1"/>
    <col min="1053" max="1053" width="9" style="1"/>
    <col min="1054" max="1054" width="10.875" style="1" customWidth="1"/>
    <col min="1055" max="1056" width="9" style="1"/>
    <col min="1057" max="1057" width="12.25" style="1" customWidth="1"/>
    <col min="1058" max="1058" width="9" style="1"/>
    <col min="1059" max="1062" width="14.125" style="1" customWidth="1"/>
    <col min="1063" max="1063" width="12.125" style="1" customWidth="1"/>
    <col min="1064" max="1071" width="9" style="1"/>
    <col min="1072" max="1072" width="5.25" style="1" customWidth="1"/>
    <col min="1073" max="1290" width="9" style="1"/>
    <col min="1291" max="1291" width="5.375" style="1" customWidth="1"/>
    <col min="1292" max="1292" width="24.25" style="1" customWidth="1"/>
    <col min="1293" max="1293" width="25.75" style="1" customWidth="1"/>
    <col min="1294" max="1294" width="19.75" style="1" customWidth="1"/>
    <col min="1295" max="1298" width="30.875" style="1" customWidth="1"/>
    <col min="1299" max="1299" width="14.625" style="1" customWidth="1"/>
    <col min="1300" max="1301" width="10.875" style="1" customWidth="1"/>
    <col min="1302" max="1302" width="58.25" style="1" customWidth="1"/>
    <col min="1303" max="1304" width="10.875" style="1" customWidth="1"/>
    <col min="1305" max="1308" width="8.25" style="1" customWidth="1"/>
    <col min="1309" max="1309" width="9" style="1"/>
    <col min="1310" max="1310" width="10.875" style="1" customWidth="1"/>
    <col min="1311" max="1312" width="9" style="1"/>
    <col min="1313" max="1313" width="12.25" style="1" customWidth="1"/>
    <col min="1314" max="1314" width="9" style="1"/>
    <col min="1315" max="1318" width="14.125" style="1" customWidth="1"/>
    <col min="1319" max="1319" width="12.125" style="1" customWidth="1"/>
    <col min="1320" max="1327" width="9" style="1"/>
    <col min="1328" max="1328" width="5.25" style="1" customWidth="1"/>
    <col min="1329" max="1546" width="9" style="1"/>
    <col min="1547" max="1547" width="5.375" style="1" customWidth="1"/>
    <col min="1548" max="1548" width="24.25" style="1" customWidth="1"/>
    <col min="1549" max="1549" width="25.75" style="1" customWidth="1"/>
    <col min="1550" max="1550" width="19.75" style="1" customWidth="1"/>
    <col min="1551" max="1554" width="30.875" style="1" customWidth="1"/>
    <col min="1555" max="1555" width="14.625" style="1" customWidth="1"/>
    <col min="1556" max="1557" width="10.875" style="1" customWidth="1"/>
    <col min="1558" max="1558" width="58.25" style="1" customWidth="1"/>
    <col min="1559" max="1560" width="10.875" style="1" customWidth="1"/>
    <col min="1561" max="1564" width="8.25" style="1" customWidth="1"/>
    <col min="1565" max="1565" width="9" style="1"/>
    <col min="1566" max="1566" width="10.875" style="1" customWidth="1"/>
    <col min="1567" max="1568" width="9" style="1"/>
    <col min="1569" max="1569" width="12.25" style="1" customWidth="1"/>
    <col min="1570" max="1570" width="9" style="1"/>
    <col min="1571" max="1574" width="14.125" style="1" customWidth="1"/>
    <col min="1575" max="1575" width="12.125" style="1" customWidth="1"/>
    <col min="1576" max="1583" width="9" style="1"/>
    <col min="1584" max="1584" width="5.25" style="1" customWidth="1"/>
    <col min="1585" max="1802" width="9" style="1"/>
    <col min="1803" max="1803" width="5.375" style="1" customWidth="1"/>
    <col min="1804" max="1804" width="24.25" style="1" customWidth="1"/>
    <col min="1805" max="1805" width="25.75" style="1" customWidth="1"/>
    <col min="1806" max="1806" width="19.75" style="1" customWidth="1"/>
    <col min="1807" max="1810" width="30.875" style="1" customWidth="1"/>
    <col min="1811" max="1811" width="14.625" style="1" customWidth="1"/>
    <col min="1812" max="1813" width="10.875" style="1" customWidth="1"/>
    <col min="1814" max="1814" width="58.25" style="1" customWidth="1"/>
    <col min="1815" max="1816" width="10.875" style="1" customWidth="1"/>
    <col min="1817" max="1820" width="8.25" style="1" customWidth="1"/>
    <col min="1821" max="1821" width="9" style="1"/>
    <col min="1822" max="1822" width="10.875" style="1" customWidth="1"/>
    <col min="1823" max="1824" width="9" style="1"/>
    <col min="1825" max="1825" width="12.25" style="1" customWidth="1"/>
    <col min="1826" max="1826" width="9" style="1"/>
    <col min="1827" max="1830" width="14.125" style="1" customWidth="1"/>
    <col min="1831" max="1831" width="12.125" style="1" customWidth="1"/>
    <col min="1832" max="1839" width="9" style="1"/>
    <col min="1840" max="1840" width="5.25" style="1" customWidth="1"/>
    <col min="1841" max="2058" width="9" style="1"/>
    <col min="2059" max="2059" width="5.375" style="1" customWidth="1"/>
    <col min="2060" max="2060" width="24.25" style="1" customWidth="1"/>
    <col min="2061" max="2061" width="25.75" style="1" customWidth="1"/>
    <col min="2062" max="2062" width="19.75" style="1" customWidth="1"/>
    <col min="2063" max="2066" width="30.875" style="1" customWidth="1"/>
    <col min="2067" max="2067" width="14.625" style="1" customWidth="1"/>
    <col min="2068" max="2069" width="10.875" style="1" customWidth="1"/>
    <col min="2070" max="2070" width="58.25" style="1" customWidth="1"/>
    <col min="2071" max="2072" width="10.875" style="1" customWidth="1"/>
    <col min="2073" max="2076" width="8.25" style="1" customWidth="1"/>
    <col min="2077" max="2077" width="9" style="1"/>
    <col min="2078" max="2078" width="10.875" style="1" customWidth="1"/>
    <col min="2079" max="2080" width="9" style="1"/>
    <col min="2081" max="2081" width="12.25" style="1" customWidth="1"/>
    <col min="2082" max="2082" width="9" style="1"/>
    <col min="2083" max="2086" width="14.125" style="1" customWidth="1"/>
    <col min="2087" max="2087" width="12.125" style="1" customWidth="1"/>
    <col min="2088" max="2095" width="9" style="1"/>
    <col min="2096" max="2096" width="5.25" style="1" customWidth="1"/>
    <col min="2097" max="2314" width="9" style="1"/>
    <col min="2315" max="2315" width="5.375" style="1" customWidth="1"/>
    <col min="2316" max="2316" width="24.25" style="1" customWidth="1"/>
    <col min="2317" max="2317" width="25.75" style="1" customWidth="1"/>
    <col min="2318" max="2318" width="19.75" style="1" customWidth="1"/>
    <col min="2319" max="2322" width="30.875" style="1" customWidth="1"/>
    <col min="2323" max="2323" width="14.625" style="1" customWidth="1"/>
    <col min="2324" max="2325" width="10.875" style="1" customWidth="1"/>
    <col min="2326" max="2326" width="58.25" style="1" customWidth="1"/>
    <col min="2327" max="2328" width="10.875" style="1" customWidth="1"/>
    <col min="2329" max="2332" width="8.25" style="1" customWidth="1"/>
    <col min="2333" max="2333" width="9" style="1"/>
    <col min="2334" max="2334" width="10.875" style="1" customWidth="1"/>
    <col min="2335" max="2336" width="9" style="1"/>
    <col min="2337" max="2337" width="12.25" style="1" customWidth="1"/>
    <col min="2338" max="2338" width="9" style="1"/>
    <col min="2339" max="2342" width="14.125" style="1" customWidth="1"/>
    <col min="2343" max="2343" width="12.125" style="1" customWidth="1"/>
    <col min="2344" max="2351" width="9" style="1"/>
    <col min="2352" max="2352" width="5.25" style="1" customWidth="1"/>
    <col min="2353" max="2570" width="9" style="1"/>
    <col min="2571" max="2571" width="5.375" style="1" customWidth="1"/>
    <col min="2572" max="2572" width="24.25" style="1" customWidth="1"/>
    <col min="2573" max="2573" width="25.75" style="1" customWidth="1"/>
    <col min="2574" max="2574" width="19.75" style="1" customWidth="1"/>
    <col min="2575" max="2578" width="30.875" style="1" customWidth="1"/>
    <col min="2579" max="2579" width="14.625" style="1" customWidth="1"/>
    <col min="2580" max="2581" width="10.875" style="1" customWidth="1"/>
    <col min="2582" max="2582" width="58.25" style="1" customWidth="1"/>
    <col min="2583" max="2584" width="10.875" style="1" customWidth="1"/>
    <col min="2585" max="2588" width="8.25" style="1" customWidth="1"/>
    <col min="2589" max="2589" width="9" style="1"/>
    <col min="2590" max="2590" width="10.875" style="1" customWidth="1"/>
    <col min="2591" max="2592" width="9" style="1"/>
    <col min="2593" max="2593" width="12.25" style="1" customWidth="1"/>
    <col min="2594" max="2594" width="9" style="1"/>
    <col min="2595" max="2598" width="14.125" style="1" customWidth="1"/>
    <col min="2599" max="2599" width="12.125" style="1" customWidth="1"/>
    <col min="2600" max="2607" width="9" style="1"/>
    <col min="2608" max="2608" width="5.25" style="1" customWidth="1"/>
    <col min="2609" max="2826" width="9" style="1"/>
    <col min="2827" max="2827" width="5.375" style="1" customWidth="1"/>
    <col min="2828" max="2828" width="24.25" style="1" customWidth="1"/>
    <col min="2829" max="2829" width="25.75" style="1" customWidth="1"/>
    <col min="2830" max="2830" width="19.75" style="1" customWidth="1"/>
    <col min="2831" max="2834" width="30.875" style="1" customWidth="1"/>
    <col min="2835" max="2835" width="14.625" style="1" customWidth="1"/>
    <col min="2836" max="2837" width="10.875" style="1" customWidth="1"/>
    <col min="2838" max="2838" width="58.25" style="1" customWidth="1"/>
    <col min="2839" max="2840" width="10.875" style="1" customWidth="1"/>
    <col min="2841" max="2844" width="8.25" style="1" customWidth="1"/>
    <col min="2845" max="2845" width="9" style="1"/>
    <col min="2846" max="2846" width="10.875" style="1" customWidth="1"/>
    <col min="2847" max="2848" width="9" style="1"/>
    <col min="2849" max="2849" width="12.25" style="1" customWidth="1"/>
    <col min="2850" max="2850" width="9" style="1"/>
    <col min="2851" max="2854" width="14.125" style="1" customWidth="1"/>
    <col min="2855" max="2855" width="12.125" style="1" customWidth="1"/>
    <col min="2856" max="2863" width="9" style="1"/>
    <col min="2864" max="2864" width="5.25" style="1" customWidth="1"/>
    <col min="2865" max="3082" width="9" style="1"/>
    <col min="3083" max="3083" width="5.375" style="1" customWidth="1"/>
    <col min="3084" max="3084" width="24.25" style="1" customWidth="1"/>
    <col min="3085" max="3085" width="25.75" style="1" customWidth="1"/>
    <col min="3086" max="3086" width="19.75" style="1" customWidth="1"/>
    <col min="3087" max="3090" width="30.875" style="1" customWidth="1"/>
    <col min="3091" max="3091" width="14.625" style="1" customWidth="1"/>
    <col min="3092" max="3093" width="10.875" style="1" customWidth="1"/>
    <col min="3094" max="3094" width="58.25" style="1" customWidth="1"/>
    <col min="3095" max="3096" width="10.875" style="1" customWidth="1"/>
    <col min="3097" max="3100" width="8.25" style="1" customWidth="1"/>
    <col min="3101" max="3101" width="9" style="1"/>
    <col min="3102" max="3102" width="10.875" style="1" customWidth="1"/>
    <col min="3103" max="3104" width="9" style="1"/>
    <col min="3105" max="3105" width="12.25" style="1" customWidth="1"/>
    <col min="3106" max="3106" width="9" style="1"/>
    <col min="3107" max="3110" width="14.125" style="1" customWidth="1"/>
    <col min="3111" max="3111" width="12.125" style="1" customWidth="1"/>
    <col min="3112" max="3119" width="9" style="1"/>
    <col min="3120" max="3120" width="5.25" style="1" customWidth="1"/>
    <col min="3121" max="3338" width="9" style="1"/>
    <col min="3339" max="3339" width="5.375" style="1" customWidth="1"/>
    <col min="3340" max="3340" width="24.25" style="1" customWidth="1"/>
    <col min="3341" max="3341" width="25.75" style="1" customWidth="1"/>
    <col min="3342" max="3342" width="19.75" style="1" customWidth="1"/>
    <col min="3343" max="3346" width="30.875" style="1" customWidth="1"/>
    <col min="3347" max="3347" width="14.625" style="1" customWidth="1"/>
    <col min="3348" max="3349" width="10.875" style="1" customWidth="1"/>
    <col min="3350" max="3350" width="58.25" style="1" customWidth="1"/>
    <col min="3351" max="3352" width="10.875" style="1" customWidth="1"/>
    <col min="3353" max="3356" width="8.25" style="1" customWidth="1"/>
    <col min="3357" max="3357" width="9" style="1"/>
    <col min="3358" max="3358" width="10.875" style="1" customWidth="1"/>
    <col min="3359" max="3360" width="9" style="1"/>
    <col min="3361" max="3361" width="12.25" style="1" customWidth="1"/>
    <col min="3362" max="3362" width="9" style="1"/>
    <col min="3363" max="3366" width="14.125" style="1" customWidth="1"/>
    <col min="3367" max="3367" width="12.125" style="1" customWidth="1"/>
    <col min="3368" max="3375" width="9" style="1"/>
    <col min="3376" max="3376" width="5.25" style="1" customWidth="1"/>
    <col min="3377" max="3594" width="9" style="1"/>
    <col min="3595" max="3595" width="5.375" style="1" customWidth="1"/>
    <col min="3596" max="3596" width="24.25" style="1" customWidth="1"/>
    <col min="3597" max="3597" width="25.75" style="1" customWidth="1"/>
    <col min="3598" max="3598" width="19.75" style="1" customWidth="1"/>
    <col min="3599" max="3602" width="30.875" style="1" customWidth="1"/>
    <col min="3603" max="3603" width="14.625" style="1" customWidth="1"/>
    <col min="3604" max="3605" width="10.875" style="1" customWidth="1"/>
    <col min="3606" max="3606" width="58.25" style="1" customWidth="1"/>
    <col min="3607" max="3608" width="10.875" style="1" customWidth="1"/>
    <col min="3609" max="3612" width="8.25" style="1" customWidth="1"/>
    <col min="3613" max="3613" width="9" style="1"/>
    <col min="3614" max="3614" width="10.875" style="1" customWidth="1"/>
    <col min="3615" max="3616" width="9" style="1"/>
    <col min="3617" max="3617" width="12.25" style="1" customWidth="1"/>
    <col min="3618" max="3618" width="9" style="1"/>
    <col min="3619" max="3622" width="14.125" style="1" customWidth="1"/>
    <col min="3623" max="3623" width="12.125" style="1" customWidth="1"/>
    <col min="3624" max="3631" width="9" style="1"/>
    <col min="3632" max="3632" width="5.25" style="1" customWidth="1"/>
    <col min="3633" max="3850" width="9" style="1"/>
    <col min="3851" max="3851" width="5.375" style="1" customWidth="1"/>
    <col min="3852" max="3852" width="24.25" style="1" customWidth="1"/>
    <col min="3853" max="3853" width="25.75" style="1" customWidth="1"/>
    <col min="3854" max="3854" width="19.75" style="1" customWidth="1"/>
    <col min="3855" max="3858" width="30.875" style="1" customWidth="1"/>
    <col min="3859" max="3859" width="14.625" style="1" customWidth="1"/>
    <col min="3860" max="3861" width="10.875" style="1" customWidth="1"/>
    <col min="3862" max="3862" width="58.25" style="1" customWidth="1"/>
    <col min="3863" max="3864" width="10.875" style="1" customWidth="1"/>
    <col min="3865" max="3868" width="8.25" style="1" customWidth="1"/>
    <col min="3869" max="3869" width="9" style="1"/>
    <col min="3870" max="3870" width="10.875" style="1" customWidth="1"/>
    <col min="3871" max="3872" width="9" style="1"/>
    <col min="3873" max="3873" width="12.25" style="1" customWidth="1"/>
    <col min="3874" max="3874" width="9" style="1"/>
    <col min="3875" max="3878" width="14.125" style="1" customWidth="1"/>
    <col min="3879" max="3879" width="12.125" style="1" customWidth="1"/>
    <col min="3880" max="3887" width="9" style="1"/>
    <col min="3888" max="3888" width="5.25" style="1" customWidth="1"/>
    <col min="3889" max="4106" width="9" style="1"/>
    <col min="4107" max="4107" width="5.375" style="1" customWidth="1"/>
    <col min="4108" max="4108" width="24.25" style="1" customWidth="1"/>
    <col min="4109" max="4109" width="25.75" style="1" customWidth="1"/>
    <col min="4110" max="4110" width="19.75" style="1" customWidth="1"/>
    <col min="4111" max="4114" width="30.875" style="1" customWidth="1"/>
    <col min="4115" max="4115" width="14.625" style="1" customWidth="1"/>
    <col min="4116" max="4117" width="10.875" style="1" customWidth="1"/>
    <col min="4118" max="4118" width="58.25" style="1" customWidth="1"/>
    <col min="4119" max="4120" width="10.875" style="1" customWidth="1"/>
    <col min="4121" max="4124" width="8.25" style="1" customWidth="1"/>
    <col min="4125" max="4125" width="9" style="1"/>
    <col min="4126" max="4126" width="10.875" style="1" customWidth="1"/>
    <col min="4127" max="4128" width="9" style="1"/>
    <col min="4129" max="4129" width="12.25" style="1" customWidth="1"/>
    <col min="4130" max="4130" width="9" style="1"/>
    <col min="4131" max="4134" width="14.125" style="1" customWidth="1"/>
    <col min="4135" max="4135" width="12.125" style="1" customWidth="1"/>
    <col min="4136" max="4143" width="9" style="1"/>
    <col min="4144" max="4144" width="5.25" style="1" customWidth="1"/>
    <col min="4145" max="4362" width="9" style="1"/>
    <col min="4363" max="4363" width="5.375" style="1" customWidth="1"/>
    <col min="4364" max="4364" width="24.25" style="1" customWidth="1"/>
    <col min="4365" max="4365" width="25.75" style="1" customWidth="1"/>
    <col min="4366" max="4366" width="19.75" style="1" customWidth="1"/>
    <col min="4367" max="4370" width="30.875" style="1" customWidth="1"/>
    <col min="4371" max="4371" width="14.625" style="1" customWidth="1"/>
    <col min="4372" max="4373" width="10.875" style="1" customWidth="1"/>
    <col min="4374" max="4374" width="58.25" style="1" customWidth="1"/>
    <col min="4375" max="4376" width="10.875" style="1" customWidth="1"/>
    <col min="4377" max="4380" width="8.25" style="1" customWidth="1"/>
    <col min="4381" max="4381" width="9" style="1"/>
    <col min="4382" max="4382" width="10.875" style="1" customWidth="1"/>
    <col min="4383" max="4384" width="9" style="1"/>
    <col min="4385" max="4385" width="12.25" style="1" customWidth="1"/>
    <col min="4386" max="4386" width="9" style="1"/>
    <col min="4387" max="4390" width="14.125" style="1" customWidth="1"/>
    <col min="4391" max="4391" width="12.125" style="1" customWidth="1"/>
    <col min="4392" max="4399" width="9" style="1"/>
    <col min="4400" max="4400" width="5.25" style="1" customWidth="1"/>
    <col min="4401" max="4618" width="9" style="1"/>
    <col min="4619" max="4619" width="5.375" style="1" customWidth="1"/>
    <col min="4620" max="4620" width="24.25" style="1" customWidth="1"/>
    <col min="4621" max="4621" width="25.75" style="1" customWidth="1"/>
    <col min="4622" max="4622" width="19.75" style="1" customWidth="1"/>
    <col min="4623" max="4626" width="30.875" style="1" customWidth="1"/>
    <col min="4627" max="4627" width="14.625" style="1" customWidth="1"/>
    <col min="4628" max="4629" width="10.875" style="1" customWidth="1"/>
    <col min="4630" max="4630" width="58.25" style="1" customWidth="1"/>
    <col min="4631" max="4632" width="10.875" style="1" customWidth="1"/>
    <col min="4633" max="4636" width="8.25" style="1" customWidth="1"/>
    <col min="4637" max="4637" width="9" style="1"/>
    <col min="4638" max="4638" width="10.875" style="1" customWidth="1"/>
    <col min="4639" max="4640" width="9" style="1"/>
    <col min="4641" max="4641" width="12.25" style="1" customWidth="1"/>
    <col min="4642" max="4642" width="9" style="1"/>
    <col min="4643" max="4646" width="14.125" style="1" customWidth="1"/>
    <col min="4647" max="4647" width="12.125" style="1" customWidth="1"/>
    <col min="4648" max="4655" width="9" style="1"/>
    <col min="4656" max="4656" width="5.25" style="1" customWidth="1"/>
    <col min="4657" max="4874" width="9" style="1"/>
    <col min="4875" max="4875" width="5.375" style="1" customWidth="1"/>
    <col min="4876" max="4876" width="24.25" style="1" customWidth="1"/>
    <col min="4877" max="4877" width="25.75" style="1" customWidth="1"/>
    <col min="4878" max="4878" width="19.75" style="1" customWidth="1"/>
    <col min="4879" max="4882" width="30.875" style="1" customWidth="1"/>
    <col min="4883" max="4883" width="14.625" style="1" customWidth="1"/>
    <col min="4884" max="4885" width="10.875" style="1" customWidth="1"/>
    <col min="4886" max="4886" width="58.25" style="1" customWidth="1"/>
    <col min="4887" max="4888" width="10.875" style="1" customWidth="1"/>
    <col min="4889" max="4892" width="8.25" style="1" customWidth="1"/>
    <col min="4893" max="4893" width="9" style="1"/>
    <col min="4894" max="4894" width="10.875" style="1" customWidth="1"/>
    <col min="4895" max="4896" width="9" style="1"/>
    <col min="4897" max="4897" width="12.25" style="1" customWidth="1"/>
    <col min="4898" max="4898" width="9" style="1"/>
    <col min="4899" max="4902" width="14.125" style="1" customWidth="1"/>
    <col min="4903" max="4903" width="12.125" style="1" customWidth="1"/>
    <col min="4904" max="4911" width="9" style="1"/>
    <col min="4912" max="4912" width="5.25" style="1" customWidth="1"/>
    <col min="4913" max="5130" width="9" style="1"/>
    <col min="5131" max="5131" width="5.375" style="1" customWidth="1"/>
    <col min="5132" max="5132" width="24.25" style="1" customWidth="1"/>
    <col min="5133" max="5133" width="25.75" style="1" customWidth="1"/>
    <col min="5134" max="5134" width="19.75" style="1" customWidth="1"/>
    <col min="5135" max="5138" width="30.875" style="1" customWidth="1"/>
    <col min="5139" max="5139" width="14.625" style="1" customWidth="1"/>
    <col min="5140" max="5141" width="10.875" style="1" customWidth="1"/>
    <col min="5142" max="5142" width="58.25" style="1" customWidth="1"/>
    <col min="5143" max="5144" width="10.875" style="1" customWidth="1"/>
    <col min="5145" max="5148" width="8.25" style="1" customWidth="1"/>
    <col min="5149" max="5149" width="9" style="1"/>
    <col min="5150" max="5150" width="10.875" style="1" customWidth="1"/>
    <col min="5151" max="5152" width="9" style="1"/>
    <col min="5153" max="5153" width="12.25" style="1" customWidth="1"/>
    <col min="5154" max="5154" width="9" style="1"/>
    <col min="5155" max="5158" width="14.125" style="1" customWidth="1"/>
    <col min="5159" max="5159" width="12.125" style="1" customWidth="1"/>
    <col min="5160" max="5167" width="9" style="1"/>
    <col min="5168" max="5168" width="5.25" style="1" customWidth="1"/>
    <col min="5169" max="5386" width="9" style="1"/>
    <col min="5387" max="5387" width="5.375" style="1" customWidth="1"/>
    <col min="5388" max="5388" width="24.25" style="1" customWidth="1"/>
    <col min="5389" max="5389" width="25.75" style="1" customWidth="1"/>
    <col min="5390" max="5390" width="19.75" style="1" customWidth="1"/>
    <col min="5391" max="5394" width="30.875" style="1" customWidth="1"/>
    <col min="5395" max="5395" width="14.625" style="1" customWidth="1"/>
    <col min="5396" max="5397" width="10.875" style="1" customWidth="1"/>
    <col min="5398" max="5398" width="58.25" style="1" customWidth="1"/>
    <col min="5399" max="5400" width="10.875" style="1" customWidth="1"/>
    <col min="5401" max="5404" width="8.25" style="1" customWidth="1"/>
    <col min="5405" max="5405" width="9" style="1"/>
    <col min="5406" max="5406" width="10.875" style="1" customWidth="1"/>
    <col min="5407" max="5408" width="9" style="1"/>
    <col min="5409" max="5409" width="12.25" style="1" customWidth="1"/>
    <col min="5410" max="5410" width="9" style="1"/>
    <col min="5411" max="5414" width="14.125" style="1" customWidth="1"/>
    <col min="5415" max="5415" width="12.125" style="1" customWidth="1"/>
    <col min="5416" max="5423" width="9" style="1"/>
    <col min="5424" max="5424" width="5.25" style="1" customWidth="1"/>
    <col min="5425" max="5642" width="9" style="1"/>
    <col min="5643" max="5643" width="5.375" style="1" customWidth="1"/>
    <col min="5644" max="5644" width="24.25" style="1" customWidth="1"/>
    <col min="5645" max="5645" width="25.75" style="1" customWidth="1"/>
    <col min="5646" max="5646" width="19.75" style="1" customWidth="1"/>
    <col min="5647" max="5650" width="30.875" style="1" customWidth="1"/>
    <col min="5651" max="5651" width="14.625" style="1" customWidth="1"/>
    <col min="5652" max="5653" width="10.875" style="1" customWidth="1"/>
    <col min="5654" max="5654" width="58.25" style="1" customWidth="1"/>
    <col min="5655" max="5656" width="10.875" style="1" customWidth="1"/>
    <col min="5657" max="5660" width="8.25" style="1" customWidth="1"/>
    <col min="5661" max="5661" width="9" style="1"/>
    <col min="5662" max="5662" width="10.875" style="1" customWidth="1"/>
    <col min="5663" max="5664" width="9" style="1"/>
    <col min="5665" max="5665" width="12.25" style="1" customWidth="1"/>
    <col min="5666" max="5666" width="9" style="1"/>
    <col min="5667" max="5670" width="14.125" style="1" customWidth="1"/>
    <col min="5671" max="5671" width="12.125" style="1" customWidth="1"/>
    <col min="5672" max="5679" width="9" style="1"/>
    <col min="5680" max="5680" width="5.25" style="1" customWidth="1"/>
    <col min="5681" max="5898" width="9" style="1"/>
    <col min="5899" max="5899" width="5.375" style="1" customWidth="1"/>
    <col min="5900" max="5900" width="24.25" style="1" customWidth="1"/>
    <col min="5901" max="5901" width="25.75" style="1" customWidth="1"/>
    <col min="5902" max="5902" width="19.75" style="1" customWidth="1"/>
    <col min="5903" max="5906" width="30.875" style="1" customWidth="1"/>
    <col min="5907" max="5907" width="14.625" style="1" customWidth="1"/>
    <col min="5908" max="5909" width="10.875" style="1" customWidth="1"/>
    <col min="5910" max="5910" width="58.25" style="1" customWidth="1"/>
    <col min="5911" max="5912" width="10.875" style="1" customWidth="1"/>
    <col min="5913" max="5916" width="8.25" style="1" customWidth="1"/>
    <col min="5917" max="5917" width="9" style="1"/>
    <col min="5918" max="5918" width="10.875" style="1" customWidth="1"/>
    <col min="5919" max="5920" width="9" style="1"/>
    <col min="5921" max="5921" width="12.25" style="1" customWidth="1"/>
    <col min="5922" max="5922" width="9" style="1"/>
    <col min="5923" max="5926" width="14.125" style="1" customWidth="1"/>
    <col min="5927" max="5927" width="12.125" style="1" customWidth="1"/>
    <col min="5928" max="5935" width="9" style="1"/>
    <col min="5936" max="5936" width="5.25" style="1" customWidth="1"/>
    <col min="5937" max="6154" width="9" style="1"/>
    <col min="6155" max="6155" width="5.375" style="1" customWidth="1"/>
    <col min="6156" max="6156" width="24.25" style="1" customWidth="1"/>
    <col min="6157" max="6157" width="25.75" style="1" customWidth="1"/>
    <col min="6158" max="6158" width="19.75" style="1" customWidth="1"/>
    <col min="6159" max="6162" width="30.875" style="1" customWidth="1"/>
    <col min="6163" max="6163" width="14.625" style="1" customWidth="1"/>
    <col min="6164" max="6165" width="10.875" style="1" customWidth="1"/>
    <col min="6166" max="6166" width="58.25" style="1" customWidth="1"/>
    <col min="6167" max="6168" width="10.875" style="1" customWidth="1"/>
    <col min="6169" max="6172" width="8.25" style="1" customWidth="1"/>
    <col min="6173" max="6173" width="9" style="1"/>
    <col min="6174" max="6174" width="10.875" style="1" customWidth="1"/>
    <col min="6175" max="6176" width="9" style="1"/>
    <col min="6177" max="6177" width="12.25" style="1" customWidth="1"/>
    <col min="6178" max="6178" width="9" style="1"/>
    <col min="6179" max="6182" width="14.125" style="1" customWidth="1"/>
    <col min="6183" max="6183" width="12.125" style="1" customWidth="1"/>
    <col min="6184" max="6191" width="9" style="1"/>
    <col min="6192" max="6192" width="5.25" style="1" customWidth="1"/>
    <col min="6193" max="6410" width="9" style="1"/>
    <col min="6411" max="6411" width="5.375" style="1" customWidth="1"/>
    <col min="6412" max="6412" width="24.25" style="1" customWidth="1"/>
    <col min="6413" max="6413" width="25.75" style="1" customWidth="1"/>
    <col min="6414" max="6414" width="19.75" style="1" customWidth="1"/>
    <col min="6415" max="6418" width="30.875" style="1" customWidth="1"/>
    <col min="6419" max="6419" width="14.625" style="1" customWidth="1"/>
    <col min="6420" max="6421" width="10.875" style="1" customWidth="1"/>
    <col min="6422" max="6422" width="58.25" style="1" customWidth="1"/>
    <col min="6423" max="6424" width="10.875" style="1" customWidth="1"/>
    <col min="6425" max="6428" width="8.25" style="1" customWidth="1"/>
    <col min="6429" max="6429" width="9" style="1"/>
    <col min="6430" max="6430" width="10.875" style="1" customWidth="1"/>
    <col min="6431" max="6432" width="9" style="1"/>
    <col min="6433" max="6433" width="12.25" style="1" customWidth="1"/>
    <col min="6434" max="6434" width="9" style="1"/>
    <col min="6435" max="6438" width="14.125" style="1" customWidth="1"/>
    <col min="6439" max="6439" width="12.125" style="1" customWidth="1"/>
    <col min="6440" max="6447" width="9" style="1"/>
    <col min="6448" max="6448" width="5.25" style="1" customWidth="1"/>
    <col min="6449" max="6666" width="9" style="1"/>
    <col min="6667" max="6667" width="5.375" style="1" customWidth="1"/>
    <col min="6668" max="6668" width="24.25" style="1" customWidth="1"/>
    <col min="6669" max="6669" width="25.75" style="1" customWidth="1"/>
    <col min="6670" max="6670" width="19.75" style="1" customWidth="1"/>
    <col min="6671" max="6674" width="30.875" style="1" customWidth="1"/>
    <col min="6675" max="6675" width="14.625" style="1" customWidth="1"/>
    <col min="6676" max="6677" width="10.875" style="1" customWidth="1"/>
    <col min="6678" max="6678" width="58.25" style="1" customWidth="1"/>
    <col min="6679" max="6680" width="10.875" style="1" customWidth="1"/>
    <col min="6681" max="6684" width="8.25" style="1" customWidth="1"/>
    <col min="6685" max="6685" width="9" style="1"/>
    <col min="6686" max="6686" width="10.875" style="1" customWidth="1"/>
    <col min="6687" max="6688" width="9" style="1"/>
    <col min="6689" max="6689" width="12.25" style="1" customWidth="1"/>
    <col min="6690" max="6690" width="9" style="1"/>
    <col min="6691" max="6694" width="14.125" style="1" customWidth="1"/>
    <col min="6695" max="6695" width="12.125" style="1" customWidth="1"/>
    <col min="6696" max="6703" width="9" style="1"/>
    <col min="6704" max="6704" width="5.25" style="1" customWidth="1"/>
    <col min="6705" max="6922" width="9" style="1"/>
    <col min="6923" max="6923" width="5.375" style="1" customWidth="1"/>
    <col min="6924" max="6924" width="24.25" style="1" customWidth="1"/>
    <col min="6925" max="6925" width="25.75" style="1" customWidth="1"/>
    <col min="6926" max="6926" width="19.75" style="1" customWidth="1"/>
    <col min="6927" max="6930" width="30.875" style="1" customWidth="1"/>
    <col min="6931" max="6931" width="14.625" style="1" customWidth="1"/>
    <col min="6932" max="6933" width="10.875" style="1" customWidth="1"/>
    <col min="6934" max="6934" width="58.25" style="1" customWidth="1"/>
    <col min="6935" max="6936" width="10.875" style="1" customWidth="1"/>
    <col min="6937" max="6940" width="8.25" style="1" customWidth="1"/>
    <col min="6941" max="6941" width="9" style="1"/>
    <col min="6942" max="6942" width="10.875" style="1" customWidth="1"/>
    <col min="6943" max="6944" width="9" style="1"/>
    <col min="6945" max="6945" width="12.25" style="1" customWidth="1"/>
    <col min="6946" max="6946" width="9" style="1"/>
    <col min="6947" max="6950" width="14.125" style="1" customWidth="1"/>
    <col min="6951" max="6951" width="12.125" style="1" customWidth="1"/>
    <col min="6952" max="6959" width="9" style="1"/>
    <col min="6960" max="6960" width="5.25" style="1" customWidth="1"/>
    <col min="6961" max="7178" width="9" style="1"/>
    <col min="7179" max="7179" width="5.375" style="1" customWidth="1"/>
    <col min="7180" max="7180" width="24.25" style="1" customWidth="1"/>
    <col min="7181" max="7181" width="25.75" style="1" customWidth="1"/>
    <col min="7182" max="7182" width="19.75" style="1" customWidth="1"/>
    <col min="7183" max="7186" width="30.875" style="1" customWidth="1"/>
    <col min="7187" max="7187" width="14.625" style="1" customWidth="1"/>
    <col min="7188" max="7189" width="10.875" style="1" customWidth="1"/>
    <col min="7190" max="7190" width="58.25" style="1" customWidth="1"/>
    <col min="7191" max="7192" width="10.875" style="1" customWidth="1"/>
    <col min="7193" max="7196" width="8.25" style="1" customWidth="1"/>
    <col min="7197" max="7197" width="9" style="1"/>
    <col min="7198" max="7198" width="10.875" style="1" customWidth="1"/>
    <col min="7199" max="7200" width="9" style="1"/>
    <col min="7201" max="7201" width="12.25" style="1" customWidth="1"/>
    <col min="7202" max="7202" width="9" style="1"/>
    <col min="7203" max="7206" width="14.125" style="1" customWidth="1"/>
    <col min="7207" max="7207" width="12.125" style="1" customWidth="1"/>
    <col min="7208" max="7215" width="9" style="1"/>
    <col min="7216" max="7216" width="5.25" style="1" customWidth="1"/>
    <col min="7217" max="7434" width="9" style="1"/>
    <col min="7435" max="7435" width="5.375" style="1" customWidth="1"/>
    <col min="7436" max="7436" width="24.25" style="1" customWidth="1"/>
    <col min="7437" max="7437" width="25.75" style="1" customWidth="1"/>
    <col min="7438" max="7438" width="19.75" style="1" customWidth="1"/>
    <col min="7439" max="7442" width="30.875" style="1" customWidth="1"/>
    <col min="7443" max="7443" width="14.625" style="1" customWidth="1"/>
    <col min="7444" max="7445" width="10.875" style="1" customWidth="1"/>
    <col min="7446" max="7446" width="58.25" style="1" customWidth="1"/>
    <col min="7447" max="7448" width="10.875" style="1" customWidth="1"/>
    <col min="7449" max="7452" width="8.25" style="1" customWidth="1"/>
    <col min="7453" max="7453" width="9" style="1"/>
    <col min="7454" max="7454" width="10.875" style="1" customWidth="1"/>
    <col min="7455" max="7456" width="9" style="1"/>
    <col min="7457" max="7457" width="12.25" style="1" customWidth="1"/>
    <col min="7458" max="7458" width="9" style="1"/>
    <col min="7459" max="7462" width="14.125" style="1" customWidth="1"/>
    <col min="7463" max="7463" width="12.125" style="1" customWidth="1"/>
    <col min="7464" max="7471" width="9" style="1"/>
    <col min="7472" max="7472" width="5.25" style="1" customWidth="1"/>
    <col min="7473" max="7690" width="9" style="1"/>
    <col min="7691" max="7691" width="5.375" style="1" customWidth="1"/>
    <col min="7692" max="7692" width="24.25" style="1" customWidth="1"/>
    <col min="7693" max="7693" width="25.75" style="1" customWidth="1"/>
    <col min="7694" max="7694" width="19.75" style="1" customWidth="1"/>
    <col min="7695" max="7698" width="30.875" style="1" customWidth="1"/>
    <col min="7699" max="7699" width="14.625" style="1" customWidth="1"/>
    <col min="7700" max="7701" width="10.875" style="1" customWidth="1"/>
    <col min="7702" max="7702" width="58.25" style="1" customWidth="1"/>
    <col min="7703" max="7704" width="10.875" style="1" customWidth="1"/>
    <col min="7705" max="7708" width="8.25" style="1" customWidth="1"/>
    <col min="7709" max="7709" width="9" style="1"/>
    <col min="7710" max="7710" width="10.875" style="1" customWidth="1"/>
    <col min="7711" max="7712" width="9" style="1"/>
    <col min="7713" max="7713" width="12.25" style="1" customWidth="1"/>
    <col min="7714" max="7714" width="9" style="1"/>
    <col min="7715" max="7718" width="14.125" style="1" customWidth="1"/>
    <col min="7719" max="7719" width="12.125" style="1" customWidth="1"/>
    <col min="7720" max="7727" width="9" style="1"/>
    <col min="7728" max="7728" width="5.25" style="1" customWidth="1"/>
    <col min="7729" max="7946" width="9" style="1"/>
    <col min="7947" max="7947" width="5.375" style="1" customWidth="1"/>
    <col min="7948" max="7948" width="24.25" style="1" customWidth="1"/>
    <col min="7949" max="7949" width="25.75" style="1" customWidth="1"/>
    <col min="7950" max="7950" width="19.75" style="1" customWidth="1"/>
    <col min="7951" max="7954" width="30.875" style="1" customWidth="1"/>
    <col min="7955" max="7955" width="14.625" style="1" customWidth="1"/>
    <col min="7956" max="7957" width="10.875" style="1" customWidth="1"/>
    <col min="7958" max="7958" width="58.25" style="1" customWidth="1"/>
    <col min="7959" max="7960" width="10.875" style="1" customWidth="1"/>
    <col min="7961" max="7964" width="8.25" style="1" customWidth="1"/>
    <col min="7965" max="7965" width="9" style="1"/>
    <col min="7966" max="7966" width="10.875" style="1" customWidth="1"/>
    <col min="7967" max="7968" width="9" style="1"/>
    <col min="7969" max="7969" width="12.25" style="1" customWidth="1"/>
    <col min="7970" max="7970" width="9" style="1"/>
    <col min="7971" max="7974" width="14.125" style="1" customWidth="1"/>
    <col min="7975" max="7975" width="12.125" style="1" customWidth="1"/>
    <col min="7976" max="7983" width="9" style="1"/>
    <col min="7984" max="7984" width="5.25" style="1" customWidth="1"/>
    <col min="7985" max="8202" width="9" style="1"/>
    <col min="8203" max="8203" width="5.375" style="1" customWidth="1"/>
    <col min="8204" max="8204" width="24.25" style="1" customWidth="1"/>
    <col min="8205" max="8205" width="25.75" style="1" customWidth="1"/>
    <col min="8206" max="8206" width="19.75" style="1" customWidth="1"/>
    <col min="8207" max="8210" width="30.875" style="1" customWidth="1"/>
    <col min="8211" max="8211" width="14.625" style="1" customWidth="1"/>
    <col min="8212" max="8213" width="10.875" style="1" customWidth="1"/>
    <col min="8214" max="8214" width="58.25" style="1" customWidth="1"/>
    <col min="8215" max="8216" width="10.875" style="1" customWidth="1"/>
    <col min="8217" max="8220" width="8.25" style="1" customWidth="1"/>
    <col min="8221" max="8221" width="9" style="1"/>
    <col min="8222" max="8222" width="10.875" style="1" customWidth="1"/>
    <col min="8223" max="8224" width="9" style="1"/>
    <col min="8225" max="8225" width="12.25" style="1" customWidth="1"/>
    <col min="8226" max="8226" width="9" style="1"/>
    <col min="8227" max="8230" width="14.125" style="1" customWidth="1"/>
    <col min="8231" max="8231" width="12.125" style="1" customWidth="1"/>
    <col min="8232" max="8239" width="9" style="1"/>
    <col min="8240" max="8240" width="5.25" style="1" customWidth="1"/>
    <col min="8241" max="8458" width="9" style="1"/>
    <col min="8459" max="8459" width="5.375" style="1" customWidth="1"/>
    <col min="8460" max="8460" width="24.25" style="1" customWidth="1"/>
    <col min="8461" max="8461" width="25.75" style="1" customWidth="1"/>
    <col min="8462" max="8462" width="19.75" style="1" customWidth="1"/>
    <col min="8463" max="8466" width="30.875" style="1" customWidth="1"/>
    <col min="8467" max="8467" width="14.625" style="1" customWidth="1"/>
    <col min="8468" max="8469" width="10.875" style="1" customWidth="1"/>
    <col min="8470" max="8470" width="58.25" style="1" customWidth="1"/>
    <col min="8471" max="8472" width="10.875" style="1" customWidth="1"/>
    <col min="8473" max="8476" width="8.25" style="1" customWidth="1"/>
    <col min="8477" max="8477" width="9" style="1"/>
    <col min="8478" max="8478" width="10.875" style="1" customWidth="1"/>
    <col min="8479" max="8480" width="9" style="1"/>
    <col min="8481" max="8481" width="12.25" style="1" customWidth="1"/>
    <col min="8482" max="8482" width="9" style="1"/>
    <col min="8483" max="8486" width="14.125" style="1" customWidth="1"/>
    <col min="8487" max="8487" width="12.125" style="1" customWidth="1"/>
    <col min="8488" max="8495" width="9" style="1"/>
    <col min="8496" max="8496" width="5.25" style="1" customWidth="1"/>
    <col min="8497" max="8714" width="9" style="1"/>
    <col min="8715" max="8715" width="5.375" style="1" customWidth="1"/>
    <col min="8716" max="8716" width="24.25" style="1" customWidth="1"/>
    <col min="8717" max="8717" width="25.75" style="1" customWidth="1"/>
    <col min="8718" max="8718" width="19.75" style="1" customWidth="1"/>
    <col min="8719" max="8722" width="30.875" style="1" customWidth="1"/>
    <col min="8723" max="8723" width="14.625" style="1" customWidth="1"/>
    <col min="8724" max="8725" width="10.875" style="1" customWidth="1"/>
    <col min="8726" max="8726" width="58.25" style="1" customWidth="1"/>
    <col min="8727" max="8728" width="10.875" style="1" customWidth="1"/>
    <col min="8729" max="8732" width="8.25" style="1" customWidth="1"/>
    <col min="8733" max="8733" width="9" style="1"/>
    <col min="8734" max="8734" width="10.875" style="1" customWidth="1"/>
    <col min="8735" max="8736" width="9" style="1"/>
    <col min="8737" max="8737" width="12.25" style="1" customWidth="1"/>
    <col min="8738" max="8738" width="9" style="1"/>
    <col min="8739" max="8742" width="14.125" style="1" customWidth="1"/>
    <col min="8743" max="8743" width="12.125" style="1" customWidth="1"/>
    <col min="8744" max="8751" width="9" style="1"/>
    <col min="8752" max="8752" width="5.25" style="1" customWidth="1"/>
    <col min="8753" max="8970" width="9" style="1"/>
    <col min="8971" max="8971" width="5.375" style="1" customWidth="1"/>
    <col min="8972" max="8972" width="24.25" style="1" customWidth="1"/>
    <col min="8973" max="8973" width="25.75" style="1" customWidth="1"/>
    <col min="8974" max="8974" width="19.75" style="1" customWidth="1"/>
    <col min="8975" max="8978" width="30.875" style="1" customWidth="1"/>
    <col min="8979" max="8979" width="14.625" style="1" customWidth="1"/>
    <col min="8980" max="8981" width="10.875" style="1" customWidth="1"/>
    <col min="8982" max="8982" width="58.25" style="1" customWidth="1"/>
    <col min="8983" max="8984" width="10.875" style="1" customWidth="1"/>
    <col min="8985" max="8988" width="8.25" style="1" customWidth="1"/>
    <col min="8989" max="8989" width="9" style="1"/>
    <col min="8990" max="8990" width="10.875" style="1" customWidth="1"/>
    <col min="8991" max="8992" width="9" style="1"/>
    <col min="8993" max="8993" width="12.25" style="1" customWidth="1"/>
    <col min="8994" max="8994" width="9" style="1"/>
    <col min="8995" max="8998" width="14.125" style="1" customWidth="1"/>
    <col min="8999" max="8999" width="12.125" style="1" customWidth="1"/>
    <col min="9000" max="9007" width="9" style="1"/>
    <col min="9008" max="9008" width="5.25" style="1" customWidth="1"/>
    <col min="9009" max="9226" width="9" style="1"/>
    <col min="9227" max="9227" width="5.375" style="1" customWidth="1"/>
    <col min="9228" max="9228" width="24.25" style="1" customWidth="1"/>
    <col min="9229" max="9229" width="25.75" style="1" customWidth="1"/>
    <col min="9230" max="9230" width="19.75" style="1" customWidth="1"/>
    <col min="9231" max="9234" width="30.875" style="1" customWidth="1"/>
    <col min="9235" max="9235" width="14.625" style="1" customWidth="1"/>
    <col min="9236" max="9237" width="10.875" style="1" customWidth="1"/>
    <col min="9238" max="9238" width="58.25" style="1" customWidth="1"/>
    <col min="9239" max="9240" width="10.875" style="1" customWidth="1"/>
    <col min="9241" max="9244" width="8.25" style="1" customWidth="1"/>
    <col min="9245" max="9245" width="9" style="1"/>
    <col min="9246" max="9246" width="10.875" style="1" customWidth="1"/>
    <col min="9247" max="9248" width="9" style="1"/>
    <col min="9249" max="9249" width="12.25" style="1" customWidth="1"/>
    <col min="9250" max="9250" width="9" style="1"/>
    <col min="9251" max="9254" width="14.125" style="1" customWidth="1"/>
    <col min="9255" max="9255" width="12.125" style="1" customWidth="1"/>
    <col min="9256" max="9263" width="9" style="1"/>
    <col min="9264" max="9264" width="5.25" style="1" customWidth="1"/>
    <col min="9265" max="9482" width="9" style="1"/>
    <col min="9483" max="9483" width="5.375" style="1" customWidth="1"/>
    <col min="9484" max="9484" width="24.25" style="1" customWidth="1"/>
    <col min="9485" max="9485" width="25.75" style="1" customWidth="1"/>
    <col min="9486" max="9486" width="19.75" style="1" customWidth="1"/>
    <col min="9487" max="9490" width="30.875" style="1" customWidth="1"/>
    <col min="9491" max="9491" width="14.625" style="1" customWidth="1"/>
    <col min="9492" max="9493" width="10.875" style="1" customWidth="1"/>
    <col min="9494" max="9494" width="58.25" style="1" customWidth="1"/>
    <col min="9495" max="9496" width="10.875" style="1" customWidth="1"/>
    <col min="9497" max="9500" width="8.25" style="1" customWidth="1"/>
    <col min="9501" max="9501" width="9" style="1"/>
    <col min="9502" max="9502" width="10.875" style="1" customWidth="1"/>
    <col min="9503" max="9504" width="9" style="1"/>
    <col min="9505" max="9505" width="12.25" style="1" customWidth="1"/>
    <col min="9506" max="9506" width="9" style="1"/>
    <col min="9507" max="9510" width="14.125" style="1" customWidth="1"/>
    <col min="9511" max="9511" width="12.125" style="1" customWidth="1"/>
    <col min="9512" max="9519" width="9" style="1"/>
    <col min="9520" max="9520" width="5.25" style="1" customWidth="1"/>
    <col min="9521" max="9738" width="9" style="1"/>
    <col min="9739" max="9739" width="5.375" style="1" customWidth="1"/>
    <col min="9740" max="9740" width="24.25" style="1" customWidth="1"/>
    <col min="9741" max="9741" width="25.75" style="1" customWidth="1"/>
    <col min="9742" max="9742" width="19.75" style="1" customWidth="1"/>
    <col min="9743" max="9746" width="30.875" style="1" customWidth="1"/>
    <col min="9747" max="9747" width="14.625" style="1" customWidth="1"/>
    <col min="9748" max="9749" width="10.875" style="1" customWidth="1"/>
    <col min="9750" max="9750" width="58.25" style="1" customWidth="1"/>
    <col min="9751" max="9752" width="10.875" style="1" customWidth="1"/>
    <col min="9753" max="9756" width="8.25" style="1" customWidth="1"/>
    <col min="9757" max="9757" width="9" style="1"/>
    <col min="9758" max="9758" width="10.875" style="1" customWidth="1"/>
    <col min="9759" max="9760" width="9" style="1"/>
    <col min="9761" max="9761" width="12.25" style="1" customWidth="1"/>
    <col min="9762" max="9762" width="9" style="1"/>
    <col min="9763" max="9766" width="14.125" style="1" customWidth="1"/>
    <col min="9767" max="9767" width="12.125" style="1" customWidth="1"/>
    <col min="9768" max="9775" width="9" style="1"/>
    <col min="9776" max="9776" width="5.25" style="1" customWidth="1"/>
    <col min="9777" max="9994" width="9" style="1"/>
    <col min="9995" max="9995" width="5.375" style="1" customWidth="1"/>
    <col min="9996" max="9996" width="24.25" style="1" customWidth="1"/>
    <col min="9997" max="9997" width="25.75" style="1" customWidth="1"/>
    <col min="9998" max="9998" width="19.75" style="1" customWidth="1"/>
    <col min="9999" max="10002" width="30.875" style="1" customWidth="1"/>
    <col min="10003" max="10003" width="14.625" style="1" customWidth="1"/>
    <col min="10004" max="10005" width="10.875" style="1" customWidth="1"/>
    <col min="10006" max="10006" width="58.25" style="1" customWidth="1"/>
    <col min="10007" max="10008" width="10.875" style="1" customWidth="1"/>
    <col min="10009" max="10012" width="8.25" style="1" customWidth="1"/>
    <col min="10013" max="10013" width="9" style="1"/>
    <col min="10014" max="10014" width="10.875" style="1" customWidth="1"/>
    <col min="10015" max="10016" width="9" style="1"/>
    <col min="10017" max="10017" width="12.25" style="1" customWidth="1"/>
    <col min="10018" max="10018" width="9" style="1"/>
    <col min="10019" max="10022" width="14.125" style="1" customWidth="1"/>
    <col min="10023" max="10023" width="12.125" style="1" customWidth="1"/>
    <col min="10024" max="10031" width="9" style="1"/>
    <col min="10032" max="10032" width="5.25" style="1" customWidth="1"/>
    <col min="10033" max="10250" width="9" style="1"/>
    <col min="10251" max="10251" width="5.375" style="1" customWidth="1"/>
    <col min="10252" max="10252" width="24.25" style="1" customWidth="1"/>
    <col min="10253" max="10253" width="25.75" style="1" customWidth="1"/>
    <col min="10254" max="10254" width="19.75" style="1" customWidth="1"/>
    <col min="10255" max="10258" width="30.875" style="1" customWidth="1"/>
    <col min="10259" max="10259" width="14.625" style="1" customWidth="1"/>
    <col min="10260" max="10261" width="10.875" style="1" customWidth="1"/>
    <col min="10262" max="10262" width="58.25" style="1" customWidth="1"/>
    <col min="10263" max="10264" width="10.875" style="1" customWidth="1"/>
    <col min="10265" max="10268" width="8.25" style="1" customWidth="1"/>
    <col min="10269" max="10269" width="9" style="1"/>
    <col min="10270" max="10270" width="10.875" style="1" customWidth="1"/>
    <col min="10271" max="10272" width="9" style="1"/>
    <col min="10273" max="10273" width="12.25" style="1" customWidth="1"/>
    <col min="10274" max="10274" width="9" style="1"/>
    <col min="10275" max="10278" width="14.125" style="1" customWidth="1"/>
    <col min="10279" max="10279" width="12.125" style="1" customWidth="1"/>
    <col min="10280" max="10287" width="9" style="1"/>
    <col min="10288" max="10288" width="5.25" style="1" customWidth="1"/>
    <col min="10289" max="10506" width="9" style="1"/>
    <col min="10507" max="10507" width="5.375" style="1" customWidth="1"/>
    <col min="10508" max="10508" width="24.25" style="1" customWidth="1"/>
    <col min="10509" max="10509" width="25.75" style="1" customWidth="1"/>
    <col min="10510" max="10510" width="19.75" style="1" customWidth="1"/>
    <col min="10511" max="10514" width="30.875" style="1" customWidth="1"/>
    <col min="10515" max="10515" width="14.625" style="1" customWidth="1"/>
    <col min="10516" max="10517" width="10.875" style="1" customWidth="1"/>
    <col min="10518" max="10518" width="58.25" style="1" customWidth="1"/>
    <col min="10519" max="10520" width="10.875" style="1" customWidth="1"/>
    <col min="10521" max="10524" width="8.25" style="1" customWidth="1"/>
    <col min="10525" max="10525" width="9" style="1"/>
    <col min="10526" max="10526" width="10.875" style="1" customWidth="1"/>
    <col min="10527" max="10528" width="9" style="1"/>
    <col min="10529" max="10529" width="12.25" style="1" customWidth="1"/>
    <col min="10530" max="10530" width="9" style="1"/>
    <col min="10531" max="10534" width="14.125" style="1" customWidth="1"/>
    <col min="10535" max="10535" width="12.125" style="1" customWidth="1"/>
    <col min="10536" max="10543" width="9" style="1"/>
    <col min="10544" max="10544" width="5.25" style="1" customWidth="1"/>
    <col min="10545" max="10762" width="9" style="1"/>
    <col min="10763" max="10763" width="5.375" style="1" customWidth="1"/>
    <col min="10764" max="10764" width="24.25" style="1" customWidth="1"/>
    <col min="10765" max="10765" width="25.75" style="1" customWidth="1"/>
    <col min="10766" max="10766" width="19.75" style="1" customWidth="1"/>
    <col min="10767" max="10770" width="30.875" style="1" customWidth="1"/>
    <col min="10771" max="10771" width="14.625" style="1" customWidth="1"/>
    <col min="10772" max="10773" width="10.875" style="1" customWidth="1"/>
    <col min="10774" max="10774" width="58.25" style="1" customWidth="1"/>
    <col min="10775" max="10776" width="10.875" style="1" customWidth="1"/>
    <col min="10777" max="10780" width="8.25" style="1" customWidth="1"/>
    <col min="10781" max="10781" width="9" style="1"/>
    <col min="10782" max="10782" width="10.875" style="1" customWidth="1"/>
    <col min="10783" max="10784" width="9" style="1"/>
    <col min="10785" max="10785" width="12.25" style="1" customWidth="1"/>
    <col min="10786" max="10786" width="9" style="1"/>
    <col min="10787" max="10790" width="14.125" style="1" customWidth="1"/>
    <col min="10791" max="10791" width="12.125" style="1" customWidth="1"/>
    <col min="10792" max="10799" width="9" style="1"/>
    <col min="10800" max="10800" width="5.25" style="1" customWidth="1"/>
    <col min="10801" max="11018" width="9" style="1"/>
    <col min="11019" max="11019" width="5.375" style="1" customWidth="1"/>
    <col min="11020" max="11020" width="24.25" style="1" customWidth="1"/>
    <col min="11021" max="11021" width="25.75" style="1" customWidth="1"/>
    <col min="11022" max="11022" width="19.75" style="1" customWidth="1"/>
    <col min="11023" max="11026" width="30.875" style="1" customWidth="1"/>
    <col min="11027" max="11027" width="14.625" style="1" customWidth="1"/>
    <col min="11028" max="11029" width="10.875" style="1" customWidth="1"/>
    <col min="11030" max="11030" width="58.25" style="1" customWidth="1"/>
    <col min="11031" max="11032" width="10.875" style="1" customWidth="1"/>
    <col min="11033" max="11036" width="8.25" style="1" customWidth="1"/>
    <col min="11037" max="11037" width="9" style="1"/>
    <col min="11038" max="11038" width="10.875" style="1" customWidth="1"/>
    <col min="11039" max="11040" width="9" style="1"/>
    <col min="11041" max="11041" width="12.25" style="1" customWidth="1"/>
    <col min="11042" max="11042" width="9" style="1"/>
    <col min="11043" max="11046" width="14.125" style="1" customWidth="1"/>
    <col min="11047" max="11047" width="12.125" style="1" customWidth="1"/>
    <col min="11048" max="11055" width="9" style="1"/>
    <col min="11056" max="11056" width="5.25" style="1" customWidth="1"/>
    <col min="11057" max="11274" width="9" style="1"/>
    <col min="11275" max="11275" width="5.375" style="1" customWidth="1"/>
    <col min="11276" max="11276" width="24.25" style="1" customWidth="1"/>
    <col min="11277" max="11277" width="25.75" style="1" customWidth="1"/>
    <col min="11278" max="11278" width="19.75" style="1" customWidth="1"/>
    <col min="11279" max="11282" width="30.875" style="1" customWidth="1"/>
    <col min="11283" max="11283" width="14.625" style="1" customWidth="1"/>
    <col min="11284" max="11285" width="10.875" style="1" customWidth="1"/>
    <col min="11286" max="11286" width="58.25" style="1" customWidth="1"/>
    <col min="11287" max="11288" width="10.875" style="1" customWidth="1"/>
    <col min="11289" max="11292" width="8.25" style="1" customWidth="1"/>
    <col min="11293" max="11293" width="9" style="1"/>
    <col min="11294" max="11294" width="10.875" style="1" customWidth="1"/>
    <col min="11295" max="11296" width="9" style="1"/>
    <col min="11297" max="11297" width="12.25" style="1" customWidth="1"/>
    <col min="11298" max="11298" width="9" style="1"/>
    <col min="11299" max="11302" width="14.125" style="1" customWidth="1"/>
    <col min="11303" max="11303" width="12.125" style="1" customWidth="1"/>
    <col min="11304" max="11311" width="9" style="1"/>
    <col min="11312" max="11312" width="5.25" style="1" customWidth="1"/>
    <col min="11313" max="11530" width="9" style="1"/>
    <col min="11531" max="11531" width="5.375" style="1" customWidth="1"/>
    <col min="11532" max="11532" width="24.25" style="1" customWidth="1"/>
    <col min="11533" max="11533" width="25.75" style="1" customWidth="1"/>
    <col min="11534" max="11534" width="19.75" style="1" customWidth="1"/>
    <col min="11535" max="11538" width="30.875" style="1" customWidth="1"/>
    <col min="11539" max="11539" width="14.625" style="1" customWidth="1"/>
    <col min="11540" max="11541" width="10.875" style="1" customWidth="1"/>
    <col min="11542" max="11542" width="58.25" style="1" customWidth="1"/>
    <col min="11543" max="11544" width="10.875" style="1" customWidth="1"/>
    <col min="11545" max="11548" width="8.25" style="1" customWidth="1"/>
    <col min="11549" max="11549" width="9" style="1"/>
    <col min="11550" max="11550" width="10.875" style="1" customWidth="1"/>
    <col min="11551" max="11552" width="9" style="1"/>
    <col min="11553" max="11553" width="12.25" style="1" customWidth="1"/>
    <col min="11554" max="11554" width="9" style="1"/>
    <col min="11555" max="11558" width="14.125" style="1" customWidth="1"/>
    <col min="11559" max="11559" width="12.125" style="1" customWidth="1"/>
    <col min="11560" max="11567" width="9" style="1"/>
    <col min="11568" max="11568" width="5.25" style="1" customWidth="1"/>
    <col min="11569" max="11786" width="9" style="1"/>
    <col min="11787" max="11787" width="5.375" style="1" customWidth="1"/>
    <col min="11788" max="11788" width="24.25" style="1" customWidth="1"/>
    <col min="11789" max="11789" width="25.75" style="1" customWidth="1"/>
    <col min="11790" max="11790" width="19.75" style="1" customWidth="1"/>
    <col min="11791" max="11794" width="30.875" style="1" customWidth="1"/>
    <col min="11795" max="11795" width="14.625" style="1" customWidth="1"/>
    <col min="11796" max="11797" width="10.875" style="1" customWidth="1"/>
    <col min="11798" max="11798" width="58.25" style="1" customWidth="1"/>
    <col min="11799" max="11800" width="10.875" style="1" customWidth="1"/>
    <col min="11801" max="11804" width="8.25" style="1" customWidth="1"/>
    <col min="11805" max="11805" width="9" style="1"/>
    <col min="11806" max="11806" width="10.875" style="1" customWidth="1"/>
    <col min="11807" max="11808" width="9" style="1"/>
    <col min="11809" max="11809" width="12.25" style="1" customWidth="1"/>
    <col min="11810" max="11810" width="9" style="1"/>
    <col min="11811" max="11814" width="14.125" style="1" customWidth="1"/>
    <col min="11815" max="11815" width="12.125" style="1" customWidth="1"/>
    <col min="11816" max="11823" width="9" style="1"/>
    <col min="11824" max="11824" width="5.25" style="1" customWidth="1"/>
    <col min="11825" max="12042" width="9" style="1"/>
    <col min="12043" max="12043" width="5.375" style="1" customWidth="1"/>
    <col min="12044" max="12044" width="24.25" style="1" customWidth="1"/>
    <col min="12045" max="12045" width="25.75" style="1" customWidth="1"/>
    <col min="12046" max="12046" width="19.75" style="1" customWidth="1"/>
    <col min="12047" max="12050" width="30.875" style="1" customWidth="1"/>
    <col min="12051" max="12051" width="14.625" style="1" customWidth="1"/>
    <col min="12052" max="12053" width="10.875" style="1" customWidth="1"/>
    <col min="12054" max="12054" width="58.25" style="1" customWidth="1"/>
    <col min="12055" max="12056" width="10.875" style="1" customWidth="1"/>
    <col min="12057" max="12060" width="8.25" style="1" customWidth="1"/>
    <col min="12061" max="12061" width="9" style="1"/>
    <col min="12062" max="12062" width="10.875" style="1" customWidth="1"/>
    <col min="12063" max="12064" width="9" style="1"/>
    <col min="12065" max="12065" width="12.25" style="1" customWidth="1"/>
    <col min="12066" max="12066" width="9" style="1"/>
    <col min="12067" max="12070" width="14.125" style="1" customWidth="1"/>
    <col min="12071" max="12071" width="12.125" style="1" customWidth="1"/>
    <col min="12072" max="12079" width="9" style="1"/>
    <col min="12080" max="12080" width="5.25" style="1" customWidth="1"/>
    <col min="12081" max="12298" width="9" style="1"/>
    <col min="12299" max="12299" width="5.375" style="1" customWidth="1"/>
    <col min="12300" max="12300" width="24.25" style="1" customWidth="1"/>
    <col min="12301" max="12301" width="25.75" style="1" customWidth="1"/>
    <col min="12302" max="12302" width="19.75" style="1" customWidth="1"/>
    <col min="12303" max="12306" width="30.875" style="1" customWidth="1"/>
    <col min="12307" max="12307" width="14.625" style="1" customWidth="1"/>
    <col min="12308" max="12309" width="10.875" style="1" customWidth="1"/>
    <col min="12310" max="12310" width="58.25" style="1" customWidth="1"/>
    <col min="12311" max="12312" width="10.875" style="1" customWidth="1"/>
    <col min="12313" max="12316" width="8.25" style="1" customWidth="1"/>
    <col min="12317" max="12317" width="9" style="1"/>
    <col min="12318" max="12318" width="10.875" style="1" customWidth="1"/>
    <col min="12319" max="12320" width="9" style="1"/>
    <col min="12321" max="12321" width="12.25" style="1" customWidth="1"/>
    <col min="12322" max="12322" width="9" style="1"/>
    <col min="12323" max="12326" width="14.125" style="1" customWidth="1"/>
    <col min="12327" max="12327" width="12.125" style="1" customWidth="1"/>
    <col min="12328" max="12335" width="9" style="1"/>
    <col min="12336" max="12336" width="5.25" style="1" customWidth="1"/>
    <col min="12337" max="12554" width="9" style="1"/>
    <col min="12555" max="12555" width="5.375" style="1" customWidth="1"/>
    <col min="12556" max="12556" width="24.25" style="1" customWidth="1"/>
    <col min="12557" max="12557" width="25.75" style="1" customWidth="1"/>
    <col min="12558" max="12558" width="19.75" style="1" customWidth="1"/>
    <col min="12559" max="12562" width="30.875" style="1" customWidth="1"/>
    <col min="12563" max="12563" width="14.625" style="1" customWidth="1"/>
    <col min="12564" max="12565" width="10.875" style="1" customWidth="1"/>
    <col min="12566" max="12566" width="58.25" style="1" customWidth="1"/>
    <col min="12567" max="12568" width="10.875" style="1" customWidth="1"/>
    <col min="12569" max="12572" width="8.25" style="1" customWidth="1"/>
    <col min="12573" max="12573" width="9" style="1"/>
    <col min="12574" max="12574" width="10.875" style="1" customWidth="1"/>
    <col min="12575" max="12576" width="9" style="1"/>
    <col min="12577" max="12577" width="12.25" style="1" customWidth="1"/>
    <col min="12578" max="12578" width="9" style="1"/>
    <col min="12579" max="12582" width="14.125" style="1" customWidth="1"/>
    <col min="12583" max="12583" width="12.125" style="1" customWidth="1"/>
    <col min="12584" max="12591" width="9" style="1"/>
    <col min="12592" max="12592" width="5.25" style="1" customWidth="1"/>
    <col min="12593" max="12810" width="9" style="1"/>
    <col min="12811" max="12811" width="5.375" style="1" customWidth="1"/>
    <col min="12812" max="12812" width="24.25" style="1" customWidth="1"/>
    <col min="12813" max="12813" width="25.75" style="1" customWidth="1"/>
    <col min="12814" max="12814" width="19.75" style="1" customWidth="1"/>
    <col min="12815" max="12818" width="30.875" style="1" customWidth="1"/>
    <col min="12819" max="12819" width="14.625" style="1" customWidth="1"/>
    <col min="12820" max="12821" width="10.875" style="1" customWidth="1"/>
    <col min="12822" max="12822" width="58.25" style="1" customWidth="1"/>
    <col min="12823" max="12824" width="10.875" style="1" customWidth="1"/>
    <col min="12825" max="12828" width="8.25" style="1" customWidth="1"/>
    <col min="12829" max="12829" width="9" style="1"/>
    <col min="12830" max="12830" width="10.875" style="1" customWidth="1"/>
    <col min="12831" max="12832" width="9" style="1"/>
    <col min="12833" max="12833" width="12.25" style="1" customWidth="1"/>
    <col min="12834" max="12834" width="9" style="1"/>
    <col min="12835" max="12838" width="14.125" style="1" customWidth="1"/>
    <col min="12839" max="12839" width="12.125" style="1" customWidth="1"/>
    <col min="12840" max="12847" width="9" style="1"/>
    <col min="12848" max="12848" width="5.25" style="1" customWidth="1"/>
    <col min="12849" max="13066" width="9" style="1"/>
    <col min="13067" max="13067" width="5.375" style="1" customWidth="1"/>
    <col min="13068" max="13068" width="24.25" style="1" customWidth="1"/>
    <col min="13069" max="13069" width="25.75" style="1" customWidth="1"/>
    <col min="13070" max="13070" width="19.75" style="1" customWidth="1"/>
    <col min="13071" max="13074" width="30.875" style="1" customWidth="1"/>
    <col min="13075" max="13075" width="14.625" style="1" customWidth="1"/>
    <col min="13076" max="13077" width="10.875" style="1" customWidth="1"/>
    <col min="13078" max="13078" width="58.25" style="1" customWidth="1"/>
    <col min="13079" max="13080" width="10.875" style="1" customWidth="1"/>
    <col min="13081" max="13084" width="8.25" style="1" customWidth="1"/>
    <col min="13085" max="13085" width="9" style="1"/>
    <col min="13086" max="13086" width="10.875" style="1" customWidth="1"/>
    <col min="13087" max="13088" width="9" style="1"/>
    <col min="13089" max="13089" width="12.25" style="1" customWidth="1"/>
    <col min="13090" max="13090" width="9" style="1"/>
    <col min="13091" max="13094" width="14.125" style="1" customWidth="1"/>
    <col min="13095" max="13095" width="12.125" style="1" customWidth="1"/>
    <col min="13096" max="13103" width="9" style="1"/>
    <col min="13104" max="13104" width="5.25" style="1" customWidth="1"/>
    <col min="13105" max="13322" width="9" style="1"/>
    <col min="13323" max="13323" width="5.375" style="1" customWidth="1"/>
    <col min="13324" max="13324" width="24.25" style="1" customWidth="1"/>
    <col min="13325" max="13325" width="25.75" style="1" customWidth="1"/>
    <col min="13326" max="13326" width="19.75" style="1" customWidth="1"/>
    <col min="13327" max="13330" width="30.875" style="1" customWidth="1"/>
    <col min="13331" max="13331" width="14.625" style="1" customWidth="1"/>
    <col min="13332" max="13333" width="10.875" style="1" customWidth="1"/>
    <col min="13334" max="13334" width="58.25" style="1" customWidth="1"/>
    <col min="13335" max="13336" width="10.875" style="1" customWidth="1"/>
    <col min="13337" max="13340" width="8.25" style="1" customWidth="1"/>
    <col min="13341" max="13341" width="9" style="1"/>
    <col min="13342" max="13342" width="10.875" style="1" customWidth="1"/>
    <col min="13343" max="13344" width="9" style="1"/>
    <col min="13345" max="13345" width="12.25" style="1" customWidth="1"/>
    <col min="13346" max="13346" width="9" style="1"/>
    <col min="13347" max="13350" width="14.125" style="1" customWidth="1"/>
    <col min="13351" max="13351" width="12.125" style="1" customWidth="1"/>
    <col min="13352" max="13359" width="9" style="1"/>
    <col min="13360" max="13360" width="5.25" style="1" customWidth="1"/>
    <col min="13361" max="13578" width="9" style="1"/>
    <col min="13579" max="13579" width="5.375" style="1" customWidth="1"/>
    <col min="13580" max="13580" width="24.25" style="1" customWidth="1"/>
    <col min="13581" max="13581" width="25.75" style="1" customWidth="1"/>
    <col min="13582" max="13582" width="19.75" style="1" customWidth="1"/>
    <col min="13583" max="13586" width="30.875" style="1" customWidth="1"/>
    <col min="13587" max="13587" width="14.625" style="1" customWidth="1"/>
    <col min="13588" max="13589" width="10.875" style="1" customWidth="1"/>
    <col min="13590" max="13590" width="58.25" style="1" customWidth="1"/>
    <col min="13591" max="13592" width="10.875" style="1" customWidth="1"/>
    <col min="13593" max="13596" width="8.25" style="1" customWidth="1"/>
    <col min="13597" max="13597" width="9" style="1"/>
    <col min="13598" max="13598" width="10.875" style="1" customWidth="1"/>
    <col min="13599" max="13600" width="9" style="1"/>
    <col min="13601" max="13601" width="12.25" style="1" customWidth="1"/>
    <col min="13602" max="13602" width="9" style="1"/>
    <col min="13603" max="13606" width="14.125" style="1" customWidth="1"/>
    <col min="13607" max="13607" width="12.125" style="1" customWidth="1"/>
    <col min="13608" max="13615" width="9" style="1"/>
    <col min="13616" max="13616" width="5.25" style="1" customWidth="1"/>
    <col min="13617" max="13834" width="9" style="1"/>
    <col min="13835" max="13835" width="5.375" style="1" customWidth="1"/>
    <col min="13836" max="13836" width="24.25" style="1" customWidth="1"/>
    <col min="13837" max="13837" width="25.75" style="1" customWidth="1"/>
    <col min="13838" max="13838" width="19.75" style="1" customWidth="1"/>
    <col min="13839" max="13842" width="30.875" style="1" customWidth="1"/>
    <col min="13843" max="13843" width="14.625" style="1" customWidth="1"/>
    <col min="13844" max="13845" width="10.875" style="1" customWidth="1"/>
    <col min="13846" max="13846" width="58.25" style="1" customWidth="1"/>
    <col min="13847" max="13848" width="10.875" style="1" customWidth="1"/>
    <col min="13849" max="13852" width="8.25" style="1" customWidth="1"/>
    <col min="13853" max="13853" width="9" style="1"/>
    <col min="13854" max="13854" width="10.875" style="1" customWidth="1"/>
    <col min="13855" max="13856" width="9" style="1"/>
    <col min="13857" max="13857" width="12.25" style="1" customWidth="1"/>
    <col min="13858" max="13858" width="9" style="1"/>
    <col min="13859" max="13862" width="14.125" style="1" customWidth="1"/>
    <col min="13863" max="13863" width="12.125" style="1" customWidth="1"/>
    <col min="13864" max="13871" width="9" style="1"/>
    <col min="13872" max="13872" width="5.25" style="1" customWidth="1"/>
    <col min="13873" max="14090" width="9" style="1"/>
    <col min="14091" max="14091" width="5.375" style="1" customWidth="1"/>
    <col min="14092" max="14092" width="24.25" style="1" customWidth="1"/>
    <col min="14093" max="14093" width="25.75" style="1" customWidth="1"/>
    <col min="14094" max="14094" width="19.75" style="1" customWidth="1"/>
    <col min="14095" max="14098" width="30.875" style="1" customWidth="1"/>
    <col min="14099" max="14099" width="14.625" style="1" customWidth="1"/>
    <col min="14100" max="14101" width="10.875" style="1" customWidth="1"/>
    <col min="14102" max="14102" width="58.25" style="1" customWidth="1"/>
    <col min="14103" max="14104" width="10.875" style="1" customWidth="1"/>
    <col min="14105" max="14108" width="8.25" style="1" customWidth="1"/>
    <col min="14109" max="14109" width="9" style="1"/>
    <col min="14110" max="14110" width="10.875" style="1" customWidth="1"/>
    <col min="14111" max="14112" width="9" style="1"/>
    <col min="14113" max="14113" width="12.25" style="1" customWidth="1"/>
    <col min="14114" max="14114" width="9" style="1"/>
    <col min="14115" max="14118" width="14.125" style="1" customWidth="1"/>
    <col min="14119" max="14119" width="12.125" style="1" customWidth="1"/>
    <col min="14120" max="14127" width="9" style="1"/>
    <col min="14128" max="14128" width="5.25" style="1" customWidth="1"/>
    <col min="14129" max="14346" width="9" style="1"/>
    <col min="14347" max="14347" width="5.375" style="1" customWidth="1"/>
    <col min="14348" max="14348" width="24.25" style="1" customWidth="1"/>
    <col min="14349" max="14349" width="25.75" style="1" customWidth="1"/>
    <col min="14350" max="14350" width="19.75" style="1" customWidth="1"/>
    <col min="14351" max="14354" width="30.875" style="1" customWidth="1"/>
    <col min="14355" max="14355" width="14.625" style="1" customWidth="1"/>
    <col min="14356" max="14357" width="10.875" style="1" customWidth="1"/>
    <col min="14358" max="14358" width="58.25" style="1" customWidth="1"/>
    <col min="14359" max="14360" width="10.875" style="1" customWidth="1"/>
    <col min="14361" max="14364" width="8.25" style="1" customWidth="1"/>
    <col min="14365" max="14365" width="9" style="1"/>
    <col min="14366" max="14366" width="10.875" style="1" customWidth="1"/>
    <col min="14367" max="14368" width="9" style="1"/>
    <col min="14369" max="14369" width="12.25" style="1" customWidth="1"/>
    <col min="14370" max="14370" width="9" style="1"/>
    <col min="14371" max="14374" width="14.125" style="1" customWidth="1"/>
    <col min="14375" max="14375" width="12.125" style="1" customWidth="1"/>
    <col min="14376" max="14383" width="9" style="1"/>
    <col min="14384" max="14384" width="5.25" style="1" customWidth="1"/>
    <col min="14385" max="14602" width="9" style="1"/>
    <col min="14603" max="14603" width="5.375" style="1" customWidth="1"/>
    <col min="14604" max="14604" width="24.25" style="1" customWidth="1"/>
    <col min="14605" max="14605" width="25.75" style="1" customWidth="1"/>
    <col min="14606" max="14606" width="19.75" style="1" customWidth="1"/>
    <col min="14607" max="14610" width="30.875" style="1" customWidth="1"/>
    <col min="14611" max="14611" width="14.625" style="1" customWidth="1"/>
    <col min="14612" max="14613" width="10.875" style="1" customWidth="1"/>
    <col min="14614" max="14614" width="58.25" style="1" customWidth="1"/>
    <col min="14615" max="14616" width="10.875" style="1" customWidth="1"/>
    <col min="14617" max="14620" width="8.25" style="1" customWidth="1"/>
    <col min="14621" max="14621" width="9" style="1"/>
    <col min="14622" max="14622" width="10.875" style="1" customWidth="1"/>
    <col min="14623" max="14624" width="9" style="1"/>
    <col min="14625" max="14625" width="12.25" style="1" customWidth="1"/>
    <col min="14626" max="14626" width="9" style="1"/>
    <col min="14627" max="14630" width="14.125" style="1" customWidth="1"/>
    <col min="14631" max="14631" width="12.125" style="1" customWidth="1"/>
    <col min="14632" max="14639" width="9" style="1"/>
    <col min="14640" max="14640" width="5.25" style="1" customWidth="1"/>
    <col min="14641" max="14858" width="9" style="1"/>
    <col min="14859" max="14859" width="5.375" style="1" customWidth="1"/>
    <col min="14860" max="14860" width="24.25" style="1" customWidth="1"/>
    <col min="14861" max="14861" width="25.75" style="1" customWidth="1"/>
    <col min="14862" max="14862" width="19.75" style="1" customWidth="1"/>
    <col min="14863" max="14866" width="30.875" style="1" customWidth="1"/>
    <col min="14867" max="14867" width="14.625" style="1" customWidth="1"/>
    <col min="14868" max="14869" width="10.875" style="1" customWidth="1"/>
    <col min="14870" max="14870" width="58.25" style="1" customWidth="1"/>
    <col min="14871" max="14872" width="10.875" style="1" customWidth="1"/>
    <col min="14873" max="14876" width="8.25" style="1" customWidth="1"/>
    <col min="14877" max="14877" width="9" style="1"/>
    <col min="14878" max="14878" width="10.875" style="1" customWidth="1"/>
    <col min="14879" max="14880" width="9" style="1"/>
    <col min="14881" max="14881" width="12.25" style="1" customWidth="1"/>
    <col min="14882" max="14882" width="9" style="1"/>
    <col min="14883" max="14886" width="14.125" style="1" customWidth="1"/>
    <col min="14887" max="14887" width="12.125" style="1" customWidth="1"/>
    <col min="14888" max="14895" width="9" style="1"/>
    <col min="14896" max="14896" width="5.25" style="1" customWidth="1"/>
    <col min="14897" max="15114" width="9" style="1"/>
    <col min="15115" max="15115" width="5.375" style="1" customWidth="1"/>
    <col min="15116" max="15116" width="24.25" style="1" customWidth="1"/>
    <col min="15117" max="15117" width="25.75" style="1" customWidth="1"/>
    <col min="15118" max="15118" width="19.75" style="1" customWidth="1"/>
    <col min="15119" max="15122" width="30.875" style="1" customWidth="1"/>
    <col min="15123" max="15123" width="14.625" style="1" customWidth="1"/>
    <col min="15124" max="15125" width="10.875" style="1" customWidth="1"/>
    <col min="15126" max="15126" width="58.25" style="1" customWidth="1"/>
    <col min="15127" max="15128" width="10.875" style="1" customWidth="1"/>
    <col min="15129" max="15132" width="8.25" style="1" customWidth="1"/>
    <col min="15133" max="15133" width="9" style="1"/>
    <col min="15134" max="15134" width="10.875" style="1" customWidth="1"/>
    <col min="15135" max="15136" width="9" style="1"/>
    <col min="15137" max="15137" width="12.25" style="1" customWidth="1"/>
    <col min="15138" max="15138" width="9" style="1"/>
    <col min="15139" max="15142" width="14.125" style="1" customWidth="1"/>
    <col min="15143" max="15143" width="12.125" style="1" customWidth="1"/>
    <col min="15144" max="15151" width="9" style="1"/>
    <col min="15152" max="15152" width="5.25" style="1" customWidth="1"/>
    <col min="15153" max="15370" width="9" style="1"/>
    <col min="15371" max="15371" width="5.375" style="1" customWidth="1"/>
    <col min="15372" max="15372" width="24.25" style="1" customWidth="1"/>
    <col min="15373" max="15373" width="25.75" style="1" customWidth="1"/>
    <col min="15374" max="15374" width="19.75" style="1" customWidth="1"/>
    <col min="15375" max="15378" width="30.875" style="1" customWidth="1"/>
    <col min="15379" max="15379" width="14.625" style="1" customWidth="1"/>
    <col min="15380" max="15381" width="10.875" style="1" customWidth="1"/>
    <col min="15382" max="15382" width="58.25" style="1" customWidth="1"/>
    <col min="15383" max="15384" width="10.875" style="1" customWidth="1"/>
    <col min="15385" max="15388" width="8.25" style="1" customWidth="1"/>
    <col min="15389" max="15389" width="9" style="1"/>
    <col min="15390" max="15390" width="10.875" style="1" customWidth="1"/>
    <col min="15391" max="15392" width="9" style="1"/>
    <col min="15393" max="15393" width="12.25" style="1" customWidth="1"/>
    <col min="15394" max="15394" width="9" style="1"/>
    <col min="15395" max="15398" width="14.125" style="1" customWidth="1"/>
    <col min="15399" max="15399" width="12.125" style="1" customWidth="1"/>
    <col min="15400" max="15407" width="9" style="1"/>
    <col min="15408" max="15408" width="5.25" style="1" customWidth="1"/>
    <col min="15409" max="15626" width="9" style="1"/>
    <col min="15627" max="15627" width="5.375" style="1" customWidth="1"/>
    <col min="15628" max="15628" width="24.25" style="1" customWidth="1"/>
    <col min="15629" max="15629" width="25.75" style="1" customWidth="1"/>
    <col min="15630" max="15630" width="19.75" style="1" customWidth="1"/>
    <col min="15631" max="15634" width="30.875" style="1" customWidth="1"/>
    <col min="15635" max="15635" width="14.625" style="1" customWidth="1"/>
    <col min="15636" max="15637" width="10.875" style="1" customWidth="1"/>
    <col min="15638" max="15638" width="58.25" style="1" customWidth="1"/>
    <col min="15639" max="15640" width="10.875" style="1" customWidth="1"/>
    <col min="15641" max="15644" width="8.25" style="1" customWidth="1"/>
    <col min="15645" max="15645" width="9" style="1"/>
    <col min="15646" max="15646" width="10.875" style="1" customWidth="1"/>
    <col min="15647" max="15648" width="9" style="1"/>
    <col min="15649" max="15649" width="12.25" style="1" customWidth="1"/>
    <col min="15650" max="15650" width="9" style="1"/>
    <col min="15651" max="15654" width="14.125" style="1" customWidth="1"/>
    <col min="15655" max="15655" width="12.125" style="1" customWidth="1"/>
    <col min="15656" max="15663" width="9" style="1"/>
    <col min="15664" max="15664" width="5.25" style="1" customWidth="1"/>
    <col min="15665" max="15882" width="9" style="1"/>
    <col min="15883" max="15883" width="5.375" style="1" customWidth="1"/>
    <col min="15884" max="15884" width="24.25" style="1" customWidth="1"/>
    <col min="15885" max="15885" width="25.75" style="1" customWidth="1"/>
    <col min="15886" max="15886" width="19.75" style="1" customWidth="1"/>
    <col min="15887" max="15890" width="30.875" style="1" customWidth="1"/>
    <col min="15891" max="15891" width="14.625" style="1" customWidth="1"/>
    <col min="15892" max="15893" width="10.875" style="1" customWidth="1"/>
    <col min="15894" max="15894" width="58.25" style="1" customWidth="1"/>
    <col min="15895" max="15896" width="10.875" style="1" customWidth="1"/>
    <col min="15897" max="15900" width="8.25" style="1" customWidth="1"/>
    <col min="15901" max="15901" width="9" style="1"/>
    <col min="15902" max="15902" width="10.875" style="1" customWidth="1"/>
    <col min="15903" max="15904" width="9" style="1"/>
    <col min="15905" max="15905" width="12.25" style="1" customWidth="1"/>
    <col min="15906" max="15906" width="9" style="1"/>
    <col min="15907" max="15910" width="14.125" style="1" customWidth="1"/>
    <col min="15911" max="15911" width="12.125" style="1" customWidth="1"/>
    <col min="15912" max="15919" width="9" style="1"/>
    <col min="15920" max="15920" width="5.25" style="1" customWidth="1"/>
    <col min="15921" max="16138" width="9" style="1"/>
    <col min="16139" max="16139" width="5.375" style="1" customWidth="1"/>
    <col min="16140" max="16140" width="24.25" style="1" customWidth="1"/>
    <col min="16141" max="16141" width="25.75" style="1" customWidth="1"/>
    <col min="16142" max="16142" width="19.75" style="1" customWidth="1"/>
    <col min="16143" max="16146" width="30.875" style="1" customWidth="1"/>
    <col min="16147" max="16147" width="14.625" style="1" customWidth="1"/>
    <col min="16148" max="16149" width="10.875" style="1" customWidth="1"/>
    <col min="16150" max="16150" width="58.25" style="1" customWidth="1"/>
    <col min="16151" max="16152" width="10.875" style="1" customWidth="1"/>
    <col min="16153" max="16156" width="8.25" style="1" customWidth="1"/>
    <col min="16157" max="16157" width="9" style="1"/>
    <col min="16158" max="16158" width="10.875" style="1" customWidth="1"/>
    <col min="16159" max="16160" width="9" style="1"/>
    <col min="16161" max="16161" width="12.25" style="1" customWidth="1"/>
    <col min="16162" max="16162" width="9" style="1"/>
    <col min="16163" max="16166" width="14.125" style="1" customWidth="1"/>
    <col min="16167" max="16167" width="12.125" style="1" customWidth="1"/>
    <col min="16168" max="16384" width="9" style="1"/>
  </cols>
  <sheetData>
    <row r="1" spans="1:53">
      <c r="A1" s="1" t="s">
        <v>4353</v>
      </c>
      <c r="O1" s="1" t="s">
        <v>4160</v>
      </c>
      <c r="P1" s="1" t="s">
        <v>4161</v>
      </c>
      <c r="AY1" s="250" t="s">
        <v>4350</v>
      </c>
    </row>
    <row r="2" spans="1:53">
      <c r="A2" s="250" t="s">
        <v>4953</v>
      </c>
      <c r="I2" s="245"/>
      <c r="J2" s="245"/>
      <c r="K2" s="240"/>
      <c r="L2" s="252"/>
      <c r="M2" s="252"/>
      <c r="N2" s="252"/>
      <c r="O2" s="1" t="s">
        <v>4278</v>
      </c>
      <c r="P2" s="236" t="s">
        <v>4090</v>
      </c>
      <c r="Q2" s="1" t="s">
        <v>4279</v>
      </c>
      <c r="R2" s="1" t="str">
        <f>O2&amp;P2&amp;Q2</f>
        <v>https://cyberjapandata.gsi.go.jp/portal/sys/v4/symbols/098.png</v>
      </c>
      <c r="AA2" s="253"/>
      <c r="AB2" s="265"/>
      <c r="AC2" s="254"/>
      <c r="AD2" s="254"/>
      <c r="AE2" s="254"/>
      <c r="AF2" s="254"/>
      <c r="AG2" s="254"/>
      <c r="AI2" s="255"/>
      <c r="AJ2" s="253"/>
      <c r="AK2" s="253"/>
      <c r="AL2" s="265"/>
      <c r="AM2" s="253"/>
      <c r="AN2" s="253"/>
      <c r="AO2" s="253"/>
      <c r="AP2" s="253"/>
      <c r="AR2" s="254"/>
      <c r="AS2" s="254"/>
      <c r="AT2" s="265"/>
      <c r="AU2" s="254"/>
      <c r="AV2" s="265"/>
      <c r="AW2" s="254"/>
      <c r="AX2" s="254"/>
      <c r="BA2" s="242" t="s">
        <v>4162</v>
      </c>
    </row>
    <row r="4" spans="1:53">
      <c r="K4" s="251" t="s">
        <v>4198</v>
      </c>
      <c r="AA4" s="253"/>
      <c r="AB4" s="265"/>
      <c r="AC4" s="254"/>
      <c r="AD4" s="254"/>
      <c r="AE4" s="253"/>
      <c r="AF4" s="253"/>
      <c r="AG4" s="254"/>
      <c r="AI4" s="255"/>
      <c r="AJ4" s="253"/>
      <c r="AK4" s="253"/>
      <c r="AL4" s="265"/>
      <c r="AM4" s="253"/>
      <c r="AN4" s="253"/>
      <c r="AO4" s="253"/>
      <c r="AP4" s="253"/>
      <c r="AR4" s="254"/>
      <c r="AS4" s="254"/>
      <c r="AT4" s="265"/>
      <c r="AU4" s="254"/>
      <c r="AV4" s="265"/>
      <c r="AW4" s="254"/>
      <c r="AX4" s="254"/>
    </row>
    <row r="5" spans="1:53" ht="54">
      <c r="A5" s="198" t="s">
        <v>2158</v>
      </c>
      <c r="B5" s="261" t="s">
        <v>2159</v>
      </c>
      <c r="C5" s="261" t="s">
        <v>4163</v>
      </c>
      <c r="D5" s="198" t="s">
        <v>4164</v>
      </c>
      <c r="E5" s="198" t="s">
        <v>4165</v>
      </c>
      <c r="F5" s="198" t="s">
        <v>4166</v>
      </c>
      <c r="G5" s="261" t="s">
        <v>2160</v>
      </c>
      <c r="H5" s="261" t="s">
        <v>2161</v>
      </c>
      <c r="I5" s="198" t="s">
        <v>4168</v>
      </c>
      <c r="J5" s="198" t="s">
        <v>4167</v>
      </c>
      <c r="K5" s="198" t="s">
        <v>2210</v>
      </c>
      <c r="L5" s="240"/>
      <c r="M5" s="240"/>
      <c r="N5" s="240"/>
      <c r="O5" s="262" t="s">
        <v>4169</v>
      </c>
      <c r="P5" s="241" t="s">
        <v>4170</v>
      </c>
      <c r="Q5" s="241" t="s">
        <v>4171</v>
      </c>
      <c r="R5" s="241" t="s">
        <v>4172</v>
      </c>
      <c r="S5" s="3" t="s">
        <v>4173</v>
      </c>
      <c r="T5" s="3" t="s">
        <v>4174</v>
      </c>
      <c r="U5" s="3" t="s">
        <v>4175</v>
      </c>
      <c r="V5" s="3" t="s">
        <v>4176</v>
      </c>
      <c r="W5" s="242">
        <v>1</v>
      </c>
      <c r="X5" s="243">
        <v>2</v>
      </c>
      <c r="Y5" s="242">
        <v>3</v>
      </c>
      <c r="Z5" s="260" t="s">
        <v>4177</v>
      </c>
      <c r="AA5" s="256" t="s">
        <v>4178</v>
      </c>
      <c r="AB5" s="266"/>
      <c r="AC5" s="257"/>
      <c r="AD5" s="257"/>
      <c r="AE5" s="258"/>
      <c r="AF5" s="258"/>
      <c r="AG5" s="257"/>
      <c r="AH5" s="267"/>
      <c r="AI5" s="259"/>
      <c r="AJ5" s="258"/>
      <c r="AK5" s="258"/>
      <c r="AL5" s="267"/>
      <c r="AM5" s="258"/>
      <c r="AN5" s="258"/>
      <c r="AO5" s="258"/>
      <c r="AP5" s="258"/>
      <c r="AQ5" s="266"/>
      <c r="AR5" s="257"/>
      <c r="AS5" s="257"/>
      <c r="AT5" s="266"/>
      <c r="AU5" s="257"/>
      <c r="AV5" s="266"/>
      <c r="AW5" s="257"/>
      <c r="AX5" s="257"/>
      <c r="AY5" s="244" t="str">
        <f>CONCATENATE(AA5,AB5,AC5,AU5,AV5,AW5,AX5)</f>
        <v>&lt;?xml version="1.0" encoding="UTF-8"?&gt;&lt;kml xmlns="http://earth.google.com/kml/2.2"&gt;&lt;Folder&gt;</v>
      </c>
    </row>
    <row r="6" spans="1:53">
      <c r="A6" s="198">
        <v>1</v>
      </c>
      <c r="B6" s="211" t="s">
        <v>5597</v>
      </c>
      <c r="C6" s="4" t="str">
        <f>B$5&amp;"："&amp;B6&amp;"&lt;br&gt;"&amp;J$5&amp;"："&amp;J6&amp;"&lt;br&gt;"&amp;I$5&amp;"："&amp;I6&amp;"&lt;br&gt;"&amp;K$5&amp;"："&amp;K6&amp;"&lt;br&gt;"&amp;L$5&amp;"："&amp;L6&amp;"&lt;br&gt;"&amp;M$5&amp;"："&amp;M6&amp;"&lt;br&gt;"&amp;N$5&amp;"："&amp;N6&amp;"&lt;br&gt;"</f>
        <v>名称：社会医療法人　長門莫記念会　長門記念病院&lt;br&gt;住所：大分県佐伯市鶴岡町&lt;br&gt;施設分類：病院&lt;br&gt;TEL：0972-24-3000&lt;br&gt;：ID：4411011200000&lt;br&gt;：合計病床数：264&lt;br&gt;：&lt;br&gt;</v>
      </c>
      <c r="D6" s="211"/>
      <c r="E6" s="245"/>
      <c r="F6" s="202" t="s">
        <v>4354</v>
      </c>
      <c r="G6" s="202">
        <v>32.959495997982501</v>
      </c>
      <c r="H6" s="202">
        <v>131.882570400183</v>
      </c>
      <c r="I6" s="245" t="s">
        <v>1786</v>
      </c>
      <c r="J6" s="245" t="s">
        <v>2847</v>
      </c>
      <c r="K6" s="240" t="s">
        <v>4199</v>
      </c>
      <c r="L6" s="240" t="s">
        <v>3980</v>
      </c>
      <c r="M6" s="240" t="s">
        <v>4060</v>
      </c>
      <c r="N6" s="240"/>
      <c r="O6" s="4" t="s">
        <v>4074</v>
      </c>
      <c r="P6" s="246">
        <v>1</v>
      </c>
      <c r="Q6" s="246"/>
      <c r="R6" s="246" t="str">
        <f t="shared" ref="R6:R69" si="0">IF(OR(S6="",T6="",U6="",V6="")=TRUE,"ffffffff",DEC2HEX(S6/100*255,2)&amp;DEC2HEX(T6/100*255,2)&amp;DEC2HEX(U6/100*255,2)&amp;DEC2HEX(V6/100*255,2))</f>
        <v>FFFFFFFF</v>
      </c>
      <c r="S6" s="202">
        <v>100</v>
      </c>
      <c r="T6" s="202">
        <v>100</v>
      </c>
      <c r="U6" s="202">
        <v>100</v>
      </c>
      <c r="V6" s="202">
        <v>100</v>
      </c>
      <c r="X6" s="242"/>
      <c r="Z6" s="239">
        <f>IF(H6="",1,0)</f>
        <v>0</v>
      </c>
      <c r="AA6" s="253" t="s">
        <v>4179</v>
      </c>
      <c r="AB6" s="265" t="str">
        <f>B6</f>
        <v>社会医療法人　長門莫記念会　長門記念病院</v>
      </c>
      <c r="AC6" s="254" t="s">
        <v>4180</v>
      </c>
      <c r="AD6" s="254" t="s">
        <v>4181</v>
      </c>
      <c r="AE6" s="254">
        <f>D6</f>
        <v>0</v>
      </c>
      <c r="AF6" s="254" t="s">
        <v>4182</v>
      </c>
      <c r="AG6" s="254" t="s">
        <v>4183</v>
      </c>
      <c r="AH6" s="74" t="str">
        <f>C6</f>
        <v>名称：社会医療法人　長門莫記念会　長門記念病院&lt;br&gt;住所：大分県佐伯市鶴岡町&lt;br&gt;施設分類：病院&lt;br&gt;TEL：0972-24-3000&lt;br&gt;：ID：4411011200000&lt;br&gt;：合計病床数：264&lt;br&gt;：&lt;br&gt;</v>
      </c>
      <c r="AI6" s="255" t="s">
        <v>4184</v>
      </c>
      <c r="AJ6" s="253" t="str">
        <f t="shared" ref="AJ6:AJ69" si="1">R6</f>
        <v>FFFFFFFF</v>
      </c>
      <c r="AK6" s="253" t="s">
        <v>4185</v>
      </c>
      <c r="AL6" s="265">
        <f t="shared" ref="AL6:AL69" si="2">IF(OR(P6="",P6=0)=TRUE,1,P6)</f>
        <v>1</v>
      </c>
      <c r="AM6" s="253" t="s">
        <v>4186</v>
      </c>
      <c r="AN6" s="253" t="s">
        <v>4187</v>
      </c>
      <c r="AO6" s="254">
        <f>Q6</f>
        <v>0</v>
      </c>
      <c r="AP6" s="253" t="s">
        <v>4188</v>
      </c>
      <c r="AQ6" s="74" t="str">
        <f>O6</f>
        <v>https://www.pref.oita.jp/uploaded/life/2327624_4659451_img.png</v>
      </c>
      <c r="AR6" s="254" t="s">
        <v>4189</v>
      </c>
      <c r="AS6" s="254" t="s">
        <v>4190</v>
      </c>
      <c r="AT6" s="265">
        <f>H6</f>
        <v>131.882570400183</v>
      </c>
      <c r="AU6" s="254" t="s">
        <v>4191</v>
      </c>
      <c r="AV6" s="265">
        <f>G6</f>
        <v>32.959495997982501</v>
      </c>
      <c r="AW6" s="254" t="s">
        <v>4192</v>
      </c>
      <c r="AX6" s="254" t="s">
        <v>4193</v>
      </c>
      <c r="AY6" s="244" t="str">
        <f>IF(AB6=0,"",IF(Z6=1,CONCATENATE(AA6,AB6,AC6,AD6,AE6,AF6,AG6,AH6,AI6,AJ6,AK6,AL6,AM6,AN6,AO6,AP6,AQ6,AR6,AX6),CONCATENATE(AA6,AB6,AC6,AG6,AH6,AI6,AJ6,AK6,AL6,AM6,AN6,AO6,AP6,AQ6,AR6,AS6,AT6,AU6,AV6,AW6,AX6)))</f>
        <v>&lt;Placemark&gt;&lt;name&gt;社会医療法人　長門莫記念会　長門記念病院&lt;/name&gt;&lt;Snippet maxLines="0"&gt;&lt;/Snippet&gt;&lt;description&gt;&lt;![CDATA[名称：社会医療法人　長門莫記念会　長門記念病院&lt;br&gt;住所：大分県佐伯市鶴岡町&lt;br&gt;施設分類：病院&lt;br&gt;TEL：0972-24-3000&lt;br&gt;：ID：4411011200000&lt;br&gt;：合計病床数：264&lt;br&gt;：&lt;br&gt;]]&gt;&lt;/description&gt;&lt;Style&gt;&lt;IconStyle&gt;&lt;color&gt;FFFFFFFF&lt;/color&gt;&lt;scale&gt;1&lt;/scale&gt;&lt;heading&gt;0&lt;/heading&gt;&lt;Icon&gt;&lt;href&gt;https://www.pref.oita.jp/uploaded/life/2327624_4659451_img.png&lt;/href&gt;&lt;/Icon&gt;&lt;/IconStyle&gt;&lt;/Style&gt;&lt;Point&gt;&lt;coordinates&gt;131.882570400183,32.9594959979825&lt;/coordinates&gt;&lt;/Point&gt;&lt;/Placemark&gt;</v>
      </c>
    </row>
    <row r="7" spans="1:53" ht="27">
      <c r="A7" s="198">
        <v>2</v>
      </c>
      <c r="B7" s="211" t="s">
        <v>5596</v>
      </c>
      <c r="C7" s="4" t="str">
        <f t="shared" ref="C7:C70" si="3">B$5&amp;"："&amp;B7&amp;"&lt;br&gt;"&amp;J$5&amp;"："&amp;J7&amp;"&lt;br&gt;"&amp;I$5&amp;"："&amp;I7&amp;"&lt;br&gt;"&amp;K$5&amp;"："&amp;K7&amp;"&lt;br&gt;"&amp;L$5&amp;"："&amp;L7&amp;"&lt;br&gt;"&amp;M$5&amp;"："&amp;M7&amp;"&lt;br&gt;"&amp;N$5&amp;"："&amp;N7&amp;"&lt;br&gt;"</f>
        <v>名称：独立行政法人地域医療機能推進機構　南海医療センター&lt;br&gt;住所：大分県佐伯市常盤西町７番８号&lt;br&gt;施設分類：病院&lt;br&gt;TEL：0972-22-0547&lt;br&gt;：ID：4411011300000&lt;br&gt;：合計病床数：195&lt;br&gt;：&lt;br&gt;</v>
      </c>
      <c r="D7" s="211"/>
      <c r="E7" s="245"/>
      <c r="F7" s="202" t="s">
        <v>4355</v>
      </c>
      <c r="G7" s="202">
        <v>32.965034411738799</v>
      </c>
      <c r="H7" s="202">
        <v>131.899220668727</v>
      </c>
      <c r="I7" s="245" t="s">
        <v>1786</v>
      </c>
      <c r="J7" s="245" t="s">
        <v>2852</v>
      </c>
      <c r="K7" s="240" t="s">
        <v>4264</v>
      </c>
      <c r="L7" s="240" t="s">
        <v>3981</v>
      </c>
      <c r="M7" s="240" t="s">
        <v>4061</v>
      </c>
      <c r="N7" s="240"/>
      <c r="O7" s="4" t="s">
        <v>4074</v>
      </c>
      <c r="P7" s="246">
        <v>1</v>
      </c>
      <c r="Q7" s="246"/>
      <c r="R7" s="246" t="str">
        <f t="shared" si="0"/>
        <v>FFFFFFFF</v>
      </c>
      <c r="S7" s="202">
        <v>100</v>
      </c>
      <c r="T7" s="202">
        <v>100</v>
      </c>
      <c r="U7" s="202">
        <v>100</v>
      </c>
      <c r="V7" s="202">
        <v>100</v>
      </c>
      <c r="X7" s="242"/>
      <c r="Z7" s="239">
        <f t="shared" ref="Z7:Z70" si="4">IF(H7="",1,0)</f>
        <v>0</v>
      </c>
      <c r="AA7" s="253" t="s">
        <v>4179</v>
      </c>
      <c r="AB7" s="265" t="str">
        <f>B7</f>
        <v>独立行政法人地域医療機能推進機構　南海医療センター</v>
      </c>
      <c r="AC7" s="254" t="s">
        <v>4180</v>
      </c>
      <c r="AD7" s="254" t="s">
        <v>4181</v>
      </c>
      <c r="AE7" s="254">
        <f>D7</f>
        <v>0</v>
      </c>
      <c r="AF7" s="254" t="s">
        <v>4182</v>
      </c>
      <c r="AG7" s="254" t="s">
        <v>4183</v>
      </c>
      <c r="AH7" s="74" t="str">
        <f>C7</f>
        <v>名称：独立行政法人地域医療機能推進機構　南海医療センター&lt;br&gt;住所：大分県佐伯市常盤西町７番８号&lt;br&gt;施設分類：病院&lt;br&gt;TEL：0972-22-0547&lt;br&gt;：ID：4411011300000&lt;br&gt;：合計病床数：195&lt;br&gt;：&lt;br&gt;</v>
      </c>
      <c r="AI7" s="255" t="s">
        <v>4184</v>
      </c>
      <c r="AJ7" s="253" t="str">
        <f t="shared" si="1"/>
        <v>FFFFFFFF</v>
      </c>
      <c r="AK7" s="253" t="s">
        <v>4185</v>
      </c>
      <c r="AL7" s="265">
        <f t="shared" si="2"/>
        <v>1</v>
      </c>
      <c r="AM7" s="253" t="s">
        <v>4186</v>
      </c>
      <c r="AN7" s="253" t="s">
        <v>4187</v>
      </c>
      <c r="AO7" s="254">
        <f t="shared" ref="AO7:AO70" si="5">Q7</f>
        <v>0</v>
      </c>
      <c r="AP7" s="253" t="s">
        <v>4188</v>
      </c>
      <c r="AQ7" s="74" t="str">
        <f t="shared" ref="AQ7:AQ71" si="6">O7</f>
        <v>https://www.pref.oita.jp/uploaded/life/2327624_4659451_img.png</v>
      </c>
      <c r="AR7" s="254" t="s">
        <v>4189</v>
      </c>
      <c r="AS7" s="254" t="s">
        <v>4190</v>
      </c>
      <c r="AT7" s="265">
        <f>H7</f>
        <v>131.899220668727</v>
      </c>
      <c r="AU7" s="254" t="s">
        <v>4191</v>
      </c>
      <c r="AV7" s="265">
        <f>G7</f>
        <v>32.965034411738799</v>
      </c>
      <c r="AW7" s="254" t="s">
        <v>4192</v>
      </c>
      <c r="AX7" s="254" t="s">
        <v>4193</v>
      </c>
      <c r="AY7" s="244" t="str">
        <f t="shared" ref="AY7:AY70" si="7">IF(AB7=0,"",IF(Z7=1,CONCATENATE(AA7,AB7,AC7,AD7,AE7,AF7,AG7,AH7,AI7,AJ7,AK7,AL7,AM7,AN7,AO7,AP7,AQ7,AR7,AX7),CONCATENATE(AA7,AB7,AC7,AG7,AH7,AI7,AJ7,AK7,AL7,AM7,AN7,AO7,AP7,AQ7,AR7,AS7,AT7,AU7,AV7,AW7,AX7)))</f>
        <v>&lt;Placemark&gt;&lt;name&gt;独立行政法人地域医療機能推進機構　南海医療センター&lt;/name&gt;&lt;Snippet maxLines="0"&gt;&lt;/Snippet&gt;&lt;description&gt;&lt;![CDATA[名称：独立行政法人地域医療機能推進機構　南海医療センター&lt;br&gt;住所：大分県佐伯市常盤西町７番８号&lt;br&gt;施設分類：病院&lt;br&gt;TEL：0972-22-0547&lt;br&gt;：ID：4411011300000&lt;br&gt;：合計病床数：195&lt;br&gt;：&lt;br&gt;]]&gt;&lt;/description&gt;&lt;Style&gt;&lt;IconStyle&gt;&lt;color&gt;FFFFFFFF&lt;/color&gt;&lt;scale&gt;1&lt;/scale&gt;&lt;heading&gt;0&lt;/heading&gt;&lt;Icon&gt;&lt;href&gt;https://www.pref.oita.jp/uploaded/life/2327624_4659451_img.png&lt;/href&gt;&lt;/Icon&gt;&lt;/IconStyle&gt;&lt;/Style&gt;&lt;Point&gt;&lt;coordinates&gt;131.899220668727,32.9650344117388&lt;/coordinates&gt;&lt;/Point&gt;&lt;/Placemark&gt;</v>
      </c>
    </row>
    <row r="8" spans="1:53">
      <c r="A8" s="198">
        <v>3</v>
      </c>
      <c r="B8" s="211" t="s">
        <v>5595</v>
      </c>
      <c r="C8" s="4" t="str">
        <f t="shared" si="3"/>
        <v>名称：社会医療法人　敬和会　おおいた県南ホスピタル&lt;br&gt;住所：大分県佐伯市東町２７番１２号&lt;br&gt;施設分類：病院&lt;br&gt;TEL：0972-22-1461&lt;br&gt;：ID：4411011400000&lt;br&gt;：合計病床数：180&lt;br&gt;：&lt;br&gt;</v>
      </c>
      <c r="D8" s="211"/>
      <c r="E8" s="245"/>
      <c r="F8" s="202" t="s">
        <v>2856</v>
      </c>
      <c r="G8" s="202">
        <v>32.963697500000002</v>
      </c>
      <c r="H8" s="202">
        <v>131.90947320000001</v>
      </c>
      <c r="I8" s="245" t="s">
        <v>1786</v>
      </c>
      <c r="J8" s="245" t="s">
        <v>2855</v>
      </c>
      <c r="K8" s="240" t="s">
        <v>4265</v>
      </c>
      <c r="L8" s="240" t="s">
        <v>3982</v>
      </c>
      <c r="M8" s="240" t="s">
        <v>4062</v>
      </c>
      <c r="N8" s="240"/>
      <c r="O8" s="4" t="s">
        <v>4074</v>
      </c>
      <c r="P8" s="246">
        <v>1</v>
      </c>
      <c r="Q8" s="246"/>
      <c r="R8" s="246" t="str">
        <f t="shared" si="0"/>
        <v>FFFFFFFF</v>
      </c>
      <c r="S8" s="202">
        <v>100</v>
      </c>
      <c r="T8" s="202">
        <v>100</v>
      </c>
      <c r="U8" s="202">
        <v>100</v>
      </c>
      <c r="V8" s="202">
        <v>100</v>
      </c>
      <c r="X8" s="242"/>
      <c r="Z8" s="239">
        <f t="shared" si="4"/>
        <v>0</v>
      </c>
      <c r="AA8" s="253" t="s">
        <v>4179</v>
      </c>
      <c r="AB8" s="265" t="str">
        <f t="shared" ref="AB8:AB71" si="8">B8</f>
        <v>社会医療法人　敬和会　おおいた県南ホスピタル</v>
      </c>
      <c r="AC8" s="254" t="s">
        <v>4194</v>
      </c>
      <c r="AD8" s="254" t="s">
        <v>4181</v>
      </c>
      <c r="AE8" s="254">
        <f t="shared" ref="AE8:AE71" si="9">D8</f>
        <v>0</v>
      </c>
      <c r="AF8" s="254" t="s">
        <v>4182</v>
      </c>
      <c r="AG8" s="254" t="s">
        <v>4183</v>
      </c>
      <c r="AH8" s="74" t="str">
        <f t="shared" ref="AH8:AH71" si="10">C8</f>
        <v>名称：社会医療法人　敬和会　おおいた県南ホスピタル&lt;br&gt;住所：大分県佐伯市東町２７番１２号&lt;br&gt;施設分類：病院&lt;br&gt;TEL：0972-22-1461&lt;br&gt;：ID：4411011400000&lt;br&gt;：合計病床数：180&lt;br&gt;：&lt;br&gt;</v>
      </c>
      <c r="AI8" s="255" t="s">
        <v>4184</v>
      </c>
      <c r="AJ8" s="253" t="str">
        <f t="shared" si="1"/>
        <v>FFFFFFFF</v>
      </c>
      <c r="AK8" s="253" t="s">
        <v>4185</v>
      </c>
      <c r="AL8" s="265">
        <f t="shared" si="2"/>
        <v>1</v>
      </c>
      <c r="AM8" s="253" t="s">
        <v>4186</v>
      </c>
      <c r="AN8" s="253" t="s">
        <v>4187</v>
      </c>
      <c r="AO8" s="254">
        <f t="shared" si="5"/>
        <v>0</v>
      </c>
      <c r="AP8" s="253" t="s">
        <v>4188</v>
      </c>
      <c r="AQ8" s="74" t="str">
        <f t="shared" si="6"/>
        <v>https://www.pref.oita.jp/uploaded/life/2327624_4659451_img.png</v>
      </c>
      <c r="AR8" s="254" t="s">
        <v>4189</v>
      </c>
      <c r="AS8" s="254" t="s">
        <v>4190</v>
      </c>
      <c r="AT8" s="265">
        <f t="shared" ref="AT8:AT71" si="11">H8</f>
        <v>131.90947320000001</v>
      </c>
      <c r="AU8" s="254" t="s">
        <v>4191</v>
      </c>
      <c r="AV8" s="265">
        <f t="shared" ref="AV8:AV71" si="12">G8</f>
        <v>32.963697500000002</v>
      </c>
      <c r="AW8" s="254" t="s">
        <v>4192</v>
      </c>
      <c r="AX8" s="254" t="s">
        <v>4193</v>
      </c>
      <c r="AY8" s="244" t="str">
        <f t="shared" si="7"/>
        <v>&lt;Placemark&gt;&lt;name&gt;社会医療法人　敬和会　おおいた県南ホスピタル&lt;/name&gt;&lt;Snippet maxLines="0"&gt;&lt;/Snippet&gt;&lt;description&gt;&lt;![CDATA[名称：社会医療法人　敬和会　おおいた県南ホスピタル&lt;br&gt;住所：大分県佐伯市東町２７番１２号&lt;br&gt;施設分類：病院&lt;br&gt;TEL：0972-22-1461&lt;br&gt;：ID：4411011400000&lt;br&gt;：合計病床数：180&lt;br&gt;：&lt;br&gt;]]&gt;&lt;/description&gt;&lt;Style&gt;&lt;IconStyle&gt;&lt;color&gt;FFFFFFFF&lt;/color&gt;&lt;scale&gt;1&lt;/scale&gt;&lt;heading&gt;0&lt;/heading&gt;&lt;Icon&gt;&lt;href&gt;https://www.pref.oita.jp/uploaded/life/2327624_4659451_img.png&lt;/href&gt;&lt;/Icon&gt;&lt;/IconStyle&gt;&lt;/Style&gt;&lt;Point&gt;&lt;coordinates&gt;131.9094732,32.9636975&lt;/coordinates&gt;&lt;/Point&gt;&lt;/Placemark&gt;</v>
      </c>
    </row>
    <row r="9" spans="1:53">
      <c r="A9" s="198">
        <v>4</v>
      </c>
      <c r="B9" s="211" t="s">
        <v>5594</v>
      </c>
      <c r="C9" s="4" t="str">
        <f t="shared" si="3"/>
        <v>名称：社会医療法人　小寺会　佐伯中央病院&lt;br&gt;住所：佐伯市常盤東町６番３０号&lt;br&gt;施設分類：病院&lt;br&gt;TEL：0972-22-8846&lt;br&gt;：ID：4411011500000&lt;br&gt;：合計病床数：149&lt;br&gt;：&lt;br&gt;</v>
      </c>
      <c r="D9" s="211"/>
      <c r="E9" s="245"/>
      <c r="F9" s="202" t="s">
        <v>1794</v>
      </c>
      <c r="G9" s="202">
        <v>32.965124905400003</v>
      </c>
      <c r="H9" s="202">
        <v>131.90241605</v>
      </c>
      <c r="I9" s="202" t="s">
        <v>1786</v>
      </c>
      <c r="J9" s="202" t="s">
        <v>1793</v>
      </c>
      <c r="K9" s="240" t="s">
        <v>479</v>
      </c>
      <c r="L9" s="240" t="s">
        <v>3983</v>
      </c>
      <c r="M9" s="240" t="s">
        <v>4063</v>
      </c>
      <c r="N9" s="240"/>
      <c r="O9" s="4" t="s">
        <v>4074</v>
      </c>
      <c r="P9" s="246">
        <v>1</v>
      </c>
      <c r="Q9" s="246"/>
      <c r="R9" s="246" t="str">
        <f t="shared" si="0"/>
        <v>FFFFFFFF</v>
      </c>
      <c r="S9" s="202">
        <v>100</v>
      </c>
      <c r="T9" s="202">
        <v>100</v>
      </c>
      <c r="U9" s="202">
        <v>100</v>
      </c>
      <c r="V9" s="202">
        <v>100</v>
      </c>
      <c r="X9" s="242"/>
      <c r="Z9" s="239">
        <f t="shared" si="4"/>
        <v>0</v>
      </c>
      <c r="AA9" s="253" t="s">
        <v>4179</v>
      </c>
      <c r="AB9" s="265" t="str">
        <f t="shared" si="8"/>
        <v>社会医療法人　小寺会　佐伯中央病院</v>
      </c>
      <c r="AC9" s="254" t="s">
        <v>4194</v>
      </c>
      <c r="AD9" s="254" t="s">
        <v>4181</v>
      </c>
      <c r="AE9" s="254">
        <f t="shared" si="9"/>
        <v>0</v>
      </c>
      <c r="AF9" s="254" t="s">
        <v>4182</v>
      </c>
      <c r="AG9" s="254" t="s">
        <v>4183</v>
      </c>
      <c r="AH9" s="74" t="str">
        <f t="shared" si="10"/>
        <v>名称：社会医療法人　小寺会　佐伯中央病院&lt;br&gt;住所：佐伯市常盤東町６番３０号&lt;br&gt;施設分類：病院&lt;br&gt;TEL：0972-22-8846&lt;br&gt;：ID：4411011500000&lt;br&gt;：合計病床数：149&lt;br&gt;：&lt;br&gt;</v>
      </c>
      <c r="AI9" s="255" t="s">
        <v>4184</v>
      </c>
      <c r="AJ9" s="253" t="str">
        <f t="shared" si="1"/>
        <v>FFFFFFFF</v>
      </c>
      <c r="AK9" s="253" t="s">
        <v>4185</v>
      </c>
      <c r="AL9" s="265">
        <f t="shared" si="2"/>
        <v>1</v>
      </c>
      <c r="AM9" s="253" t="s">
        <v>4186</v>
      </c>
      <c r="AN9" s="253" t="s">
        <v>4187</v>
      </c>
      <c r="AO9" s="254">
        <f t="shared" si="5"/>
        <v>0</v>
      </c>
      <c r="AP9" s="253" t="s">
        <v>4188</v>
      </c>
      <c r="AQ9" s="74" t="str">
        <f t="shared" si="6"/>
        <v>https://www.pref.oita.jp/uploaded/life/2327624_4659451_img.png</v>
      </c>
      <c r="AR9" s="254" t="s">
        <v>4189</v>
      </c>
      <c r="AS9" s="254" t="s">
        <v>4190</v>
      </c>
      <c r="AT9" s="265">
        <f t="shared" si="11"/>
        <v>131.90241605</v>
      </c>
      <c r="AU9" s="254" t="s">
        <v>4191</v>
      </c>
      <c r="AV9" s="265">
        <f t="shared" si="12"/>
        <v>32.965124905400003</v>
      </c>
      <c r="AW9" s="254" t="s">
        <v>4192</v>
      </c>
      <c r="AX9" s="254" t="s">
        <v>4193</v>
      </c>
      <c r="AY9" s="244" t="str">
        <f t="shared" si="7"/>
        <v>&lt;Placemark&gt;&lt;name&gt;社会医療法人　小寺会　佐伯中央病院&lt;/name&gt;&lt;Snippet maxLines="0"&gt;&lt;/Snippet&gt;&lt;description&gt;&lt;![CDATA[名称：社会医療法人　小寺会　佐伯中央病院&lt;br&gt;住所：佐伯市常盤東町６番３０号&lt;br&gt;施設分類：病院&lt;br&gt;TEL：0972-22-8846&lt;br&gt;：ID：4411011500000&lt;br&gt;：合計病床数：149&lt;br&gt;：&lt;br&gt;]]&gt;&lt;/description&gt;&lt;Style&gt;&lt;IconStyle&gt;&lt;color&gt;FFFFFFFF&lt;/color&gt;&lt;scale&gt;1&lt;/scale&gt;&lt;heading&gt;0&lt;/heading&gt;&lt;Icon&gt;&lt;href&gt;https://www.pref.oita.jp/uploaded/life/2327624_4659451_img.png&lt;/href&gt;&lt;/Icon&gt;&lt;/IconStyle&gt;&lt;/Style&gt;&lt;Point&gt;&lt;coordinates&gt;131.90241605,32.9651249054&lt;/coordinates&gt;&lt;/Point&gt;&lt;/Placemark&gt;</v>
      </c>
    </row>
    <row r="10" spans="1:53">
      <c r="A10" s="198">
        <v>5</v>
      </c>
      <c r="B10" s="211" t="s">
        <v>5593</v>
      </c>
      <c r="C10" s="4" t="str">
        <f t="shared" si="3"/>
        <v>名称：曽根病院&lt;br&gt;住所：大分県佐伯市長島町２丁目１８番２４号&lt;br&gt;施設分類：病院&lt;br&gt;TEL：0972-23-8877&lt;br&gt;：ID：4411011600000&lt;br&gt;：合計病床数：72&lt;br&gt;：&lt;br&gt;</v>
      </c>
      <c r="D10" s="211"/>
      <c r="E10" s="245"/>
      <c r="F10" s="202" t="s">
        <v>1796</v>
      </c>
      <c r="G10" s="202">
        <v>32.959403500000001</v>
      </c>
      <c r="H10" s="202">
        <v>131.90899289999999</v>
      </c>
      <c r="I10" s="202" t="s">
        <v>1786</v>
      </c>
      <c r="J10" s="202" t="s">
        <v>2859</v>
      </c>
      <c r="K10" s="240" t="s">
        <v>4200</v>
      </c>
      <c r="L10" s="240" t="s">
        <v>3984</v>
      </c>
      <c r="M10" s="240" t="s">
        <v>4064</v>
      </c>
      <c r="N10" s="240"/>
      <c r="O10" s="4" t="s">
        <v>4074</v>
      </c>
      <c r="P10" s="246">
        <v>1</v>
      </c>
      <c r="Q10" s="246"/>
      <c r="R10" s="246" t="str">
        <f t="shared" si="0"/>
        <v>FFFFFFFF</v>
      </c>
      <c r="S10" s="202">
        <v>100</v>
      </c>
      <c r="T10" s="202">
        <v>100</v>
      </c>
      <c r="U10" s="202">
        <v>100</v>
      </c>
      <c r="V10" s="202">
        <v>100</v>
      </c>
      <c r="X10" s="242"/>
      <c r="Z10" s="239">
        <f t="shared" si="4"/>
        <v>0</v>
      </c>
      <c r="AA10" s="253" t="s">
        <v>4179</v>
      </c>
      <c r="AB10" s="265" t="str">
        <f t="shared" si="8"/>
        <v>曽根病院</v>
      </c>
      <c r="AC10" s="254" t="s">
        <v>4194</v>
      </c>
      <c r="AD10" s="254" t="s">
        <v>4181</v>
      </c>
      <c r="AE10" s="254">
        <f t="shared" si="9"/>
        <v>0</v>
      </c>
      <c r="AF10" s="254" t="s">
        <v>4182</v>
      </c>
      <c r="AG10" s="254" t="s">
        <v>4183</v>
      </c>
      <c r="AH10" s="74" t="str">
        <f t="shared" si="10"/>
        <v>名称：曽根病院&lt;br&gt;住所：大分県佐伯市長島町２丁目１８番２４号&lt;br&gt;施設分類：病院&lt;br&gt;TEL：0972-23-8877&lt;br&gt;：ID：4411011600000&lt;br&gt;：合計病床数：72&lt;br&gt;：&lt;br&gt;</v>
      </c>
      <c r="AI10" s="255" t="s">
        <v>4184</v>
      </c>
      <c r="AJ10" s="253" t="str">
        <f t="shared" si="1"/>
        <v>FFFFFFFF</v>
      </c>
      <c r="AK10" s="253" t="s">
        <v>4185</v>
      </c>
      <c r="AL10" s="265">
        <f t="shared" si="2"/>
        <v>1</v>
      </c>
      <c r="AM10" s="253" t="s">
        <v>4186</v>
      </c>
      <c r="AN10" s="253" t="s">
        <v>4187</v>
      </c>
      <c r="AO10" s="254">
        <f t="shared" si="5"/>
        <v>0</v>
      </c>
      <c r="AP10" s="253" t="s">
        <v>4188</v>
      </c>
      <c r="AQ10" s="74" t="str">
        <f t="shared" si="6"/>
        <v>https://www.pref.oita.jp/uploaded/life/2327624_4659451_img.png</v>
      </c>
      <c r="AR10" s="254" t="s">
        <v>4189</v>
      </c>
      <c r="AS10" s="254" t="s">
        <v>4190</v>
      </c>
      <c r="AT10" s="265">
        <f t="shared" si="11"/>
        <v>131.90899289999999</v>
      </c>
      <c r="AU10" s="254" t="s">
        <v>4191</v>
      </c>
      <c r="AV10" s="265">
        <f t="shared" si="12"/>
        <v>32.959403500000001</v>
      </c>
      <c r="AW10" s="254" t="s">
        <v>4192</v>
      </c>
      <c r="AX10" s="254" t="s">
        <v>4193</v>
      </c>
      <c r="AY10" s="244" t="str">
        <f t="shared" si="7"/>
        <v>&lt;Placemark&gt;&lt;name&gt;曽根病院&lt;/name&gt;&lt;Snippet maxLines="0"&gt;&lt;/Snippet&gt;&lt;description&gt;&lt;![CDATA[名称：曽根病院&lt;br&gt;住所：大分県佐伯市長島町２丁目１８番２４号&lt;br&gt;施設分類：病院&lt;br&gt;TEL：0972-23-8877&lt;br&gt;：ID：4411011600000&lt;br&gt;：合計病床数：72&lt;br&gt;：&lt;br&gt;]]&gt;&lt;/description&gt;&lt;Style&gt;&lt;IconStyle&gt;&lt;color&gt;FFFFFFFF&lt;/color&gt;&lt;scale&gt;1&lt;/scale&gt;&lt;heading&gt;0&lt;/heading&gt;&lt;Icon&gt;&lt;href&gt;https://www.pref.oita.jp/uploaded/life/2327624_4659451_img.png&lt;/href&gt;&lt;/Icon&gt;&lt;/IconStyle&gt;&lt;/Style&gt;&lt;Point&gt;&lt;coordinates&gt;131.9089929,32.9594035&lt;/coordinates&gt;&lt;/Point&gt;&lt;/Placemark&gt;</v>
      </c>
    </row>
    <row r="11" spans="1:53">
      <c r="A11" s="198">
        <v>6</v>
      </c>
      <c r="B11" s="211" t="s">
        <v>5592</v>
      </c>
      <c r="C11" s="4" t="str">
        <f t="shared" si="3"/>
        <v>名称：西田病院&lt;br&gt;住所：大分県佐伯市鶴岡西町２丁目２６６番地&lt;br&gt;施設分類：病院&lt;br&gt;TEL：0972-22-0180&lt;br&gt;：ID：4411011900000&lt;br&gt;：合計病床数：244&lt;br&gt;：&lt;br&gt;</v>
      </c>
      <c r="D11" s="211"/>
      <c r="E11" s="245"/>
      <c r="F11" s="202" t="s">
        <v>1799</v>
      </c>
      <c r="G11" s="202">
        <v>32.958643899999998</v>
      </c>
      <c r="H11" s="202">
        <v>131.86403530000001</v>
      </c>
      <c r="I11" s="245" t="s">
        <v>1786</v>
      </c>
      <c r="J11" s="245" t="s">
        <v>2862</v>
      </c>
      <c r="K11" s="240" t="s">
        <v>4201</v>
      </c>
      <c r="L11" s="240" t="s">
        <v>3985</v>
      </c>
      <c r="M11" s="240" t="s">
        <v>4065</v>
      </c>
      <c r="N11" s="240"/>
      <c r="O11" s="4" t="s">
        <v>4074</v>
      </c>
      <c r="P11" s="246">
        <v>1</v>
      </c>
      <c r="Q11" s="246"/>
      <c r="R11" s="246" t="str">
        <f t="shared" si="0"/>
        <v>FFFFFFFF</v>
      </c>
      <c r="S11" s="202">
        <v>100</v>
      </c>
      <c r="T11" s="202">
        <v>100</v>
      </c>
      <c r="U11" s="202">
        <v>100</v>
      </c>
      <c r="V11" s="202">
        <v>100</v>
      </c>
      <c r="X11" s="242"/>
      <c r="Z11" s="239">
        <f t="shared" si="4"/>
        <v>0</v>
      </c>
      <c r="AA11" s="253" t="s">
        <v>4179</v>
      </c>
      <c r="AB11" s="265" t="str">
        <f t="shared" si="8"/>
        <v>西田病院</v>
      </c>
      <c r="AC11" s="254" t="s">
        <v>4194</v>
      </c>
      <c r="AD11" s="254" t="s">
        <v>4181</v>
      </c>
      <c r="AE11" s="254">
        <f t="shared" si="9"/>
        <v>0</v>
      </c>
      <c r="AF11" s="254" t="s">
        <v>4182</v>
      </c>
      <c r="AG11" s="254" t="s">
        <v>4183</v>
      </c>
      <c r="AH11" s="74" t="str">
        <f t="shared" si="10"/>
        <v>名称：西田病院&lt;br&gt;住所：大分県佐伯市鶴岡西町２丁目２６６番地&lt;br&gt;施設分類：病院&lt;br&gt;TEL：0972-22-0180&lt;br&gt;：ID：4411011900000&lt;br&gt;：合計病床数：244&lt;br&gt;：&lt;br&gt;</v>
      </c>
      <c r="AI11" s="255" t="s">
        <v>4184</v>
      </c>
      <c r="AJ11" s="253" t="str">
        <f t="shared" si="1"/>
        <v>FFFFFFFF</v>
      </c>
      <c r="AK11" s="253" t="s">
        <v>4185</v>
      </c>
      <c r="AL11" s="265">
        <f t="shared" si="2"/>
        <v>1</v>
      </c>
      <c r="AM11" s="253" t="s">
        <v>4186</v>
      </c>
      <c r="AN11" s="253" t="s">
        <v>4187</v>
      </c>
      <c r="AO11" s="254">
        <f t="shared" si="5"/>
        <v>0</v>
      </c>
      <c r="AP11" s="253" t="s">
        <v>4188</v>
      </c>
      <c r="AQ11" s="74" t="str">
        <f t="shared" si="6"/>
        <v>https://www.pref.oita.jp/uploaded/life/2327624_4659451_img.png</v>
      </c>
      <c r="AR11" s="254" t="s">
        <v>4189</v>
      </c>
      <c r="AS11" s="254" t="s">
        <v>4190</v>
      </c>
      <c r="AT11" s="265">
        <f t="shared" si="11"/>
        <v>131.86403530000001</v>
      </c>
      <c r="AU11" s="254" t="s">
        <v>4191</v>
      </c>
      <c r="AV11" s="265">
        <f t="shared" si="12"/>
        <v>32.958643899999998</v>
      </c>
      <c r="AW11" s="254" t="s">
        <v>4192</v>
      </c>
      <c r="AX11" s="254" t="s">
        <v>4193</v>
      </c>
      <c r="AY11" s="244" t="str">
        <f t="shared" si="7"/>
        <v>&lt;Placemark&gt;&lt;name&gt;西田病院&lt;/name&gt;&lt;Snippet maxLines="0"&gt;&lt;/Snippet&gt;&lt;description&gt;&lt;![CDATA[名称：西田病院&lt;br&gt;住所：大分県佐伯市鶴岡西町２丁目２６６番地&lt;br&gt;施設分類：病院&lt;br&gt;TEL：0972-22-0180&lt;br&gt;：ID：4411011900000&lt;br&gt;：合計病床数：244&lt;br&gt;：&lt;br&gt;]]&gt;&lt;/description&gt;&lt;Style&gt;&lt;IconStyle&gt;&lt;color&gt;FFFFFFFF&lt;/color&gt;&lt;scale&gt;1&lt;/scale&gt;&lt;heading&gt;0&lt;/heading&gt;&lt;Icon&gt;&lt;href&gt;https://www.pref.oita.jp/uploaded/life/2327624_4659451_img.png&lt;/href&gt;&lt;/Icon&gt;&lt;/IconStyle&gt;&lt;/Style&gt;&lt;Point&gt;&lt;coordinates&gt;131.8640353,32.9586439&lt;/coordinates&gt;&lt;/Point&gt;&lt;/Placemark&gt;</v>
      </c>
    </row>
    <row r="12" spans="1:53">
      <c r="A12" s="198">
        <v>7</v>
      </c>
      <c r="B12" s="211" t="s">
        <v>5591</v>
      </c>
      <c r="C12" s="4" t="str">
        <f t="shared" si="3"/>
        <v>名称：御手洗病院&lt;br&gt;住所：大分県佐伯市蒲江蒲江浦２２１５－９&lt;br&gt;施設分類：病院&lt;br&gt;TEL：0972-42-0003&lt;br&gt;：ID：4411012000000&lt;br&gt;：合計病床数：40&lt;br&gt;：&lt;br&gt;</v>
      </c>
      <c r="D12" s="211"/>
      <c r="E12" s="245"/>
      <c r="F12" s="202" t="s">
        <v>1802</v>
      </c>
      <c r="G12" s="202">
        <v>32.797375896200002</v>
      </c>
      <c r="H12" s="202">
        <v>131.927304268</v>
      </c>
      <c r="I12" s="245" t="s">
        <v>1786</v>
      </c>
      <c r="J12" s="245" t="s">
        <v>2864</v>
      </c>
      <c r="K12" s="240" t="s">
        <v>4202</v>
      </c>
      <c r="L12" s="240" t="s">
        <v>3986</v>
      </c>
      <c r="M12" s="240" t="s">
        <v>4066</v>
      </c>
      <c r="N12" s="240"/>
      <c r="O12" s="4" t="s">
        <v>4074</v>
      </c>
      <c r="P12" s="246">
        <v>1</v>
      </c>
      <c r="Q12" s="246"/>
      <c r="R12" s="246" t="str">
        <f t="shared" si="0"/>
        <v>FFFFFFFF</v>
      </c>
      <c r="S12" s="202">
        <v>100</v>
      </c>
      <c r="T12" s="202">
        <v>100</v>
      </c>
      <c r="U12" s="202">
        <v>100</v>
      </c>
      <c r="V12" s="202">
        <v>100</v>
      </c>
      <c r="X12" s="242"/>
      <c r="Z12" s="239">
        <f t="shared" si="4"/>
        <v>0</v>
      </c>
      <c r="AA12" s="253" t="s">
        <v>4179</v>
      </c>
      <c r="AB12" s="265" t="str">
        <f t="shared" si="8"/>
        <v>御手洗病院</v>
      </c>
      <c r="AC12" s="254" t="s">
        <v>4194</v>
      </c>
      <c r="AD12" s="254" t="s">
        <v>4181</v>
      </c>
      <c r="AE12" s="254">
        <f t="shared" si="9"/>
        <v>0</v>
      </c>
      <c r="AF12" s="254" t="s">
        <v>4182</v>
      </c>
      <c r="AG12" s="254" t="s">
        <v>4183</v>
      </c>
      <c r="AH12" s="74" t="str">
        <f t="shared" si="10"/>
        <v>名称：御手洗病院&lt;br&gt;住所：大分県佐伯市蒲江蒲江浦２２１５－９&lt;br&gt;施設分類：病院&lt;br&gt;TEL：0972-42-0003&lt;br&gt;：ID：4411012000000&lt;br&gt;：合計病床数：40&lt;br&gt;：&lt;br&gt;</v>
      </c>
      <c r="AI12" s="255" t="s">
        <v>4184</v>
      </c>
      <c r="AJ12" s="253" t="str">
        <f t="shared" si="1"/>
        <v>FFFFFFFF</v>
      </c>
      <c r="AK12" s="253" t="s">
        <v>4185</v>
      </c>
      <c r="AL12" s="265">
        <f t="shared" si="2"/>
        <v>1</v>
      </c>
      <c r="AM12" s="253" t="s">
        <v>4186</v>
      </c>
      <c r="AN12" s="253" t="s">
        <v>4187</v>
      </c>
      <c r="AO12" s="254">
        <f t="shared" si="5"/>
        <v>0</v>
      </c>
      <c r="AP12" s="253" t="s">
        <v>4188</v>
      </c>
      <c r="AQ12" s="74" t="str">
        <f t="shared" si="6"/>
        <v>https://www.pref.oita.jp/uploaded/life/2327624_4659451_img.png</v>
      </c>
      <c r="AR12" s="254" t="s">
        <v>4189</v>
      </c>
      <c r="AS12" s="254" t="s">
        <v>4190</v>
      </c>
      <c r="AT12" s="265">
        <f t="shared" si="11"/>
        <v>131.927304268</v>
      </c>
      <c r="AU12" s="254" t="s">
        <v>4191</v>
      </c>
      <c r="AV12" s="265">
        <f t="shared" si="12"/>
        <v>32.797375896200002</v>
      </c>
      <c r="AW12" s="254" t="s">
        <v>4192</v>
      </c>
      <c r="AX12" s="254" t="s">
        <v>4193</v>
      </c>
      <c r="AY12" s="244" t="str">
        <f t="shared" si="7"/>
        <v>&lt;Placemark&gt;&lt;name&gt;御手洗病院&lt;/name&gt;&lt;Snippet maxLines="0"&gt;&lt;/Snippet&gt;&lt;description&gt;&lt;![CDATA[名称：御手洗病院&lt;br&gt;住所：大分県佐伯市蒲江蒲江浦２２１５－９&lt;br&gt;施設分類：病院&lt;br&gt;TEL：0972-42-0003&lt;br&gt;：ID：4411012000000&lt;br&gt;：合計病床数：40&lt;br&gt;：&lt;br&gt;]]&gt;&lt;/description&gt;&lt;Style&gt;&lt;IconStyle&gt;&lt;color&gt;FFFFFFFF&lt;/color&gt;&lt;scale&gt;1&lt;/scale&gt;&lt;heading&gt;0&lt;/heading&gt;&lt;Icon&gt;&lt;href&gt;https://www.pref.oita.jp/uploaded/life/2327624_4659451_img.png&lt;/href&gt;&lt;/Icon&gt;&lt;/IconStyle&gt;&lt;/Style&gt;&lt;Point&gt;&lt;coordinates&gt;131.927304268,32.7973758962&lt;/coordinates&gt;&lt;/Point&gt;&lt;/Placemark&gt;</v>
      </c>
    </row>
    <row r="13" spans="1:53">
      <c r="A13" s="198">
        <v>8</v>
      </c>
      <c r="B13" s="211" t="s">
        <v>5590</v>
      </c>
      <c r="C13" s="4" t="str">
        <f t="shared" si="3"/>
        <v>名称：医療法人　穐山会　秋山医院&lt;br&gt;住所：大分県佐伯市向島２丁目１９－２１&lt;br&gt;施設分類：診療所&lt;br&gt;TEL：0972-23-3177&lt;br&gt;：ID：4421081100000&lt;br&gt;：合計病床数：0&lt;br&gt;：&lt;br&gt;</v>
      </c>
      <c r="D13" s="211"/>
      <c r="E13" s="245"/>
      <c r="F13" s="202" t="s">
        <v>1808</v>
      </c>
      <c r="G13" s="245">
        <v>32.954353699999999</v>
      </c>
      <c r="H13" s="202">
        <v>131.89524700000001</v>
      </c>
      <c r="I13" s="245" t="s">
        <v>1804</v>
      </c>
      <c r="J13" s="245" t="s">
        <v>2867</v>
      </c>
      <c r="K13" s="240" t="s">
        <v>4266</v>
      </c>
      <c r="L13" s="240" t="s">
        <v>3987</v>
      </c>
      <c r="M13" s="240" t="s">
        <v>4067</v>
      </c>
      <c r="N13" s="240"/>
      <c r="O13" s="4" t="s">
        <v>4075</v>
      </c>
      <c r="P13" s="246">
        <v>1</v>
      </c>
      <c r="Q13" s="246"/>
      <c r="R13" s="246" t="str">
        <f t="shared" si="0"/>
        <v>FFFFFFFF</v>
      </c>
      <c r="S13" s="202">
        <v>100</v>
      </c>
      <c r="T13" s="202">
        <v>100</v>
      </c>
      <c r="U13" s="202">
        <v>100</v>
      </c>
      <c r="V13" s="202">
        <v>100</v>
      </c>
      <c r="X13" s="242"/>
      <c r="Z13" s="239">
        <f t="shared" si="4"/>
        <v>0</v>
      </c>
      <c r="AA13" s="253" t="s">
        <v>4179</v>
      </c>
      <c r="AB13" s="265" t="str">
        <f t="shared" si="8"/>
        <v>医療法人　穐山会　秋山医院</v>
      </c>
      <c r="AC13" s="254" t="s">
        <v>4194</v>
      </c>
      <c r="AD13" s="254" t="s">
        <v>4181</v>
      </c>
      <c r="AE13" s="254">
        <f t="shared" si="9"/>
        <v>0</v>
      </c>
      <c r="AF13" s="254" t="s">
        <v>4182</v>
      </c>
      <c r="AG13" s="254" t="s">
        <v>4183</v>
      </c>
      <c r="AH13" s="74" t="str">
        <f t="shared" si="10"/>
        <v>名称：医療法人　穐山会　秋山医院&lt;br&gt;住所：大分県佐伯市向島２丁目１９－２１&lt;br&gt;施設分類：診療所&lt;br&gt;TEL：0972-23-3177&lt;br&gt;：ID：4421081100000&lt;br&gt;：合計病床数：0&lt;br&gt;：&lt;br&gt;</v>
      </c>
      <c r="AI13" s="255" t="s">
        <v>4184</v>
      </c>
      <c r="AJ13" s="253" t="str">
        <f t="shared" si="1"/>
        <v>FFFFFFFF</v>
      </c>
      <c r="AK13" s="253" t="s">
        <v>4185</v>
      </c>
      <c r="AL13" s="265">
        <f t="shared" si="2"/>
        <v>1</v>
      </c>
      <c r="AM13" s="253" t="s">
        <v>4186</v>
      </c>
      <c r="AN13" s="253" t="s">
        <v>4187</v>
      </c>
      <c r="AO13" s="254">
        <f t="shared" si="5"/>
        <v>0</v>
      </c>
      <c r="AP13" s="253" t="s">
        <v>4188</v>
      </c>
      <c r="AQ13" s="74" t="str">
        <f t="shared" si="6"/>
        <v>https://www.pref.oita.jp/uploaded/life/2327624_4659444_img.png</v>
      </c>
      <c r="AR13" s="254" t="s">
        <v>4189</v>
      </c>
      <c r="AS13" s="254" t="s">
        <v>4190</v>
      </c>
      <c r="AT13" s="265">
        <f t="shared" si="11"/>
        <v>131.89524700000001</v>
      </c>
      <c r="AU13" s="254" t="s">
        <v>4191</v>
      </c>
      <c r="AV13" s="265">
        <f t="shared" si="12"/>
        <v>32.954353699999999</v>
      </c>
      <c r="AW13" s="254" t="s">
        <v>4192</v>
      </c>
      <c r="AX13" s="254" t="s">
        <v>4193</v>
      </c>
      <c r="AY13" s="244" t="str">
        <f t="shared" si="7"/>
        <v>&lt;Placemark&gt;&lt;name&gt;医療法人　穐山会　秋山医院&lt;/name&gt;&lt;Snippet maxLines="0"&gt;&lt;/Snippet&gt;&lt;description&gt;&lt;![CDATA[名称：医療法人　穐山会　秋山医院&lt;br&gt;住所：大分県佐伯市向島２丁目１９－２１&lt;br&gt;施設分類：診療所&lt;br&gt;TEL：0972-23-3177&lt;br&gt;：ID：4421081100000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131.895247,32.9543537&lt;/coordinates&gt;&lt;/Point&gt;&lt;/Placemark&gt;</v>
      </c>
    </row>
    <row r="14" spans="1:53">
      <c r="A14" s="198">
        <v>9</v>
      </c>
      <c r="B14" s="211" t="s">
        <v>5589</v>
      </c>
      <c r="C14" s="4" t="str">
        <f t="shared" si="3"/>
        <v>名称：石川眼科医院&lt;br&gt;住所：大分県佐伯市駅前&lt;br&gt;施設分類：診療所&lt;br&gt;TEL：0972-24-2200&lt;br&gt;：ID：4421081400000&lt;br&gt;：合計病床数：0&lt;br&gt;：&lt;br&gt;</v>
      </c>
      <c r="D14" s="211"/>
      <c r="E14" s="245"/>
      <c r="F14" s="202" t="s">
        <v>1812</v>
      </c>
      <c r="G14" s="202">
        <v>32.9732799007</v>
      </c>
      <c r="H14" s="202">
        <v>131.90325021699999</v>
      </c>
      <c r="I14" s="202" t="s">
        <v>1804</v>
      </c>
      <c r="J14" s="202" t="s">
        <v>2869</v>
      </c>
      <c r="K14" s="240" t="s">
        <v>4203</v>
      </c>
      <c r="L14" s="240" t="s">
        <v>3988</v>
      </c>
      <c r="M14" s="240" t="s">
        <v>4067</v>
      </c>
      <c r="N14" s="240"/>
      <c r="O14" s="4" t="s">
        <v>4075</v>
      </c>
      <c r="P14" s="246">
        <v>1</v>
      </c>
      <c r="Q14" s="246"/>
      <c r="R14" s="246" t="str">
        <f t="shared" si="0"/>
        <v>FFFFFFFF</v>
      </c>
      <c r="S14" s="202">
        <v>100</v>
      </c>
      <c r="T14" s="202">
        <v>100</v>
      </c>
      <c r="U14" s="202">
        <v>100</v>
      </c>
      <c r="V14" s="202">
        <v>100</v>
      </c>
      <c r="X14" s="242"/>
      <c r="Z14" s="239">
        <f t="shared" si="4"/>
        <v>0</v>
      </c>
      <c r="AA14" s="253" t="s">
        <v>4179</v>
      </c>
      <c r="AB14" s="265" t="str">
        <f t="shared" si="8"/>
        <v>石川眼科医院</v>
      </c>
      <c r="AC14" s="254" t="s">
        <v>4194</v>
      </c>
      <c r="AD14" s="254" t="s">
        <v>4181</v>
      </c>
      <c r="AE14" s="254">
        <f t="shared" si="9"/>
        <v>0</v>
      </c>
      <c r="AF14" s="254" t="s">
        <v>4182</v>
      </c>
      <c r="AG14" s="254" t="s">
        <v>4183</v>
      </c>
      <c r="AH14" s="74" t="str">
        <f t="shared" si="10"/>
        <v>名称：石川眼科医院&lt;br&gt;住所：大分県佐伯市駅前&lt;br&gt;施設分類：診療所&lt;br&gt;TEL：0972-24-2200&lt;br&gt;：ID：4421081400000&lt;br&gt;：合計病床数：0&lt;br&gt;：&lt;br&gt;</v>
      </c>
      <c r="AI14" s="255" t="s">
        <v>4184</v>
      </c>
      <c r="AJ14" s="253" t="str">
        <f t="shared" si="1"/>
        <v>FFFFFFFF</v>
      </c>
      <c r="AK14" s="253" t="s">
        <v>4185</v>
      </c>
      <c r="AL14" s="265">
        <f t="shared" si="2"/>
        <v>1</v>
      </c>
      <c r="AM14" s="253" t="s">
        <v>4186</v>
      </c>
      <c r="AN14" s="253" t="s">
        <v>4187</v>
      </c>
      <c r="AO14" s="254">
        <f t="shared" si="5"/>
        <v>0</v>
      </c>
      <c r="AP14" s="253" t="s">
        <v>4188</v>
      </c>
      <c r="AQ14" s="74" t="str">
        <f t="shared" si="6"/>
        <v>https://www.pref.oita.jp/uploaded/life/2327624_4659444_img.png</v>
      </c>
      <c r="AR14" s="254" t="s">
        <v>4189</v>
      </c>
      <c r="AS14" s="254" t="s">
        <v>4190</v>
      </c>
      <c r="AT14" s="265">
        <f t="shared" si="11"/>
        <v>131.90325021699999</v>
      </c>
      <c r="AU14" s="254" t="s">
        <v>4191</v>
      </c>
      <c r="AV14" s="265">
        <f t="shared" si="12"/>
        <v>32.9732799007</v>
      </c>
      <c r="AW14" s="254" t="s">
        <v>4192</v>
      </c>
      <c r="AX14" s="254" t="s">
        <v>4193</v>
      </c>
      <c r="AY14" s="244" t="str">
        <f t="shared" si="7"/>
        <v>&lt;Placemark&gt;&lt;name&gt;石川眼科医院&lt;/name&gt;&lt;Snippet maxLines="0"&gt;&lt;/Snippet&gt;&lt;description&gt;&lt;![CDATA[名称：石川眼科医院&lt;br&gt;住所：大分県佐伯市駅前&lt;br&gt;施設分類：診療所&lt;br&gt;TEL：0972-24-2200&lt;br&gt;：ID：4421081400000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131.903250217,32.9732799007&lt;/coordinates&gt;&lt;/Point&gt;&lt;/Placemark&gt;</v>
      </c>
    </row>
    <row r="15" spans="1:53">
      <c r="A15" s="198">
        <v>10</v>
      </c>
      <c r="B15" s="211" t="s">
        <v>5588</v>
      </c>
      <c r="C15" s="4" t="str">
        <f t="shared" si="3"/>
        <v>名称：医療法人　ひまわり会　池田医院&lt;br&gt;住所：大分県佐伯市上岡１２５８番地１&lt;br&gt;施設分類：診療所&lt;br&gt;TEL：0972-25-1177&lt;br&gt;：ID：4421081600000&lt;br&gt;：合計病床数：0&lt;br&gt;：&lt;br&gt;</v>
      </c>
      <c r="D15" s="211"/>
      <c r="E15" s="245"/>
      <c r="F15" s="202" t="s">
        <v>4356</v>
      </c>
      <c r="G15" s="202">
        <v>32.956453072158197</v>
      </c>
      <c r="H15" s="202">
        <v>131.86393422675201</v>
      </c>
      <c r="I15" s="202" t="s">
        <v>1804</v>
      </c>
      <c r="J15" s="202" t="s">
        <v>2873</v>
      </c>
      <c r="K15" s="240" t="s">
        <v>4204</v>
      </c>
      <c r="L15" s="240" t="s">
        <v>3989</v>
      </c>
      <c r="M15" s="240" t="s">
        <v>4067</v>
      </c>
      <c r="N15" s="240"/>
      <c r="O15" s="4" t="s">
        <v>4075</v>
      </c>
      <c r="P15" s="246">
        <v>1</v>
      </c>
      <c r="Q15" s="246"/>
      <c r="R15" s="246" t="str">
        <f t="shared" si="0"/>
        <v>FFFFFFFF</v>
      </c>
      <c r="S15" s="202">
        <v>100</v>
      </c>
      <c r="T15" s="202">
        <v>100</v>
      </c>
      <c r="U15" s="202">
        <v>100</v>
      </c>
      <c r="V15" s="202">
        <v>100</v>
      </c>
      <c r="X15" s="242"/>
      <c r="Z15" s="239">
        <f t="shared" si="4"/>
        <v>0</v>
      </c>
      <c r="AA15" s="253" t="s">
        <v>4179</v>
      </c>
      <c r="AB15" s="265" t="str">
        <f t="shared" si="8"/>
        <v>医療法人　ひまわり会　池田医院</v>
      </c>
      <c r="AC15" s="254" t="s">
        <v>4194</v>
      </c>
      <c r="AD15" s="254" t="s">
        <v>4181</v>
      </c>
      <c r="AE15" s="254">
        <f t="shared" si="9"/>
        <v>0</v>
      </c>
      <c r="AF15" s="254" t="s">
        <v>4182</v>
      </c>
      <c r="AG15" s="254" t="s">
        <v>4183</v>
      </c>
      <c r="AH15" s="74" t="str">
        <f t="shared" si="10"/>
        <v>名称：医療法人　ひまわり会　池田医院&lt;br&gt;住所：大分県佐伯市上岡１２５８番地１&lt;br&gt;施設分類：診療所&lt;br&gt;TEL：0972-25-1177&lt;br&gt;：ID：4421081600000&lt;br&gt;：合計病床数：0&lt;br&gt;：&lt;br&gt;</v>
      </c>
      <c r="AI15" s="255" t="s">
        <v>4184</v>
      </c>
      <c r="AJ15" s="253" t="str">
        <f t="shared" si="1"/>
        <v>FFFFFFFF</v>
      </c>
      <c r="AK15" s="253" t="s">
        <v>4185</v>
      </c>
      <c r="AL15" s="265">
        <f t="shared" si="2"/>
        <v>1</v>
      </c>
      <c r="AM15" s="253" t="s">
        <v>4186</v>
      </c>
      <c r="AN15" s="253" t="s">
        <v>4187</v>
      </c>
      <c r="AO15" s="254">
        <f t="shared" si="5"/>
        <v>0</v>
      </c>
      <c r="AP15" s="253" t="s">
        <v>4188</v>
      </c>
      <c r="AQ15" s="74" t="str">
        <f t="shared" si="6"/>
        <v>https://www.pref.oita.jp/uploaded/life/2327624_4659444_img.png</v>
      </c>
      <c r="AR15" s="254" t="s">
        <v>4189</v>
      </c>
      <c r="AS15" s="254" t="s">
        <v>4190</v>
      </c>
      <c r="AT15" s="265">
        <f t="shared" si="11"/>
        <v>131.86393422675201</v>
      </c>
      <c r="AU15" s="254" t="s">
        <v>4191</v>
      </c>
      <c r="AV15" s="265">
        <f t="shared" si="12"/>
        <v>32.956453072158197</v>
      </c>
      <c r="AW15" s="254" t="s">
        <v>4192</v>
      </c>
      <c r="AX15" s="254" t="s">
        <v>4193</v>
      </c>
      <c r="AY15" s="244" t="str">
        <f t="shared" si="7"/>
        <v>&lt;Placemark&gt;&lt;name&gt;医療法人　ひまわり会　池田医院&lt;/name&gt;&lt;Snippet maxLines="0"&gt;&lt;/Snippet&gt;&lt;description&gt;&lt;![CDATA[名称：医療法人　ひまわり会　池田医院&lt;br&gt;住所：大分県佐伯市上岡１２５８番地１&lt;br&gt;施設分類：診療所&lt;br&gt;TEL：0972-25-1177&lt;br&gt;：ID：4421081600000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131.863934226752,32.9564530721582&lt;/coordinates&gt;&lt;/Point&gt;&lt;/Placemark&gt;</v>
      </c>
    </row>
    <row r="16" spans="1:53">
      <c r="A16" s="198">
        <v>11</v>
      </c>
      <c r="B16" s="211" t="s">
        <v>5587</v>
      </c>
      <c r="C16" s="4" t="str">
        <f t="shared" si="3"/>
        <v>名称：医療法人　上尾皮膚科&lt;br&gt;住所：大分県佐伯市大手町３丁目３番３８号&lt;br&gt;施設分類：診療所&lt;br&gt;TEL：0972-22-7800&lt;br&gt;：ID：4421081700000&lt;br&gt;：合計病床数：0&lt;br&gt;：&lt;br&gt;</v>
      </c>
      <c r="D16" s="211"/>
      <c r="E16" s="245"/>
      <c r="F16" s="202" t="s">
        <v>4357</v>
      </c>
      <c r="G16" s="245">
        <v>32.955989795485401</v>
      </c>
      <c r="H16" s="202">
        <v>131.89264119899599</v>
      </c>
      <c r="I16" s="245" t="s">
        <v>1804</v>
      </c>
      <c r="J16" s="245" t="s">
        <v>2875</v>
      </c>
      <c r="K16" s="240" t="s">
        <v>4205</v>
      </c>
      <c r="L16" s="240" t="s">
        <v>3990</v>
      </c>
      <c r="M16" s="240" t="s">
        <v>4067</v>
      </c>
      <c r="N16" s="240"/>
      <c r="O16" s="4" t="s">
        <v>4075</v>
      </c>
      <c r="P16" s="246">
        <v>1</v>
      </c>
      <c r="Q16" s="246"/>
      <c r="R16" s="246" t="str">
        <f t="shared" si="0"/>
        <v>FFFFFFFF</v>
      </c>
      <c r="S16" s="202">
        <v>100</v>
      </c>
      <c r="T16" s="202">
        <v>100</v>
      </c>
      <c r="U16" s="202">
        <v>100</v>
      </c>
      <c r="V16" s="202">
        <v>100</v>
      </c>
      <c r="X16" s="242"/>
      <c r="Z16" s="239">
        <f t="shared" si="4"/>
        <v>0</v>
      </c>
      <c r="AA16" s="253" t="s">
        <v>4179</v>
      </c>
      <c r="AB16" s="265" t="str">
        <f t="shared" si="8"/>
        <v>医療法人　上尾皮膚科</v>
      </c>
      <c r="AC16" s="254" t="s">
        <v>4194</v>
      </c>
      <c r="AD16" s="254" t="s">
        <v>4181</v>
      </c>
      <c r="AE16" s="254">
        <f t="shared" si="9"/>
        <v>0</v>
      </c>
      <c r="AF16" s="254" t="s">
        <v>4182</v>
      </c>
      <c r="AG16" s="254" t="s">
        <v>4183</v>
      </c>
      <c r="AH16" s="74" t="str">
        <f t="shared" si="10"/>
        <v>名称：医療法人　上尾皮膚科&lt;br&gt;住所：大分県佐伯市大手町３丁目３番３８号&lt;br&gt;施設分類：診療所&lt;br&gt;TEL：0972-22-7800&lt;br&gt;：ID：4421081700000&lt;br&gt;：合計病床数：0&lt;br&gt;：&lt;br&gt;</v>
      </c>
      <c r="AI16" s="255" t="s">
        <v>4184</v>
      </c>
      <c r="AJ16" s="253" t="str">
        <f t="shared" si="1"/>
        <v>FFFFFFFF</v>
      </c>
      <c r="AK16" s="253" t="s">
        <v>4185</v>
      </c>
      <c r="AL16" s="265">
        <f t="shared" si="2"/>
        <v>1</v>
      </c>
      <c r="AM16" s="253" t="s">
        <v>4186</v>
      </c>
      <c r="AN16" s="253" t="s">
        <v>4187</v>
      </c>
      <c r="AO16" s="254">
        <f t="shared" si="5"/>
        <v>0</v>
      </c>
      <c r="AP16" s="253" t="s">
        <v>4188</v>
      </c>
      <c r="AQ16" s="74" t="str">
        <f t="shared" si="6"/>
        <v>https://www.pref.oita.jp/uploaded/life/2327624_4659444_img.png</v>
      </c>
      <c r="AR16" s="254" t="s">
        <v>4189</v>
      </c>
      <c r="AS16" s="254" t="s">
        <v>4190</v>
      </c>
      <c r="AT16" s="265">
        <f t="shared" si="11"/>
        <v>131.89264119899599</v>
      </c>
      <c r="AU16" s="254" t="s">
        <v>4191</v>
      </c>
      <c r="AV16" s="265">
        <f t="shared" si="12"/>
        <v>32.955989795485401</v>
      </c>
      <c r="AW16" s="254" t="s">
        <v>4192</v>
      </c>
      <c r="AX16" s="254" t="s">
        <v>4193</v>
      </c>
      <c r="AY16" s="244" t="str">
        <f t="shared" si="7"/>
        <v>&lt;Placemark&gt;&lt;name&gt;医療法人　上尾皮膚科&lt;/name&gt;&lt;Snippet maxLines="0"&gt;&lt;/Snippet&gt;&lt;description&gt;&lt;![CDATA[名称：医療法人　上尾皮膚科&lt;br&gt;住所：大分県佐伯市大手町３丁目３番３８号&lt;br&gt;施設分類：診療所&lt;br&gt;TEL：0972-22-7800&lt;br&gt;：ID：4421081700000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131.892641198996,32.9559897954854&lt;/coordinates&gt;&lt;/Point&gt;&lt;/Placemark&gt;</v>
      </c>
    </row>
    <row r="17" spans="1:51">
      <c r="A17" s="198">
        <v>12</v>
      </c>
      <c r="B17" s="211" t="s">
        <v>5586</v>
      </c>
      <c r="C17" s="4" t="str">
        <f t="shared" si="3"/>
        <v>名称：大分県勤労者医療生活協同組合　佐伯診療所&lt;br&gt;住所：大分県佐伯市中の島１丁目１４番２１号&lt;br&gt;施設分類：診療所&lt;br&gt;TEL：0972-23-2212&lt;br&gt;：ID：4421081800000&lt;br&gt;：合計病床数：0&lt;br&gt;：&lt;br&gt;</v>
      </c>
      <c r="D17" s="211"/>
      <c r="E17" s="245"/>
      <c r="F17" s="202" t="s">
        <v>1821</v>
      </c>
      <c r="G17" s="245">
        <v>32.956375800000004</v>
      </c>
      <c r="H17" s="202">
        <v>131.8997966</v>
      </c>
      <c r="I17" s="245" t="s">
        <v>1804</v>
      </c>
      <c r="J17" s="245" t="s">
        <v>2880</v>
      </c>
      <c r="K17" s="240" t="s">
        <v>4206</v>
      </c>
      <c r="L17" s="240" t="s">
        <v>3991</v>
      </c>
      <c r="M17" s="240" t="s">
        <v>4067</v>
      </c>
      <c r="N17" s="240"/>
      <c r="O17" s="4" t="s">
        <v>4075</v>
      </c>
      <c r="P17" s="246">
        <v>1</v>
      </c>
      <c r="Q17" s="246"/>
      <c r="R17" s="246" t="str">
        <f t="shared" si="0"/>
        <v>FFFFFFFF</v>
      </c>
      <c r="S17" s="202">
        <v>100</v>
      </c>
      <c r="T17" s="202">
        <v>100</v>
      </c>
      <c r="U17" s="202">
        <v>100</v>
      </c>
      <c r="V17" s="202">
        <v>100</v>
      </c>
      <c r="X17" s="242"/>
      <c r="Z17" s="239">
        <f t="shared" si="4"/>
        <v>0</v>
      </c>
      <c r="AA17" s="253" t="s">
        <v>4179</v>
      </c>
      <c r="AB17" s="265" t="str">
        <f t="shared" si="8"/>
        <v>大分県勤労者医療生活協同組合　佐伯診療所</v>
      </c>
      <c r="AC17" s="254" t="s">
        <v>4194</v>
      </c>
      <c r="AD17" s="254" t="s">
        <v>4181</v>
      </c>
      <c r="AE17" s="254">
        <f t="shared" si="9"/>
        <v>0</v>
      </c>
      <c r="AF17" s="254" t="s">
        <v>4182</v>
      </c>
      <c r="AG17" s="254" t="s">
        <v>4183</v>
      </c>
      <c r="AH17" s="74" t="str">
        <f t="shared" si="10"/>
        <v>名称：大分県勤労者医療生活協同組合　佐伯診療所&lt;br&gt;住所：大分県佐伯市中の島１丁目１４番２１号&lt;br&gt;施設分類：診療所&lt;br&gt;TEL：0972-23-2212&lt;br&gt;：ID：4421081800000&lt;br&gt;：合計病床数：0&lt;br&gt;：&lt;br&gt;</v>
      </c>
      <c r="AI17" s="255" t="s">
        <v>4184</v>
      </c>
      <c r="AJ17" s="253" t="str">
        <f t="shared" si="1"/>
        <v>FFFFFFFF</v>
      </c>
      <c r="AK17" s="253" t="s">
        <v>4185</v>
      </c>
      <c r="AL17" s="265">
        <f t="shared" si="2"/>
        <v>1</v>
      </c>
      <c r="AM17" s="253" t="s">
        <v>4186</v>
      </c>
      <c r="AN17" s="253" t="s">
        <v>4187</v>
      </c>
      <c r="AO17" s="254">
        <f t="shared" si="5"/>
        <v>0</v>
      </c>
      <c r="AP17" s="253" t="s">
        <v>4188</v>
      </c>
      <c r="AQ17" s="74" t="str">
        <f t="shared" si="6"/>
        <v>https://www.pref.oita.jp/uploaded/life/2327624_4659444_img.png</v>
      </c>
      <c r="AR17" s="254" t="s">
        <v>4189</v>
      </c>
      <c r="AS17" s="254" t="s">
        <v>4190</v>
      </c>
      <c r="AT17" s="265">
        <f t="shared" si="11"/>
        <v>131.8997966</v>
      </c>
      <c r="AU17" s="254" t="s">
        <v>4191</v>
      </c>
      <c r="AV17" s="265">
        <f t="shared" si="12"/>
        <v>32.956375800000004</v>
      </c>
      <c r="AW17" s="254" t="s">
        <v>4192</v>
      </c>
      <c r="AX17" s="254" t="s">
        <v>4193</v>
      </c>
      <c r="AY17" s="244" t="str">
        <f t="shared" si="7"/>
        <v>&lt;Placemark&gt;&lt;name&gt;大分県勤労者医療生活協同組合　佐伯診療所&lt;/name&gt;&lt;Snippet maxLines="0"&gt;&lt;/Snippet&gt;&lt;description&gt;&lt;![CDATA[名称：大分県勤労者医療生活協同組合　佐伯診療所&lt;br&gt;住所：大分県佐伯市中の島１丁目１４番２１号&lt;br&gt;施設分類：診療所&lt;br&gt;TEL：0972-23-2212&lt;br&gt;：ID：4421081800000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131.8997966,32.9563758&lt;/coordinates&gt;&lt;/Point&gt;&lt;/Placemark&gt;</v>
      </c>
    </row>
    <row r="18" spans="1:51">
      <c r="A18" s="198">
        <v>13</v>
      </c>
      <c r="B18" s="211" t="s">
        <v>5585</v>
      </c>
      <c r="C18" s="4" t="str">
        <f t="shared" si="3"/>
        <v>名称：岡本医院&lt;br&gt;住所：大分県佐伯市蒲江蒲江浦２１５３番地&lt;br&gt;施設分類：診療所&lt;br&gt;TEL：0972-42-0015&lt;br&gt;：ID：4421082100000&lt;br&gt;：合計病床数：19&lt;br&gt;：&lt;br&gt;</v>
      </c>
      <c r="D18" s="211"/>
      <c r="E18" s="245"/>
      <c r="F18" s="202" t="s">
        <v>1825</v>
      </c>
      <c r="G18" s="245">
        <v>32.798458117700001</v>
      </c>
      <c r="H18" s="202">
        <v>131.927969456</v>
      </c>
      <c r="I18" s="245" t="s">
        <v>1804</v>
      </c>
      <c r="J18" s="245" t="s">
        <v>2883</v>
      </c>
      <c r="K18" s="240" t="s">
        <v>4207</v>
      </c>
      <c r="L18" s="240" t="s">
        <v>3992</v>
      </c>
      <c r="M18" s="240" t="s">
        <v>4068</v>
      </c>
      <c r="N18" s="240"/>
      <c r="O18" s="4" t="s">
        <v>4075</v>
      </c>
      <c r="P18" s="246">
        <v>1</v>
      </c>
      <c r="Q18" s="246"/>
      <c r="R18" s="246" t="str">
        <f t="shared" si="0"/>
        <v>FFFFFFFF</v>
      </c>
      <c r="S18" s="202">
        <v>100</v>
      </c>
      <c r="T18" s="202">
        <v>100</v>
      </c>
      <c r="U18" s="202">
        <v>100</v>
      </c>
      <c r="V18" s="202">
        <v>100</v>
      </c>
      <c r="X18" s="242"/>
      <c r="Z18" s="239">
        <f t="shared" si="4"/>
        <v>0</v>
      </c>
      <c r="AA18" s="253" t="s">
        <v>4179</v>
      </c>
      <c r="AB18" s="265" t="str">
        <f t="shared" si="8"/>
        <v>岡本医院</v>
      </c>
      <c r="AC18" s="254" t="s">
        <v>4194</v>
      </c>
      <c r="AD18" s="254" t="s">
        <v>4181</v>
      </c>
      <c r="AE18" s="254">
        <f t="shared" si="9"/>
        <v>0</v>
      </c>
      <c r="AF18" s="254" t="s">
        <v>4182</v>
      </c>
      <c r="AG18" s="254" t="s">
        <v>4183</v>
      </c>
      <c r="AH18" s="74" t="str">
        <f t="shared" si="10"/>
        <v>名称：岡本医院&lt;br&gt;住所：大分県佐伯市蒲江蒲江浦２１５３番地&lt;br&gt;施設分類：診療所&lt;br&gt;TEL：0972-42-0015&lt;br&gt;：ID：4421082100000&lt;br&gt;：合計病床数：19&lt;br&gt;：&lt;br&gt;</v>
      </c>
      <c r="AI18" s="255" t="s">
        <v>4184</v>
      </c>
      <c r="AJ18" s="253" t="str">
        <f t="shared" si="1"/>
        <v>FFFFFFFF</v>
      </c>
      <c r="AK18" s="253" t="s">
        <v>4185</v>
      </c>
      <c r="AL18" s="265">
        <f t="shared" si="2"/>
        <v>1</v>
      </c>
      <c r="AM18" s="253" t="s">
        <v>4186</v>
      </c>
      <c r="AN18" s="253" t="s">
        <v>4187</v>
      </c>
      <c r="AO18" s="254">
        <f t="shared" si="5"/>
        <v>0</v>
      </c>
      <c r="AP18" s="253" t="s">
        <v>4188</v>
      </c>
      <c r="AQ18" s="74" t="str">
        <f t="shared" si="6"/>
        <v>https://www.pref.oita.jp/uploaded/life/2327624_4659444_img.png</v>
      </c>
      <c r="AR18" s="254" t="s">
        <v>4189</v>
      </c>
      <c r="AS18" s="254" t="s">
        <v>4190</v>
      </c>
      <c r="AT18" s="265">
        <f t="shared" si="11"/>
        <v>131.927969456</v>
      </c>
      <c r="AU18" s="254" t="s">
        <v>4191</v>
      </c>
      <c r="AV18" s="265">
        <f t="shared" si="12"/>
        <v>32.798458117700001</v>
      </c>
      <c r="AW18" s="254" t="s">
        <v>4192</v>
      </c>
      <c r="AX18" s="254" t="s">
        <v>4193</v>
      </c>
      <c r="AY18" s="244" t="str">
        <f t="shared" si="7"/>
        <v>&lt;Placemark&gt;&lt;name&gt;岡本医院&lt;/name&gt;&lt;Snippet maxLines="0"&gt;&lt;/Snippet&gt;&lt;description&gt;&lt;![CDATA[名称：岡本医院&lt;br&gt;住所：大分県佐伯市蒲江蒲江浦２１５３番地&lt;br&gt;施設分類：診療所&lt;br&gt;TEL：0972-42-0015&lt;br&gt;：ID：4421082100000&lt;br&gt;：合計病床数：19&lt;br&gt;：&lt;br&gt;]]&gt;&lt;/description&gt;&lt;Style&gt;&lt;IconStyle&gt;&lt;color&gt;FFFFFFFF&lt;/color&gt;&lt;scale&gt;1&lt;/scale&gt;&lt;heading&gt;0&lt;/heading&gt;&lt;Icon&gt;&lt;href&gt;https://www.pref.oita.jp/uploaded/life/2327624_4659444_img.png&lt;/href&gt;&lt;/Icon&gt;&lt;/IconStyle&gt;&lt;/Style&gt;&lt;Point&gt;&lt;coordinates&gt;131.927969456,32.7984581177&lt;/coordinates&gt;&lt;/Point&gt;&lt;/Placemark&gt;</v>
      </c>
    </row>
    <row r="19" spans="1:51">
      <c r="A19" s="198">
        <v>14</v>
      </c>
      <c r="B19" s="211" t="s">
        <v>5584</v>
      </c>
      <c r="C19" s="4" t="str">
        <f t="shared" si="3"/>
        <v>名称：片岡医院&lt;br&gt;住所：大分県佐伯市長谷７７２８ー１&lt;br&gt;施設分類：診療所&lt;br&gt;TEL：0972-24-1139&lt;br&gt;：ID：4421082400000&lt;br&gt;：合計病床数：0&lt;br&gt;：&lt;br&gt;</v>
      </c>
      <c r="D19" s="211"/>
      <c r="E19" s="245"/>
      <c r="F19" s="202" t="s">
        <v>1827</v>
      </c>
      <c r="G19" s="202">
        <v>32.937017709199999</v>
      </c>
      <c r="H19" s="202">
        <v>131.88062310199999</v>
      </c>
      <c r="I19" s="202" t="s">
        <v>1804</v>
      </c>
      <c r="J19" s="202" t="s">
        <v>2885</v>
      </c>
      <c r="K19" s="240" t="s">
        <v>4208</v>
      </c>
      <c r="L19" s="240" t="s">
        <v>3993</v>
      </c>
      <c r="M19" s="240" t="s">
        <v>4067</v>
      </c>
      <c r="N19" s="240"/>
      <c r="O19" s="4" t="s">
        <v>4075</v>
      </c>
      <c r="P19" s="246">
        <v>1</v>
      </c>
      <c r="Q19" s="246"/>
      <c r="R19" s="246" t="str">
        <f t="shared" si="0"/>
        <v>FFFFFFFF</v>
      </c>
      <c r="S19" s="202">
        <v>100</v>
      </c>
      <c r="T19" s="202">
        <v>100</v>
      </c>
      <c r="U19" s="202">
        <v>100</v>
      </c>
      <c r="V19" s="202">
        <v>100</v>
      </c>
      <c r="X19" s="242"/>
      <c r="Z19" s="239">
        <f t="shared" si="4"/>
        <v>0</v>
      </c>
      <c r="AA19" s="253" t="s">
        <v>4179</v>
      </c>
      <c r="AB19" s="265" t="str">
        <f t="shared" si="8"/>
        <v>片岡医院</v>
      </c>
      <c r="AC19" s="254" t="s">
        <v>4194</v>
      </c>
      <c r="AD19" s="254" t="s">
        <v>4181</v>
      </c>
      <c r="AE19" s="254">
        <f t="shared" si="9"/>
        <v>0</v>
      </c>
      <c r="AF19" s="254" t="s">
        <v>4182</v>
      </c>
      <c r="AG19" s="254" t="s">
        <v>4183</v>
      </c>
      <c r="AH19" s="74" t="str">
        <f t="shared" si="10"/>
        <v>名称：片岡医院&lt;br&gt;住所：大分県佐伯市長谷７７２８ー１&lt;br&gt;施設分類：診療所&lt;br&gt;TEL：0972-24-1139&lt;br&gt;：ID：4421082400000&lt;br&gt;：合計病床数：0&lt;br&gt;：&lt;br&gt;</v>
      </c>
      <c r="AI19" s="255" t="s">
        <v>4184</v>
      </c>
      <c r="AJ19" s="253" t="str">
        <f t="shared" si="1"/>
        <v>FFFFFFFF</v>
      </c>
      <c r="AK19" s="253" t="s">
        <v>4185</v>
      </c>
      <c r="AL19" s="265">
        <f t="shared" si="2"/>
        <v>1</v>
      </c>
      <c r="AM19" s="253" t="s">
        <v>4186</v>
      </c>
      <c r="AN19" s="253" t="s">
        <v>4187</v>
      </c>
      <c r="AO19" s="254">
        <f t="shared" si="5"/>
        <v>0</v>
      </c>
      <c r="AP19" s="253" t="s">
        <v>4188</v>
      </c>
      <c r="AQ19" s="74" t="str">
        <f t="shared" si="6"/>
        <v>https://www.pref.oita.jp/uploaded/life/2327624_4659444_img.png</v>
      </c>
      <c r="AR19" s="254" t="s">
        <v>4189</v>
      </c>
      <c r="AS19" s="254" t="s">
        <v>4190</v>
      </c>
      <c r="AT19" s="265">
        <f t="shared" si="11"/>
        <v>131.88062310199999</v>
      </c>
      <c r="AU19" s="254" t="s">
        <v>4191</v>
      </c>
      <c r="AV19" s="265">
        <f t="shared" si="12"/>
        <v>32.937017709199999</v>
      </c>
      <c r="AW19" s="254" t="s">
        <v>4192</v>
      </c>
      <c r="AX19" s="254" t="s">
        <v>4193</v>
      </c>
      <c r="AY19" s="244" t="str">
        <f t="shared" si="7"/>
        <v>&lt;Placemark&gt;&lt;name&gt;片岡医院&lt;/name&gt;&lt;Snippet maxLines="0"&gt;&lt;/Snippet&gt;&lt;description&gt;&lt;![CDATA[名称：片岡医院&lt;br&gt;住所：大分県佐伯市長谷７７２８ー１&lt;br&gt;施設分類：診療所&lt;br&gt;TEL：0972-24-1139&lt;br&gt;：ID：4421082400000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131.880623102,32.9370177092&lt;/coordinates&gt;&lt;/Point&gt;&lt;/Placemark&gt;</v>
      </c>
    </row>
    <row r="20" spans="1:51">
      <c r="A20" s="198">
        <v>15</v>
      </c>
      <c r="B20" s="211" t="s">
        <v>5583</v>
      </c>
      <c r="C20" s="4" t="str">
        <f t="shared" si="3"/>
        <v>名称：医療法人　からしま医院&lt;br&gt;住所：大分県佐伯市弥生上小倉&lt;br&gt;施設分類：診療所&lt;br&gt;TEL：0972-46-0312&lt;br&gt;：ID：4421082500000&lt;br&gt;：合計病床数：3&lt;br&gt;：&lt;br&gt;</v>
      </c>
      <c r="D20" s="211"/>
      <c r="E20" s="245"/>
      <c r="F20" s="202" t="s">
        <v>1831</v>
      </c>
      <c r="G20" s="202">
        <v>32.969661551999998</v>
      </c>
      <c r="H20" s="202">
        <v>131.84093713799999</v>
      </c>
      <c r="I20" s="202" t="s">
        <v>1804</v>
      </c>
      <c r="J20" s="202" t="s">
        <v>2887</v>
      </c>
      <c r="K20" s="240" t="s">
        <v>4209</v>
      </c>
      <c r="L20" s="240" t="s">
        <v>3994</v>
      </c>
      <c r="M20" s="240" t="s">
        <v>4069</v>
      </c>
      <c r="N20" s="240"/>
      <c r="O20" s="4" t="s">
        <v>4075</v>
      </c>
      <c r="P20" s="246">
        <v>1</v>
      </c>
      <c r="Q20" s="246"/>
      <c r="R20" s="246" t="str">
        <f t="shared" si="0"/>
        <v>FFFFFFFF</v>
      </c>
      <c r="S20" s="202">
        <v>100</v>
      </c>
      <c r="T20" s="202">
        <v>100</v>
      </c>
      <c r="U20" s="202">
        <v>100</v>
      </c>
      <c r="V20" s="202">
        <v>100</v>
      </c>
      <c r="X20" s="242"/>
      <c r="Z20" s="239">
        <f t="shared" si="4"/>
        <v>0</v>
      </c>
      <c r="AA20" s="253" t="s">
        <v>4179</v>
      </c>
      <c r="AB20" s="265" t="str">
        <f t="shared" si="8"/>
        <v>医療法人　からしま医院</v>
      </c>
      <c r="AC20" s="254" t="s">
        <v>4194</v>
      </c>
      <c r="AD20" s="254" t="s">
        <v>4181</v>
      </c>
      <c r="AE20" s="254">
        <f t="shared" si="9"/>
        <v>0</v>
      </c>
      <c r="AF20" s="254" t="s">
        <v>4182</v>
      </c>
      <c r="AG20" s="254" t="s">
        <v>4183</v>
      </c>
      <c r="AH20" s="74" t="str">
        <f t="shared" si="10"/>
        <v>名称：医療法人　からしま医院&lt;br&gt;住所：大分県佐伯市弥生上小倉&lt;br&gt;施設分類：診療所&lt;br&gt;TEL：0972-46-0312&lt;br&gt;：ID：4421082500000&lt;br&gt;：合計病床数：3&lt;br&gt;：&lt;br&gt;</v>
      </c>
      <c r="AI20" s="255" t="s">
        <v>4184</v>
      </c>
      <c r="AJ20" s="253" t="str">
        <f t="shared" si="1"/>
        <v>FFFFFFFF</v>
      </c>
      <c r="AK20" s="253" t="s">
        <v>4185</v>
      </c>
      <c r="AL20" s="265">
        <f t="shared" si="2"/>
        <v>1</v>
      </c>
      <c r="AM20" s="253" t="s">
        <v>4186</v>
      </c>
      <c r="AN20" s="253" t="s">
        <v>4187</v>
      </c>
      <c r="AO20" s="254">
        <f t="shared" si="5"/>
        <v>0</v>
      </c>
      <c r="AP20" s="253" t="s">
        <v>4188</v>
      </c>
      <c r="AQ20" s="74" t="str">
        <f t="shared" si="6"/>
        <v>https://www.pref.oita.jp/uploaded/life/2327624_4659444_img.png</v>
      </c>
      <c r="AR20" s="254" t="s">
        <v>4189</v>
      </c>
      <c r="AS20" s="254" t="s">
        <v>4190</v>
      </c>
      <c r="AT20" s="265">
        <f t="shared" si="11"/>
        <v>131.84093713799999</v>
      </c>
      <c r="AU20" s="254" t="s">
        <v>4191</v>
      </c>
      <c r="AV20" s="265">
        <f t="shared" si="12"/>
        <v>32.969661551999998</v>
      </c>
      <c r="AW20" s="254" t="s">
        <v>4192</v>
      </c>
      <c r="AX20" s="254" t="s">
        <v>4193</v>
      </c>
      <c r="AY20" s="244" t="str">
        <f t="shared" si="7"/>
        <v>&lt;Placemark&gt;&lt;name&gt;医療法人　からしま医院&lt;/name&gt;&lt;Snippet maxLines="0"&gt;&lt;/Snippet&gt;&lt;description&gt;&lt;![CDATA[名称：医療法人　からしま医院&lt;br&gt;住所：大分県佐伯市弥生上小倉&lt;br&gt;施設分類：診療所&lt;br&gt;TEL：0972-46-0312&lt;br&gt;：ID：4421082500000&lt;br&gt;：合計病床数：3&lt;br&gt;：&lt;br&gt;]]&gt;&lt;/description&gt;&lt;Style&gt;&lt;IconStyle&gt;&lt;color&gt;FFFFFFFF&lt;/color&gt;&lt;scale&gt;1&lt;/scale&gt;&lt;heading&gt;0&lt;/heading&gt;&lt;Icon&gt;&lt;href&gt;https://www.pref.oita.jp/uploaded/life/2327624_4659444_img.png&lt;/href&gt;&lt;/Icon&gt;&lt;/IconStyle&gt;&lt;/Style&gt;&lt;Point&gt;&lt;coordinates&gt;131.840937138,32.969661552&lt;/coordinates&gt;&lt;/Point&gt;&lt;/Placemark&gt;</v>
      </c>
    </row>
    <row r="21" spans="1:51">
      <c r="A21" s="198">
        <v>16</v>
      </c>
      <c r="B21" s="211" t="s">
        <v>5582</v>
      </c>
      <c r="C21" s="4" t="str">
        <f t="shared" si="3"/>
        <v>名称：木下整形外科&lt;br&gt;住所：大分県佐伯市女島６８７３－２&lt;br&gt;施設分類：診療所&lt;br&gt;TEL：0972-23-8781&lt;br&gt;：ID：4421082600000&lt;br&gt;：合計病床数：0&lt;br&gt;：&lt;br&gt;</v>
      </c>
      <c r="D21" s="211"/>
      <c r="E21" s="245"/>
      <c r="F21" s="202" t="s">
        <v>4358</v>
      </c>
      <c r="G21" s="245">
        <v>32.9536639843408</v>
      </c>
      <c r="H21" s="202">
        <v>131.90760677282799</v>
      </c>
      <c r="I21" s="245" t="s">
        <v>1804</v>
      </c>
      <c r="J21" s="245" t="s">
        <v>2888</v>
      </c>
      <c r="K21" s="240" t="s">
        <v>4210</v>
      </c>
      <c r="L21" s="240" t="s">
        <v>3995</v>
      </c>
      <c r="M21" s="240" t="s">
        <v>4067</v>
      </c>
      <c r="N21" s="240"/>
      <c r="O21" s="4" t="s">
        <v>4075</v>
      </c>
      <c r="P21" s="246">
        <v>1</v>
      </c>
      <c r="Q21" s="246"/>
      <c r="R21" s="246" t="str">
        <f t="shared" si="0"/>
        <v>FFFFFFFF</v>
      </c>
      <c r="S21" s="202">
        <v>100</v>
      </c>
      <c r="T21" s="202">
        <v>100</v>
      </c>
      <c r="U21" s="202">
        <v>100</v>
      </c>
      <c r="V21" s="202">
        <v>100</v>
      </c>
      <c r="X21" s="242"/>
      <c r="Z21" s="239">
        <f t="shared" si="4"/>
        <v>0</v>
      </c>
      <c r="AA21" s="253" t="s">
        <v>4179</v>
      </c>
      <c r="AB21" s="265" t="str">
        <f t="shared" si="8"/>
        <v>木下整形外科</v>
      </c>
      <c r="AC21" s="254" t="s">
        <v>4194</v>
      </c>
      <c r="AD21" s="254" t="s">
        <v>4181</v>
      </c>
      <c r="AE21" s="254">
        <f t="shared" si="9"/>
        <v>0</v>
      </c>
      <c r="AF21" s="254" t="s">
        <v>4182</v>
      </c>
      <c r="AG21" s="254" t="s">
        <v>4183</v>
      </c>
      <c r="AH21" s="74" t="str">
        <f t="shared" si="10"/>
        <v>名称：木下整形外科&lt;br&gt;住所：大分県佐伯市女島６８７３－２&lt;br&gt;施設分類：診療所&lt;br&gt;TEL：0972-23-8781&lt;br&gt;：ID：4421082600000&lt;br&gt;：合計病床数：0&lt;br&gt;：&lt;br&gt;</v>
      </c>
      <c r="AI21" s="255" t="s">
        <v>4184</v>
      </c>
      <c r="AJ21" s="253" t="str">
        <f t="shared" si="1"/>
        <v>FFFFFFFF</v>
      </c>
      <c r="AK21" s="253" t="s">
        <v>4185</v>
      </c>
      <c r="AL21" s="265">
        <f t="shared" si="2"/>
        <v>1</v>
      </c>
      <c r="AM21" s="253" t="s">
        <v>4186</v>
      </c>
      <c r="AN21" s="253" t="s">
        <v>4187</v>
      </c>
      <c r="AO21" s="254">
        <f t="shared" si="5"/>
        <v>0</v>
      </c>
      <c r="AP21" s="253" t="s">
        <v>4188</v>
      </c>
      <c r="AQ21" s="74" t="str">
        <f t="shared" si="6"/>
        <v>https://www.pref.oita.jp/uploaded/life/2327624_4659444_img.png</v>
      </c>
      <c r="AR21" s="254" t="s">
        <v>4189</v>
      </c>
      <c r="AS21" s="254" t="s">
        <v>4190</v>
      </c>
      <c r="AT21" s="265">
        <f t="shared" si="11"/>
        <v>131.90760677282799</v>
      </c>
      <c r="AU21" s="254" t="s">
        <v>4191</v>
      </c>
      <c r="AV21" s="265">
        <f t="shared" si="12"/>
        <v>32.9536639843408</v>
      </c>
      <c r="AW21" s="254" t="s">
        <v>4192</v>
      </c>
      <c r="AX21" s="254" t="s">
        <v>4193</v>
      </c>
      <c r="AY21" s="244" t="str">
        <f t="shared" si="7"/>
        <v>&lt;Placemark&gt;&lt;name&gt;木下整形外科&lt;/name&gt;&lt;Snippet maxLines="0"&gt;&lt;/Snippet&gt;&lt;description&gt;&lt;![CDATA[名称：木下整形外科&lt;br&gt;住所：大分県佐伯市女島６８７３－２&lt;br&gt;施設分類：診療所&lt;br&gt;TEL：0972-23-8781&lt;br&gt;：ID：4421082600000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131.907606772828,32.9536639843408&lt;/coordinates&gt;&lt;/Point&gt;&lt;/Placemark&gt;</v>
      </c>
    </row>
    <row r="22" spans="1:51">
      <c r="A22" s="198">
        <v>17</v>
      </c>
      <c r="B22" s="211" t="s">
        <v>5581</v>
      </c>
      <c r="C22" s="4" t="str">
        <f t="shared" si="3"/>
        <v>名称：医療法人　桑畑小児科医院&lt;br&gt;住所：大分県佐伯市中村東町１０番５号&lt;br&gt;施設分類：診療所&lt;br&gt;TEL：0972-22-1965&lt;br&gt;：ID：4421082800000&lt;br&gt;：合計病床数：0&lt;br&gt;：&lt;br&gt;</v>
      </c>
      <c r="D22" s="211"/>
      <c r="E22" s="245"/>
      <c r="F22" s="202" t="s">
        <v>1839</v>
      </c>
      <c r="G22" s="245">
        <v>32.960669799999998</v>
      </c>
      <c r="H22" s="202">
        <v>131.90195460000001</v>
      </c>
      <c r="I22" s="245" t="s">
        <v>1804</v>
      </c>
      <c r="J22" s="245" t="s">
        <v>2891</v>
      </c>
      <c r="K22" s="240" t="s">
        <v>4211</v>
      </c>
      <c r="L22" s="240" t="s">
        <v>3996</v>
      </c>
      <c r="M22" s="240" t="s">
        <v>4067</v>
      </c>
      <c r="N22" s="240"/>
      <c r="O22" s="4" t="s">
        <v>4075</v>
      </c>
      <c r="P22" s="246">
        <v>1</v>
      </c>
      <c r="Q22" s="246"/>
      <c r="R22" s="246" t="str">
        <f t="shared" si="0"/>
        <v>FFFFFFFF</v>
      </c>
      <c r="S22" s="202">
        <v>100</v>
      </c>
      <c r="T22" s="202">
        <v>100</v>
      </c>
      <c r="U22" s="202">
        <v>100</v>
      </c>
      <c r="V22" s="202">
        <v>100</v>
      </c>
      <c r="X22" s="242"/>
      <c r="Z22" s="239">
        <f t="shared" si="4"/>
        <v>0</v>
      </c>
      <c r="AA22" s="253" t="s">
        <v>4179</v>
      </c>
      <c r="AB22" s="265" t="str">
        <f t="shared" si="8"/>
        <v>医療法人　桑畑小児科医院</v>
      </c>
      <c r="AC22" s="254" t="s">
        <v>4194</v>
      </c>
      <c r="AD22" s="254" t="s">
        <v>4181</v>
      </c>
      <c r="AE22" s="254">
        <f t="shared" si="9"/>
        <v>0</v>
      </c>
      <c r="AF22" s="254" t="s">
        <v>4182</v>
      </c>
      <c r="AG22" s="254" t="s">
        <v>4183</v>
      </c>
      <c r="AH22" s="74" t="str">
        <f t="shared" si="10"/>
        <v>名称：医療法人　桑畑小児科医院&lt;br&gt;住所：大分県佐伯市中村東町１０番５号&lt;br&gt;施設分類：診療所&lt;br&gt;TEL：0972-22-1965&lt;br&gt;：ID：4421082800000&lt;br&gt;：合計病床数：0&lt;br&gt;：&lt;br&gt;</v>
      </c>
      <c r="AI22" s="255" t="s">
        <v>4184</v>
      </c>
      <c r="AJ22" s="253" t="str">
        <f t="shared" si="1"/>
        <v>FFFFFFFF</v>
      </c>
      <c r="AK22" s="253" t="s">
        <v>4185</v>
      </c>
      <c r="AL22" s="265">
        <f t="shared" si="2"/>
        <v>1</v>
      </c>
      <c r="AM22" s="253" t="s">
        <v>4186</v>
      </c>
      <c r="AN22" s="253" t="s">
        <v>4187</v>
      </c>
      <c r="AO22" s="254">
        <f t="shared" si="5"/>
        <v>0</v>
      </c>
      <c r="AP22" s="253" t="s">
        <v>4188</v>
      </c>
      <c r="AQ22" s="74" t="str">
        <f t="shared" si="6"/>
        <v>https://www.pref.oita.jp/uploaded/life/2327624_4659444_img.png</v>
      </c>
      <c r="AR22" s="254" t="s">
        <v>4189</v>
      </c>
      <c r="AS22" s="254" t="s">
        <v>4190</v>
      </c>
      <c r="AT22" s="265">
        <f t="shared" si="11"/>
        <v>131.90195460000001</v>
      </c>
      <c r="AU22" s="254" t="s">
        <v>4191</v>
      </c>
      <c r="AV22" s="265">
        <f t="shared" si="12"/>
        <v>32.960669799999998</v>
      </c>
      <c r="AW22" s="254" t="s">
        <v>4192</v>
      </c>
      <c r="AX22" s="254" t="s">
        <v>4193</v>
      </c>
      <c r="AY22" s="244" t="str">
        <f t="shared" si="7"/>
        <v>&lt;Placemark&gt;&lt;name&gt;医療法人　桑畑小児科医院&lt;/name&gt;&lt;Snippet maxLines="0"&gt;&lt;/Snippet&gt;&lt;description&gt;&lt;![CDATA[名称：医療法人　桑畑小児科医院&lt;br&gt;住所：大分県佐伯市中村東町１０番５号&lt;br&gt;施設分類：診療所&lt;br&gt;TEL：0972-22-1965&lt;br&gt;：ID：4421082800000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131.9019546,32.9606698&lt;/coordinates&gt;&lt;/Point&gt;&lt;/Placemark&gt;</v>
      </c>
    </row>
    <row r="23" spans="1:51">
      <c r="A23" s="198">
        <v>18</v>
      </c>
      <c r="B23" s="211" t="s">
        <v>5580</v>
      </c>
      <c r="C23" s="4" t="str">
        <f t="shared" si="3"/>
        <v>名称：医療法人　養春堂　近藤医院&lt;br&gt;住所：大分県佐伯市弥生大字江良１０５２－３&lt;br&gt;施設分類：診療所&lt;br&gt;TEL：0972-46-0038&lt;br&gt;：ID：4421083100000&lt;br&gt;：合計病床数：0&lt;br&gt;：&lt;br&gt;</v>
      </c>
      <c r="D23" s="211"/>
      <c r="E23" s="245"/>
      <c r="F23" s="202" t="s">
        <v>1841</v>
      </c>
      <c r="G23" s="202">
        <v>32.939703165799997</v>
      </c>
      <c r="H23" s="202">
        <v>131.82792339900001</v>
      </c>
      <c r="I23" s="202" t="s">
        <v>1804</v>
      </c>
      <c r="J23" s="202" t="s">
        <v>2896</v>
      </c>
      <c r="K23" s="240" t="s">
        <v>1376</v>
      </c>
      <c r="L23" s="240" t="s">
        <v>3997</v>
      </c>
      <c r="M23" s="240" t="s">
        <v>4067</v>
      </c>
      <c r="N23" s="240"/>
      <c r="O23" s="4" t="s">
        <v>4075</v>
      </c>
      <c r="P23" s="246">
        <v>1</v>
      </c>
      <c r="Q23" s="246"/>
      <c r="R23" s="246" t="str">
        <f t="shared" si="0"/>
        <v>FFFFFFFF</v>
      </c>
      <c r="S23" s="202">
        <v>100</v>
      </c>
      <c r="T23" s="202">
        <v>100</v>
      </c>
      <c r="U23" s="202">
        <v>100</v>
      </c>
      <c r="V23" s="202">
        <v>100</v>
      </c>
      <c r="X23" s="242"/>
      <c r="Z23" s="239">
        <f t="shared" si="4"/>
        <v>0</v>
      </c>
      <c r="AA23" s="253" t="s">
        <v>4179</v>
      </c>
      <c r="AB23" s="265" t="str">
        <f t="shared" si="8"/>
        <v>医療法人　養春堂　近藤医院</v>
      </c>
      <c r="AC23" s="254" t="s">
        <v>4194</v>
      </c>
      <c r="AD23" s="254" t="s">
        <v>4181</v>
      </c>
      <c r="AE23" s="254">
        <f t="shared" si="9"/>
        <v>0</v>
      </c>
      <c r="AF23" s="254" t="s">
        <v>4182</v>
      </c>
      <c r="AG23" s="254" t="s">
        <v>4183</v>
      </c>
      <c r="AH23" s="74" t="str">
        <f t="shared" si="10"/>
        <v>名称：医療法人　養春堂　近藤医院&lt;br&gt;住所：大分県佐伯市弥生大字江良１０５２－３&lt;br&gt;施設分類：診療所&lt;br&gt;TEL：0972-46-0038&lt;br&gt;：ID：4421083100000&lt;br&gt;：合計病床数：0&lt;br&gt;：&lt;br&gt;</v>
      </c>
      <c r="AI23" s="255" t="s">
        <v>4184</v>
      </c>
      <c r="AJ23" s="253" t="str">
        <f t="shared" si="1"/>
        <v>FFFFFFFF</v>
      </c>
      <c r="AK23" s="253" t="s">
        <v>4185</v>
      </c>
      <c r="AL23" s="265">
        <f t="shared" si="2"/>
        <v>1</v>
      </c>
      <c r="AM23" s="253" t="s">
        <v>4186</v>
      </c>
      <c r="AN23" s="253" t="s">
        <v>4187</v>
      </c>
      <c r="AO23" s="254">
        <f t="shared" si="5"/>
        <v>0</v>
      </c>
      <c r="AP23" s="253" t="s">
        <v>4188</v>
      </c>
      <c r="AQ23" s="74" t="str">
        <f t="shared" si="6"/>
        <v>https://www.pref.oita.jp/uploaded/life/2327624_4659444_img.png</v>
      </c>
      <c r="AR23" s="254" t="s">
        <v>4189</v>
      </c>
      <c r="AS23" s="254" t="s">
        <v>4190</v>
      </c>
      <c r="AT23" s="265">
        <f t="shared" si="11"/>
        <v>131.82792339900001</v>
      </c>
      <c r="AU23" s="254" t="s">
        <v>4191</v>
      </c>
      <c r="AV23" s="265">
        <f t="shared" si="12"/>
        <v>32.939703165799997</v>
      </c>
      <c r="AW23" s="254" t="s">
        <v>4192</v>
      </c>
      <c r="AX23" s="254" t="s">
        <v>4193</v>
      </c>
      <c r="AY23" s="244" t="str">
        <f t="shared" si="7"/>
        <v>&lt;Placemark&gt;&lt;name&gt;医療法人　養春堂　近藤医院&lt;/name&gt;&lt;Snippet maxLines="0"&gt;&lt;/Snippet&gt;&lt;description&gt;&lt;![CDATA[名称：医療法人　養春堂　近藤医院&lt;br&gt;住所：大分県佐伯市弥生大字江良１０５２－３&lt;br&gt;施設分類：診療所&lt;br&gt;TEL：0972-46-0038&lt;br&gt;：ID：4421083100000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131.827923399,32.9397031658&lt;/coordinates&gt;&lt;/Point&gt;&lt;/Placemark&gt;</v>
      </c>
    </row>
    <row r="24" spans="1:51">
      <c r="A24" s="198">
        <v>19</v>
      </c>
      <c r="B24" s="211" t="s">
        <v>5579</v>
      </c>
      <c r="C24" s="4" t="str">
        <f t="shared" si="3"/>
        <v>名称：医療法人佐伯眼科&lt;br&gt;住所：大分県佐伯市常盤西町１８６８番地１&lt;br&gt;施設分類：診療所&lt;br&gt;TEL：0972-25-1500&lt;br&gt;：ID：4421083200000&lt;br&gt;：合計病床数：&lt;br&gt;：&lt;br&gt;</v>
      </c>
      <c r="D24" s="211"/>
      <c r="E24" s="245"/>
      <c r="F24" s="202" t="s">
        <v>1844</v>
      </c>
      <c r="G24" s="202">
        <v>32.963909692599998</v>
      </c>
      <c r="H24" s="202">
        <v>131.89882993699999</v>
      </c>
      <c r="I24" s="202" t="s">
        <v>1804</v>
      </c>
      <c r="J24" s="202" t="s">
        <v>2900</v>
      </c>
      <c r="K24" s="240" t="s">
        <v>4267</v>
      </c>
      <c r="L24" s="240" t="s">
        <v>3998</v>
      </c>
      <c r="M24" s="240" t="s">
        <v>4070</v>
      </c>
      <c r="N24" s="240"/>
      <c r="O24" s="4" t="s">
        <v>4075</v>
      </c>
      <c r="P24" s="246">
        <v>1</v>
      </c>
      <c r="Q24" s="246"/>
      <c r="R24" s="246" t="str">
        <f t="shared" si="0"/>
        <v>FFFFFFFF</v>
      </c>
      <c r="S24" s="202">
        <v>100</v>
      </c>
      <c r="T24" s="202">
        <v>100</v>
      </c>
      <c r="U24" s="202">
        <v>100</v>
      </c>
      <c r="V24" s="202">
        <v>100</v>
      </c>
      <c r="X24" s="242"/>
      <c r="Z24" s="239">
        <f t="shared" si="4"/>
        <v>0</v>
      </c>
      <c r="AA24" s="253" t="s">
        <v>4179</v>
      </c>
      <c r="AB24" s="265" t="str">
        <f t="shared" si="8"/>
        <v>医療法人佐伯眼科</v>
      </c>
      <c r="AC24" s="254" t="s">
        <v>4194</v>
      </c>
      <c r="AD24" s="254" t="s">
        <v>4181</v>
      </c>
      <c r="AE24" s="254">
        <f t="shared" si="9"/>
        <v>0</v>
      </c>
      <c r="AF24" s="254" t="s">
        <v>4182</v>
      </c>
      <c r="AG24" s="254" t="s">
        <v>4183</v>
      </c>
      <c r="AH24" s="74" t="str">
        <f t="shared" si="10"/>
        <v>名称：医療法人佐伯眼科&lt;br&gt;住所：大分県佐伯市常盤西町１８６８番地１&lt;br&gt;施設分類：診療所&lt;br&gt;TEL：0972-25-1500&lt;br&gt;：ID：4421083200000&lt;br&gt;：合計病床数：&lt;br&gt;：&lt;br&gt;</v>
      </c>
      <c r="AI24" s="255" t="s">
        <v>4184</v>
      </c>
      <c r="AJ24" s="253" t="str">
        <f t="shared" si="1"/>
        <v>FFFFFFFF</v>
      </c>
      <c r="AK24" s="253" t="s">
        <v>4185</v>
      </c>
      <c r="AL24" s="265">
        <f t="shared" si="2"/>
        <v>1</v>
      </c>
      <c r="AM24" s="253" t="s">
        <v>4186</v>
      </c>
      <c r="AN24" s="253" t="s">
        <v>4187</v>
      </c>
      <c r="AO24" s="254">
        <f t="shared" si="5"/>
        <v>0</v>
      </c>
      <c r="AP24" s="253" t="s">
        <v>4188</v>
      </c>
      <c r="AQ24" s="74" t="str">
        <f t="shared" si="6"/>
        <v>https://www.pref.oita.jp/uploaded/life/2327624_4659444_img.png</v>
      </c>
      <c r="AR24" s="254" t="s">
        <v>4189</v>
      </c>
      <c r="AS24" s="254" t="s">
        <v>4190</v>
      </c>
      <c r="AT24" s="265">
        <f t="shared" si="11"/>
        <v>131.89882993699999</v>
      </c>
      <c r="AU24" s="254" t="s">
        <v>4191</v>
      </c>
      <c r="AV24" s="265">
        <f t="shared" si="12"/>
        <v>32.963909692599998</v>
      </c>
      <c r="AW24" s="254" t="s">
        <v>4192</v>
      </c>
      <c r="AX24" s="254" t="s">
        <v>4193</v>
      </c>
      <c r="AY24" s="244" t="str">
        <f t="shared" si="7"/>
        <v>&lt;Placemark&gt;&lt;name&gt;医療法人佐伯眼科&lt;/name&gt;&lt;Snippet maxLines="0"&gt;&lt;/Snippet&gt;&lt;description&gt;&lt;![CDATA[名称：医療法人佐伯眼科&lt;br&gt;住所：大分県佐伯市常盤西町１８６８番地１&lt;br&gt;施設分類：診療所&lt;br&gt;TEL：0972-25-1500&lt;br&gt;：ID：4421083200000&lt;br&gt;：合計病床数：&lt;br&gt;：&lt;br&gt;]]&gt;&lt;/description&gt;&lt;Style&gt;&lt;IconStyle&gt;&lt;color&gt;FFFFFFFF&lt;/color&gt;&lt;scale&gt;1&lt;/scale&gt;&lt;heading&gt;0&lt;/heading&gt;&lt;Icon&gt;&lt;href&gt;https://www.pref.oita.jp/uploaded/life/2327624_4659444_img.png&lt;/href&gt;&lt;/Icon&gt;&lt;/IconStyle&gt;&lt;/Style&gt;&lt;Point&gt;&lt;coordinates&gt;131.898829937,32.9639096926&lt;/coordinates&gt;&lt;/Point&gt;&lt;/Placemark&gt;</v>
      </c>
    </row>
    <row r="25" spans="1:51">
      <c r="A25" s="198">
        <v>20</v>
      </c>
      <c r="B25" s="211" t="s">
        <v>5578</v>
      </c>
      <c r="C25" s="4" t="str">
        <f t="shared" si="3"/>
        <v>名称：佐伯市国民健康保険因尾診療所&lt;br&gt;住所：大分県佐伯市本匠堂ノ間&lt;br&gt;施設分類：診療所&lt;br&gt;TEL：0972-57-6556&lt;br&gt;：ID：4421083300000&lt;br&gt;：合計病床数：0&lt;br&gt;：&lt;br&gt;</v>
      </c>
      <c r="D25" s="211"/>
      <c r="E25" s="245"/>
      <c r="F25" s="202" t="s">
        <v>1848</v>
      </c>
      <c r="G25" s="245">
        <v>32.929673399999999</v>
      </c>
      <c r="H25" s="202">
        <v>131.71216050000001</v>
      </c>
      <c r="I25" s="245" t="s">
        <v>1804</v>
      </c>
      <c r="J25" s="245" t="s">
        <v>2901</v>
      </c>
      <c r="K25" s="240" t="s">
        <v>4212</v>
      </c>
      <c r="L25" s="240" t="s">
        <v>3999</v>
      </c>
      <c r="M25" s="240" t="s">
        <v>4067</v>
      </c>
      <c r="N25" s="240"/>
      <c r="O25" s="4" t="s">
        <v>4075</v>
      </c>
      <c r="P25" s="246">
        <v>1</v>
      </c>
      <c r="Q25" s="246"/>
      <c r="R25" s="246" t="str">
        <f t="shared" si="0"/>
        <v>FFFFFFFF</v>
      </c>
      <c r="S25" s="202">
        <v>100</v>
      </c>
      <c r="T25" s="202">
        <v>100</v>
      </c>
      <c r="U25" s="202">
        <v>100</v>
      </c>
      <c r="V25" s="202">
        <v>100</v>
      </c>
      <c r="X25" s="242"/>
      <c r="Z25" s="239">
        <f t="shared" si="4"/>
        <v>0</v>
      </c>
      <c r="AA25" s="253" t="s">
        <v>4179</v>
      </c>
      <c r="AB25" s="265" t="str">
        <f t="shared" si="8"/>
        <v>佐伯市国民健康保険因尾診療所</v>
      </c>
      <c r="AC25" s="254" t="s">
        <v>4194</v>
      </c>
      <c r="AD25" s="254" t="s">
        <v>4181</v>
      </c>
      <c r="AE25" s="254">
        <f t="shared" si="9"/>
        <v>0</v>
      </c>
      <c r="AF25" s="254" t="s">
        <v>4182</v>
      </c>
      <c r="AG25" s="254" t="s">
        <v>4183</v>
      </c>
      <c r="AH25" s="74" t="str">
        <f t="shared" si="10"/>
        <v>名称：佐伯市国民健康保険因尾診療所&lt;br&gt;住所：大分県佐伯市本匠堂ノ間&lt;br&gt;施設分類：診療所&lt;br&gt;TEL：0972-57-6556&lt;br&gt;：ID：4421083300000&lt;br&gt;：合計病床数：0&lt;br&gt;：&lt;br&gt;</v>
      </c>
      <c r="AI25" s="255" t="s">
        <v>4184</v>
      </c>
      <c r="AJ25" s="253" t="str">
        <f t="shared" si="1"/>
        <v>FFFFFFFF</v>
      </c>
      <c r="AK25" s="253" t="s">
        <v>4185</v>
      </c>
      <c r="AL25" s="265">
        <f t="shared" si="2"/>
        <v>1</v>
      </c>
      <c r="AM25" s="253" t="s">
        <v>4186</v>
      </c>
      <c r="AN25" s="253" t="s">
        <v>4187</v>
      </c>
      <c r="AO25" s="254">
        <f t="shared" si="5"/>
        <v>0</v>
      </c>
      <c r="AP25" s="253" t="s">
        <v>4188</v>
      </c>
      <c r="AQ25" s="74" t="str">
        <f t="shared" si="6"/>
        <v>https://www.pref.oita.jp/uploaded/life/2327624_4659444_img.png</v>
      </c>
      <c r="AR25" s="254" t="s">
        <v>4189</v>
      </c>
      <c r="AS25" s="254" t="s">
        <v>4190</v>
      </c>
      <c r="AT25" s="265">
        <f t="shared" si="11"/>
        <v>131.71216050000001</v>
      </c>
      <c r="AU25" s="254" t="s">
        <v>4191</v>
      </c>
      <c r="AV25" s="265">
        <f t="shared" si="12"/>
        <v>32.929673399999999</v>
      </c>
      <c r="AW25" s="254" t="s">
        <v>4192</v>
      </c>
      <c r="AX25" s="254" t="s">
        <v>4193</v>
      </c>
      <c r="AY25" s="244" t="str">
        <f t="shared" si="7"/>
        <v>&lt;Placemark&gt;&lt;name&gt;佐伯市国民健康保険因尾診療所&lt;/name&gt;&lt;Snippet maxLines="0"&gt;&lt;/Snippet&gt;&lt;description&gt;&lt;![CDATA[名称：佐伯市国民健康保険因尾診療所&lt;br&gt;住所：大分県佐伯市本匠堂ノ間&lt;br&gt;施設分類：診療所&lt;br&gt;TEL：0972-57-6556&lt;br&gt;：ID：4421083300000&lt;br&gt;：合計病床数：0&lt;br&gt;：&lt;br&gt;]]&gt;&lt;/description&gt;&lt;Style&gt;&lt;IconStyle&gt;&lt;color&gt;FFFFFFFF&lt;/color&gt;&lt;scale&gt;1&lt;/scale&gt;&lt;heading&gt;0&lt;/heading&gt;&lt;Icon&gt;&lt;href&gt;https://www.pref.oita.jp/uploaded/life/2327624_4659444_img.png&lt;/href&gt;&lt;/Icon&gt;&lt;/IconStyle&gt;&lt;/Style&gt;&lt;Point&gt;&lt;coordinates&gt;131.7121605,32.9296734&lt;/coordinates&gt;&lt;/Point&gt;&lt;/Placemark&gt;</v>
      </c>
    </row>
    <row r="26" spans="1:51">
      <c r="A26" s="198">
        <v>21</v>
      </c>
      <c r="B26" s="211" t="s">
        <v>5577</v>
      </c>
      <c r="C26" s="4" t="str">
        <f t="shared" si="3"/>
        <v>名称：佐伯市国民健康保険大島診療所&lt;br&gt;住所：大分県佐伯市鶴見大島７１７番地５&lt;br&gt;施設分類：診療所&lt;br&gt;TEL：0972-34-8056&lt;br&gt;：ID：4421083400000&lt;br&gt;：合計病床数：0&lt;br&gt;：&lt;br&gt;</v>
      </c>
      <c r="D26" s="211"/>
      <c r="E26" s="245"/>
      <c r="F26" s="202" t="s">
        <v>1852</v>
      </c>
      <c r="G26" s="245">
        <v>32.967004204373403</v>
      </c>
      <c r="H26" s="202">
        <v>132.07256303146599</v>
      </c>
      <c r="I26" s="245" t="s">
        <v>1804</v>
      </c>
      <c r="J26" s="245" t="s">
        <v>2904</v>
      </c>
      <c r="K26" s="240" t="s">
        <v>4213</v>
      </c>
      <c r="L26" s="240" t="s">
        <v>4000</v>
      </c>
      <c r="M26" s="240" t="s">
        <v>4067</v>
      </c>
      <c r="N26" s="240"/>
      <c r="O26" s="4" t="s">
        <v>4075</v>
      </c>
      <c r="P26" s="246">
        <v>1</v>
      </c>
      <c r="Q26" s="246"/>
      <c r="R26" s="246" t="str">
        <f t="shared" si="0"/>
        <v>FFFFFFFF</v>
      </c>
      <c r="S26" s="202">
        <v>100</v>
      </c>
      <c r="T26" s="202">
        <v>100</v>
      </c>
      <c r="U26" s="202">
        <v>100</v>
      </c>
      <c r="V26" s="202">
        <v>100</v>
      </c>
      <c r="X26" s="242"/>
      <c r="Z26" s="239">
        <f t="shared" si="4"/>
        <v>0</v>
      </c>
      <c r="AA26" s="253" t="s">
        <v>4179</v>
      </c>
      <c r="AB26" s="265" t="str">
        <f t="shared" si="8"/>
        <v>佐伯市国民健康保険大島診療所</v>
      </c>
      <c r="AC26" s="254" t="s">
        <v>4194</v>
      </c>
      <c r="AD26" s="254" t="s">
        <v>4181</v>
      </c>
      <c r="AE26" s="254">
        <f t="shared" si="9"/>
        <v>0</v>
      </c>
      <c r="AF26" s="254" t="s">
        <v>4182</v>
      </c>
      <c r="AG26" s="254" t="s">
        <v>4183</v>
      </c>
      <c r="AH26" s="74" t="str">
        <f t="shared" si="10"/>
        <v>名称：佐伯市国民健康保険大島診療所&lt;br&gt;住所：大分県佐伯市鶴見大島７１７番地５&lt;br&gt;施設分類：診療所&lt;br&gt;TEL：0972-34-8056&lt;br&gt;：ID：4421083400000&lt;br&gt;：合計病床数：0&lt;br&gt;：&lt;br&gt;</v>
      </c>
      <c r="AI26" s="255" t="s">
        <v>4184</v>
      </c>
      <c r="AJ26" s="253" t="str">
        <f t="shared" si="1"/>
        <v>FFFFFFFF</v>
      </c>
      <c r="AK26" s="253" t="s">
        <v>4185</v>
      </c>
      <c r="AL26" s="265">
        <f t="shared" si="2"/>
        <v>1</v>
      </c>
      <c r="AM26" s="253" t="s">
        <v>4186</v>
      </c>
      <c r="AN26" s="253" t="s">
        <v>4187</v>
      </c>
      <c r="AO26" s="254">
        <f t="shared" si="5"/>
        <v>0</v>
      </c>
      <c r="AP26" s="253" t="s">
        <v>4188</v>
      </c>
      <c r="AQ26" s="74" t="str">
        <f t="shared" si="6"/>
        <v>https://www.pref.oita.jp/uploaded/life/2327624_4659444_img.png</v>
      </c>
      <c r="AR26" s="254" t="s">
        <v>4189</v>
      </c>
      <c r="AS26" s="254" t="s">
        <v>4190</v>
      </c>
      <c r="AT26" s="265">
        <f t="shared" si="11"/>
        <v>132.07256303146599</v>
      </c>
      <c r="AU26" s="254" t="s">
        <v>4191</v>
      </c>
      <c r="AV26" s="265">
        <f t="shared" si="12"/>
        <v>32.967004204373403</v>
      </c>
      <c r="AW26" s="254" t="s">
        <v>4192</v>
      </c>
      <c r="AX26" s="254" t="s">
        <v>4193</v>
      </c>
      <c r="AY26" s="244" t="str">
        <f t="shared" si="7"/>
        <v>&lt;Placemark&gt;&lt;name&gt;佐伯市国民健康保険大島診療所&lt;/name&gt;&lt;Snippet maxLines="0"&gt;&lt;/Snippet&gt;&lt;description&gt;&lt;![CDATA[名称：佐伯市国民健康保険大島診療所&lt;br&gt;住所：大分県佐伯市鶴見大島７１７番地５&lt;br&gt;施設分類：診療所&lt;br&gt;TEL：0972-34-8056&lt;br&gt;：ID：4421083400000&lt;br&gt;：合計病床数：0&lt;br&gt;：&lt;br&gt;]]&gt;&lt;/description&gt;&lt;Style&gt;&lt;IconStyle&gt;&lt;color&gt;FFFFFFFF&lt;/color&gt;&lt;scale&gt;1&lt;/scale&gt;&lt;heading&gt;0&lt;/heading&gt;&lt;Icon&gt;&lt;href&gt;https://www.pref.oita.jp/uploaded/life/2327624_4659444_img.png&lt;/href&gt;&lt;/Icon&gt;&lt;/IconStyle&gt;&lt;/Style&gt;&lt;Point&gt;&lt;coordinates&gt;132.072563031466,32.9670042043734&lt;/coordinates&gt;&lt;/Point&gt;&lt;/Placemark&gt;</v>
      </c>
    </row>
    <row r="27" spans="1:51">
      <c r="A27" s="198">
        <v>22</v>
      </c>
      <c r="B27" s="211" t="s">
        <v>5576</v>
      </c>
      <c r="C27" s="4" t="str">
        <f t="shared" si="3"/>
        <v>名称：佐伯市国民健康保険大入島診療所&lt;br&gt;住所：大分県佐伯市大字久保浦字堀切１０５９番地の１９&lt;br&gt;施設分類：診療所&lt;br&gt;TEL：0972-24-2363&lt;br&gt;：ID：4421083500000&lt;br&gt;：合計病床数：0&lt;br&gt;：&lt;br&gt;</v>
      </c>
      <c r="D27" s="211"/>
      <c r="E27" s="245"/>
      <c r="F27" s="202" t="s">
        <v>1856</v>
      </c>
      <c r="G27" s="245">
        <v>32.997838099837303</v>
      </c>
      <c r="H27" s="202">
        <v>131.923176978231</v>
      </c>
      <c r="I27" s="245" t="s">
        <v>1804</v>
      </c>
      <c r="J27" s="245" t="s">
        <v>2905</v>
      </c>
      <c r="K27" s="240" t="s">
        <v>4214</v>
      </c>
      <c r="L27" s="240" t="s">
        <v>4001</v>
      </c>
      <c r="M27" s="240" t="s">
        <v>4067</v>
      </c>
      <c r="N27" s="240"/>
      <c r="O27" s="4" t="s">
        <v>4075</v>
      </c>
      <c r="P27" s="246">
        <v>1</v>
      </c>
      <c r="Q27" s="246"/>
      <c r="R27" s="246" t="str">
        <f t="shared" si="0"/>
        <v>FFFFFFFF</v>
      </c>
      <c r="S27" s="202">
        <v>100</v>
      </c>
      <c r="T27" s="202">
        <v>100</v>
      </c>
      <c r="U27" s="202">
        <v>100</v>
      </c>
      <c r="V27" s="202">
        <v>100</v>
      </c>
      <c r="X27" s="242"/>
      <c r="Z27" s="239">
        <f t="shared" si="4"/>
        <v>0</v>
      </c>
      <c r="AA27" s="253" t="s">
        <v>4179</v>
      </c>
      <c r="AB27" s="265" t="str">
        <f t="shared" si="8"/>
        <v>佐伯市国民健康保険大入島診療所</v>
      </c>
      <c r="AC27" s="254" t="s">
        <v>4194</v>
      </c>
      <c r="AD27" s="254" t="s">
        <v>4181</v>
      </c>
      <c r="AE27" s="254">
        <f t="shared" si="9"/>
        <v>0</v>
      </c>
      <c r="AF27" s="254" t="s">
        <v>4182</v>
      </c>
      <c r="AG27" s="254" t="s">
        <v>4183</v>
      </c>
      <c r="AH27" s="74" t="str">
        <f t="shared" si="10"/>
        <v>名称：佐伯市国民健康保険大入島診療所&lt;br&gt;住所：大分県佐伯市大字久保浦字堀切１０５９番地の１９&lt;br&gt;施設分類：診療所&lt;br&gt;TEL：0972-24-2363&lt;br&gt;：ID：4421083500000&lt;br&gt;：合計病床数：0&lt;br&gt;：&lt;br&gt;</v>
      </c>
      <c r="AI27" s="255" t="s">
        <v>4184</v>
      </c>
      <c r="AJ27" s="253" t="str">
        <f t="shared" si="1"/>
        <v>FFFFFFFF</v>
      </c>
      <c r="AK27" s="253" t="s">
        <v>4185</v>
      </c>
      <c r="AL27" s="265">
        <f t="shared" si="2"/>
        <v>1</v>
      </c>
      <c r="AM27" s="253" t="s">
        <v>4186</v>
      </c>
      <c r="AN27" s="253" t="s">
        <v>4187</v>
      </c>
      <c r="AO27" s="254">
        <f t="shared" si="5"/>
        <v>0</v>
      </c>
      <c r="AP27" s="253" t="s">
        <v>4188</v>
      </c>
      <c r="AQ27" s="74" t="str">
        <f t="shared" si="6"/>
        <v>https://www.pref.oita.jp/uploaded/life/2327624_4659444_img.png</v>
      </c>
      <c r="AR27" s="254" t="s">
        <v>4189</v>
      </c>
      <c r="AS27" s="254" t="s">
        <v>4190</v>
      </c>
      <c r="AT27" s="265">
        <f t="shared" si="11"/>
        <v>131.923176978231</v>
      </c>
      <c r="AU27" s="254" t="s">
        <v>4191</v>
      </c>
      <c r="AV27" s="265">
        <f t="shared" si="12"/>
        <v>32.997838099837303</v>
      </c>
      <c r="AW27" s="254" t="s">
        <v>4192</v>
      </c>
      <c r="AX27" s="254" t="s">
        <v>4193</v>
      </c>
      <c r="AY27" s="244" t="str">
        <f t="shared" si="7"/>
        <v>&lt;Placemark&gt;&lt;name&gt;佐伯市国民健康保険大入島診療所&lt;/name&gt;&lt;Snippet maxLines="0"&gt;&lt;/Snippet&gt;&lt;description&gt;&lt;![CDATA[名称：佐伯市国民健康保険大入島診療所&lt;br&gt;住所：大分県佐伯市大字久保浦字堀切１０５９番地の１９&lt;br&gt;施設分類：診療所&lt;br&gt;TEL：0972-24-2363&lt;br&gt;：ID：4421083500000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131.923176978231,32.9978380998373&lt;/coordinates&gt;&lt;/Point&gt;&lt;/Placemark&gt;</v>
      </c>
    </row>
    <row r="28" spans="1:51">
      <c r="A28" s="198">
        <v>23</v>
      </c>
      <c r="B28" s="211" t="s">
        <v>5575</v>
      </c>
      <c r="C28" s="4" t="str">
        <f t="shared" si="3"/>
        <v>名称：佐伯市国民健康保険丹賀診療所&lt;br&gt;住所：大分県佐伯市鶴見丹賀浦１２９番地１&lt;br&gt;施設分類：診療所&lt;br&gt;TEL：0972-34-8334&lt;br&gt;：ID：4421083700000&lt;br&gt;：合計病床数：0&lt;br&gt;：&lt;br&gt;</v>
      </c>
      <c r="D28" s="211"/>
      <c r="E28" s="245"/>
      <c r="F28" s="202" t="s">
        <v>1859</v>
      </c>
      <c r="G28" s="202">
        <v>32.947449996603901</v>
      </c>
      <c r="H28" s="202">
        <v>132.04878819236001</v>
      </c>
      <c r="I28" s="202" t="s">
        <v>1804</v>
      </c>
      <c r="J28" s="202" t="s">
        <v>2909</v>
      </c>
      <c r="K28" s="240" t="s">
        <v>4215</v>
      </c>
      <c r="L28" s="240" t="s">
        <v>4002</v>
      </c>
      <c r="M28" s="240" t="s">
        <v>4067</v>
      </c>
      <c r="N28" s="240"/>
      <c r="O28" s="4" t="s">
        <v>4075</v>
      </c>
      <c r="P28" s="246">
        <v>1</v>
      </c>
      <c r="Q28" s="246"/>
      <c r="R28" s="246" t="str">
        <f t="shared" si="0"/>
        <v>FFFFFFFF</v>
      </c>
      <c r="S28" s="202">
        <v>100</v>
      </c>
      <c r="T28" s="202">
        <v>100</v>
      </c>
      <c r="U28" s="202">
        <v>100</v>
      </c>
      <c r="V28" s="202">
        <v>100</v>
      </c>
      <c r="X28" s="242"/>
      <c r="Z28" s="239">
        <f t="shared" si="4"/>
        <v>0</v>
      </c>
      <c r="AA28" s="253" t="s">
        <v>4179</v>
      </c>
      <c r="AB28" s="265" t="str">
        <f t="shared" si="8"/>
        <v>佐伯市国民健康保険丹賀診療所</v>
      </c>
      <c r="AC28" s="254" t="s">
        <v>4194</v>
      </c>
      <c r="AD28" s="254" t="s">
        <v>4181</v>
      </c>
      <c r="AE28" s="254">
        <f t="shared" si="9"/>
        <v>0</v>
      </c>
      <c r="AF28" s="254" t="s">
        <v>4182</v>
      </c>
      <c r="AG28" s="254" t="s">
        <v>4183</v>
      </c>
      <c r="AH28" s="74" t="str">
        <f t="shared" si="10"/>
        <v>名称：佐伯市国民健康保険丹賀診療所&lt;br&gt;住所：大分県佐伯市鶴見丹賀浦１２９番地１&lt;br&gt;施設分類：診療所&lt;br&gt;TEL：0972-34-8334&lt;br&gt;：ID：4421083700000&lt;br&gt;：合計病床数：0&lt;br&gt;：&lt;br&gt;</v>
      </c>
      <c r="AI28" s="255" t="s">
        <v>4184</v>
      </c>
      <c r="AJ28" s="253" t="str">
        <f t="shared" si="1"/>
        <v>FFFFFFFF</v>
      </c>
      <c r="AK28" s="253" t="s">
        <v>4185</v>
      </c>
      <c r="AL28" s="265">
        <f t="shared" si="2"/>
        <v>1</v>
      </c>
      <c r="AM28" s="253" t="s">
        <v>4186</v>
      </c>
      <c r="AN28" s="253" t="s">
        <v>4187</v>
      </c>
      <c r="AO28" s="254">
        <f t="shared" si="5"/>
        <v>0</v>
      </c>
      <c r="AP28" s="253" t="s">
        <v>4188</v>
      </c>
      <c r="AQ28" s="74" t="str">
        <f t="shared" si="6"/>
        <v>https://www.pref.oita.jp/uploaded/life/2327624_4659444_img.png</v>
      </c>
      <c r="AR28" s="254" t="s">
        <v>4189</v>
      </c>
      <c r="AS28" s="254" t="s">
        <v>4190</v>
      </c>
      <c r="AT28" s="265">
        <f t="shared" si="11"/>
        <v>132.04878819236001</v>
      </c>
      <c r="AU28" s="254" t="s">
        <v>4191</v>
      </c>
      <c r="AV28" s="265">
        <f t="shared" si="12"/>
        <v>32.947449996603901</v>
      </c>
      <c r="AW28" s="254" t="s">
        <v>4192</v>
      </c>
      <c r="AX28" s="254" t="s">
        <v>4193</v>
      </c>
      <c r="AY28" s="244" t="str">
        <f t="shared" si="7"/>
        <v>&lt;Placemark&gt;&lt;name&gt;佐伯市国民健康保険丹賀診療所&lt;/name&gt;&lt;Snippet maxLines="0"&gt;&lt;/Snippet&gt;&lt;description&gt;&lt;![CDATA[名称：佐伯市国民健康保険丹賀診療所&lt;br&gt;住所：大分県佐伯市鶴見丹賀浦１２９番地１&lt;br&gt;施設分類：診療所&lt;br&gt;TEL：0972-34-8334&lt;br&gt;：ID：4421083700000&lt;br&gt;：合計病床数：0&lt;br&gt;：&lt;br&gt;]]&gt;&lt;/description&gt;&lt;Style&gt;&lt;IconStyle&gt;&lt;color&gt;FFFFFFFF&lt;/color&gt;&lt;scale&gt;1&lt;/scale&gt;&lt;heading&gt;0&lt;/heading&gt;&lt;Icon&gt;&lt;href&gt;https://www.pref.oita.jp/uploaded/life/2327624_4659444_img.png&lt;/href&gt;&lt;/Icon&gt;&lt;/IconStyle&gt;&lt;/Style&gt;&lt;Point&gt;&lt;coordinates&gt;132.04878819236,32.9474499966039&lt;/coordinates&gt;&lt;/Point&gt;&lt;/Placemark&gt;</v>
      </c>
    </row>
    <row r="29" spans="1:51">
      <c r="A29" s="198">
        <v>24</v>
      </c>
      <c r="B29" s="211" t="s">
        <v>5574</v>
      </c>
      <c r="C29" s="4" t="str">
        <f t="shared" si="3"/>
        <v>名称：佐伯市国民健康保険鶴見診療所&lt;br&gt;住所：大分県佐伯市鶴見大字沖松浦２０番地&lt;br&gt;施設分類：診療所&lt;br&gt;TEL：0972-33-1161&lt;br&gt;：ID：4421083800000&lt;br&gt;：合計病床数：0&lt;br&gt;：&lt;br&gt;</v>
      </c>
      <c r="D29" s="211"/>
      <c r="E29" s="245"/>
      <c r="F29" s="202" t="s">
        <v>1863</v>
      </c>
      <c r="G29" s="202">
        <v>32.9422851128</v>
      </c>
      <c r="H29" s="202">
        <v>131.962687969</v>
      </c>
      <c r="I29" s="202" t="s">
        <v>1804</v>
      </c>
      <c r="J29" s="202" t="s">
        <v>2911</v>
      </c>
      <c r="K29" s="240" t="s">
        <v>4216</v>
      </c>
      <c r="L29" s="240" t="s">
        <v>4003</v>
      </c>
      <c r="M29" s="240" t="s">
        <v>4067</v>
      </c>
      <c r="N29" s="240"/>
      <c r="O29" s="4" t="s">
        <v>4075</v>
      </c>
      <c r="P29" s="246">
        <v>1</v>
      </c>
      <c r="Q29" s="246"/>
      <c r="R29" s="246" t="str">
        <f t="shared" si="0"/>
        <v>FFFFFFFF</v>
      </c>
      <c r="S29" s="202">
        <v>100</v>
      </c>
      <c r="T29" s="202">
        <v>100</v>
      </c>
      <c r="U29" s="202">
        <v>100</v>
      </c>
      <c r="V29" s="202">
        <v>100</v>
      </c>
      <c r="X29" s="242"/>
      <c r="Z29" s="239">
        <f t="shared" si="4"/>
        <v>0</v>
      </c>
      <c r="AA29" s="253" t="s">
        <v>4179</v>
      </c>
      <c r="AB29" s="265" t="str">
        <f t="shared" si="8"/>
        <v>佐伯市国民健康保険鶴見診療所</v>
      </c>
      <c r="AC29" s="254" t="s">
        <v>4194</v>
      </c>
      <c r="AD29" s="254" t="s">
        <v>4181</v>
      </c>
      <c r="AE29" s="254">
        <f t="shared" si="9"/>
        <v>0</v>
      </c>
      <c r="AF29" s="254" t="s">
        <v>4182</v>
      </c>
      <c r="AG29" s="254" t="s">
        <v>4183</v>
      </c>
      <c r="AH29" s="74" t="str">
        <f t="shared" si="10"/>
        <v>名称：佐伯市国民健康保険鶴見診療所&lt;br&gt;住所：大分県佐伯市鶴見大字沖松浦２０番地&lt;br&gt;施設分類：診療所&lt;br&gt;TEL：0972-33-1161&lt;br&gt;：ID：4421083800000&lt;br&gt;：合計病床数：0&lt;br&gt;：&lt;br&gt;</v>
      </c>
      <c r="AI29" s="255" t="s">
        <v>4184</v>
      </c>
      <c r="AJ29" s="253" t="str">
        <f t="shared" si="1"/>
        <v>FFFFFFFF</v>
      </c>
      <c r="AK29" s="253" t="s">
        <v>4185</v>
      </c>
      <c r="AL29" s="265">
        <f t="shared" si="2"/>
        <v>1</v>
      </c>
      <c r="AM29" s="253" t="s">
        <v>4186</v>
      </c>
      <c r="AN29" s="253" t="s">
        <v>4187</v>
      </c>
      <c r="AO29" s="254">
        <f t="shared" si="5"/>
        <v>0</v>
      </c>
      <c r="AP29" s="253" t="s">
        <v>4188</v>
      </c>
      <c r="AQ29" s="74" t="str">
        <f t="shared" si="6"/>
        <v>https://www.pref.oita.jp/uploaded/life/2327624_4659444_img.png</v>
      </c>
      <c r="AR29" s="254" t="s">
        <v>4189</v>
      </c>
      <c r="AS29" s="254" t="s">
        <v>4190</v>
      </c>
      <c r="AT29" s="265">
        <f t="shared" si="11"/>
        <v>131.962687969</v>
      </c>
      <c r="AU29" s="254" t="s">
        <v>4191</v>
      </c>
      <c r="AV29" s="265">
        <f t="shared" si="12"/>
        <v>32.9422851128</v>
      </c>
      <c r="AW29" s="254" t="s">
        <v>4192</v>
      </c>
      <c r="AX29" s="254" t="s">
        <v>4193</v>
      </c>
      <c r="AY29" s="244" t="str">
        <f t="shared" si="7"/>
        <v>&lt;Placemark&gt;&lt;name&gt;佐伯市国民健康保険鶴見診療所&lt;/name&gt;&lt;Snippet maxLines="0"&gt;&lt;/Snippet&gt;&lt;description&gt;&lt;![CDATA[名称：佐伯市国民健康保険鶴見診療所&lt;br&gt;住所：大分県佐伯市鶴見大字沖松浦２０番地&lt;br&gt;施設分類：診療所&lt;br&gt;TEL：0972-33-1161&lt;br&gt;：ID：4421083800000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131.962687969,32.9422851128&lt;/coordinates&gt;&lt;/Point&gt;&lt;/Placemark&gt;</v>
      </c>
    </row>
    <row r="30" spans="1:51">
      <c r="A30" s="198">
        <v>25</v>
      </c>
      <c r="B30" s="211" t="s">
        <v>5573</v>
      </c>
      <c r="C30" s="4" t="str">
        <f t="shared" si="3"/>
        <v>名称：医療法人　雄生会　塩月内科小児科医院&lt;br&gt;住所：大分県佐伯市　女島&lt;br&gt;施設分類：診療所&lt;br&gt;TEL：0972-20-0070&lt;br&gt;：ID：4421084300000&lt;br&gt;：合計病床数：19&lt;br&gt;：&lt;br&gt;</v>
      </c>
      <c r="D30" s="211"/>
      <c r="E30" s="245"/>
      <c r="F30" s="202" t="s">
        <v>4359</v>
      </c>
      <c r="G30" s="245">
        <v>32.955866571318303</v>
      </c>
      <c r="H30" s="202">
        <v>131.91106212875701</v>
      </c>
      <c r="I30" s="245" t="s">
        <v>1804</v>
      </c>
      <c r="J30" s="245" t="s">
        <v>2916</v>
      </c>
      <c r="K30" s="240" t="s">
        <v>4217</v>
      </c>
      <c r="L30" s="240" t="s">
        <v>4004</v>
      </c>
      <c r="M30" s="240" t="s">
        <v>4068</v>
      </c>
      <c r="N30" s="240"/>
      <c r="O30" s="4" t="s">
        <v>4075</v>
      </c>
      <c r="P30" s="246">
        <v>1</v>
      </c>
      <c r="Q30" s="246"/>
      <c r="R30" s="246" t="str">
        <f t="shared" si="0"/>
        <v>FFFFFFFF</v>
      </c>
      <c r="S30" s="202">
        <v>100</v>
      </c>
      <c r="T30" s="202">
        <v>100</v>
      </c>
      <c r="U30" s="202">
        <v>100</v>
      </c>
      <c r="V30" s="202">
        <v>100</v>
      </c>
      <c r="X30" s="242"/>
      <c r="Z30" s="239">
        <f t="shared" si="4"/>
        <v>0</v>
      </c>
      <c r="AA30" s="253" t="s">
        <v>4179</v>
      </c>
      <c r="AB30" s="265" t="str">
        <f t="shared" si="8"/>
        <v>医療法人　雄生会　塩月内科小児科医院</v>
      </c>
      <c r="AC30" s="254" t="s">
        <v>4194</v>
      </c>
      <c r="AD30" s="254" t="s">
        <v>4181</v>
      </c>
      <c r="AE30" s="254">
        <f t="shared" si="9"/>
        <v>0</v>
      </c>
      <c r="AF30" s="254" t="s">
        <v>4182</v>
      </c>
      <c r="AG30" s="254" t="s">
        <v>4183</v>
      </c>
      <c r="AH30" s="74" t="str">
        <f t="shared" si="10"/>
        <v>名称：医療法人　雄生会　塩月内科小児科医院&lt;br&gt;住所：大分県佐伯市　女島&lt;br&gt;施設分類：診療所&lt;br&gt;TEL：0972-20-0070&lt;br&gt;：ID：4421084300000&lt;br&gt;：合計病床数：19&lt;br&gt;：&lt;br&gt;</v>
      </c>
      <c r="AI30" s="255" t="s">
        <v>4184</v>
      </c>
      <c r="AJ30" s="253" t="str">
        <f t="shared" si="1"/>
        <v>FFFFFFFF</v>
      </c>
      <c r="AK30" s="253" t="s">
        <v>4185</v>
      </c>
      <c r="AL30" s="265">
        <f t="shared" si="2"/>
        <v>1</v>
      </c>
      <c r="AM30" s="253" t="s">
        <v>4186</v>
      </c>
      <c r="AN30" s="253" t="s">
        <v>4187</v>
      </c>
      <c r="AO30" s="254">
        <f t="shared" si="5"/>
        <v>0</v>
      </c>
      <c r="AP30" s="253" t="s">
        <v>4188</v>
      </c>
      <c r="AQ30" s="74" t="str">
        <f t="shared" si="6"/>
        <v>https://www.pref.oita.jp/uploaded/life/2327624_4659444_img.png</v>
      </c>
      <c r="AR30" s="254" t="s">
        <v>4189</v>
      </c>
      <c r="AS30" s="254" t="s">
        <v>4190</v>
      </c>
      <c r="AT30" s="265">
        <f t="shared" si="11"/>
        <v>131.91106212875701</v>
      </c>
      <c r="AU30" s="254" t="s">
        <v>4191</v>
      </c>
      <c r="AV30" s="265">
        <f t="shared" si="12"/>
        <v>32.955866571318303</v>
      </c>
      <c r="AW30" s="254" t="s">
        <v>4192</v>
      </c>
      <c r="AX30" s="254" t="s">
        <v>4193</v>
      </c>
      <c r="AY30" s="244" t="str">
        <f t="shared" si="7"/>
        <v>&lt;Placemark&gt;&lt;name&gt;医療法人　雄生会　塩月内科小児科医院&lt;/name&gt;&lt;Snippet maxLines="0"&gt;&lt;/Snippet&gt;&lt;description&gt;&lt;![CDATA[名称：医療法人　雄生会　塩月内科小児科医院&lt;br&gt;住所：大分県佐伯市　女島&lt;br&gt;施設分類：診療所&lt;br&gt;TEL：0972-20-0070&lt;br&gt;：ID：4421084300000&lt;br&gt;：合計病床数：19&lt;br&gt;：&lt;br&gt;]]&gt;&lt;/description&gt;&lt;Style&gt;&lt;IconStyle&gt;&lt;color&gt;FFFFFFFF&lt;/color&gt;&lt;scale&gt;1&lt;/scale&gt;&lt;heading&gt;0&lt;/heading&gt;&lt;Icon&gt;&lt;href&gt;https://www.pref.oita.jp/uploaded/life/2327624_4659444_img.png&lt;/href&gt;&lt;/Icon&gt;&lt;/IconStyle&gt;&lt;/Style&gt;&lt;Point&gt;&lt;coordinates&gt;131.911062128757,32.9558665713183&lt;/coordinates&gt;&lt;/Point&gt;&lt;/Placemark&gt;</v>
      </c>
    </row>
    <row r="31" spans="1:51">
      <c r="A31" s="198">
        <v>26</v>
      </c>
      <c r="B31" s="211" t="s">
        <v>5572</v>
      </c>
      <c r="C31" s="4" t="str">
        <f t="shared" si="3"/>
        <v>名称：島村耳鼻咽喉科&lt;br&gt;住所：大分県佐伯市中の島１－２－２９&lt;br&gt;施設分類：診療所&lt;br&gt;TEL：0972-20-3387&lt;br&gt;：ID：4421084400000&lt;br&gt;：合計病床数：0&lt;br&gt;：&lt;br&gt;</v>
      </c>
      <c r="D31" s="211"/>
      <c r="E31" s="245"/>
      <c r="F31" s="202" t="s">
        <v>1870</v>
      </c>
      <c r="G31" s="245">
        <v>32.958013422999997</v>
      </c>
      <c r="H31" s="202">
        <v>131.901093721</v>
      </c>
      <c r="I31" s="245" t="s">
        <v>1804</v>
      </c>
      <c r="J31" s="245" t="s">
        <v>2918</v>
      </c>
      <c r="K31" s="240" t="s">
        <v>4218</v>
      </c>
      <c r="L31" s="240" t="s">
        <v>4005</v>
      </c>
      <c r="M31" s="240" t="s">
        <v>4067</v>
      </c>
      <c r="N31" s="240"/>
      <c r="O31" s="4" t="s">
        <v>4075</v>
      </c>
      <c r="P31" s="246">
        <v>1</v>
      </c>
      <c r="Q31" s="246"/>
      <c r="R31" s="246" t="str">
        <f t="shared" si="0"/>
        <v>FFFFFFFF</v>
      </c>
      <c r="S31" s="202">
        <v>100</v>
      </c>
      <c r="T31" s="202">
        <v>100</v>
      </c>
      <c r="U31" s="202">
        <v>100</v>
      </c>
      <c r="V31" s="202">
        <v>100</v>
      </c>
      <c r="X31" s="242"/>
      <c r="Z31" s="239">
        <f t="shared" si="4"/>
        <v>0</v>
      </c>
      <c r="AA31" s="253" t="s">
        <v>4179</v>
      </c>
      <c r="AB31" s="265" t="str">
        <f t="shared" si="8"/>
        <v>島村耳鼻咽喉科</v>
      </c>
      <c r="AC31" s="254" t="s">
        <v>4194</v>
      </c>
      <c r="AD31" s="254" t="s">
        <v>4181</v>
      </c>
      <c r="AE31" s="254">
        <f t="shared" si="9"/>
        <v>0</v>
      </c>
      <c r="AF31" s="254" t="s">
        <v>4182</v>
      </c>
      <c r="AG31" s="254" t="s">
        <v>4183</v>
      </c>
      <c r="AH31" s="74" t="str">
        <f t="shared" si="10"/>
        <v>名称：島村耳鼻咽喉科&lt;br&gt;住所：大分県佐伯市中の島１－２－２９&lt;br&gt;施設分類：診療所&lt;br&gt;TEL：0972-20-3387&lt;br&gt;：ID：4421084400000&lt;br&gt;：合計病床数：0&lt;br&gt;：&lt;br&gt;</v>
      </c>
      <c r="AI31" s="255" t="s">
        <v>4184</v>
      </c>
      <c r="AJ31" s="253" t="str">
        <f t="shared" si="1"/>
        <v>FFFFFFFF</v>
      </c>
      <c r="AK31" s="253" t="s">
        <v>4185</v>
      </c>
      <c r="AL31" s="265">
        <f t="shared" si="2"/>
        <v>1</v>
      </c>
      <c r="AM31" s="253" t="s">
        <v>4186</v>
      </c>
      <c r="AN31" s="253" t="s">
        <v>4187</v>
      </c>
      <c r="AO31" s="254">
        <f t="shared" si="5"/>
        <v>0</v>
      </c>
      <c r="AP31" s="253" t="s">
        <v>4188</v>
      </c>
      <c r="AQ31" s="74" t="str">
        <f t="shared" si="6"/>
        <v>https://www.pref.oita.jp/uploaded/life/2327624_4659444_img.png</v>
      </c>
      <c r="AR31" s="254" t="s">
        <v>4189</v>
      </c>
      <c r="AS31" s="254" t="s">
        <v>4190</v>
      </c>
      <c r="AT31" s="265">
        <f t="shared" si="11"/>
        <v>131.901093721</v>
      </c>
      <c r="AU31" s="254" t="s">
        <v>4191</v>
      </c>
      <c r="AV31" s="265">
        <f t="shared" si="12"/>
        <v>32.958013422999997</v>
      </c>
      <c r="AW31" s="254" t="s">
        <v>4192</v>
      </c>
      <c r="AX31" s="254" t="s">
        <v>4193</v>
      </c>
      <c r="AY31" s="244" t="str">
        <f t="shared" si="7"/>
        <v>&lt;Placemark&gt;&lt;name&gt;島村耳鼻咽喉科&lt;/name&gt;&lt;Snippet maxLines="0"&gt;&lt;/Snippet&gt;&lt;description&gt;&lt;![CDATA[名称：島村耳鼻咽喉科&lt;br&gt;住所：大分県佐伯市中の島１－２－２９&lt;br&gt;施設分類：診療所&lt;br&gt;TEL：0972-20-3387&lt;br&gt;：ID：4421084400000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131.901093721,32.958013423&lt;/coordinates&gt;&lt;/Point&gt;&lt;/Placemark&gt;</v>
      </c>
    </row>
    <row r="32" spans="1:51">
      <c r="A32" s="198">
        <v>27</v>
      </c>
      <c r="B32" s="211" t="s">
        <v>5571</v>
      </c>
      <c r="C32" s="4" t="str">
        <f t="shared" si="3"/>
        <v>名称：志村内科胃腸科&lt;br&gt;住所：大分県佐伯市中の島３丁目２－２&lt;br&gt;施設分類：診療所&lt;br&gt;TEL：0972-25-1211&lt;br&gt;：ID：4421084500000&lt;br&gt;：合計病床数：0&lt;br&gt;：&lt;br&gt;</v>
      </c>
      <c r="D32" s="211"/>
      <c r="E32" s="245"/>
      <c r="F32" s="202" t="s">
        <v>1874</v>
      </c>
      <c r="G32" s="202">
        <v>32.953638226700001</v>
      </c>
      <c r="H32" s="202">
        <v>131.90296053899999</v>
      </c>
      <c r="I32" s="202" t="s">
        <v>1804</v>
      </c>
      <c r="J32" s="202" t="s">
        <v>2920</v>
      </c>
      <c r="K32" s="240" t="s">
        <v>4219</v>
      </c>
      <c r="L32" s="240" t="s">
        <v>4006</v>
      </c>
      <c r="M32" s="240" t="s">
        <v>4067</v>
      </c>
      <c r="N32" s="240"/>
      <c r="O32" s="4" t="s">
        <v>4075</v>
      </c>
      <c r="P32" s="246">
        <v>1</v>
      </c>
      <c r="Q32" s="246"/>
      <c r="R32" s="246" t="str">
        <f t="shared" si="0"/>
        <v>FFFFFFFF</v>
      </c>
      <c r="S32" s="202">
        <v>100</v>
      </c>
      <c r="T32" s="202">
        <v>100</v>
      </c>
      <c r="U32" s="202">
        <v>100</v>
      </c>
      <c r="V32" s="202">
        <v>100</v>
      </c>
      <c r="X32" s="242"/>
      <c r="Z32" s="239">
        <f t="shared" si="4"/>
        <v>0</v>
      </c>
      <c r="AA32" s="253" t="s">
        <v>4179</v>
      </c>
      <c r="AB32" s="265" t="str">
        <f t="shared" si="8"/>
        <v>志村内科胃腸科</v>
      </c>
      <c r="AC32" s="254" t="s">
        <v>4194</v>
      </c>
      <c r="AD32" s="254" t="s">
        <v>4181</v>
      </c>
      <c r="AE32" s="254">
        <f t="shared" si="9"/>
        <v>0</v>
      </c>
      <c r="AF32" s="254" t="s">
        <v>4182</v>
      </c>
      <c r="AG32" s="254" t="s">
        <v>4183</v>
      </c>
      <c r="AH32" s="74" t="str">
        <f t="shared" si="10"/>
        <v>名称：志村内科胃腸科&lt;br&gt;住所：大分県佐伯市中の島３丁目２－２&lt;br&gt;施設分類：診療所&lt;br&gt;TEL：0972-25-1211&lt;br&gt;：ID：4421084500000&lt;br&gt;：合計病床数：0&lt;br&gt;：&lt;br&gt;</v>
      </c>
      <c r="AI32" s="255" t="s">
        <v>4184</v>
      </c>
      <c r="AJ32" s="253" t="str">
        <f t="shared" si="1"/>
        <v>FFFFFFFF</v>
      </c>
      <c r="AK32" s="253" t="s">
        <v>4185</v>
      </c>
      <c r="AL32" s="265">
        <f t="shared" si="2"/>
        <v>1</v>
      </c>
      <c r="AM32" s="253" t="s">
        <v>4186</v>
      </c>
      <c r="AN32" s="253" t="s">
        <v>4187</v>
      </c>
      <c r="AO32" s="254">
        <f t="shared" si="5"/>
        <v>0</v>
      </c>
      <c r="AP32" s="253" t="s">
        <v>4188</v>
      </c>
      <c r="AQ32" s="74" t="str">
        <f t="shared" si="6"/>
        <v>https://www.pref.oita.jp/uploaded/life/2327624_4659444_img.png</v>
      </c>
      <c r="AR32" s="254" t="s">
        <v>4189</v>
      </c>
      <c r="AS32" s="254" t="s">
        <v>4190</v>
      </c>
      <c r="AT32" s="265">
        <f t="shared" si="11"/>
        <v>131.90296053899999</v>
      </c>
      <c r="AU32" s="254" t="s">
        <v>4191</v>
      </c>
      <c r="AV32" s="265">
        <f t="shared" si="12"/>
        <v>32.953638226700001</v>
      </c>
      <c r="AW32" s="254" t="s">
        <v>4192</v>
      </c>
      <c r="AX32" s="254" t="s">
        <v>4193</v>
      </c>
      <c r="AY32" s="244" t="str">
        <f t="shared" si="7"/>
        <v>&lt;Placemark&gt;&lt;name&gt;志村内科胃腸科&lt;/name&gt;&lt;Snippet maxLines="0"&gt;&lt;/Snippet&gt;&lt;description&gt;&lt;![CDATA[名称：志村内科胃腸科&lt;br&gt;住所：大分県佐伯市中の島３丁目２－２&lt;br&gt;施設分類：診療所&lt;br&gt;TEL：0972-25-1211&lt;br&gt;：ID：4421084500000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131.902960539,32.9536382267&lt;/coordinates&gt;&lt;/Point&gt;&lt;/Placemark&gt;</v>
      </c>
    </row>
    <row r="33" spans="1:51">
      <c r="A33" s="198">
        <v>28</v>
      </c>
      <c r="B33" s="211" t="s">
        <v>5570</v>
      </c>
      <c r="C33" s="4" t="str">
        <f t="shared" si="3"/>
        <v>名称：城東医院&lt;br&gt;住所：大分県佐伯市中村東町８－１２&lt;br&gt;施設分類：診療所&lt;br&gt;TEL：0972-22-0140&lt;br&gt;：ID：4421084600000&lt;br&gt;：合計病床数：0&lt;br&gt;：&lt;br&gt;</v>
      </c>
      <c r="D33" s="211"/>
      <c r="E33" s="245"/>
      <c r="F33" s="202" t="s">
        <v>1878</v>
      </c>
      <c r="G33" s="202">
        <v>32.961020119600001</v>
      </c>
      <c r="H33" s="202">
        <v>131.90081477199999</v>
      </c>
      <c r="I33" s="202" t="s">
        <v>1804</v>
      </c>
      <c r="J33" s="202" t="s">
        <v>2921</v>
      </c>
      <c r="K33" s="240" t="s">
        <v>4220</v>
      </c>
      <c r="L33" s="240" t="s">
        <v>4007</v>
      </c>
      <c r="M33" s="240" t="s">
        <v>4067</v>
      </c>
      <c r="N33" s="240"/>
      <c r="O33" s="4" t="s">
        <v>4075</v>
      </c>
      <c r="P33" s="246">
        <v>1</v>
      </c>
      <c r="Q33" s="246"/>
      <c r="R33" s="246" t="str">
        <f t="shared" si="0"/>
        <v>FFFFFFFF</v>
      </c>
      <c r="S33" s="202">
        <v>100</v>
      </c>
      <c r="T33" s="202">
        <v>100</v>
      </c>
      <c r="U33" s="202">
        <v>100</v>
      </c>
      <c r="V33" s="202">
        <v>100</v>
      </c>
      <c r="X33" s="242"/>
      <c r="Z33" s="239">
        <f t="shared" si="4"/>
        <v>0</v>
      </c>
      <c r="AA33" s="253" t="s">
        <v>4179</v>
      </c>
      <c r="AB33" s="265" t="str">
        <f t="shared" si="8"/>
        <v>城東医院</v>
      </c>
      <c r="AC33" s="254" t="s">
        <v>4194</v>
      </c>
      <c r="AD33" s="254" t="s">
        <v>4181</v>
      </c>
      <c r="AE33" s="254">
        <f t="shared" si="9"/>
        <v>0</v>
      </c>
      <c r="AF33" s="254" t="s">
        <v>4182</v>
      </c>
      <c r="AG33" s="254" t="s">
        <v>4183</v>
      </c>
      <c r="AH33" s="74" t="str">
        <f t="shared" si="10"/>
        <v>名称：城東医院&lt;br&gt;住所：大分県佐伯市中村東町８－１２&lt;br&gt;施設分類：診療所&lt;br&gt;TEL：0972-22-0140&lt;br&gt;：ID：4421084600000&lt;br&gt;：合計病床数：0&lt;br&gt;：&lt;br&gt;</v>
      </c>
      <c r="AI33" s="255" t="s">
        <v>4184</v>
      </c>
      <c r="AJ33" s="253" t="str">
        <f t="shared" si="1"/>
        <v>FFFFFFFF</v>
      </c>
      <c r="AK33" s="253" t="s">
        <v>4185</v>
      </c>
      <c r="AL33" s="265">
        <f t="shared" si="2"/>
        <v>1</v>
      </c>
      <c r="AM33" s="253" t="s">
        <v>4186</v>
      </c>
      <c r="AN33" s="253" t="s">
        <v>4187</v>
      </c>
      <c r="AO33" s="254">
        <f t="shared" si="5"/>
        <v>0</v>
      </c>
      <c r="AP33" s="253" t="s">
        <v>4188</v>
      </c>
      <c r="AQ33" s="74" t="str">
        <f t="shared" si="6"/>
        <v>https://www.pref.oita.jp/uploaded/life/2327624_4659444_img.png</v>
      </c>
      <c r="AR33" s="254" t="s">
        <v>4189</v>
      </c>
      <c r="AS33" s="254" t="s">
        <v>4190</v>
      </c>
      <c r="AT33" s="265">
        <f t="shared" si="11"/>
        <v>131.90081477199999</v>
      </c>
      <c r="AU33" s="254" t="s">
        <v>4191</v>
      </c>
      <c r="AV33" s="265">
        <f t="shared" si="12"/>
        <v>32.961020119600001</v>
      </c>
      <c r="AW33" s="254" t="s">
        <v>4192</v>
      </c>
      <c r="AX33" s="254" t="s">
        <v>4193</v>
      </c>
      <c r="AY33" s="244" t="str">
        <f t="shared" si="7"/>
        <v>&lt;Placemark&gt;&lt;name&gt;城東医院&lt;/name&gt;&lt;Snippet maxLines="0"&gt;&lt;/Snippet&gt;&lt;description&gt;&lt;![CDATA[名称：城東医院&lt;br&gt;住所：大分県佐伯市中村東町８－１２&lt;br&gt;施設分類：診療所&lt;br&gt;TEL：0972-22-0140&lt;br&gt;：ID：4421084600000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131.900814772,32.9610201196&lt;/coordinates&gt;&lt;/Point&gt;&lt;/Placemark&gt;</v>
      </c>
    </row>
    <row r="34" spans="1:51">
      <c r="A34" s="198">
        <v>29</v>
      </c>
      <c r="B34" s="211" t="s">
        <v>5569</v>
      </c>
      <c r="C34" s="4" t="str">
        <f t="shared" si="3"/>
        <v>名称：医療法人　新徳寺　神宮医院&lt;br&gt;住所：大分県佐伯市宇目小野市２８８４番地３&lt;br&gt;施設分類：診療所&lt;br&gt;TEL：0972-54-3014&lt;br&gt;：ID：4421084700000&lt;br&gt;：合計病床数：0&lt;br&gt;：&lt;br&gt;</v>
      </c>
      <c r="D34" s="211"/>
      <c r="E34" s="245"/>
      <c r="F34" s="202" t="s">
        <v>1880</v>
      </c>
      <c r="G34" s="202">
        <v>32.857102639439098</v>
      </c>
      <c r="H34" s="202">
        <v>131.63108153450099</v>
      </c>
      <c r="I34" s="202" t="s">
        <v>1804</v>
      </c>
      <c r="J34" s="202" t="s">
        <v>2926</v>
      </c>
      <c r="K34" s="240" t="s">
        <v>4268</v>
      </c>
      <c r="L34" s="240" t="s">
        <v>4008</v>
      </c>
      <c r="M34" s="240" t="s">
        <v>4067</v>
      </c>
      <c r="N34" s="240"/>
      <c r="O34" s="4" t="s">
        <v>4075</v>
      </c>
      <c r="P34" s="246">
        <v>1</v>
      </c>
      <c r="Q34" s="246"/>
      <c r="R34" s="246" t="str">
        <f t="shared" si="0"/>
        <v>FFFFFFFF</v>
      </c>
      <c r="S34" s="202">
        <v>100</v>
      </c>
      <c r="T34" s="202">
        <v>100</v>
      </c>
      <c r="U34" s="202">
        <v>100</v>
      </c>
      <c r="V34" s="202">
        <v>100</v>
      </c>
      <c r="X34" s="242"/>
      <c r="Z34" s="239">
        <f t="shared" si="4"/>
        <v>0</v>
      </c>
      <c r="AA34" s="253" t="s">
        <v>4179</v>
      </c>
      <c r="AB34" s="265" t="str">
        <f t="shared" si="8"/>
        <v>医療法人　新徳寺　神宮医院</v>
      </c>
      <c r="AC34" s="254" t="s">
        <v>4194</v>
      </c>
      <c r="AD34" s="254" t="s">
        <v>4181</v>
      </c>
      <c r="AE34" s="254">
        <f t="shared" si="9"/>
        <v>0</v>
      </c>
      <c r="AF34" s="254" t="s">
        <v>4182</v>
      </c>
      <c r="AG34" s="254" t="s">
        <v>4183</v>
      </c>
      <c r="AH34" s="74" t="str">
        <f t="shared" si="10"/>
        <v>名称：医療法人　新徳寺　神宮医院&lt;br&gt;住所：大分県佐伯市宇目小野市２８８４番地３&lt;br&gt;施設分類：診療所&lt;br&gt;TEL：0972-54-3014&lt;br&gt;：ID：4421084700000&lt;br&gt;：合計病床数：0&lt;br&gt;：&lt;br&gt;</v>
      </c>
      <c r="AI34" s="255" t="s">
        <v>4184</v>
      </c>
      <c r="AJ34" s="253" t="str">
        <f t="shared" si="1"/>
        <v>FFFFFFFF</v>
      </c>
      <c r="AK34" s="253" t="s">
        <v>4185</v>
      </c>
      <c r="AL34" s="265">
        <f t="shared" si="2"/>
        <v>1</v>
      </c>
      <c r="AM34" s="253" t="s">
        <v>4186</v>
      </c>
      <c r="AN34" s="253" t="s">
        <v>4187</v>
      </c>
      <c r="AO34" s="254">
        <f t="shared" si="5"/>
        <v>0</v>
      </c>
      <c r="AP34" s="253" t="s">
        <v>4188</v>
      </c>
      <c r="AQ34" s="74" t="str">
        <f t="shared" si="6"/>
        <v>https://www.pref.oita.jp/uploaded/life/2327624_4659444_img.png</v>
      </c>
      <c r="AR34" s="254" t="s">
        <v>4189</v>
      </c>
      <c r="AS34" s="254" t="s">
        <v>4190</v>
      </c>
      <c r="AT34" s="265">
        <f t="shared" si="11"/>
        <v>131.63108153450099</v>
      </c>
      <c r="AU34" s="254" t="s">
        <v>4191</v>
      </c>
      <c r="AV34" s="265">
        <f t="shared" si="12"/>
        <v>32.857102639439098</v>
      </c>
      <c r="AW34" s="254" t="s">
        <v>4192</v>
      </c>
      <c r="AX34" s="254" t="s">
        <v>4193</v>
      </c>
      <c r="AY34" s="244" t="str">
        <f t="shared" si="7"/>
        <v>&lt;Placemark&gt;&lt;name&gt;医療法人　新徳寺　神宮医院&lt;/name&gt;&lt;Snippet maxLines="0"&gt;&lt;/Snippet&gt;&lt;description&gt;&lt;![CDATA[名称：医療法人　新徳寺　神宮医院&lt;br&gt;住所：大分県佐伯市宇目小野市２８８４番地３&lt;br&gt;施設分類：診療所&lt;br&gt;TEL：0972-54-3014&lt;br&gt;：ID：4421084700000&lt;br&gt;：合計病床数：0&lt;br&gt;：&lt;br&gt;]]&gt;&lt;/description&gt;&lt;Style&gt;&lt;IconStyle&gt;&lt;color&gt;FFFFFFFF&lt;/color&gt;&lt;scale&gt;1&lt;/scale&gt;&lt;heading&gt;0&lt;/heading&gt;&lt;Icon&gt;&lt;href&gt;https://www.pref.oita.jp/uploaded/life/2327624_4659444_img.png&lt;/href&gt;&lt;/Icon&gt;&lt;/IconStyle&gt;&lt;/Style&gt;&lt;Point&gt;&lt;coordinates&gt;131.631081534501,32.8571026394391&lt;/coordinates&gt;&lt;/Point&gt;&lt;/Placemark&gt;</v>
      </c>
    </row>
    <row r="35" spans="1:51">
      <c r="A35" s="198">
        <v>30</v>
      </c>
      <c r="B35" s="211" t="s">
        <v>5568</v>
      </c>
      <c r="C35" s="4" t="str">
        <f t="shared" si="3"/>
        <v>名称：杉谷診療所&lt;br&gt;住所：大分県佐伯市西谷町５番２４号&lt;br&gt;施設分類：診療所&lt;br&gt;TEL：0972-22-4800&lt;br&gt;：ID：4421084900000&lt;br&gt;：合計病床数：0&lt;br&gt;：&lt;br&gt;</v>
      </c>
      <c r="D35" s="211"/>
      <c r="E35" s="245"/>
      <c r="F35" s="202" t="s">
        <v>1885</v>
      </c>
      <c r="G35" s="245">
        <v>32.956819117999999</v>
      </c>
      <c r="H35" s="202">
        <v>131.885504723</v>
      </c>
      <c r="I35" s="245" t="s">
        <v>1804</v>
      </c>
      <c r="J35" s="245" t="s">
        <v>2927</v>
      </c>
      <c r="K35" s="240" t="s">
        <v>4221</v>
      </c>
      <c r="L35" s="240" t="s">
        <v>4009</v>
      </c>
      <c r="M35" s="240" t="s">
        <v>4067</v>
      </c>
      <c r="N35" s="240"/>
      <c r="O35" s="4" t="s">
        <v>4075</v>
      </c>
      <c r="P35" s="246">
        <v>1</v>
      </c>
      <c r="Q35" s="246"/>
      <c r="R35" s="246" t="str">
        <f t="shared" si="0"/>
        <v>FFFFFFFF</v>
      </c>
      <c r="S35" s="202">
        <v>100</v>
      </c>
      <c r="T35" s="202">
        <v>100</v>
      </c>
      <c r="U35" s="202">
        <v>100</v>
      </c>
      <c r="V35" s="202">
        <v>100</v>
      </c>
      <c r="X35" s="242"/>
      <c r="Z35" s="239">
        <f t="shared" si="4"/>
        <v>0</v>
      </c>
      <c r="AA35" s="253" t="s">
        <v>4179</v>
      </c>
      <c r="AB35" s="265" t="str">
        <f t="shared" si="8"/>
        <v>杉谷診療所</v>
      </c>
      <c r="AC35" s="254" t="s">
        <v>4194</v>
      </c>
      <c r="AD35" s="254" t="s">
        <v>4181</v>
      </c>
      <c r="AE35" s="254">
        <f t="shared" si="9"/>
        <v>0</v>
      </c>
      <c r="AF35" s="254" t="s">
        <v>4182</v>
      </c>
      <c r="AG35" s="254" t="s">
        <v>4183</v>
      </c>
      <c r="AH35" s="74" t="str">
        <f t="shared" si="10"/>
        <v>名称：杉谷診療所&lt;br&gt;住所：大分県佐伯市西谷町５番２４号&lt;br&gt;施設分類：診療所&lt;br&gt;TEL：0972-22-4800&lt;br&gt;：ID：4421084900000&lt;br&gt;：合計病床数：0&lt;br&gt;：&lt;br&gt;</v>
      </c>
      <c r="AI35" s="255" t="s">
        <v>4184</v>
      </c>
      <c r="AJ35" s="253" t="str">
        <f t="shared" si="1"/>
        <v>FFFFFFFF</v>
      </c>
      <c r="AK35" s="253" t="s">
        <v>4185</v>
      </c>
      <c r="AL35" s="265">
        <f t="shared" si="2"/>
        <v>1</v>
      </c>
      <c r="AM35" s="253" t="s">
        <v>4186</v>
      </c>
      <c r="AN35" s="253" t="s">
        <v>4187</v>
      </c>
      <c r="AO35" s="254">
        <f t="shared" si="5"/>
        <v>0</v>
      </c>
      <c r="AP35" s="253" t="s">
        <v>4188</v>
      </c>
      <c r="AQ35" s="74" t="str">
        <f t="shared" si="6"/>
        <v>https://www.pref.oita.jp/uploaded/life/2327624_4659444_img.png</v>
      </c>
      <c r="AR35" s="254" t="s">
        <v>4189</v>
      </c>
      <c r="AS35" s="254" t="s">
        <v>4190</v>
      </c>
      <c r="AT35" s="265">
        <f t="shared" si="11"/>
        <v>131.885504723</v>
      </c>
      <c r="AU35" s="254" t="s">
        <v>4191</v>
      </c>
      <c r="AV35" s="265">
        <f t="shared" si="12"/>
        <v>32.956819117999999</v>
      </c>
      <c r="AW35" s="254" t="s">
        <v>4192</v>
      </c>
      <c r="AX35" s="254" t="s">
        <v>4193</v>
      </c>
      <c r="AY35" s="244" t="str">
        <f t="shared" si="7"/>
        <v>&lt;Placemark&gt;&lt;name&gt;杉谷診療所&lt;/name&gt;&lt;Snippet maxLines="0"&gt;&lt;/Snippet&gt;&lt;description&gt;&lt;![CDATA[名称：杉谷診療所&lt;br&gt;住所：大分県佐伯市西谷町５番２４号&lt;br&gt;施設分類：診療所&lt;br&gt;TEL：0972-22-4800&lt;br&gt;：ID：4421084900000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131.885504723,32.956819118&lt;/coordinates&gt;&lt;/Point&gt;&lt;/Placemark&gt;</v>
      </c>
    </row>
    <row r="36" spans="1:51">
      <c r="A36" s="198">
        <v>31</v>
      </c>
      <c r="B36" s="211" t="s">
        <v>5567</v>
      </c>
      <c r="C36" s="4" t="str">
        <f t="shared" si="3"/>
        <v>名称：田中眼科医院&lt;br&gt;住所：大分県佐伯市城下西町３－２３&lt;br&gt;施設分類：診療所&lt;br&gt;TEL：0972-23-4574&lt;br&gt;：ID：4421085100000&lt;br&gt;：合計病床数：0&lt;br&gt;：&lt;br&gt;</v>
      </c>
      <c r="D36" s="211"/>
      <c r="E36" s="245"/>
      <c r="F36" s="202" t="s">
        <v>1889</v>
      </c>
      <c r="G36" s="245">
        <v>32.959255723200002</v>
      </c>
      <c r="H36" s="202">
        <v>131.89283251800001</v>
      </c>
      <c r="I36" s="245" t="s">
        <v>1804</v>
      </c>
      <c r="J36" s="245" t="s">
        <v>2932</v>
      </c>
      <c r="K36" s="240" t="s">
        <v>4222</v>
      </c>
      <c r="L36" s="240" t="s">
        <v>4010</v>
      </c>
      <c r="M36" s="240" t="s">
        <v>4067</v>
      </c>
      <c r="N36" s="240"/>
      <c r="O36" s="4" t="s">
        <v>4075</v>
      </c>
      <c r="P36" s="246">
        <v>1</v>
      </c>
      <c r="Q36" s="246"/>
      <c r="R36" s="246" t="str">
        <f t="shared" si="0"/>
        <v>FFFFFFFF</v>
      </c>
      <c r="S36" s="202">
        <v>100</v>
      </c>
      <c r="T36" s="202">
        <v>100</v>
      </c>
      <c r="U36" s="202">
        <v>100</v>
      </c>
      <c r="V36" s="202">
        <v>100</v>
      </c>
      <c r="X36" s="242"/>
      <c r="Z36" s="239">
        <f t="shared" si="4"/>
        <v>0</v>
      </c>
      <c r="AA36" s="253" t="s">
        <v>4179</v>
      </c>
      <c r="AB36" s="265" t="str">
        <f t="shared" si="8"/>
        <v>田中眼科医院</v>
      </c>
      <c r="AC36" s="254" t="s">
        <v>4194</v>
      </c>
      <c r="AD36" s="254" t="s">
        <v>4181</v>
      </c>
      <c r="AE36" s="254">
        <f t="shared" si="9"/>
        <v>0</v>
      </c>
      <c r="AF36" s="254" t="s">
        <v>4182</v>
      </c>
      <c r="AG36" s="254" t="s">
        <v>4183</v>
      </c>
      <c r="AH36" s="74" t="str">
        <f t="shared" si="10"/>
        <v>名称：田中眼科医院&lt;br&gt;住所：大分県佐伯市城下西町３－２３&lt;br&gt;施設分類：診療所&lt;br&gt;TEL：0972-23-4574&lt;br&gt;：ID：4421085100000&lt;br&gt;：合計病床数：0&lt;br&gt;：&lt;br&gt;</v>
      </c>
      <c r="AI36" s="255" t="s">
        <v>4184</v>
      </c>
      <c r="AJ36" s="253" t="str">
        <f t="shared" si="1"/>
        <v>FFFFFFFF</v>
      </c>
      <c r="AK36" s="253" t="s">
        <v>4185</v>
      </c>
      <c r="AL36" s="265">
        <f t="shared" si="2"/>
        <v>1</v>
      </c>
      <c r="AM36" s="253" t="s">
        <v>4186</v>
      </c>
      <c r="AN36" s="253" t="s">
        <v>4187</v>
      </c>
      <c r="AO36" s="254">
        <f t="shared" si="5"/>
        <v>0</v>
      </c>
      <c r="AP36" s="253" t="s">
        <v>4188</v>
      </c>
      <c r="AQ36" s="74" t="str">
        <f t="shared" si="6"/>
        <v>https://www.pref.oita.jp/uploaded/life/2327624_4659444_img.png</v>
      </c>
      <c r="AR36" s="254" t="s">
        <v>4189</v>
      </c>
      <c r="AS36" s="254" t="s">
        <v>4190</v>
      </c>
      <c r="AT36" s="265">
        <f t="shared" si="11"/>
        <v>131.89283251800001</v>
      </c>
      <c r="AU36" s="254" t="s">
        <v>4191</v>
      </c>
      <c r="AV36" s="265">
        <f t="shared" si="12"/>
        <v>32.959255723200002</v>
      </c>
      <c r="AW36" s="254" t="s">
        <v>4192</v>
      </c>
      <c r="AX36" s="254" t="s">
        <v>4193</v>
      </c>
      <c r="AY36" s="244" t="str">
        <f t="shared" si="7"/>
        <v>&lt;Placemark&gt;&lt;name&gt;田中眼科医院&lt;/name&gt;&lt;Snippet maxLines="0"&gt;&lt;/Snippet&gt;&lt;description&gt;&lt;![CDATA[名称：田中眼科医院&lt;br&gt;住所：大分県佐伯市城下西町３－２３&lt;br&gt;施設分類：診療所&lt;br&gt;TEL：0972-23-4574&lt;br&gt;：ID：4421085100000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131.892832518,32.9592557232&lt;/coordinates&gt;&lt;/Point&gt;&lt;/Placemark&gt;</v>
      </c>
    </row>
    <row r="37" spans="1:51">
      <c r="A37" s="198">
        <v>32</v>
      </c>
      <c r="B37" s="211" t="s">
        <v>5566</v>
      </c>
      <c r="C37" s="4" t="str">
        <f t="shared" si="3"/>
        <v>名称：田淵内科&lt;br&gt;住所：大分県佐伯市中村東町２ー２２&lt;br&gt;施設分類：診療所&lt;br&gt;TEL：0972-22-1203&lt;br&gt;：ID：4421085300000&lt;br&gt;：合計病床数：0&lt;br&gt;：&lt;br&gt;</v>
      </c>
      <c r="D37" s="211"/>
      <c r="E37" s="245"/>
      <c r="F37" s="202" t="s">
        <v>1891</v>
      </c>
      <c r="G37" s="245">
        <v>32.960191500734602</v>
      </c>
      <c r="H37" s="202">
        <v>131.90100184727299</v>
      </c>
      <c r="I37" s="245" t="s">
        <v>1804</v>
      </c>
      <c r="J37" s="245" t="s">
        <v>2934</v>
      </c>
      <c r="K37" s="240" t="s">
        <v>4269</v>
      </c>
      <c r="L37" s="240" t="s">
        <v>4011</v>
      </c>
      <c r="M37" s="240" t="s">
        <v>4067</v>
      </c>
      <c r="N37" s="240"/>
      <c r="O37" s="4" t="s">
        <v>4075</v>
      </c>
      <c r="P37" s="246">
        <v>1</v>
      </c>
      <c r="Q37" s="246"/>
      <c r="R37" s="246" t="str">
        <f t="shared" si="0"/>
        <v>FFFFFFFF</v>
      </c>
      <c r="S37" s="202">
        <v>100</v>
      </c>
      <c r="T37" s="202">
        <v>100</v>
      </c>
      <c r="U37" s="202">
        <v>100</v>
      </c>
      <c r="V37" s="202">
        <v>100</v>
      </c>
      <c r="X37" s="242"/>
      <c r="Z37" s="239">
        <f t="shared" si="4"/>
        <v>0</v>
      </c>
      <c r="AA37" s="253" t="s">
        <v>4179</v>
      </c>
      <c r="AB37" s="265" t="str">
        <f t="shared" si="8"/>
        <v>田淵内科</v>
      </c>
      <c r="AC37" s="254" t="s">
        <v>4194</v>
      </c>
      <c r="AD37" s="254" t="s">
        <v>4181</v>
      </c>
      <c r="AE37" s="254">
        <f t="shared" si="9"/>
        <v>0</v>
      </c>
      <c r="AF37" s="254" t="s">
        <v>4182</v>
      </c>
      <c r="AG37" s="254" t="s">
        <v>4183</v>
      </c>
      <c r="AH37" s="74" t="str">
        <f t="shared" si="10"/>
        <v>名称：田淵内科&lt;br&gt;住所：大分県佐伯市中村東町２ー２２&lt;br&gt;施設分類：診療所&lt;br&gt;TEL：0972-22-1203&lt;br&gt;：ID：4421085300000&lt;br&gt;：合計病床数：0&lt;br&gt;：&lt;br&gt;</v>
      </c>
      <c r="AI37" s="255" t="s">
        <v>4184</v>
      </c>
      <c r="AJ37" s="253" t="str">
        <f t="shared" si="1"/>
        <v>FFFFFFFF</v>
      </c>
      <c r="AK37" s="253" t="s">
        <v>4185</v>
      </c>
      <c r="AL37" s="265">
        <f t="shared" si="2"/>
        <v>1</v>
      </c>
      <c r="AM37" s="253" t="s">
        <v>4186</v>
      </c>
      <c r="AN37" s="253" t="s">
        <v>4187</v>
      </c>
      <c r="AO37" s="254">
        <f t="shared" si="5"/>
        <v>0</v>
      </c>
      <c r="AP37" s="253" t="s">
        <v>4188</v>
      </c>
      <c r="AQ37" s="74" t="str">
        <f t="shared" si="6"/>
        <v>https://www.pref.oita.jp/uploaded/life/2327624_4659444_img.png</v>
      </c>
      <c r="AR37" s="254" t="s">
        <v>4189</v>
      </c>
      <c r="AS37" s="254" t="s">
        <v>4190</v>
      </c>
      <c r="AT37" s="265">
        <f t="shared" si="11"/>
        <v>131.90100184727299</v>
      </c>
      <c r="AU37" s="254" t="s">
        <v>4191</v>
      </c>
      <c r="AV37" s="265">
        <f t="shared" si="12"/>
        <v>32.960191500734602</v>
      </c>
      <c r="AW37" s="254" t="s">
        <v>4192</v>
      </c>
      <c r="AX37" s="254" t="s">
        <v>4193</v>
      </c>
      <c r="AY37" s="244" t="str">
        <f t="shared" si="7"/>
        <v>&lt;Placemark&gt;&lt;name&gt;田淵内科&lt;/name&gt;&lt;Snippet maxLines="0"&gt;&lt;/Snippet&gt;&lt;description&gt;&lt;![CDATA[名称：田淵内科&lt;br&gt;住所：大分県佐伯市中村東町２ー２２&lt;br&gt;施設分類：診療所&lt;br&gt;TEL：0972-22-1203&lt;br&gt;：ID：4421085300000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131.901001847273,32.9601915007346&lt;/coordinates&gt;&lt;/Point&gt;&lt;/Placemark&gt;</v>
      </c>
    </row>
    <row r="38" spans="1:51">
      <c r="A38" s="198">
        <v>33</v>
      </c>
      <c r="B38" s="211" t="s">
        <v>5565</v>
      </c>
      <c r="C38" s="4" t="str">
        <f t="shared" si="3"/>
        <v>名称：社会医療法人長門莫記念会直川クリニック&lt;br&gt;住所：大分県佐伯市直川上直見５６２番地１&lt;br&gt;施設分類：診療所&lt;br&gt;TEL：0972-58-3100&lt;br&gt;：ID：4421086100000&lt;br&gt;：合計病床数：0&lt;br&gt;：&lt;br&gt;</v>
      </c>
      <c r="D38" s="211"/>
      <c r="E38" s="245"/>
      <c r="F38" s="202" t="s">
        <v>4360</v>
      </c>
      <c r="G38" s="202">
        <v>32.896891450213801</v>
      </c>
      <c r="H38" s="202">
        <v>131.77882998447399</v>
      </c>
      <c r="I38" s="202" t="s">
        <v>1804</v>
      </c>
      <c r="J38" s="202" t="s">
        <v>2938</v>
      </c>
      <c r="K38" s="240" t="s">
        <v>4270</v>
      </c>
      <c r="L38" s="240" t="s">
        <v>4012</v>
      </c>
      <c r="M38" s="240" t="s">
        <v>4067</v>
      </c>
      <c r="N38" s="240"/>
      <c r="O38" s="4" t="s">
        <v>4075</v>
      </c>
      <c r="P38" s="246">
        <v>1</v>
      </c>
      <c r="Q38" s="246"/>
      <c r="R38" s="246" t="str">
        <f t="shared" si="0"/>
        <v>FFFFFFFF</v>
      </c>
      <c r="S38" s="202">
        <v>100</v>
      </c>
      <c r="T38" s="202">
        <v>100</v>
      </c>
      <c r="U38" s="202">
        <v>100</v>
      </c>
      <c r="V38" s="202">
        <v>100</v>
      </c>
      <c r="X38" s="242"/>
      <c r="Z38" s="239">
        <f t="shared" si="4"/>
        <v>0</v>
      </c>
      <c r="AA38" s="253" t="s">
        <v>4179</v>
      </c>
      <c r="AB38" s="265" t="str">
        <f t="shared" si="8"/>
        <v>社会医療法人長門莫記念会直川クリニック</v>
      </c>
      <c r="AC38" s="254" t="s">
        <v>4194</v>
      </c>
      <c r="AD38" s="254" t="s">
        <v>4181</v>
      </c>
      <c r="AE38" s="254">
        <f t="shared" si="9"/>
        <v>0</v>
      </c>
      <c r="AF38" s="254" t="s">
        <v>4182</v>
      </c>
      <c r="AG38" s="254" t="s">
        <v>4183</v>
      </c>
      <c r="AH38" s="74" t="str">
        <f t="shared" si="10"/>
        <v>名称：社会医療法人長門莫記念会直川クリニック&lt;br&gt;住所：大分県佐伯市直川上直見５６２番地１&lt;br&gt;施設分類：診療所&lt;br&gt;TEL：0972-58-3100&lt;br&gt;：ID：4421086100000&lt;br&gt;：合計病床数：0&lt;br&gt;：&lt;br&gt;</v>
      </c>
      <c r="AI38" s="255" t="s">
        <v>4184</v>
      </c>
      <c r="AJ38" s="253" t="str">
        <f t="shared" si="1"/>
        <v>FFFFFFFF</v>
      </c>
      <c r="AK38" s="253" t="s">
        <v>4185</v>
      </c>
      <c r="AL38" s="265">
        <f t="shared" si="2"/>
        <v>1</v>
      </c>
      <c r="AM38" s="253" t="s">
        <v>4186</v>
      </c>
      <c r="AN38" s="253" t="s">
        <v>4187</v>
      </c>
      <c r="AO38" s="254">
        <f t="shared" si="5"/>
        <v>0</v>
      </c>
      <c r="AP38" s="253" t="s">
        <v>4188</v>
      </c>
      <c r="AQ38" s="74" t="str">
        <f t="shared" si="6"/>
        <v>https://www.pref.oita.jp/uploaded/life/2327624_4659444_img.png</v>
      </c>
      <c r="AR38" s="254" t="s">
        <v>4189</v>
      </c>
      <c r="AS38" s="254" t="s">
        <v>4190</v>
      </c>
      <c r="AT38" s="265">
        <f t="shared" si="11"/>
        <v>131.77882998447399</v>
      </c>
      <c r="AU38" s="254" t="s">
        <v>4191</v>
      </c>
      <c r="AV38" s="265">
        <f t="shared" si="12"/>
        <v>32.896891450213801</v>
      </c>
      <c r="AW38" s="254" t="s">
        <v>4192</v>
      </c>
      <c r="AX38" s="254" t="s">
        <v>4193</v>
      </c>
      <c r="AY38" s="244" t="str">
        <f t="shared" si="7"/>
        <v>&lt;Placemark&gt;&lt;name&gt;社会医療法人長門莫記念会直川クリニック&lt;/name&gt;&lt;Snippet maxLines="0"&gt;&lt;/Snippet&gt;&lt;description&gt;&lt;![CDATA[名称：社会医療法人長門莫記念会直川クリニック&lt;br&gt;住所：大分県佐伯市直川上直見５６２番地１&lt;br&gt;施設分類：診療所&lt;br&gt;TEL：0972-58-3100&lt;br&gt;：ID：4421086100000&lt;br&gt;：合計病床数：0&lt;br&gt;：&lt;br&gt;]]&gt;&lt;/description&gt;&lt;Style&gt;&lt;IconStyle&gt;&lt;color&gt;FFFFFFFF&lt;/color&gt;&lt;scale&gt;1&lt;/scale&gt;&lt;heading&gt;0&lt;/heading&gt;&lt;Icon&gt;&lt;href&gt;https://www.pref.oita.jp/uploaded/life/2327624_4659444_img.png&lt;/href&gt;&lt;/Icon&gt;&lt;/IconStyle&gt;&lt;/Style&gt;&lt;Point&gt;&lt;coordinates&gt;131.778829984474,32.8968914502138&lt;/coordinates&gt;&lt;/Point&gt;&lt;/Placemark&gt;</v>
      </c>
    </row>
    <row r="39" spans="1:51">
      <c r="A39" s="198">
        <v>34</v>
      </c>
      <c r="B39" s="211" t="s">
        <v>5564</v>
      </c>
      <c r="C39" s="4" t="str">
        <f t="shared" si="3"/>
        <v>名称：中浦循環器クリニック&lt;br&gt;住所：大分県佐伯市向島&lt;br&gt;施設分類：診療所&lt;br&gt;TEL：0972-23-2238&lt;br&gt;：ID：4421086200000&lt;br&gt;：合計病床数：17&lt;br&gt;：&lt;br&gt;</v>
      </c>
      <c r="D39" s="211"/>
      <c r="E39" s="245"/>
      <c r="F39" s="202" t="s">
        <v>1901</v>
      </c>
      <c r="G39" s="202">
        <v>32.955145299999998</v>
      </c>
      <c r="H39" s="202">
        <v>131.89539139999999</v>
      </c>
      <c r="I39" s="202" t="s">
        <v>1804</v>
      </c>
      <c r="J39" s="202" t="s">
        <v>2941</v>
      </c>
      <c r="K39" s="240" t="s">
        <v>4223</v>
      </c>
      <c r="L39" s="240" t="s">
        <v>4013</v>
      </c>
      <c r="M39" s="240" t="s">
        <v>4071</v>
      </c>
      <c r="N39" s="240"/>
      <c r="O39" s="4" t="s">
        <v>4075</v>
      </c>
      <c r="P39" s="246">
        <v>1</v>
      </c>
      <c r="Q39" s="246"/>
      <c r="R39" s="246" t="str">
        <f t="shared" si="0"/>
        <v>FFFFFFFF</v>
      </c>
      <c r="S39" s="202">
        <v>100</v>
      </c>
      <c r="T39" s="202">
        <v>100</v>
      </c>
      <c r="U39" s="202">
        <v>100</v>
      </c>
      <c r="V39" s="202">
        <v>100</v>
      </c>
      <c r="X39" s="242"/>
      <c r="Z39" s="239">
        <f t="shared" si="4"/>
        <v>0</v>
      </c>
      <c r="AA39" s="253" t="s">
        <v>4179</v>
      </c>
      <c r="AB39" s="265" t="str">
        <f t="shared" si="8"/>
        <v>中浦循環器クリニック</v>
      </c>
      <c r="AC39" s="254" t="s">
        <v>4194</v>
      </c>
      <c r="AD39" s="254" t="s">
        <v>4181</v>
      </c>
      <c r="AE39" s="254">
        <f t="shared" si="9"/>
        <v>0</v>
      </c>
      <c r="AF39" s="254" t="s">
        <v>4182</v>
      </c>
      <c r="AG39" s="254" t="s">
        <v>4183</v>
      </c>
      <c r="AH39" s="74" t="str">
        <f t="shared" si="10"/>
        <v>名称：中浦循環器クリニック&lt;br&gt;住所：大分県佐伯市向島&lt;br&gt;施設分類：診療所&lt;br&gt;TEL：0972-23-2238&lt;br&gt;：ID：4421086200000&lt;br&gt;：合計病床数：17&lt;br&gt;：&lt;br&gt;</v>
      </c>
      <c r="AI39" s="255" t="s">
        <v>4184</v>
      </c>
      <c r="AJ39" s="253" t="str">
        <f t="shared" si="1"/>
        <v>FFFFFFFF</v>
      </c>
      <c r="AK39" s="253" t="s">
        <v>4185</v>
      </c>
      <c r="AL39" s="265">
        <f t="shared" si="2"/>
        <v>1</v>
      </c>
      <c r="AM39" s="253" t="s">
        <v>4186</v>
      </c>
      <c r="AN39" s="253" t="s">
        <v>4187</v>
      </c>
      <c r="AO39" s="254">
        <f t="shared" si="5"/>
        <v>0</v>
      </c>
      <c r="AP39" s="253" t="s">
        <v>4188</v>
      </c>
      <c r="AQ39" s="74" t="str">
        <f t="shared" si="6"/>
        <v>https://www.pref.oita.jp/uploaded/life/2327624_4659444_img.png</v>
      </c>
      <c r="AR39" s="254" t="s">
        <v>4189</v>
      </c>
      <c r="AS39" s="254" t="s">
        <v>4190</v>
      </c>
      <c r="AT39" s="265">
        <f t="shared" si="11"/>
        <v>131.89539139999999</v>
      </c>
      <c r="AU39" s="254" t="s">
        <v>4191</v>
      </c>
      <c r="AV39" s="265">
        <f t="shared" si="12"/>
        <v>32.955145299999998</v>
      </c>
      <c r="AW39" s="254" t="s">
        <v>4192</v>
      </c>
      <c r="AX39" s="254" t="s">
        <v>4193</v>
      </c>
      <c r="AY39" s="244" t="str">
        <f t="shared" si="7"/>
        <v>&lt;Placemark&gt;&lt;name&gt;中浦循環器クリニック&lt;/name&gt;&lt;Snippet maxLines="0"&gt;&lt;/Snippet&gt;&lt;description&gt;&lt;![CDATA[名称：中浦循環器クリニック&lt;br&gt;住所：大分県佐伯市向島&lt;br&gt;施設分類：診療所&lt;br&gt;TEL：0972-23-2238&lt;br&gt;：ID：4421086200000&lt;br&gt;：合計病床数：17&lt;br&gt;：&lt;br&gt;]]&gt;&lt;/description&gt;&lt;Style&gt;&lt;IconStyle&gt;&lt;color&gt;FFFFFFFF&lt;/color&gt;&lt;scale&gt;1&lt;/scale&gt;&lt;heading&gt;0&lt;/heading&gt;&lt;Icon&gt;&lt;href&gt;https://www.pref.oita.jp/uploaded/life/2327624_4659444_img.png&lt;/href&gt;&lt;/Icon&gt;&lt;/IconStyle&gt;&lt;/Style&gt;&lt;Point&gt;&lt;coordinates&gt;131.8953914,32.9551453&lt;/coordinates&gt;&lt;/Point&gt;&lt;/Placemark&gt;</v>
      </c>
    </row>
    <row r="40" spans="1:51">
      <c r="A40" s="198">
        <v>35</v>
      </c>
      <c r="B40" s="211" t="s">
        <v>5563</v>
      </c>
      <c r="C40" s="4" t="str">
        <f t="shared" si="3"/>
        <v>名称：東内科医院&lt;br&gt;住所：大分県佐伯市中村東町６－１１&lt;br&gt;施設分類：診療所&lt;br&gt;TEL：0972-22-2916&lt;br&gt;：ID：4421086400000&lt;br&gt;：合計病床数：19&lt;br&gt;：&lt;br&gt;</v>
      </c>
      <c r="D40" s="211"/>
      <c r="E40" s="245"/>
      <c r="F40" s="202" t="s">
        <v>1903</v>
      </c>
      <c r="G40" s="245">
        <v>32.962132151299997</v>
      </c>
      <c r="H40" s="202">
        <v>131.89989209199999</v>
      </c>
      <c r="I40" s="245" t="s">
        <v>1804</v>
      </c>
      <c r="J40" s="245" t="s">
        <v>2943</v>
      </c>
      <c r="K40" s="240" t="s">
        <v>4224</v>
      </c>
      <c r="L40" s="240" t="s">
        <v>4014</v>
      </c>
      <c r="M40" s="240" t="s">
        <v>4068</v>
      </c>
      <c r="N40" s="240"/>
      <c r="O40" s="4" t="s">
        <v>4075</v>
      </c>
      <c r="P40" s="246">
        <v>1</v>
      </c>
      <c r="Q40" s="246"/>
      <c r="R40" s="246" t="str">
        <f t="shared" si="0"/>
        <v>FFFFFFFF</v>
      </c>
      <c r="S40" s="202">
        <v>100</v>
      </c>
      <c r="T40" s="202">
        <v>100</v>
      </c>
      <c r="U40" s="202">
        <v>100</v>
      </c>
      <c r="V40" s="202">
        <v>100</v>
      </c>
      <c r="X40" s="242"/>
      <c r="Z40" s="239">
        <f t="shared" si="4"/>
        <v>0</v>
      </c>
      <c r="AA40" s="253" t="s">
        <v>4179</v>
      </c>
      <c r="AB40" s="265" t="str">
        <f t="shared" si="8"/>
        <v>東内科医院</v>
      </c>
      <c r="AC40" s="254" t="s">
        <v>4194</v>
      </c>
      <c r="AD40" s="254" t="s">
        <v>4181</v>
      </c>
      <c r="AE40" s="254">
        <f t="shared" si="9"/>
        <v>0</v>
      </c>
      <c r="AF40" s="254" t="s">
        <v>4182</v>
      </c>
      <c r="AG40" s="254" t="s">
        <v>4183</v>
      </c>
      <c r="AH40" s="74" t="str">
        <f t="shared" si="10"/>
        <v>名称：東内科医院&lt;br&gt;住所：大分県佐伯市中村東町６－１１&lt;br&gt;施設分類：診療所&lt;br&gt;TEL：0972-22-2916&lt;br&gt;：ID：4421086400000&lt;br&gt;：合計病床数：19&lt;br&gt;：&lt;br&gt;</v>
      </c>
      <c r="AI40" s="255" t="s">
        <v>4184</v>
      </c>
      <c r="AJ40" s="253" t="str">
        <f t="shared" si="1"/>
        <v>FFFFFFFF</v>
      </c>
      <c r="AK40" s="253" t="s">
        <v>4185</v>
      </c>
      <c r="AL40" s="265">
        <f t="shared" si="2"/>
        <v>1</v>
      </c>
      <c r="AM40" s="253" t="s">
        <v>4186</v>
      </c>
      <c r="AN40" s="253" t="s">
        <v>4187</v>
      </c>
      <c r="AO40" s="254">
        <f t="shared" si="5"/>
        <v>0</v>
      </c>
      <c r="AP40" s="253" t="s">
        <v>4188</v>
      </c>
      <c r="AQ40" s="74" t="str">
        <f t="shared" si="6"/>
        <v>https://www.pref.oita.jp/uploaded/life/2327624_4659444_img.png</v>
      </c>
      <c r="AR40" s="254" t="s">
        <v>4189</v>
      </c>
      <c r="AS40" s="254" t="s">
        <v>4190</v>
      </c>
      <c r="AT40" s="265">
        <f t="shared" si="11"/>
        <v>131.89989209199999</v>
      </c>
      <c r="AU40" s="254" t="s">
        <v>4191</v>
      </c>
      <c r="AV40" s="265">
        <f t="shared" si="12"/>
        <v>32.962132151299997</v>
      </c>
      <c r="AW40" s="254" t="s">
        <v>4192</v>
      </c>
      <c r="AX40" s="254" t="s">
        <v>4193</v>
      </c>
      <c r="AY40" s="244" t="str">
        <f t="shared" si="7"/>
        <v>&lt;Placemark&gt;&lt;name&gt;東内科医院&lt;/name&gt;&lt;Snippet maxLines="0"&gt;&lt;/Snippet&gt;&lt;description&gt;&lt;![CDATA[名称：東内科医院&lt;br&gt;住所：大分県佐伯市中村東町６－１１&lt;br&gt;施設分類：診療所&lt;br&gt;TEL：0972-22-2916&lt;br&gt;：ID：4421086400000&lt;br&gt;：合計病床数：19&lt;br&gt;：&lt;br&gt;]]&gt;&lt;/description&gt;&lt;Style&gt;&lt;IconStyle&gt;&lt;color&gt;FFFFFFFF&lt;/color&gt;&lt;scale&gt;1&lt;/scale&gt;&lt;heading&gt;0&lt;/heading&gt;&lt;Icon&gt;&lt;href&gt;https://www.pref.oita.jp/uploaded/life/2327624_4659444_img.png&lt;/href&gt;&lt;/Icon&gt;&lt;/IconStyle&gt;&lt;/Style&gt;&lt;Point&gt;&lt;coordinates&gt;131.899892092,32.9621321513&lt;/coordinates&gt;&lt;/Point&gt;&lt;/Placemark&gt;</v>
      </c>
    </row>
    <row r="41" spans="1:51">
      <c r="A41" s="198">
        <v>36</v>
      </c>
      <c r="B41" s="211" t="s">
        <v>5562</v>
      </c>
      <c r="C41" s="4" t="str">
        <f t="shared" si="3"/>
        <v>名称：水沼医院&lt;br&gt;住所：大分県佐伯市駅前２丁目４番９号&lt;br&gt;施設分類：診療所&lt;br&gt;TEL：0972-23-0123&lt;br&gt;：ID：4421086700000&lt;br&gt;：合計病床数：0&lt;br&gt;：&lt;br&gt;</v>
      </c>
      <c r="D41" s="211"/>
      <c r="E41" s="245"/>
      <c r="F41" s="202" t="s">
        <v>1905</v>
      </c>
      <c r="G41" s="245">
        <v>32.973027881199997</v>
      </c>
      <c r="H41" s="202">
        <v>131.90340042099999</v>
      </c>
      <c r="I41" s="245" t="s">
        <v>1804</v>
      </c>
      <c r="J41" s="245" t="s">
        <v>2946</v>
      </c>
      <c r="K41" s="240" t="s">
        <v>4225</v>
      </c>
      <c r="L41" s="240" t="s">
        <v>4015</v>
      </c>
      <c r="M41" s="240" t="s">
        <v>4067</v>
      </c>
      <c r="N41" s="240"/>
      <c r="O41" s="4" t="s">
        <v>4075</v>
      </c>
      <c r="P41" s="246">
        <v>1</v>
      </c>
      <c r="Q41" s="246"/>
      <c r="R41" s="246" t="str">
        <f t="shared" si="0"/>
        <v>FFFFFFFF</v>
      </c>
      <c r="S41" s="202">
        <v>100</v>
      </c>
      <c r="T41" s="202">
        <v>100</v>
      </c>
      <c r="U41" s="202">
        <v>100</v>
      </c>
      <c r="V41" s="202">
        <v>100</v>
      </c>
      <c r="X41" s="242"/>
      <c r="Z41" s="239">
        <f t="shared" si="4"/>
        <v>0</v>
      </c>
      <c r="AA41" s="253" t="s">
        <v>4179</v>
      </c>
      <c r="AB41" s="265" t="str">
        <f t="shared" si="8"/>
        <v>水沼医院</v>
      </c>
      <c r="AC41" s="254" t="s">
        <v>4194</v>
      </c>
      <c r="AD41" s="254" t="s">
        <v>4181</v>
      </c>
      <c r="AE41" s="254">
        <f t="shared" si="9"/>
        <v>0</v>
      </c>
      <c r="AF41" s="254" t="s">
        <v>4182</v>
      </c>
      <c r="AG41" s="254" t="s">
        <v>4183</v>
      </c>
      <c r="AH41" s="74" t="str">
        <f t="shared" si="10"/>
        <v>名称：水沼医院&lt;br&gt;住所：大分県佐伯市駅前２丁目４番９号&lt;br&gt;施設分類：診療所&lt;br&gt;TEL：0972-23-0123&lt;br&gt;：ID：4421086700000&lt;br&gt;：合計病床数：0&lt;br&gt;：&lt;br&gt;</v>
      </c>
      <c r="AI41" s="255" t="s">
        <v>4184</v>
      </c>
      <c r="AJ41" s="253" t="str">
        <f t="shared" si="1"/>
        <v>FFFFFFFF</v>
      </c>
      <c r="AK41" s="253" t="s">
        <v>4185</v>
      </c>
      <c r="AL41" s="265">
        <f t="shared" si="2"/>
        <v>1</v>
      </c>
      <c r="AM41" s="253" t="s">
        <v>4186</v>
      </c>
      <c r="AN41" s="253" t="s">
        <v>4187</v>
      </c>
      <c r="AO41" s="254">
        <f t="shared" si="5"/>
        <v>0</v>
      </c>
      <c r="AP41" s="253" t="s">
        <v>4188</v>
      </c>
      <c r="AQ41" s="74" t="str">
        <f t="shared" si="6"/>
        <v>https://www.pref.oita.jp/uploaded/life/2327624_4659444_img.png</v>
      </c>
      <c r="AR41" s="254" t="s">
        <v>4189</v>
      </c>
      <c r="AS41" s="254" t="s">
        <v>4190</v>
      </c>
      <c r="AT41" s="265">
        <f t="shared" si="11"/>
        <v>131.90340042099999</v>
      </c>
      <c r="AU41" s="254" t="s">
        <v>4191</v>
      </c>
      <c r="AV41" s="265">
        <f t="shared" si="12"/>
        <v>32.973027881199997</v>
      </c>
      <c r="AW41" s="254" t="s">
        <v>4192</v>
      </c>
      <c r="AX41" s="254" t="s">
        <v>4193</v>
      </c>
      <c r="AY41" s="244" t="str">
        <f t="shared" si="7"/>
        <v>&lt;Placemark&gt;&lt;name&gt;水沼医院&lt;/name&gt;&lt;Snippet maxLines="0"&gt;&lt;/Snippet&gt;&lt;description&gt;&lt;![CDATA[名称：水沼医院&lt;br&gt;住所：大分県佐伯市駅前２丁目４番９号&lt;br&gt;施設分類：診療所&lt;br&gt;TEL：0972-23-0123&lt;br&gt;：ID：4421086700000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131.903400421,32.9730278812&lt;/coordinates&gt;&lt;/Point&gt;&lt;/Placemark&gt;</v>
      </c>
    </row>
    <row r="42" spans="1:51">
      <c r="A42" s="198">
        <v>37</v>
      </c>
      <c r="B42" s="211" t="s">
        <v>5561</v>
      </c>
      <c r="C42" s="4" t="str">
        <f t="shared" si="3"/>
        <v>名称：ミタライクリニック&lt;br&gt;住所：大分県佐伯市蒲江蒲江浦&lt;br&gt;施設分類：診療所&lt;br&gt;TEL：0972-42-0735&lt;br&gt;：ID：4421086800000&lt;br&gt;：合計病床数：16&lt;br&gt;：&lt;br&gt;</v>
      </c>
      <c r="D42" s="211"/>
      <c r="E42" s="202"/>
      <c r="F42" s="202" t="s">
        <v>4361</v>
      </c>
      <c r="G42" s="202">
        <v>32.796495159828098</v>
      </c>
      <c r="H42" s="202">
        <v>131.92569675433</v>
      </c>
      <c r="I42" s="202" t="s">
        <v>1804</v>
      </c>
      <c r="J42" s="202" t="s">
        <v>2948</v>
      </c>
      <c r="K42" s="240" t="s">
        <v>4226</v>
      </c>
      <c r="L42" s="240" t="s">
        <v>4016</v>
      </c>
      <c r="M42" s="240" t="s">
        <v>4072</v>
      </c>
      <c r="N42" s="240"/>
      <c r="O42" s="4" t="s">
        <v>4075</v>
      </c>
      <c r="P42" s="246">
        <v>1</v>
      </c>
      <c r="Q42" s="246"/>
      <c r="R42" s="246" t="str">
        <f t="shared" si="0"/>
        <v>FFFFFFFF</v>
      </c>
      <c r="S42" s="202">
        <v>100</v>
      </c>
      <c r="T42" s="202">
        <v>100</v>
      </c>
      <c r="U42" s="202">
        <v>100</v>
      </c>
      <c r="V42" s="202">
        <v>100</v>
      </c>
      <c r="X42" s="242"/>
      <c r="Z42" s="239">
        <f t="shared" si="4"/>
        <v>0</v>
      </c>
      <c r="AA42" s="253" t="s">
        <v>4179</v>
      </c>
      <c r="AB42" s="265" t="str">
        <f t="shared" si="8"/>
        <v>ミタライクリニック</v>
      </c>
      <c r="AC42" s="254" t="s">
        <v>4194</v>
      </c>
      <c r="AD42" s="254" t="s">
        <v>4181</v>
      </c>
      <c r="AE42" s="254">
        <f t="shared" si="9"/>
        <v>0</v>
      </c>
      <c r="AF42" s="254" t="s">
        <v>4182</v>
      </c>
      <c r="AG42" s="254" t="s">
        <v>4183</v>
      </c>
      <c r="AH42" s="74" t="str">
        <f t="shared" si="10"/>
        <v>名称：ミタライクリニック&lt;br&gt;住所：大分県佐伯市蒲江蒲江浦&lt;br&gt;施設分類：診療所&lt;br&gt;TEL：0972-42-0735&lt;br&gt;：ID：4421086800000&lt;br&gt;：合計病床数：16&lt;br&gt;：&lt;br&gt;</v>
      </c>
      <c r="AI42" s="255" t="s">
        <v>4184</v>
      </c>
      <c r="AJ42" s="253" t="str">
        <f t="shared" si="1"/>
        <v>FFFFFFFF</v>
      </c>
      <c r="AK42" s="253" t="s">
        <v>4185</v>
      </c>
      <c r="AL42" s="265">
        <f t="shared" si="2"/>
        <v>1</v>
      </c>
      <c r="AM42" s="253" t="s">
        <v>4186</v>
      </c>
      <c r="AN42" s="253" t="s">
        <v>4187</v>
      </c>
      <c r="AO42" s="254">
        <f t="shared" si="5"/>
        <v>0</v>
      </c>
      <c r="AP42" s="253" t="s">
        <v>4188</v>
      </c>
      <c r="AQ42" s="74" t="str">
        <f t="shared" si="6"/>
        <v>https://www.pref.oita.jp/uploaded/life/2327624_4659444_img.png</v>
      </c>
      <c r="AR42" s="254" t="s">
        <v>4189</v>
      </c>
      <c r="AS42" s="254" t="s">
        <v>4190</v>
      </c>
      <c r="AT42" s="265">
        <f t="shared" si="11"/>
        <v>131.92569675433</v>
      </c>
      <c r="AU42" s="254" t="s">
        <v>4191</v>
      </c>
      <c r="AV42" s="265">
        <f t="shared" si="12"/>
        <v>32.796495159828098</v>
      </c>
      <c r="AW42" s="254" t="s">
        <v>4192</v>
      </c>
      <c r="AX42" s="254" t="s">
        <v>4193</v>
      </c>
      <c r="AY42" s="244" t="str">
        <f t="shared" si="7"/>
        <v>&lt;Placemark&gt;&lt;name&gt;ミタライクリニック&lt;/name&gt;&lt;Snippet maxLines="0"&gt;&lt;/Snippet&gt;&lt;description&gt;&lt;![CDATA[名称：ミタライクリニック&lt;br&gt;住所：大分県佐伯市蒲江蒲江浦&lt;br&gt;施設分類：診療所&lt;br&gt;TEL：0972-42-0735&lt;br&gt;：ID：4421086800000&lt;br&gt;：合計病床数：16&lt;br&gt;：&lt;br&gt;]]&gt;&lt;/description&gt;&lt;Style&gt;&lt;IconStyle&gt;&lt;color&gt;FFFFFFFF&lt;/color&gt;&lt;scale&gt;1&lt;/scale&gt;&lt;heading&gt;0&lt;/heading&gt;&lt;Icon&gt;&lt;href&gt;https://www.pref.oita.jp/uploaded/life/2327624_4659444_img.png&lt;/href&gt;&lt;/Icon&gt;&lt;/IconStyle&gt;&lt;/Style&gt;&lt;Point&gt;&lt;coordinates&gt;131.92569675433,32.7964951598281&lt;/coordinates&gt;&lt;/Point&gt;&lt;/Placemark&gt;</v>
      </c>
    </row>
    <row r="43" spans="1:51">
      <c r="A43" s="198">
        <v>38</v>
      </c>
      <c r="B43" s="211" t="s">
        <v>5560</v>
      </c>
      <c r="C43" s="4" t="str">
        <f t="shared" si="3"/>
        <v>名称：ひなた女性クリニック&lt;br&gt;住所：大分県佐伯市西谷町１－２７&lt;br&gt;施設分類：診療所&lt;br&gt;TEL：0972-20-3322&lt;br&gt;：ID：4421086900000&lt;br&gt;：合計病床数：0&lt;br&gt;：&lt;br&gt;</v>
      </c>
      <c r="D43" s="211"/>
      <c r="E43" s="202"/>
      <c r="F43" s="202" t="s">
        <v>1911</v>
      </c>
      <c r="G43" s="202">
        <v>32.956140937500003</v>
      </c>
      <c r="H43" s="202">
        <v>131.88945293399999</v>
      </c>
      <c r="I43" s="202" t="s">
        <v>1804</v>
      </c>
      <c r="J43" s="202" t="s">
        <v>2950</v>
      </c>
      <c r="K43" s="240" t="s">
        <v>4227</v>
      </c>
      <c r="L43" s="240" t="s">
        <v>4017</v>
      </c>
      <c r="M43" s="240" t="s">
        <v>4067</v>
      </c>
      <c r="N43" s="240"/>
      <c r="O43" s="4" t="s">
        <v>4075</v>
      </c>
      <c r="P43" s="246">
        <v>1</v>
      </c>
      <c r="Q43" s="246"/>
      <c r="R43" s="246" t="str">
        <f t="shared" si="0"/>
        <v>FFFFFFFF</v>
      </c>
      <c r="S43" s="202">
        <v>100</v>
      </c>
      <c r="T43" s="202">
        <v>100</v>
      </c>
      <c r="U43" s="202">
        <v>100</v>
      </c>
      <c r="V43" s="202">
        <v>100</v>
      </c>
      <c r="X43" s="242"/>
      <c r="Z43" s="239">
        <f t="shared" si="4"/>
        <v>0</v>
      </c>
      <c r="AA43" s="253" t="s">
        <v>4179</v>
      </c>
      <c r="AB43" s="265" t="str">
        <f t="shared" si="8"/>
        <v>ひなた女性クリニック</v>
      </c>
      <c r="AC43" s="254" t="s">
        <v>4194</v>
      </c>
      <c r="AD43" s="254" t="s">
        <v>4181</v>
      </c>
      <c r="AE43" s="254">
        <f t="shared" si="9"/>
        <v>0</v>
      </c>
      <c r="AF43" s="254" t="s">
        <v>4182</v>
      </c>
      <c r="AG43" s="254" t="s">
        <v>4183</v>
      </c>
      <c r="AH43" s="74" t="str">
        <f t="shared" si="10"/>
        <v>名称：ひなた女性クリニック&lt;br&gt;住所：大分県佐伯市西谷町１－２７&lt;br&gt;施設分類：診療所&lt;br&gt;TEL：0972-20-3322&lt;br&gt;：ID：4421086900000&lt;br&gt;：合計病床数：0&lt;br&gt;：&lt;br&gt;</v>
      </c>
      <c r="AI43" s="255" t="s">
        <v>4184</v>
      </c>
      <c r="AJ43" s="253" t="str">
        <f t="shared" si="1"/>
        <v>FFFFFFFF</v>
      </c>
      <c r="AK43" s="253" t="s">
        <v>4185</v>
      </c>
      <c r="AL43" s="265">
        <f t="shared" si="2"/>
        <v>1</v>
      </c>
      <c r="AM43" s="253" t="s">
        <v>4186</v>
      </c>
      <c r="AN43" s="253" t="s">
        <v>4187</v>
      </c>
      <c r="AO43" s="254">
        <f t="shared" si="5"/>
        <v>0</v>
      </c>
      <c r="AP43" s="253" t="s">
        <v>4188</v>
      </c>
      <c r="AQ43" s="74" t="str">
        <f t="shared" si="6"/>
        <v>https://www.pref.oita.jp/uploaded/life/2327624_4659444_img.png</v>
      </c>
      <c r="AR43" s="254" t="s">
        <v>4189</v>
      </c>
      <c r="AS43" s="254" t="s">
        <v>4190</v>
      </c>
      <c r="AT43" s="265">
        <f t="shared" si="11"/>
        <v>131.88945293399999</v>
      </c>
      <c r="AU43" s="254" t="s">
        <v>4191</v>
      </c>
      <c r="AV43" s="265">
        <f t="shared" si="12"/>
        <v>32.956140937500003</v>
      </c>
      <c r="AW43" s="254" t="s">
        <v>4192</v>
      </c>
      <c r="AX43" s="254" t="s">
        <v>4193</v>
      </c>
      <c r="AY43" s="244" t="str">
        <f t="shared" si="7"/>
        <v>&lt;Placemark&gt;&lt;name&gt;ひなた女性クリニック&lt;/name&gt;&lt;Snippet maxLines="0"&gt;&lt;/Snippet&gt;&lt;description&gt;&lt;![CDATA[名称：ひなた女性クリニック&lt;br&gt;住所：大分県佐伯市西谷町１－２７&lt;br&gt;施設分類：診療所&lt;br&gt;TEL：0972-20-3322&lt;br&gt;：ID：4421086900000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131.889452934,32.9561409375&lt;/coordinates&gt;&lt;/Point&gt;&lt;/Placemark&gt;</v>
      </c>
    </row>
    <row r="44" spans="1:51">
      <c r="A44" s="198">
        <v>39</v>
      </c>
      <c r="B44" s="211" t="s">
        <v>5559</v>
      </c>
      <c r="C44" s="4" t="str">
        <f t="shared" si="3"/>
        <v>名称：やつか眼科医院&lt;br&gt;住所：大分県佐伯市船頭町&lt;br&gt;施設分類：診療所&lt;br&gt;TEL：0972-22-0055&lt;br&gt;：ID：4421087000000&lt;br&gt;：合計病床数：3&lt;br&gt;：&lt;br&gt;</v>
      </c>
      <c r="D44" s="211"/>
      <c r="E44" s="202"/>
      <c r="F44" s="202" t="s">
        <v>4362</v>
      </c>
      <c r="G44" s="202">
        <v>32.9554595496978</v>
      </c>
      <c r="H44" s="202">
        <v>131.89372138017399</v>
      </c>
      <c r="I44" s="202" t="s">
        <v>1804</v>
      </c>
      <c r="J44" s="202" t="s">
        <v>2952</v>
      </c>
      <c r="K44" s="240" t="s">
        <v>4228</v>
      </c>
      <c r="L44" s="240" t="s">
        <v>4018</v>
      </c>
      <c r="M44" s="240" t="s">
        <v>4069</v>
      </c>
      <c r="N44" s="240"/>
      <c r="O44" s="4" t="s">
        <v>4075</v>
      </c>
      <c r="P44" s="246">
        <v>1</v>
      </c>
      <c r="Q44" s="246"/>
      <c r="R44" s="246" t="str">
        <f t="shared" si="0"/>
        <v>FFFFFFFF</v>
      </c>
      <c r="S44" s="202">
        <v>100</v>
      </c>
      <c r="T44" s="202">
        <v>100</v>
      </c>
      <c r="U44" s="202">
        <v>100</v>
      </c>
      <c r="V44" s="202">
        <v>100</v>
      </c>
      <c r="X44" s="242"/>
      <c r="Z44" s="239">
        <f t="shared" si="4"/>
        <v>0</v>
      </c>
      <c r="AA44" s="253" t="s">
        <v>4179</v>
      </c>
      <c r="AB44" s="265" t="str">
        <f t="shared" si="8"/>
        <v>やつか眼科医院</v>
      </c>
      <c r="AC44" s="254" t="s">
        <v>4194</v>
      </c>
      <c r="AD44" s="254" t="s">
        <v>4181</v>
      </c>
      <c r="AE44" s="254">
        <f t="shared" si="9"/>
        <v>0</v>
      </c>
      <c r="AF44" s="254" t="s">
        <v>4182</v>
      </c>
      <c r="AG44" s="254" t="s">
        <v>4183</v>
      </c>
      <c r="AH44" s="74" t="str">
        <f t="shared" si="10"/>
        <v>名称：やつか眼科医院&lt;br&gt;住所：大分県佐伯市船頭町&lt;br&gt;施設分類：診療所&lt;br&gt;TEL：0972-22-0055&lt;br&gt;：ID：4421087000000&lt;br&gt;：合計病床数：3&lt;br&gt;：&lt;br&gt;</v>
      </c>
      <c r="AI44" s="255" t="s">
        <v>4184</v>
      </c>
      <c r="AJ44" s="253" t="str">
        <f t="shared" si="1"/>
        <v>FFFFFFFF</v>
      </c>
      <c r="AK44" s="253" t="s">
        <v>4185</v>
      </c>
      <c r="AL44" s="265">
        <f t="shared" si="2"/>
        <v>1</v>
      </c>
      <c r="AM44" s="253" t="s">
        <v>4186</v>
      </c>
      <c r="AN44" s="253" t="s">
        <v>4187</v>
      </c>
      <c r="AO44" s="254">
        <f t="shared" si="5"/>
        <v>0</v>
      </c>
      <c r="AP44" s="253" t="s">
        <v>4188</v>
      </c>
      <c r="AQ44" s="74" t="str">
        <f t="shared" si="6"/>
        <v>https://www.pref.oita.jp/uploaded/life/2327624_4659444_img.png</v>
      </c>
      <c r="AR44" s="254" t="s">
        <v>4189</v>
      </c>
      <c r="AS44" s="254" t="s">
        <v>4190</v>
      </c>
      <c r="AT44" s="265">
        <f t="shared" si="11"/>
        <v>131.89372138017399</v>
      </c>
      <c r="AU44" s="254" t="s">
        <v>4191</v>
      </c>
      <c r="AV44" s="265">
        <f t="shared" si="12"/>
        <v>32.9554595496978</v>
      </c>
      <c r="AW44" s="254" t="s">
        <v>4192</v>
      </c>
      <c r="AX44" s="254" t="s">
        <v>4193</v>
      </c>
      <c r="AY44" s="244" t="str">
        <f t="shared" si="7"/>
        <v>&lt;Placemark&gt;&lt;name&gt;やつか眼科医院&lt;/name&gt;&lt;Snippet maxLines="0"&gt;&lt;/Snippet&gt;&lt;description&gt;&lt;![CDATA[名称：やつか眼科医院&lt;br&gt;住所：大分県佐伯市船頭町&lt;br&gt;施設分類：診療所&lt;br&gt;TEL：0972-22-0055&lt;br&gt;：ID：4421087000000&lt;br&gt;：合計病床数：3&lt;br&gt;：&lt;br&gt;]]&gt;&lt;/description&gt;&lt;Style&gt;&lt;IconStyle&gt;&lt;color&gt;FFFFFFFF&lt;/color&gt;&lt;scale&gt;1&lt;/scale&gt;&lt;heading&gt;0&lt;/heading&gt;&lt;Icon&gt;&lt;href&gt;https://www.pref.oita.jp/uploaded/life/2327624_4659444_img.png&lt;/href&gt;&lt;/Icon&gt;&lt;/IconStyle&gt;&lt;/Style&gt;&lt;Point&gt;&lt;coordinates&gt;131.893721380174,32.9554595496978&lt;/coordinates&gt;&lt;/Point&gt;&lt;/Placemark&gt;</v>
      </c>
    </row>
    <row r="45" spans="1:51">
      <c r="A45" s="198">
        <v>40</v>
      </c>
      <c r="B45" s="211" t="s">
        <v>5558</v>
      </c>
      <c r="C45" s="4" t="str">
        <f t="shared" si="3"/>
        <v>名称：やつか整形外科&lt;br&gt;住所：大分県佐伯市大手町３－４－３&lt;br&gt;施設分類：診療所&lt;br&gt;TEL：0972-25-0117&lt;br&gt;：ID：4421087100000&lt;br&gt;：合計病床数：0&lt;br&gt;：&lt;br&gt;</v>
      </c>
      <c r="D45" s="211"/>
      <c r="E45" s="245"/>
      <c r="F45" s="202" t="s">
        <v>1919</v>
      </c>
      <c r="G45" s="245">
        <v>32.955447747800001</v>
      </c>
      <c r="H45" s="202">
        <v>131.89347624800001</v>
      </c>
      <c r="I45" s="245" t="s">
        <v>1804</v>
      </c>
      <c r="J45" s="245" t="s">
        <v>2954</v>
      </c>
      <c r="K45" s="240" t="s">
        <v>1375</v>
      </c>
      <c r="L45" s="240" t="s">
        <v>4019</v>
      </c>
      <c r="M45" s="240" t="s">
        <v>4067</v>
      </c>
      <c r="N45" s="240"/>
      <c r="O45" s="4" t="s">
        <v>4075</v>
      </c>
      <c r="P45" s="246">
        <v>1</v>
      </c>
      <c r="Q45" s="246"/>
      <c r="R45" s="246" t="str">
        <f t="shared" si="0"/>
        <v>FFFFFFFF</v>
      </c>
      <c r="S45" s="202">
        <v>100</v>
      </c>
      <c r="T45" s="202">
        <v>100</v>
      </c>
      <c r="U45" s="202">
        <v>100</v>
      </c>
      <c r="V45" s="202">
        <v>100</v>
      </c>
      <c r="X45" s="242"/>
      <c r="Z45" s="239">
        <f t="shared" si="4"/>
        <v>0</v>
      </c>
      <c r="AA45" s="253" t="s">
        <v>4179</v>
      </c>
      <c r="AB45" s="265" t="str">
        <f t="shared" si="8"/>
        <v>やつか整形外科</v>
      </c>
      <c r="AC45" s="254" t="s">
        <v>4194</v>
      </c>
      <c r="AD45" s="254" t="s">
        <v>4181</v>
      </c>
      <c r="AE45" s="254">
        <f t="shared" si="9"/>
        <v>0</v>
      </c>
      <c r="AF45" s="254" t="s">
        <v>4182</v>
      </c>
      <c r="AG45" s="254" t="s">
        <v>4183</v>
      </c>
      <c r="AH45" s="74" t="str">
        <f t="shared" si="10"/>
        <v>名称：やつか整形外科&lt;br&gt;住所：大分県佐伯市大手町３－４－３&lt;br&gt;施設分類：診療所&lt;br&gt;TEL：0972-25-0117&lt;br&gt;：ID：4421087100000&lt;br&gt;：合計病床数：0&lt;br&gt;：&lt;br&gt;</v>
      </c>
      <c r="AI45" s="255" t="s">
        <v>4184</v>
      </c>
      <c r="AJ45" s="253" t="str">
        <f t="shared" si="1"/>
        <v>FFFFFFFF</v>
      </c>
      <c r="AK45" s="253" t="s">
        <v>4185</v>
      </c>
      <c r="AL45" s="265">
        <f t="shared" si="2"/>
        <v>1</v>
      </c>
      <c r="AM45" s="253" t="s">
        <v>4186</v>
      </c>
      <c r="AN45" s="253" t="s">
        <v>4187</v>
      </c>
      <c r="AO45" s="254">
        <f t="shared" si="5"/>
        <v>0</v>
      </c>
      <c r="AP45" s="253" t="s">
        <v>4188</v>
      </c>
      <c r="AQ45" s="74" t="str">
        <f t="shared" si="6"/>
        <v>https://www.pref.oita.jp/uploaded/life/2327624_4659444_img.png</v>
      </c>
      <c r="AR45" s="254" t="s">
        <v>4189</v>
      </c>
      <c r="AS45" s="254" t="s">
        <v>4190</v>
      </c>
      <c r="AT45" s="265">
        <f t="shared" si="11"/>
        <v>131.89347624800001</v>
      </c>
      <c r="AU45" s="254" t="s">
        <v>4191</v>
      </c>
      <c r="AV45" s="265">
        <f t="shared" si="12"/>
        <v>32.955447747800001</v>
      </c>
      <c r="AW45" s="254" t="s">
        <v>4192</v>
      </c>
      <c r="AX45" s="254" t="s">
        <v>4193</v>
      </c>
      <c r="AY45" s="244" t="str">
        <f t="shared" si="7"/>
        <v>&lt;Placemark&gt;&lt;name&gt;やつか整形外科&lt;/name&gt;&lt;Snippet maxLines="0"&gt;&lt;/Snippet&gt;&lt;description&gt;&lt;![CDATA[名称：やつか整形外科&lt;br&gt;住所：大分県佐伯市大手町３－４－３&lt;br&gt;施設分類：診療所&lt;br&gt;TEL：0972-25-0117&lt;br&gt;：ID：4421087100000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131.893476248,32.9554477478&lt;/coordinates&gt;&lt;/Point&gt;&lt;/Placemark&gt;</v>
      </c>
    </row>
    <row r="46" spans="1:51">
      <c r="A46" s="198">
        <v>41</v>
      </c>
      <c r="B46" s="211" t="s">
        <v>5557</v>
      </c>
      <c r="C46" s="4" t="str">
        <f t="shared" si="3"/>
        <v>名称：医療法人栞奈輝会　こうへいクリニック&lt;br&gt;住所：大分県佐伯市池田&lt;br&gt;施設分類：診療所&lt;br&gt;TEL：0972-20-3337&lt;br&gt;：ID：4421087300000&lt;br&gt;：合計病床数：0&lt;br&gt;：&lt;br&gt;</v>
      </c>
      <c r="D46" s="211"/>
      <c r="E46" s="245"/>
      <c r="F46" s="202" t="s">
        <v>4363</v>
      </c>
      <c r="G46" s="245">
        <v>32.945807884332901</v>
      </c>
      <c r="H46" s="202">
        <v>131.899773258647</v>
      </c>
      <c r="I46" s="245" t="s">
        <v>1804</v>
      </c>
      <c r="J46" s="245" t="s">
        <v>2956</v>
      </c>
      <c r="K46" s="240" t="s">
        <v>4229</v>
      </c>
      <c r="L46" s="240" t="s">
        <v>4020</v>
      </c>
      <c r="M46" s="240" t="s">
        <v>4067</v>
      </c>
      <c r="N46" s="240"/>
      <c r="O46" s="4" t="s">
        <v>4075</v>
      </c>
      <c r="P46" s="246">
        <v>1</v>
      </c>
      <c r="Q46" s="246"/>
      <c r="R46" s="246" t="str">
        <f t="shared" si="0"/>
        <v>FFFFFFFF</v>
      </c>
      <c r="S46" s="202">
        <v>100</v>
      </c>
      <c r="T46" s="202">
        <v>100</v>
      </c>
      <c r="U46" s="202">
        <v>100</v>
      </c>
      <c r="V46" s="202">
        <v>100</v>
      </c>
      <c r="X46" s="242"/>
      <c r="Z46" s="239">
        <f t="shared" si="4"/>
        <v>0</v>
      </c>
      <c r="AA46" s="253" t="s">
        <v>4179</v>
      </c>
      <c r="AB46" s="265" t="str">
        <f t="shared" si="8"/>
        <v>医療法人栞奈輝会　こうへいクリニック</v>
      </c>
      <c r="AC46" s="254" t="s">
        <v>4194</v>
      </c>
      <c r="AD46" s="254" t="s">
        <v>4181</v>
      </c>
      <c r="AE46" s="254">
        <f t="shared" si="9"/>
        <v>0</v>
      </c>
      <c r="AF46" s="254" t="s">
        <v>4182</v>
      </c>
      <c r="AG46" s="254" t="s">
        <v>4183</v>
      </c>
      <c r="AH46" s="74" t="str">
        <f t="shared" si="10"/>
        <v>名称：医療法人栞奈輝会　こうへいクリニック&lt;br&gt;住所：大分県佐伯市池田&lt;br&gt;施設分類：診療所&lt;br&gt;TEL：0972-20-3337&lt;br&gt;：ID：4421087300000&lt;br&gt;：合計病床数：0&lt;br&gt;：&lt;br&gt;</v>
      </c>
      <c r="AI46" s="255" t="s">
        <v>4184</v>
      </c>
      <c r="AJ46" s="253" t="str">
        <f t="shared" si="1"/>
        <v>FFFFFFFF</v>
      </c>
      <c r="AK46" s="253" t="s">
        <v>4185</v>
      </c>
      <c r="AL46" s="265">
        <f t="shared" si="2"/>
        <v>1</v>
      </c>
      <c r="AM46" s="253" t="s">
        <v>4186</v>
      </c>
      <c r="AN46" s="253" t="s">
        <v>4187</v>
      </c>
      <c r="AO46" s="254">
        <f t="shared" si="5"/>
        <v>0</v>
      </c>
      <c r="AP46" s="253" t="s">
        <v>4188</v>
      </c>
      <c r="AQ46" s="74" t="str">
        <f t="shared" si="6"/>
        <v>https://www.pref.oita.jp/uploaded/life/2327624_4659444_img.png</v>
      </c>
      <c r="AR46" s="254" t="s">
        <v>4189</v>
      </c>
      <c r="AS46" s="254" t="s">
        <v>4190</v>
      </c>
      <c r="AT46" s="265">
        <f t="shared" si="11"/>
        <v>131.899773258647</v>
      </c>
      <c r="AU46" s="254" t="s">
        <v>4191</v>
      </c>
      <c r="AV46" s="265">
        <f t="shared" si="12"/>
        <v>32.945807884332901</v>
      </c>
      <c r="AW46" s="254" t="s">
        <v>4192</v>
      </c>
      <c r="AX46" s="254" t="s">
        <v>4193</v>
      </c>
      <c r="AY46" s="244" t="str">
        <f t="shared" si="7"/>
        <v>&lt;Placemark&gt;&lt;name&gt;医療法人栞奈輝会　こうへいクリニック&lt;/name&gt;&lt;Snippet maxLines="0"&gt;&lt;/Snippet&gt;&lt;description&gt;&lt;![CDATA[名称：医療法人栞奈輝会　こうへいクリニック&lt;br&gt;住所：大分県佐伯市池田&lt;br&gt;施設分類：診療所&lt;br&gt;TEL：0972-20-3337&lt;br&gt;：ID：4421087300000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131.899773258647,32.9458078843329&lt;/coordinates&gt;&lt;/Point&gt;&lt;/Placemark&gt;</v>
      </c>
    </row>
    <row r="47" spans="1:51">
      <c r="A47" s="198">
        <v>42</v>
      </c>
      <c r="B47" s="211" t="s">
        <v>5556</v>
      </c>
      <c r="C47" s="4" t="str">
        <f t="shared" si="3"/>
        <v>名称：産科婦人科すがのウィメンズクリニック&lt;br&gt;住所：大分県佐伯市鶴岡西町二丁目１１３番地&lt;br&gt;施設分類：診療所&lt;br&gt;TEL：0972-23-3131&lt;br&gt;：ID：4421087400000&lt;br&gt;：合計病床数：17&lt;br&gt;：&lt;br&gt;</v>
      </c>
      <c r="D47" s="211"/>
      <c r="E47" s="245"/>
      <c r="F47" s="202" t="s">
        <v>1927</v>
      </c>
      <c r="G47" s="245">
        <v>32.960209941999999</v>
      </c>
      <c r="H47" s="202">
        <v>131.869872808</v>
      </c>
      <c r="I47" s="245" t="s">
        <v>1804</v>
      </c>
      <c r="J47" s="245" t="s">
        <v>2957</v>
      </c>
      <c r="K47" s="240" t="s">
        <v>4230</v>
      </c>
      <c r="L47" s="240" t="s">
        <v>4021</v>
      </c>
      <c r="M47" s="240" t="s">
        <v>4071</v>
      </c>
      <c r="N47" s="240"/>
      <c r="O47" s="4" t="s">
        <v>4075</v>
      </c>
      <c r="P47" s="246">
        <v>1</v>
      </c>
      <c r="Q47" s="246"/>
      <c r="R47" s="246" t="str">
        <f t="shared" si="0"/>
        <v>FFFFFFFF</v>
      </c>
      <c r="S47" s="202">
        <v>100</v>
      </c>
      <c r="T47" s="202">
        <v>100</v>
      </c>
      <c r="U47" s="202">
        <v>100</v>
      </c>
      <c r="V47" s="202">
        <v>100</v>
      </c>
      <c r="X47" s="242"/>
      <c r="Z47" s="239">
        <f t="shared" si="4"/>
        <v>0</v>
      </c>
      <c r="AA47" s="253" t="s">
        <v>4179</v>
      </c>
      <c r="AB47" s="265" t="str">
        <f t="shared" si="8"/>
        <v>産科婦人科すがのウィメンズクリニック</v>
      </c>
      <c r="AC47" s="254" t="s">
        <v>4194</v>
      </c>
      <c r="AD47" s="254" t="s">
        <v>4181</v>
      </c>
      <c r="AE47" s="254">
        <f t="shared" si="9"/>
        <v>0</v>
      </c>
      <c r="AF47" s="254" t="s">
        <v>4182</v>
      </c>
      <c r="AG47" s="254" t="s">
        <v>4183</v>
      </c>
      <c r="AH47" s="74" t="str">
        <f t="shared" si="10"/>
        <v>名称：産科婦人科すがのウィメンズクリニック&lt;br&gt;住所：大分県佐伯市鶴岡西町二丁目１１３番地&lt;br&gt;施設分類：診療所&lt;br&gt;TEL：0972-23-3131&lt;br&gt;：ID：4421087400000&lt;br&gt;：合計病床数：17&lt;br&gt;：&lt;br&gt;</v>
      </c>
      <c r="AI47" s="255" t="s">
        <v>4184</v>
      </c>
      <c r="AJ47" s="253" t="str">
        <f t="shared" si="1"/>
        <v>FFFFFFFF</v>
      </c>
      <c r="AK47" s="253" t="s">
        <v>4185</v>
      </c>
      <c r="AL47" s="265">
        <f t="shared" si="2"/>
        <v>1</v>
      </c>
      <c r="AM47" s="253" t="s">
        <v>4186</v>
      </c>
      <c r="AN47" s="253" t="s">
        <v>4187</v>
      </c>
      <c r="AO47" s="254">
        <f t="shared" si="5"/>
        <v>0</v>
      </c>
      <c r="AP47" s="253" t="s">
        <v>4188</v>
      </c>
      <c r="AQ47" s="74" t="str">
        <f t="shared" si="6"/>
        <v>https://www.pref.oita.jp/uploaded/life/2327624_4659444_img.png</v>
      </c>
      <c r="AR47" s="254" t="s">
        <v>4189</v>
      </c>
      <c r="AS47" s="254" t="s">
        <v>4190</v>
      </c>
      <c r="AT47" s="265">
        <f t="shared" si="11"/>
        <v>131.869872808</v>
      </c>
      <c r="AU47" s="254" t="s">
        <v>4191</v>
      </c>
      <c r="AV47" s="265">
        <f t="shared" si="12"/>
        <v>32.960209941999999</v>
      </c>
      <c r="AW47" s="254" t="s">
        <v>4192</v>
      </c>
      <c r="AX47" s="254" t="s">
        <v>4193</v>
      </c>
      <c r="AY47" s="244" t="str">
        <f t="shared" si="7"/>
        <v>&lt;Placemark&gt;&lt;name&gt;産科婦人科すがのウィメンズクリニック&lt;/name&gt;&lt;Snippet maxLines="0"&gt;&lt;/Snippet&gt;&lt;description&gt;&lt;![CDATA[名称：産科婦人科すがのウィメンズクリニック&lt;br&gt;住所：大分県佐伯市鶴岡西町二丁目１１３番地&lt;br&gt;施設分類：診療所&lt;br&gt;TEL：0972-23-3131&lt;br&gt;：ID：4421087400000&lt;br&gt;：合計病床数：17&lt;br&gt;：&lt;br&gt;]]&gt;&lt;/description&gt;&lt;Style&gt;&lt;IconStyle&gt;&lt;color&gt;FFFFFFFF&lt;/color&gt;&lt;scale&gt;1&lt;/scale&gt;&lt;heading&gt;0&lt;/heading&gt;&lt;Icon&gt;&lt;href&gt;https://www.pref.oita.jp/uploaded/life/2327624_4659444_img.png&lt;/href&gt;&lt;/Icon&gt;&lt;/IconStyle&gt;&lt;/Style&gt;&lt;Point&gt;&lt;coordinates&gt;131.869872808,32.960209942&lt;/coordinates&gt;&lt;/Point&gt;&lt;/Placemark&gt;</v>
      </c>
    </row>
    <row r="48" spans="1:51">
      <c r="A48" s="198">
        <v>43</v>
      </c>
      <c r="B48" s="211" t="s">
        <v>5555</v>
      </c>
      <c r="C48" s="4" t="str">
        <f t="shared" si="3"/>
        <v>名称：医療法人馬場内科クリニック&lt;br&gt;住所：大分県佐伯市長島町２－１３３－２&lt;br&gt;施設分類：診療所&lt;br&gt;TEL：0972-20-3344&lt;br&gt;：ID：4421087500000&lt;br&gt;：合計病床数：0&lt;br&gt;：&lt;br&gt;</v>
      </c>
      <c r="D48" s="211"/>
      <c r="E48" s="202"/>
      <c r="F48" s="202" t="s">
        <v>1932</v>
      </c>
      <c r="G48" s="202">
        <v>32.961677258199998</v>
      </c>
      <c r="H48" s="202">
        <v>131.909623146</v>
      </c>
      <c r="I48" s="202" t="s">
        <v>1804</v>
      </c>
      <c r="J48" s="202" t="s">
        <v>2961</v>
      </c>
      <c r="K48" s="240" t="s">
        <v>4271</v>
      </c>
      <c r="L48" s="240" t="s">
        <v>4022</v>
      </c>
      <c r="M48" s="240" t="s">
        <v>4067</v>
      </c>
      <c r="N48" s="240"/>
      <c r="O48" s="4" t="s">
        <v>4075</v>
      </c>
      <c r="P48" s="246">
        <v>1</v>
      </c>
      <c r="Q48" s="246"/>
      <c r="R48" s="246" t="str">
        <f t="shared" si="0"/>
        <v>FFFFFFFF</v>
      </c>
      <c r="S48" s="202">
        <v>100</v>
      </c>
      <c r="T48" s="202">
        <v>100</v>
      </c>
      <c r="U48" s="202">
        <v>100</v>
      </c>
      <c r="V48" s="202">
        <v>100</v>
      </c>
      <c r="X48" s="242"/>
      <c r="Z48" s="239">
        <f t="shared" si="4"/>
        <v>0</v>
      </c>
      <c r="AA48" s="253" t="s">
        <v>4179</v>
      </c>
      <c r="AB48" s="265" t="str">
        <f t="shared" si="8"/>
        <v>医療法人馬場内科クリニック</v>
      </c>
      <c r="AC48" s="254" t="s">
        <v>4194</v>
      </c>
      <c r="AD48" s="254" t="s">
        <v>4181</v>
      </c>
      <c r="AE48" s="254">
        <f t="shared" si="9"/>
        <v>0</v>
      </c>
      <c r="AF48" s="254" t="s">
        <v>4182</v>
      </c>
      <c r="AG48" s="254" t="s">
        <v>4183</v>
      </c>
      <c r="AH48" s="74" t="str">
        <f t="shared" si="10"/>
        <v>名称：医療法人馬場内科クリニック&lt;br&gt;住所：大分県佐伯市長島町２－１３３－２&lt;br&gt;施設分類：診療所&lt;br&gt;TEL：0972-20-3344&lt;br&gt;：ID：4421087500000&lt;br&gt;：合計病床数：0&lt;br&gt;：&lt;br&gt;</v>
      </c>
      <c r="AI48" s="255" t="s">
        <v>4184</v>
      </c>
      <c r="AJ48" s="253" t="str">
        <f t="shared" si="1"/>
        <v>FFFFFFFF</v>
      </c>
      <c r="AK48" s="253" t="s">
        <v>4185</v>
      </c>
      <c r="AL48" s="265">
        <f t="shared" si="2"/>
        <v>1</v>
      </c>
      <c r="AM48" s="253" t="s">
        <v>4186</v>
      </c>
      <c r="AN48" s="253" t="s">
        <v>4187</v>
      </c>
      <c r="AO48" s="254">
        <f t="shared" si="5"/>
        <v>0</v>
      </c>
      <c r="AP48" s="253" t="s">
        <v>4188</v>
      </c>
      <c r="AQ48" s="74" t="str">
        <f t="shared" si="6"/>
        <v>https://www.pref.oita.jp/uploaded/life/2327624_4659444_img.png</v>
      </c>
      <c r="AR48" s="254" t="s">
        <v>4189</v>
      </c>
      <c r="AS48" s="254" t="s">
        <v>4190</v>
      </c>
      <c r="AT48" s="265">
        <f t="shared" si="11"/>
        <v>131.909623146</v>
      </c>
      <c r="AU48" s="254" t="s">
        <v>4191</v>
      </c>
      <c r="AV48" s="265">
        <f t="shared" si="12"/>
        <v>32.961677258199998</v>
      </c>
      <c r="AW48" s="254" t="s">
        <v>4192</v>
      </c>
      <c r="AX48" s="254" t="s">
        <v>4193</v>
      </c>
      <c r="AY48" s="244" t="str">
        <f t="shared" si="7"/>
        <v>&lt;Placemark&gt;&lt;name&gt;医療法人馬場内科クリニック&lt;/name&gt;&lt;Snippet maxLines="0"&gt;&lt;/Snippet&gt;&lt;description&gt;&lt;![CDATA[名称：医療法人馬場内科クリニック&lt;br&gt;住所：大分県佐伯市長島町２－１３３－２&lt;br&gt;施設分類：診療所&lt;br&gt;TEL：0972-20-3344&lt;br&gt;：ID：4421087500000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131.909623146,32.9616772582&lt;/coordinates&gt;&lt;/Point&gt;&lt;/Placemark&gt;</v>
      </c>
    </row>
    <row r="49" spans="1:51">
      <c r="A49" s="198">
        <v>44</v>
      </c>
      <c r="B49" s="211" t="s">
        <v>5554</v>
      </c>
      <c r="C49" s="4" t="str">
        <f t="shared" si="3"/>
        <v>名称：つつみ泌尿器科医院&lt;br&gt;住所：大分県佐伯市城下西町&lt;br&gt;施設分類：診療所&lt;br&gt;TEL：0972-20-3232&lt;br&gt;：ID：4422004200000&lt;br&gt;：合計病床数：0&lt;br&gt;：&lt;br&gt;</v>
      </c>
      <c r="D49" s="211"/>
      <c r="E49" s="202"/>
      <c r="F49" s="202" t="s">
        <v>1936</v>
      </c>
      <c r="G49" s="202">
        <v>32.957950407299997</v>
      </c>
      <c r="H49" s="202">
        <v>131.89468860599999</v>
      </c>
      <c r="I49" s="202" t="s">
        <v>1804</v>
      </c>
      <c r="J49" s="202" t="s">
        <v>2963</v>
      </c>
      <c r="K49" s="240" t="s">
        <v>4231</v>
      </c>
      <c r="L49" s="240" t="s">
        <v>4023</v>
      </c>
      <c r="M49" s="240" t="s">
        <v>4067</v>
      </c>
      <c r="N49" s="240"/>
      <c r="O49" s="4" t="s">
        <v>4075</v>
      </c>
      <c r="P49" s="246">
        <v>1</v>
      </c>
      <c r="Q49" s="246"/>
      <c r="R49" s="246" t="str">
        <f t="shared" si="0"/>
        <v>FFFFFFFF</v>
      </c>
      <c r="S49" s="202">
        <v>100</v>
      </c>
      <c r="T49" s="202">
        <v>100</v>
      </c>
      <c r="U49" s="202">
        <v>100</v>
      </c>
      <c r="V49" s="202">
        <v>100</v>
      </c>
      <c r="X49" s="242"/>
      <c r="Z49" s="239">
        <f t="shared" si="4"/>
        <v>0</v>
      </c>
      <c r="AA49" s="253" t="s">
        <v>4179</v>
      </c>
      <c r="AB49" s="265" t="str">
        <f t="shared" si="8"/>
        <v>つつみ泌尿器科医院</v>
      </c>
      <c r="AC49" s="254" t="s">
        <v>4194</v>
      </c>
      <c r="AD49" s="254" t="s">
        <v>4181</v>
      </c>
      <c r="AE49" s="254">
        <f t="shared" si="9"/>
        <v>0</v>
      </c>
      <c r="AF49" s="254" t="s">
        <v>4182</v>
      </c>
      <c r="AG49" s="254" t="s">
        <v>4183</v>
      </c>
      <c r="AH49" s="74" t="str">
        <f t="shared" si="10"/>
        <v>名称：つつみ泌尿器科医院&lt;br&gt;住所：大分県佐伯市城下西町&lt;br&gt;施設分類：診療所&lt;br&gt;TEL：0972-20-3232&lt;br&gt;：ID：4422004200000&lt;br&gt;：合計病床数：0&lt;br&gt;：&lt;br&gt;</v>
      </c>
      <c r="AI49" s="255" t="s">
        <v>4184</v>
      </c>
      <c r="AJ49" s="253" t="str">
        <f t="shared" si="1"/>
        <v>FFFFFFFF</v>
      </c>
      <c r="AK49" s="253" t="s">
        <v>4185</v>
      </c>
      <c r="AL49" s="265">
        <f t="shared" si="2"/>
        <v>1</v>
      </c>
      <c r="AM49" s="253" t="s">
        <v>4186</v>
      </c>
      <c r="AN49" s="253" t="s">
        <v>4187</v>
      </c>
      <c r="AO49" s="254">
        <f t="shared" si="5"/>
        <v>0</v>
      </c>
      <c r="AP49" s="253" t="s">
        <v>4188</v>
      </c>
      <c r="AQ49" s="74" t="str">
        <f t="shared" si="6"/>
        <v>https://www.pref.oita.jp/uploaded/life/2327624_4659444_img.png</v>
      </c>
      <c r="AR49" s="254" t="s">
        <v>4189</v>
      </c>
      <c r="AS49" s="254" t="s">
        <v>4190</v>
      </c>
      <c r="AT49" s="265">
        <f t="shared" si="11"/>
        <v>131.89468860599999</v>
      </c>
      <c r="AU49" s="254" t="s">
        <v>4191</v>
      </c>
      <c r="AV49" s="265">
        <f t="shared" si="12"/>
        <v>32.957950407299997</v>
      </c>
      <c r="AW49" s="254" t="s">
        <v>4192</v>
      </c>
      <c r="AX49" s="254" t="s">
        <v>4193</v>
      </c>
      <c r="AY49" s="244" t="str">
        <f t="shared" si="7"/>
        <v>&lt;Placemark&gt;&lt;name&gt;つつみ泌尿器科医院&lt;/name&gt;&lt;Snippet maxLines="0"&gt;&lt;/Snippet&gt;&lt;description&gt;&lt;![CDATA[名称：つつみ泌尿器科医院&lt;br&gt;住所：大分県佐伯市城下西町&lt;br&gt;施設分類：診療所&lt;br&gt;TEL：0972-20-3232&lt;br&gt;：ID：4422004200000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131.894688606,32.9579504073&lt;/coordinates&gt;&lt;/Point&gt;&lt;/Placemark&gt;</v>
      </c>
    </row>
    <row r="50" spans="1:51">
      <c r="A50" s="198">
        <v>45</v>
      </c>
      <c r="B50" s="211" t="s">
        <v>5553</v>
      </c>
      <c r="C50" s="4" t="str">
        <f t="shared" si="3"/>
        <v>名称：伊藤循環器内科クリニック&lt;br&gt;住所：大分県佐伯市長島町４丁目１番７号&lt;br&gt;施設分類：診療所&lt;br&gt;TEL：0972-25-1700&lt;br&gt;：ID：4422010700000&lt;br&gt;：合計病床数：0&lt;br&gt;：&lt;br&gt;</v>
      </c>
      <c r="D50" s="211"/>
      <c r="E50" s="245"/>
      <c r="F50" s="202" t="s">
        <v>1939</v>
      </c>
      <c r="G50" s="245">
        <v>32.955551100000001</v>
      </c>
      <c r="H50" s="202">
        <v>131.90378229999999</v>
      </c>
      <c r="I50" s="245" t="s">
        <v>1804</v>
      </c>
      <c r="J50" s="245" t="s">
        <v>2966</v>
      </c>
      <c r="K50" s="240" t="s">
        <v>4232</v>
      </c>
      <c r="L50" s="240" t="s">
        <v>4024</v>
      </c>
      <c r="M50" s="240" t="s">
        <v>4067</v>
      </c>
      <c r="N50" s="240"/>
      <c r="O50" s="4" t="s">
        <v>4075</v>
      </c>
      <c r="P50" s="246">
        <v>1</v>
      </c>
      <c r="Q50" s="246"/>
      <c r="R50" s="246" t="str">
        <f t="shared" si="0"/>
        <v>FFFFFFFF</v>
      </c>
      <c r="S50" s="202">
        <v>100</v>
      </c>
      <c r="T50" s="202">
        <v>100</v>
      </c>
      <c r="U50" s="202">
        <v>100</v>
      </c>
      <c r="V50" s="202">
        <v>100</v>
      </c>
      <c r="X50" s="242"/>
      <c r="Z50" s="239">
        <f t="shared" si="4"/>
        <v>0</v>
      </c>
      <c r="AA50" s="253" t="s">
        <v>4179</v>
      </c>
      <c r="AB50" s="265" t="str">
        <f t="shared" si="8"/>
        <v>伊藤循環器内科クリニック</v>
      </c>
      <c r="AC50" s="254" t="s">
        <v>4194</v>
      </c>
      <c r="AD50" s="254" t="s">
        <v>4181</v>
      </c>
      <c r="AE50" s="254">
        <f t="shared" si="9"/>
        <v>0</v>
      </c>
      <c r="AF50" s="254" t="s">
        <v>4182</v>
      </c>
      <c r="AG50" s="254" t="s">
        <v>4183</v>
      </c>
      <c r="AH50" s="74" t="str">
        <f t="shared" si="10"/>
        <v>名称：伊藤循環器内科クリニック&lt;br&gt;住所：大分県佐伯市長島町４丁目１番７号&lt;br&gt;施設分類：診療所&lt;br&gt;TEL：0972-25-1700&lt;br&gt;：ID：4422010700000&lt;br&gt;：合計病床数：0&lt;br&gt;：&lt;br&gt;</v>
      </c>
      <c r="AI50" s="255" t="s">
        <v>4184</v>
      </c>
      <c r="AJ50" s="253" t="str">
        <f t="shared" si="1"/>
        <v>FFFFFFFF</v>
      </c>
      <c r="AK50" s="253" t="s">
        <v>4185</v>
      </c>
      <c r="AL50" s="265">
        <f t="shared" si="2"/>
        <v>1</v>
      </c>
      <c r="AM50" s="253" t="s">
        <v>4186</v>
      </c>
      <c r="AN50" s="253" t="s">
        <v>4187</v>
      </c>
      <c r="AO50" s="254">
        <f t="shared" si="5"/>
        <v>0</v>
      </c>
      <c r="AP50" s="253" t="s">
        <v>4188</v>
      </c>
      <c r="AQ50" s="74" t="str">
        <f t="shared" si="6"/>
        <v>https://www.pref.oita.jp/uploaded/life/2327624_4659444_img.png</v>
      </c>
      <c r="AR50" s="254" t="s">
        <v>4189</v>
      </c>
      <c r="AS50" s="254" t="s">
        <v>4190</v>
      </c>
      <c r="AT50" s="265">
        <f t="shared" si="11"/>
        <v>131.90378229999999</v>
      </c>
      <c r="AU50" s="254" t="s">
        <v>4191</v>
      </c>
      <c r="AV50" s="265">
        <f t="shared" si="12"/>
        <v>32.955551100000001</v>
      </c>
      <c r="AW50" s="254" t="s">
        <v>4192</v>
      </c>
      <c r="AX50" s="254" t="s">
        <v>4193</v>
      </c>
      <c r="AY50" s="244" t="str">
        <f t="shared" si="7"/>
        <v>&lt;Placemark&gt;&lt;name&gt;伊藤循環器内科クリニック&lt;/name&gt;&lt;Snippet maxLines="0"&gt;&lt;/Snippet&gt;&lt;description&gt;&lt;![CDATA[名称：伊藤循環器内科クリニック&lt;br&gt;住所：大分県佐伯市長島町４丁目１番７号&lt;br&gt;施設分類：診療所&lt;br&gt;TEL：0972-25-1700&lt;br&gt;：ID：4422010700000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131.9037823,32.9555511&lt;/coordinates&gt;&lt;/Point&gt;&lt;/Placemark&gt;</v>
      </c>
    </row>
    <row r="51" spans="1:51">
      <c r="A51" s="198">
        <v>46</v>
      </c>
      <c r="B51" s="211" t="s">
        <v>5552</v>
      </c>
      <c r="C51" s="4" t="str">
        <f t="shared" si="3"/>
        <v>名称：クリニック佐伯の太陽&lt;br&gt;住所：大分県佐伯市駅前１丁目１番１１号&lt;br&gt;施設分類：診療所&lt;br&gt;TEL：0972-20-3988&lt;br&gt;：ID：4422031300000&lt;br&gt;：合計病床数：0&lt;br&gt;：&lt;br&gt;</v>
      </c>
      <c r="D51" s="211"/>
      <c r="E51" s="245"/>
      <c r="F51" s="202" t="s">
        <v>1941</v>
      </c>
      <c r="G51" s="245">
        <v>32.9700688</v>
      </c>
      <c r="H51" s="202">
        <v>131.9044346</v>
      </c>
      <c r="I51" s="245" t="s">
        <v>1804</v>
      </c>
      <c r="J51" s="245" t="s">
        <v>2967</v>
      </c>
      <c r="K51" s="240" t="s">
        <v>1347</v>
      </c>
      <c r="L51" s="240" t="s">
        <v>4025</v>
      </c>
      <c r="M51" s="240" t="s">
        <v>4067</v>
      </c>
      <c r="N51" s="240"/>
      <c r="O51" s="4" t="s">
        <v>4075</v>
      </c>
      <c r="P51" s="246">
        <v>1</v>
      </c>
      <c r="Q51" s="246"/>
      <c r="R51" s="246" t="str">
        <f t="shared" si="0"/>
        <v>FFFFFFFF</v>
      </c>
      <c r="S51" s="202">
        <v>100</v>
      </c>
      <c r="T51" s="202">
        <v>100</v>
      </c>
      <c r="U51" s="202">
        <v>100</v>
      </c>
      <c r="V51" s="202">
        <v>100</v>
      </c>
      <c r="X51" s="242"/>
      <c r="Z51" s="239">
        <f t="shared" si="4"/>
        <v>0</v>
      </c>
      <c r="AA51" s="253" t="s">
        <v>4179</v>
      </c>
      <c r="AB51" s="265" t="str">
        <f t="shared" si="8"/>
        <v>クリニック佐伯の太陽</v>
      </c>
      <c r="AC51" s="254" t="s">
        <v>4194</v>
      </c>
      <c r="AD51" s="254" t="s">
        <v>4181</v>
      </c>
      <c r="AE51" s="254">
        <f t="shared" si="9"/>
        <v>0</v>
      </c>
      <c r="AF51" s="254" t="s">
        <v>4182</v>
      </c>
      <c r="AG51" s="254" t="s">
        <v>4183</v>
      </c>
      <c r="AH51" s="74" t="str">
        <f t="shared" si="10"/>
        <v>名称：クリニック佐伯の太陽&lt;br&gt;住所：大分県佐伯市駅前１丁目１番１１号&lt;br&gt;施設分類：診療所&lt;br&gt;TEL：0972-20-3988&lt;br&gt;：ID：4422031300000&lt;br&gt;：合計病床数：0&lt;br&gt;：&lt;br&gt;</v>
      </c>
      <c r="AI51" s="255" t="s">
        <v>4184</v>
      </c>
      <c r="AJ51" s="253" t="str">
        <f t="shared" si="1"/>
        <v>FFFFFFFF</v>
      </c>
      <c r="AK51" s="253" t="s">
        <v>4185</v>
      </c>
      <c r="AL51" s="265">
        <f t="shared" si="2"/>
        <v>1</v>
      </c>
      <c r="AM51" s="253" t="s">
        <v>4186</v>
      </c>
      <c r="AN51" s="253" t="s">
        <v>4187</v>
      </c>
      <c r="AO51" s="254">
        <f t="shared" si="5"/>
        <v>0</v>
      </c>
      <c r="AP51" s="253" t="s">
        <v>4188</v>
      </c>
      <c r="AQ51" s="74" t="str">
        <f t="shared" si="6"/>
        <v>https://www.pref.oita.jp/uploaded/life/2327624_4659444_img.png</v>
      </c>
      <c r="AR51" s="254" t="s">
        <v>4189</v>
      </c>
      <c r="AS51" s="254" t="s">
        <v>4190</v>
      </c>
      <c r="AT51" s="265">
        <f t="shared" si="11"/>
        <v>131.9044346</v>
      </c>
      <c r="AU51" s="254" t="s">
        <v>4191</v>
      </c>
      <c r="AV51" s="265">
        <f t="shared" si="12"/>
        <v>32.9700688</v>
      </c>
      <c r="AW51" s="254" t="s">
        <v>4192</v>
      </c>
      <c r="AX51" s="254" t="s">
        <v>4193</v>
      </c>
      <c r="AY51" s="244" t="str">
        <f t="shared" si="7"/>
        <v>&lt;Placemark&gt;&lt;name&gt;クリニック佐伯の太陽&lt;/name&gt;&lt;Snippet maxLines="0"&gt;&lt;/Snippet&gt;&lt;description&gt;&lt;![CDATA[名称：クリニック佐伯の太陽&lt;br&gt;住所：大分県佐伯市駅前１丁目１番１１号&lt;br&gt;施設分類：診療所&lt;br&gt;TEL：0972-20-3988&lt;br&gt;：ID：4422031300000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131.9044346,32.9700688&lt;/coordinates&gt;&lt;/Point&gt;&lt;/Placemark&gt;</v>
      </c>
    </row>
    <row r="52" spans="1:51">
      <c r="A52" s="198">
        <v>47</v>
      </c>
      <c r="B52" s="211" t="s">
        <v>5551</v>
      </c>
      <c r="C52" s="4" t="str">
        <f t="shared" si="3"/>
        <v>名称：彦陽クリニック&lt;br&gt;住所：大分県佐伯市戸穴３６２番地１&lt;br&gt;施設分類：診療所&lt;br&gt;TEL：0972-27-5088&lt;br&gt;：ID：4422031900000&lt;br&gt;：合計病床数：0&lt;br&gt;：&lt;br&gt;</v>
      </c>
      <c r="D52" s="211"/>
      <c r="E52" s="202"/>
      <c r="F52" s="202" t="s">
        <v>1944</v>
      </c>
      <c r="G52" s="202">
        <v>33.0003598829</v>
      </c>
      <c r="H52" s="202">
        <v>131.889764071</v>
      </c>
      <c r="I52" s="202" t="s">
        <v>1804</v>
      </c>
      <c r="J52" s="202" t="s">
        <v>2968</v>
      </c>
      <c r="K52" s="240" t="s">
        <v>4233</v>
      </c>
      <c r="L52" s="240" t="s">
        <v>4026</v>
      </c>
      <c r="M52" s="240" t="s">
        <v>4067</v>
      </c>
      <c r="N52" s="240"/>
      <c r="O52" s="4" t="s">
        <v>4075</v>
      </c>
      <c r="P52" s="246">
        <v>1</v>
      </c>
      <c r="Q52" s="246"/>
      <c r="R52" s="246" t="str">
        <f t="shared" si="0"/>
        <v>FFFFFFFF</v>
      </c>
      <c r="S52" s="202">
        <v>100</v>
      </c>
      <c r="T52" s="202">
        <v>100</v>
      </c>
      <c r="U52" s="202">
        <v>100</v>
      </c>
      <c r="V52" s="202">
        <v>100</v>
      </c>
      <c r="X52" s="242"/>
      <c r="Z52" s="239">
        <f t="shared" si="4"/>
        <v>0</v>
      </c>
      <c r="AA52" s="253" t="s">
        <v>4179</v>
      </c>
      <c r="AB52" s="265" t="str">
        <f t="shared" si="8"/>
        <v>彦陽クリニック</v>
      </c>
      <c r="AC52" s="254" t="s">
        <v>4194</v>
      </c>
      <c r="AD52" s="254" t="s">
        <v>4181</v>
      </c>
      <c r="AE52" s="254">
        <f t="shared" si="9"/>
        <v>0</v>
      </c>
      <c r="AF52" s="254" t="s">
        <v>4182</v>
      </c>
      <c r="AG52" s="254" t="s">
        <v>4183</v>
      </c>
      <c r="AH52" s="74" t="str">
        <f t="shared" si="10"/>
        <v>名称：彦陽クリニック&lt;br&gt;住所：大分県佐伯市戸穴３６２番地１&lt;br&gt;施設分類：診療所&lt;br&gt;TEL：0972-27-5088&lt;br&gt;：ID：4422031900000&lt;br&gt;：合計病床数：0&lt;br&gt;：&lt;br&gt;</v>
      </c>
      <c r="AI52" s="255" t="s">
        <v>4184</v>
      </c>
      <c r="AJ52" s="253" t="str">
        <f t="shared" si="1"/>
        <v>FFFFFFFF</v>
      </c>
      <c r="AK52" s="253" t="s">
        <v>4185</v>
      </c>
      <c r="AL52" s="265">
        <f t="shared" si="2"/>
        <v>1</v>
      </c>
      <c r="AM52" s="253" t="s">
        <v>4186</v>
      </c>
      <c r="AN52" s="253" t="s">
        <v>4187</v>
      </c>
      <c r="AO52" s="254">
        <f t="shared" si="5"/>
        <v>0</v>
      </c>
      <c r="AP52" s="253" t="s">
        <v>4188</v>
      </c>
      <c r="AQ52" s="74" t="str">
        <f t="shared" si="6"/>
        <v>https://www.pref.oita.jp/uploaded/life/2327624_4659444_img.png</v>
      </c>
      <c r="AR52" s="254" t="s">
        <v>4189</v>
      </c>
      <c r="AS52" s="254" t="s">
        <v>4190</v>
      </c>
      <c r="AT52" s="265">
        <f t="shared" si="11"/>
        <v>131.889764071</v>
      </c>
      <c r="AU52" s="254" t="s">
        <v>4191</v>
      </c>
      <c r="AV52" s="265">
        <f t="shared" si="12"/>
        <v>33.0003598829</v>
      </c>
      <c r="AW52" s="254" t="s">
        <v>4192</v>
      </c>
      <c r="AX52" s="254" t="s">
        <v>4193</v>
      </c>
      <c r="AY52" s="244" t="str">
        <f t="shared" si="7"/>
        <v>&lt;Placemark&gt;&lt;name&gt;彦陽クリニック&lt;/name&gt;&lt;Snippet maxLines="0"&gt;&lt;/Snippet&gt;&lt;description&gt;&lt;![CDATA[名称：彦陽クリニック&lt;br&gt;住所：大分県佐伯市戸穴３６２番地１&lt;br&gt;施設分類：診療所&lt;br&gt;TEL：0972-27-5088&lt;br&gt;：ID：4422031900000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131.889764071,33.0003598829&lt;/coordinates&gt;&lt;/Point&gt;&lt;/Placemark&gt;</v>
      </c>
    </row>
    <row r="53" spans="1:51">
      <c r="A53" s="198">
        <v>48</v>
      </c>
      <c r="B53" s="211" t="s">
        <v>5550</v>
      </c>
      <c r="C53" s="4" t="str">
        <f t="shared" si="3"/>
        <v>名称：すどクリニック&lt;br&gt;住所：大分県佐伯市長島町１丁目４番１６号&lt;br&gt;施設分類：診療所&lt;br&gt;TEL：0972-28-7711&lt;br&gt;：ID：4422036400000&lt;br&gt;：合計病床数：0&lt;br&gt;：&lt;br&gt;</v>
      </c>
      <c r="D53" s="211"/>
      <c r="E53" s="202"/>
      <c r="F53" s="202" t="s">
        <v>4364</v>
      </c>
      <c r="G53" s="202">
        <v>32.964385449222803</v>
      </c>
      <c r="H53" s="202">
        <v>131.90594278755199</v>
      </c>
      <c r="I53" s="202" t="s">
        <v>1804</v>
      </c>
      <c r="J53" s="202" t="s">
        <v>2969</v>
      </c>
      <c r="K53" s="240" t="s">
        <v>4234</v>
      </c>
      <c r="L53" s="240" t="s">
        <v>4027</v>
      </c>
      <c r="M53" s="240" t="s">
        <v>4067</v>
      </c>
      <c r="N53" s="240"/>
      <c r="O53" s="4" t="s">
        <v>4075</v>
      </c>
      <c r="P53" s="246">
        <v>1</v>
      </c>
      <c r="Q53" s="246"/>
      <c r="R53" s="246" t="str">
        <f t="shared" si="0"/>
        <v>FFFFFFFF</v>
      </c>
      <c r="S53" s="202">
        <v>100</v>
      </c>
      <c r="T53" s="202">
        <v>100</v>
      </c>
      <c r="U53" s="202">
        <v>100</v>
      </c>
      <c r="V53" s="202">
        <v>100</v>
      </c>
      <c r="X53" s="242"/>
      <c r="Z53" s="239">
        <f t="shared" si="4"/>
        <v>0</v>
      </c>
      <c r="AA53" s="253" t="s">
        <v>4179</v>
      </c>
      <c r="AB53" s="265" t="str">
        <f t="shared" si="8"/>
        <v>すどクリニック</v>
      </c>
      <c r="AC53" s="254" t="s">
        <v>4194</v>
      </c>
      <c r="AD53" s="254" t="s">
        <v>4181</v>
      </c>
      <c r="AE53" s="254">
        <f t="shared" si="9"/>
        <v>0</v>
      </c>
      <c r="AF53" s="254" t="s">
        <v>4182</v>
      </c>
      <c r="AG53" s="254" t="s">
        <v>4183</v>
      </c>
      <c r="AH53" s="74" t="str">
        <f t="shared" si="10"/>
        <v>名称：すどクリニック&lt;br&gt;住所：大分県佐伯市長島町１丁目４番１６号&lt;br&gt;施設分類：診療所&lt;br&gt;TEL：0972-28-7711&lt;br&gt;：ID：4422036400000&lt;br&gt;：合計病床数：0&lt;br&gt;：&lt;br&gt;</v>
      </c>
      <c r="AI53" s="255" t="s">
        <v>4184</v>
      </c>
      <c r="AJ53" s="253" t="str">
        <f t="shared" si="1"/>
        <v>FFFFFFFF</v>
      </c>
      <c r="AK53" s="253" t="s">
        <v>4185</v>
      </c>
      <c r="AL53" s="265">
        <f t="shared" si="2"/>
        <v>1</v>
      </c>
      <c r="AM53" s="253" t="s">
        <v>4186</v>
      </c>
      <c r="AN53" s="253" t="s">
        <v>4187</v>
      </c>
      <c r="AO53" s="254">
        <f t="shared" si="5"/>
        <v>0</v>
      </c>
      <c r="AP53" s="253" t="s">
        <v>4188</v>
      </c>
      <c r="AQ53" s="74" t="str">
        <f t="shared" si="6"/>
        <v>https://www.pref.oita.jp/uploaded/life/2327624_4659444_img.png</v>
      </c>
      <c r="AR53" s="254" t="s">
        <v>4189</v>
      </c>
      <c r="AS53" s="254" t="s">
        <v>4190</v>
      </c>
      <c r="AT53" s="265">
        <f t="shared" si="11"/>
        <v>131.90594278755199</v>
      </c>
      <c r="AU53" s="254" t="s">
        <v>4191</v>
      </c>
      <c r="AV53" s="265">
        <f t="shared" si="12"/>
        <v>32.964385449222803</v>
      </c>
      <c r="AW53" s="254" t="s">
        <v>4192</v>
      </c>
      <c r="AX53" s="254" t="s">
        <v>4193</v>
      </c>
      <c r="AY53" s="244" t="str">
        <f t="shared" si="7"/>
        <v>&lt;Placemark&gt;&lt;name&gt;すどクリニック&lt;/name&gt;&lt;Snippet maxLines="0"&gt;&lt;/Snippet&gt;&lt;description&gt;&lt;![CDATA[名称：すどクリニック&lt;br&gt;住所：大分県佐伯市長島町１丁目４番１６号&lt;br&gt;施設分類：診療所&lt;br&gt;TEL：0972-28-7711&lt;br&gt;：ID：4422036400000&lt;br&gt;：合計病床数：0&lt;br&gt;：&lt;br&gt;]]&gt;&lt;/description&gt;&lt;Style&gt;&lt;IconStyle&gt;&lt;color&gt;FFFFFFFF&lt;/color&gt;&lt;scale&gt;1&lt;/scale&gt;&lt;heading&gt;0&lt;/heading&gt;&lt;Icon&gt;&lt;href&gt;https://www.pref.oita.jp/uploaded/life/2327624_4659444_img.png&lt;/href&gt;&lt;/Icon&gt;&lt;/IconStyle&gt;&lt;/Style&gt;&lt;Point&gt;&lt;coordinates&gt;131.905942787552,32.9643854492228&lt;/coordinates&gt;&lt;/Point&gt;&lt;/Placemark&gt;</v>
      </c>
    </row>
    <row r="54" spans="1:51">
      <c r="A54" s="198">
        <v>49</v>
      </c>
      <c r="B54" s="211" t="s">
        <v>5549</v>
      </c>
      <c r="C54" s="4" t="str">
        <f t="shared" si="3"/>
        <v>名称：在宅支援クリニックえがお&lt;br&gt;住所：大分県佐伯市池田２２６０ー１&lt;br&gt;施設分類：診療所&lt;br&gt;TEL：0972-24-2020&lt;br&gt;：ID：4422039800000&lt;br&gt;：合計病床数：0&lt;br&gt;：&lt;br&gt;</v>
      </c>
      <c r="D54" s="211"/>
      <c r="E54" s="202"/>
      <c r="F54" s="202" t="s">
        <v>1951</v>
      </c>
      <c r="G54" s="202">
        <v>32.945472414900003</v>
      </c>
      <c r="H54" s="202">
        <v>131.896383762</v>
      </c>
      <c r="I54" s="202" t="s">
        <v>1804</v>
      </c>
      <c r="J54" s="202" t="s">
        <v>2972</v>
      </c>
      <c r="K54" s="240" t="s">
        <v>4235</v>
      </c>
      <c r="L54" s="240" t="s">
        <v>4028</v>
      </c>
      <c r="M54" s="240" t="s">
        <v>4067</v>
      </c>
      <c r="N54" s="240"/>
      <c r="O54" s="4" t="s">
        <v>4075</v>
      </c>
      <c r="P54" s="246">
        <v>1</v>
      </c>
      <c r="Q54" s="246"/>
      <c r="R54" s="246" t="str">
        <f t="shared" si="0"/>
        <v>FFFFFFFF</v>
      </c>
      <c r="S54" s="202">
        <v>100</v>
      </c>
      <c r="T54" s="202">
        <v>100</v>
      </c>
      <c r="U54" s="202">
        <v>100</v>
      </c>
      <c r="V54" s="202">
        <v>100</v>
      </c>
      <c r="X54" s="242"/>
      <c r="Z54" s="239">
        <f t="shared" si="4"/>
        <v>0</v>
      </c>
      <c r="AA54" s="253" t="s">
        <v>4179</v>
      </c>
      <c r="AB54" s="265" t="str">
        <f t="shared" si="8"/>
        <v>在宅支援クリニックえがお</v>
      </c>
      <c r="AC54" s="254" t="s">
        <v>4194</v>
      </c>
      <c r="AD54" s="254" t="s">
        <v>4181</v>
      </c>
      <c r="AE54" s="254">
        <f t="shared" si="9"/>
        <v>0</v>
      </c>
      <c r="AF54" s="254" t="s">
        <v>4182</v>
      </c>
      <c r="AG54" s="254" t="s">
        <v>4183</v>
      </c>
      <c r="AH54" s="74" t="str">
        <f t="shared" si="10"/>
        <v>名称：在宅支援クリニックえがお&lt;br&gt;住所：大分県佐伯市池田２２６０ー１&lt;br&gt;施設分類：診療所&lt;br&gt;TEL：0972-24-2020&lt;br&gt;：ID：4422039800000&lt;br&gt;：合計病床数：0&lt;br&gt;：&lt;br&gt;</v>
      </c>
      <c r="AI54" s="255" t="s">
        <v>4184</v>
      </c>
      <c r="AJ54" s="253" t="str">
        <f t="shared" si="1"/>
        <v>FFFFFFFF</v>
      </c>
      <c r="AK54" s="253" t="s">
        <v>4185</v>
      </c>
      <c r="AL54" s="265">
        <f t="shared" si="2"/>
        <v>1</v>
      </c>
      <c r="AM54" s="253" t="s">
        <v>4186</v>
      </c>
      <c r="AN54" s="253" t="s">
        <v>4187</v>
      </c>
      <c r="AO54" s="254">
        <f t="shared" si="5"/>
        <v>0</v>
      </c>
      <c r="AP54" s="253" t="s">
        <v>4188</v>
      </c>
      <c r="AQ54" s="74" t="str">
        <f t="shared" si="6"/>
        <v>https://www.pref.oita.jp/uploaded/life/2327624_4659444_img.png</v>
      </c>
      <c r="AR54" s="254" t="s">
        <v>4189</v>
      </c>
      <c r="AS54" s="254" t="s">
        <v>4190</v>
      </c>
      <c r="AT54" s="265">
        <f t="shared" si="11"/>
        <v>131.896383762</v>
      </c>
      <c r="AU54" s="254" t="s">
        <v>4191</v>
      </c>
      <c r="AV54" s="265">
        <f t="shared" si="12"/>
        <v>32.945472414900003</v>
      </c>
      <c r="AW54" s="254" t="s">
        <v>4192</v>
      </c>
      <c r="AX54" s="254" t="s">
        <v>4193</v>
      </c>
      <c r="AY54" s="244" t="str">
        <f t="shared" si="7"/>
        <v>&lt;Placemark&gt;&lt;name&gt;在宅支援クリニックえがお&lt;/name&gt;&lt;Snippet maxLines="0"&gt;&lt;/Snippet&gt;&lt;description&gt;&lt;![CDATA[名称：在宅支援クリニックえがお&lt;br&gt;住所：大分県佐伯市池田２２６０ー１&lt;br&gt;施設分類：診療所&lt;br&gt;TEL：0972-24-2020&lt;br&gt;：ID：4422039800000&lt;br&gt;：合計病床数：0&lt;br&gt;：&lt;br&gt;]]&gt;&lt;/description&gt;&lt;Style&gt;&lt;IconStyle&gt;&lt;color&gt;FFFFFFFF&lt;/color&gt;&lt;scale&gt;1&lt;/scale&gt;&lt;heading&gt;0&lt;/heading&gt;&lt;Icon&gt;&lt;href&gt;https://www.pref.oita.jp/uploaded/life/2327624_4659444_img.png&lt;/href&gt;&lt;/Icon&gt;&lt;/IconStyle&gt;&lt;/Style&gt;&lt;Point&gt;&lt;coordinates&gt;131.896383762,32.9454724149&lt;/coordinates&gt;&lt;/Point&gt;&lt;/Placemark&gt;</v>
      </c>
    </row>
    <row r="55" spans="1:51">
      <c r="A55" s="198">
        <v>50</v>
      </c>
      <c r="B55" s="211" t="s">
        <v>5548</v>
      </c>
      <c r="C55" s="4" t="str">
        <f t="shared" si="3"/>
        <v>名称：麻生歯科医院&lt;br&gt;住所：大分県佐伯市駅前１－４－８&lt;br&gt;施設分類：歯科&lt;br&gt;TEL：0972-20-0808&lt;br&gt;：ID：4431153200000&lt;br&gt;：&lt;br&gt;：&lt;br&gt;</v>
      </c>
      <c r="D55" s="211"/>
      <c r="E55" s="245"/>
      <c r="F55" s="202" t="s">
        <v>4365</v>
      </c>
      <c r="G55" s="245">
        <v>32.9717047671</v>
      </c>
      <c r="H55" s="202">
        <v>131.90318584400001</v>
      </c>
      <c r="I55" s="245" t="s">
        <v>2975</v>
      </c>
      <c r="J55" s="245" t="s">
        <v>2976</v>
      </c>
      <c r="K55" s="240" t="s">
        <v>4236</v>
      </c>
      <c r="L55" s="240" t="s">
        <v>4029</v>
      </c>
      <c r="M55" s="240"/>
      <c r="N55" s="240"/>
      <c r="O55" s="4" t="s">
        <v>4076</v>
      </c>
      <c r="P55" s="246">
        <v>1</v>
      </c>
      <c r="Q55" s="246"/>
      <c r="R55" s="246" t="str">
        <f t="shared" si="0"/>
        <v>FFFFFFFF</v>
      </c>
      <c r="S55" s="202">
        <v>100</v>
      </c>
      <c r="T55" s="202">
        <v>100</v>
      </c>
      <c r="U55" s="202">
        <v>100</v>
      </c>
      <c r="V55" s="202">
        <v>100</v>
      </c>
      <c r="X55" s="242"/>
      <c r="Z55" s="239">
        <f t="shared" si="4"/>
        <v>0</v>
      </c>
      <c r="AA55" s="253" t="s">
        <v>4179</v>
      </c>
      <c r="AB55" s="265" t="str">
        <f t="shared" si="8"/>
        <v>麻生歯科医院</v>
      </c>
      <c r="AC55" s="254" t="s">
        <v>4194</v>
      </c>
      <c r="AD55" s="254" t="s">
        <v>4181</v>
      </c>
      <c r="AE55" s="254">
        <f t="shared" si="9"/>
        <v>0</v>
      </c>
      <c r="AF55" s="254" t="s">
        <v>4182</v>
      </c>
      <c r="AG55" s="254" t="s">
        <v>4183</v>
      </c>
      <c r="AH55" s="74" t="str">
        <f t="shared" si="10"/>
        <v>名称：麻生歯科医院&lt;br&gt;住所：大分県佐伯市駅前１－４－８&lt;br&gt;施設分類：歯科&lt;br&gt;TEL：0972-20-0808&lt;br&gt;：ID：4431153200000&lt;br&gt;：&lt;br&gt;：&lt;br&gt;</v>
      </c>
      <c r="AI55" s="255" t="s">
        <v>4184</v>
      </c>
      <c r="AJ55" s="253" t="str">
        <f t="shared" si="1"/>
        <v>FFFFFFFF</v>
      </c>
      <c r="AK55" s="253" t="s">
        <v>4185</v>
      </c>
      <c r="AL55" s="265">
        <f t="shared" si="2"/>
        <v>1</v>
      </c>
      <c r="AM55" s="253" t="s">
        <v>4186</v>
      </c>
      <c r="AN55" s="253" t="s">
        <v>4187</v>
      </c>
      <c r="AO55" s="254">
        <f t="shared" si="5"/>
        <v>0</v>
      </c>
      <c r="AP55" s="253" t="s">
        <v>4188</v>
      </c>
      <c r="AQ55" s="74" t="str">
        <f t="shared" si="6"/>
        <v>https://www.pref.oita.jp/uploaded/life/2327624_4659445_img.png</v>
      </c>
      <c r="AR55" s="254" t="s">
        <v>4189</v>
      </c>
      <c r="AS55" s="254" t="s">
        <v>4190</v>
      </c>
      <c r="AT55" s="265">
        <f t="shared" si="11"/>
        <v>131.90318584400001</v>
      </c>
      <c r="AU55" s="254" t="s">
        <v>4191</v>
      </c>
      <c r="AV55" s="265">
        <f t="shared" si="12"/>
        <v>32.9717047671</v>
      </c>
      <c r="AW55" s="254" t="s">
        <v>4192</v>
      </c>
      <c r="AX55" s="254" t="s">
        <v>4193</v>
      </c>
      <c r="AY55" s="244" t="str">
        <f t="shared" si="7"/>
        <v>&lt;Placemark&gt;&lt;name&gt;麻生歯科医院&lt;/name&gt;&lt;Snippet maxLines="0"&gt;&lt;/Snippet&gt;&lt;description&gt;&lt;![CDATA[名称：麻生歯科医院&lt;br&gt;住所：大分県佐伯市駅前１－４－８&lt;br&gt;施設分類：歯科&lt;br&gt;TEL：0972-20-0808&lt;br&gt;：ID：4431153200000&lt;br&gt;：&lt;br&gt;：&lt;br&gt;]]&gt;&lt;/description&gt;&lt;Style&gt;&lt;IconStyle&gt;&lt;color&gt;FFFFFFFF&lt;/color&gt;&lt;scale&gt;1&lt;/scale&gt;&lt;heading&gt;0&lt;/heading&gt;&lt;Icon&gt;&lt;href&gt;https://www.pref.oita.jp/uploaded/life/2327624_4659445_img.png&lt;/href&gt;&lt;/Icon&gt;&lt;/IconStyle&gt;&lt;/Style&gt;&lt;Point&gt;&lt;coordinates&gt;131.903185844,32.9717047671&lt;/coordinates&gt;&lt;/Point&gt;&lt;/Placemark&gt;</v>
      </c>
    </row>
    <row r="56" spans="1:51">
      <c r="A56" s="198">
        <v>51</v>
      </c>
      <c r="B56" s="211" t="s">
        <v>5547</v>
      </c>
      <c r="C56" s="4" t="str">
        <f t="shared" si="3"/>
        <v>名称：上田歯科医院&lt;br&gt;住所：大分県佐伯市弥生大字井崎字川又１３６６－１&lt;br&gt;施設分類：歯科&lt;br&gt;TEL：0972-46-2725&lt;br&gt;：ID：4431153400000&lt;br&gt;：&lt;br&gt;：&lt;br&gt;</v>
      </c>
      <c r="D56" s="211"/>
      <c r="E56" s="245"/>
      <c r="F56" s="202" t="s">
        <v>4366</v>
      </c>
      <c r="G56" s="245">
        <v>32.971882884220697</v>
      </c>
      <c r="H56" s="202">
        <v>131.84063590849399</v>
      </c>
      <c r="I56" s="245" t="s">
        <v>2975</v>
      </c>
      <c r="J56" s="245" t="s">
        <v>2978</v>
      </c>
      <c r="K56" s="240" t="s">
        <v>4237</v>
      </c>
      <c r="L56" s="240" t="s">
        <v>4030</v>
      </c>
      <c r="M56" s="240"/>
      <c r="N56" s="240"/>
      <c r="O56" s="4" t="s">
        <v>4076</v>
      </c>
      <c r="P56" s="246">
        <v>1</v>
      </c>
      <c r="Q56" s="246"/>
      <c r="R56" s="246" t="str">
        <f t="shared" si="0"/>
        <v>FFFFFFFF</v>
      </c>
      <c r="S56" s="202">
        <v>100</v>
      </c>
      <c r="T56" s="202">
        <v>100</v>
      </c>
      <c r="U56" s="202">
        <v>100</v>
      </c>
      <c r="V56" s="202">
        <v>100</v>
      </c>
      <c r="X56" s="242"/>
      <c r="Z56" s="239">
        <f t="shared" si="4"/>
        <v>0</v>
      </c>
      <c r="AA56" s="253" t="s">
        <v>4179</v>
      </c>
      <c r="AB56" s="265" t="str">
        <f t="shared" si="8"/>
        <v>上田歯科医院</v>
      </c>
      <c r="AC56" s="254" t="s">
        <v>4194</v>
      </c>
      <c r="AD56" s="254" t="s">
        <v>4181</v>
      </c>
      <c r="AE56" s="254">
        <f t="shared" si="9"/>
        <v>0</v>
      </c>
      <c r="AF56" s="254" t="s">
        <v>4182</v>
      </c>
      <c r="AG56" s="254" t="s">
        <v>4183</v>
      </c>
      <c r="AH56" s="74" t="str">
        <f t="shared" si="10"/>
        <v>名称：上田歯科医院&lt;br&gt;住所：大分県佐伯市弥生大字井崎字川又１３６６－１&lt;br&gt;施設分類：歯科&lt;br&gt;TEL：0972-46-2725&lt;br&gt;：ID：4431153400000&lt;br&gt;：&lt;br&gt;：&lt;br&gt;</v>
      </c>
      <c r="AI56" s="255" t="s">
        <v>4184</v>
      </c>
      <c r="AJ56" s="253" t="str">
        <f t="shared" si="1"/>
        <v>FFFFFFFF</v>
      </c>
      <c r="AK56" s="253" t="s">
        <v>4185</v>
      </c>
      <c r="AL56" s="265">
        <f t="shared" si="2"/>
        <v>1</v>
      </c>
      <c r="AM56" s="253" t="s">
        <v>4186</v>
      </c>
      <c r="AN56" s="253" t="s">
        <v>4187</v>
      </c>
      <c r="AO56" s="254">
        <f t="shared" si="5"/>
        <v>0</v>
      </c>
      <c r="AP56" s="253" t="s">
        <v>4188</v>
      </c>
      <c r="AQ56" s="74" t="str">
        <f t="shared" si="6"/>
        <v>https://www.pref.oita.jp/uploaded/life/2327624_4659445_img.png</v>
      </c>
      <c r="AR56" s="254" t="s">
        <v>4189</v>
      </c>
      <c r="AS56" s="254" t="s">
        <v>4190</v>
      </c>
      <c r="AT56" s="265">
        <f t="shared" si="11"/>
        <v>131.84063590849399</v>
      </c>
      <c r="AU56" s="254" t="s">
        <v>4191</v>
      </c>
      <c r="AV56" s="265">
        <f t="shared" si="12"/>
        <v>32.971882884220697</v>
      </c>
      <c r="AW56" s="254" t="s">
        <v>4192</v>
      </c>
      <c r="AX56" s="254" t="s">
        <v>4193</v>
      </c>
      <c r="AY56" s="244" t="str">
        <f t="shared" si="7"/>
        <v>&lt;Placemark&gt;&lt;name&gt;上田歯科医院&lt;/name&gt;&lt;Snippet maxLines="0"&gt;&lt;/Snippet&gt;&lt;description&gt;&lt;![CDATA[名称：上田歯科医院&lt;br&gt;住所：大分県佐伯市弥生大字井崎字川又１３６６－１&lt;br&gt;施設分類：歯科&lt;br&gt;TEL：0972-46-2725&lt;br&gt;：ID：4431153400000&lt;br&gt;：&lt;br&gt;：&lt;br&gt;]]&gt;&lt;/description&gt;&lt;Style&gt;&lt;IconStyle&gt;&lt;color&gt;FFFFFFFF&lt;/color&gt;&lt;scale&gt;1&lt;/scale&gt;&lt;heading&gt;0&lt;/heading&gt;&lt;Icon&gt;&lt;href&gt;https://www.pref.oita.jp/uploaded/life/2327624_4659445_img.png&lt;/href&gt;&lt;/Icon&gt;&lt;/IconStyle&gt;&lt;/Style&gt;&lt;Point&gt;&lt;coordinates&gt;131.840635908494,32.9718828842207&lt;/coordinates&gt;&lt;/Point&gt;&lt;/Placemark&gt;</v>
      </c>
    </row>
    <row r="57" spans="1:51">
      <c r="A57" s="198">
        <v>52</v>
      </c>
      <c r="B57" s="211" t="s">
        <v>5546</v>
      </c>
      <c r="C57" s="4" t="str">
        <f t="shared" si="3"/>
        <v>名称：上浦歯科クリニック&lt;br&gt;住所：大分県佐伯市上浦津井浦&lt;br&gt;施設分類：歯科&lt;br&gt;TEL：0972-32-2320&lt;br&gt;：ID：4431153600000&lt;br&gt;：&lt;br&gt;：&lt;br&gt;</v>
      </c>
      <c r="D57" s="211"/>
      <c r="E57" s="245"/>
      <c r="F57" s="202" t="s">
        <v>4367</v>
      </c>
      <c r="G57" s="245">
        <v>33.053219400000003</v>
      </c>
      <c r="H57" s="202">
        <v>131.93141510000001</v>
      </c>
      <c r="I57" s="245" t="s">
        <v>2975</v>
      </c>
      <c r="J57" s="245" t="s">
        <v>2980</v>
      </c>
      <c r="K57" s="240" t="s">
        <v>4238</v>
      </c>
      <c r="L57" s="240" t="s">
        <v>4031</v>
      </c>
      <c r="M57" s="240"/>
      <c r="N57" s="240"/>
      <c r="O57" s="4" t="s">
        <v>4076</v>
      </c>
      <c r="P57" s="246">
        <v>1</v>
      </c>
      <c r="Q57" s="246"/>
      <c r="R57" s="246" t="str">
        <f t="shared" si="0"/>
        <v>FFFFFFFF</v>
      </c>
      <c r="S57" s="202">
        <v>100</v>
      </c>
      <c r="T57" s="202">
        <v>100</v>
      </c>
      <c r="U57" s="202">
        <v>100</v>
      </c>
      <c r="V57" s="202">
        <v>100</v>
      </c>
      <c r="X57" s="242"/>
      <c r="Z57" s="239">
        <f t="shared" si="4"/>
        <v>0</v>
      </c>
      <c r="AA57" s="253" t="s">
        <v>4179</v>
      </c>
      <c r="AB57" s="265" t="str">
        <f t="shared" si="8"/>
        <v>上浦歯科クリニック</v>
      </c>
      <c r="AC57" s="254" t="s">
        <v>4194</v>
      </c>
      <c r="AD57" s="254" t="s">
        <v>4181</v>
      </c>
      <c r="AE57" s="254">
        <f t="shared" si="9"/>
        <v>0</v>
      </c>
      <c r="AF57" s="254" t="s">
        <v>4182</v>
      </c>
      <c r="AG57" s="254" t="s">
        <v>4183</v>
      </c>
      <c r="AH57" s="74" t="str">
        <f t="shared" si="10"/>
        <v>名称：上浦歯科クリニック&lt;br&gt;住所：大分県佐伯市上浦津井浦&lt;br&gt;施設分類：歯科&lt;br&gt;TEL：0972-32-2320&lt;br&gt;：ID：4431153600000&lt;br&gt;：&lt;br&gt;：&lt;br&gt;</v>
      </c>
      <c r="AI57" s="255" t="s">
        <v>4184</v>
      </c>
      <c r="AJ57" s="253" t="str">
        <f t="shared" si="1"/>
        <v>FFFFFFFF</v>
      </c>
      <c r="AK57" s="253" t="s">
        <v>4185</v>
      </c>
      <c r="AL57" s="265">
        <f t="shared" si="2"/>
        <v>1</v>
      </c>
      <c r="AM57" s="253" t="s">
        <v>4186</v>
      </c>
      <c r="AN57" s="253" t="s">
        <v>4187</v>
      </c>
      <c r="AO57" s="254">
        <f t="shared" si="5"/>
        <v>0</v>
      </c>
      <c r="AP57" s="253" t="s">
        <v>4188</v>
      </c>
      <c r="AQ57" s="74" t="str">
        <f t="shared" si="6"/>
        <v>https://www.pref.oita.jp/uploaded/life/2327624_4659445_img.png</v>
      </c>
      <c r="AR57" s="254" t="s">
        <v>4189</v>
      </c>
      <c r="AS57" s="254" t="s">
        <v>4190</v>
      </c>
      <c r="AT57" s="265">
        <f t="shared" si="11"/>
        <v>131.93141510000001</v>
      </c>
      <c r="AU57" s="254" t="s">
        <v>4191</v>
      </c>
      <c r="AV57" s="265">
        <f t="shared" si="12"/>
        <v>33.053219400000003</v>
      </c>
      <c r="AW57" s="254" t="s">
        <v>4192</v>
      </c>
      <c r="AX57" s="254" t="s">
        <v>4193</v>
      </c>
      <c r="AY57" s="244" t="str">
        <f t="shared" si="7"/>
        <v>&lt;Placemark&gt;&lt;name&gt;上浦歯科クリニック&lt;/name&gt;&lt;Snippet maxLines="0"&gt;&lt;/Snippet&gt;&lt;description&gt;&lt;![CDATA[名称：上浦歯科クリニック&lt;br&gt;住所：大分県佐伯市上浦津井浦&lt;br&gt;施設分類：歯科&lt;br&gt;TEL：0972-32-2320&lt;br&gt;：ID：4431153600000&lt;br&gt;：&lt;br&gt;：&lt;br&gt;]]&gt;&lt;/description&gt;&lt;Style&gt;&lt;IconStyle&gt;&lt;color&gt;FFFFFFFF&lt;/color&gt;&lt;scale&gt;1&lt;/scale&gt;&lt;heading&gt;0&lt;/heading&gt;&lt;Icon&gt;&lt;href&gt;https://www.pref.oita.jp/uploaded/life/2327624_4659445_img.png&lt;/href&gt;&lt;/Icon&gt;&lt;/IconStyle&gt;&lt;/Style&gt;&lt;Point&gt;&lt;coordinates&gt;131.9314151,33.0532194&lt;/coordinates&gt;&lt;/Point&gt;&lt;/Placemark&gt;</v>
      </c>
    </row>
    <row r="58" spans="1:51">
      <c r="A58" s="198">
        <v>53</v>
      </c>
      <c r="B58" s="211" t="s">
        <v>5545</v>
      </c>
      <c r="C58" s="4" t="str">
        <f t="shared" si="3"/>
        <v>名称：川野歯科医院&lt;br&gt;住所：大分県佐伯市春日町８－１２&lt;br&gt;施設分類：歯科&lt;br&gt;TEL：0972-22-2105&lt;br&gt;：ID：4431153700000&lt;br&gt;：&lt;br&gt;：&lt;br&gt;</v>
      </c>
      <c r="D58" s="211"/>
      <c r="E58" s="202"/>
      <c r="F58" s="202" t="s">
        <v>4368</v>
      </c>
      <c r="G58" s="202">
        <v>32.9760682</v>
      </c>
      <c r="H58" s="202">
        <v>131.90352340000001</v>
      </c>
      <c r="I58" s="202" t="s">
        <v>2975</v>
      </c>
      <c r="J58" s="202" t="s">
        <v>2981</v>
      </c>
      <c r="K58" s="240" t="s">
        <v>4239</v>
      </c>
      <c r="L58" s="240" t="s">
        <v>4032</v>
      </c>
      <c r="M58" s="240"/>
      <c r="N58" s="240"/>
      <c r="O58" s="4" t="s">
        <v>4076</v>
      </c>
      <c r="P58" s="246">
        <v>1</v>
      </c>
      <c r="Q58" s="246"/>
      <c r="R58" s="246" t="str">
        <f t="shared" si="0"/>
        <v>FFFFFFFF</v>
      </c>
      <c r="S58" s="202">
        <v>100</v>
      </c>
      <c r="T58" s="202">
        <v>100</v>
      </c>
      <c r="U58" s="202">
        <v>100</v>
      </c>
      <c r="V58" s="202">
        <v>100</v>
      </c>
      <c r="X58" s="242"/>
      <c r="Z58" s="239">
        <f t="shared" si="4"/>
        <v>0</v>
      </c>
      <c r="AA58" s="253" t="s">
        <v>4179</v>
      </c>
      <c r="AB58" s="265" t="str">
        <f t="shared" si="8"/>
        <v>川野歯科医院</v>
      </c>
      <c r="AC58" s="254" t="s">
        <v>4194</v>
      </c>
      <c r="AD58" s="254" t="s">
        <v>4181</v>
      </c>
      <c r="AE58" s="254">
        <f t="shared" si="9"/>
        <v>0</v>
      </c>
      <c r="AF58" s="254" t="s">
        <v>4182</v>
      </c>
      <c r="AG58" s="254" t="s">
        <v>4183</v>
      </c>
      <c r="AH58" s="74" t="str">
        <f t="shared" si="10"/>
        <v>名称：川野歯科医院&lt;br&gt;住所：大分県佐伯市春日町８－１２&lt;br&gt;施設分類：歯科&lt;br&gt;TEL：0972-22-2105&lt;br&gt;：ID：4431153700000&lt;br&gt;：&lt;br&gt;：&lt;br&gt;</v>
      </c>
      <c r="AI58" s="255" t="s">
        <v>4184</v>
      </c>
      <c r="AJ58" s="253" t="str">
        <f t="shared" si="1"/>
        <v>FFFFFFFF</v>
      </c>
      <c r="AK58" s="253" t="s">
        <v>4185</v>
      </c>
      <c r="AL58" s="265">
        <f t="shared" si="2"/>
        <v>1</v>
      </c>
      <c r="AM58" s="253" t="s">
        <v>4186</v>
      </c>
      <c r="AN58" s="253" t="s">
        <v>4187</v>
      </c>
      <c r="AO58" s="254">
        <f t="shared" si="5"/>
        <v>0</v>
      </c>
      <c r="AP58" s="253" t="s">
        <v>4188</v>
      </c>
      <c r="AQ58" s="74" t="str">
        <f t="shared" si="6"/>
        <v>https://www.pref.oita.jp/uploaded/life/2327624_4659445_img.png</v>
      </c>
      <c r="AR58" s="254" t="s">
        <v>4189</v>
      </c>
      <c r="AS58" s="254" t="s">
        <v>4190</v>
      </c>
      <c r="AT58" s="265">
        <f t="shared" si="11"/>
        <v>131.90352340000001</v>
      </c>
      <c r="AU58" s="254" t="s">
        <v>4191</v>
      </c>
      <c r="AV58" s="265">
        <f t="shared" si="12"/>
        <v>32.9760682</v>
      </c>
      <c r="AW58" s="254" t="s">
        <v>4192</v>
      </c>
      <c r="AX58" s="254" t="s">
        <v>4193</v>
      </c>
      <c r="AY58" s="244" t="str">
        <f t="shared" si="7"/>
        <v>&lt;Placemark&gt;&lt;name&gt;川野歯科医院&lt;/name&gt;&lt;Snippet maxLines="0"&gt;&lt;/Snippet&gt;&lt;description&gt;&lt;![CDATA[名称：川野歯科医院&lt;br&gt;住所：大分県佐伯市春日町８－１２&lt;br&gt;施設分類：歯科&lt;br&gt;TEL：0972-22-2105&lt;br&gt;：ID：4431153700000&lt;br&gt;：&lt;br&gt;：&lt;br&gt;]]&gt;&lt;/description&gt;&lt;Style&gt;&lt;IconStyle&gt;&lt;color&gt;FFFFFFFF&lt;/color&gt;&lt;scale&gt;1&lt;/scale&gt;&lt;heading&gt;0&lt;/heading&gt;&lt;Icon&gt;&lt;href&gt;https://www.pref.oita.jp/uploaded/life/2327624_4659445_img.png&lt;/href&gt;&lt;/Icon&gt;&lt;/IconStyle&gt;&lt;/Style&gt;&lt;Point&gt;&lt;coordinates&gt;131.9035234,32.9760682&lt;/coordinates&gt;&lt;/Point&gt;&lt;/Placemark&gt;</v>
      </c>
    </row>
    <row r="59" spans="1:51">
      <c r="A59" s="198">
        <v>54</v>
      </c>
      <c r="B59" s="211" t="s">
        <v>5544</v>
      </c>
      <c r="C59" s="4" t="str">
        <f t="shared" si="3"/>
        <v>名称：きよなが歯科クリニック&lt;br&gt;住所：大分県佐伯市鶴岡町１－１１－５９&lt;br&gt;施設分類：歯科&lt;br&gt;TEL：0972-20-0702&lt;br&gt;：ID：4431153800000&lt;br&gt;：&lt;br&gt;：&lt;br&gt;</v>
      </c>
      <c r="D59" s="211"/>
      <c r="E59" s="202"/>
      <c r="F59" s="202" t="s">
        <v>4369</v>
      </c>
      <c r="G59" s="202">
        <v>32.959210712599997</v>
      </c>
      <c r="H59" s="202">
        <v>131.88194274899999</v>
      </c>
      <c r="I59" s="202" t="s">
        <v>2975</v>
      </c>
      <c r="J59" s="202" t="s">
        <v>2982</v>
      </c>
      <c r="K59" s="240" t="s">
        <v>4240</v>
      </c>
      <c r="L59" s="240" t="s">
        <v>4033</v>
      </c>
      <c r="M59" s="240"/>
      <c r="N59" s="240"/>
      <c r="O59" s="4" t="s">
        <v>4076</v>
      </c>
      <c r="P59" s="246">
        <v>1</v>
      </c>
      <c r="Q59" s="246"/>
      <c r="R59" s="246" t="str">
        <f t="shared" si="0"/>
        <v>FFFFFFFF</v>
      </c>
      <c r="S59" s="202">
        <v>100</v>
      </c>
      <c r="T59" s="202">
        <v>100</v>
      </c>
      <c r="U59" s="202">
        <v>100</v>
      </c>
      <c r="V59" s="202">
        <v>100</v>
      </c>
      <c r="X59" s="242"/>
      <c r="Z59" s="239">
        <f t="shared" si="4"/>
        <v>0</v>
      </c>
      <c r="AA59" s="253" t="s">
        <v>4179</v>
      </c>
      <c r="AB59" s="265" t="str">
        <f t="shared" si="8"/>
        <v>きよなが歯科クリニック</v>
      </c>
      <c r="AC59" s="254" t="s">
        <v>4194</v>
      </c>
      <c r="AD59" s="254" t="s">
        <v>4181</v>
      </c>
      <c r="AE59" s="254">
        <f t="shared" si="9"/>
        <v>0</v>
      </c>
      <c r="AF59" s="254" t="s">
        <v>4182</v>
      </c>
      <c r="AG59" s="254" t="s">
        <v>4183</v>
      </c>
      <c r="AH59" s="74" t="str">
        <f t="shared" si="10"/>
        <v>名称：きよなが歯科クリニック&lt;br&gt;住所：大分県佐伯市鶴岡町１－１１－５９&lt;br&gt;施設分類：歯科&lt;br&gt;TEL：0972-20-0702&lt;br&gt;：ID：4431153800000&lt;br&gt;：&lt;br&gt;：&lt;br&gt;</v>
      </c>
      <c r="AI59" s="255" t="s">
        <v>4184</v>
      </c>
      <c r="AJ59" s="253" t="str">
        <f t="shared" si="1"/>
        <v>FFFFFFFF</v>
      </c>
      <c r="AK59" s="253" t="s">
        <v>4185</v>
      </c>
      <c r="AL59" s="265">
        <f t="shared" si="2"/>
        <v>1</v>
      </c>
      <c r="AM59" s="253" t="s">
        <v>4186</v>
      </c>
      <c r="AN59" s="253" t="s">
        <v>4187</v>
      </c>
      <c r="AO59" s="254">
        <f t="shared" si="5"/>
        <v>0</v>
      </c>
      <c r="AP59" s="253" t="s">
        <v>4188</v>
      </c>
      <c r="AQ59" s="74" t="str">
        <f t="shared" si="6"/>
        <v>https://www.pref.oita.jp/uploaded/life/2327624_4659445_img.png</v>
      </c>
      <c r="AR59" s="254" t="s">
        <v>4189</v>
      </c>
      <c r="AS59" s="254" t="s">
        <v>4190</v>
      </c>
      <c r="AT59" s="265">
        <f t="shared" si="11"/>
        <v>131.88194274899999</v>
      </c>
      <c r="AU59" s="254" t="s">
        <v>4191</v>
      </c>
      <c r="AV59" s="265">
        <f t="shared" si="12"/>
        <v>32.959210712599997</v>
      </c>
      <c r="AW59" s="254" t="s">
        <v>4192</v>
      </c>
      <c r="AX59" s="254" t="s">
        <v>4193</v>
      </c>
      <c r="AY59" s="244" t="str">
        <f t="shared" si="7"/>
        <v>&lt;Placemark&gt;&lt;name&gt;きよなが歯科クリニック&lt;/name&gt;&lt;Snippet maxLines="0"&gt;&lt;/Snippet&gt;&lt;description&gt;&lt;![CDATA[名称：きよなが歯科クリニック&lt;br&gt;住所：大分県佐伯市鶴岡町１－１１－５９&lt;br&gt;施設分類：歯科&lt;br&gt;TEL：0972-20-0702&lt;br&gt;：ID：4431153800000&lt;br&gt;：&lt;br&gt;：&lt;br&gt;]]&gt;&lt;/description&gt;&lt;Style&gt;&lt;IconStyle&gt;&lt;color&gt;FFFFFFFF&lt;/color&gt;&lt;scale&gt;1&lt;/scale&gt;&lt;heading&gt;0&lt;/heading&gt;&lt;Icon&gt;&lt;href&gt;https://www.pref.oita.jp/uploaded/life/2327624_4659445_img.png&lt;/href&gt;&lt;/Icon&gt;&lt;/IconStyle&gt;&lt;/Style&gt;&lt;Point&gt;&lt;coordinates&gt;131.881942749,32.9592107126&lt;/coordinates&gt;&lt;/Point&gt;&lt;/Placemark&gt;</v>
      </c>
    </row>
    <row r="60" spans="1:51">
      <c r="A60" s="198">
        <v>55</v>
      </c>
      <c r="B60" s="211" t="s">
        <v>5543</v>
      </c>
      <c r="C60" s="4" t="str">
        <f t="shared" si="3"/>
        <v>名称：隈歯科医院&lt;br&gt;住所：大分県佐伯市長島町&lt;br&gt;施設分類：歯科&lt;br&gt;TEL：0972-24-1515&lt;br&gt;：ID：4431153900000&lt;br&gt;：&lt;br&gt;：&lt;br&gt;</v>
      </c>
      <c r="D60" s="211"/>
      <c r="E60" s="245"/>
      <c r="F60" s="202" t="s">
        <v>4370</v>
      </c>
      <c r="G60" s="245">
        <v>32.957267267135997</v>
      </c>
      <c r="H60" s="202">
        <v>131.90891546044799</v>
      </c>
      <c r="I60" s="245" t="s">
        <v>2975</v>
      </c>
      <c r="J60" s="245" t="s">
        <v>2983</v>
      </c>
      <c r="K60" s="240" t="s">
        <v>4241</v>
      </c>
      <c r="L60" s="240" t="s">
        <v>4034</v>
      </c>
      <c r="M60" s="240"/>
      <c r="N60" s="240"/>
      <c r="O60" s="4" t="s">
        <v>4076</v>
      </c>
      <c r="P60" s="246">
        <v>1</v>
      </c>
      <c r="Q60" s="246"/>
      <c r="R60" s="246" t="str">
        <f t="shared" si="0"/>
        <v>FFFFFFFF</v>
      </c>
      <c r="S60" s="202">
        <v>100</v>
      </c>
      <c r="T60" s="202">
        <v>100</v>
      </c>
      <c r="U60" s="202">
        <v>100</v>
      </c>
      <c r="V60" s="202">
        <v>100</v>
      </c>
      <c r="X60" s="242"/>
      <c r="Z60" s="239">
        <f t="shared" si="4"/>
        <v>0</v>
      </c>
      <c r="AA60" s="253" t="s">
        <v>4179</v>
      </c>
      <c r="AB60" s="265" t="str">
        <f t="shared" si="8"/>
        <v>隈歯科医院</v>
      </c>
      <c r="AC60" s="254" t="s">
        <v>4194</v>
      </c>
      <c r="AD60" s="254" t="s">
        <v>4181</v>
      </c>
      <c r="AE60" s="254">
        <f t="shared" si="9"/>
        <v>0</v>
      </c>
      <c r="AF60" s="254" t="s">
        <v>4182</v>
      </c>
      <c r="AG60" s="254" t="s">
        <v>4183</v>
      </c>
      <c r="AH60" s="74" t="str">
        <f t="shared" si="10"/>
        <v>名称：隈歯科医院&lt;br&gt;住所：大分県佐伯市長島町&lt;br&gt;施設分類：歯科&lt;br&gt;TEL：0972-24-1515&lt;br&gt;：ID：4431153900000&lt;br&gt;：&lt;br&gt;：&lt;br&gt;</v>
      </c>
      <c r="AI60" s="255" t="s">
        <v>4184</v>
      </c>
      <c r="AJ60" s="253" t="str">
        <f t="shared" si="1"/>
        <v>FFFFFFFF</v>
      </c>
      <c r="AK60" s="253" t="s">
        <v>4185</v>
      </c>
      <c r="AL60" s="265">
        <f t="shared" si="2"/>
        <v>1</v>
      </c>
      <c r="AM60" s="253" t="s">
        <v>4186</v>
      </c>
      <c r="AN60" s="253" t="s">
        <v>4187</v>
      </c>
      <c r="AO60" s="254">
        <f t="shared" si="5"/>
        <v>0</v>
      </c>
      <c r="AP60" s="253" t="s">
        <v>4188</v>
      </c>
      <c r="AQ60" s="74" t="str">
        <f t="shared" si="6"/>
        <v>https://www.pref.oita.jp/uploaded/life/2327624_4659445_img.png</v>
      </c>
      <c r="AR60" s="254" t="s">
        <v>4189</v>
      </c>
      <c r="AS60" s="254" t="s">
        <v>4190</v>
      </c>
      <c r="AT60" s="265">
        <f t="shared" si="11"/>
        <v>131.90891546044799</v>
      </c>
      <c r="AU60" s="254" t="s">
        <v>4191</v>
      </c>
      <c r="AV60" s="265">
        <f t="shared" si="12"/>
        <v>32.957267267135997</v>
      </c>
      <c r="AW60" s="254" t="s">
        <v>4192</v>
      </c>
      <c r="AX60" s="254" t="s">
        <v>4193</v>
      </c>
      <c r="AY60" s="244" t="str">
        <f t="shared" si="7"/>
        <v>&lt;Placemark&gt;&lt;name&gt;隈歯科医院&lt;/name&gt;&lt;Snippet maxLines="0"&gt;&lt;/Snippet&gt;&lt;description&gt;&lt;![CDATA[名称：隈歯科医院&lt;br&gt;住所：大分県佐伯市長島町&lt;br&gt;施設分類：歯科&lt;br&gt;TEL：0972-24-1515&lt;br&gt;：ID：4431153900000&lt;br&gt;：&lt;br&gt;：&lt;br&gt;]]&gt;&lt;/description&gt;&lt;Style&gt;&lt;IconStyle&gt;&lt;color&gt;FFFFFFFF&lt;/color&gt;&lt;scale&gt;1&lt;/scale&gt;&lt;heading&gt;0&lt;/heading&gt;&lt;Icon&gt;&lt;href&gt;https://www.pref.oita.jp/uploaded/life/2327624_4659445_img.png&lt;/href&gt;&lt;/Icon&gt;&lt;/IconStyle&gt;&lt;/Style&gt;&lt;Point&gt;&lt;coordinates&gt;131.908915460448,32.957267267136&lt;/coordinates&gt;&lt;/Point&gt;&lt;/Placemark&gt;</v>
      </c>
    </row>
    <row r="61" spans="1:51">
      <c r="A61" s="198">
        <v>56</v>
      </c>
      <c r="B61" s="211" t="s">
        <v>5542</v>
      </c>
      <c r="C61" s="4" t="str">
        <f t="shared" si="3"/>
        <v>名称：タケオ歯科医院&lt;br&gt;住所：大分県佐伯市蒲江大字蒲江浦３３７８－１&lt;br&gt;施設分類：歯科&lt;br&gt;TEL：0972-42-1770&lt;br&gt;：ID：4431154100000&lt;br&gt;：&lt;br&gt;：&lt;br&gt;</v>
      </c>
      <c r="D61" s="211"/>
      <c r="E61" s="245"/>
      <c r="F61" s="202" t="s">
        <v>4371</v>
      </c>
      <c r="G61" s="245">
        <v>32.799287812000003</v>
      </c>
      <c r="H61" s="202">
        <v>131.92644596100001</v>
      </c>
      <c r="I61" s="245" t="s">
        <v>2975</v>
      </c>
      <c r="J61" s="245" t="s">
        <v>2984</v>
      </c>
      <c r="K61" s="240" t="s">
        <v>4242</v>
      </c>
      <c r="L61" s="240" t="s">
        <v>4035</v>
      </c>
      <c r="M61" s="240"/>
      <c r="N61" s="240"/>
      <c r="O61" s="4" t="s">
        <v>4076</v>
      </c>
      <c r="P61" s="246">
        <v>1</v>
      </c>
      <c r="Q61" s="246"/>
      <c r="R61" s="246" t="str">
        <f t="shared" si="0"/>
        <v>FFFFFFFF</v>
      </c>
      <c r="S61" s="202">
        <v>100</v>
      </c>
      <c r="T61" s="202">
        <v>100</v>
      </c>
      <c r="U61" s="202">
        <v>100</v>
      </c>
      <c r="V61" s="202">
        <v>100</v>
      </c>
      <c r="X61" s="242"/>
      <c r="Z61" s="239">
        <f t="shared" si="4"/>
        <v>0</v>
      </c>
      <c r="AA61" s="253" t="s">
        <v>4179</v>
      </c>
      <c r="AB61" s="265" t="str">
        <f t="shared" si="8"/>
        <v>タケオ歯科医院</v>
      </c>
      <c r="AC61" s="254" t="s">
        <v>4194</v>
      </c>
      <c r="AD61" s="254" t="s">
        <v>4181</v>
      </c>
      <c r="AE61" s="254">
        <f t="shared" si="9"/>
        <v>0</v>
      </c>
      <c r="AF61" s="254" t="s">
        <v>4182</v>
      </c>
      <c r="AG61" s="254" t="s">
        <v>4183</v>
      </c>
      <c r="AH61" s="74" t="str">
        <f t="shared" si="10"/>
        <v>名称：タケオ歯科医院&lt;br&gt;住所：大分県佐伯市蒲江大字蒲江浦３３７８－１&lt;br&gt;施設分類：歯科&lt;br&gt;TEL：0972-42-1770&lt;br&gt;：ID：4431154100000&lt;br&gt;：&lt;br&gt;：&lt;br&gt;</v>
      </c>
      <c r="AI61" s="255" t="s">
        <v>4184</v>
      </c>
      <c r="AJ61" s="253" t="str">
        <f t="shared" si="1"/>
        <v>FFFFFFFF</v>
      </c>
      <c r="AK61" s="253" t="s">
        <v>4185</v>
      </c>
      <c r="AL61" s="265">
        <f t="shared" si="2"/>
        <v>1</v>
      </c>
      <c r="AM61" s="253" t="s">
        <v>4186</v>
      </c>
      <c r="AN61" s="253" t="s">
        <v>4187</v>
      </c>
      <c r="AO61" s="254">
        <f t="shared" si="5"/>
        <v>0</v>
      </c>
      <c r="AP61" s="253" t="s">
        <v>4188</v>
      </c>
      <c r="AQ61" s="74" t="str">
        <f t="shared" si="6"/>
        <v>https://www.pref.oita.jp/uploaded/life/2327624_4659445_img.png</v>
      </c>
      <c r="AR61" s="254" t="s">
        <v>4189</v>
      </c>
      <c r="AS61" s="254" t="s">
        <v>4190</v>
      </c>
      <c r="AT61" s="265">
        <f t="shared" si="11"/>
        <v>131.92644596100001</v>
      </c>
      <c r="AU61" s="254" t="s">
        <v>4191</v>
      </c>
      <c r="AV61" s="265">
        <f t="shared" si="12"/>
        <v>32.799287812000003</v>
      </c>
      <c r="AW61" s="254" t="s">
        <v>4192</v>
      </c>
      <c r="AX61" s="254" t="s">
        <v>4193</v>
      </c>
      <c r="AY61" s="244" t="str">
        <f t="shared" si="7"/>
        <v>&lt;Placemark&gt;&lt;name&gt;タケオ歯科医院&lt;/name&gt;&lt;Snippet maxLines="0"&gt;&lt;/Snippet&gt;&lt;description&gt;&lt;![CDATA[名称：タケオ歯科医院&lt;br&gt;住所：大分県佐伯市蒲江大字蒲江浦３３７８－１&lt;br&gt;施設分類：歯科&lt;br&gt;TEL：0972-42-1770&lt;br&gt;：ID：4431154100000&lt;br&gt;：&lt;br&gt;：&lt;br&gt;]]&gt;&lt;/description&gt;&lt;Style&gt;&lt;IconStyle&gt;&lt;color&gt;FFFFFFFF&lt;/color&gt;&lt;scale&gt;1&lt;/scale&gt;&lt;heading&gt;0&lt;/heading&gt;&lt;Icon&gt;&lt;href&gt;https://www.pref.oita.jp/uploaded/life/2327624_4659445_img.png&lt;/href&gt;&lt;/Icon&gt;&lt;/IconStyle&gt;&lt;/Style&gt;&lt;Point&gt;&lt;coordinates&gt;131.926445961,32.799287812&lt;/coordinates&gt;&lt;/Point&gt;&lt;/Placemark&gt;</v>
      </c>
    </row>
    <row r="62" spans="1:51">
      <c r="A62" s="198">
        <v>57</v>
      </c>
      <c r="B62" s="211" t="s">
        <v>5541</v>
      </c>
      <c r="C62" s="4" t="str">
        <f t="shared" si="3"/>
        <v>名称：土屋デンタルクリニック&lt;br&gt;住所：大分県佐伯市春日町２－１&lt;br&gt;施設分類：歯科&lt;br&gt;TEL：0972-22-0709&lt;br&gt;：ID：4431154200000&lt;br&gt;：&lt;br&gt;：&lt;br&gt;</v>
      </c>
      <c r="D62" s="211"/>
      <c r="E62" s="202"/>
      <c r="F62" s="202" t="s">
        <v>4372</v>
      </c>
      <c r="G62" s="202">
        <v>32.9744949846</v>
      </c>
      <c r="H62" s="202">
        <v>131.902509928</v>
      </c>
      <c r="I62" s="202" t="s">
        <v>2975</v>
      </c>
      <c r="J62" s="202" t="s">
        <v>2986</v>
      </c>
      <c r="K62" s="240" t="s">
        <v>4243</v>
      </c>
      <c r="L62" s="240" t="s">
        <v>4036</v>
      </c>
      <c r="M62" s="240"/>
      <c r="N62" s="240"/>
      <c r="O62" s="4" t="s">
        <v>4076</v>
      </c>
      <c r="P62" s="246">
        <v>1</v>
      </c>
      <c r="Q62" s="246"/>
      <c r="R62" s="246" t="str">
        <f t="shared" si="0"/>
        <v>FFFFFFFF</v>
      </c>
      <c r="S62" s="202">
        <v>100</v>
      </c>
      <c r="T62" s="202">
        <v>100</v>
      </c>
      <c r="U62" s="202">
        <v>100</v>
      </c>
      <c r="V62" s="202">
        <v>100</v>
      </c>
      <c r="X62" s="242"/>
      <c r="Z62" s="239">
        <f t="shared" si="4"/>
        <v>0</v>
      </c>
      <c r="AA62" s="253" t="s">
        <v>4179</v>
      </c>
      <c r="AB62" s="265" t="str">
        <f t="shared" si="8"/>
        <v>土屋デンタルクリニック</v>
      </c>
      <c r="AC62" s="254" t="s">
        <v>4194</v>
      </c>
      <c r="AD62" s="254" t="s">
        <v>4181</v>
      </c>
      <c r="AE62" s="254">
        <f t="shared" si="9"/>
        <v>0</v>
      </c>
      <c r="AF62" s="254" t="s">
        <v>4182</v>
      </c>
      <c r="AG62" s="254" t="s">
        <v>4183</v>
      </c>
      <c r="AH62" s="74" t="str">
        <f t="shared" si="10"/>
        <v>名称：土屋デンタルクリニック&lt;br&gt;住所：大分県佐伯市春日町２－１&lt;br&gt;施設分類：歯科&lt;br&gt;TEL：0972-22-0709&lt;br&gt;：ID：4431154200000&lt;br&gt;：&lt;br&gt;：&lt;br&gt;</v>
      </c>
      <c r="AI62" s="255" t="s">
        <v>4184</v>
      </c>
      <c r="AJ62" s="253" t="str">
        <f t="shared" si="1"/>
        <v>FFFFFFFF</v>
      </c>
      <c r="AK62" s="253" t="s">
        <v>4185</v>
      </c>
      <c r="AL62" s="265">
        <f t="shared" si="2"/>
        <v>1</v>
      </c>
      <c r="AM62" s="253" t="s">
        <v>4186</v>
      </c>
      <c r="AN62" s="253" t="s">
        <v>4187</v>
      </c>
      <c r="AO62" s="254">
        <f t="shared" si="5"/>
        <v>0</v>
      </c>
      <c r="AP62" s="253" t="s">
        <v>4188</v>
      </c>
      <c r="AQ62" s="74" t="str">
        <f t="shared" si="6"/>
        <v>https://www.pref.oita.jp/uploaded/life/2327624_4659445_img.png</v>
      </c>
      <c r="AR62" s="254" t="s">
        <v>4189</v>
      </c>
      <c r="AS62" s="254" t="s">
        <v>4190</v>
      </c>
      <c r="AT62" s="265">
        <f t="shared" si="11"/>
        <v>131.902509928</v>
      </c>
      <c r="AU62" s="254" t="s">
        <v>4191</v>
      </c>
      <c r="AV62" s="265">
        <f t="shared" si="12"/>
        <v>32.9744949846</v>
      </c>
      <c r="AW62" s="254" t="s">
        <v>4192</v>
      </c>
      <c r="AX62" s="254" t="s">
        <v>4193</v>
      </c>
      <c r="AY62" s="244" t="str">
        <f t="shared" si="7"/>
        <v>&lt;Placemark&gt;&lt;name&gt;土屋デンタルクリニック&lt;/name&gt;&lt;Snippet maxLines="0"&gt;&lt;/Snippet&gt;&lt;description&gt;&lt;![CDATA[名称：土屋デンタルクリニック&lt;br&gt;住所：大分県佐伯市春日町２－１&lt;br&gt;施設分類：歯科&lt;br&gt;TEL：0972-22-0709&lt;br&gt;：ID：4431154200000&lt;br&gt;：&lt;br&gt;：&lt;br&gt;]]&gt;&lt;/description&gt;&lt;Style&gt;&lt;IconStyle&gt;&lt;color&gt;FFFFFFFF&lt;/color&gt;&lt;scale&gt;1&lt;/scale&gt;&lt;heading&gt;0&lt;/heading&gt;&lt;Icon&gt;&lt;href&gt;https://www.pref.oita.jp/uploaded/life/2327624_4659445_img.png&lt;/href&gt;&lt;/Icon&gt;&lt;/IconStyle&gt;&lt;/Style&gt;&lt;Point&gt;&lt;coordinates&gt;131.902509928,32.9744949846&lt;/coordinates&gt;&lt;/Point&gt;&lt;/Placemark&gt;</v>
      </c>
    </row>
    <row r="63" spans="1:51">
      <c r="A63" s="198">
        <v>58</v>
      </c>
      <c r="B63" s="211" t="s">
        <v>5540</v>
      </c>
      <c r="C63" s="4" t="str">
        <f t="shared" si="3"/>
        <v>名称：つるおか歯科医院&lt;br&gt;住所：大分県佐伯市鶴岡町３－１０－１７&lt;br&gt;施設分類：歯科&lt;br&gt;TEL：0972-23-7330&lt;br&gt;：ID：4431154300000&lt;br&gt;：&lt;br&gt;：&lt;br&gt;</v>
      </c>
      <c r="D63" s="211"/>
      <c r="E63" s="202"/>
      <c r="F63" s="202" t="s">
        <v>4373</v>
      </c>
      <c r="G63" s="202">
        <v>32.959105500299998</v>
      </c>
      <c r="H63" s="202">
        <v>131.87882937500001</v>
      </c>
      <c r="I63" s="202" t="s">
        <v>2975</v>
      </c>
      <c r="J63" s="202" t="s">
        <v>2989</v>
      </c>
      <c r="K63" s="240" t="s">
        <v>4244</v>
      </c>
      <c r="L63" s="240" t="s">
        <v>4037</v>
      </c>
      <c r="M63" s="240"/>
      <c r="N63" s="240"/>
      <c r="O63" s="4" t="s">
        <v>4076</v>
      </c>
      <c r="P63" s="246">
        <v>1</v>
      </c>
      <c r="Q63" s="246"/>
      <c r="R63" s="246" t="str">
        <f t="shared" si="0"/>
        <v>FFFFFFFF</v>
      </c>
      <c r="S63" s="202">
        <v>100</v>
      </c>
      <c r="T63" s="202">
        <v>100</v>
      </c>
      <c r="U63" s="202">
        <v>100</v>
      </c>
      <c r="V63" s="202">
        <v>100</v>
      </c>
      <c r="X63" s="242"/>
      <c r="Z63" s="239">
        <f t="shared" si="4"/>
        <v>0</v>
      </c>
      <c r="AA63" s="253" t="s">
        <v>4179</v>
      </c>
      <c r="AB63" s="265" t="str">
        <f t="shared" si="8"/>
        <v>つるおか歯科医院</v>
      </c>
      <c r="AC63" s="254" t="s">
        <v>4194</v>
      </c>
      <c r="AD63" s="254" t="s">
        <v>4181</v>
      </c>
      <c r="AE63" s="254">
        <f t="shared" si="9"/>
        <v>0</v>
      </c>
      <c r="AF63" s="254" t="s">
        <v>4182</v>
      </c>
      <c r="AG63" s="254" t="s">
        <v>4183</v>
      </c>
      <c r="AH63" s="74" t="str">
        <f t="shared" si="10"/>
        <v>名称：つるおか歯科医院&lt;br&gt;住所：大分県佐伯市鶴岡町３－１０－１７&lt;br&gt;施設分類：歯科&lt;br&gt;TEL：0972-23-7330&lt;br&gt;：ID：4431154300000&lt;br&gt;：&lt;br&gt;：&lt;br&gt;</v>
      </c>
      <c r="AI63" s="255" t="s">
        <v>4184</v>
      </c>
      <c r="AJ63" s="253" t="str">
        <f t="shared" si="1"/>
        <v>FFFFFFFF</v>
      </c>
      <c r="AK63" s="253" t="s">
        <v>4185</v>
      </c>
      <c r="AL63" s="265">
        <f t="shared" si="2"/>
        <v>1</v>
      </c>
      <c r="AM63" s="253" t="s">
        <v>4186</v>
      </c>
      <c r="AN63" s="253" t="s">
        <v>4187</v>
      </c>
      <c r="AO63" s="254">
        <f t="shared" si="5"/>
        <v>0</v>
      </c>
      <c r="AP63" s="253" t="s">
        <v>4188</v>
      </c>
      <c r="AQ63" s="74" t="str">
        <f t="shared" si="6"/>
        <v>https://www.pref.oita.jp/uploaded/life/2327624_4659445_img.png</v>
      </c>
      <c r="AR63" s="254" t="s">
        <v>4189</v>
      </c>
      <c r="AS63" s="254" t="s">
        <v>4190</v>
      </c>
      <c r="AT63" s="265">
        <f t="shared" si="11"/>
        <v>131.87882937500001</v>
      </c>
      <c r="AU63" s="254" t="s">
        <v>4191</v>
      </c>
      <c r="AV63" s="265">
        <f t="shared" si="12"/>
        <v>32.959105500299998</v>
      </c>
      <c r="AW63" s="254" t="s">
        <v>4192</v>
      </c>
      <c r="AX63" s="254" t="s">
        <v>4193</v>
      </c>
      <c r="AY63" s="244" t="str">
        <f t="shared" si="7"/>
        <v>&lt;Placemark&gt;&lt;name&gt;つるおか歯科医院&lt;/name&gt;&lt;Snippet maxLines="0"&gt;&lt;/Snippet&gt;&lt;description&gt;&lt;![CDATA[名称：つるおか歯科医院&lt;br&gt;住所：大分県佐伯市鶴岡町３－１０－１７&lt;br&gt;施設分類：歯科&lt;br&gt;TEL：0972-23-7330&lt;br&gt;：ID：4431154300000&lt;br&gt;：&lt;br&gt;：&lt;br&gt;]]&gt;&lt;/description&gt;&lt;Style&gt;&lt;IconStyle&gt;&lt;color&gt;FFFFFFFF&lt;/color&gt;&lt;scale&gt;1&lt;/scale&gt;&lt;heading&gt;0&lt;/heading&gt;&lt;Icon&gt;&lt;href&gt;https://www.pref.oita.jp/uploaded/life/2327624_4659445_img.png&lt;/href&gt;&lt;/Icon&gt;&lt;/IconStyle&gt;&lt;/Style&gt;&lt;Point&gt;&lt;coordinates&gt;131.878829375,32.9591055003&lt;/coordinates&gt;&lt;/Point&gt;&lt;/Placemark&gt;</v>
      </c>
    </row>
    <row r="64" spans="1:51">
      <c r="A64" s="198">
        <v>59</v>
      </c>
      <c r="B64" s="211" t="s">
        <v>5539</v>
      </c>
      <c r="C64" s="4" t="str">
        <f t="shared" si="3"/>
        <v>名称：利光歯科医院&lt;br&gt;住所：大分県佐伯市中の島&lt;br&gt;施設分類：歯科&lt;br&gt;TEL：0972-22-8811&lt;br&gt;：ID：4431154500000&lt;br&gt;：&lt;br&gt;：&lt;br&gt;</v>
      </c>
      <c r="D64" s="211"/>
      <c r="E64" s="202"/>
      <c r="F64" s="202" t="s">
        <v>4374</v>
      </c>
      <c r="G64" s="202">
        <v>32.955078899999997</v>
      </c>
      <c r="H64" s="202">
        <v>131.90264629999999</v>
      </c>
      <c r="I64" s="202" t="s">
        <v>2975</v>
      </c>
      <c r="J64" s="202" t="s">
        <v>2991</v>
      </c>
      <c r="K64" s="240" t="s">
        <v>4245</v>
      </c>
      <c r="L64" s="240" t="s">
        <v>4038</v>
      </c>
      <c r="M64" s="240"/>
      <c r="N64" s="240"/>
      <c r="O64" s="4" t="s">
        <v>4076</v>
      </c>
      <c r="P64" s="246">
        <v>1</v>
      </c>
      <c r="Q64" s="246"/>
      <c r="R64" s="246" t="str">
        <f t="shared" si="0"/>
        <v>FFFFFFFF</v>
      </c>
      <c r="S64" s="202">
        <v>100</v>
      </c>
      <c r="T64" s="202">
        <v>100</v>
      </c>
      <c r="U64" s="202">
        <v>100</v>
      </c>
      <c r="V64" s="202">
        <v>100</v>
      </c>
      <c r="X64" s="242"/>
      <c r="Z64" s="239">
        <f t="shared" si="4"/>
        <v>0</v>
      </c>
      <c r="AA64" s="253" t="s">
        <v>4179</v>
      </c>
      <c r="AB64" s="265" t="str">
        <f t="shared" si="8"/>
        <v>利光歯科医院</v>
      </c>
      <c r="AC64" s="254" t="s">
        <v>4194</v>
      </c>
      <c r="AD64" s="254" t="s">
        <v>4181</v>
      </c>
      <c r="AE64" s="254">
        <f t="shared" si="9"/>
        <v>0</v>
      </c>
      <c r="AF64" s="254" t="s">
        <v>4182</v>
      </c>
      <c r="AG64" s="254" t="s">
        <v>4183</v>
      </c>
      <c r="AH64" s="74" t="str">
        <f t="shared" si="10"/>
        <v>名称：利光歯科医院&lt;br&gt;住所：大分県佐伯市中の島&lt;br&gt;施設分類：歯科&lt;br&gt;TEL：0972-22-8811&lt;br&gt;：ID：4431154500000&lt;br&gt;：&lt;br&gt;：&lt;br&gt;</v>
      </c>
      <c r="AI64" s="255" t="s">
        <v>4184</v>
      </c>
      <c r="AJ64" s="253" t="str">
        <f t="shared" si="1"/>
        <v>FFFFFFFF</v>
      </c>
      <c r="AK64" s="253" t="s">
        <v>4185</v>
      </c>
      <c r="AL64" s="265">
        <f t="shared" si="2"/>
        <v>1</v>
      </c>
      <c r="AM64" s="253" t="s">
        <v>4186</v>
      </c>
      <c r="AN64" s="253" t="s">
        <v>4187</v>
      </c>
      <c r="AO64" s="254">
        <f t="shared" si="5"/>
        <v>0</v>
      </c>
      <c r="AP64" s="253" t="s">
        <v>4188</v>
      </c>
      <c r="AQ64" s="74" t="str">
        <f t="shared" si="6"/>
        <v>https://www.pref.oita.jp/uploaded/life/2327624_4659445_img.png</v>
      </c>
      <c r="AR64" s="254" t="s">
        <v>4189</v>
      </c>
      <c r="AS64" s="254" t="s">
        <v>4190</v>
      </c>
      <c r="AT64" s="265">
        <f t="shared" si="11"/>
        <v>131.90264629999999</v>
      </c>
      <c r="AU64" s="254" t="s">
        <v>4191</v>
      </c>
      <c r="AV64" s="265">
        <f t="shared" si="12"/>
        <v>32.955078899999997</v>
      </c>
      <c r="AW64" s="254" t="s">
        <v>4192</v>
      </c>
      <c r="AX64" s="254" t="s">
        <v>4193</v>
      </c>
      <c r="AY64" s="244" t="str">
        <f t="shared" si="7"/>
        <v>&lt;Placemark&gt;&lt;name&gt;利光歯科医院&lt;/name&gt;&lt;Snippet maxLines="0"&gt;&lt;/Snippet&gt;&lt;description&gt;&lt;![CDATA[名称：利光歯科医院&lt;br&gt;住所：大分県佐伯市中の島&lt;br&gt;施設分類：歯科&lt;br&gt;TEL：0972-22-8811&lt;br&gt;：ID：4431154500000&lt;br&gt;：&lt;br&gt;：&lt;br&gt;]]&gt;&lt;/description&gt;&lt;Style&gt;&lt;IconStyle&gt;&lt;color&gt;FFFFFFFF&lt;/color&gt;&lt;scale&gt;1&lt;/scale&gt;&lt;heading&gt;0&lt;/heading&gt;&lt;Icon&gt;&lt;href&gt;https://www.pref.oita.jp/uploaded/life/2327624_4659445_img.png&lt;/href&gt;&lt;/Icon&gt;&lt;/IconStyle&gt;&lt;/Style&gt;&lt;Point&gt;&lt;coordinates&gt;131.9026463,32.9550789&lt;/coordinates&gt;&lt;/Point&gt;&lt;/Placemark&gt;</v>
      </c>
    </row>
    <row r="65" spans="1:51">
      <c r="A65" s="198">
        <v>60</v>
      </c>
      <c r="B65" s="211" t="s">
        <v>5538</v>
      </c>
      <c r="C65" s="4" t="str">
        <f t="shared" si="3"/>
        <v>名称：戸高歯科医院&lt;br&gt;住所：大分県佐伯市蒲江畑野浦&lt;br&gt;施設分類：歯科&lt;br&gt;TEL：0972-45-0841&lt;br&gt;：ID：4431154600000&lt;br&gt;：&lt;br&gt;：&lt;br&gt;</v>
      </c>
      <c r="D65" s="211"/>
      <c r="E65" s="245"/>
      <c r="F65" s="202" t="s">
        <v>4375</v>
      </c>
      <c r="G65" s="245">
        <v>32.855373407099997</v>
      </c>
      <c r="H65" s="202">
        <v>131.94979190800001</v>
      </c>
      <c r="I65" s="245" t="s">
        <v>2975</v>
      </c>
      <c r="J65" s="245" t="s">
        <v>2993</v>
      </c>
      <c r="K65" s="240" t="s">
        <v>475</v>
      </c>
      <c r="L65" s="240" t="s">
        <v>4039</v>
      </c>
      <c r="M65" s="240"/>
      <c r="N65" s="240"/>
      <c r="O65" s="4" t="s">
        <v>4076</v>
      </c>
      <c r="P65" s="246">
        <v>1</v>
      </c>
      <c r="Q65" s="246"/>
      <c r="R65" s="246" t="str">
        <f t="shared" si="0"/>
        <v>FFFFFFFF</v>
      </c>
      <c r="S65" s="202">
        <v>100</v>
      </c>
      <c r="T65" s="202">
        <v>100</v>
      </c>
      <c r="U65" s="202">
        <v>100</v>
      </c>
      <c r="V65" s="202">
        <v>100</v>
      </c>
      <c r="X65" s="242"/>
      <c r="Z65" s="239">
        <f t="shared" si="4"/>
        <v>0</v>
      </c>
      <c r="AA65" s="253" t="s">
        <v>4179</v>
      </c>
      <c r="AB65" s="265" t="str">
        <f t="shared" si="8"/>
        <v>戸高歯科医院</v>
      </c>
      <c r="AC65" s="254" t="s">
        <v>4194</v>
      </c>
      <c r="AD65" s="254" t="s">
        <v>4181</v>
      </c>
      <c r="AE65" s="254">
        <f t="shared" si="9"/>
        <v>0</v>
      </c>
      <c r="AF65" s="254" t="s">
        <v>4182</v>
      </c>
      <c r="AG65" s="254" t="s">
        <v>4183</v>
      </c>
      <c r="AH65" s="74" t="str">
        <f t="shared" si="10"/>
        <v>名称：戸高歯科医院&lt;br&gt;住所：大分県佐伯市蒲江畑野浦&lt;br&gt;施設分類：歯科&lt;br&gt;TEL：0972-45-0841&lt;br&gt;：ID：4431154600000&lt;br&gt;：&lt;br&gt;：&lt;br&gt;</v>
      </c>
      <c r="AI65" s="255" t="s">
        <v>4184</v>
      </c>
      <c r="AJ65" s="253" t="str">
        <f t="shared" si="1"/>
        <v>FFFFFFFF</v>
      </c>
      <c r="AK65" s="253" t="s">
        <v>4185</v>
      </c>
      <c r="AL65" s="265">
        <f t="shared" si="2"/>
        <v>1</v>
      </c>
      <c r="AM65" s="253" t="s">
        <v>4186</v>
      </c>
      <c r="AN65" s="253" t="s">
        <v>4187</v>
      </c>
      <c r="AO65" s="254">
        <f t="shared" si="5"/>
        <v>0</v>
      </c>
      <c r="AP65" s="253" t="s">
        <v>4188</v>
      </c>
      <c r="AQ65" s="74" t="str">
        <f t="shared" si="6"/>
        <v>https://www.pref.oita.jp/uploaded/life/2327624_4659445_img.png</v>
      </c>
      <c r="AR65" s="254" t="s">
        <v>4189</v>
      </c>
      <c r="AS65" s="254" t="s">
        <v>4190</v>
      </c>
      <c r="AT65" s="265">
        <f t="shared" si="11"/>
        <v>131.94979190800001</v>
      </c>
      <c r="AU65" s="254" t="s">
        <v>4191</v>
      </c>
      <c r="AV65" s="265">
        <f t="shared" si="12"/>
        <v>32.855373407099997</v>
      </c>
      <c r="AW65" s="254" t="s">
        <v>4192</v>
      </c>
      <c r="AX65" s="254" t="s">
        <v>4193</v>
      </c>
      <c r="AY65" s="244" t="str">
        <f t="shared" si="7"/>
        <v>&lt;Placemark&gt;&lt;name&gt;戸高歯科医院&lt;/name&gt;&lt;Snippet maxLines="0"&gt;&lt;/Snippet&gt;&lt;description&gt;&lt;![CDATA[名称：戸高歯科医院&lt;br&gt;住所：大分県佐伯市蒲江畑野浦&lt;br&gt;施設分類：歯科&lt;br&gt;TEL：0972-45-0841&lt;br&gt;：ID：4431154600000&lt;br&gt;：&lt;br&gt;：&lt;br&gt;]]&gt;&lt;/description&gt;&lt;Style&gt;&lt;IconStyle&gt;&lt;color&gt;FFFFFFFF&lt;/color&gt;&lt;scale&gt;1&lt;/scale&gt;&lt;heading&gt;0&lt;/heading&gt;&lt;Icon&gt;&lt;href&gt;https://www.pref.oita.jp/uploaded/life/2327624_4659445_img.png&lt;/href&gt;&lt;/Icon&gt;&lt;/IconStyle&gt;&lt;/Style&gt;&lt;Point&gt;&lt;coordinates&gt;131.949791908,32.8553734071&lt;/coordinates&gt;&lt;/Point&gt;&lt;/Placemark&gt;</v>
      </c>
    </row>
    <row r="66" spans="1:51">
      <c r="A66" s="198">
        <v>61</v>
      </c>
      <c r="B66" s="211" t="s">
        <v>5537</v>
      </c>
      <c r="C66" s="4" t="str">
        <f t="shared" si="3"/>
        <v>名称：中川歯科クリニック&lt;br&gt;住所：大分県佐伯市長谷７７２６－１&lt;br&gt;施設分類：歯科&lt;br&gt;TEL：0972-25-0066&lt;br&gt;：ID：4431154700000&lt;br&gt;：&lt;br&gt;：&lt;br&gt;</v>
      </c>
      <c r="D66" s="211"/>
      <c r="E66" s="245"/>
      <c r="F66" s="202" t="s">
        <v>4376</v>
      </c>
      <c r="G66" s="245">
        <v>32.937211256004503</v>
      </c>
      <c r="H66" s="202">
        <v>131.88049167434099</v>
      </c>
      <c r="I66" s="245" t="s">
        <v>2975</v>
      </c>
      <c r="J66" s="245" t="s">
        <v>2995</v>
      </c>
      <c r="K66" s="240" t="s">
        <v>4246</v>
      </c>
      <c r="L66" s="240" t="s">
        <v>4040</v>
      </c>
      <c r="M66" s="240"/>
      <c r="N66" s="240"/>
      <c r="O66" s="4" t="s">
        <v>4076</v>
      </c>
      <c r="P66" s="246">
        <v>1</v>
      </c>
      <c r="Q66" s="246"/>
      <c r="R66" s="246" t="str">
        <f t="shared" si="0"/>
        <v>FFFFFFFF</v>
      </c>
      <c r="S66" s="202">
        <v>100</v>
      </c>
      <c r="T66" s="202">
        <v>100</v>
      </c>
      <c r="U66" s="202">
        <v>100</v>
      </c>
      <c r="V66" s="202">
        <v>100</v>
      </c>
      <c r="X66" s="242"/>
      <c r="Z66" s="239">
        <f t="shared" si="4"/>
        <v>0</v>
      </c>
      <c r="AA66" s="253" t="s">
        <v>4179</v>
      </c>
      <c r="AB66" s="265" t="str">
        <f t="shared" si="8"/>
        <v>中川歯科クリニック</v>
      </c>
      <c r="AC66" s="254" t="s">
        <v>4194</v>
      </c>
      <c r="AD66" s="254" t="s">
        <v>4181</v>
      </c>
      <c r="AE66" s="254">
        <f t="shared" si="9"/>
        <v>0</v>
      </c>
      <c r="AF66" s="254" t="s">
        <v>4182</v>
      </c>
      <c r="AG66" s="254" t="s">
        <v>4183</v>
      </c>
      <c r="AH66" s="74" t="str">
        <f t="shared" si="10"/>
        <v>名称：中川歯科クリニック&lt;br&gt;住所：大分県佐伯市長谷７７２６－１&lt;br&gt;施設分類：歯科&lt;br&gt;TEL：0972-25-0066&lt;br&gt;：ID：4431154700000&lt;br&gt;：&lt;br&gt;：&lt;br&gt;</v>
      </c>
      <c r="AI66" s="255" t="s">
        <v>4184</v>
      </c>
      <c r="AJ66" s="253" t="str">
        <f t="shared" si="1"/>
        <v>FFFFFFFF</v>
      </c>
      <c r="AK66" s="253" t="s">
        <v>4185</v>
      </c>
      <c r="AL66" s="265">
        <f t="shared" si="2"/>
        <v>1</v>
      </c>
      <c r="AM66" s="253" t="s">
        <v>4186</v>
      </c>
      <c r="AN66" s="253" t="s">
        <v>4187</v>
      </c>
      <c r="AO66" s="254">
        <f t="shared" si="5"/>
        <v>0</v>
      </c>
      <c r="AP66" s="253" t="s">
        <v>4188</v>
      </c>
      <c r="AQ66" s="74" t="str">
        <f t="shared" si="6"/>
        <v>https://www.pref.oita.jp/uploaded/life/2327624_4659445_img.png</v>
      </c>
      <c r="AR66" s="254" t="s">
        <v>4189</v>
      </c>
      <c r="AS66" s="254" t="s">
        <v>4190</v>
      </c>
      <c r="AT66" s="265">
        <f t="shared" si="11"/>
        <v>131.88049167434099</v>
      </c>
      <c r="AU66" s="254" t="s">
        <v>4191</v>
      </c>
      <c r="AV66" s="265">
        <f t="shared" si="12"/>
        <v>32.937211256004503</v>
      </c>
      <c r="AW66" s="254" t="s">
        <v>4192</v>
      </c>
      <c r="AX66" s="254" t="s">
        <v>4193</v>
      </c>
      <c r="AY66" s="244" t="str">
        <f t="shared" si="7"/>
        <v>&lt;Placemark&gt;&lt;name&gt;中川歯科クリニック&lt;/name&gt;&lt;Snippet maxLines="0"&gt;&lt;/Snippet&gt;&lt;description&gt;&lt;![CDATA[名称：中川歯科クリニック&lt;br&gt;住所：大分県佐伯市長谷７７２６－１&lt;br&gt;施設分類：歯科&lt;br&gt;TEL：0972-25-0066&lt;br&gt;：ID：4431154700000&lt;br&gt;：&lt;br&gt;：&lt;br&gt;]]&gt;&lt;/description&gt;&lt;Style&gt;&lt;IconStyle&gt;&lt;color&gt;FFFFFFFF&lt;/color&gt;&lt;scale&gt;1&lt;/scale&gt;&lt;heading&gt;0&lt;/heading&gt;&lt;Icon&gt;&lt;href&gt;https://www.pref.oita.jp/uploaded/life/2327624_4659445_img.png&lt;/href&gt;&lt;/Icon&gt;&lt;/IconStyle&gt;&lt;/Style&gt;&lt;Point&gt;&lt;coordinates&gt;131.880491674341,32.9372112560045&lt;/coordinates&gt;&lt;/Point&gt;&lt;/Placemark&gt;</v>
      </c>
    </row>
    <row r="67" spans="1:51">
      <c r="A67" s="198">
        <v>62</v>
      </c>
      <c r="B67" s="211" t="s">
        <v>5536</v>
      </c>
      <c r="C67" s="4" t="str">
        <f t="shared" si="3"/>
        <v>名称：長田歯科クリニック&lt;br&gt;住所：大分県佐伯市中村東町６−１４&lt;br&gt;施設分類：歯科&lt;br&gt;TEL：0972-22-1095&lt;br&gt;：ID：4431154800000&lt;br&gt;：&lt;br&gt;：&lt;br&gt;</v>
      </c>
      <c r="D67" s="211"/>
      <c r="E67" s="245"/>
      <c r="F67" s="202" t="s">
        <v>4377</v>
      </c>
      <c r="G67" s="245">
        <v>32.962244599999998</v>
      </c>
      <c r="H67" s="202">
        <v>131.90001580000001</v>
      </c>
      <c r="I67" s="245" t="s">
        <v>2975</v>
      </c>
      <c r="J67" s="245" t="s">
        <v>2998</v>
      </c>
      <c r="K67" s="240" t="s">
        <v>4247</v>
      </c>
      <c r="L67" s="240" t="s">
        <v>4041</v>
      </c>
      <c r="M67" s="240"/>
      <c r="N67" s="240"/>
      <c r="O67" s="4" t="s">
        <v>4076</v>
      </c>
      <c r="P67" s="246">
        <v>1</v>
      </c>
      <c r="Q67" s="246"/>
      <c r="R67" s="246" t="str">
        <f t="shared" si="0"/>
        <v>FFFFFFFF</v>
      </c>
      <c r="S67" s="202">
        <v>100</v>
      </c>
      <c r="T67" s="202">
        <v>100</v>
      </c>
      <c r="U67" s="202">
        <v>100</v>
      </c>
      <c r="V67" s="202">
        <v>100</v>
      </c>
      <c r="X67" s="242"/>
      <c r="Z67" s="239">
        <f t="shared" si="4"/>
        <v>0</v>
      </c>
      <c r="AA67" s="253" t="s">
        <v>4179</v>
      </c>
      <c r="AB67" s="265" t="str">
        <f t="shared" si="8"/>
        <v>長田歯科クリニック</v>
      </c>
      <c r="AC67" s="254" t="s">
        <v>4194</v>
      </c>
      <c r="AD67" s="254" t="s">
        <v>4181</v>
      </c>
      <c r="AE67" s="254">
        <f t="shared" si="9"/>
        <v>0</v>
      </c>
      <c r="AF67" s="254" t="s">
        <v>4182</v>
      </c>
      <c r="AG67" s="254" t="s">
        <v>4183</v>
      </c>
      <c r="AH67" s="74" t="str">
        <f t="shared" si="10"/>
        <v>名称：長田歯科クリニック&lt;br&gt;住所：大分県佐伯市中村東町６−１４&lt;br&gt;施設分類：歯科&lt;br&gt;TEL：0972-22-1095&lt;br&gt;：ID：4431154800000&lt;br&gt;：&lt;br&gt;：&lt;br&gt;</v>
      </c>
      <c r="AI67" s="255" t="s">
        <v>4184</v>
      </c>
      <c r="AJ67" s="253" t="str">
        <f t="shared" si="1"/>
        <v>FFFFFFFF</v>
      </c>
      <c r="AK67" s="253" t="s">
        <v>4185</v>
      </c>
      <c r="AL67" s="265">
        <f t="shared" si="2"/>
        <v>1</v>
      </c>
      <c r="AM67" s="253" t="s">
        <v>4186</v>
      </c>
      <c r="AN67" s="253" t="s">
        <v>4187</v>
      </c>
      <c r="AO67" s="254">
        <f t="shared" si="5"/>
        <v>0</v>
      </c>
      <c r="AP67" s="253" t="s">
        <v>4188</v>
      </c>
      <c r="AQ67" s="74" t="str">
        <f t="shared" si="6"/>
        <v>https://www.pref.oita.jp/uploaded/life/2327624_4659445_img.png</v>
      </c>
      <c r="AR67" s="254" t="s">
        <v>4189</v>
      </c>
      <c r="AS67" s="254" t="s">
        <v>4190</v>
      </c>
      <c r="AT67" s="265">
        <f t="shared" si="11"/>
        <v>131.90001580000001</v>
      </c>
      <c r="AU67" s="254" t="s">
        <v>4191</v>
      </c>
      <c r="AV67" s="265">
        <f t="shared" si="12"/>
        <v>32.962244599999998</v>
      </c>
      <c r="AW67" s="254" t="s">
        <v>4192</v>
      </c>
      <c r="AX67" s="254" t="s">
        <v>4193</v>
      </c>
      <c r="AY67" s="244" t="str">
        <f t="shared" si="7"/>
        <v>&lt;Placemark&gt;&lt;name&gt;長田歯科クリニック&lt;/name&gt;&lt;Snippet maxLines="0"&gt;&lt;/Snippet&gt;&lt;description&gt;&lt;![CDATA[名称：長田歯科クリニック&lt;br&gt;住所：大分県佐伯市中村東町６−１４&lt;br&gt;施設分類：歯科&lt;br&gt;TEL：0972-22-1095&lt;br&gt;：ID：4431154800000&lt;br&gt;：&lt;br&gt;：&lt;br&gt;]]&gt;&lt;/description&gt;&lt;Style&gt;&lt;IconStyle&gt;&lt;color&gt;FFFFFFFF&lt;/color&gt;&lt;scale&gt;1&lt;/scale&gt;&lt;heading&gt;0&lt;/heading&gt;&lt;Icon&gt;&lt;href&gt;https://www.pref.oita.jp/uploaded/life/2327624_4659445_img.png&lt;/href&gt;&lt;/Icon&gt;&lt;/IconStyle&gt;&lt;/Style&gt;&lt;Point&gt;&lt;coordinates&gt;131.9000158,32.9622446&lt;/coordinates&gt;&lt;/Point&gt;&lt;/Placemark&gt;</v>
      </c>
    </row>
    <row r="68" spans="1:51">
      <c r="A68" s="198">
        <v>63</v>
      </c>
      <c r="B68" s="211" t="s">
        <v>5535</v>
      </c>
      <c r="C68" s="4" t="str">
        <f t="shared" si="3"/>
        <v>名称：永谷歯科医院&lt;br&gt;住所：大分県佐伯市内町５－１１&lt;br&gt;施設分類：歯科&lt;br&gt;TEL：0972-23-5131&lt;br&gt;：ID：4431154900000&lt;br&gt;：&lt;br&gt;：&lt;br&gt;</v>
      </c>
      <c r="D68" s="211"/>
      <c r="E68" s="245"/>
      <c r="F68" s="202" t="s">
        <v>4378</v>
      </c>
      <c r="G68" s="202">
        <v>32.9566863892016</v>
      </c>
      <c r="H68" s="202">
        <v>131.89592477646499</v>
      </c>
      <c r="I68" s="202" t="s">
        <v>2975</v>
      </c>
      <c r="J68" s="202" t="s">
        <v>3000</v>
      </c>
      <c r="K68" s="240" t="s">
        <v>4248</v>
      </c>
      <c r="L68" s="240" t="s">
        <v>4042</v>
      </c>
      <c r="M68" s="240"/>
      <c r="N68" s="240"/>
      <c r="O68" s="4" t="s">
        <v>4076</v>
      </c>
      <c r="P68" s="246">
        <v>1</v>
      </c>
      <c r="Q68" s="246"/>
      <c r="R68" s="246" t="str">
        <f t="shared" si="0"/>
        <v>FFFFFFFF</v>
      </c>
      <c r="S68" s="202">
        <v>100</v>
      </c>
      <c r="T68" s="202">
        <v>100</v>
      </c>
      <c r="U68" s="202">
        <v>100</v>
      </c>
      <c r="V68" s="202">
        <v>100</v>
      </c>
      <c r="X68" s="242"/>
      <c r="Z68" s="239">
        <f t="shared" si="4"/>
        <v>0</v>
      </c>
      <c r="AA68" s="253" t="s">
        <v>4179</v>
      </c>
      <c r="AB68" s="265" t="str">
        <f t="shared" si="8"/>
        <v>永谷歯科医院</v>
      </c>
      <c r="AC68" s="254" t="s">
        <v>4194</v>
      </c>
      <c r="AD68" s="254" t="s">
        <v>4181</v>
      </c>
      <c r="AE68" s="254">
        <f t="shared" si="9"/>
        <v>0</v>
      </c>
      <c r="AF68" s="254" t="s">
        <v>4182</v>
      </c>
      <c r="AG68" s="254" t="s">
        <v>4183</v>
      </c>
      <c r="AH68" s="74" t="str">
        <f t="shared" si="10"/>
        <v>名称：永谷歯科医院&lt;br&gt;住所：大分県佐伯市内町５－１１&lt;br&gt;施設分類：歯科&lt;br&gt;TEL：0972-23-5131&lt;br&gt;：ID：4431154900000&lt;br&gt;：&lt;br&gt;：&lt;br&gt;</v>
      </c>
      <c r="AI68" s="255" t="s">
        <v>4184</v>
      </c>
      <c r="AJ68" s="253" t="str">
        <f t="shared" si="1"/>
        <v>FFFFFFFF</v>
      </c>
      <c r="AK68" s="253" t="s">
        <v>4185</v>
      </c>
      <c r="AL68" s="265">
        <f t="shared" si="2"/>
        <v>1</v>
      </c>
      <c r="AM68" s="253" t="s">
        <v>4186</v>
      </c>
      <c r="AN68" s="253" t="s">
        <v>4187</v>
      </c>
      <c r="AO68" s="254">
        <f t="shared" si="5"/>
        <v>0</v>
      </c>
      <c r="AP68" s="253" t="s">
        <v>4188</v>
      </c>
      <c r="AQ68" s="74" t="str">
        <f t="shared" si="6"/>
        <v>https://www.pref.oita.jp/uploaded/life/2327624_4659445_img.png</v>
      </c>
      <c r="AR68" s="254" t="s">
        <v>4189</v>
      </c>
      <c r="AS68" s="254" t="s">
        <v>4190</v>
      </c>
      <c r="AT68" s="265">
        <f t="shared" si="11"/>
        <v>131.89592477646499</v>
      </c>
      <c r="AU68" s="254" t="s">
        <v>4191</v>
      </c>
      <c r="AV68" s="265">
        <f t="shared" si="12"/>
        <v>32.9566863892016</v>
      </c>
      <c r="AW68" s="254" t="s">
        <v>4192</v>
      </c>
      <c r="AX68" s="254" t="s">
        <v>4193</v>
      </c>
      <c r="AY68" s="244" t="str">
        <f t="shared" si="7"/>
        <v>&lt;Placemark&gt;&lt;name&gt;永谷歯科医院&lt;/name&gt;&lt;Snippet maxLines="0"&gt;&lt;/Snippet&gt;&lt;description&gt;&lt;![CDATA[名称：永谷歯科医院&lt;br&gt;住所：大分県佐伯市内町５－１１&lt;br&gt;施設分類：歯科&lt;br&gt;TEL：0972-23-5131&lt;br&gt;：ID：4431154900000&lt;br&gt;：&lt;br&gt;：&lt;br&gt;]]&gt;&lt;/description&gt;&lt;Style&gt;&lt;IconStyle&gt;&lt;color&gt;FFFFFFFF&lt;/color&gt;&lt;scale&gt;1&lt;/scale&gt;&lt;heading&gt;0&lt;/heading&gt;&lt;Icon&gt;&lt;href&gt;https://www.pref.oita.jp/uploaded/life/2327624_4659445_img.png&lt;/href&gt;&lt;/Icon&gt;&lt;/IconStyle&gt;&lt;/Style&gt;&lt;Point&gt;&lt;coordinates&gt;131.895924776465,32.9566863892016&lt;/coordinates&gt;&lt;/Point&gt;&lt;/Placemark&gt;</v>
      </c>
    </row>
    <row r="69" spans="1:51">
      <c r="A69" s="198">
        <v>64</v>
      </c>
      <c r="B69" s="211" t="s">
        <v>5534</v>
      </c>
      <c r="C69" s="4" t="str">
        <f t="shared" si="3"/>
        <v>名称：はやし歯科医院&lt;br&gt;住所：大分県佐伯市池船町２１－１４&lt;br&gt;施設分類：歯科&lt;br&gt;TEL：0972-20-5518&lt;br&gt;：ID：4431155100000&lt;br&gt;：&lt;br&gt;：&lt;br&gt;</v>
      </c>
      <c r="D69" s="211"/>
      <c r="E69" s="202"/>
      <c r="F69" s="202" t="s">
        <v>4379</v>
      </c>
      <c r="G69" s="202">
        <v>32.951495561900003</v>
      </c>
      <c r="H69" s="202">
        <v>131.89386248599999</v>
      </c>
      <c r="I69" s="202" t="s">
        <v>2975</v>
      </c>
      <c r="J69" s="202" t="s">
        <v>3001</v>
      </c>
      <c r="K69" s="240" t="s">
        <v>4249</v>
      </c>
      <c r="L69" s="240" t="s">
        <v>4043</v>
      </c>
      <c r="M69" s="240"/>
      <c r="N69" s="240"/>
      <c r="O69" s="4" t="s">
        <v>4076</v>
      </c>
      <c r="P69" s="246">
        <v>1</v>
      </c>
      <c r="Q69" s="246"/>
      <c r="R69" s="246" t="str">
        <f t="shared" si="0"/>
        <v>FFFFFFFF</v>
      </c>
      <c r="S69" s="202">
        <v>100</v>
      </c>
      <c r="T69" s="202">
        <v>100</v>
      </c>
      <c r="U69" s="202">
        <v>100</v>
      </c>
      <c r="V69" s="202">
        <v>100</v>
      </c>
      <c r="X69" s="242"/>
      <c r="Z69" s="239">
        <f t="shared" si="4"/>
        <v>0</v>
      </c>
      <c r="AA69" s="253" t="s">
        <v>4179</v>
      </c>
      <c r="AB69" s="265" t="str">
        <f t="shared" si="8"/>
        <v>はやし歯科医院</v>
      </c>
      <c r="AC69" s="254" t="s">
        <v>4194</v>
      </c>
      <c r="AD69" s="254" t="s">
        <v>4181</v>
      </c>
      <c r="AE69" s="254">
        <f t="shared" si="9"/>
        <v>0</v>
      </c>
      <c r="AF69" s="254" t="s">
        <v>4182</v>
      </c>
      <c r="AG69" s="254" t="s">
        <v>4183</v>
      </c>
      <c r="AH69" s="74" t="str">
        <f t="shared" si="10"/>
        <v>名称：はやし歯科医院&lt;br&gt;住所：大分県佐伯市池船町２１－１４&lt;br&gt;施設分類：歯科&lt;br&gt;TEL：0972-20-5518&lt;br&gt;：ID：4431155100000&lt;br&gt;：&lt;br&gt;：&lt;br&gt;</v>
      </c>
      <c r="AI69" s="255" t="s">
        <v>4184</v>
      </c>
      <c r="AJ69" s="253" t="str">
        <f t="shared" si="1"/>
        <v>FFFFFFFF</v>
      </c>
      <c r="AK69" s="253" t="s">
        <v>4185</v>
      </c>
      <c r="AL69" s="265">
        <f t="shared" si="2"/>
        <v>1</v>
      </c>
      <c r="AM69" s="253" t="s">
        <v>4186</v>
      </c>
      <c r="AN69" s="253" t="s">
        <v>4187</v>
      </c>
      <c r="AO69" s="254">
        <f t="shared" si="5"/>
        <v>0</v>
      </c>
      <c r="AP69" s="253" t="s">
        <v>4188</v>
      </c>
      <c r="AQ69" s="74" t="str">
        <f t="shared" si="6"/>
        <v>https://www.pref.oita.jp/uploaded/life/2327624_4659445_img.png</v>
      </c>
      <c r="AR69" s="254" t="s">
        <v>4189</v>
      </c>
      <c r="AS69" s="254" t="s">
        <v>4190</v>
      </c>
      <c r="AT69" s="265">
        <f t="shared" si="11"/>
        <v>131.89386248599999</v>
      </c>
      <c r="AU69" s="254" t="s">
        <v>4191</v>
      </c>
      <c r="AV69" s="265">
        <f t="shared" si="12"/>
        <v>32.951495561900003</v>
      </c>
      <c r="AW69" s="254" t="s">
        <v>4192</v>
      </c>
      <c r="AX69" s="254" t="s">
        <v>4193</v>
      </c>
      <c r="AY69" s="244" t="str">
        <f t="shared" si="7"/>
        <v>&lt;Placemark&gt;&lt;name&gt;はやし歯科医院&lt;/name&gt;&lt;Snippet maxLines="0"&gt;&lt;/Snippet&gt;&lt;description&gt;&lt;![CDATA[名称：はやし歯科医院&lt;br&gt;住所：大分県佐伯市池船町２１－１４&lt;br&gt;施設分類：歯科&lt;br&gt;TEL：0972-20-5518&lt;br&gt;：ID：4431155100000&lt;br&gt;：&lt;br&gt;：&lt;br&gt;]]&gt;&lt;/description&gt;&lt;Style&gt;&lt;IconStyle&gt;&lt;color&gt;FFFFFFFF&lt;/color&gt;&lt;scale&gt;1&lt;/scale&gt;&lt;heading&gt;0&lt;/heading&gt;&lt;Icon&gt;&lt;href&gt;https://www.pref.oita.jp/uploaded/life/2327624_4659445_img.png&lt;/href&gt;&lt;/Icon&gt;&lt;/IconStyle&gt;&lt;/Style&gt;&lt;Point&gt;&lt;coordinates&gt;131.893862486,32.9514955619&lt;/coordinates&gt;&lt;/Point&gt;&lt;/Placemark&gt;</v>
      </c>
    </row>
    <row r="70" spans="1:51">
      <c r="A70" s="198">
        <v>65</v>
      </c>
      <c r="B70" s="211" t="s">
        <v>5533</v>
      </c>
      <c r="C70" s="4" t="str">
        <f t="shared" si="3"/>
        <v>名称：東歯科医院&lt;br&gt;住所：大分県佐伯市蒲江蒲江浦２２１５－８&lt;br&gt;施設分類：歯科&lt;br&gt;TEL：0972-42-0067&lt;br&gt;：ID：4431155200000&lt;br&gt;：&lt;br&gt;：&lt;br&gt;</v>
      </c>
      <c r="D70" s="211"/>
      <c r="E70" s="202"/>
      <c r="F70" s="202" t="s">
        <v>4380</v>
      </c>
      <c r="G70" s="245">
        <v>32.797186506099997</v>
      </c>
      <c r="H70" s="202">
        <v>131.92726135300001</v>
      </c>
      <c r="I70" s="245" t="s">
        <v>2975</v>
      </c>
      <c r="J70" s="245" t="s">
        <v>3003</v>
      </c>
      <c r="K70" s="240" t="s">
        <v>4250</v>
      </c>
      <c r="L70" s="240" t="s">
        <v>4044</v>
      </c>
      <c r="M70" s="240"/>
      <c r="N70" s="240"/>
      <c r="O70" s="4" t="s">
        <v>4076</v>
      </c>
      <c r="P70" s="246">
        <v>1</v>
      </c>
      <c r="Q70" s="246"/>
      <c r="R70" s="246" t="str">
        <f t="shared" ref="R70:R133" si="13">IF(OR(S70="",T70="",U70="",V70="")=TRUE,"ffffffff",DEC2HEX(S70/100*255,2)&amp;DEC2HEX(T70/100*255,2)&amp;DEC2HEX(U70/100*255,2)&amp;DEC2HEX(V70/100*255,2))</f>
        <v>FFFFFFFF</v>
      </c>
      <c r="S70" s="202">
        <v>100</v>
      </c>
      <c r="T70" s="202">
        <v>100</v>
      </c>
      <c r="U70" s="202">
        <v>100</v>
      </c>
      <c r="V70" s="202">
        <v>100</v>
      </c>
      <c r="X70" s="242"/>
      <c r="Z70" s="239">
        <f t="shared" si="4"/>
        <v>0</v>
      </c>
      <c r="AA70" s="253" t="s">
        <v>4179</v>
      </c>
      <c r="AB70" s="265" t="str">
        <f t="shared" si="8"/>
        <v>東歯科医院</v>
      </c>
      <c r="AC70" s="254" t="s">
        <v>4194</v>
      </c>
      <c r="AD70" s="254" t="s">
        <v>4181</v>
      </c>
      <c r="AE70" s="254">
        <f t="shared" si="9"/>
        <v>0</v>
      </c>
      <c r="AF70" s="254" t="s">
        <v>4182</v>
      </c>
      <c r="AG70" s="254" t="s">
        <v>4183</v>
      </c>
      <c r="AH70" s="74" t="str">
        <f t="shared" si="10"/>
        <v>名称：東歯科医院&lt;br&gt;住所：大分県佐伯市蒲江蒲江浦２２１５－８&lt;br&gt;施設分類：歯科&lt;br&gt;TEL：0972-42-0067&lt;br&gt;：ID：4431155200000&lt;br&gt;：&lt;br&gt;：&lt;br&gt;</v>
      </c>
      <c r="AI70" s="255" t="s">
        <v>4184</v>
      </c>
      <c r="AJ70" s="253" t="str">
        <f t="shared" ref="AJ70:AJ133" si="14">R70</f>
        <v>FFFFFFFF</v>
      </c>
      <c r="AK70" s="253" t="s">
        <v>4185</v>
      </c>
      <c r="AL70" s="265">
        <f t="shared" ref="AL70:AL133" si="15">IF(OR(P70="",P70=0)=TRUE,1,P70)</f>
        <v>1</v>
      </c>
      <c r="AM70" s="253" t="s">
        <v>4186</v>
      </c>
      <c r="AN70" s="253" t="s">
        <v>4187</v>
      </c>
      <c r="AO70" s="254">
        <f t="shared" si="5"/>
        <v>0</v>
      </c>
      <c r="AP70" s="253" t="s">
        <v>4188</v>
      </c>
      <c r="AQ70" s="74" t="str">
        <f t="shared" si="6"/>
        <v>https://www.pref.oita.jp/uploaded/life/2327624_4659445_img.png</v>
      </c>
      <c r="AR70" s="254" t="s">
        <v>4189</v>
      </c>
      <c r="AS70" s="254" t="s">
        <v>4190</v>
      </c>
      <c r="AT70" s="265">
        <f t="shared" si="11"/>
        <v>131.92726135300001</v>
      </c>
      <c r="AU70" s="254" t="s">
        <v>4191</v>
      </c>
      <c r="AV70" s="265">
        <f t="shared" si="12"/>
        <v>32.797186506099997</v>
      </c>
      <c r="AW70" s="254" t="s">
        <v>4192</v>
      </c>
      <c r="AX70" s="254" t="s">
        <v>4193</v>
      </c>
      <c r="AY70" s="244" t="str">
        <f t="shared" si="7"/>
        <v>&lt;Placemark&gt;&lt;name&gt;東歯科医院&lt;/name&gt;&lt;Snippet maxLines="0"&gt;&lt;/Snippet&gt;&lt;description&gt;&lt;![CDATA[名称：東歯科医院&lt;br&gt;住所：大分県佐伯市蒲江蒲江浦２２１５－８&lt;br&gt;施設分類：歯科&lt;br&gt;TEL：0972-42-0067&lt;br&gt;：ID：4431155200000&lt;br&gt;：&lt;br&gt;：&lt;br&gt;]]&gt;&lt;/description&gt;&lt;Style&gt;&lt;IconStyle&gt;&lt;color&gt;FFFFFFFF&lt;/color&gt;&lt;scale&gt;1&lt;/scale&gt;&lt;heading&gt;0&lt;/heading&gt;&lt;Icon&gt;&lt;href&gt;https://www.pref.oita.jp/uploaded/life/2327624_4659445_img.png&lt;/href&gt;&lt;/Icon&gt;&lt;/IconStyle&gt;&lt;/Style&gt;&lt;Point&gt;&lt;coordinates&gt;131.927261353,32.7971865061&lt;/coordinates&gt;&lt;/Point&gt;&lt;/Placemark&gt;</v>
      </c>
    </row>
    <row r="71" spans="1:51">
      <c r="A71" s="198">
        <v>66</v>
      </c>
      <c r="B71" s="211" t="s">
        <v>5532</v>
      </c>
      <c r="C71" s="4" t="str">
        <f t="shared" ref="C71:C134" si="16">B$5&amp;"："&amp;B71&amp;"&lt;br&gt;"&amp;J$5&amp;"："&amp;J71&amp;"&lt;br&gt;"&amp;I$5&amp;"："&amp;I71&amp;"&lt;br&gt;"&amp;K$5&amp;"："&amp;K71&amp;"&lt;br&gt;"&amp;L$5&amp;"："&amp;L71&amp;"&lt;br&gt;"&amp;M$5&amp;"："&amp;M71&amp;"&lt;br&gt;"&amp;N$5&amp;"："&amp;N71&amp;"&lt;br&gt;"</f>
        <v>名称：古田歯科医院&lt;br&gt;住所：大分県佐伯市城下東町１－１&lt;br&gt;施設分類：歯科&lt;br&gt;TEL：0972-22-1409&lt;br&gt;：ID：4431155300000&lt;br&gt;：&lt;br&gt;：&lt;br&gt;</v>
      </c>
      <c r="D71" s="211"/>
      <c r="E71" s="202"/>
      <c r="F71" s="202" t="s">
        <v>4381</v>
      </c>
      <c r="G71" s="245">
        <v>32.9594393</v>
      </c>
      <c r="H71" s="202">
        <v>131.8968745</v>
      </c>
      <c r="I71" s="245" t="s">
        <v>2975</v>
      </c>
      <c r="J71" s="245" t="s">
        <v>3004</v>
      </c>
      <c r="K71" s="240" t="s">
        <v>4251</v>
      </c>
      <c r="L71" s="240" t="s">
        <v>4045</v>
      </c>
      <c r="M71" s="240"/>
      <c r="N71" s="240"/>
      <c r="O71" s="4" t="s">
        <v>4076</v>
      </c>
      <c r="P71" s="246">
        <v>1</v>
      </c>
      <c r="Q71" s="246"/>
      <c r="R71" s="246" t="str">
        <f t="shared" si="13"/>
        <v>FFFFFFFF</v>
      </c>
      <c r="S71" s="202">
        <v>100</v>
      </c>
      <c r="T71" s="202">
        <v>100</v>
      </c>
      <c r="U71" s="202">
        <v>100</v>
      </c>
      <c r="V71" s="202">
        <v>100</v>
      </c>
      <c r="X71" s="242"/>
      <c r="Z71" s="239">
        <f t="shared" ref="Z71:Z134" si="17">IF(H71="",1,0)</f>
        <v>0</v>
      </c>
      <c r="AA71" s="253" t="s">
        <v>4179</v>
      </c>
      <c r="AB71" s="265" t="str">
        <f t="shared" si="8"/>
        <v>古田歯科医院</v>
      </c>
      <c r="AC71" s="254" t="s">
        <v>4194</v>
      </c>
      <c r="AD71" s="254" t="s">
        <v>4181</v>
      </c>
      <c r="AE71" s="254">
        <f t="shared" si="9"/>
        <v>0</v>
      </c>
      <c r="AF71" s="254" t="s">
        <v>4182</v>
      </c>
      <c r="AG71" s="254" t="s">
        <v>4183</v>
      </c>
      <c r="AH71" s="74" t="str">
        <f t="shared" si="10"/>
        <v>名称：古田歯科医院&lt;br&gt;住所：大分県佐伯市城下東町１－１&lt;br&gt;施設分類：歯科&lt;br&gt;TEL：0972-22-1409&lt;br&gt;：ID：4431155300000&lt;br&gt;：&lt;br&gt;：&lt;br&gt;</v>
      </c>
      <c r="AI71" s="255" t="s">
        <v>4184</v>
      </c>
      <c r="AJ71" s="253" t="str">
        <f t="shared" si="14"/>
        <v>FFFFFFFF</v>
      </c>
      <c r="AK71" s="253" t="s">
        <v>4185</v>
      </c>
      <c r="AL71" s="265">
        <f t="shared" si="15"/>
        <v>1</v>
      </c>
      <c r="AM71" s="253" t="s">
        <v>4186</v>
      </c>
      <c r="AN71" s="253" t="s">
        <v>4187</v>
      </c>
      <c r="AO71" s="254">
        <f t="shared" ref="AO71:AO134" si="18">Q71</f>
        <v>0</v>
      </c>
      <c r="AP71" s="253" t="s">
        <v>4188</v>
      </c>
      <c r="AQ71" s="74" t="str">
        <f t="shared" si="6"/>
        <v>https://www.pref.oita.jp/uploaded/life/2327624_4659445_img.png</v>
      </c>
      <c r="AR71" s="254" t="s">
        <v>4189</v>
      </c>
      <c r="AS71" s="254" t="s">
        <v>4190</v>
      </c>
      <c r="AT71" s="265">
        <f t="shared" si="11"/>
        <v>131.8968745</v>
      </c>
      <c r="AU71" s="254" t="s">
        <v>4191</v>
      </c>
      <c r="AV71" s="265">
        <f t="shared" si="12"/>
        <v>32.9594393</v>
      </c>
      <c r="AW71" s="254" t="s">
        <v>4192</v>
      </c>
      <c r="AX71" s="254" t="s">
        <v>4193</v>
      </c>
      <c r="AY71" s="244" t="str">
        <f t="shared" ref="AY71:AY134" si="19">IF(AB71=0,"",IF(Z71=1,CONCATENATE(AA71,AB71,AC71,AD71,AE71,AF71,AG71,AH71,AI71,AJ71,AK71,AL71,AM71,AN71,AO71,AP71,AQ71,AR71,AX71),CONCATENATE(AA71,AB71,AC71,AG71,AH71,AI71,AJ71,AK71,AL71,AM71,AN71,AO71,AP71,AQ71,AR71,AS71,AT71,AU71,AV71,AW71,AX71)))</f>
        <v>&lt;Placemark&gt;&lt;name&gt;古田歯科医院&lt;/name&gt;&lt;Snippet maxLines="0"&gt;&lt;/Snippet&gt;&lt;description&gt;&lt;![CDATA[名称：古田歯科医院&lt;br&gt;住所：大分県佐伯市城下東町１－１&lt;br&gt;施設分類：歯科&lt;br&gt;TEL：0972-22-1409&lt;br&gt;：ID：4431155300000&lt;br&gt;：&lt;br&gt;：&lt;br&gt;]]&gt;&lt;/description&gt;&lt;Style&gt;&lt;IconStyle&gt;&lt;color&gt;FFFFFFFF&lt;/color&gt;&lt;scale&gt;1&lt;/scale&gt;&lt;heading&gt;0&lt;/heading&gt;&lt;Icon&gt;&lt;href&gt;https://www.pref.oita.jp/uploaded/life/2327624_4659445_img.png&lt;/href&gt;&lt;/Icon&gt;&lt;/IconStyle&gt;&lt;/Style&gt;&lt;Point&gt;&lt;coordinates&gt;131.8968745,32.9594393&lt;/coordinates&gt;&lt;/Point&gt;&lt;/Placemark&gt;</v>
      </c>
    </row>
    <row r="72" spans="1:51">
      <c r="A72" s="198">
        <v>67</v>
      </c>
      <c r="B72" s="211" t="s">
        <v>5531</v>
      </c>
      <c r="C72" s="4" t="str">
        <f t="shared" si="16"/>
        <v>名称：丸山歯科医院&lt;br&gt;住所：大分県佐伯市向島１－１１－３１&lt;br&gt;施設分類：歯科&lt;br&gt;TEL：0972-22-0832&lt;br&gt;：ID：4431155600000&lt;br&gt;：&lt;br&gt;：&lt;br&gt;</v>
      </c>
      <c r="D72" s="211"/>
      <c r="E72" s="245"/>
      <c r="F72" s="202" t="s">
        <v>4382</v>
      </c>
      <c r="G72" s="202">
        <v>32.957122196900002</v>
      </c>
      <c r="H72" s="202">
        <v>131.89726352700001</v>
      </c>
      <c r="I72" s="202" t="s">
        <v>2975</v>
      </c>
      <c r="J72" s="202" t="s">
        <v>3006</v>
      </c>
      <c r="K72" s="240" t="s">
        <v>4252</v>
      </c>
      <c r="L72" s="240" t="s">
        <v>4046</v>
      </c>
      <c r="M72" s="240"/>
      <c r="N72" s="240"/>
      <c r="O72" s="4" t="s">
        <v>4076</v>
      </c>
      <c r="P72" s="246">
        <v>1</v>
      </c>
      <c r="Q72" s="246"/>
      <c r="R72" s="246" t="str">
        <f t="shared" si="13"/>
        <v>FFFFFFFF</v>
      </c>
      <c r="S72" s="202">
        <v>100</v>
      </c>
      <c r="T72" s="202">
        <v>100</v>
      </c>
      <c r="U72" s="202">
        <v>100</v>
      </c>
      <c r="V72" s="202">
        <v>100</v>
      </c>
      <c r="X72" s="242"/>
      <c r="Z72" s="239">
        <f t="shared" si="17"/>
        <v>0</v>
      </c>
      <c r="AA72" s="253" t="s">
        <v>4179</v>
      </c>
      <c r="AB72" s="265" t="str">
        <f t="shared" ref="AB72:AB135" si="20">B72</f>
        <v>丸山歯科医院</v>
      </c>
      <c r="AC72" s="254" t="s">
        <v>4194</v>
      </c>
      <c r="AD72" s="254" t="s">
        <v>4181</v>
      </c>
      <c r="AE72" s="254">
        <f t="shared" ref="AE72:AE135" si="21">D72</f>
        <v>0</v>
      </c>
      <c r="AF72" s="254" t="s">
        <v>4182</v>
      </c>
      <c r="AG72" s="254" t="s">
        <v>4183</v>
      </c>
      <c r="AH72" s="74" t="str">
        <f t="shared" ref="AH72:AH135" si="22">C72</f>
        <v>名称：丸山歯科医院&lt;br&gt;住所：大分県佐伯市向島１－１１－３１&lt;br&gt;施設分類：歯科&lt;br&gt;TEL：0972-22-0832&lt;br&gt;：ID：4431155600000&lt;br&gt;：&lt;br&gt;：&lt;br&gt;</v>
      </c>
      <c r="AI72" s="255" t="s">
        <v>4184</v>
      </c>
      <c r="AJ72" s="253" t="str">
        <f t="shared" si="14"/>
        <v>FFFFFFFF</v>
      </c>
      <c r="AK72" s="253" t="s">
        <v>4185</v>
      </c>
      <c r="AL72" s="265">
        <f t="shared" si="15"/>
        <v>1</v>
      </c>
      <c r="AM72" s="253" t="s">
        <v>4186</v>
      </c>
      <c r="AN72" s="253" t="s">
        <v>4187</v>
      </c>
      <c r="AO72" s="254">
        <f t="shared" si="18"/>
        <v>0</v>
      </c>
      <c r="AP72" s="253" t="s">
        <v>4188</v>
      </c>
      <c r="AQ72" s="74" t="str">
        <f t="shared" ref="AQ72:AQ135" si="23">O72</f>
        <v>https://www.pref.oita.jp/uploaded/life/2327624_4659445_img.png</v>
      </c>
      <c r="AR72" s="254" t="s">
        <v>4189</v>
      </c>
      <c r="AS72" s="254" t="s">
        <v>4190</v>
      </c>
      <c r="AT72" s="265">
        <f t="shared" ref="AT72:AT135" si="24">H72</f>
        <v>131.89726352700001</v>
      </c>
      <c r="AU72" s="254" t="s">
        <v>4191</v>
      </c>
      <c r="AV72" s="265">
        <f t="shared" ref="AV72:AV135" si="25">G72</f>
        <v>32.957122196900002</v>
      </c>
      <c r="AW72" s="254" t="s">
        <v>4192</v>
      </c>
      <c r="AX72" s="254" t="s">
        <v>4193</v>
      </c>
      <c r="AY72" s="244" t="str">
        <f t="shared" si="19"/>
        <v>&lt;Placemark&gt;&lt;name&gt;丸山歯科医院&lt;/name&gt;&lt;Snippet maxLines="0"&gt;&lt;/Snippet&gt;&lt;description&gt;&lt;![CDATA[名称：丸山歯科医院&lt;br&gt;住所：大分県佐伯市向島１－１１－３１&lt;br&gt;施設分類：歯科&lt;br&gt;TEL：0972-22-0832&lt;br&gt;：ID：4431155600000&lt;br&gt;：&lt;br&gt;：&lt;br&gt;]]&gt;&lt;/description&gt;&lt;Style&gt;&lt;IconStyle&gt;&lt;color&gt;FFFFFFFF&lt;/color&gt;&lt;scale&gt;1&lt;/scale&gt;&lt;heading&gt;0&lt;/heading&gt;&lt;Icon&gt;&lt;href&gt;https://www.pref.oita.jp/uploaded/life/2327624_4659445_img.png&lt;/href&gt;&lt;/Icon&gt;&lt;/IconStyle&gt;&lt;/Style&gt;&lt;Point&gt;&lt;coordinates&gt;131.897263527,32.9571221969&lt;/coordinates&gt;&lt;/Point&gt;&lt;/Placemark&gt;</v>
      </c>
    </row>
    <row r="73" spans="1:51">
      <c r="A73" s="198">
        <v>68</v>
      </c>
      <c r="B73" s="211" t="s">
        <v>5530</v>
      </c>
      <c r="C73" s="4" t="str">
        <f t="shared" si="16"/>
        <v>名称：矢野歯科医院&lt;br&gt;住所：大分県佐伯市宇目大字小野市２８０８－８&lt;br&gt;施設分類：歯科&lt;br&gt;TEL：0972-54-3217&lt;br&gt;：ID：4431155700000&lt;br&gt;：&lt;br&gt;：&lt;br&gt;</v>
      </c>
      <c r="D73" s="211"/>
      <c r="E73" s="245"/>
      <c r="F73" s="202" t="s">
        <v>4383</v>
      </c>
      <c r="G73" s="202">
        <v>32.858286800000002</v>
      </c>
      <c r="H73" s="202">
        <v>131.629672</v>
      </c>
      <c r="I73" s="202" t="s">
        <v>2975</v>
      </c>
      <c r="J73" s="202" t="s">
        <v>3008</v>
      </c>
      <c r="K73" s="240" t="s">
        <v>4253</v>
      </c>
      <c r="L73" s="240" t="s">
        <v>4047</v>
      </c>
      <c r="M73" s="240"/>
      <c r="N73" s="240"/>
      <c r="O73" s="4" t="s">
        <v>4076</v>
      </c>
      <c r="P73" s="246">
        <v>1</v>
      </c>
      <c r="Q73" s="246"/>
      <c r="R73" s="246" t="str">
        <f t="shared" si="13"/>
        <v>FFFFFFFF</v>
      </c>
      <c r="S73" s="202">
        <v>100</v>
      </c>
      <c r="T73" s="202">
        <v>100</v>
      </c>
      <c r="U73" s="202">
        <v>100</v>
      </c>
      <c r="V73" s="202">
        <v>100</v>
      </c>
      <c r="X73" s="242"/>
      <c r="Z73" s="239">
        <f t="shared" si="17"/>
        <v>0</v>
      </c>
      <c r="AA73" s="253" t="s">
        <v>4179</v>
      </c>
      <c r="AB73" s="265" t="str">
        <f t="shared" si="20"/>
        <v>矢野歯科医院</v>
      </c>
      <c r="AC73" s="254" t="s">
        <v>4194</v>
      </c>
      <c r="AD73" s="254" t="s">
        <v>4181</v>
      </c>
      <c r="AE73" s="254">
        <f t="shared" si="21"/>
        <v>0</v>
      </c>
      <c r="AF73" s="254" t="s">
        <v>4182</v>
      </c>
      <c r="AG73" s="254" t="s">
        <v>4183</v>
      </c>
      <c r="AH73" s="74" t="str">
        <f t="shared" si="22"/>
        <v>名称：矢野歯科医院&lt;br&gt;住所：大分県佐伯市宇目大字小野市２８０８－８&lt;br&gt;施設分類：歯科&lt;br&gt;TEL：0972-54-3217&lt;br&gt;：ID：4431155700000&lt;br&gt;：&lt;br&gt;：&lt;br&gt;</v>
      </c>
      <c r="AI73" s="255" t="s">
        <v>4184</v>
      </c>
      <c r="AJ73" s="253" t="str">
        <f t="shared" si="14"/>
        <v>FFFFFFFF</v>
      </c>
      <c r="AK73" s="253" t="s">
        <v>4185</v>
      </c>
      <c r="AL73" s="265">
        <f t="shared" si="15"/>
        <v>1</v>
      </c>
      <c r="AM73" s="253" t="s">
        <v>4186</v>
      </c>
      <c r="AN73" s="253" t="s">
        <v>4187</v>
      </c>
      <c r="AO73" s="254">
        <f t="shared" si="18"/>
        <v>0</v>
      </c>
      <c r="AP73" s="253" t="s">
        <v>4188</v>
      </c>
      <c r="AQ73" s="74" t="str">
        <f t="shared" si="23"/>
        <v>https://www.pref.oita.jp/uploaded/life/2327624_4659445_img.png</v>
      </c>
      <c r="AR73" s="254" t="s">
        <v>4189</v>
      </c>
      <c r="AS73" s="254" t="s">
        <v>4190</v>
      </c>
      <c r="AT73" s="265">
        <f t="shared" si="24"/>
        <v>131.629672</v>
      </c>
      <c r="AU73" s="254" t="s">
        <v>4191</v>
      </c>
      <c r="AV73" s="265">
        <f t="shared" si="25"/>
        <v>32.858286800000002</v>
      </c>
      <c r="AW73" s="254" t="s">
        <v>4192</v>
      </c>
      <c r="AX73" s="254" t="s">
        <v>4193</v>
      </c>
      <c r="AY73" s="244" t="str">
        <f t="shared" si="19"/>
        <v>&lt;Placemark&gt;&lt;name&gt;矢野歯科医院&lt;/name&gt;&lt;Snippet maxLines="0"&gt;&lt;/Snippet&gt;&lt;description&gt;&lt;![CDATA[名称：矢野歯科医院&lt;br&gt;住所：大分県佐伯市宇目大字小野市２８０８－８&lt;br&gt;施設分類：歯科&lt;br&gt;TEL：0972-54-3217&lt;br&gt;：ID：4431155700000&lt;br&gt;：&lt;br&gt;：&lt;br&gt;]]&gt;&lt;/description&gt;&lt;Style&gt;&lt;IconStyle&gt;&lt;color&gt;FFFFFFFF&lt;/color&gt;&lt;scale&gt;1&lt;/scale&gt;&lt;heading&gt;0&lt;/heading&gt;&lt;Icon&gt;&lt;href&gt;https://www.pref.oita.jp/uploaded/life/2327624_4659445_img.png&lt;/href&gt;&lt;/Icon&gt;&lt;/IconStyle&gt;&lt;/Style&gt;&lt;Point&gt;&lt;coordinates&gt;131.629672,32.8582868&lt;/coordinates&gt;&lt;/Point&gt;&lt;/Placemark&gt;</v>
      </c>
    </row>
    <row r="74" spans="1:51">
      <c r="A74" s="198">
        <v>69</v>
      </c>
      <c r="B74" s="211" t="s">
        <v>5529</v>
      </c>
      <c r="C74" s="4" t="str">
        <f t="shared" si="16"/>
        <v>名称：やよい歯科医院&lt;br&gt;住所：大分県佐伯市弥生大字井崎１５４２－３&lt;br&gt;施設分類：歯科&lt;br&gt;TEL：0972-25-3825&lt;br&gt;：ID：4431155800000&lt;br&gt;：&lt;br&gt;：&lt;br&gt;</v>
      </c>
      <c r="D74" s="211"/>
      <c r="E74" s="245"/>
      <c r="F74" s="202" t="s">
        <v>4384</v>
      </c>
      <c r="G74" s="202">
        <v>32.977991472491603</v>
      </c>
      <c r="H74" s="202">
        <v>131.84630289981999</v>
      </c>
      <c r="I74" s="202" t="s">
        <v>2975</v>
      </c>
      <c r="J74" s="202" t="s">
        <v>3028</v>
      </c>
      <c r="K74" s="240" t="s">
        <v>4254</v>
      </c>
      <c r="L74" s="240" t="s">
        <v>4048</v>
      </c>
      <c r="M74" s="240"/>
      <c r="N74" s="240"/>
      <c r="O74" s="4" t="s">
        <v>4076</v>
      </c>
      <c r="P74" s="246">
        <v>1</v>
      </c>
      <c r="Q74" s="246"/>
      <c r="R74" s="246" t="str">
        <f t="shared" si="13"/>
        <v>FFFFFFFF</v>
      </c>
      <c r="S74" s="202">
        <v>100</v>
      </c>
      <c r="T74" s="202">
        <v>100</v>
      </c>
      <c r="U74" s="202">
        <v>100</v>
      </c>
      <c r="V74" s="202">
        <v>100</v>
      </c>
      <c r="X74" s="242"/>
      <c r="Z74" s="239">
        <f t="shared" si="17"/>
        <v>0</v>
      </c>
      <c r="AA74" s="253" t="s">
        <v>4179</v>
      </c>
      <c r="AB74" s="265" t="str">
        <f t="shared" si="20"/>
        <v>やよい歯科医院</v>
      </c>
      <c r="AC74" s="254" t="s">
        <v>4194</v>
      </c>
      <c r="AD74" s="254" t="s">
        <v>4181</v>
      </c>
      <c r="AE74" s="254">
        <f t="shared" si="21"/>
        <v>0</v>
      </c>
      <c r="AF74" s="254" t="s">
        <v>4182</v>
      </c>
      <c r="AG74" s="254" t="s">
        <v>4183</v>
      </c>
      <c r="AH74" s="74" t="str">
        <f t="shared" si="22"/>
        <v>名称：やよい歯科医院&lt;br&gt;住所：大分県佐伯市弥生大字井崎１５４２－３&lt;br&gt;施設分類：歯科&lt;br&gt;TEL：0972-25-3825&lt;br&gt;：ID：4431155800000&lt;br&gt;：&lt;br&gt;：&lt;br&gt;</v>
      </c>
      <c r="AI74" s="255" t="s">
        <v>4184</v>
      </c>
      <c r="AJ74" s="253" t="str">
        <f t="shared" si="14"/>
        <v>FFFFFFFF</v>
      </c>
      <c r="AK74" s="253" t="s">
        <v>4185</v>
      </c>
      <c r="AL74" s="265">
        <f t="shared" si="15"/>
        <v>1</v>
      </c>
      <c r="AM74" s="253" t="s">
        <v>4186</v>
      </c>
      <c r="AN74" s="253" t="s">
        <v>4187</v>
      </c>
      <c r="AO74" s="254">
        <f t="shared" si="18"/>
        <v>0</v>
      </c>
      <c r="AP74" s="253" t="s">
        <v>4188</v>
      </c>
      <c r="AQ74" s="74" t="str">
        <f t="shared" si="23"/>
        <v>https://www.pref.oita.jp/uploaded/life/2327624_4659445_img.png</v>
      </c>
      <c r="AR74" s="254" t="s">
        <v>4189</v>
      </c>
      <c r="AS74" s="254" t="s">
        <v>4190</v>
      </c>
      <c r="AT74" s="265">
        <f t="shared" si="24"/>
        <v>131.84630289981999</v>
      </c>
      <c r="AU74" s="254" t="s">
        <v>4191</v>
      </c>
      <c r="AV74" s="265">
        <f t="shared" si="25"/>
        <v>32.977991472491603</v>
      </c>
      <c r="AW74" s="254" t="s">
        <v>4192</v>
      </c>
      <c r="AX74" s="254" t="s">
        <v>4193</v>
      </c>
      <c r="AY74" s="244" t="str">
        <f t="shared" si="19"/>
        <v>&lt;Placemark&gt;&lt;name&gt;やよい歯科医院&lt;/name&gt;&lt;Snippet maxLines="0"&gt;&lt;/Snippet&gt;&lt;description&gt;&lt;![CDATA[名称：やよい歯科医院&lt;br&gt;住所：大分県佐伯市弥生大字井崎１５４２－３&lt;br&gt;施設分類：歯科&lt;br&gt;TEL：0972-25-3825&lt;br&gt;：ID：4431155800000&lt;br&gt;：&lt;br&gt;：&lt;br&gt;]]&gt;&lt;/description&gt;&lt;Style&gt;&lt;IconStyle&gt;&lt;color&gt;FFFFFFFF&lt;/color&gt;&lt;scale&gt;1&lt;/scale&gt;&lt;heading&gt;0&lt;/heading&gt;&lt;Icon&gt;&lt;href&gt;https://www.pref.oita.jp/uploaded/life/2327624_4659445_img.png&lt;/href&gt;&lt;/Icon&gt;&lt;/IconStyle&gt;&lt;/Style&gt;&lt;Point&gt;&lt;coordinates&gt;131.84630289982,32.9779914724916&lt;/coordinates&gt;&lt;/Point&gt;&lt;/Placemark&gt;</v>
      </c>
    </row>
    <row r="75" spans="1:51">
      <c r="A75" s="198">
        <v>70</v>
      </c>
      <c r="B75" s="211" t="s">
        <v>5528</v>
      </c>
      <c r="C75" s="4" t="str">
        <f t="shared" si="16"/>
        <v>名称：吉田歯科医院&lt;br&gt;住所：大分県佐伯市城下西町２－６０&lt;br&gt;施設分類：歯科&lt;br&gt;TEL：0972-22-0354&lt;br&gt;：ID：4431155900000&lt;br&gt;：&lt;br&gt;：&lt;br&gt;</v>
      </c>
      <c r="D75" s="211"/>
      <c r="E75" s="245"/>
      <c r="F75" s="202" t="s">
        <v>4385</v>
      </c>
      <c r="G75" s="202">
        <v>32.957725350899999</v>
      </c>
      <c r="H75" s="202">
        <v>131.894495487</v>
      </c>
      <c r="I75" s="202" t="s">
        <v>2975</v>
      </c>
      <c r="J75" s="202" t="s">
        <v>3011</v>
      </c>
      <c r="K75" s="240" t="s">
        <v>4255</v>
      </c>
      <c r="L75" s="240" t="s">
        <v>4049</v>
      </c>
      <c r="M75" s="240"/>
      <c r="N75" s="240"/>
      <c r="O75" s="4" t="s">
        <v>4076</v>
      </c>
      <c r="P75" s="246">
        <v>1</v>
      </c>
      <c r="Q75" s="246"/>
      <c r="R75" s="246" t="str">
        <f t="shared" si="13"/>
        <v>FFFFFFFF</v>
      </c>
      <c r="S75" s="202">
        <v>100</v>
      </c>
      <c r="T75" s="202">
        <v>100</v>
      </c>
      <c r="U75" s="202">
        <v>100</v>
      </c>
      <c r="V75" s="202">
        <v>100</v>
      </c>
      <c r="X75" s="242"/>
      <c r="Z75" s="239">
        <f t="shared" si="17"/>
        <v>0</v>
      </c>
      <c r="AA75" s="253" t="s">
        <v>4179</v>
      </c>
      <c r="AB75" s="265" t="str">
        <f t="shared" si="20"/>
        <v>吉田歯科医院</v>
      </c>
      <c r="AC75" s="254" t="s">
        <v>4194</v>
      </c>
      <c r="AD75" s="254" t="s">
        <v>4181</v>
      </c>
      <c r="AE75" s="254">
        <f t="shared" si="21"/>
        <v>0</v>
      </c>
      <c r="AF75" s="254" t="s">
        <v>4182</v>
      </c>
      <c r="AG75" s="254" t="s">
        <v>4183</v>
      </c>
      <c r="AH75" s="74" t="str">
        <f t="shared" si="22"/>
        <v>名称：吉田歯科医院&lt;br&gt;住所：大分県佐伯市城下西町２－６０&lt;br&gt;施設分類：歯科&lt;br&gt;TEL：0972-22-0354&lt;br&gt;：ID：4431155900000&lt;br&gt;：&lt;br&gt;：&lt;br&gt;</v>
      </c>
      <c r="AI75" s="255" t="s">
        <v>4184</v>
      </c>
      <c r="AJ75" s="253" t="str">
        <f t="shared" si="14"/>
        <v>FFFFFFFF</v>
      </c>
      <c r="AK75" s="253" t="s">
        <v>4185</v>
      </c>
      <c r="AL75" s="265">
        <f t="shared" si="15"/>
        <v>1</v>
      </c>
      <c r="AM75" s="253" t="s">
        <v>4186</v>
      </c>
      <c r="AN75" s="253" t="s">
        <v>4187</v>
      </c>
      <c r="AO75" s="254">
        <f t="shared" si="18"/>
        <v>0</v>
      </c>
      <c r="AP75" s="253" t="s">
        <v>4188</v>
      </c>
      <c r="AQ75" s="74" t="str">
        <f t="shared" si="23"/>
        <v>https://www.pref.oita.jp/uploaded/life/2327624_4659445_img.png</v>
      </c>
      <c r="AR75" s="254" t="s">
        <v>4189</v>
      </c>
      <c r="AS75" s="254" t="s">
        <v>4190</v>
      </c>
      <c r="AT75" s="265">
        <f t="shared" si="24"/>
        <v>131.894495487</v>
      </c>
      <c r="AU75" s="254" t="s">
        <v>4191</v>
      </c>
      <c r="AV75" s="265">
        <f t="shared" si="25"/>
        <v>32.957725350899999</v>
      </c>
      <c r="AW75" s="254" t="s">
        <v>4192</v>
      </c>
      <c r="AX75" s="254" t="s">
        <v>4193</v>
      </c>
      <c r="AY75" s="244" t="str">
        <f t="shared" si="19"/>
        <v>&lt;Placemark&gt;&lt;name&gt;吉田歯科医院&lt;/name&gt;&lt;Snippet maxLines="0"&gt;&lt;/Snippet&gt;&lt;description&gt;&lt;![CDATA[名称：吉田歯科医院&lt;br&gt;住所：大分県佐伯市城下西町２－６０&lt;br&gt;施設分類：歯科&lt;br&gt;TEL：0972-22-0354&lt;br&gt;：ID：4431155900000&lt;br&gt;：&lt;br&gt;：&lt;br&gt;]]&gt;&lt;/description&gt;&lt;Style&gt;&lt;IconStyle&gt;&lt;color&gt;FFFFFFFF&lt;/color&gt;&lt;scale&gt;1&lt;/scale&gt;&lt;heading&gt;0&lt;/heading&gt;&lt;Icon&gt;&lt;href&gt;https://www.pref.oita.jp/uploaded/life/2327624_4659445_img.png&lt;/href&gt;&lt;/Icon&gt;&lt;/IconStyle&gt;&lt;/Style&gt;&lt;Point&gt;&lt;coordinates&gt;131.894495487,32.9577253509&lt;/coordinates&gt;&lt;/Point&gt;&lt;/Placemark&gt;</v>
      </c>
    </row>
    <row r="76" spans="1:51">
      <c r="A76" s="198">
        <v>71</v>
      </c>
      <c r="B76" s="211" t="s">
        <v>5527</v>
      </c>
      <c r="C76" s="4" t="str">
        <f t="shared" si="16"/>
        <v>名称：わきた歯科医院&lt;br&gt;住所：大分県佐伯市船頭町&lt;br&gt;施設分類：歯科&lt;br&gt;TEL：0972-23-8241&lt;br&gt;：ID：4431156000000&lt;br&gt;：&lt;br&gt;：&lt;br&gt;</v>
      </c>
      <c r="D76" s="211"/>
      <c r="E76" s="202"/>
      <c r="F76" s="202" t="s">
        <v>4386</v>
      </c>
      <c r="G76" s="245">
        <v>32.954434300000003</v>
      </c>
      <c r="H76" s="202">
        <v>131.89478600000001</v>
      </c>
      <c r="I76" s="245" t="s">
        <v>2975</v>
      </c>
      <c r="J76" s="245" t="s">
        <v>2952</v>
      </c>
      <c r="K76" s="240" t="s">
        <v>4256</v>
      </c>
      <c r="L76" s="240" t="s">
        <v>4050</v>
      </c>
      <c r="M76" s="240"/>
      <c r="N76" s="240"/>
      <c r="O76" s="4" t="s">
        <v>4076</v>
      </c>
      <c r="P76" s="246">
        <v>1</v>
      </c>
      <c r="Q76" s="246"/>
      <c r="R76" s="246" t="str">
        <f t="shared" si="13"/>
        <v>FFFFFFFF</v>
      </c>
      <c r="S76" s="202">
        <v>100</v>
      </c>
      <c r="T76" s="202">
        <v>100</v>
      </c>
      <c r="U76" s="202">
        <v>100</v>
      </c>
      <c r="V76" s="202">
        <v>100</v>
      </c>
      <c r="X76" s="242"/>
      <c r="Z76" s="239">
        <f t="shared" si="17"/>
        <v>0</v>
      </c>
      <c r="AA76" s="253" t="s">
        <v>4179</v>
      </c>
      <c r="AB76" s="265" t="str">
        <f t="shared" si="20"/>
        <v>わきた歯科医院</v>
      </c>
      <c r="AC76" s="254" t="s">
        <v>4194</v>
      </c>
      <c r="AD76" s="254" t="s">
        <v>4181</v>
      </c>
      <c r="AE76" s="254">
        <f t="shared" si="21"/>
        <v>0</v>
      </c>
      <c r="AF76" s="254" t="s">
        <v>4182</v>
      </c>
      <c r="AG76" s="254" t="s">
        <v>4183</v>
      </c>
      <c r="AH76" s="74" t="str">
        <f t="shared" si="22"/>
        <v>名称：わきた歯科医院&lt;br&gt;住所：大分県佐伯市船頭町&lt;br&gt;施設分類：歯科&lt;br&gt;TEL：0972-23-8241&lt;br&gt;：ID：4431156000000&lt;br&gt;：&lt;br&gt;：&lt;br&gt;</v>
      </c>
      <c r="AI76" s="255" t="s">
        <v>4184</v>
      </c>
      <c r="AJ76" s="253" t="str">
        <f t="shared" si="14"/>
        <v>FFFFFFFF</v>
      </c>
      <c r="AK76" s="253" t="s">
        <v>4185</v>
      </c>
      <c r="AL76" s="265">
        <f t="shared" si="15"/>
        <v>1</v>
      </c>
      <c r="AM76" s="253" t="s">
        <v>4186</v>
      </c>
      <c r="AN76" s="253" t="s">
        <v>4187</v>
      </c>
      <c r="AO76" s="254">
        <f t="shared" si="18"/>
        <v>0</v>
      </c>
      <c r="AP76" s="253" t="s">
        <v>4188</v>
      </c>
      <c r="AQ76" s="74" t="str">
        <f t="shared" si="23"/>
        <v>https://www.pref.oita.jp/uploaded/life/2327624_4659445_img.png</v>
      </c>
      <c r="AR76" s="254" t="s">
        <v>4189</v>
      </c>
      <c r="AS76" s="254" t="s">
        <v>4190</v>
      </c>
      <c r="AT76" s="265">
        <f t="shared" si="24"/>
        <v>131.89478600000001</v>
      </c>
      <c r="AU76" s="254" t="s">
        <v>4191</v>
      </c>
      <c r="AV76" s="265">
        <f t="shared" si="25"/>
        <v>32.954434300000003</v>
      </c>
      <c r="AW76" s="254" t="s">
        <v>4192</v>
      </c>
      <c r="AX76" s="254" t="s">
        <v>4193</v>
      </c>
      <c r="AY76" s="244" t="str">
        <f t="shared" si="19"/>
        <v>&lt;Placemark&gt;&lt;name&gt;わきた歯科医院&lt;/name&gt;&lt;Snippet maxLines="0"&gt;&lt;/Snippet&gt;&lt;description&gt;&lt;![CDATA[名称：わきた歯科医院&lt;br&gt;住所：大分県佐伯市船頭町&lt;br&gt;施設分類：歯科&lt;br&gt;TEL：0972-23-8241&lt;br&gt;：ID：4431156000000&lt;br&gt;：&lt;br&gt;：&lt;br&gt;]]&gt;&lt;/description&gt;&lt;Style&gt;&lt;IconStyle&gt;&lt;color&gt;FFFFFFFF&lt;/color&gt;&lt;scale&gt;1&lt;/scale&gt;&lt;heading&gt;0&lt;/heading&gt;&lt;Icon&gt;&lt;href&gt;https://www.pref.oita.jp/uploaded/life/2327624_4659445_img.png&lt;/href&gt;&lt;/Icon&gt;&lt;/IconStyle&gt;&lt;/Style&gt;&lt;Point&gt;&lt;coordinates&gt;131.894786,32.9544343&lt;/coordinates&gt;&lt;/Point&gt;&lt;/Placemark&gt;</v>
      </c>
    </row>
    <row r="77" spans="1:51">
      <c r="A77" s="198">
        <v>72</v>
      </c>
      <c r="B77" s="211" t="s">
        <v>5526</v>
      </c>
      <c r="C77" s="4" t="str">
        <f t="shared" si="16"/>
        <v>名称：ひかわ歯科医院&lt;br&gt;住所：大分県佐伯市池田２０５３番地１&lt;br&gt;施設分類：歯科&lt;br&gt;TEL：0972-28-7200&lt;br&gt;：ID：4431156100000&lt;br&gt;：&lt;br&gt;：&lt;br&gt;</v>
      </c>
      <c r="D77" s="211"/>
      <c r="E77" s="202"/>
      <c r="F77" s="202" t="s">
        <v>4387</v>
      </c>
      <c r="G77" s="245">
        <v>32.9445179212574</v>
      </c>
      <c r="H77" s="202">
        <v>131.90015857979401</v>
      </c>
      <c r="I77" s="245" t="s">
        <v>2975</v>
      </c>
      <c r="J77" s="245" t="s">
        <v>3015</v>
      </c>
      <c r="K77" s="240" t="s">
        <v>4257</v>
      </c>
      <c r="L77" s="240" t="s">
        <v>4051</v>
      </c>
      <c r="M77" s="240"/>
      <c r="N77" s="240"/>
      <c r="O77" s="4" t="s">
        <v>4076</v>
      </c>
      <c r="P77" s="246">
        <v>1</v>
      </c>
      <c r="Q77" s="246"/>
      <c r="R77" s="246" t="str">
        <f t="shared" si="13"/>
        <v>FFFFFFFF</v>
      </c>
      <c r="S77" s="202">
        <v>100</v>
      </c>
      <c r="T77" s="202">
        <v>100</v>
      </c>
      <c r="U77" s="202">
        <v>100</v>
      </c>
      <c r="V77" s="202">
        <v>100</v>
      </c>
      <c r="X77" s="242"/>
      <c r="Z77" s="239">
        <f t="shared" si="17"/>
        <v>0</v>
      </c>
      <c r="AA77" s="253" t="s">
        <v>4179</v>
      </c>
      <c r="AB77" s="265" t="str">
        <f t="shared" si="20"/>
        <v>ひかわ歯科医院</v>
      </c>
      <c r="AC77" s="254" t="s">
        <v>4194</v>
      </c>
      <c r="AD77" s="254" t="s">
        <v>4181</v>
      </c>
      <c r="AE77" s="254">
        <f t="shared" si="21"/>
        <v>0</v>
      </c>
      <c r="AF77" s="254" t="s">
        <v>4182</v>
      </c>
      <c r="AG77" s="254" t="s">
        <v>4183</v>
      </c>
      <c r="AH77" s="74" t="str">
        <f t="shared" si="22"/>
        <v>名称：ひかわ歯科医院&lt;br&gt;住所：大分県佐伯市池田２０５３番地１&lt;br&gt;施設分類：歯科&lt;br&gt;TEL：0972-28-7200&lt;br&gt;：ID：4431156100000&lt;br&gt;：&lt;br&gt;：&lt;br&gt;</v>
      </c>
      <c r="AI77" s="255" t="s">
        <v>4184</v>
      </c>
      <c r="AJ77" s="253" t="str">
        <f t="shared" si="14"/>
        <v>FFFFFFFF</v>
      </c>
      <c r="AK77" s="253" t="s">
        <v>4185</v>
      </c>
      <c r="AL77" s="265">
        <f t="shared" si="15"/>
        <v>1</v>
      </c>
      <c r="AM77" s="253" t="s">
        <v>4186</v>
      </c>
      <c r="AN77" s="253" t="s">
        <v>4187</v>
      </c>
      <c r="AO77" s="254">
        <f t="shared" si="18"/>
        <v>0</v>
      </c>
      <c r="AP77" s="253" t="s">
        <v>4188</v>
      </c>
      <c r="AQ77" s="74" t="str">
        <f t="shared" si="23"/>
        <v>https://www.pref.oita.jp/uploaded/life/2327624_4659445_img.png</v>
      </c>
      <c r="AR77" s="254" t="s">
        <v>4189</v>
      </c>
      <c r="AS77" s="254" t="s">
        <v>4190</v>
      </c>
      <c r="AT77" s="265">
        <f t="shared" si="24"/>
        <v>131.90015857979401</v>
      </c>
      <c r="AU77" s="254" t="s">
        <v>4191</v>
      </c>
      <c r="AV77" s="265">
        <f t="shared" si="25"/>
        <v>32.9445179212574</v>
      </c>
      <c r="AW77" s="254" t="s">
        <v>4192</v>
      </c>
      <c r="AX77" s="254" t="s">
        <v>4193</v>
      </c>
      <c r="AY77" s="244" t="str">
        <f t="shared" si="19"/>
        <v>&lt;Placemark&gt;&lt;name&gt;ひかわ歯科医院&lt;/name&gt;&lt;Snippet maxLines="0"&gt;&lt;/Snippet&gt;&lt;description&gt;&lt;![CDATA[名称：ひかわ歯科医院&lt;br&gt;住所：大分県佐伯市池田２０５３番地１&lt;br&gt;施設分類：歯科&lt;br&gt;TEL：0972-28-7200&lt;br&gt;：ID：4431156100000&lt;br&gt;：&lt;br&gt;：&lt;br&gt;]]&gt;&lt;/description&gt;&lt;Style&gt;&lt;IconStyle&gt;&lt;color&gt;FFFFFFFF&lt;/color&gt;&lt;scale&gt;1&lt;/scale&gt;&lt;heading&gt;0&lt;/heading&gt;&lt;Icon&gt;&lt;href&gt;https://www.pref.oita.jp/uploaded/life/2327624_4659445_img.png&lt;/href&gt;&lt;/Icon&gt;&lt;/IconStyle&gt;&lt;/Style&gt;&lt;Point&gt;&lt;coordinates&gt;131.900158579794,32.9445179212574&lt;/coordinates&gt;&lt;/Point&gt;&lt;/Placemark&gt;</v>
      </c>
    </row>
    <row r="78" spans="1:51">
      <c r="A78" s="198">
        <v>73</v>
      </c>
      <c r="B78" s="211" t="s">
        <v>5525</v>
      </c>
      <c r="C78" s="4" t="str">
        <f t="shared" si="16"/>
        <v>名称：コスモタウン歯科&lt;br&gt;住所：大分県佐伯市鶴岡西町一丁目２２８番地&lt;br&gt;施設分類：歯科&lt;br&gt;TEL：0972-28-7885&lt;br&gt;：ID：4431156200000&lt;br&gt;：&lt;br&gt;：&lt;br&gt;</v>
      </c>
      <c r="D78" s="211"/>
      <c r="E78" s="202"/>
      <c r="F78" s="202" t="s">
        <v>4388</v>
      </c>
      <c r="G78" s="202">
        <v>32.962127350300001</v>
      </c>
      <c r="H78" s="202">
        <v>131.86425089799999</v>
      </c>
      <c r="I78" s="202" t="s">
        <v>2975</v>
      </c>
      <c r="J78" s="202" t="s">
        <v>3017</v>
      </c>
      <c r="K78" s="240" t="s">
        <v>4258</v>
      </c>
      <c r="L78" s="240" t="s">
        <v>4052</v>
      </c>
      <c r="M78" s="240"/>
      <c r="N78" s="240"/>
      <c r="O78" s="4" t="s">
        <v>4076</v>
      </c>
      <c r="P78" s="246">
        <v>1</v>
      </c>
      <c r="Q78" s="246"/>
      <c r="R78" s="246" t="str">
        <f t="shared" si="13"/>
        <v>FFFFFFFF</v>
      </c>
      <c r="S78" s="202">
        <v>100</v>
      </c>
      <c r="T78" s="202">
        <v>100</v>
      </c>
      <c r="U78" s="202">
        <v>100</v>
      </c>
      <c r="V78" s="202">
        <v>100</v>
      </c>
      <c r="X78" s="242"/>
      <c r="Z78" s="239">
        <f t="shared" si="17"/>
        <v>0</v>
      </c>
      <c r="AA78" s="253" t="s">
        <v>4179</v>
      </c>
      <c r="AB78" s="265" t="str">
        <f t="shared" si="20"/>
        <v>コスモタウン歯科</v>
      </c>
      <c r="AC78" s="254" t="s">
        <v>4194</v>
      </c>
      <c r="AD78" s="254" t="s">
        <v>4181</v>
      </c>
      <c r="AE78" s="254">
        <f t="shared" si="21"/>
        <v>0</v>
      </c>
      <c r="AF78" s="254" t="s">
        <v>4182</v>
      </c>
      <c r="AG78" s="254" t="s">
        <v>4183</v>
      </c>
      <c r="AH78" s="74" t="str">
        <f t="shared" si="22"/>
        <v>名称：コスモタウン歯科&lt;br&gt;住所：大分県佐伯市鶴岡西町一丁目２２８番地&lt;br&gt;施設分類：歯科&lt;br&gt;TEL：0972-28-7885&lt;br&gt;：ID：4431156200000&lt;br&gt;：&lt;br&gt;：&lt;br&gt;</v>
      </c>
      <c r="AI78" s="255" t="s">
        <v>4184</v>
      </c>
      <c r="AJ78" s="253" t="str">
        <f t="shared" si="14"/>
        <v>FFFFFFFF</v>
      </c>
      <c r="AK78" s="253" t="s">
        <v>4185</v>
      </c>
      <c r="AL78" s="265">
        <f t="shared" si="15"/>
        <v>1</v>
      </c>
      <c r="AM78" s="253" t="s">
        <v>4186</v>
      </c>
      <c r="AN78" s="253" t="s">
        <v>4187</v>
      </c>
      <c r="AO78" s="254">
        <f t="shared" si="18"/>
        <v>0</v>
      </c>
      <c r="AP78" s="253" t="s">
        <v>4188</v>
      </c>
      <c r="AQ78" s="74" t="str">
        <f t="shared" si="23"/>
        <v>https://www.pref.oita.jp/uploaded/life/2327624_4659445_img.png</v>
      </c>
      <c r="AR78" s="254" t="s">
        <v>4189</v>
      </c>
      <c r="AS78" s="254" t="s">
        <v>4190</v>
      </c>
      <c r="AT78" s="265">
        <f t="shared" si="24"/>
        <v>131.86425089799999</v>
      </c>
      <c r="AU78" s="254" t="s">
        <v>4191</v>
      </c>
      <c r="AV78" s="265">
        <f t="shared" si="25"/>
        <v>32.962127350300001</v>
      </c>
      <c r="AW78" s="254" t="s">
        <v>4192</v>
      </c>
      <c r="AX78" s="254" t="s">
        <v>4193</v>
      </c>
      <c r="AY78" s="244" t="str">
        <f t="shared" si="19"/>
        <v>&lt;Placemark&gt;&lt;name&gt;コスモタウン歯科&lt;/name&gt;&lt;Snippet maxLines="0"&gt;&lt;/Snippet&gt;&lt;description&gt;&lt;![CDATA[名称：コスモタウン歯科&lt;br&gt;住所：大分県佐伯市鶴岡西町一丁目２２８番地&lt;br&gt;施設分類：歯科&lt;br&gt;TEL：0972-28-7885&lt;br&gt;：ID：4431156200000&lt;br&gt;：&lt;br&gt;：&lt;br&gt;]]&gt;&lt;/description&gt;&lt;Style&gt;&lt;IconStyle&gt;&lt;color&gt;FFFFFFFF&lt;/color&gt;&lt;scale&gt;1&lt;/scale&gt;&lt;heading&gt;0&lt;/heading&gt;&lt;Icon&gt;&lt;href&gt;https://www.pref.oita.jp/uploaded/life/2327624_4659445_img.png&lt;/href&gt;&lt;/Icon&gt;&lt;/IconStyle&gt;&lt;/Style&gt;&lt;Point&gt;&lt;coordinates&gt;131.864250898,32.9621273503&lt;/coordinates&gt;&lt;/Point&gt;&lt;/Placemark&gt;</v>
      </c>
    </row>
    <row r="79" spans="1:51">
      <c r="A79" s="198">
        <v>74</v>
      </c>
      <c r="B79" s="211" t="s">
        <v>3042</v>
      </c>
      <c r="C79" s="4" t="str">
        <f t="shared" si="16"/>
        <v>名称：医療法人　鶴岡クリニック（歯科）&lt;br&gt;住所：大分県佐伯市大字鶴望２７３８番地１&lt;br&gt;施設分類：歯科&lt;br&gt;TEL：0972-22-5199&lt;br&gt;：ID：4421085600000&lt;br&gt;：&lt;br&gt;：&lt;br&gt;</v>
      </c>
      <c r="D79" s="211"/>
      <c r="E79" s="245"/>
      <c r="F79" s="202" t="s">
        <v>1894</v>
      </c>
      <c r="G79" s="202">
        <v>32.966133069199998</v>
      </c>
      <c r="H79" s="202">
        <v>131.87887430200001</v>
      </c>
      <c r="I79" s="202" t="s">
        <v>2975</v>
      </c>
      <c r="J79" s="202" t="s">
        <v>3029</v>
      </c>
      <c r="K79" s="240" t="s">
        <v>4272</v>
      </c>
      <c r="L79" s="240" t="s">
        <v>4053</v>
      </c>
      <c r="M79" s="240"/>
      <c r="N79" s="240"/>
      <c r="O79" s="4" t="s">
        <v>4076</v>
      </c>
      <c r="P79" s="246">
        <v>1</v>
      </c>
      <c r="Q79" s="246"/>
      <c r="R79" s="246" t="str">
        <f t="shared" si="13"/>
        <v>FFFFFFFF</v>
      </c>
      <c r="S79" s="202">
        <v>100</v>
      </c>
      <c r="T79" s="202">
        <v>100</v>
      </c>
      <c r="U79" s="202">
        <v>100</v>
      </c>
      <c r="V79" s="202">
        <v>100</v>
      </c>
      <c r="X79" s="242"/>
      <c r="Z79" s="239">
        <f t="shared" si="17"/>
        <v>0</v>
      </c>
      <c r="AA79" s="253" t="s">
        <v>4179</v>
      </c>
      <c r="AB79" s="265" t="str">
        <f t="shared" si="20"/>
        <v>医療法人　鶴岡クリニック（歯科）</v>
      </c>
      <c r="AC79" s="254" t="s">
        <v>4194</v>
      </c>
      <c r="AD79" s="254" t="s">
        <v>4181</v>
      </c>
      <c r="AE79" s="254">
        <f t="shared" si="21"/>
        <v>0</v>
      </c>
      <c r="AF79" s="254" t="s">
        <v>4182</v>
      </c>
      <c r="AG79" s="254" t="s">
        <v>4183</v>
      </c>
      <c r="AH79" s="74" t="str">
        <f t="shared" si="22"/>
        <v>名称：医療法人　鶴岡クリニック（歯科）&lt;br&gt;住所：大分県佐伯市大字鶴望２７３８番地１&lt;br&gt;施設分類：歯科&lt;br&gt;TEL：0972-22-5199&lt;br&gt;：ID：4421085600000&lt;br&gt;：&lt;br&gt;：&lt;br&gt;</v>
      </c>
      <c r="AI79" s="255" t="s">
        <v>4184</v>
      </c>
      <c r="AJ79" s="253" t="str">
        <f t="shared" si="14"/>
        <v>FFFFFFFF</v>
      </c>
      <c r="AK79" s="253" t="s">
        <v>4185</v>
      </c>
      <c r="AL79" s="265">
        <f t="shared" si="15"/>
        <v>1</v>
      </c>
      <c r="AM79" s="253" t="s">
        <v>4186</v>
      </c>
      <c r="AN79" s="253" t="s">
        <v>4187</v>
      </c>
      <c r="AO79" s="254">
        <f t="shared" si="18"/>
        <v>0</v>
      </c>
      <c r="AP79" s="253" t="s">
        <v>4188</v>
      </c>
      <c r="AQ79" s="74" t="str">
        <f t="shared" si="23"/>
        <v>https://www.pref.oita.jp/uploaded/life/2327624_4659445_img.png</v>
      </c>
      <c r="AR79" s="254" t="s">
        <v>4189</v>
      </c>
      <c r="AS79" s="254" t="s">
        <v>4190</v>
      </c>
      <c r="AT79" s="265">
        <f t="shared" si="24"/>
        <v>131.87887430200001</v>
      </c>
      <c r="AU79" s="254" t="s">
        <v>4191</v>
      </c>
      <c r="AV79" s="265">
        <f t="shared" si="25"/>
        <v>32.966133069199998</v>
      </c>
      <c r="AW79" s="254" t="s">
        <v>4192</v>
      </c>
      <c r="AX79" s="254" t="s">
        <v>4193</v>
      </c>
      <c r="AY79" s="244" t="str">
        <f t="shared" si="19"/>
        <v>&lt;Placemark&gt;&lt;name&gt;医療法人　鶴岡クリニック（歯科）&lt;/name&gt;&lt;Snippet maxLines="0"&gt;&lt;/Snippet&gt;&lt;description&gt;&lt;![CDATA[名称：医療法人　鶴岡クリニック（歯科）&lt;br&gt;住所：大分県佐伯市大字鶴望２７３８番地１&lt;br&gt;施設分類：歯科&lt;br&gt;TEL：0972-22-5199&lt;br&gt;：ID：4421085600000&lt;br&gt;：&lt;br&gt;：&lt;br&gt;]]&gt;&lt;/description&gt;&lt;Style&gt;&lt;IconStyle&gt;&lt;color&gt;FFFFFFFF&lt;/color&gt;&lt;scale&gt;1&lt;/scale&gt;&lt;heading&gt;0&lt;/heading&gt;&lt;Icon&gt;&lt;href&gt;https://www.pref.oita.jp/uploaded/life/2327624_4659445_img.png&lt;/href&gt;&lt;/Icon&gt;&lt;/IconStyle&gt;&lt;/Style&gt;&lt;Point&gt;&lt;coordinates&gt;131.878874302,32.9661330692&lt;/coordinates&gt;&lt;/Point&gt;&lt;/Placemark&gt;</v>
      </c>
    </row>
    <row r="80" spans="1:51">
      <c r="A80" s="198">
        <v>75</v>
      </c>
      <c r="B80" s="211" t="s">
        <v>5524</v>
      </c>
      <c r="C80" s="4" t="str">
        <f t="shared" si="16"/>
        <v>名称：ファミリー歯科・こども歯科&lt;br&gt;住所：大分県佐伯市中の島２丁目１９番３０号&lt;br&gt;施設分類：歯科&lt;br&gt;TEL：0972-20-0648&lt;br&gt;：ID：4432009200000&lt;br&gt;：&lt;br&gt;：&lt;br&gt;</v>
      </c>
      <c r="D80" s="211"/>
      <c r="E80" s="245"/>
      <c r="F80" s="202" t="s">
        <v>4389</v>
      </c>
      <c r="G80" s="202">
        <v>32.953242799999998</v>
      </c>
      <c r="H80" s="202">
        <v>131.89673579999999</v>
      </c>
      <c r="I80" s="202" t="s">
        <v>2975</v>
      </c>
      <c r="J80" s="202" t="s">
        <v>3018</v>
      </c>
      <c r="K80" s="240" t="s">
        <v>4259</v>
      </c>
      <c r="L80" s="240" t="s">
        <v>4054</v>
      </c>
      <c r="M80" s="240"/>
      <c r="N80" s="240"/>
      <c r="O80" s="4" t="s">
        <v>4076</v>
      </c>
      <c r="P80" s="246">
        <v>1</v>
      </c>
      <c r="Q80" s="246"/>
      <c r="R80" s="246" t="str">
        <f t="shared" si="13"/>
        <v>FFFFFFFF</v>
      </c>
      <c r="S80" s="202">
        <v>100</v>
      </c>
      <c r="T80" s="202">
        <v>100</v>
      </c>
      <c r="U80" s="202">
        <v>100</v>
      </c>
      <c r="V80" s="202">
        <v>100</v>
      </c>
      <c r="X80" s="242"/>
      <c r="Z80" s="239">
        <f t="shared" si="17"/>
        <v>0</v>
      </c>
      <c r="AA80" s="253" t="s">
        <v>4179</v>
      </c>
      <c r="AB80" s="265" t="str">
        <f t="shared" si="20"/>
        <v>ファミリー歯科・こども歯科</v>
      </c>
      <c r="AC80" s="254" t="s">
        <v>4194</v>
      </c>
      <c r="AD80" s="254" t="s">
        <v>4181</v>
      </c>
      <c r="AE80" s="254">
        <f t="shared" si="21"/>
        <v>0</v>
      </c>
      <c r="AF80" s="254" t="s">
        <v>4182</v>
      </c>
      <c r="AG80" s="254" t="s">
        <v>4183</v>
      </c>
      <c r="AH80" s="74" t="str">
        <f t="shared" si="22"/>
        <v>名称：ファミリー歯科・こども歯科&lt;br&gt;住所：大分県佐伯市中の島２丁目１９番３０号&lt;br&gt;施設分類：歯科&lt;br&gt;TEL：0972-20-0648&lt;br&gt;：ID：4432009200000&lt;br&gt;：&lt;br&gt;：&lt;br&gt;</v>
      </c>
      <c r="AI80" s="255" t="s">
        <v>4184</v>
      </c>
      <c r="AJ80" s="253" t="str">
        <f t="shared" si="14"/>
        <v>FFFFFFFF</v>
      </c>
      <c r="AK80" s="253" t="s">
        <v>4185</v>
      </c>
      <c r="AL80" s="265">
        <f t="shared" si="15"/>
        <v>1</v>
      </c>
      <c r="AM80" s="253" t="s">
        <v>4186</v>
      </c>
      <c r="AN80" s="253" t="s">
        <v>4187</v>
      </c>
      <c r="AO80" s="254">
        <f t="shared" si="18"/>
        <v>0</v>
      </c>
      <c r="AP80" s="253" t="s">
        <v>4188</v>
      </c>
      <c r="AQ80" s="74" t="str">
        <f t="shared" si="23"/>
        <v>https://www.pref.oita.jp/uploaded/life/2327624_4659445_img.png</v>
      </c>
      <c r="AR80" s="254" t="s">
        <v>4189</v>
      </c>
      <c r="AS80" s="254" t="s">
        <v>4190</v>
      </c>
      <c r="AT80" s="265">
        <f t="shared" si="24"/>
        <v>131.89673579999999</v>
      </c>
      <c r="AU80" s="254" t="s">
        <v>4191</v>
      </c>
      <c r="AV80" s="265">
        <f t="shared" si="25"/>
        <v>32.953242799999998</v>
      </c>
      <c r="AW80" s="254" t="s">
        <v>4192</v>
      </c>
      <c r="AX80" s="254" t="s">
        <v>4193</v>
      </c>
      <c r="AY80" s="244" t="str">
        <f t="shared" si="19"/>
        <v>&lt;Placemark&gt;&lt;name&gt;ファミリー歯科・こども歯科&lt;/name&gt;&lt;Snippet maxLines="0"&gt;&lt;/Snippet&gt;&lt;description&gt;&lt;![CDATA[名称：ファミリー歯科・こども歯科&lt;br&gt;住所：大分県佐伯市中の島２丁目１９番３０号&lt;br&gt;施設分類：歯科&lt;br&gt;TEL：0972-20-0648&lt;br&gt;：ID：4432009200000&lt;br&gt;：&lt;br&gt;：&lt;br&gt;]]&gt;&lt;/description&gt;&lt;Style&gt;&lt;IconStyle&gt;&lt;color&gt;FFFFFFFF&lt;/color&gt;&lt;scale&gt;1&lt;/scale&gt;&lt;heading&gt;0&lt;/heading&gt;&lt;Icon&gt;&lt;href&gt;https://www.pref.oita.jp/uploaded/life/2327624_4659445_img.png&lt;/href&gt;&lt;/Icon&gt;&lt;/IconStyle&gt;&lt;/Style&gt;&lt;Point&gt;&lt;coordinates&gt;131.8967358,32.9532428&lt;/coordinates&gt;&lt;/Point&gt;&lt;/Placemark&gt;</v>
      </c>
    </row>
    <row r="81" spans="1:51">
      <c r="A81" s="198">
        <v>76</v>
      </c>
      <c r="B81" s="211" t="s">
        <v>5523</v>
      </c>
      <c r="C81" s="4" t="str">
        <f t="shared" si="16"/>
        <v>名称：つちや歯科医院&lt;br&gt;住所：大分県佐伯市長島町２ー２ー１０&lt;br&gt;施設分類：歯科&lt;br&gt;TEL：0972-22-0020&lt;br&gt;：ID：4432019200000&lt;br&gt;：&lt;br&gt;：&lt;br&gt;</v>
      </c>
      <c r="D81" s="211"/>
      <c r="E81" s="245"/>
      <c r="F81" s="202" t="s">
        <v>4390</v>
      </c>
      <c r="G81" s="202">
        <v>32.961452211299999</v>
      </c>
      <c r="H81" s="202">
        <v>131.90764904</v>
      </c>
      <c r="I81" s="202" t="s">
        <v>2975</v>
      </c>
      <c r="J81" s="202" t="s">
        <v>3020</v>
      </c>
      <c r="K81" s="240" t="s">
        <v>4260</v>
      </c>
      <c r="L81" s="240" t="s">
        <v>4055</v>
      </c>
      <c r="M81" s="240"/>
      <c r="N81" s="240"/>
      <c r="O81" s="4" t="s">
        <v>4076</v>
      </c>
      <c r="P81" s="246">
        <v>1</v>
      </c>
      <c r="Q81" s="246"/>
      <c r="R81" s="246" t="str">
        <f t="shared" si="13"/>
        <v>FFFFFFFF</v>
      </c>
      <c r="S81" s="202">
        <v>100</v>
      </c>
      <c r="T81" s="202">
        <v>100</v>
      </c>
      <c r="U81" s="202">
        <v>100</v>
      </c>
      <c r="V81" s="202">
        <v>100</v>
      </c>
      <c r="X81" s="242"/>
      <c r="Z81" s="239">
        <f t="shared" si="17"/>
        <v>0</v>
      </c>
      <c r="AA81" s="253" t="s">
        <v>4179</v>
      </c>
      <c r="AB81" s="265" t="str">
        <f t="shared" si="20"/>
        <v>つちや歯科医院</v>
      </c>
      <c r="AC81" s="254" t="s">
        <v>4194</v>
      </c>
      <c r="AD81" s="254" t="s">
        <v>4181</v>
      </c>
      <c r="AE81" s="254">
        <f t="shared" si="21"/>
        <v>0</v>
      </c>
      <c r="AF81" s="254" t="s">
        <v>4182</v>
      </c>
      <c r="AG81" s="254" t="s">
        <v>4183</v>
      </c>
      <c r="AH81" s="74" t="str">
        <f t="shared" si="22"/>
        <v>名称：つちや歯科医院&lt;br&gt;住所：大分県佐伯市長島町２ー２ー１０&lt;br&gt;施設分類：歯科&lt;br&gt;TEL：0972-22-0020&lt;br&gt;：ID：4432019200000&lt;br&gt;：&lt;br&gt;：&lt;br&gt;</v>
      </c>
      <c r="AI81" s="255" t="s">
        <v>4184</v>
      </c>
      <c r="AJ81" s="253" t="str">
        <f t="shared" si="14"/>
        <v>FFFFFFFF</v>
      </c>
      <c r="AK81" s="253" t="s">
        <v>4185</v>
      </c>
      <c r="AL81" s="265">
        <f t="shared" si="15"/>
        <v>1</v>
      </c>
      <c r="AM81" s="253" t="s">
        <v>4186</v>
      </c>
      <c r="AN81" s="253" t="s">
        <v>4187</v>
      </c>
      <c r="AO81" s="254">
        <f t="shared" si="18"/>
        <v>0</v>
      </c>
      <c r="AP81" s="253" t="s">
        <v>4188</v>
      </c>
      <c r="AQ81" s="74" t="str">
        <f t="shared" si="23"/>
        <v>https://www.pref.oita.jp/uploaded/life/2327624_4659445_img.png</v>
      </c>
      <c r="AR81" s="254" t="s">
        <v>4189</v>
      </c>
      <c r="AS81" s="254" t="s">
        <v>4190</v>
      </c>
      <c r="AT81" s="265">
        <f t="shared" si="24"/>
        <v>131.90764904</v>
      </c>
      <c r="AU81" s="254" t="s">
        <v>4191</v>
      </c>
      <c r="AV81" s="265">
        <f t="shared" si="25"/>
        <v>32.961452211299999</v>
      </c>
      <c r="AW81" s="254" t="s">
        <v>4192</v>
      </c>
      <c r="AX81" s="254" t="s">
        <v>4193</v>
      </c>
      <c r="AY81" s="244" t="str">
        <f t="shared" si="19"/>
        <v>&lt;Placemark&gt;&lt;name&gt;つちや歯科医院&lt;/name&gt;&lt;Snippet maxLines="0"&gt;&lt;/Snippet&gt;&lt;description&gt;&lt;![CDATA[名称：つちや歯科医院&lt;br&gt;住所：大分県佐伯市長島町２ー２ー１０&lt;br&gt;施設分類：歯科&lt;br&gt;TEL：0972-22-0020&lt;br&gt;：ID：4432019200000&lt;br&gt;：&lt;br&gt;：&lt;br&gt;]]&gt;&lt;/description&gt;&lt;Style&gt;&lt;IconStyle&gt;&lt;color&gt;FFFFFFFF&lt;/color&gt;&lt;scale&gt;1&lt;/scale&gt;&lt;heading&gt;0&lt;/heading&gt;&lt;Icon&gt;&lt;href&gt;https://www.pref.oita.jp/uploaded/life/2327624_4659445_img.png&lt;/href&gt;&lt;/Icon&gt;&lt;/IconStyle&gt;&lt;/Style&gt;&lt;Point&gt;&lt;coordinates&gt;131.90764904,32.9614522113&lt;/coordinates&gt;&lt;/Point&gt;&lt;/Placemark&gt;</v>
      </c>
    </row>
    <row r="82" spans="1:51">
      <c r="A82" s="198">
        <v>77</v>
      </c>
      <c r="B82" s="211" t="s">
        <v>3030</v>
      </c>
      <c r="C82" s="4" t="str">
        <f t="shared" si="16"/>
        <v>名称：あなん歯科医院&lt;br&gt;住所：大分県佐伯市直川大字上直見字向船場３９３０&lt;br&gt;施設分類：歯科&lt;br&gt;TEL：0972-58-3504&lt;br&gt;：ID：4431153300000&lt;br&gt;：&lt;br&gt;：&lt;br&gt;</v>
      </c>
      <c r="D82" s="211"/>
      <c r="E82" s="245"/>
      <c r="F82" s="202" t="s">
        <v>4391</v>
      </c>
      <c r="G82" s="245">
        <v>32.898428863493997</v>
      </c>
      <c r="H82" s="202">
        <v>131.78285651724099</v>
      </c>
      <c r="I82" s="245" t="s">
        <v>2975</v>
      </c>
      <c r="J82" s="245" t="s">
        <v>3032</v>
      </c>
      <c r="K82" s="240" t="s">
        <v>4261</v>
      </c>
      <c r="L82" s="240" t="s">
        <v>4056</v>
      </c>
      <c r="M82" s="240"/>
      <c r="N82" s="240"/>
      <c r="O82" s="4" t="s">
        <v>4076</v>
      </c>
      <c r="P82" s="246">
        <v>1</v>
      </c>
      <c r="Q82" s="246"/>
      <c r="R82" s="246" t="str">
        <f t="shared" si="13"/>
        <v>FFFFFFFF</v>
      </c>
      <c r="S82" s="202">
        <v>100</v>
      </c>
      <c r="T82" s="202">
        <v>100</v>
      </c>
      <c r="U82" s="202">
        <v>100</v>
      </c>
      <c r="V82" s="202">
        <v>100</v>
      </c>
      <c r="X82" s="242"/>
      <c r="Z82" s="239">
        <f t="shared" si="17"/>
        <v>0</v>
      </c>
      <c r="AA82" s="253" t="s">
        <v>4179</v>
      </c>
      <c r="AB82" s="265" t="str">
        <f t="shared" si="20"/>
        <v>あなん歯科医院</v>
      </c>
      <c r="AC82" s="254" t="s">
        <v>4194</v>
      </c>
      <c r="AD82" s="254" t="s">
        <v>4181</v>
      </c>
      <c r="AE82" s="254">
        <f t="shared" si="21"/>
        <v>0</v>
      </c>
      <c r="AF82" s="254" t="s">
        <v>4182</v>
      </c>
      <c r="AG82" s="254" t="s">
        <v>4183</v>
      </c>
      <c r="AH82" s="74" t="str">
        <f t="shared" si="22"/>
        <v>名称：あなん歯科医院&lt;br&gt;住所：大分県佐伯市直川大字上直見字向船場３９３０&lt;br&gt;施設分類：歯科&lt;br&gt;TEL：0972-58-3504&lt;br&gt;：ID：4431153300000&lt;br&gt;：&lt;br&gt;：&lt;br&gt;</v>
      </c>
      <c r="AI82" s="255" t="s">
        <v>4184</v>
      </c>
      <c r="AJ82" s="253" t="str">
        <f t="shared" si="14"/>
        <v>FFFFFFFF</v>
      </c>
      <c r="AK82" s="253" t="s">
        <v>4185</v>
      </c>
      <c r="AL82" s="265">
        <f t="shared" si="15"/>
        <v>1</v>
      </c>
      <c r="AM82" s="253" t="s">
        <v>4186</v>
      </c>
      <c r="AN82" s="253" t="s">
        <v>4187</v>
      </c>
      <c r="AO82" s="254">
        <f t="shared" si="18"/>
        <v>0</v>
      </c>
      <c r="AP82" s="253" t="s">
        <v>4188</v>
      </c>
      <c r="AQ82" s="74" t="str">
        <f t="shared" si="23"/>
        <v>https://www.pref.oita.jp/uploaded/life/2327624_4659445_img.png</v>
      </c>
      <c r="AR82" s="254" t="s">
        <v>4189</v>
      </c>
      <c r="AS82" s="254" t="s">
        <v>4190</v>
      </c>
      <c r="AT82" s="265">
        <f t="shared" si="24"/>
        <v>131.78285651724099</v>
      </c>
      <c r="AU82" s="254" t="s">
        <v>4191</v>
      </c>
      <c r="AV82" s="265">
        <f t="shared" si="25"/>
        <v>32.898428863493997</v>
      </c>
      <c r="AW82" s="254" t="s">
        <v>4192</v>
      </c>
      <c r="AX82" s="254" t="s">
        <v>4193</v>
      </c>
      <c r="AY82" s="244" t="str">
        <f t="shared" si="19"/>
        <v>&lt;Placemark&gt;&lt;name&gt;あなん歯科医院&lt;/name&gt;&lt;Snippet maxLines="0"&gt;&lt;/Snippet&gt;&lt;description&gt;&lt;![CDATA[名称：あなん歯科医院&lt;br&gt;住所：大分県佐伯市直川大字上直見字向船場３９３０&lt;br&gt;施設分類：歯科&lt;br&gt;TEL：0972-58-3504&lt;br&gt;：ID：4431153300000&lt;br&gt;：&lt;br&gt;：&lt;br&gt;]]&gt;&lt;/description&gt;&lt;Style&gt;&lt;IconStyle&gt;&lt;color&gt;FFFFFFFF&lt;/color&gt;&lt;scale&gt;1&lt;/scale&gt;&lt;heading&gt;0&lt;/heading&gt;&lt;Icon&gt;&lt;href&gt;https://www.pref.oita.jp/uploaded/life/2327624_4659445_img.png&lt;/href&gt;&lt;/Icon&gt;&lt;/IconStyle&gt;&lt;/Style&gt;&lt;Point&gt;&lt;coordinates&gt;131.782856517241,32.898428863494&lt;/coordinates&gt;&lt;/Point&gt;&lt;/Placemark&gt;</v>
      </c>
    </row>
    <row r="83" spans="1:51">
      <c r="A83" s="198">
        <v>78</v>
      </c>
      <c r="B83" s="211" t="s">
        <v>5522</v>
      </c>
      <c r="C83" s="4" t="str">
        <f t="shared" si="16"/>
        <v>名称：牧歯科医院&lt;br&gt;住所：大分県佐伯市中村南町５－６&lt;br&gt;施設分類：歯科&lt;br&gt;TEL：0972-23-3325&lt;br&gt;：ID：4431155500000&lt;br&gt;：&lt;br&gt;：&lt;br&gt;</v>
      </c>
      <c r="D83" s="211"/>
      <c r="E83" s="202"/>
      <c r="F83" s="202" t="s">
        <v>4392</v>
      </c>
      <c r="G83" s="245">
        <v>32.960175954462102</v>
      </c>
      <c r="H83" s="202">
        <v>131.89875014068701</v>
      </c>
      <c r="I83" s="245" t="s">
        <v>2975</v>
      </c>
      <c r="J83" s="245" t="s">
        <v>3037</v>
      </c>
      <c r="K83" s="240" t="s">
        <v>4262</v>
      </c>
      <c r="L83" s="240" t="s">
        <v>4057</v>
      </c>
      <c r="M83" s="240"/>
      <c r="N83" s="240"/>
      <c r="O83" s="4" t="s">
        <v>4076</v>
      </c>
      <c r="P83" s="246">
        <v>1</v>
      </c>
      <c r="Q83" s="246"/>
      <c r="R83" s="246" t="str">
        <f t="shared" si="13"/>
        <v>FFFFFFFF</v>
      </c>
      <c r="S83" s="202">
        <v>100</v>
      </c>
      <c r="T83" s="202">
        <v>100</v>
      </c>
      <c r="U83" s="202">
        <v>100</v>
      </c>
      <c r="V83" s="202">
        <v>100</v>
      </c>
      <c r="X83" s="242"/>
      <c r="Z83" s="239">
        <f t="shared" si="17"/>
        <v>0</v>
      </c>
      <c r="AA83" s="253" t="s">
        <v>4179</v>
      </c>
      <c r="AB83" s="265" t="str">
        <f t="shared" si="20"/>
        <v>牧歯科医院</v>
      </c>
      <c r="AC83" s="254" t="s">
        <v>4194</v>
      </c>
      <c r="AD83" s="254" t="s">
        <v>4181</v>
      </c>
      <c r="AE83" s="254">
        <f t="shared" si="21"/>
        <v>0</v>
      </c>
      <c r="AF83" s="254" t="s">
        <v>4182</v>
      </c>
      <c r="AG83" s="254" t="s">
        <v>4183</v>
      </c>
      <c r="AH83" s="74" t="str">
        <f t="shared" si="22"/>
        <v>名称：牧歯科医院&lt;br&gt;住所：大分県佐伯市中村南町５－６&lt;br&gt;施設分類：歯科&lt;br&gt;TEL：0972-23-3325&lt;br&gt;：ID：4431155500000&lt;br&gt;：&lt;br&gt;：&lt;br&gt;</v>
      </c>
      <c r="AI83" s="255" t="s">
        <v>4184</v>
      </c>
      <c r="AJ83" s="253" t="str">
        <f t="shared" si="14"/>
        <v>FFFFFFFF</v>
      </c>
      <c r="AK83" s="253" t="s">
        <v>4185</v>
      </c>
      <c r="AL83" s="265">
        <f t="shared" si="15"/>
        <v>1</v>
      </c>
      <c r="AM83" s="253" t="s">
        <v>4186</v>
      </c>
      <c r="AN83" s="253" t="s">
        <v>4187</v>
      </c>
      <c r="AO83" s="254">
        <f t="shared" si="18"/>
        <v>0</v>
      </c>
      <c r="AP83" s="253" t="s">
        <v>4188</v>
      </c>
      <c r="AQ83" s="74" t="str">
        <f t="shared" si="23"/>
        <v>https://www.pref.oita.jp/uploaded/life/2327624_4659445_img.png</v>
      </c>
      <c r="AR83" s="254" t="s">
        <v>4189</v>
      </c>
      <c r="AS83" s="254" t="s">
        <v>4190</v>
      </c>
      <c r="AT83" s="265">
        <f t="shared" si="24"/>
        <v>131.89875014068701</v>
      </c>
      <c r="AU83" s="254" t="s">
        <v>4191</v>
      </c>
      <c r="AV83" s="265">
        <f t="shared" si="25"/>
        <v>32.960175954462102</v>
      </c>
      <c r="AW83" s="254" t="s">
        <v>4192</v>
      </c>
      <c r="AX83" s="254" t="s">
        <v>4193</v>
      </c>
      <c r="AY83" s="244" t="str">
        <f t="shared" si="19"/>
        <v>&lt;Placemark&gt;&lt;name&gt;牧歯科医院&lt;/name&gt;&lt;Snippet maxLines="0"&gt;&lt;/Snippet&gt;&lt;description&gt;&lt;![CDATA[名称：牧歯科医院&lt;br&gt;住所：大分県佐伯市中村南町５－６&lt;br&gt;施設分類：歯科&lt;br&gt;TEL：0972-23-3325&lt;br&gt;：ID：4431155500000&lt;br&gt;：&lt;br&gt;：&lt;br&gt;]]&gt;&lt;/description&gt;&lt;Style&gt;&lt;IconStyle&gt;&lt;color&gt;FFFFFFFF&lt;/color&gt;&lt;scale&gt;1&lt;/scale&gt;&lt;heading&gt;0&lt;/heading&gt;&lt;Icon&gt;&lt;href&gt;https://www.pref.oita.jp/uploaded/life/2327624_4659445_img.png&lt;/href&gt;&lt;/Icon&gt;&lt;/IconStyle&gt;&lt;/Style&gt;&lt;Point&gt;&lt;coordinates&gt;131.898750140687,32.9601759544621&lt;/coordinates&gt;&lt;/Point&gt;&lt;/Placemark&gt;</v>
      </c>
    </row>
    <row r="84" spans="1:51">
      <c r="A84" s="198">
        <v>79</v>
      </c>
      <c r="B84" s="211" t="s">
        <v>3031</v>
      </c>
      <c r="C84" s="4" t="str">
        <f t="shared" si="16"/>
        <v>名称：入江歯科&lt;br&gt;住所：大分県佐伯市大字木立字亀の甲６４８５-２&lt;br&gt;施設分類：歯科&lt;br&gt;TEL：0972-29-5388&lt;br&gt;：ID：&lt;br&gt;：&lt;br&gt;：&lt;br&gt;</v>
      </c>
      <c r="D84" s="211"/>
      <c r="E84" s="202"/>
      <c r="F84" s="202" t="s">
        <v>4393</v>
      </c>
      <c r="G84" s="202">
        <v>32.931316067315997</v>
      </c>
      <c r="H84" s="202">
        <v>131.924980253835</v>
      </c>
      <c r="I84" s="202" t="s">
        <v>2975</v>
      </c>
      <c r="J84" s="202" t="s">
        <v>3033</v>
      </c>
      <c r="K84" s="240" t="s">
        <v>4274</v>
      </c>
      <c r="L84" s="240" t="s">
        <v>4058</v>
      </c>
      <c r="M84" s="240"/>
      <c r="N84" s="240"/>
      <c r="O84" s="4" t="s">
        <v>4076</v>
      </c>
      <c r="P84" s="246">
        <v>1</v>
      </c>
      <c r="Q84" s="246"/>
      <c r="R84" s="246" t="str">
        <f t="shared" si="13"/>
        <v>FFFFFFFF</v>
      </c>
      <c r="S84" s="202">
        <v>100</v>
      </c>
      <c r="T84" s="202">
        <v>100</v>
      </c>
      <c r="U84" s="202">
        <v>100</v>
      </c>
      <c r="V84" s="202">
        <v>100</v>
      </c>
      <c r="X84" s="242"/>
      <c r="Z84" s="239">
        <f t="shared" si="17"/>
        <v>0</v>
      </c>
      <c r="AA84" s="253" t="s">
        <v>4179</v>
      </c>
      <c r="AB84" s="265" t="str">
        <f t="shared" si="20"/>
        <v>入江歯科</v>
      </c>
      <c r="AC84" s="254" t="s">
        <v>4194</v>
      </c>
      <c r="AD84" s="254" t="s">
        <v>4181</v>
      </c>
      <c r="AE84" s="254">
        <f t="shared" si="21"/>
        <v>0</v>
      </c>
      <c r="AF84" s="254" t="s">
        <v>4182</v>
      </c>
      <c r="AG84" s="254" t="s">
        <v>4183</v>
      </c>
      <c r="AH84" s="74" t="str">
        <f t="shared" si="22"/>
        <v>名称：入江歯科&lt;br&gt;住所：大分県佐伯市大字木立字亀の甲６４８５-２&lt;br&gt;施設分類：歯科&lt;br&gt;TEL：0972-29-5388&lt;br&gt;：ID：&lt;br&gt;：&lt;br&gt;：&lt;br&gt;</v>
      </c>
      <c r="AI84" s="255" t="s">
        <v>4184</v>
      </c>
      <c r="AJ84" s="253" t="str">
        <f t="shared" si="14"/>
        <v>FFFFFFFF</v>
      </c>
      <c r="AK84" s="253" t="s">
        <v>4185</v>
      </c>
      <c r="AL84" s="265">
        <f t="shared" si="15"/>
        <v>1</v>
      </c>
      <c r="AM84" s="253" t="s">
        <v>4186</v>
      </c>
      <c r="AN84" s="253" t="s">
        <v>4187</v>
      </c>
      <c r="AO84" s="254">
        <f t="shared" si="18"/>
        <v>0</v>
      </c>
      <c r="AP84" s="253" t="s">
        <v>4188</v>
      </c>
      <c r="AQ84" s="74" t="str">
        <f t="shared" si="23"/>
        <v>https://www.pref.oita.jp/uploaded/life/2327624_4659445_img.png</v>
      </c>
      <c r="AR84" s="254" t="s">
        <v>4189</v>
      </c>
      <c r="AS84" s="254" t="s">
        <v>4190</v>
      </c>
      <c r="AT84" s="265">
        <f t="shared" si="24"/>
        <v>131.924980253835</v>
      </c>
      <c r="AU84" s="254" t="s">
        <v>4191</v>
      </c>
      <c r="AV84" s="265">
        <f t="shared" si="25"/>
        <v>32.931316067315997</v>
      </c>
      <c r="AW84" s="254" t="s">
        <v>4192</v>
      </c>
      <c r="AX84" s="254" t="s">
        <v>4193</v>
      </c>
      <c r="AY84" s="244" t="str">
        <f t="shared" si="19"/>
        <v>&lt;Placemark&gt;&lt;name&gt;入江歯科&lt;/name&gt;&lt;Snippet maxLines="0"&gt;&lt;/Snippet&gt;&lt;description&gt;&lt;![CDATA[名称：入江歯科&lt;br&gt;住所：大分県佐伯市大字木立字亀の甲６４８５-２&lt;br&gt;施設分類：歯科&lt;br&gt;TEL：0972-29-5388&lt;br&gt;：ID：&lt;br&gt;：&lt;br&gt;：&lt;br&gt;]]&gt;&lt;/description&gt;&lt;Style&gt;&lt;IconStyle&gt;&lt;color&gt;FFFFFFFF&lt;/color&gt;&lt;scale&gt;1&lt;/scale&gt;&lt;heading&gt;0&lt;/heading&gt;&lt;Icon&gt;&lt;href&gt;https://www.pref.oita.jp/uploaded/life/2327624_4659445_img.png&lt;/href&gt;&lt;/Icon&gt;&lt;/IconStyle&gt;&lt;/Style&gt;&lt;Point&gt;&lt;coordinates&gt;131.924980253835,32.931316067316&lt;/coordinates&gt;&lt;/Point&gt;&lt;/Placemark&gt;</v>
      </c>
    </row>
    <row r="85" spans="1:51">
      <c r="A85" s="198">
        <v>80</v>
      </c>
      <c r="B85" s="211" t="s">
        <v>5521</v>
      </c>
      <c r="C85" s="4" t="str">
        <f t="shared" si="16"/>
        <v>名称：わたなべ助産院&lt;br&gt;住所：大分県佐伯市長良３６５−１&lt;br&gt;施設分類：助産所&lt;br&gt;TEL：0972-22-9955&lt;br&gt;：ID：4431174500000&lt;br&gt;：合計病床数：5&lt;br&gt;：&lt;br&gt;</v>
      </c>
      <c r="D85" s="211"/>
      <c r="E85" s="202"/>
      <c r="F85" s="202" t="s">
        <v>4394</v>
      </c>
      <c r="G85" s="202">
        <v>32.930488824246702</v>
      </c>
      <c r="H85" s="202">
        <v>131.874378263924</v>
      </c>
      <c r="I85" s="202" t="s">
        <v>3021</v>
      </c>
      <c r="J85" s="202" t="s">
        <v>3979</v>
      </c>
      <c r="K85" s="240" t="s">
        <v>4263</v>
      </c>
      <c r="L85" s="240" t="s">
        <v>4059</v>
      </c>
      <c r="M85" s="240" t="s">
        <v>4073</v>
      </c>
      <c r="N85" s="240"/>
      <c r="O85" s="4" t="s">
        <v>4077</v>
      </c>
      <c r="P85" s="246">
        <v>1</v>
      </c>
      <c r="Q85" s="246"/>
      <c r="R85" s="246" t="str">
        <f t="shared" si="13"/>
        <v>FFFFFFFF</v>
      </c>
      <c r="S85" s="202">
        <v>100</v>
      </c>
      <c r="T85" s="202">
        <v>100</v>
      </c>
      <c r="U85" s="202">
        <v>100</v>
      </c>
      <c r="V85" s="202">
        <v>100</v>
      </c>
      <c r="X85" s="242"/>
      <c r="Z85" s="239">
        <f t="shared" si="17"/>
        <v>0</v>
      </c>
      <c r="AA85" s="253" t="s">
        <v>4179</v>
      </c>
      <c r="AB85" s="265" t="str">
        <f t="shared" si="20"/>
        <v>わたなべ助産院</v>
      </c>
      <c r="AC85" s="254" t="s">
        <v>4194</v>
      </c>
      <c r="AD85" s="254" t="s">
        <v>4181</v>
      </c>
      <c r="AE85" s="254">
        <f t="shared" si="21"/>
        <v>0</v>
      </c>
      <c r="AF85" s="254" t="s">
        <v>4182</v>
      </c>
      <c r="AG85" s="254" t="s">
        <v>4183</v>
      </c>
      <c r="AH85" s="74" t="str">
        <f t="shared" si="22"/>
        <v>名称：わたなべ助産院&lt;br&gt;住所：大分県佐伯市長良３６５−１&lt;br&gt;施設分類：助産所&lt;br&gt;TEL：0972-22-9955&lt;br&gt;：ID：4431174500000&lt;br&gt;：合計病床数：5&lt;br&gt;：&lt;br&gt;</v>
      </c>
      <c r="AI85" s="255" t="s">
        <v>4184</v>
      </c>
      <c r="AJ85" s="253" t="str">
        <f t="shared" si="14"/>
        <v>FFFFFFFF</v>
      </c>
      <c r="AK85" s="253" t="s">
        <v>4185</v>
      </c>
      <c r="AL85" s="265">
        <f t="shared" si="15"/>
        <v>1</v>
      </c>
      <c r="AM85" s="253" t="s">
        <v>4186</v>
      </c>
      <c r="AN85" s="253" t="s">
        <v>4187</v>
      </c>
      <c r="AO85" s="254">
        <f t="shared" si="18"/>
        <v>0</v>
      </c>
      <c r="AP85" s="253" t="s">
        <v>4188</v>
      </c>
      <c r="AQ85" s="74" t="str">
        <f t="shared" si="23"/>
        <v>https://www.pref.oita.jp/uploaded/life/2327624_4659449_img.png</v>
      </c>
      <c r="AR85" s="254" t="s">
        <v>4189</v>
      </c>
      <c r="AS85" s="254" t="s">
        <v>4190</v>
      </c>
      <c r="AT85" s="265">
        <f t="shared" si="24"/>
        <v>131.874378263924</v>
      </c>
      <c r="AU85" s="254" t="s">
        <v>4191</v>
      </c>
      <c r="AV85" s="265">
        <f t="shared" si="25"/>
        <v>32.930488824246702</v>
      </c>
      <c r="AW85" s="254" t="s">
        <v>4192</v>
      </c>
      <c r="AX85" s="254" t="s">
        <v>4193</v>
      </c>
      <c r="AY85" s="244" t="str">
        <f t="shared" si="19"/>
        <v>&lt;Placemark&gt;&lt;name&gt;わたなべ助産院&lt;/name&gt;&lt;Snippet maxLines="0"&gt;&lt;/Snippet&gt;&lt;description&gt;&lt;![CDATA[名称：わたなべ助産院&lt;br&gt;住所：大分県佐伯市長良３６５−１&lt;br&gt;施設分類：助産所&lt;br&gt;TEL：0972-22-9955&lt;br&gt;：ID：4431174500000&lt;br&gt;：合計病床数：5&lt;br&gt;：&lt;br&gt;]]&gt;&lt;/description&gt;&lt;Style&gt;&lt;IconStyle&gt;&lt;color&gt;FFFFFFFF&lt;/color&gt;&lt;scale&gt;1&lt;/scale&gt;&lt;heading&gt;0&lt;/heading&gt;&lt;Icon&gt;&lt;href&gt;https://www.pref.oita.jp/uploaded/life/2327624_4659449_img.png&lt;/href&gt;&lt;/Icon&gt;&lt;/IconStyle&gt;&lt;/Style&gt;&lt;Point&gt;&lt;coordinates&gt;131.874378263924,32.9304888242467&lt;/coordinates&gt;&lt;/Point&gt;&lt;/Placemark&gt;</v>
      </c>
    </row>
    <row r="86" spans="1:51">
      <c r="A86" s="198">
        <v>81</v>
      </c>
      <c r="B86" s="211" t="s">
        <v>5520</v>
      </c>
      <c r="C86" s="4" t="str">
        <f t="shared" si="16"/>
        <v>名称：（有）中村調剤薬局&lt;br&gt;住所：佐伯市中村東町９番３６号&lt;br&gt;施設分類：薬局&lt;br&gt;TEL：0972-23-3780&lt;br&gt;：&lt;br&gt;：&lt;br&gt;：&lt;br&gt;</v>
      </c>
      <c r="D86" s="211"/>
      <c r="E86" s="245"/>
      <c r="F86" s="202" t="s">
        <v>4395</v>
      </c>
      <c r="G86" s="202">
        <v>32.960521999999997</v>
      </c>
      <c r="H86" s="202">
        <v>131.90164899999999</v>
      </c>
      <c r="I86" s="202" t="s">
        <v>2025</v>
      </c>
      <c r="J86" s="202" t="s">
        <v>2026</v>
      </c>
      <c r="K86" s="240" t="s">
        <v>2027</v>
      </c>
      <c r="L86" s="240"/>
      <c r="M86" s="240"/>
      <c r="N86" s="240"/>
      <c r="O86" s="4" t="s">
        <v>4085</v>
      </c>
      <c r="P86" s="246">
        <v>1</v>
      </c>
      <c r="Q86" s="246"/>
      <c r="R86" s="246" t="str">
        <f t="shared" si="13"/>
        <v>FFFFFFFF</v>
      </c>
      <c r="S86" s="202">
        <v>100</v>
      </c>
      <c r="T86" s="202">
        <v>100</v>
      </c>
      <c r="U86" s="202">
        <v>100</v>
      </c>
      <c r="V86" s="202">
        <v>100</v>
      </c>
      <c r="X86" s="242"/>
      <c r="Z86" s="239">
        <f t="shared" si="17"/>
        <v>0</v>
      </c>
      <c r="AA86" s="253" t="s">
        <v>4179</v>
      </c>
      <c r="AB86" s="265" t="str">
        <f t="shared" si="20"/>
        <v>（有）中村調剤薬局</v>
      </c>
      <c r="AC86" s="254" t="s">
        <v>4194</v>
      </c>
      <c r="AD86" s="254" t="s">
        <v>4181</v>
      </c>
      <c r="AE86" s="254">
        <f t="shared" si="21"/>
        <v>0</v>
      </c>
      <c r="AF86" s="254" t="s">
        <v>4182</v>
      </c>
      <c r="AG86" s="254" t="s">
        <v>4183</v>
      </c>
      <c r="AH86" s="74" t="str">
        <f t="shared" si="22"/>
        <v>名称：（有）中村調剤薬局&lt;br&gt;住所：佐伯市中村東町９番３６号&lt;br&gt;施設分類：薬局&lt;br&gt;TEL：0972-23-3780&lt;br&gt;：&lt;br&gt;：&lt;br&gt;：&lt;br&gt;</v>
      </c>
      <c r="AI86" s="255" t="s">
        <v>4184</v>
      </c>
      <c r="AJ86" s="253" t="str">
        <f t="shared" si="14"/>
        <v>FFFFFFFF</v>
      </c>
      <c r="AK86" s="253" t="s">
        <v>4185</v>
      </c>
      <c r="AL86" s="265">
        <f t="shared" si="15"/>
        <v>1</v>
      </c>
      <c r="AM86" s="253" t="s">
        <v>4186</v>
      </c>
      <c r="AN86" s="253" t="s">
        <v>4187</v>
      </c>
      <c r="AO86" s="254">
        <f t="shared" si="18"/>
        <v>0</v>
      </c>
      <c r="AP86" s="253" t="s">
        <v>4188</v>
      </c>
      <c r="AQ86" s="74" t="str">
        <f t="shared" si="23"/>
        <v>https://www.pref.oita.jp/uploaded/life/2327624_4659446_img.png</v>
      </c>
      <c r="AR86" s="254" t="s">
        <v>4189</v>
      </c>
      <c r="AS86" s="254" t="s">
        <v>4190</v>
      </c>
      <c r="AT86" s="265">
        <f t="shared" si="24"/>
        <v>131.90164899999999</v>
      </c>
      <c r="AU86" s="254" t="s">
        <v>4191</v>
      </c>
      <c r="AV86" s="265">
        <f t="shared" si="25"/>
        <v>32.960521999999997</v>
      </c>
      <c r="AW86" s="254" t="s">
        <v>4192</v>
      </c>
      <c r="AX86" s="254" t="s">
        <v>4193</v>
      </c>
      <c r="AY86" s="244" t="str">
        <f t="shared" si="19"/>
        <v>&lt;Placemark&gt;&lt;name&gt;（有）中村調剤薬局&lt;/name&gt;&lt;Snippet maxLines="0"&gt;&lt;/Snippet&gt;&lt;description&gt;&lt;![CDATA[名称：（有）中村調剤薬局&lt;br&gt;住所：佐伯市中村東町９番３６号&lt;br&gt;施設分類：薬局&lt;br&gt;TEL：0972-23-3780&lt;br&gt;：&lt;br&gt;：&lt;br&gt;：&lt;br&gt;]]&gt;&lt;/description&gt;&lt;Style&gt;&lt;IconStyle&gt;&lt;color&gt;FFFFFFFF&lt;/color&gt;&lt;scale&gt;1&lt;/scale&gt;&lt;heading&gt;0&lt;/heading&gt;&lt;Icon&gt;&lt;href&gt;https://www.pref.oita.jp/uploaded/life/2327624_4659446_img.png&lt;/href&gt;&lt;/Icon&gt;&lt;/IconStyle&gt;&lt;/Style&gt;&lt;Point&gt;&lt;coordinates&gt;131.901649,32.960522&lt;/coordinates&gt;&lt;/Point&gt;&lt;/Placemark&gt;</v>
      </c>
    </row>
    <row r="87" spans="1:51">
      <c r="A87" s="198">
        <v>82</v>
      </c>
      <c r="B87" s="211" t="s">
        <v>5519</v>
      </c>
      <c r="C87" s="4" t="str">
        <f t="shared" si="16"/>
        <v>名称：南佐調剤薬局中央店&lt;br&gt;住所：佐伯市向島２丁目１９－１４&lt;br&gt;施設分類：薬局&lt;br&gt;TEL：0972-24-2125&lt;br&gt;：&lt;br&gt;：&lt;br&gt;：&lt;br&gt;</v>
      </c>
      <c r="D87" s="211"/>
      <c r="E87" s="245"/>
      <c r="F87" s="202" t="s">
        <v>4396</v>
      </c>
      <c r="G87" s="202">
        <v>32.953854</v>
      </c>
      <c r="H87" s="202">
        <v>131.895465</v>
      </c>
      <c r="I87" s="202" t="s">
        <v>2025</v>
      </c>
      <c r="J87" s="202" t="s">
        <v>2028</v>
      </c>
      <c r="K87" s="240" t="s">
        <v>2029</v>
      </c>
      <c r="L87" s="240"/>
      <c r="M87" s="240"/>
      <c r="N87" s="240"/>
      <c r="O87" s="4" t="s">
        <v>4085</v>
      </c>
      <c r="P87" s="246">
        <v>1</v>
      </c>
      <c r="Q87" s="246"/>
      <c r="R87" s="246" t="str">
        <f t="shared" si="13"/>
        <v>FFFFFFFF</v>
      </c>
      <c r="S87" s="202">
        <v>100</v>
      </c>
      <c r="T87" s="202">
        <v>100</v>
      </c>
      <c r="U87" s="202">
        <v>100</v>
      </c>
      <c r="V87" s="202">
        <v>100</v>
      </c>
      <c r="X87" s="242"/>
      <c r="Z87" s="239">
        <f t="shared" si="17"/>
        <v>0</v>
      </c>
      <c r="AA87" s="253" t="s">
        <v>4179</v>
      </c>
      <c r="AB87" s="265" t="str">
        <f t="shared" si="20"/>
        <v>南佐調剤薬局中央店</v>
      </c>
      <c r="AC87" s="254" t="s">
        <v>4194</v>
      </c>
      <c r="AD87" s="254" t="s">
        <v>4181</v>
      </c>
      <c r="AE87" s="254">
        <f t="shared" si="21"/>
        <v>0</v>
      </c>
      <c r="AF87" s="254" t="s">
        <v>4182</v>
      </c>
      <c r="AG87" s="254" t="s">
        <v>4183</v>
      </c>
      <c r="AH87" s="74" t="str">
        <f t="shared" si="22"/>
        <v>名称：南佐調剤薬局中央店&lt;br&gt;住所：佐伯市向島２丁目１９－１４&lt;br&gt;施設分類：薬局&lt;br&gt;TEL：0972-24-2125&lt;br&gt;：&lt;br&gt;：&lt;br&gt;：&lt;br&gt;</v>
      </c>
      <c r="AI87" s="255" t="s">
        <v>4184</v>
      </c>
      <c r="AJ87" s="253" t="str">
        <f t="shared" si="14"/>
        <v>FFFFFFFF</v>
      </c>
      <c r="AK87" s="253" t="s">
        <v>4185</v>
      </c>
      <c r="AL87" s="265">
        <f t="shared" si="15"/>
        <v>1</v>
      </c>
      <c r="AM87" s="253" t="s">
        <v>4186</v>
      </c>
      <c r="AN87" s="253" t="s">
        <v>4187</v>
      </c>
      <c r="AO87" s="254">
        <f t="shared" si="18"/>
        <v>0</v>
      </c>
      <c r="AP87" s="253" t="s">
        <v>4188</v>
      </c>
      <c r="AQ87" s="74" t="str">
        <f t="shared" si="23"/>
        <v>https://www.pref.oita.jp/uploaded/life/2327624_4659446_img.png</v>
      </c>
      <c r="AR87" s="254" t="s">
        <v>4189</v>
      </c>
      <c r="AS87" s="254" t="s">
        <v>4190</v>
      </c>
      <c r="AT87" s="265">
        <f t="shared" si="24"/>
        <v>131.895465</v>
      </c>
      <c r="AU87" s="254" t="s">
        <v>4191</v>
      </c>
      <c r="AV87" s="265">
        <f t="shared" si="25"/>
        <v>32.953854</v>
      </c>
      <c r="AW87" s="254" t="s">
        <v>4192</v>
      </c>
      <c r="AX87" s="254" t="s">
        <v>4193</v>
      </c>
      <c r="AY87" s="244" t="str">
        <f t="shared" si="19"/>
        <v>&lt;Placemark&gt;&lt;name&gt;南佐調剤薬局中央店&lt;/name&gt;&lt;Snippet maxLines="0"&gt;&lt;/Snippet&gt;&lt;description&gt;&lt;![CDATA[名称：南佐調剤薬局中央店&lt;br&gt;住所：佐伯市向島２丁目１９－１４&lt;br&gt;施設分類：薬局&lt;br&gt;TEL：0972-24-2125&lt;br&gt;：&lt;br&gt;：&lt;br&gt;：&lt;br&gt;]]&gt;&lt;/description&gt;&lt;Style&gt;&lt;IconStyle&gt;&lt;color&gt;FFFFFFFF&lt;/color&gt;&lt;scale&gt;1&lt;/scale&gt;&lt;heading&gt;0&lt;/heading&gt;&lt;Icon&gt;&lt;href&gt;https://www.pref.oita.jp/uploaded/life/2327624_4659446_img.png&lt;/href&gt;&lt;/Icon&gt;&lt;/IconStyle&gt;&lt;/Style&gt;&lt;Point&gt;&lt;coordinates&gt;131.895465,32.953854&lt;/coordinates&gt;&lt;/Point&gt;&lt;/Placemark&gt;</v>
      </c>
    </row>
    <row r="88" spans="1:51">
      <c r="A88" s="198">
        <v>83</v>
      </c>
      <c r="B88" s="211" t="s">
        <v>5518</v>
      </c>
      <c r="C88" s="4" t="str">
        <f t="shared" si="16"/>
        <v>名称：（有）宮明薬局&lt;br&gt;住所：佐伯市大手町３丁目４番２号&lt;br&gt;施設分類：薬局&lt;br&gt;TEL：0972-22-0668&lt;br&gt;：&lt;br&gt;：&lt;br&gt;：&lt;br&gt;</v>
      </c>
      <c r="D88" s="211"/>
      <c r="E88" s="245"/>
      <c r="F88" s="202" t="s">
        <v>4397</v>
      </c>
      <c r="G88" s="245">
        <v>32.955576999999998</v>
      </c>
      <c r="H88" s="202">
        <v>131.893439</v>
      </c>
      <c r="I88" s="245" t="s">
        <v>2025</v>
      </c>
      <c r="J88" s="245" t="s">
        <v>2030</v>
      </c>
      <c r="K88" s="240" t="s">
        <v>2031</v>
      </c>
      <c r="L88" s="240"/>
      <c r="M88" s="240"/>
      <c r="N88" s="240"/>
      <c r="O88" s="4" t="s">
        <v>4085</v>
      </c>
      <c r="P88" s="246">
        <v>1</v>
      </c>
      <c r="Q88" s="246"/>
      <c r="R88" s="246" t="str">
        <f t="shared" si="13"/>
        <v>FFFFFFFF</v>
      </c>
      <c r="S88" s="202">
        <v>100</v>
      </c>
      <c r="T88" s="202">
        <v>100</v>
      </c>
      <c r="U88" s="202">
        <v>100</v>
      </c>
      <c r="V88" s="202">
        <v>100</v>
      </c>
      <c r="X88" s="242"/>
      <c r="Z88" s="239">
        <f t="shared" si="17"/>
        <v>0</v>
      </c>
      <c r="AA88" s="253" t="s">
        <v>4179</v>
      </c>
      <c r="AB88" s="265" t="str">
        <f t="shared" si="20"/>
        <v>（有）宮明薬局</v>
      </c>
      <c r="AC88" s="254" t="s">
        <v>4194</v>
      </c>
      <c r="AD88" s="254" t="s">
        <v>4181</v>
      </c>
      <c r="AE88" s="254">
        <f t="shared" si="21"/>
        <v>0</v>
      </c>
      <c r="AF88" s="254" t="s">
        <v>4182</v>
      </c>
      <c r="AG88" s="254" t="s">
        <v>4183</v>
      </c>
      <c r="AH88" s="74" t="str">
        <f t="shared" si="22"/>
        <v>名称：（有）宮明薬局&lt;br&gt;住所：佐伯市大手町３丁目４番２号&lt;br&gt;施設分類：薬局&lt;br&gt;TEL：0972-22-0668&lt;br&gt;：&lt;br&gt;：&lt;br&gt;：&lt;br&gt;</v>
      </c>
      <c r="AI88" s="255" t="s">
        <v>4184</v>
      </c>
      <c r="AJ88" s="253" t="str">
        <f t="shared" si="14"/>
        <v>FFFFFFFF</v>
      </c>
      <c r="AK88" s="253" t="s">
        <v>4185</v>
      </c>
      <c r="AL88" s="265">
        <f t="shared" si="15"/>
        <v>1</v>
      </c>
      <c r="AM88" s="253" t="s">
        <v>4186</v>
      </c>
      <c r="AN88" s="253" t="s">
        <v>4187</v>
      </c>
      <c r="AO88" s="254">
        <f t="shared" si="18"/>
        <v>0</v>
      </c>
      <c r="AP88" s="253" t="s">
        <v>4188</v>
      </c>
      <c r="AQ88" s="74" t="str">
        <f t="shared" si="23"/>
        <v>https://www.pref.oita.jp/uploaded/life/2327624_4659446_img.png</v>
      </c>
      <c r="AR88" s="254" t="s">
        <v>4189</v>
      </c>
      <c r="AS88" s="254" t="s">
        <v>4190</v>
      </c>
      <c r="AT88" s="265">
        <f t="shared" si="24"/>
        <v>131.893439</v>
      </c>
      <c r="AU88" s="254" t="s">
        <v>4191</v>
      </c>
      <c r="AV88" s="265">
        <f t="shared" si="25"/>
        <v>32.955576999999998</v>
      </c>
      <c r="AW88" s="254" t="s">
        <v>4192</v>
      </c>
      <c r="AX88" s="254" t="s">
        <v>4193</v>
      </c>
      <c r="AY88" s="244" t="str">
        <f t="shared" si="19"/>
        <v>&lt;Placemark&gt;&lt;name&gt;（有）宮明薬局&lt;/name&gt;&lt;Snippet maxLines="0"&gt;&lt;/Snippet&gt;&lt;description&gt;&lt;![CDATA[名称：（有）宮明薬局&lt;br&gt;住所：佐伯市大手町３丁目４番２号&lt;br&gt;施設分類：薬局&lt;br&gt;TEL：0972-22-0668&lt;br&gt;：&lt;br&gt;：&lt;br&gt;：&lt;br&gt;]]&gt;&lt;/description&gt;&lt;Style&gt;&lt;IconStyle&gt;&lt;color&gt;FFFFFFFF&lt;/color&gt;&lt;scale&gt;1&lt;/scale&gt;&lt;heading&gt;0&lt;/heading&gt;&lt;Icon&gt;&lt;href&gt;https://www.pref.oita.jp/uploaded/life/2327624_4659446_img.png&lt;/href&gt;&lt;/Icon&gt;&lt;/IconStyle&gt;&lt;/Style&gt;&lt;Point&gt;&lt;coordinates&gt;131.893439,32.955577&lt;/coordinates&gt;&lt;/Point&gt;&lt;/Placemark&gt;</v>
      </c>
    </row>
    <row r="89" spans="1:51">
      <c r="A89" s="198">
        <v>84</v>
      </c>
      <c r="B89" s="211" t="s">
        <v>5517</v>
      </c>
      <c r="C89" s="4" t="str">
        <f t="shared" si="16"/>
        <v>名称：女島調剤薬局&lt;br&gt;住所：佐伯市大字女島６８７３番地の１&lt;br&gt;施設分類：薬局&lt;br&gt;TEL：0972-22-0009&lt;br&gt;：&lt;br&gt;：&lt;br&gt;：&lt;br&gt;</v>
      </c>
      <c r="D89" s="211"/>
      <c r="E89" s="245"/>
      <c r="F89" s="202" t="s">
        <v>4398</v>
      </c>
      <c r="G89" s="245">
        <v>32.953887000000002</v>
      </c>
      <c r="H89" s="202">
        <v>131.907769</v>
      </c>
      <c r="I89" s="245" t="s">
        <v>2025</v>
      </c>
      <c r="J89" s="245" t="s">
        <v>2032</v>
      </c>
      <c r="K89" s="240" t="s">
        <v>2033</v>
      </c>
      <c r="L89" s="240"/>
      <c r="M89" s="240"/>
      <c r="N89" s="240"/>
      <c r="O89" s="4" t="s">
        <v>4085</v>
      </c>
      <c r="P89" s="246">
        <v>1</v>
      </c>
      <c r="Q89" s="246"/>
      <c r="R89" s="246" t="str">
        <f t="shared" si="13"/>
        <v>FFFFFFFF</v>
      </c>
      <c r="S89" s="202">
        <v>100</v>
      </c>
      <c r="T89" s="202">
        <v>100</v>
      </c>
      <c r="U89" s="202">
        <v>100</v>
      </c>
      <c r="V89" s="202">
        <v>100</v>
      </c>
      <c r="X89" s="242"/>
      <c r="Z89" s="239">
        <f t="shared" si="17"/>
        <v>0</v>
      </c>
      <c r="AA89" s="253" t="s">
        <v>4179</v>
      </c>
      <c r="AB89" s="265" t="str">
        <f t="shared" si="20"/>
        <v>女島調剤薬局</v>
      </c>
      <c r="AC89" s="254" t="s">
        <v>4194</v>
      </c>
      <c r="AD89" s="254" t="s">
        <v>4181</v>
      </c>
      <c r="AE89" s="254">
        <f t="shared" si="21"/>
        <v>0</v>
      </c>
      <c r="AF89" s="254" t="s">
        <v>4182</v>
      </c>
      <c r="AG89" s="254" t="s">
        <v>4183</v>
      </c>
      <c r="AH89" s="74" t="str">
        <f t="shared" si="22"/>
        <v>名称：女島調剤薬局&lt;br&gt;住所：佐伯市大字女島６８７３番地の１&lt;br&gt;施設分類：薬局&lt;br&gt;TEL：0972-22-0009&lt;br&gt;：&lt;br&gt;：&lt;br&gt;：&lt;br&gt;</v>
      </c>
      <c r="AI89" s="255" t="s">
        <v>4184</v>
      </c>
      <c r="AJ89" s="253" t="str">
        <f t="shared" si="14"/>
        <v>FFFFFFFF</v>
      </c>
      <c r="AK89" s="253" t="s">
        <v>4185</v>
      </c>
      <c r="AL89" s="265">
        <f t="shared" si="15"/>
        <v>1</v>
      </c>
      <c r="AM89" s="253" t="s">
        <v>4186</v>
      </c>
      <c r="AN89" s="253" t="s">
        <v>4187</v>
      </c>
      <c r="AO89" s="254">
        <f t="shared" si="18"/>
        <v>0</v>
      </c>
      <c r="AP89" s="253" t="s">
        <v>4188</v>
      </c>
      <c r="AQ89" s="74" t="str">
        <f t="shared" si="23"/>
        <v>https://www.pref.oita.jp/uploaded/life/2327624_4659446_img.png</v>
      </c>
      <c r="AR89" s="254" t="s">
        <v>4189</v>
      </c>
      <c r="AS89" s="254" t="s">
        <v>4190</v>
      </c>
      <c r="AT89" s="265">
        <f t="shared" si="24"/>
        <v>131.907769</v>
      </c>
      <c r="AU89" s="254" t="s">
        <v>4191</v>
      </c>
      <c r="AV89" s="265">
        <f t="shared" si="25"/>
        <v>32.953887000000002</v>
      </c>
      <c r="AW89" s="254" t="s">
        <v>4192</v>
      </c>
      <c r="AX89" s="254" t="s">
        <v>4193</v>
      </c>
      <c r="AY89" s="244" t="str">
        <f t="shared" si="19"/>
        <v>&lt;Placemark&gt;&lt;name&gt;女島調剤薬局&lt;/name&gt;&lt;Snippet maxLines="0"&gt;&lt;/Snippet&gt;&lt;description&gt;&lt;![CDATA[名称：女島調剤薬局&lt;br&gt;住所：佐伯市大字女島６８７３番地の１&lt;br&gt;施設分類：薬局&lt;br&gt;TEL：0972-22-0009&lt;br&gt;：&lt;br&gt;：&lt;br&gt;：&lt;br&gt;]]&gt;&lt;/description&gt;&lt;Style&gt;&lt;IconStyle&gt;&lt;color&gt;FFFFFFFF&lt;/color&gt;&lt;scale&gt;1&lt;/scale&gt;&lt;heading&gt;0&lt;/heading&gt;&lt;Icon&gt;&lt;href&gt;https://www.pref.oita.jp/uploaded/life/2327624_4659446_img.png&lt;/href&gt;&lt;/Icon&gt;&lt;/IconStyle&gt;&lt;/Style&gt;&lt;Point&gt;&lt;coordinates&gt;131.907769,32.953887&lt;/coordinates&gt;&lt;/Point&gt;&lt;/Placemark&gt;</v>
      </c>
    </row>
    <row r="90" spans="1:51">
      <c r="A90" s="198">
        <v>85</v>
      </c>
      <c r="B90" s="211" t="s">
        <v>5516</v>
      </c>
      <c r="C90" s="4" t="str">
        <f t="shared" si="16"/>
        <v>名称：有限会社上岡調剤薬局&lt;br&gt;住所：佐伯市上岡木戸ノ瀬１２５８－４&lt;br&gt;施設分類：薬局&lt;br&gt;TEL：0972-20-3388&lt;br&gt;：&lt;br&gt;：&lt;br&gt;：&lt;br&gt;</v>
      </c>
      <c r="D90" s="211"/>
      <c r="E90" s="202"/>
      <c r="F90" s="202" t="s">
        <v>4399</v>
      </c>
      <c r="G90" s="202">
        <v>32.956510999999999</v>
      </c>
      <c r="H90" s="202">
        <v>131.86418</v>
      </c>
      <c r="I90" s="202" t="s">
        <v>2025</v>
      </c>
      <c r="J90" s="202" t="s">
        <v>2034</v>
      </c>
      <c r="K90" s="240" t="s">
        <v>477</v>
      </c>
      <c r="L90" s="240"/>
      <c r="M90" s="240"/>
      <c r="N90" s="240"/>
      <c r="O90" s="4" t="s">
        <v>4085</v>
      </c>
      <c r="P90" s="246">
        <v>1</v>
      </c>
      <c r="Q90" s="246"/>
      <c r="R90" s="246" t="str">
        <f t="shared" si="13"/>
        <v>FFFFFFFF</v>
      </c>
      <c r="S90" s="202">
        <v>100</v>
      </c>
      <c r="T90" s="202">
        <v>100</v>
      </c>
      <c r="U90" s="202">
        <v>100</v>
      </c>
      <c r="V90" s="202">
        <v>100</v>
      </c>
      <c r="X90" s="242"/>
      <c r="Z90" s="239">
        <f t="shared" si="17"/>
        <v>0</v>
      </c>
      <c r="AA90" s="253" t="s">
        <v>4179</v>
      </c>
      <c r="AB90" s="265" t="str">
        <f t="shared" si="20"/>
        <v>有限会社上岡調剤薬局</v>
      </c>
      <c r="AC90" s="254" t="s">
        <v>4194</v>
      </c>
      <c r="AD90" s="254" t="s">
        <v>4181</v>
      </c>
      <c r="AE90" s="254">
        <f t="shared" si="21"/>
        <v>0</v>
      </c>
      <c r="AF90" s="254" t="s">
        <v>4182</v>
      </c>
      <c r="AG90" s="254" t="s">
        <v>4183</v>
      </c>
      <c r="AH90" s="74" t="str">
        <f t="shared" si="22"/>
        <v>名称：有限会社上岡調剤薬局&lt;br&gt;住所：佐伯市上岡木戸ノ瀬１２５８－４&lt;br&gt;施設分類：薬局&lt;br&gt;TEL：0972-20-3388&lt;br&gt;：&lt;br&gt;：&lt;br&gt;：&lt;br&gt;</v>
      </c>
      <c r="AI90" s="255" t="s">
        <v>4184</v>
      </c>
      <c r="AJ90" s="253" t="str">
        <f t="shared" si="14"/>
        <v>FFFFFFFF</v>
      </c>
      <c r="AK90" s="253" t="s">
        <v>4185</v>
      </c>
      <c r="AL90" s="265">
        <f t="shared" si="15"/>
        <v>1</v>
      </c>
      <c r="AM90" s="253" t="s">
        <v>4186</v>
      </c>
      <c r="AN90" s="253" t="s">
        <v>4187</v>
      </c>
      <c r="AO90" s="254">
        <f t="shared" si="18"/>
        <v>0</v>
      </c>
      <c r="AP90" s="253" t="s">
        <v>4188</v>
      </c>
      <c r="AQ90" s="74" t="str">
        <f t="shared" si="23"/>
        <v>https://www.pref.oita.jp/uploaded/life/2327624_4659446_img.png</v>
      </c>
      <c r="AR90" s="254" t="s">
        <v>4189</v>
      </c>
      <c r="AS90" s="254" t="s">
        <v>4190</v>
      </c>
      <c r="AT90" s="265">
        <f t="shared" si="24"/>
        <v>131.86418</v>
      </c>
      <c r="AU90" s="254" t="s">
        <v>4191</v>
      </c>
      <c r="AV90" s="265">
        <f t="shared" si="25"/>
        <v>32.956510999999999</v>
      </c>
      <c r="AW90" s="254" t="s">
        <v>4192</v>
      </c>
      <c r="AX90" s="254" t="s">
        <v>4193</v>
      </c>
      <c r="AY90" s="244" t="str">
        <f t="shared" si="19"/>
        <v>&lt;Placemark&gt;&lt;name&gt;有限会社上岡調剤薬局&lt;/name&gt;&lt;Snippet maxLines="0"&gt;&lt;/Snippet&gt;&lt;description&gt;&lt;![CDATA[名称：有限会社上岡調剤薬局&lt;br&gt;住所：佐伯市上岡木戸ノ瀬１２５８－４&lt;br&gt;施設分類：薬局&lt;br&gt;TEL：0972-20-3388&lt;br&gt;：&lt;br&gt;：&lt;br&gt;：&lt;br&gt;]]&gt;&lt;/description&gt;&lt;Style&gt;&lt;IconStyle&gt;&lt;color&gt;FFFFFFFF&lt;/color&gt;&lt;scale&gt;1&lt;/scale&gt;&lt;heading&gt;0&lt;/heading&gt;&lt;Icon&gt;&lt;href&gt;https://www.pref.oita.jp/uploaded/life/2327624_4659446_img.png&lt;/href&gt;&lt;/Icon&gt;&lt;/IconStyle&gt;&lt;/Style&gt;&lt;Point&gt;&lt;coordinates&gt;131.86418,32.956511&lt;/coordinates&gt;&lt;/Point&gt;&lt;/Placemark&gt;</v>
      </c>
    </row>
    <row r="91" spans="1:51">
      <c r="A91" s="198">
        <v>86</v>
      </c>
      <c r="B91" s="211" t="s">
        <v>5515</v>
      </c>
      <c r="C91" s="4" t="str">
        <f t="shared" si="16"/>
        <v>名称：中の島調剤薬局&lt;br&gt;住所：佐伯市中の島１丁目２番２８号&lt;br&gt;施設分類：薬局&lt;br&gt;TEL：0972-22-0551&lt;br&gt;：&lt;br&gt;：&lt;br&gt;：&lt;br&gt;</v>
      </c>
      <c r="D91" s="211"/>
      <c r="E91" s="202"/>
      <c r="F91" s="202" t="s">
        <v>4400</v>
      </c>
      <c r="G91" s="202">
        <v>32.958115999999997</v>
      </c>
      <c r="H91" s="202">
        <v>131.90078399999999</v>
      </c>
      <c r="I91" s="202" t="s">
        <v>2025</v>
      </c>
      <c r="J91" s="202" t="s">
        <v>2035</v>
      </c>
      <c r="K91" s="240" t="s">
        <v>2036</v>
      </c>
      <c r="L91" s="240"/>
      <c r="M91" s="240"/>
      <c r="N91" s="240"/>
      <c r="O91" s="4" t="s">
        <v>4085</v>
      </c>
      <c r="P91" s="246">
        <v>1</v>
      </c>
      <c r="Q91" s="246"/>
      <c r="R91" s="246" t="str">
        <f t="shared" si="13"/>
        <v>FFFFFFFF</v>
      </c>
      <c r="S91" s="202">
        <v>100</v>
      </c>
      <c r="T91" s="202">
        <v>100</v>
      </c>
      <c r="U91" s="202">
        <v>100</v>
      </c>
      <c r="V91" s="202">
        <v>100</v>
      </c>
      <c r="X91" s="242"/>
      <c r="Z91" s="239">
        <f t="shared" si="17"/>
        <v>0</v>
      </c>
      <c r="AA91" s="253" t="s">
        <v>4179</v>
      </c>
      <c r="AB91" s="265" t="str">
        <f t="shared" si="20"/>
        <v>中の島調剤薬局</v>
      </c>
      <c r="AC91" s="254" t="s">
        <v>4194</v>
      </c>
      <c r="AD91" s="254" t="s">
        <v>4181</v>
      </c>
      <c r="AE91" s="254">
        <f t="shared" si="21"/>
        <v>0</v>
      </c>
      <c r="AF91" s="254" t="s">
        <v>4182</v>
      </c>
      <c r="AG91" s="254" t="s">
        <v>4183</v>
      </c>
      <c r="AH91" s="74" t="str">
        <f t="shared" si="22"/>
        <v>名称：中の島調剤薬局&lt;br&gt;住所：佐伯市中の島１丁目２番２８号&lt;br&gt;施設分類：薬局&lt;br&gt;TEL：0972-22-0551&lt;br&gt;：&lt;br&gt;：&lt;br&gt;：&lt;br&gt;</v>
      </c>
      <c r="AI91" s="255" t="s">
        <v>4184</v>
      </c>
      <c r="AJ91" s="253" t="str">
        <f t="shared" si="14"/>
        <v>FFFFFFFF</v>
      </c>
      <c r="AK91" s="253" t="s">
        <v>4185</v>
      </c>
      <c r="AL91" s="265">
        <f t="shared" si="15"/>
        <v>1</v>
      </c>
      <c r="AM91" s="253" t="s">
        <v>4186</v>
      </c>
      <c r="AN91" s="253" t="s">
        <v>4187</v>
      </c>
      <c r="AO91" s="254">
        <f t="shared" si="18"/>
        <v>0</v>
      </c>
      <c r="AP91" s="253" t="s">
        <v>4188</v>
      </c>
      <c r="AQ91" s="74" t="str">
        <f t="shared" si="23"/>
        <v>https://www.pref.oita.jp/uploaded/life/2327624_4659446_img.png</v>
      </c>
      <c r="AR91" s="254" t="s">
        <v>4189</v>
      </c>
      <c r="AS91" s="254" t="s">
        <v>4190</v>
      </c>
      <c r="AT91" s="265">
        <f t="shared" si="24"/>
        <v>131.90078399999999</v>
      </c>
      <c r="AU91" s="254" t="s">
        <v>4191</v>
      </c>
      <c r="AV91" s="265">
        <f t="shared" si="25"/>
        <v>32.958115999999997</v>
      </c>
      <c r="AW91" s="254" t="s">
        <v>4192</v>
      </c>
      <c r="AX91" s="254" t="s">
        <v>4193</v>
      </c>
      <c r="AY91" s="244" t="str">
        <f t="shared" si="19"/>
        <v>&lt;Placemark&gt;&lt;name&gt;中の島調剤薬局&lt;/name&gt;&lt;Snippet maxLines="0"&gt;&lt;/Snippet&gt;&lt;description&gt;&lt;![CDATA[名称：中の島調剤薬局&lt;br&gt;住所：佐伯市中の島１丁目２番２８号&lt;br&gt;施設分類：薬局&lt;br&gt;TEL：0972-22-0551&lt;br&gt;：&lt;br&gt;：&lt;br&gt;：&lt;br&gt;]]&gt;&lt;/description&gt;&lt;Style&gt;&lt;IconStyle&gt;&lt;color&gt;FFFFFFFF&lt;/color&gt;&lt;scale&gt;1&lt;/scale&gt;&lt;heading&gt;0&lt;/heading&gt;&lt;Icon&gt;&lt;href&gt;https://www.pref.oita.jp/uploaded/life/2327624_4659446_img.png&lt;/href&gt;&lt;/Icon&gt;&lt;/IconStyle&gt;&lt;/Style&gt;&lt;Point&gt;&lt;coordinates&gt;131.900784,32.958116&lt;/coordinates&gt;&lt;/Point&gt;&lt;/Placemark&gt;</v>
      </c>
    </row>
    <row r="92" spans="1:51">
      <c r="A92" s="198">
        <v>87</v>
      </c>
      <c r="B92" s="211" t="s">
        <v>5514</v>
      </c>
      <c r="C92" s="4" t="str">
        <f t="shared" si="16"/>
        <v>名称：夢見堂薬局西谷店&lt;br&gt;住所：佐伯市西谷町２番１７号&lt;br&gt;施設分類：薬局&lt;br&gt;TEL：0972-20-5050&lt;br&gt;：&lt;br&gt;：&lt;br&gt;：&lt;br&gt;</v>
      </c>
      <c r="D92" s="211"/>
      <c r="E92" s="202"/>
      <c r="F92" s="202" t="s">
        <v>4401</v>
      </c>
      <c r="G92" s="202">
        <v>32.955858999999997</v>
      </c>
      <c r="H92" s="202">
        <v>131.88890900000001</v>
      </c>
      <c r="I92" s="202" t="s">
        <v>2025</v>
      </c>
      <c r="J92" s="202" t="s">
        <v>2037</v>
      </c>
      <c r="K92" s="240" t="s">
        <v>2038</v>
      </c>
      <c r="L92" s="240"/>
      <c r="M92" s="240"/>
      <c r="N92" s="240"/>
      <c r="O92" s="4" t="s">
        <v>4085</v>
      </c>
      <c r="P92" s="246">
        <v>1</v>
      </c>
      <c r="Q92" s="246"/>
      <c r="R92" s="246" t="str">
        <f t="shared" si="13"/>
        <v>FFFFFFFF</v>
      </c>
      <c r="S92" s="202">
        <v>100</v>
      </c>
      <c r="T92" s="202">
        <v>100</v>
      </c>
      <c r="U92" s="202">
        <v>100</v>
      </c>
      <c r="V92" s="202">
        <v>100</v>
      </c>
      <c r="X92" s="242"/>
      <c r="Z92" s="239">
        <f t="shared" si="17"/>
        <v>0</v>
      </c>
      <c r="AA92" s="253" t="s">
        <v>4179</v>
      </c>
      <c r="AB92" s="265" t="str">
        <f t="shared" si="20"/>
        <v>夢見堂薬局西谷店</v>
      </c>
      <c r="AC92" s="254" t="s">
        <v>4194</v>
      </c>
      <c r="AD92" s="254" t="s">
        <v>4181</v>
      </c>
      <c r="AE92" s="254">
        <f t="shared" si="21"/>
        <v>0</v>
      </c>
      <c r="AF92" s="254" t="s">
        <v>4182</v>
      </c>
      <c r="AG92" s="254" t="s">
        <v>4183</v>
      </c>
      <c r="AH92" s="74" t="str">
        <f t="shared" si="22"/>
        <v>名称：夢見堂薬局西谷店&lt;br&gt;住所：佐伯市西谷町２番１７号&lt;br&gt;施設分類：薬局&lt;br&gt;TEL：0972-20-5050&lt;br&gt;：&lt;br&gt;：&lt;br&gt;：&lt;br&gt;</v>
      </c>
      <c r="AI92" s="255" t="s">
        <v>4184</v>
      </c>
      <c r="AJ92" s="253" t="str">
        <f t="shared" si="14"/>
        <v>FFFFFFFF</v>
      </c>
      <c r="AK92" s="253" t="s">
        <v>4185</v>
      </c>
      <c r="AL92" s="265">
        <f t="shared" si="15"/>
        <v>1</v>
      </c>
      <c r="AM92" s="253" t="s">
        <v>4186</v>
      </c>
      <c r="AN92" s="253" t="s">
        <v>4187</v>
      </c>
      <c r="AO92" s="254">
        <f t="shared" si="18"/>
        <v>0</v>
      </c>
      <c r="AP92" s="253" t="s">
        <v>4188</v>
      </c>
      <c r="AQ92" s="74" t="str">
        <f t="shared" si="23"/>
        <v>https://www.pref.oita.jp/uploaded/life/2327624_4659446_img.png</v>
      </c>
      <c r="AR92" s="254" t="s">
        <v>4189</v>
      </c>
      <c r="AS92" s="254" t="s">
        <v>4190</v>
      </c>
      <c r="AT92" s="265">
        <f t="shared" si="24"/>
        <v>131.88890900000001</v>
      </c>
      <c r="AU92" s="254" t="s">
        <v>4191</v>
      </c>
      <c r="AV92" s="265">
        <f t="shared" si="25"/>
        <v>32.955858999999997</v>
      </c>
      <c r="AW92" s="254" t="s">
        <v>4192</v>
      </c>
      <c r="AX92" s="254" t="s">
        <v>4193</v>
      </c>
      <c r="AY92" s="244" t="str">
        <f t="shared" si="19"/>
        <v>&lt;Placemark&gt;&lt;name&gt;夢見堂薬局西谷店&lt;/name&gt;&lt;Snippet maxLines="0"&gt;&lt;/Snippet&gt;&lt;description&gt;&lt;![CDATA[名称：夢見堂薬局西谷店&lt;br&gt;住所：佐伯市西谷町２番１７号&lt;br&gt;施設分類：薬局&lt;br&gt;TEL：0972-20-5050&lt;br&gt;：&lt;br&gt;：&lt;br&gt;：&lt;br&gt;]]&gt;&lt;/description&gt;&lt;Style&gt;&lt;IconStyle&gt;&lt;color&gt;FFFFFFFF&lt;/color&gt;&lt;scale&gt;1&lt;/scale&gt;&lt;heading&gt;0&lt;/heading&gt;&lt;Icon&gt;&lt;href&gt;https://www.pref.oita.jp/uploaded/life/2327624_4659446_img.png&lt;/href&gt;&lt;/Icon&gt;&lt;/IconStyle&gt;&lt;/Style&gt;&lt;Point&gt;&lt;coordinates&gt;131.888909,32.955859&lt;/coordinates&gt;&lt;/Point&gt;&lt;/Placemark&gt;</v>
      </c>
    </row>
    <row r="93" spans="1:51">
      <c r="A93" s="198">
        <v>88</v>
      </c>
      <c r="B93" s="211" t="s">
        <v>5513</v>
      </c>
      <c r="C93" s="4" t="str">
        <f t="shared" si="16"/>
        <v>名称：東中の島調剤薬局&lt;br&gt;住所：佐伯市中の島３丁目２番１号&lt;br&gt;施設分類：薬局&lt;br&gt;TEL：0972-20-3311&lt;br&gt;：&lt;br&gt;：&lt;br&gt;：&lt;br&gt;</v>
      </c>
      <c r="D93" s="211"/>
      <c r="E93" s="245"/>
      <c r="F93" s="202" t="s">
        <v>4402</v>
      </c>
      <c r="G93" s="202">
        <v>32.95384</v>
      </c>
      <c r="H93" s="202">
        <v>131.90286800000001</v>
      </c>
      <c r="I93" s="202" t="s">
        <v>2025</v>
      </c>
      <c r="J93" s="202" t="s">
        <v>2039</v>
      </c>
      <c r="K93" s="240" t="s">
        <v>2040</v>
      </c>
      <c r="L93" s="240"/>
      <c r="M93" s="240"/>
      <c r="N93" s="240"/>
      <c r="O93" s="4" t="s">
        <v>4085</v>
      </c>
      <c r="P93" s="246">
        <v>1</v>
      </c>
      <c r="Q93" s="246"/>
      <c r="R93" s="246" t="str">
        <f t="shared" si="13"/>
        <v>FFFFFFFF</v>
      </c>
      <c r="S93" s="202">
        <v>100</v>
      </c>
      <c r="T93" s="202">
        <v>100</v>
      </c>
      <c r="U93" s="202">
        <v>100</v>
      </c>
      <c r="V93" s="202">
        <v>100</v>
      </c>
      <c r="X93" s="242"/>
      <c r="Z93" s="239">
        <f t="shared" si="17"/>
        <v>0</v>
      </c>
      <c r="AA93" s="253" t="s">
        <v>4179</v>
      </c>
      <c r="AB93" s="265" t="str">
        <f t="shared" si="20"/>
        <v>東中の島調剤薬局</v>
      </c>
      <c r="AC93" s="254" t="s">
        <v>4194</v>
      </c>
      <c r="AD93" s="254" t="s">
        <v>4181</v>
      </c>
      <c r="AE93" s="254">
        <f t="shared" si="21"/>
        <v>0</v>
      </c>
      <c r="AF93" s="254" t="s">
        <v>4182</v>
      </c>
      <c r="AG93" s="254" t="s">
        <v>4183</v>
      </c>
      <c r="AH93" s="74" t="str">
        <f t="shared" si="22"/>
        <v>名称：東中の島調剤薬局&lt;br&gt;住所：佐伯市中の島３丁目２番１号&lt;br&gt;施設分類：薬局&lt;br&gt;TEL：0972-20-3311&lt;br&gt;：&lt;br&gt;：&lt;br&gt;：&lt;br&gt;</v>
      </c>
      <c r="AI93" s="255" t="s">
        <v>4184</v>
      </c>
      <c r="AJ93" s="253" t="str">
        <f t="shared" si="14"/>
        <v>FFFFFFFF</v>
      </c>
      <c r="AK93" s="253" t="s">
        <v>4185</v>
      </c>
      <c r="AL93" s="265">
        <f t="shared" si="15"/>
        <v>1</v>
      </c>
      <c r="AM93" s="253" t="s">
        <v>4186</v>
      </c>
      <c r="AN93" s="253" t="s">
        <v>4187</v>
      </c>
      <c r="AO93" s="254">
        <f t="shared" si="18"/>
        <v>0</v>
      </c>
      <c r="AP93" s="253" t="s">
        <v>4188</v>
      </c>
      <c r="AQ93" s="74" t="str">
        <f t="shared" si="23"/>
        <v>https://www.pref.oita.jp/uploaded/life/2327624_4659446_img.png</v>
      </c>
      <c r="AR93" s="254" t="s">
        <v>4189</v>
      </c>
      <c r="AS93" s="254" t="s">
        <v>4190</v>
      </c>
      <c r="AT93" s="265">
        <f t="shared" si="24"/>
        <v>131.90286800000001</v>
      </c>
      <c r="AU93" s="254" t="s">
        <v>4191</v>
      </c>
      <c r="AV93" s="265">
        <f t="shared" si="25"/>
        <v>32.95384</v>
      </c>
      <c r="AW93" s="254" t="s">
        <v>4192</v>
      </c>
      <c r="AX93" s="254" t="s">
        <v>4193</v>
      </c>
      <c r="AY93" s="244" t="str">
        <f t="shared" si="19"/>
        <v>&lt;Placemark&gt;&lt;name&gt;東中の島調剤薬局&lt;/name&gt;&lt;Snippet maxLines="0"&gt;&lt;/Snippet&gt;&lt;description&gt;&lt;![CDATA[名称：東中の島調剤薬局&lt;br&gt;住所：佐伯市中の島３丁目２番１号&lt;br&gt;施設分類：薬局&lt;br&gt;TEL：0972-20-3311&lt;br&gt;：&lt;br&gt;：&lt;br&gt;：&lt;br&gt;]]&gt;&lt;/description&gt;&lt;Style&gt;&lt;IconStyle&gt;&lt;color&gt;FFFFFFFF&lt;/color&gt;&lt;scale&gt;1&lt;/scale&gt;&lt;heading&gt;0&lt;/heading&gt;&lt;Icon&gt;&lt;href&gt;https://www.pref.oita.jp/uploaded/life/2327624_4659446_img.png&lt;/href&gt;&lt;/Icon&gt;&lt;/IconStyle&gt;&lt;/Style&gt;&lt;Point&gt;&lt;coordinates&gt;131.902868,32.95384&lt;/coordinates&gt;&lt;/Point&gt;&lt;/Placemark&gt;</v>
      </c>
    </row>
    <row r="94" spans="1:51">
      <c r="A94" s="198">
        <v>89</v>
      </c>
      <c r="B94" s="211" t="s">
        <v>5512</v>
      </c>
      <c r="C94" s="4" t="str">
        <f t="shared" si="16"/>
        <v>名称：しもかわ調剤薬局&lt;br&gt;住所：佐伯市鶴岡町１丁目１０番２２号&lt;br&gt;施設分類：薬局&lt;br&gt;TEL：0972-25-1800&lt;br&gt;：&lt;br&gt;：&lt;br&gt;：&lt;br&gt;</v>
      </c>
      <c r="D94" s="211"/>
      <c r="E94" s="245"/>
      <c r="F94" s="202" t="s">
        <v>4403</v>
      </c>
      <c r="G94" s="245">
        <v>32.958844999999997</v>
      </c>
      <c r="H94" s="202">
        <v>131.88197600000001</v>
      </c>
      <c r="I94" s="245" t="s">
        <v>2025</v>
      </c>
      <c r="J94" s="245" t="s">
        <v>2041</v>
      </c>
      <c r="K94" s="240" t="s">
        <v>2042</v>
      </c>
      <c r="L94" s="240"/>
      <c r="M94" s="240"/>
      <c r="N94" s="240"/>
      <c r="O94" s="4" t="s">
        <v>4085</v>
      </c>
      <c r="P94" s="246">
        <v>1</v>
      </c>
      <c r="Q94" s="246"/>
      <c r="R94" s="246" t="str">
        <f t="shared" si="13"/>
        <v>FFFFFFFF</v>
      </c>
      <c r="S94" s="202">
        <v>100</v>
      </c>
      <c r="T94" s="202">
        <v>100</v>
      </c>
      <c r="U94" s="202">
        <v>100</v>
      </c>
      <c r="V94" s="202">
        <v>100</v>
      </c>
      <c r="X94" s="242"/>
      <c r="Z94" s="239">
        <f t="shared" si="17"/>
        <v>0</v>
      </c>
      <c r="AA94" s="253" t="s">
        <v>4179</v>
      </c>
      <c r="AB94" s="265" t="str">
        <f t="shared" si="20"/>
        <v>しもかわ調剤薬局</v>
      </c>
      <c r="AC94" s="254" t="s">
        <v>4194</v>
      </c>
      <c r="AD94" s="254" t="s">
        <v>4181</v>
      </c>
      <c r="AE94" s="254">
        <f t="shared" si="21"/>
        <v>0</v>
      </c>
      <c r="AF94" s="254" t="s">
        <v>4182</v>
      </c>
      <c r="AG94" s="254" t="s">
        <v>4183</v>
      </c>
      <c r="AH94" s="74" t="str">
        <f t="shared" si="22"/>
        <v>名称：しもかわ調剤薬局&lt;br&gt;住所：佐伯市鶴岡町１丁目１０番２２号&lt;br&gt;施設分類：薬局&lt;br&gt;TEL：0972-25-1800&lt;br&gt;：&lt;br&gt;：&lt;br&gt;：&lt;br&gt;</v>
      </c>
      <c r="AI94" s="255" t="s">
        <v>4184</v>
      </c>
      <c r="AJ94" s="253" t="str">
        <f t="shared" si="14"/>
        <v>FFFFFFFF</v>
      </c>
      <c r="AK94" s="253" t="s">
        <v>4185</v>
      </c>
      <c r="AL94" s="265">
        <f t="shared" si="15"/>
        <v>1</v>
      </c>
      <c r="AM94" s="253" t="s">
        <v>4186</v>
      </c>
      <c r="AN94" s="253" t="s">
        <v>4187</v>
      </c>
      <c r="AO94" s="254">
        <f t="shared" si="18"/>
        <v>0</v>
      </c>
      <c r="AP94" s="253" t="s">
        <v>4188</v>
      </c>
      <c r="AQ94" s="74" t="str">
        <f t="shared" si="23"/>
        <v>https://www.pref.oita.jp/uploaded/life/2327624_4659446_img.png</v>
      </c>
      <c r="AR94" s="254" t="s">
        <v>4189</v>
      </c>
      <c r="AS94" s="254" t="s">
        <v>4190</v>
      </c>
      <c r="AT94" s="265">
        <f t="shared" si="24"/>
        <v>131.88197600000001</v>
      </c>
      <c r="AU94" s="254" t="s">
        <v>4191</v>
      </c>
      <c r="AV94" s="265">
        <f t="shared" si="25"/>
        <v>32.958844999999997</v>
      </c>
      <c r="AW94" s="254" t="s">
        <v>4192</v>
      </c>
      <c r="AX94" s="254" t="s">
        <v>4193</v>
      </c>
      <c r="AY94" s="244" t="str">
        <f t="shared" si="19"/>
        <v>&lt;Placemark&gt;&lt;name&gt;しもかわ調剤薬局&lt;/name&gt;&lt;Snippet maxLines="0"&gt;&lt;/Snippet&gt;&lt;description&gt;&lt;![CDATA[名称：しもかわ調剤薬局&lt;br&gt;住所：佐伯市鶴岡町１丁目１０番２２号&lt;br&gt;施設分類：薬局&lt;br&gt;TEL：0972-25-1800&lt;br&gt;：&lt;br&gt;：&lt;br&gt;：&lt;br&gt;]]&gt;&lt;/description&gt;&lt;Style&gt;&lt;IconStyle&gt;&lt;color&gt;FFFFFFFF&lt;/color&gt;&lt;scale&gt;1&lt;/scale&gt;&lt;heading&gt;0&lt;/heading&gt;&lt;Icon&gt;&lt;href&gt;https://www.pref.oita.jp/uploaded/life/2327624_4659446_img.png&lt;/href&gt;&lt;/Icon&gt;&lt;/IconStyle&gt;&lt;/Style&gt;&lt;Point&gt;&lt;coordinates&gt;131.881976,32.958845&lt;/coordinates&gt;&lt;/Point&gt;&lt;/Placemark&gt;</v>
      </c>
    </row>
    <row r="95" spans="1:51">
      <c r="A95" s="198">
        <v>90</v>
      </c>
      <c r="B95" s="211" t="s">
        <v>5511</v>
      </c>
      <c r="C95" s="4" t="str">
        <f t="shared" si="16"/>
        <v>名称：ほじん薬局佐伯店&lt;br&gt;住所：佐伯市女島区７２７２番地の１&lt;br&gt;施設分類：薬局&lt;br&gt;TEL：0972-20-4515&lt;br&gt;：&lt;br&gt;：&lt;br&gt;：&lt;br&gt;</v>
      </c>
      <c r="D95" s="211"/>
      <c r="E95" s="245"/>
      <c r="F95" s="202" t="s">
        <v>4404</v>
      </c>
      <c r="G95" s="245">
        <v>32.956122000000001</v>
      </c>
      <c r="H95" s="202">
        <v>131.91099700000001</v>
      </c>
      <c r="I95" s="245" t="s">
        <v>2025</v>
      </c>
      <c r="J95" s="245" t="s">
        <v>2043</v>
      </c>
      <c r="K95" s="240" t="s">
        <v>2044</v>
      </c>
      <c r="L95" s="240"/>
      <c r="M95" s="240"/>
      <c r="N95" s="240"/>
      <c r="O95" s="4" t="s">
        <v>4085</v>
      </c>
      <c r="P95" s="246">
        <v>1</v>
      </c>
      <c r="Q95" s="246"/>
      <c r="R95" s="246" t="str">
        <f t="shared" si="13"/>
        <v>FFFFFFFF</v>
      </c>
      <c r="S95" s="202">
        <v>100</v>
      </c>
      <c r="T95" s="202">
        <v>100</v>
      </c>
      <c r="U95" s="202">
        <v>100</v>
      </c>
      <c r="V95" s="202">
        <v>100</v>
      </c>
      <c r="X95" s="242"/>
      <c r="Z95" s="239">
        <f t="shared" si="17"/>
        <v>0</v>
      </c>
      <c r="AA95" s="253" t="s">
        <v>4179</v>
      </c>
      <c r="AB95" s="265" t="str">
        <f t="shared" si="20"/>
        <v>ほじん薬局佐伯店</v>
      </c>
      <c r="AC95" s="254" t="s">
        <v>4194</v>
      </c>
      <c r="AD95" s="254" t="s">
        <v>4181</v>
      </c>
      <c r="AE95" s="254">
        <f t="shared" si="21"/>
        <v>0</v>
      </c>
      <c r="AF95" s="254" t="s">
        <v>4182</v>
      </c>
      <c r="AG95" s="254" t="s">
        <v>4183</v>
      </c>
      <c r="AH95" s="74" t="str">
        <f t="shared" si="22"/>
        <v>名称：ほじん薬局佐伯店&lt;br&gt;住所：佐伯市女島区７２７２番地の１&lt;br&gt;施設分類：薬局&lt;br&gt;TEL：0972-20-4515&lt;br&gt;：&lt;br&gt;：&lt;br&gt;：&lt;br&gt;</v>
      </c>
      <c r="AI95" s="255" t="s">
        <v>4184</v>
      </c>
      <c r="AJ95" s="253" t="str">
        <f t="shared" si="14"/>
        <v>FFFFFFFF</v>
      </c>
      <c r="AK95" s="253" t="s">
        <v>4185</v>
      </c>
      <c r="AL95" s="265">
        <f t="shared" si="15"/>
        <v>1</v>
      </c>
      <c r="AM95" s="253" t="s">
        <v>4186</v>
      </c>
      <c r="AN95" s="253" t="s">
        <v>4187</v>
      </c>
      <c r="AO95" s="254">
        <f t="shared" si="18"/>
        <v>0</v>
      </c>
      <c r="AP95" s="253" t="s">
        <v>4188</v>
      </c>
      <c r="AQ95" s="74" t="str">
        <f t="shared" si="23"/>
        <v>https://www.pref.oita.jp/uploaded/life/2327624_4659446_img.png</v>
      </c>
      <c r="AR95" s="254" t="s">
        <v>4189</v>
      </c>
      <c r="AS95" s="254" t="s">
        <v>4190</v>
      </c>
      <c r="AT95" s="265">
        <f t="shared" si="24"/>
        <v>131.91099700000001</v>
      </c>
      <c r="AU95" s="254" t="s">
        <v>4191</v>
      </c>
      <c r="AV95" s="265">
        <f t="shared" si="25"/>
        <v>32.956122000000001</v>
      </c>
      <c r="AW95" s="254" t="s">
        <v>4192</v>
      </c>
      <c r="AX95" s="254" t="s">
        <v>4193</v>
      </c>
      <c r="AY95" s="244" t="str">
        <f t="shared" si="19"/>
        <v>&lt;Placemark&gt;&lt;name&gt;ほじん薬局佐伯店&lt;/name&gt;&lt;Snippet maxLines="0"&gt;&lt;/Snippet&gt;&lt;description&gt;&lt;![CDATA[名称：ほじん薬局佐伯店&lt;br&gt;住所：佐伯市女島区７２７２番地の１&lt;br&gt;施設分類：薬局&lt;br&gt;TEL：0972-20-4515&lt;br&gt;：&lt;br&gt;：&lt;br&gt;：&lt;br&gt;]]&gt;&lt;/description&gt;&lt;Style&gt;&lt;IconStyle&gt;&lt;color&gt;FFFFFFFF&lt;/color&gt;&lt;scale&gt;1&lt;/scale&gt;&lt;heading&gt;0&lt;/heading&gt;&lt;Icon&gt;&lt;href&gt;https://www.pref.oita.jp/uploaded/life/2327624_4659446_img.png&lt;/href&gt;&lt;/Icon&gt;&lt;/IconStyle&gt;&lt;/Style&gt;&lt;Point&gt;&lt;coordinates&gt;131.910997,32.956122&lt;/coordinates&gt;&lt;/Point&gt;&lt;/Placemark&gt;</v>
      </c>
    </row>
    <row r="96" spans="1:51">
      <c r="A96" s="198">
        <v>91</v>
      </c>
      <c r="B96" s="211" t="s">
        <v>5510</v>
      </c>
      <c r="C96" s="4" t="str">
        <f t="shared" si="16"/>
        <v>名称：タカサキ薬局佐伯店&lt;br&gt;住所：佐伯市大字長谷７７２８番地の１&lt;br&gt;施設分類：薬局&lt;br&gt;TEL：0972-22-8556&lt;br&gt;：&lt;br&gt;：&lt;br&gt;：&lt;br&gt;</v>
      </c>
      <c r="D96" s="211"/>
      <c r="E96" s="245"/>
      <c r="F96" s="202" t="s">
        <v>4405</v>
      </c>
      <c r="G96" s="202">
        <v>32.936914202509499</v>
      </c>
      <c r="H96" s="202">
        <v>131.880838905025</v>
      </c>
      <c r="I96" s="202" t="s">
        <v>2025</v>
      </c>
      <c r="J96" s="202" t="s">
        <v>2045</v>
      </c>
      <c r="K96" s="240" t="s">
        <v>2046</v>
      </c>
      <c r="L96" s="240"/>
      <c r="M96" s="240"/>
      <c r="N96" s="240"/>
      <c r="O96" s="4" t="s">
        <v>4085</v>
      </c>
      <c r="P96" s="246">
        <v>1</v>
      </c>
      <c r="Q96" s="246"/>
      <c r="R96" s="246" t="str">
        <f t="shared" si="13"/>
        <v>FFFFFFFF</v>
      </c>
      <c r="S96" s="202">
        <v>100</v>
      </c>
      <c r="T96" s="202">
        <v>100</v>
      </c>
      <c r="U96" s="202">
        <v>100</v>
      </c>
      <c r="V96" s="202">
        <v>100</v>
      </c>
      <c r="X96" s="242"/>
      <c r="Z96" s="239">
        <f t="shared" si="17"/>
        <v>0</v>
      </c>
      <c r="AA96" s="253" t="s">
        <v>4179</v>
      </c>
      <c r="AB96" s="265" t="str">
        <f t="shared" si="20"/>
        <v>タカサキ薬局佐伯店</v>
      </c>
      <c r="AC96" s="254" t="s">
        <v>4194</v>
      </c>
      <c r="AD96" s="254" t="s">
        <v>4181</v>
      </c>
      <c r="AE96" s="254">
        <f t="shared" si="21"/>
        <v>0</v>
      </c>
      <c r="AF96" s="254" t="s">
        <v>4182</v>
      </c>
      <c r="AG96" s="254" t="s">
        <v>4183</v>
      </c>
      <c r="AH96" s="74" t="str">
        <f t="shared" si="22"/>
        <v>名称：タカサキ薬局佐伯店&lt;br&gt;住所：佐伯市大字長谷７７２８番地の１&lt;br&gt;施設分類：薬局&lt;br&gt;TEL：0972-22-8556&lt;br&gt;：&lt;br&gt;：&lt;br&gt;：&lt;br&gt;</v>
      </c>
      <c r="AI96" s="255" t="s">
        <v>4184</v>
      </c>
      <c r="AJ96" s="253" t="str">
        <f t="shared" si="14"/>
        <v>FFFFFFFF</v>
      </c>
      <c r="AK96" s="253" t="s">
        <v>4185</v>
      </c>
      <c r="AL96" s="265">
        <f t="shared" si="15"/>
        <v>1</v>
      </c>
      <c r="AM96" s="253" t="s">
        <v>4186</v>
      </c>
      <c r="AN96" s="253" t="s">
        <v>4187</v>
      </c>
      <c r="AO96" s="254">
        <f t="shared" si="18"/>
        <v>0</v>
      </c>
      <c r="AP96" s="253" t="s">
        <v>4188</v>
      </c>
      <c r="AQ96" s="74" t="str">
        <f t="shared" si="23"/>
        <v>https://www.pref.oita.jp/uploaded/life/2327624_4659446_img.png</v>
      </c>
      <c r="AR96" s="254" t="s">
        <v>4189</v>
      </c>
      <c r="AS96" s="254" t="s">
        <v>4190</v>
      </c>
      <c r="AT96" s="265">
        <f t="shared" si="24"/>
        <v>131.880838905025</v>
      </c>
      <c r="AU96" s="254" t="s">
        <v>4191</v>
      </c>
      <c r="AV96" s="265">
        <f t="shared" si="25"/>
        <v>32.936914202509499</v>
      </c>
      <c r="AW96" s="254" t="s">
        <v>4192</v>
      </c>
      <c r="AX96" s="254" t="s">
        <v>4193</v>
      </c>
      <c r="AY96" s="244" t="str">
        <f t="shared" si="19"/>
        <v>&lt;Placemark&gt;&lt;name&gt;タカサキ薬局佐伯店&lt;/name&gt;&lt;Snippet maxLines="0"&gt;&lt;/Snippet&gt;&lt;description&gt;&lt;![CDATA[名称：タカサキ薬局佐伯店&lt;br&gt;住所：佐伯市大字長谷７７２８番地の１&lt;br&gt;施設分類：薬局&lt;br&gt;TEL：0972-22-8556&lt;br&gt;：&lt;br&gt;：&lt;br&gt;：&lt;br&gt;]]&gt;&lt;/description&gt;&lt;Style&gt;&lt;IconStyle&gt;&lt;color&gt;FFFFFFFF&lt;/color&gt;&lt;scale&gt;1&lt;/scale&gt;&lt;heading&gt;0&lt;/heading&gt;&lt;Icon&gt;&lt;href&gt;https://www.pref.oita.jp/uploaded/life/2327624_4659446_img.png&lt;/href&gt;&lt;/Icon&gt;&lt;/IconStyle&gt;&lt;/Style&gt;&lt;Point&gt;&lt;coordinates&gt;131.880838905025,32.9369142025095&lt;/coordinates&gt;&lt;/Point&gt;&lt;/Placemark&gt;</v>
      </c>
    </row>
    <row r="97" spans="1:51">
      <c r="A97" s="198">
        <v>92</v>
      </c>
      <c r="B97" s="211" t="s">
        <v>5509</v>
      </c>
      <c r="C97" s="4" t="str">
        <f t="shared" si="16"/>
        <v>名称：輔仁薬局弥生店&lt;br&gt;住所：佐伯市弥生大字江良１０５８番１&lt;br&gt;施設分類：薬局&lt;br&gt;TEL：0972-25-3822&lt;br&gt;：&lt;br&gt;：&lt;br&gt;：&lt;br&gt;</v>
      </c>
      <c r="D97" s="211"/>
      <c r="E97" s="202"/>
      <c r="F97" s="202" t="s">
        <v>4406</v>
      </c>
      <c r="G97" s="202">
        <v>32.939712</v>
      </c>
      <c r="H97" s="202">
        <v>131.82819599999999</v>
      </c>
      <c r="I97" s="202" t="s">
        <v>2025</v>
      </c>
      <c r="J97" s="202" t="s">
        <v>2047</v>
      </c>
      <c r="K97" s="240" t="s">
        <v>2048</v>
      </c>
      <c r="L97" s="240"/>
      <c r="M97" s="240"/>
      <c r="N97" s="240"/>
      <c r="O97" s="4" t="s">
        <v>4085</v>
      </c>
      <c r="P97" s="246">
        <v>1</v>
      </c>
      <c r="Q97" s="246"/>
      <c r="R97" s="246" t="str">
        <f t="shared" si="13"/>
        <v>FFFFFFFF</v>
      </c>
      <c r="S97" s="202">
        <v>100</v>
      </c>
      <c r="T97" s="202">
        <v>100</v>
      </c>
      <c r="U97" s="202">
        <v>100</v>
      </c>
      <c r="V97" s="202">
        <v>100</v>
      </c>
      <c r="X97" s="242"/>
      <c r="Z97" s="239">
        <f t="shared" si="17"/>
        <v>0</v>
      </c>
      <c r="AA97" s="253" t="s">
        <v>4179</v>
      </c>
      <c r="AB97" s="265" t="str">
        <f t="shared" si="20"/>
        <v>輔仁薬局弥生店</v>
      </c>
      <c r="AC97" s="254" t="s">
        <v>4194</v>
      </c>
      <c r="AD97" s="254" t="s">
        <v>4181</v>
      </c>
      <c r="AE97" s="254">
        <f t="shared" si="21"/>
        <v>0</v>
      </c>
      <c r="AF97" s="254" t="s">
        <v>4182</v>
      </c>
      <c r="AG97" s="254" t="s">
        <v>4183</v>
      </c>
      <c r="AH97" s="74" t="str">
        <f t="shared" si="22"/>
        <v>名称：輔仁薬局弥生店&lt;br&gt;住所：佐伯市弥生大字江良１０５８番１&lt;br&gt;施設分類：薬局&lt;br&gt;TEL：0972-25-3822&lt;br&gt;：&lt;br&gt;：&lt;br&gt;：&lt;br&gt;</v>
      </c>
      <c r="AI97" s="255" t="s">
        <v>4184</v>
      </c>
      <c r="AJ97" s="253" t="str">
        <f t="shared" si="14"/>
        <v>FFFFFFFF</v>
      </c>
      <c r="AK97" s="253" t="s">
        <v>4185</v>
      </c>
      <c r="AL97" s="265">
        <f t="shared" si="15"/>
        <v>1</v>
      </c>
      <c r="AM97" s="253" t="s">
        <v>4186</v>
      </c>
      <c r="AN97" s="253" t="s">
        <v>4187</v>
      </c>
      <c r="AO97" s="254">
        <f t="shared" si="18"/>
        <v>0</v>
      </c>
      <c r="AP97" s="253" t="s">
        <v>4188</v>
      </c>
      <c r="AQ97" s="74" t="str">
        <f t="shared" si="23"/>
        <v>https://www.pref.oita.jp/uploaded/life/2327624_4659446_img.png</v>
      </c>
      <c r="AR97" s="254" t="s">
        <v>4189</v>
      </c>
      <c r="AS97" s="254" t="s">
        <v>4190</v>
      </c>
      <c r="AT97" s="265">
        <f t="shared" si="24"/>
        <v>131.82819599999999</v>
      </c>
      <c r="AU97" s="254" t="s">
        <v>4191</v>
      </c>
      <c r="AV97" s="265">
        <f t="shared" si="25"/>
        <v>32.939712</v>
      </c>
      <c r="AW97" s="254" t="s">
        <v>4192</v>
      </c>
      <c r="AX97" s="254" t="s">
        <v>4193</v>
      </c>
      <c r="AY97" s="244" t="str">
        <f t="shared" si="19"/>
        <v>&lt;Placemark&gt;&lt;name&gt;輔仁薬局弥生店&lt;/name&gt;&lt;Snippet maxLines="0"&gt;&lt;/Snippet&gt;&lt;description&gt;&lt;![CDATA[名称：輔仁薬局弥生店&lt;br&gt;住所：佐伯市弥生大字江良１０５８番１&lt;br&gt;施設分類：薬局&lt;br&gt;TEL：0972-25-3822&lt;br&gt;：&lt;br&gt;：&lt;br&gt;：&lt;br&gt;]]&gt;&lt;/description&gt;&lt;Style&gt;&lt;IconStyle&gt;&lt;color&gt;FFFFFFFF&lt;/color&gt;&lt;scale&gt;1&lt;/scale&gt;&lt;heading&gt;0&lt;/heading&gt;&lt;Icon&gt;&lt;href&gt;https://www.pref.oita.jp/uploaded/life/2327624_4659446_img.png&lt;/href&gt;&lt;/Icon&gt;&lt;/IconStyle&gt;&lt;/Style&gt;&lt;Point&gt;&lt;coordinates&gt;131.828196,32.939712&lt;/coordinates&gt;&lt;/Point&gt;&lt;/Placemark&gt;</v>
      </c>
    </row>
    <row r="98" spans="1:51">
      <c r="A98" s="198">
        <v>93</v>
      </c>
      <c r="B98" s="211" t="s">
        <v>5508</v>
      </c>
      <c r="C98" s="4" t="str">
        <f t="shared" si="16"/>
        <v>名称：かまえ調剤薬局&lt;br&gt;住所：佐伯市蒲江大字蒲江浦字中村２１７３番地&lt;br&gt;施設分類：薬局&lt;br&gt;TEL：0972-42-5801&lt;br&gt;：&lt;br&gt;：&lt;br&gt;：&lt;br&gt;</v>
      </c>
      <c r="D98" s="211"/>
      <c r="E98" s="202"/>
      <c r="F98" s="202" t="s">
        <v>4407</v>
      </c>
      <c r="G98" s="202">
        <v>32.798144999999998</v>
      </c>
      <c r="H98" s="202">
        <v>131.92738700000001</v>
      </c>
      <c r="I98" s="202" t="s">
        <v>2025</v>
      </c>
      <c r="J98" s="202" t="s">
        <v>2049</v>
      </c>
      <c r="K98" s="240" t="s">
        <v>2050</v>
      </c>
      <c r="L98" s="240"/>
      <c r="M98" s="240"/>
      <c r="N98" s="240"/>
      <c r="O98" s="4" t="s">
        <v>4085</v>
      </c>
      <c r="P98" s="246">
        <v>1</v>
      </c>
      <c r="Q98" s="246"/>
      <c r="R98" s="246" t="str">
        <f t="shared" si="13"/>
        <v>FFFFFFFF</v>
      </c>
      <c r="S98" s="202">
        <v>100</v>
      </c>
      <c r="T98" s="202">
        <v>100</v>
      </c>
      <c r="U98" s="202">
        <v>100</v>
      </c>
      <c r="V98" s="202">
        <v>100</v>
      </c>
      <c r="X98" s="242"/>
      <c r="Z98" s="239">
        <f t="shared" si="17"/>
        <v>0</v>
      </c>
      <c r="AA98" s="253" t="s">
        <v>4179</v>
      </c>
      <c r="AB98" s="265" t="str">
        <f t="shared" si="20"/>
        <v>かまえ調剤薬局</v>
      </c>
      <c r="AC98" s="254" t="s">
        <v>4194</v>
      </c>
      <c r="AD98" s="254" t="s">
        <v>4181</v>
      </c>
      <c r="AE98" s="254">
        <f t="shared" si="21"/>
        <v>0</v>
      </c>
      <c r="AF98" s="254" t="s">
        <v>4182</v>
      </c>
      <c r="AG98" s="254" t="s">
        <v>4183</v>
      </c>
      <c r="AH98" s="74" t="str">
        <f t="shared" si="22"/>
        <v>名称：かまえ調剤薬局&lt;br&gt;住所：佐伯市蒲江大字蒲江浦字中村２１７３番地&lt;br&gt;施設分類：薬局&lt;br&gt;TEL：0972-42-5801&lt;br&gt;：&lt;br&gt;：&lt;br&gt;：&lt;br&gt;</v>
      </c>
      <c r="AI98" s="255" t="s">
        <v>4184</v>
      </c>
      <c r="AJ98" s="253" t="str">
        <f t="shared" si="14"/>
        <v>FFFFFFFF</v>
      </c>
      <c r="AK98" s="253" t="s">
        <v>4185</v>
      </c>
      <c r="AL98" s="265">
        <f t="shared" si="15"/>
        <v>1</v>
      </c>
      <c r="AM98" s="253" t="s">
        <v>4186</v>
      </c>
      <c r="AN98" s="253" t="s">
        <v>4187</v>
      </c>
      <c r="AO98" s="254">
        <f t="shared" si="18"/>
        <v>0</v>
      </c>
      <c r="AP98" s="253" t="s">
        <v>4188</v>
      </c>
      <c r="AQ98" s="74" t="str">
        <f t="shared" si="23"/>
        <v>https://www.pref.oita.jp/uploaded/life/2327624_4659446_img.png</v>
      </c>
      <c r="AR98" s="254" t="s">
        <v>4189</v>
      </c>
      <c r="AS98" s="254" t="s">
        <v>4190</v>
      </c>
      <c r="AT98" s="265">
        <f t="shared" si="24"/>
        <v>131.92738700000001</v>
      </c>
      <c r="AU98" s="254" t="s">
        <v>4191</v>
      </c>
      <c r="AV98" s="265">
        <f t="shared" si="25"/>
        <v>32.798144999999998</v>
      </c>
      <c r="AW98" s="254" t="s">
        <v>4192</v>
      </c>
      <c r="AX98" s="254" t="s">
        <v>4193</v>
      </c>
      <c r="AY98" s="244" t="str">
        <f t="shared" si="19"/>
        <v>&lt;Placemark&gt;&lt;name&gt;かまえ調剤薬局&lt;/name&gt;&lt;Snippet maxLines="0"&gt;&lt;/Snippet&gt;&lt;description&gt;&lt;![CDATA[名称：かまえ調剤薬局&lt;br&gt;住所：佐伯市蒲江大字蒲江浦字中村２１７３番地&lt;br&gt;施設分類：薬局&lt;br&gt;TEL：0972-42-5801&lt;br&gt;：&lt;br&gt;：&lt;br&gt;：&lt;br&gt;]]&gt;&lt;/description&gt;&lt;Style&gt;&lt;IconStyle&gt;&lt;color&gt;FFFFFFFF&lt;/color&gt;&lt;scale&gt;1&lt;/scale&gt;&lt;heading&gt;0&lt;/heading&gt;&lt;Icon&gt;&lt;href&gt;https://www.pref.oita.jp/uploaded/life/2327624_4659446_img.png&lt;/href&gt;&lt;/Icon&gt;&lt;/IconStyle&gt;&lt;/Style&gt;&lt;Point&gt;&lt;coordinates&gt;131.927387,32.798145&lt;/coordinates&gt;&lt;/Point&gt;&lt;/Placemark&gt;</v>
      </c>
    </row>
    <row r="99" spans="1:51">
      <c r="A99" s="198">
        <v>94</v>
      </c>
      <c r="B99" s="211" t="s">
        <v>5507</v>
      </c>
      <c r="C99" s="4" t="str">
        <f t="shared" si="16"/>
        <v>名称：佐伯センター調剤&lt;br&gt;住所：佐伯市中村東町２番１号１０２&lt;br&gt;施設分類：薬局&lt;br&gt;TEL：0972-22-8001&lt;br&gt;：&lt;br&gt;：&lt;br&gt;：&lt;br&gt;</v>
      </c>
      <c r="D99" s="211"/>
      <c r="E99" s="202"/>
      <c r="F99" s="202" t="s">
        <v>4408</v>
      </c>
      <c r="G99" s="202">
        <v>32.959924000000001</v>
      </c>
      <c r="H99" s="202">
        <v>131.90074899999999</v>
      </c>
      <c r="I99" s="202" t="s">
        <v>2025</v>
      </c>
      <c r="J99" s="202" t="s">
        <v>2051</v>
      </c>
      <c r="K99" s="240" t="s">
        <v>2052</v>
      </c>
      <c r="L99" s="240"/>
      <c r="M99" s="240"/>
      <c r="N99" s="240"/>
      <c r="O99" s="4" t="s">
        <v>4085</v>
      </c>
      <c r="P99" s="246">
        <v>1</v>
      </c>
      <c r="Q99" s="246"/>
      <c r="R99" s="246" t="str">
        <f t="shared" si="13"/>
        <v>FFFFFFFF</v>
      </c>
      <c r="S99" s="202">
        <v>100</v>
      </c>
      <c r="T99" s="202">
        <v>100</v>
      </c>
      <c r="U99" s="202">
        <v>100</v>
      </c>
      <c r="V99" s="202">
        <v>100</v>
      </c>
      <c r="X99" s="242"/>
      <c r="Z99" s="239">
        <f t="shared" si="17"/>
        <v>0</v>
      </c>
      <c r="AA99" s="253" t="s">
        <v>4179</v>
      </c>
      <c r="AB99" s="265" t="str">
        <f t="shared" si="20"/>
        <v>佐伯センター調剤</v>
      </c>
      <c r="AC99" s="254" t="s">
        <v>4194</v>
      </c>
      <c r="AD99" s="254" t="s">
        <v>4181</v>
      </c>
      <c r="AE99" s="254">
        <f t="shared" si="21"/>
        <v>0</v>
      </c>
      <c r="AF99" s="254" t="s">
        <v>4182</v>
      </c>
      <c r="AG99" s="254" t="s">
        <v>4183</v>
      </c>
      <c r="AH99" s="74" t="str">
        <f t="shared" si="22"/>
        <v>名称：佐伯センター調剤&lt;br&gt;住所：佐伯市中村東町２番１号１０２&lt;br&gt;施設分類：薬局&lt;br&gt;TEL：0972-22-8001&lt;br&gt;：&lt;br&gt;：&lt;br&gt;：&lt;br&gt;</v>
      </c>
      <c r="AI99" s="255" t="s">
        <v>4184</v>
      </c>
      <c r="AJ99" s="253" t="str">
        <f t="shared" si="14"/>
        <v>FFFFFFFF</v>
      </c>
      <c r="AK99" s="253" t="s">
        <v>4185</v>
      </c>
      <c r="AL99" s="265">
        <f t="shared" si="15"/>
        <v>1</v>
      </c>
      <c r="AM99" s="253" t="s">
        <v>4186</v>
      </c>
      <c r="AN99" s="253" t="s">
        <v>4187</v>
      </c>
      <c r="AO99" s="254">
        <f t="shared" si="18"/>
        <v>0</v>
      </c>
      <c r="AP99" s="253" t="s">
        <v>4188</v>
      </c>
      <c r="AQ99" s="74" t="str">
        <f t="shared" si="23"/>
        <v>https://www.pref.oita.jp/uploaded/life/2327624_4659446_img.png</v>
      </c>
      <c r="AR99" s="254" t="s">
        <v>4189</v>
      </c>
      <c r="AS99" s="254" t="s">
        <v>4190</v>
      </c>
      <c r="AT99" s="265">
        <f t="shared" si="24"/>
        <v>131.90074899999999</v>
      </c>
      <c r="AU99" s="254" t="s">
        <v>4191</v>
      </c>
      <c r="AV99" s="265">
        <f t="shared" si="25"/>
        <v>32.959924000000001</v>
      </c>
      <c r="AW99" s="254" t="s">
        <v>4192</v>
      </c>
      <c r="AX99" s="254" t="s">
        <v>4193</v>
      </c>
      <c r="AY99" s="244" t="str">
        <f t="shared" si="19"/>
        <v>&lt;Placemark&gt;&lt;name&gt;佐伯センター調剤&lt;/name&gt;&lt;Snippet maxLines="0"&gt;&lt;/Snippet&gt;&lt;description&gt;&lt;![CDATA[名称：佐伯センター調剤&lt;br&gt;住所：佐伯市中村東町２番１号１０２&lt;br&gt;施設分類：薬局&lt;br&gt;TEL：0972-22-8001&lt;br&gt;：&lt;br&gt;：&lt;br&gt;：&lt;br&gt;]]&gt;&lt;/description&gt;&lt;Style&gt;&lt;IconStyle&gt;&lt;color&gt;FFFFFFFF&lt;/color&gt;&lt;scale&gt;1&lt;/scale&gt;&lt;heading&gt;0&lt;/heading&gt;&lt;Icon&gt;&lt;href&gt;https://www.pref.oita.jp/uploaded/life/2327624_4659446_img.png&lt;/href&gt;&lt;/Icon&gt;&lt;/IconStyle&gt;&lt;/Style&gt;&lt;Point&gt;&lt;coordinates&gt;131.900749,32.959924&lt;/coordinates&gt;&lt;/Point&gt;&lt;/Placemark&gt;</v>
      </c>
    </row>
    <row r="100" spans="1:51">
      <c r="A100" s="198">
        <v>95</v>
      </c>
      <c r="B100" s="211" t="s">
        <v>5506</v>
      </c>
      <c r="C100" s="4" t="str">
        <f t="shared" si="16"/>
        <v>名称：ゆう調剤薬局佐伯店&lt;br&gt;住所：佐伯市長島町２丁目２１番１０号&lt;br&gt;施設分類：薬局&lt;br&gt;TEL：0972-24-1480&lt;br&gt;：&lt;br&gt;：&lt;br&gt;：&lt;br&gt;</v>
      </c>
      <c r="D100" s="211"/>
      <c r="E100" s="245"/>
      <c r="F100" s="202" t="s">
        <v>4409</v>
      </c>
      <c r="G100" s="245">
        <v>32.959378999999998</v>
      </c>
      <c r="H100" s="202">
        <v>131.909842</v>
      </c>
      <c r="I100" s="245" t="s">
        <v>2025</v>
      </c>
      <c r="J100" s="245" t="s">
        <v>2053</v>
      </c>
      <c r="K100" s="240" t="s">
        <v>2054</v>
      </c>
      <c r="L100" s="240"/>
      <c r="M100" s="240"/>
      <c r="N100" s="240"/>
      <c r="O100" s="4" t="s">
        <v>4085</v>
      </c>
      <c r="P100" s="246">
        <v>1</v>
      </c>
      <c r="Q100" s="246"/>
      <c r="R100" s="246" t="str">
        <f t="shared" si="13"/>
        <v>FFFFFFFF</v>
      </c>
      <c r="S100" s="202">
        <v>100</v>
      </c>
      <c r="T100" s="202">
        <v>100</v>
      </c>
      <c r="U100" s="202">
        <v>100</v>
      </c>
      <c r="V100" s="202">
        <v>100</v>
      </c>
      <c r="X100" s="242"/>
      <c r="Z100" s="239">
        <f t="shared" si="17"/>
        <v>0</v>
      </c>
      <c r="AA100" s="253" t="s">
        <v>4179</v>
      </c>
      <c r="AB100" s="265" t="str">
        <f t="shared" si="20"/>
        <v>ゆう調剤薬局佐伯店</v>
      </c>
      <c r="AC100" s="254" t="s">
        <v>4194</v>
      </c>
      <c r="AD100" s="254" t="s">
        <v>4181</v>
      </c>
      <c r="AE100" s="254">
        <f t="shared" si="21"/>
        <v>0</v>
      </c>
      <c r="AF100" s="254" t="s">
        <v>4182</v>
      </c>
      <c r="AG100" s="254" t="s">
        <v>4183</v>
      </c>
      <c r="AH100" s="74" t="str">
        <f t="shared" si="22"/>
        <v>名称：ゆう調剤薬局佐伯店&lt;br&gt;住所：佐伯市長島町２丁目２１番１０号&lt;br&gt;施設分類：薬局&lt;br&gt;TEL：0972-24-1480&lt;br&gt;：&lt;br&gt;：&lt;br&gt;：&lt;br&gt;</v>
      </c>
      <c r="AI100" s="255" t="s">
        <v>4184</v>
      </c>
      <c r="AJ100" s="253" t="str">
        <f t="shared" si="14"/>
        <v>FFFFFFFF</v>
      </c>
      <c r="AK100" s="253" t="s">
        <v>4185</v>
      </c>
      <c r="AL100" s="265">
        <f t="shared" si="15"/>
        <v>1</v>
      </c>
      <c r="AM100" s="253" t="s">
        <v>4186</v>
      </c>
      <c r="AN100" s="253" t="s">
        <v>4187</v>
      </c>
      <c r="AO100" s="254">
        <f t="shared" si="18"/>
        <v>0</v>
      </c>
      <c r="AP100" s="253" t="s">
        <v>4188</v>
      </c>
      <c r="AQ100" s="74" t="str">
        <f t="shared" si="23"/>
        <v>https://www.pref.oita.jp/uploaded/life/2327624_4659446_img.png</v>
      </c>
      <c r="AR100" s="254" t="s">
        <v>4189</v>
      </c>
      <c r="AS100" s="254" t="s">
        <v>4190</v>
      </c>
      <c r="AT100" s="265">
        <f t="shared" si="24"/>
        <v>131.909842</v>
      </c>
      <c r="AU100" s="254" t="s">
        <v>4191</v>
      </c>
      <c r="AV100" s="265">
        <f t="shared" si="25"/>
        <v>32.959378999999998</v>
      </c>
      <c r="AW100" s="254" t="s">
        <v>4192</v>
      </c>
      <c r="AX100" s="254" t="s">
        <v>4193</v>
      </c>
      <c r="AY100" s="244" t="str">
        <f t="shared" si="19"/>
        <v>&lt;Placemark&gt;&lt;name&gt;ゆう調剤薬局佐伯店&lt;/name&gt;&lt;Snippet maxLines="0"&gt;&lt;/Snippet&gt;&lt;description&gt;&lt;![CDATA[名称：ゆう調剤薬局佐伯店&lt;br&gt;住所：佐伯市長島町２丁目２１番１０号&lt;br&gt;施設分類：薬局&lt;br&gt;TEL：0972-24-1480&lt;br&gt;：&lt;br&gt;：&lt;br&gt;：&lt;br&gt;]]&gt;&lt;/description&gt;&lt;Style&gt;&lt;IconStyle&gt;&lt;color&gt;FFFFFFFF&lt;/color&gt;&lt;scale&gt;1&lt;/scale&gt;&lt;heading&gt;0&lt;/heading&gt;&lt;Icon&gt;&lt;href&gt;https://www.pref.oita.jp/uploaded/life/2327624_4659446_img.png&lt;/href&gt;&lt;/Icon&gt;&lt;/IconStyle&gt;&lt;/Style&gt;&lt;Point&gt;&lt;coordinates&gt;131.909842,32.959379&lt;/coordinates&gt;&lt;/Point&gt;&lt;/Placemark&gt;</v>
      </c>
    </row>
    <row r="101" spans="1:51">
      <c r="A101" s="198">
        <v>96</v>
      </c>
      <c r="B101" s="211" t="s">
        <v>5505</v>
      </c>
      <c r="C101" s="4" t="str">
        <f t="shared" si="16"/>
        <v>名称：東洋漢方中央薬局&lt;br&gt;住所：佐伯市船頭町３３９－１&lt;br&gt;施設分類：薬局&lt;br&gt;TEL：0972-23-0616&lt;br&gt;：&lt;br&gt;：&lt;br&gt;：&lt;br&gt;</v>
      </c>
      <c r="D101" s="211"/>
      <c r="E101" s="245"/>
      <c r="F101" s="202" t="s">
        <v>4410</v>
      </c>
      <c r="G101" s="245">
        <v>32.954943</v>
      </c>
      <c r="H101" s="202">
        <v>131.895017</v>
      </c>
      <c r="I101" s="245" t="s">
        <v>2025</v>
      </c>
      <c r="J101" s="245" t="s">
        <v>2055</v>
      </c>
      <c r="K101" s="240" t="s">
        <v>2056</v>
      </c>
      <c r="L101" s="240"/>
      <c r="M101" s="240"/>
      <c r="N101" s="240"/>
      <c r="O101" s="4" t="s">
        <v>4085</v>
      </c>
      <c r="P101" s="246">
        <v>1</v>
      </c>
      <c r="Q101" s="246"/>
      <c r="R101" s="246" t="str">
        <f t="shared" si="13"/>
        <v>FFFFFFFF</v>
      </c>
      <c r="S101" s="202">
        <v>100</v>
      </c>
      <c r="T101" s="202">
        <v>100</v>
      </c>
      <c r="U101" s="202">
        <v>100</v>
      </c>
      <c r="V101" s="202">
        <v>100</v>
      </c>
      <c r="X101" s="242"/>
      <c r="Z101" s="239">
        <f t="shared" si="17"/>
        <v>0</v>
      </c>
      <c r="AA101" s="253" t="s">
        <v>4179</v>
      </c>
      <c r="AB101" s="265" t="str">
        <f t="shared" si="20"/>
        <v>東洋漢方中央薬局</v>
      </c>
      <c r="AC101" s="254" t="s">
        <v>4194</v>
      </c>
      <c r="AD101" s="254" t="s">
        <v>4181</v>
      </c>
      <c r="AE101" s="254">
        <f t="shared" si="21"/>
        <v>0</v>
      </c>
      <c r="AF101" s="254" t="s">
        <v>4182</v>
      </c>
      <c r="AG101" s="254" t="s">
        <v>4183</v>
      </c>
      <c r="AH101" s="74" t="str">
        <f t="shared" si="22"/>
        <v>名称：東洋漢方中央薬局&lt;br&gt;住所：佐伯市船頭町３３９－１&lt;br&gt;施設分類：薬局&lt;br&gt;TEL：0972-23-0616&lt;br&gt;：&lt;br&gt;：&lt;br&gt;：&lt;br&gt;</v>
      </c>
      <c r="AI101" s="255" t="s">
        <v>4184</v>
      </c>
      <c r="AJ101" s="253" t="str">
        <f t="shared" si="14"/>
        <v>FFFFFFFF</v>
      </c>
      <c r="AK101" s="253" t="s">
        <v>4185</v>
      </c>
      <c r="AL101" s="265">
        <f t="shared" si="15"/>
        <v>1</v>
      </c>
      <c r="AM101" s="253" t="s">
        <v>4186</v>
      </c>
      <c r="AN101" s="253" t="s">
        <v>4187</v>
      </c>
      <c r="AO101" s="254">
        <f t="shared" si="18"/>
        <v>0</v>
      </c>
      <c r="AP101" s="253" t="s">
        <v>4188</v>
      </c>
      <c r="AQ101" s="74" t="str">
        <f t="shared" si="23"/>
        <v>https://www.pref.oita.jp/uploaded/life/2327624_4659446_img.png</v>
      </c>
      <c r="AR101" s="254" t="s">
        <v>4189</v>
      </c>
      <c r="AS101" s="254" t="s">
        <v>4190</v>
      </c>
      <c r="AT101" s="265">
        <f t="shared" si="24"/>
        <v>131.895017</v>
      </c>
      <c r="AU101" s="254" t="s">
        <v>4191</v>
      </c>
      <c r="AV101" s="265">
        <f t="shared" si="25"/>
        <v>32.954943</v>
      </c>
      <c r="AW101" s="254" t="s">
        <v>4192</v>
      </c>
      <c r="AX101" s="254" t="s">
        <v>4193</v>
      </c>
      <c r="AY101" s="244" t="str">
        <f t="shared" si="19"/>
        <v>&lt;Placemark&gt;&lt;name&gt;東洋漢方中央薬局&lt;/name&gt;&lt;Snippet maxLines="0"&gt;&lt;/Snippet&gt;&lt;description&gt;&lt;![CDATA[名称：東洋漢方中央薬局&lt;br&gt;住所：佐伯市船頭町３３９－１&lt;br&gt;施設分類：薬局&lt;br&gt;TEL：0972-23-0616&lt;br&gt;：&lt;br&gt;：&lt;br&gt;：&lt;br&gt;]]&gt;&lt;/description&gt;&lt;Style&gt;&lt;IconStyle&gt;&lt;color&gt;FFFFFFFF&lt;/color&gt;&lt;scale&gt;1&lt;/scale&gt;&lt;heading&gt;0&lt;/heading&gt;&lt;Icon&gt;&lt;href&gt;https://www.pref.oita.jp/uploaded/life/2327624_4659446_img.png&lt;/href&gt;&lt;/Icon&gt;&lt;/IconStyle&gt;&lt;/Style&gt;&lt;Point&gt;&lt;coordinates&gt;131.895017,32.954943&lt;/coordinates&gt;&lt;/Point&gt;&lt;/Placemark&gt;</v>
      </c>
    </row>
    <row r="102" spans="1:51">
      <c r="A102" s="198">
        <v>97</v>
      </c>
      <c r="B102" s="211" t="s">
        <v>5504</v>
      </c>
      <c r="C102" s="4" t="str">
        <f t="shared" si="16"/>
        <v>名称：蛇崎調剤薬局&lt;br&gt;住所：佐伯市池田１９３８番地１&lt;br&gt;施設分類：薬局&lt;br&gt;TEL：0972-28-7855&lt;br&gt;：&lt;br&gt;：&lt;br&gt;：&lt;br&gt;</v>
      </c>
      <c r="D102" s="211"/>
      <c r="E102" s="202"/>
      <c r="F102" s="202" t="s">
        <v>4411</v>
      </c>
      <c r="G102" s="202">
        <v>32.945841999999999</v>
      </c>
      <c r="H102" s="202">
        <v>131.90044700000001</v>
      </c>
      <c r="I102" s="202" t="s">
        <v>2025</v>
      </c>
      <c r="J102" s="202" t="s">
        <v>2057</v>
      </c>
      <c r="K102" s="240" t="s">
        <v>2058</v>
      </c>
      <c r="L102" s="240"/>
      <c r="M102" s="240"/>
      <c r="N102" s="240"/>
      <c r="O102" s="4" t="s">
        <v>4085</v>
      </c>
      <c r="P102" s="246">
        <v>1</v>
      </c>
      <c r="Q102" s="246"/>
      <c r="R102" s="246" t="str">
        <f t="shared" si="13"/>
        <v>FFFFFFFF</v>
      </c>
      <c r="S102" s="202">
        <v>100</v>
      </c>
      <c r="T102" s="202">
        <v>100</v>
      </c>
      <c r="U102" s="202">
        <v>100</v>
      </c>
      <c r="V102" s="202">
        <v>100</v>
      </c>
      <c r="X102" s="242"/>
      <c r="Z102" s="239">
        <f t="shared" si="17"/>
        <v>0</v>
      </c>
      <c r="AA102" s="253" t="s">
        <v>4179</v>
      </c>
      <c r="AB102" s="265" t="str">
        <f t="shared" si="20"/>
        <v>蛇崎調剤薬局</v>
      </c>
      <c r="AC102" s="254" t="s">
        <v>4194</v>
      </c>
      <c r="AD102" s="254" t="s">
        <v>4181</v>
      </c>
      <c r="AE102" s="254">
        <f t="shared" si="21"/>
        <v>0</v>
      </c>
      <c r="AF102" s="254" t="s">
        <v>4182</v>
      </c>
      <c r="AG102" s="254" t="s">
        <v>4183</v>
      </c>
      <c r="AH102" s="74" t="str">
        <f t="shared" si="22"/>
        <v>名称：蛇崎調剤薬局&lt;br&gt;住所：佐伯市池田１９３８番地１&lt;br&gt;施設分類：薬局&lt;br&gt;TEL：0972-28-7855&lt;br&gt;：&lt;br&gt;：&lt;br&gt;：&lt;br&gt;</v>
      </c>
      <c r="AI102" s="255" t="s">
        <v>4184</v>
      </c>
      <c r="AJ102" s="253" t="str">
        <f t="shared" si="14"/>
        <v>FFFFFFFF</v>
      </c>
      <c r="AK102" s="253" t="s">
        <v>4185</v>
      </c>
      <c r="AL102" s="265">
        <f t="shared" si="15"/>
        <v>1</v>
      </c>
      <c r="AM102" s="253" t="s">
        <v>4186</v>
      </c>
      <c r="AN102" s="253" t="s">
        <v>4187</v>
      </c>
      <c r="AO102" s="254">
        <f t="shared" si="18"/>
        <v>0</v>
      </c>
      <c r="AP102" s="253" t="s">
        <v>4188</v>
      </c>
      <c r="AQ102" s="74" t="str">
        <f t="shared" si="23"/>
        <v>https://www.pref.oita.jp/uploaded/life/2327624_4659446_img.png</v>
      </c>
      <c r="AR102" s="254" t="s">
        <v>4189</v>
      </c>
      <c r="AS102" s="254" t="s">
        <v>4190</v>
      </c>
      <c r="AT102" s="265">
        <f t="shared" si="24"/>
        <v>131.90044700000001</v>
      </c>
      <c r="AU102" s="254" t="s">
        <v>4191</v>
      </c>
      <c r="AV102" s="265">
        <f t="shared" si="25"/>
        <v>32.945841999999999</v>
      </c>
      <c r="AW102" s="254" t="s">
        <v>4192</v>
      </c>
      <c r="AX102" s="254" t="s">
        <v>4193</v>
      </c>
      <c r="AY102" s="244" t="str">
        <f t="shared" si="19"/>
        <v>&lt;Placemark&gt;&lt;name&gt;蛇崎調剤薬局&lt;/name&gt;&lt;Snippet maxLines="0"&gt;&lt;/Snippet&gt;&lt;description&gt;&lt;![CDATA[名称：蛇崎調剤薬局&lt;br&gt;住所：佐伯市池田１９３８番地１&lt;br&gt;施設分類：薬局&lt;br&gt;TEL：0972-28-7855&lt;br&gt;：&lt;br&gt;：&lt;br&gt;：&lt;br&gt;]]&gt;&lt;/description&gt;&lt;Style&gt;&lt;IconStyle&gt;&lt;color&gt;FFFFFFFF&lt;/color&gt;&lt;scale&gt;1&lt;/scale&gt;&lt;heading&gt;0&lt;/heading&gt;&lt;Icon&gt;&lt;href&gt;https://www.pref.oita.jp/uploaded/life/2327624_4659446_img.png&lt;/href&gt;&lt;/Icon&gt;&lt;/IconStyle&gt;&lt;/Style&gt;&lt;Point&gt;&lt;coordinates&gt;131.900447,32.945842&lt;/coordinates&gt;&lt;/Point&gt;&lt;/Placemark&gt;</v>
      </c>
    </row>
    <row r="103" spans="1:51">
      <c r="A103" s="198">
        <v>98</v>
      </c>
      <c r="B103" s="211" t="s">
        <v>5503</v>
      </c>
      <c r="C103" s="4" t="str">
        <f t="shared" si="16"/>
        <v>名称：クレイン調剤薬局&lt;br&gt;住所：佐伯市鶴岡西町２丁目２６７番地&lt;br&gt;施設分類：薬局&lt;br&gt;TEL：0972-20-3500&lt;br&gt;：&lt;br&gt;：&lt;br&gt;：&lt;br&gt;</v>
      </c>
      <c r="D103" s="211"/>
      <c r="E103" s="202"/>
      <c r="F103" s="202" t="s">
        <v>4412</v>
      </c>
      <c r="G103" s="202">
        <v>32.958978999999999</v>
      </c>
      <c r="H103" s="202">
        <v>131.86482699999999</v>
      </c>
      <c r="I103" s="202" t="s">
        <v>2025</v>
      </c>
      <c r="J103" s="202" t="s">
        <v>2059</v>
      </c>
      <c r="K103" s="240" t="s">
        <v>2060</v>
      </c>
      <c r="L103" s="240"/>
      <c r="M103" s="240"/>
      <c r="N103" s="240"/>
      <c r="O103" s="4" t="s">
        <v>4085</v>
      </c>
      <c r="P103" s="246">
        <v>1</v>
      </c>
      <c r="Q103" s="246"/>
      <c r="R103" s="246" t="str">
        <f t="shared" si="13"/>
        <v>FFFFFFFF</v>
      </c>
      <c r="S103" s="202">
        <v>100</v>
      </c>
      <c r="T103" s="202">
        <v>100</v>
      </c>
      <c r="U103" s="202">
        <v>100</v>
      </c>
      <c r="V103" s="202">
        <v>100</v>
      </c>
      <c r="X103" s="242"/>
      <c r="Z103" s="239">
        <f t="shared" si="17"/>
        <v>0</v>
      </c>
      <c r="AA103" s="253" t="s">
        <v>4179</v>
      </c>
      <c r="AB103" s="265" t="str">
        <f t="shared" si="20"/>
        <v>クレイン調剤薬局</v>
      </c>
      <c r="AC103" s="254" t="s">
        <v>4194</v>
      </c>
      <c r="AD103" s="254" t="s">
        <v>4181</v>
      </c>
      <c r="AE103" s="254">
        <f t="shared" si="21"/>
        <v>0</v>
      </c>
      <c r="AF103" s="254" t="s">
        <v>4182</v>
      </c>
      <c r="AG103" s="254" t="s">
        <v>4183</v>
      </c>
      <c r="AH103" s="74" t="str">
        <f t="shared" si="22"/>
        <v>名称：クレイン調剤薬局&lt;br&gt;住所：佐伯市鶴岡西町２丁目２６７番地&lt;br&gt;施設分類：薬局&lt;br&gt;TEL：0972-20-3500&lt;br&gt;：&lt;br&gt;：&lt;br&gt;：&lt;br&gt;</v>
      </c>
      <c r="AI103" s="255" t="s">
        <v>4184</v>
      </c>
      <c r="AJ103" s="253" t="str">
        <f t="shared" si="14"/>
        <v>FFFFFFFF</v>
      </c>
      <c r="AK103" s="253" t="s">
        <v>4185</v>
      </c>
      <c r="AL103" s="265">
        <f t="shared" si="15"/>
        <v>1</v>
      </c>
      <c r="AM103" s="253" t="s">
        <v>4186</v>
      </c>
      <c r="AN103" s="253" t="s">
        <v>4187</v>
      </c>
      <c r="AO103" s="254">
        <f t="shared" si="18"/>
        <v>0</v>
      </c>
      <c r="AP103" s="253" t="s">
        <v>4188</v>
      </c>
      <c r="AQ103" s="74" t="str">
        <f t="shared" si="23"/>
        <v>https://www.pref.oita.jp/uploaded/life/2327624_4659446_img.png</v>
      </c>
      <c r="AR103" s="254" t="s">
        <v>4189</v>
      </c>
      <c r="AS103" s="254" t="s">
        <v>4190</v>
      </c>
      <c r="AT103" s="265">
        <f t="shared" si="24"/>
        <v>131.86482699999999</v>
      </c>
      <c r="AU103" s="254" t="s">
        <v>4191</v>
      </c>
      <c r="AV103" s="265">
        <f t="shared" si="25"/>
        <v>32.958978999999999</v>
      </c>
      <c r="AW103" s="254" t="s">
        <v>4192</v>
      </c>
      <c r="AX103" s="254" t="s">
        <v>4193</v>
      </c>
      <c r="AY103" s="244" t="str">
        <f t="shared" si="19"/>
        <v>&lt;Placemark&gt;&lt;name&gt;クレイン調剤薬局&lt;/name&gt;&lt;Snippet maxLines="0"&gt;&lt;/Snippet&gt;&lt;description&gt;&lt;![CDATA[名称：クレイン調剤薬局&lt;br&gt;住所：佐伯市鶴岡西町２丁目２６７番地&lt;br&gt;施設分類：薬局&lt;br&gt;TEL：0972-20-3500&lt;br&gt;：&lt;br&gt;：&lt;br&gt;：&lt;br&gt;]]&gt;&lt;/description&gt;&lt;Style&gt;&lt;IconStyle&gt;&lt;color&gt;FFFFFFFF&lt;/color&gt;&lt;scale&gt;1&lt;/scale&gt;&lt;heading&gt;0&lt;/heading&gt;&lt;Icon&gt;&lt;href&gt;https://www.pref.oita.jp/uploaded/life/2327624_4659446_img.png&lt;/href&gt;&lt;/Icon&gt;&lt;/IconStyle&gt;&lt;/Style&gt;&lt;Point&gt;&lt;coordinates&gt;131.864827,32.958979&lt;/coordinates&gt;&lt;/Point&gt;&lt;/Placemark&gt;</v>
      </c>
    </row>
    <row r="104" spans="1:51">
      <c r="A104" s="198">
        <v>99</v>
      </c>
      <c r="B104" s="211" t="s">
        <v>5502</v>
      </c>
      <c r="C104" s="4" t="str">
        <f t="shared" si="16"/>
        <v>名称：しろやま調剤薬局&lt;br&gt;住所：佐伯市城下西町７００番&lt;br&gt;施設分類：薬局&lt;br&gt;TEL：0972-28-5115&lt;br&gt;：&lt;br&gt;：&lt;br&gt;：&lt;br&gt;</v>
      </c>
      <c r="D104" s="211"/>
      <c r="E104" s="202"/>
      <c r="F104" s="202" t="s">
        <v>4413</v>
      </c>
      <c r="G104" s="202">
        <v>32.958078999999998</v>
      </c>
      <c r="H104" s="202">
        <v>131.89472699999999</v>
      </c>
      <c r="I104" s="202" t="s">
        <v>2025</v>
      </c>
      <c r="J104" s="202" t="s">
        <v>2061</v>
      </c>
      <c r="K104" s="240" t="s">
        <v>2062</v>
      </c>
      <c r="L104" s="240"/>
      <c r="M104" s="240"/>
      <c r="N104" s="240"/>
      <c r="O104" s="4" t="s">
        <v>4085</v>
      </c>
      <c r="P104" s="246">
        <v>1</v>
      </c>
      <c r="Q104" s="246"/>
      <c r="R104" s="246" t="str">
        <f t="shared" si="13"/>
        <v>FFFFFFFF</v>
      </c>
      <c r="S104" s="202">
        <v>100</v>
      </c>
      <c r="T104" s="202">
        <v>100</v>
      </c>
      <c r="U104" s="202">
        <v>100</v>
      </c>
      <c r="V104" s="202">
        <v>100</v>
      </c>
      <c r="X104" s="242"/>
      <c r="Z104" s="239">
        <f t="shared" si="17"/>
        <v>0</v>
      </c>
      <c r="AA104" s="253" t="s">
        <v>4179</v>
      </c>
      <c r="AB104" s="265" t="str">
        <f t="shared" si="20"/>
        <v>しろやま調剤薬局</v>
      </c>
      <c r="AC104" s="254" t="s">
        <v>4194</v>
      </c>
      <c r="AD104" s="254" t="s">
        <v>4181</v>
      </c>
      <c r="AE104" s="254">
        <f t="shared" si="21"/>
        <v>0</v>
      </c>
      <c r="AF104" s="254" t="s">
        <v>4182</v>
      </c>
      <c r="AG104" s="254" t="s">
        <v>4183</v>
      </c>
      <c r="AH104" s="74" t="str">
        <f t="shared" si="22"/>
        <v>名称：しろやま調剤薬局&lt;br&gt;住所：佐伯市城下西町７００番&lt;br&gt;施設分類：薬局&lt;br&gt;TEL：0972-28-5115&lt;br&gt;：&lt;br&gt;：&lt;br&gt;：&lt;br&gt;</v>
      </c>
      <c r="AI104" s="255" t="s">
        <v>4184</v>
      </c>
      <c r="AJ104" s="253" t="str">
        <f t="shared" si="14"/>
        <v>FFFFFFFF</v>
      </c>
      <c r="AK104" s="253" t="s">
        <v>4185</v>
      </c>
      <c r="AL104" s="265">
        <f t="shared" si="15"/>
        <v>1</v>
      </c>
      <c r="AM104" s="253" t="s">
        <v>4186</v>
      </c>
      <c r="AN104" s="253" t="s">
        <v>4187</v>
      </c>
      <c r="AO104" s="254">
        <f t="shared" si="18"/>
        <v>0</v>
      </c>
      <c r="AP104" s="253" t="s">
        <v>4188</v>
      </c>
      <c r="AQ104" s="74" t="str">
        <f t="shared" si="23"/>
        <v>https://www.pref.oita.jp/uploaded/life/2327624_4659446_img.png</v>
      </c>
      <c r="AR104" s="254" t="s">
        <v>4189</v>
      </c>
      <c r="AS104" s="254" t="s">
        <v>4190</v>
      </c>
      <c r="AT104" s="265">
        <f t="shared" si="24"/>
        <v>131.89472699999999</v>
      </c>
      <c r="AU104" s="254" t="s">
        <v>4191</v>
      </c>
      <c r="AV104" s="265">
        <f t="shared" si="25"/>
        <v>32.958078999999998</v>
      </c>
      <c r="AW104" s="254" t="s">
        <v>4192</v>
      </c>
      <c r="AX104" s="254" t="s">
        <v>4193</v>
      </c>
      <c r="AY104" s="244" t="str">
        <f t="shared" si="19"/>
        <v>&lt;Placemark&gt;&lt;name&gt;しろやま調剤薬局&lt;/name&gt;&lt;Snippet maxLines="0"&gt;&lt;/Snippet&gt;&lt;description&gt;&lt;![CDATA[名称：しろやま調剤薬局&lt;br&gt;住所：佐伯市城下西町７００番&lt;br&gt;施設分類：薬局&lt;br&gt;TEL：0972-28-5115&lt;br&gt;：&lt;br&gt;：&lt;br&gt;：&lt;br&gt;]]&gt;&lt;/description&gt;&lt;Style&gt;&lt;IconStyle&gt;&lt;color&gt;FFFFFFFF&lt;/color&gt;&lt;scale&gt;1&lt;/scale&gt;&lt;heading&gt;0&lt;/heading&gt;&lt;Icon&gt;&lt;href&gt;https://www.pref.oita.jp/uploaded/life/2327624_4659446_img.png&lt;/href&gt;&lt;/Icon&gt;&lt;/IconStyle&gt;&lt;/Style&gt;&lt;Point&gt;&lt;coordinates&gt;131.894727,32.958079&lt;/coordinates&gt;&lt;/Point&gt;&lt;/Placemark&gt;</v>
      </c>
    </row>
    <row r="105" spans="1:51">
      <c r="A105" s="198">
        <v>100</v>
      </c>
      <c r="B105" s="211" t="s">
        <v>5501</v>
      </c>
      <c r="C105" s="4" t="str">
        <f t="shared" si="16"/>
        <v>名称：下川薬局長島店&lt;br&gt;住所：佐伯市長島町４丁目１番６号&lt;br&gt;施設分類：薬局&lt;br&gt;TEL：0972-28-5301&lt;br&gt;：&lt;br&gt;：&lt;br&gt;：&lt;br&gt;</v>
      </c>
      <c r="D105" s="211"/>
      <c r="E105" s="202"/>
      <c r="F105" s="202" t="s">
        <v>4414</v>
      </c>
      <c r="G105" s="202">
        <v>32.955452999999999</v>
      </c>
      <c r="H105" s="202">
        <v>131.90349000000001</v>
      </c>
      <c r="I105" s="202" t="s">
        <v>2025</v>
      </c>
      <c r="J105" s="202" t="s">
        <v>2063</v>
      </c>
      <c r="K105" s="240" t="s">
        <v>2064</v>
      </c>
      <c r="L105" s="240"/>
      <c r="M105" s="240"/>
      <c r="N105" s="240"/>
      <c r="O105" s="4" t="s">
        <v>4085</v>
      </c>
      <c r="P105" s="246">
        <v>1</v>
      </c>
      <c r="Q105" s="246"/>
      <c r="R105" s="246" t="str">
        <f t="shared" si="13"/>
        <v>FFFFFFFF</v>
      </c>
      <c r="S105" s="202">
        <v>100</v>
      </c>
      <c r="T105" s="202">
        <v>100</v>
      </c>
      <c r="U105" s="202">
        <v>100</v>
      </c>
      <c r="V105" s="202">
        <v>100</v>
      </c>
      <c r="X105" s="242"/>
      <c r="Z105" s="239">
        <f t="shared" si="17"/>
        <v>0</v>
      </c>
      <c r="AA105" s="253" t="s">
        <v>4179</v>
      </c>
      <c r="AB105" s="265" t="str">
        <f t="shared" si="20"/>
        <v>下川薬局長島店</v>
      </c>
      <c r="AC105" s="254" t="s">
        <v>4194</v>
      </c>
      <c r="AD105" s="254" t="s">
        <v>4181</v>
      </c>
      <c r="AE105" s="254">
        <f t="shared" si="21"/>
        <v>0</v>
      </c>
      <c r="AF105" s="254" t="s">
        <v>4182</v>
      </c>
      <c r="AG105" s="254" t="s">
        <v>4183</v>
      </c>
      <c r="AH105" s="74" t="str">
        <f t="shared" si="22"/>
        <v>名称：下川薬局長島店&lt;br&gt;住所：佐伯市長島町４丁目１番６号&lt;br&gt;施設分類：薬局&lt;br&gt;TEL：0972-28-5301&lt;br&gt;：&lt;br&gt;：&lt;br&gt;：&lt;br&gt;</v>
      </c>
      <c r="AI105" s="255" t="s">
        <v>4184</v>
      </c>
      <c r="AJ105" s="253" t="str">
        <f t="shared" si="14"/>
        <v>FFFFFFFF</v>
      </c>
      <c r="AK105" s="253" t="s">
        <v>4185</v>
      </c>
      <c r="AL105" s="265">
        <f t="shared" si="15"/>
        <v>1</v>
      </c>
      <c r="AM105" s="253" t="s">
        <v>4186</v>
      </c>
      <c r="AN105" s="253" t="s">
        <v>4187</v>
      </c>
      <c r="AO105" s="254">
        <f t="shared" si="18"/>
        <v>0</v>
      </c>
      <c r="AP105" s="253" t="s">
        <v>4188</v>
      </c>
      <c r="AQ105" s="74" t="str">
        <f t="shared" si="23"/>
        <v>https://www.pref.oita.jp/uploaded/life/2327624_4659446_img.png</v>
      </c>
      <c r="AR105" s="254" t="s">
        <v>4189</v>
      </c>
      <c r="AS105" s="254" t="s">
        <v>4190</v>
      </c>
      <c r="AT105" s="265">
        <f t="shared" si="24"/>
        <v>131.90349000000001</v>
      </c>
      <c r="AU105" s="254" t="s">
        <v>4191</v>
      </c>
      <c r="AV105" s="265">
        <f t="shared" si="25"/>
        <v>32.955452999999999</v>
      </c>
      <c r="AW105" s="254" t="s">
        <v>4192</v>
      </c>
      <c r="AX105" s="254" t="s">
        <v>4193</v>
      </c>
      <c r="AY105" s="244" t="str">
        <f t="shared" si="19"/>
        <v>&lt;Placemark&gt;&lt;name&gt;下川薬局長島店&lt;/name&gt;&lt;Snippet maxLines="0"&gt;&lt;/Snippet&gt;&lt;description&gt;&lt;![CDATA[名称：下川薬局長島店&lt;br&gt;住所：佐伯市長島町４丁目１番６号&lt;br&gt;施設分類：薬局&lt;br&gt;TEL：0972-28-5301&lt;br&gt;：&lt;br&gt;：&lt;br&gt;：&lt;br&gt;]]&gt;&lt;/description&gt;&lt;Style&gt;&lt;IconStyle&gt;&lt;color&gt;FFFFFFFF&lt;/color&gt;&lt;scale&gt;1&lt;/scale&gt;&lt;heading&gt;0&lt;/heading&gt;&lt;Icon&gt;&lt;href&gt;https://www.pref.oita.jp/uploaded/life/2327624_4659446_img.png&lt;/href&gt;&lt;/Icon&gt;&lt;/IconStyle&gt;&lt;/Style&gt;&lt;Point&gt;&lt;coordinates&gt;131.90349,32.955453&lt;/coordinates&gt;&lt;/Point&gt;&lt;/Placemark&gt;</v>
      </c>
    </row>
    <row r="106" spans="1:51">
      <c r="A106" s="198">
        <v>101</v>
      </c>
      <c r="B106" s="211" t="s">
        <v>5500</v>
      </c>
      <c r="C106" s="4" t="str">
        <f t="shared" si="16"/>
        <v>名称：ファン薬局長門記念病院前&lt;br&gt;住所：佐伯市鶴岡町１丁目２００７番７&lt;br&gt;施設分類：薬局&lt;br&gt;TEL：0972-23-6181&lt;br&gt;：&lt;br&gt;：&lt;br&gt;：&lt;br&gt;</v>
      </c>
      <c r="D106" s="211"/>
      <c r="E106" s="245"/>
      <c r="F106" s="202" t="s">
        <v>4415</v>
      </c>
      <c r="G106" s="245">
        <v>32.959220000000002</v>
      </c>
      <c r="H106" s="202">
        <v>131.882159</v>
      </c>
      <c r="I106" s="245" t="s">
        <v>2025</v>
      </c>
      <c r="J106" s="245" t="s">
        <v>2065</v>
      </c>
      <c r="K106" s="240" t="s">
        <v>2066</v>
      </c>
      <c r="L106" s="240"/>
      <c r="M106" s="240"/>
      <c r="N106" s="240"/>
      <c r="O106" s="4" t="s">
        <v>4085</v>
      </c>
      <c r="P106" s="246">
        <v>1</v>
      </c>
      <c r="Q106" s="246"/>
      <c r="R106" s="246" t="str">
        <f t="shared" si="13"/>
        <v>FFFFFFFF</v>
      </c>
      <c r="S106" s="202">
        <v>100</v>
      </c>
      <c r="T106" s="202">
        <v>100</v>
      </c>
      <c r="U106" s="202">
        <v>100</v>
      </c>
      <c r="V106" s="202">
        <v>100</v>
      </c>
      <c r="X106" s="242"/>
      <c r="Z106" s="239">
        <f t="shared" si="17"/>
        <v>0</v>
      </c>
      <c r="AA106" s="253" t="s">
        <v>4179</v>
      </c>
      <c r="AB106" s="265" t="str">
        <f t="shared" si="20"/>
        <v>ファン薬局長門記念病院前</v>
      </c>
      <c r="AC106" s="254" t="s">
        <v>4194</v>
      </c>
      <c r="AD106" s="254" t="s">
        <v>4181</v>
      </c>
      <c r="AE106" s="254">
        <f t="shared" si="21"/>
        <v>0</v>
      </c>
      <c r="AF106" s="254" t="s">
        <v>4182</v>
      </c>
      <c r="AG106" s="254" t="s">
        <v>4183</v>
      </c>
      <c r="AH106" s="74" t="str">
        <f t="shared" si="22"/>
        <v>名称：ファン薬局長門記念病院前&lt;br&gt;住所：佐伯市鶴岡町１丁目２００７番７&lt;br&gt;施設分類：薬局&lt;br&gt;TEL：0972-23-6181&lt;br&gt;：&lt;br&gt;：&lt;br&gt;：&lt;br&gt;</v>
      </c>
      <c r="AI106" s="255" t="s">
        <v>4184</v>
      </c>
      <c r="AJ106" s="253" t="str">
        <f t="shared" si="14"/>
        <v>FFFFFFFF</v>
      </c>
      <c r="AK106" s="253" t="s">
        <v>4185</v>
      </c>
      <c r="AL106" s="265">
        <f t="shared" si="15"/>
        <v>1</v>
      </c>
      <c r="AM106" s="253" t="s">
        <v>4186</v>
      </c>
      <c r="AN106" s="253" t="s">
        <v>4187</v>
      </c>
      <c r="AO106" s="254">
        <f t="shared" si="18"/>
        <v>0</v>
      </c>
      <c r="AP106" s="253" t="s">
        <v>4188</v>
      </c>
      <c r="AQ106" s="74" t="str">
        <f t="shared" si="23"/>
        <v>https://www.pref.oita.jp/uploaded/life/2327624_4659446_img.png</v>
      </c>
      <c r="AR106" s="254" t="s">
        <v>4189</v>
      </c>
      <c r="AS106" s="254" t="s">
        <v>4190</v>
      </c>
      <c r="AT106" s="265">
        <f t="shared" si="24"/>
        <v>131.882159</v>
      </c>
      <c r="AU106" s="254" t="s">
        <v>4191</v>
      </c>
      <c r="AV106" s="265">
        <f t="shared" si="25"/>
        <v>32.959220000000002</v>
      </c>
      <c r="AW106" s="254" t="s">
        <v>4192</v>
      </c>
      <c r="AX106" s="254" t="s">
        <v>4193</v>
      </c>
      <c r="AY106" s="244" t="str">
        <f t="shared" si="19"/>
        <v>&lt;Placemark&gt;&lt;name&gt;ファン薬局長門記念病院前&lt;/name&gt;&lt;Snippet maxLines="0"&gt;&lt;/Snippet&gt;&lt;description&gt;&lt;![CDATA[名称：ファン薬局長門記念病院前&lt;br&gt;住所：佐伯市鶴岡町１丁目２００７番７&lt;br&gt;施設分類：薬局&lt;br&gt;TEL：0972-23-6181&lt;br&gt;：&lt;br&gt;：&lt;br&gt;：&lt;br&gt;]]&gt;&lt;/description&gt;&lt;Style&gt;&lt;IconStyle&gt;&lt;color&gt;FFFFFFFF&lt;/color&gt;&lt;scale&gt;1&lt;/scale&gt;&lt;heading&gt;0&lt;/heading&gt;&lt;Icon&gt;&lt;href&gt;https://www.pref.oita.jp/uploaded/life/2327624_4659446_img.png&lt;/href&gt;&lt;/Icon&gt;&lt;/IconStyle&gt;&lt;/Style&gt;&lt;Point&gt;&lt;coordinates&gt;131.882159,32.95922&lt;/coordinates&gt;&lt;/Point&gt;&lt;/Placemark&gt;</v>
      </c>
    </row>
    <row r="107" spans="1:51">
      <c r="A107" s="198">
        <v>102</v>
      </c>
      <c r="B107" s="211" t="s">
        <v>5499</v>
      </c>
      <c r="C107" s="4" t="str">
        <f t="shared" si="16"/>
        <v>名称：ゆう調剤薬局佐伯コスモ店&lt;br&gt;住所：佐伯市鶴岡西町２丁目２１６番&lt;br&gt;施設分類：薬局&lt;br&gt;TEL：0972-28-7521&lt;br&gt;：&lt;br&gt;：&lt;br&gt;：&lt;br&gt;</v>
      </c>
      <c r="D107" s="211"/>
      <c r="E107" s="245"/>
      <c r="F107" s="202" t="s">
        <v>4416</v>
      </c>
      <c r="G107" s="245">
        <v>32.959971589774199</v>
      </c>
      <c r="H107" s="202">
        <v>131.86461804492799</v>
      </c>
      <c r="I107" s="245" t="s">
        <v>2025</v>
      </c>
      <c r="J107" s="245" t="s">
        <v>2067</v>
      </c>
      <c r="K107" s="240" t="s">
        <v>2068</v>
      </c>
      <c r="L107" s="240"/>
      <c r="M107" s="240"/>
      <c r="N107" s="240"/>
      <c r="O107" s="4" t="s">
        <v>4085</v>
      </c>
      <c r="P107" s="246">
        <v>1</v>
      </c>
      <c r="Q107" s="246"/>
      <c r="R107" s="246" t="str">
        <f t="shared" si="13"/>
        <v>FFFFFFFF</v>
      </c>
      <c r="S107" s="202">
        <v>100</v>
      </c>
      <c r="T107" s="202">
        <v>100</v>
      </c>
      <c r="U107" s="202">
        <v>100</v>
      </c>
      <c r="V107" s="202">
        <v>100</v>
      </c>
      <c r="X107" s="242"/>
      <c r="Z107" s="239">
        <f t="shared" si="17"/>
        <v>0</v>
      </c>
      <c r="AA107" s="253" t="s">
        <v>4179</v>
      </c>
      <c r="AB107" s="265" t="str">
        <f t="shared" si="20"/>
        <v>ゆう調剤薬局佐伯コスモ店</v>
      </c>
      <c r="AC107" s="254" t="s">
        <v>4194</v>
      </c>
      <c r="AD107" s="254" t="s">
        <v>4181</v>
      </c>
      <c r="AE107" s="254">
        <f t="shared" si="21"/>
        <v>0</v>
      </c>
      <c r="AF107" s="254" t="s">
        <v>4182</v>
      </c>
      <c r="AG107" s="254" t="s">
        <v>4183</v>
      </c>
      <c r="AH107" s="74" t="str">
        <f t="shared" si="22"/>
        <v>名称：ゆう調剤薬局佐伯コスモ店&lt;br&gt;住所：佐伯市鶴岡西町２丁目２１６番&lt;br&gt;施設分類：薬局&lt;br&gt;TEL：0972-28-7521&lt;br&gt;：&lt;br&gt;：&lt;br&gt;：&lt;br&gt;</v>
      </c>
      <c r="AI107" s="255" t="s">
        <v>4184</v>
      </c>
      <c r="AJ107" s="253" t="str">
        <f t="shared" si="14"/>
        <v>FFFFFFFF</v>
      </c>
      <c r="AK107" s="253" t="s">
        <v>4185</v>
      </c>
      <c r="AL107" s="265">
        <f t="shared" si="15"/>
        <v>1</v>
      </c>
      <c r="AM107" s="253" t="s">
        <v>4186</v>
      </c>
      <c r="AN107" s="253" t="s">
        <v>4187</v>
      </c>
      <c r="AO107" s="254">
        <f t="shared" si="18"/>
        <v>0</v>
      </c>
      <c r="AP107" s="253" t="s">
        <v>4188</v>
      </c>
      <c r="AQ107" s="74" t="str">
        <f t="shared" si="23"/>
        <v>https://www.pref.oita.jp/uploaded/life/2327624_4659446_img.png</v>
      </c>
      <c r="AR107" s="254" t="s">
        <v>4189</v>
      </c>
      <c r="AS107" s="254" t="s">
        <v>4190</v>
      </c>
      <c r="AT107" s="265">
        <f t="shared" si="24"/>
        <v>131.86461804492799</v>
      </c>
      <c r="AU107" s="254" t="s">
        <v>4191</v>
      </c>
      <c r="AV107" s="265">
        <f t="shared" si="25"/>
        <v>32.959971589774199</v>
      </c>
      <c r="AW107" s="254" t="s">
        <v>4192</v>
      </c>
      <c r="AX107" s="254" t="s">
        <v>4193</v>
      </c>
      <c r="AY107" s="244" t="str">
        <f t="shared" si="19"/>
        <v>&lt;Placemark&gt;&lt;name&gt;ゆう調剤薬局佐伯コスモ店&lt;/name&gt;&lt;Snippet maxLines="0"&gt;&lt;/Snippet&gt;&lt;description&gt;&lt;![CDATA[名称：ゆう調剤薬局佐伯コスモ店&lt;br&gt;住所：佐伯市鶴岡西町２丁目２１６番&lt;br&gt;施設分類：薬局&lt;br&gt;TEL：0972-28-7521&lt;br&gt;：&lt;br&gt;：&lt;br&gt;：&lt;br&gt;]]&gt;&lt;/description&gt;&lt;Style&gt;&lt;IconStyle&gt;&lt;color&gt;FFFFFFFF&lt;/color&gt;&lt;scale&gt;1&lt;/scale&gt;&lt;heading&gt;0&lt;/heading&gt;&lt;Icon&gt;&lt;href&gt;https://www.pref.oita.jp/uploaded/life/2327624_4659446_img.png&lt;/href&gt;&lt;/Icon&gt;&lt;/IconStyle&gt;&lt;/Style&gt;&lt;Point&gt;&lt;coordinates&gt;131.864618044928,32.9599715897742&lt;/coordinates&gt;&lt;/Point&gt;&lt;/Placemark&gt;</v>
      </c>
    </row>
    <row r="108" spans="1:51">
      <c r="A108" s="198">
        <v>103</v>
      </c>
      <c r="B108" s="211" t="s">
        <v>5498</v>
      </c>
      <c r="C108" s="4" t="str">
        <f t="shared" si="16"/>
        <v>名称：みつばち薬局&lt;br&gt;住所：佐伯市鶴岡町１丁目２番３３&lt;br&gt;施設分類：薬局&lt;br&gt;TEL：0972-24-3281&lt;br&gt;：&lt;br&gt;：&lt;br&gt;：&lt;br&gt;</v>
      </c>
      <c r="D108" s="211"/>
      <c r="E108" s="202"/>
      <c r="F108" s="202" t="s">
        <v>4417</v>
      </c>
      <c r="G108" s="202">
        <v>32.957692000000002</v>
      </c>
      <c r="H108" s="202">
        <v>131.88294099999999</v>
      </c>
      <c r="I108" s="202" t="s">
        <v>2025</v>
      </c>
      <c r="J108" s="202" t="s">
        <v>2069</v>
      </c>
      <c r="K108" s="240" t="s">
        <v>2070</v>
      </c>
      <c r="L108" s="240"/>
      <c r="M108" s="240"/>
      <c r="N108" s="240"/>
      <c r="O108" s="4" t="s">
        <v>4085</v>
      </c>
      <c r="P108" s="246">
        <v>1</v>
      </c>
      <c r="Q108" s="246"/>
      <c r="R108" s="246" t="str">
        <f t="shared" si="13"/>
        <v>FFFFFFFF</v>
      </c>
      <c r="S108" s="202">
        <v>100</v>
      </c>
      <c r="T108" s="202">
        <v>100</v>
      </c>
      <c r="U108" s="202">
        <v>100</v>
      </c>
      <c r="V108" s="202">
        <v>100</v>
      </c>
      <c r="X108" s="242"/>
      <c r="Z108" s="239">
        <f t="shared" si="17"/>
        <v>0</v>
      </c>
      <c r="AA108" s="253" t="s">
        <v>4179</v>
      </c>
      <c r="AB108" s="265" t="str">
        <f t="shared" si="20"/>
        <v>みつばち薬局</v>
      </c>
      <c r="AC108" s="254" t="s">
        <v>4194</v>
      </c>
      <c r="AD108" s="254" t="s">
        <v>4181</v>
      </c>
      <c r="AE108" s="254">
        <f t="shared" si="21"/>
        <v>0</v>
      </c>
      <c r="AF108" s="254" t="s">
        <v>4182</v>
      </c>
      <c r="AG108" s="254" t="s">
        <v>4183</v>
      </c>
      <c r="AH108" s="74" t="str">
        <f t="shared" si="22"/>
        <v>名称：みつばち薬局&lt;br&gt;住所：佐伯市鶴岡町１丁目２番３３&lt;br&gt;施設分類：薬局&lt;br&gt;TEL：0972-24-3281&lt;br&gt;：&lt;br&gt;：&lt;br&gt;：&lt;br&gt;</v>
      </c>
      <c r="AI108" s="255" t="s">
        <v>4184</v>
      </c>
      <c r="AJ108" s="253" t="str">
        <f t="shared" si="14"/>
        <v>FFFFFFFF</v>
      </c>
      <c r="AK108" s="253" t="s">
        <v>4185</v>
      </c>
      <c r="AL108" s="265">
        <f t="shared" si="15"/>
        <v>1</v>
      </c>
      <c r="AM108" s="253" t="s">
        <v>4186</v>
      </c>
      <c r="AN108" s="253" t="s">
        <v>4187</v>
      </c>
      <c r="AO108" s="254">
        <f t="shared" si="18"/>
        <v>0</v>
      </c>
      <c r="AP108" s="253" t="s">
        <v>4188</v>
      </c>
      <c r="AQ108" s="74" t="str">
        <f t="shared" si="23"/>
        <v>https://www.pref.oita.jp/uploaded/life/2327624_4659446_img.png</v>
      </c>
      <c r="AR108" s="254" t="s">
        <v>4189</v>
      </c>
      <c r="AS108" s="254" t="s">
        <v>4190</v>
      </c>
      <c r="AT108" s="265">
        <f t="shared" si="24"/>
        <v>131.88294099999999</v>
      </c>
      <c r="AU108" s="254" t="s">
        <v>4191</v>
      </c>
      <c r="AV108" s="265">
        <f t="shared" si="25"/>
        <v>32.957692000000002</v>
      </c>
      <c r="AW108" s="254" t="s">
        <v>4192</v>
      </c>
      <c r="AX108" s="254" t="s">
        <v>4193</v>
      </c>
      <c r="AY108" s="244" t="str">
        <f t="shared" si="19"/>
        <v>&lt;Placemark&gt;&lt;name&gt;みつばち薬局&lt;/name&gt;&lt;Snippet maxLines="0"&gt;&lt;/Snippet&gt;&lt;description&gt;&lt;![CDATA[名称：みつばち薬局&lt;br&gt;住所：佐伯市鶴岡町１丁目２番３３&lt;br&gt;施設分類：薬局&lt;br&gt;TEL：0972-24-3281&lt;br&gt;：&lt;br&gt;：&lt;br&gt;：&lt;br&gt;]]&gt;&lt;/description&gt;&lt;Style&gt;&lt;IconStyle&gt;&lt;color&gt;FFFFFFFF&lt;/color&gt;&lt;scale&gt;1&lt;/scale&gt;&lt;heading&gt;0&lt;/heading&gt;&lt;Icon&gt;&lt;href&gt;https://www.pref.oita.jp/uploaded/life/2327624_4659446_img.png&lt;/href&gt;&lt;/Icon&gt;&lt;/IconStyle&gt;&lt;/Style&gt;&lt;Point&gt;&lt;coordinates&gt;131.882941,32.957692&lt;/coordinates&gt;&lt;/Point&gt;&lt;/Placemark&gt;</v>
      </c>
    </row>
    <row r="109" spans="1:51">
      <c r="A109" s="198">
        <v>104</v>
      </c>
      <c r="B109" s="211" t="s">
        <v>5497</v>
      </c>
      <c r="C109" s="4" t="str">
        <f t="shared" si="16"/>
        <v>名称：もみじ薬局&lt;br&gt;住所：佐伯市中の島一丁目１４番２３号&lt;br&gt;施設分類：薬局&lt;br&gt;TEL：0972-28-6738&lt;br&gt;：&lt;br&gt;：&lt;br&gt;：&lt;br&gt;</v>
      </c>
      <c r="D109" s="211"/>
      <c r="E109" s="202"/>
      <c r="F109" s="202" t="s">
        <v>4418</v>
      </c>
      <c r="G109" s="202">
        <v>32.956569336403099</v>
      </c>
      <c r="H109" s="202">
        <v>131.89982736156901</v>
      </c>
      <c r="I109" s="202" t="s">
        <v>2025</v>
      </c>
      <c r="J109" s="202" t="s">
        <v>2071</v>
      </c>
      <c r="K109" s="240" t="s">
        <v>2072</v>
      </c>
      <c r="L109" s="240"/>
      <c r="M109" s="240"/>
      <c r="N109" s="240"/>
      <c r="O109" s="4" t="s">
        <v>4085</v>
      </c>
      <c r="P109" s="246">
        <v>1</v>
      </c>
      <c r="Q109" s="246"/>
      <c r="R109" s="246" t="str">
        <f t="shared" si="13"/>
        <v>FFFFFFFF</v>
      </c>
      <c r="S109" s="202">
        <v>100</v>
      </c>
      <c r="T109" s="202">
        <v>100</v>
      </c>
      <c r="U109" s="202">
        <v>100</v>
      </c>
      <c r="V109" s="202">
        <v>100</v>
      </c>
      <c r="X109" s="242"/>
      <c r="Z109" s="239">
        <f t="shared" si="17"/>
        <v>0</v>
      </c>
      <c r="AA109" s="253" t="s">
        <v>4179</v>
      </c>
      <c r="AB109" s="265" t="str">
        <f t="shared" si="20"/>
        <v>もみじ薬局</v>
      </c>
      <c r="AC109" s="254" t="s">
        <v>4194</v>
      </c>
      <c r="AD109" s="254" t="s">
        <v>4181</v>
      </c>
      <c r="AE109" s="254">
        <f t="shared" si="21"/>
        <v>0</v>
      </c>
      <c r="AF109" s="254" t="s">
        <v>4182</v>
      </c>
      <c r="AG109" s="254" t="s">
        <v>4183</v>
      </c>
      <c r="AH109" s="74" t="str">
        <f t="shared" si="22"/>
        <v>名称：もみじ薬局&lt;br&gt;住所：佐伯市中の島一丁目１４番２３号&lt;br&gt;施設分類：薬局&lt;br&gt;TEL：0972-28-6738&lt;br&gt;：&lt;br&gt;：&lt;br&gt;：&lt;br&gt;</v>
      </c>
      <c r="AI109" s="255" t="s">
        <v>4184</v>
      </c>
      <c r="AJ109" s="253" t="str">
        <f t="shared" si="14"/>
        <v>FFFFFFFF</v>
      </c>
      <c r="AK109" s="253" t="s">
        <v>4185</v>
      </c>
      <c r="AL109" s="265">
        <f t="shared" si="15"/>
        <v>1</v>
      </c>
      <c r="AM109" s="253" t="s">
        <v>4186</v>
      </c>
      <c r="AN109" s="253" t="s">
        <v>4187</v>
      </c>
      <c r="AO109" s="254">
        <f t="shared" si="18"/>
        <v>0</v>
      </c>
      <c r="AP109" s="253" t="s">
        <v>4188</v>
      </c>
      <c r="AQ109" s="74" t="str">
        <f t="shared" si="23"/>
        <v>https://www.pref.oita.jp/uploaded/life/2327624_4659446_img.png</v>
      </c>
      <c r="AR109" s="254" t="s">
        <v>4189</v>
      </c>
      <c r="AS109" s="254" t="s">
        <v>4190</v>
      </c>
      <c r="AT109" s="265">
        <f t="shared" si="24"/>
        <v>131.89982736156901</v>
      </c>
      <c r="AU109" s="254" t="s">
        <v>4191</v>
      </c>
      <c r="AV109" s="265">
        <f t="shared" si="25"/>
        <v>32.956569336403099</v>
      </c>
      <c r="AW109" s="254" t="s">
        <v>4192</v>
      </c>
      <c r="AX109" s="254" t="s">
        <v>4193</v>
      </c>
      <c r="AY109" s="244" t="str">
        <f t="shared" si="19"/>
        <v>&lt;Placemark&gt;&lt;name&gt;もみじ薬局&lt;/name&gt;&lt;Snippet maxLines="0"&gt;&lt;/Snippet&gt;&lt;description&gt;&lt;![CDATA[名称：もみじ薬局&lt;br&gt;住所：佐伯市中の島一丁目１４番２３号&lt;br&gt;施設分類：薬局&lt;br&gt;TEL：0972-28-6738&lt;br&gt;：&lt;br&gt;：&lt;br&gt;：&lt;br&gt;]]&gt;&lt;/description&gt;&lt;Style&gt;&lt;IconStyle&gt;&lt;color&gt;FFFFFFFF&lt;/color&gt;&lt;scale&gt;1&lt;/scale&gt;&lt;heading&gt;0&lt;/heading&gt;&lt;Icon&gt;&lt;href&gt;https://www.pref.oita.jp/uploaded/life/2327624_4659446_img.png&lt;/href&gt;&lt;/Icon&gt;&lt;/IconStyle&gt;&lt;/Style&gt;&lt;Point&gt;&lt;coordinates&gt;131.899827361569,32.9565693364031&lt;/coordinates&gt;&lt;/Point&gt;&lt;/Placemark&gt;</v>
      </c>
    </row>
    <row r="110" spans="1:51">
      <c r="A110" s="198">
        <v>105</v>
      </c>
      <c r="B110" s="211" t="s">
        <v>5496</v>
      </c>
      <c r="C110" s="4" t="str">
        <f t="shared" si="16"/>
        <v>名称：ゆう調剤薬局佐伯東店&lt;br&gt;住所：佐伯市長島町１丁目４番１７号&lt;br&gt;施設分類：薬局&lt;br&gt;TEL：0972-28-5533&lt;br&gt;：&lt;br&gt;：&lt;br&gt;：&lt;br&gt;</v>
      </c>
      <c r="D110" s="211"/>
      <c r="E110" s="202"/>
      <c r="F110" s="202" t="s">
        <v>4419</v>
      </c>
      <c r="G110" s="202">
        <v>32.964165369560803</v>
      </c>
      <c r="H110" s="202">
        <v>131.90598823055799</v>
      </c>
      <c r="I110" s="202" t="s">
        <v>2025</v>
      </c>
      <c r="J110" s="202" t="s">
        <v>2073</v>
      </c>
      <c r="K110" s="240" t="s">
        <v>2074</v>
      </c>
      <c r="L110" s="240"/>
      <c r="M110" s="240"/>
      <c r="N110" s="240"/>
      <c r="O110" s="4" t="s">
        <v>4085</v>
      </c>
      <c r="P110" s="246">
        <v>1</v>
      </c>
      <c r="Q110" s="246"/>
      <c r="R110" s="246" t="str">
        <f t="shared" si="13"/>
        <v>FFFFFFFF</v>
      </c>
      <c r="S110" s="202">
        <v>100</v>
      </c>
      <c r="T110" s="202">
        <v>100</v>
      </c>
      <c r="U110" s="202">
        <v>100</v>
      </c>
      <c r="V110" s="202">
        <v>100</v>
      </c>
      <c r="X110" s="242"/>
      <c r="Z110" s="239">
        <f t="shared" si="17"/>
        <v>0</v>
      </c>
      <c r="AA110" s="253" t="s">
        <v>4179</v>
      </c>
      <c r="AB110" s="265" t="str">
        <f t="shared" si="20"/>
        <v>ゆう調剤薬局佐伯東店</v>
      </c>
      <c r="AC110" s="254" t="s">
        <v>4194</v>
      </c>
      <c r="AD110" s="254" t="s">
        <v>4181</v>
      </c>
      <c r="AE110" s="254">
        <f t="shared" si="21"/>
        <v>0</v>
      </c>
      <c r="AF110" s="254" t="s">
        <v>4182</v>
      </c>
      <c r="AG110" s="254" t="s">
        <v>4183</v>
      </c>
      <c r="AH110" s="74" t="str">
        <f t="shared" si="22"/>
        <v>名称：ゆう調剤薬局佐伯東店&lt;br&gt;住所：佐伯市長島町１丁目４番１７号&lt;br&gt;施設分類：薬局&lt;br&gt;TEL：0972-28-5533&lt;br&gt;：&lt;br&gt;：&lt;br&gt;：&lt;br&gt;</v>
      </c>
      <c r="AI110" s="255" t="s">
        <v>4184</v>
      </c>
      <c r="AJ110" s="253" t="str">
        <f t="shared" si="14"/>
        <v>FFFFFFFF</v>
      </c>
      <c r="AK110" s="253" t="s">
        <v>4185</v>
      </c>
      <c r="AL110" s="265">
        <f t="shared" si="15"/>
        <v>1</v>
      </c>
      <c r="AM110" s="253" t="s">
        <v>4186</v>
      </c>
      <c r="AN110" s="253" t="s">
        <v>4187</v>
      </c>
      <c r="AO110" s="254">
        <f t="shared" si="18"/>
        <v>0</v>
      </c>
      <c r="AP110" s="253" t="s">
        <v>4188</v>
      </c>
      <c r="AQ110" s="74" t="str">
        <f t="shared" si="23"/>
        <v>https://www.pref.oita.jp/uploaded/life/2327624_4659446_img.png</v>
      </c>
      <c r="AR110" s="254" t="s">
        <v>4189</v>
      </c>
      <c r="AS110" s="254" t="s">
        <v>4190</v>
      </c>
      <c r="AT110" s="265">
        <f t="shared" si="24"/>
        <v>131.90598823055799</v>
      </c>
      <c r="AU110" s="254" t="s">
        <v>4191</v>
      </c>
      <c r="AV110" s="265">
        <f t="shared" si="25"/>
        <v>32.964165369560803</v>
      </c>
      <c r="AW110" s="254" t="s">
        <v>4192</v>
      </c>
      <c r="AX110" s="254" t="s">
        <v>4193</v>
      </c>
      <c r="AY110" s="244" t="str">
        <f t="shared" si="19"/>
        <v>&lt;Placemark&gt;&lt;name&gt;ゆう調剤薬局佐伯東店&lt;/name&gt;&lt;Snippet maxLines="0"&gt;&lt;/Snippet&gt;&lt;description&gt;&lt;![CDATA[名称：ゆう調剤薬局佐伯東店&lt;br&gt;住所：佐伯市長島町１丁目４番１７号&lt;br&gt;施設分類：薬局&lt;br&gt;TEL：0972-28-5533&lt;br&gt;：&lt;br&gt;：&lt;br&gt;：&lt;br&gt;]]&gt;&lt;/description&gt;&lt;Style&gt;&lt;IconStyle&gt;&lt;color&gt;FFFFFFFF&lt;/color&gt;&lt;scale&gt;1&lt;/scale&gt;&lt;heading&gt;0&lt;/heading&gt;&lt;Icon&gt;&lt;href&gt;https://www.pref.oita.jp/uploaded/life/2327624_4659446_img.png&lt;/href&gt;&lt;/Icon&gt;&lt;/IconStyle&gt;&lt;/Style&gt;&lt;Point&gt;&lt;coordinates&gt;131.905988230558,32.9641653695608&lt;/coordinates&gt;&lt;/Point&gt;&lt;/Placemark&gt;</v>
      </c>
    </row>
    <row r="111" spans="1:51">
      <c r="A111" s="198">
        <v>106</v>
      </c>
      <c r="B111" s="211" t="s">
        <v>5495</v>
      </c>
      <c r="C111" s="4" t="str">
        <f t="shared" si="16"/>
        <v>名称：下川薬局光陽台店&lt;br&gt;住所：佐伯市池田１７１２番３０&lt;br&gt;施設分類：薬局&lt;br&gt;TEL：0972-28-8585&lt;br&gt;：&lt;br&gt;：&lt;br&gt;：&lt;br&gt;</v>
      </c>
      <c r="D111" s="211"/>
      <c r="E111" s="202"/>
      <c r="F111" s="202" t="s">
        <v>4420</v>
      </c>
      <c r="G111" s="202">
        <v>32.946427757539297</v>
      </c>
      <c r="H111" s="202">
        <v>131.89687597027299</v>
      </c>
      <c r="I111" s="202" t="s">
        <v>2025</v>
      </c>
      <c r="J111" s="202" t="s">
        <v>2075</v>
      </c>
      <c r="K111" s="240" t="s">
        <v>2076</v>
      </c>
      <c r="L111" s="240"/>
      <c r="M111" s="240"/>
      <c r="N111" s="240"/>
      <c r="O111" s="4" t="s">
        <v>4085</v>
      </c>
      <c r="P111" s="246">
        <v>1</v>
      </c>
      <c r="Q111" s="246"/>
      <c r="R111" s="246" t="str">
        <f t="shared" si="13"/>
        <v>FFFFFFFF</v>
      </c>
      <c r="S111" s="202">
        <v>100</v>
      </c>
      <c r="T111" s="202">
        <v>100</v>
      </c>
      <c r="U111" s="202">
        <v>100</v>
      </c>
      <c r="V111" s="202">
        <v>100</v>
      </c>
      <c r="X111" s="242"/>
      <c r="Z111" s="239">
        <f t="shared" si="17"/>
        <v>0</v>
      </c>
      <c r="AA111" s="253" t="s">
        <v>4179</v>
      </c>
      <c r="AB111" s="265" t="str">
        <f t="shared" si="20"/>
        <v>下川薬局光陽台店</v>
      </c>
      <c r="AC111" s="254" t="s">
        <v>4194</v>
      </c>
      <c r="AD111" s="254" t="s">
        <v>4181</v>
      </c>
      <c r="AE111" s="254">
        <f t="shared" si="21"/>
        <v>0</v>
      </c>
      <c r="AF111" s="254" t="s">
        <v>4182</v>
      </c>
      <c r="AG111" s="254" t="s">
        <v>4183</v>
      </c>
      <c r="AH111" s="74" t="str">
        <f t="shared" si="22"/>
        <v>名称：下川薬局光陽台店&lt;br&gt;住所：佐伯市池田１７１２番３０&lt;br&gt;施設分類：薬局&lt;br&gt;TEL：0972-28-8585&lt;br&gt;：&lt;br&gt;：&lt;br&gt;：&lt;br&gt;</v>
      </c>
      <c r="AI111" s="255" t="s">
        <v>4184</v>
      </c>
      <c r="AJ111" s="253" t="str">
        <f t="shared" si="14"/>
        <v>FFFFFFFF</v>
      </c>
      <c r="AK111" s="253" t="s">
        <v>4185</v>
      </c>
      <c r="AL111" s="265">
        <f t="shared" si="15"/>
        <v>1</v>
      </c>
      <c r="AM111" s="253" t="s">
        <v>4186</v>
      </c>
      <c r="AN111" s="253" t="s">
        <v>4187</v>
      </c>
      <c r="AO111" s="254">
        <f t="shared" si="18"/>
        <v>0</v>
      </c>
      <c r="AP111" s="253" t="s">
        <v>4188</v>
      </c>
      <c r="AQ111" s="74" t="str">
        <f t="shared" si="23"/>
        <v>https://www.pref.oita.jp/uploaded/life/2327624_4659446_img.png</v>
      </c>
      <c r="AR111" s="254" t="s">
        <v>4189</v>
      </c>
      <c r="AS111" s="254" t="s">
        <v>4190</v>
      </c>
      <c r="AT111" s="265">
        <f t="shared" si="24"/>
        <v>131.89687597027299</v>
      </c>
      <c r="AU111" s="254" t="s">
        <v>4191</v>
      </c>
      <c r="AV111" s="265">
        <f t="shared" si="25"/>
        <v>32.946427757539297</v>
      </c>
      <c r="AW111" s="254" t="s">
        <v>4192</v>
      </c>
      <c r="AX111" s="254" t="s">
        <v>4193</v>
      </c>
      <c r="AY111" s="244" t="str">
        <f t="shared" si="19"/>
        <v>&lt;Placemark&gt;&lt;name&gt;下川薬局光陽台店&lt;/name&gt;&lt;Snippet maxLines="0"&gt;&lt;/Snippet&gt;&lt;description&gt;&lt;![CDATA[名称：下川薬局光陽台店&lt;br&gt;住所：佐伯市池田１７１２番３０&lt;br&gt;施設分類：薬局&lt;br&gt;TEL：0972-28-8585&lt;br&gt;：&lt;br&gt;：&lt;br&gt;：&lt;br&gt;]]&gt;&lt;/description&gt;&lt;Style&gt;&lt;IconStyle&gt;&lt;color&gt;FFFFFFFF&lt;/color&gt;&lt;scale&gt;1&lt;/scale&gt;&lt;heading&gt;0&lt;/heading&gt;&lt;Icon&gt;&lt;href&gt;https://www.pref.oita.jp/uploaded/life/2327624_4659446_img.png&lt;/href&gt;&lt;/Icon&gt;&lt;/IconStyle&gt;&lt;/Style&gt;&lt;Point&gt;&lt;coordinates&gt;131.896875970273,32.9464277575393&lt;/coordinates&gt;&lt;/Point&gt;&lt;/Placemark&gt;</v>
      </c>
    </row>
    <row r="112" spans="1:51">
      <c r="A112" s="198">
        <v>107</v>
      </c>
      <c r="B112" s="211" t="s">
        <v>5494</v>
      </c>
      <c r="C112" s="4" t="str">
        <f t="shared" si="16"/>
        <v>名称：渡町台調剤薬局&lt;br&gt;住所：佐伯市長島町２－１３３－２&lt;br&gt;施設分類：薬局&lt;br&gt;TEL：0972-28-7052&lt;br&gt;：&lt;br&gt;：&lt;br&gt;：&lt;br&gt;</v>
      </c>
      <c r="D112" s="211"/>
      <c r="E112" s="245"/>
      <c r="F112" s="202" t="s">
        <v>4421</v>
      </c>
      <c r="G112" s="245">
        <v>32.961708000000002</v>
      </c>
      <c r="H112" s="202">
        <v>131.909605</v>
      </c>
      <c r="I112" s="245" t="s">
        <v>2025</v>
      </c>
      <c r="J112" s="245" t="s">
        <v>1930</v>
      </c>
      <c r="K112" s="240" t="s">
        <v>2077</v>
      </c>
      <c r="L112" s="240"/>
      <c r="M112" s="240"/>
      <c r="N112" s="240"/>
      <c r="O112" s="4" t="s">
        <v>4085</v>
      </c>
      <c r="P112" s="246">
        <v>1</v>
      </c>
      <c r="Q112" s="246"/>
      <c r="R112" s="246" t="str">
        <f t="shared" si="13"/>
        <v>FFFFFFFF</v>
      </c>
      <c r="S112" s="202">
        <v>100</v>
      </c>
      <c r="T112" s="202">
        <v>100</v>
      </c>
      <c r="U112" s="202">
        <v>100</v>
      </c>
      <c r="V112" s="202">
        <v>100</v>
      </c>
      <c r="X112" s="242"/>
      <c r="Z112" s="239">
        <f t="shared" si="17"/>
        <v>0</v>
      </c>
      <c r="AA112" s="253" t="s">
        <v>4179</v>
      </c>
      <c r="AB112" s="265" t="str">
        <f t="shared" si="20"/>
        <v>渡町台調剤薬局</v>
      </c>
      <c r="AC112" s="254" t="s">
        <v>4194</v>
      </c>
      <c r="AD112" s="254" t="s">
        <v>4181</v>
      </c>
      <c r="AE112" s="254">
        <f t="shared" si="21"/>
        <v>0</v>
      </c>
      <c r="AF112" s="254" t="s">
        <v>4182</v>
      </c>
      <c r="AG112" s="254" t="s">
        <v>4183</v>
      </c>
      <c r="AH112" s="74" t="str">
        <f t="shared" si="22"/>
        <v>名称：渡町台調剤薬局&lt;br&gt;住所：佐伯市長島町２－１３３－２&lt;br&gt;施設分類：薬局&lt;br&gt;TEL：0972-28-7052&lt;br&gt;：&lt;br&gt;：&lt;br&gt;：&lt;br&gt;</v>
      </c>
      <c r="AI112" s="255" t="s">
        <v>4184</v>
      </c>
      <c r="AJ112" s="253" t="str">
        <f t="shared" si="14"/>
        <v>FFFFFFFF</v>
      </c>
      <c r="AK112" s="253" t="s">
        <v>4185</v>
      </c>
      <c r="AL112" s="265">
        <f t="shared" si="15"/>
        <v>1</v>
      </c>
      <c r="AM112" s="253" t="s">
        <v>4186</v>
      </c>
      <c r="AN112" s="253" t="s">
        <v>4187</v>
      </c>
      <c r="AO112" s="254">
        <f t="shared" si="18"/>
        <v>0</v>
      </c>
      <c r="AP112" s="253" t="s">
        <v>4188</v>
      </c>
      <c r="AQ112" s="74" t="str">
        <f t="shared" si="23"/>
        <v>https://www.pref.oita.jp/uploaded/life/2327624_4659446_img.png</v>
      </c>
      <c r="AR112" s="254" t="s">
        <v>4189</v>
      </c>
      <c r="AS112" s="254" t="s">
        <v>4190</v>
      </c>
      <c r="AT112" s="265">
        <f t="shared" si="24"/>
        <v>131.909605</v>
      </c>
      <c r="AU112" s="254" t="s">
        <v>4191</v>
      </c>
      <c r="AV112" s="265">
        <f t="shared" si="25"/>
        <v>32.961708000000002</v>
      </c>
      <c r="AW112" s="254" t="s">
        <v>4192</v>
      </c>
      <c r="AX112" s="254" t="s">
        <v>4193</v>
      </c>
      <c r="AY112" s="244" t="str">
        <f t="shared" si="19"/>
        <v>&lt;Placemark&gt;&lt;name&gt;渡町台調剤薬局&lt;/name&gt;&lt;Snippet maxLines="0"&gt;&lt;/Snippet&gt;&lt;description&gt;&lt;![CDATA[名称：渡町台調剤薬局&lt;br&gt;住所：佐伯市長島町２－１３３－２&lt;br&gt;施設分類：薬局&lt;br&gt;TEL：0972-28-7052&lt;br&gt;：&lt;br&gt;：&lt;br&gt;：&lt;br&gt;]]&gt;&lt;/description&gt;&lt;Style&gt;&lt;IconStyle&gt;&lt;color&gt;FFFFFFFF&lt;/color&gt;&lt;scale&gt;1&lt;/scale&gt;&lt;heading&gt;0&lt;/heading&gt;&lt;Icon&gt;&lt;href&gt;https://www.pref.oita.jp/uploaded/life/2327624_4659446_img.png&lt;/href&gt;&lt;/Icon&gt;&lt;/IconStyle&gt;&lt;/Style&gt;&lt;Point&gt;&lt;coordinates&gt;131.909605,32.961708&lt;/coordinates&gt;&lt;/Point&gt;&lt;/Placemark&gt;</v>
      </c>
    </row>
    <row r="113" spans="1:51">
      <c r="A113" s="198">
        <v>108</v>
      </c>
      <c r="B113" s="211" t="s">
        <v>5493</v>
      </c>
      <c r="C113" s="4" t="str">
        <f t="shared" si="16"/>
        <v>名称：東町調剤薬局&lt;br&gt;住所：佐伯市東町１２２５１番２&lt;br&gt;施設分類：薬局&lt;br&gt;TEL：0972-28-7033&lt;br&gt;：&lt;br&gt;：&lt;br&gt;：&lt;br&gt;</v>
      </c>
      <c r="D113" s="211"/>
      <c r="E113" s="245"/>
      <c r="F113" s="202" t="s">
        <v>4422</v>
      </c>
      <c r="G113" s="245">
        <v>32.964427999999998</v>
      </c>
      <c r="H113" s="202">
        <v>131.90917099999999</v>
      </c>
      <c r="I113" s="245" t="s">
        <v>2025</v>
      </c>
      <c r="J113" s="245" t="s">
        <v>2078</v>
      </c>
      <c r="K113" s="240" t="s">
        <v>2079</v>
      </c>
      <c r="L113" s="240"/>
      <c r="M113" s="240"/>
      <c r="N113" s="240"/>
      <c r="O113" s="4" t="s">
        <v>4085</v>
      </c>
      <c r="P113" s="246">
        <v>1</v>
      </c>
      <c r="Q113" s="246"/>
      <c r="R113" s="246" t="str">
        <f t="shared" si="13"/>
        <v>FFFFFFFF</v>
      </c>
      <c r="S113" s="202">
        <v>100</v>
      </c>
      <c r="T113" s="202">
        <v>100</v>
      </c>
      <c r="U113" s="202">
        <v>100</v>
      </c>
      <c r="V113" s="202">
        <v>100</v>
      </c>
      <c r="X113" s="242"/>
      <c r="Z113" s="239">
        <f t="shared" si="17"/>
        <v>0</v>
      </c>
      <c r="AA113" s="253" t="s">
        <v>4179</v>
      </c>
      <c r="AB113" s="265" t="str">
        <f t="shared" si="20"/>
        <v>東町調剤薬局</v>
      </c>
      <c r="AC113" s="254" t="s">
        <v>4194</v>
      </c>
      <c r="AD113" s="254" t="s">
        <v>4181</v>
      </c>
      <c r="AE113" s="254">
        <f t="shared" si="21"/>
        <v>0</v>
      </c>
      <c r="AF113" s="254" t="s">
        <v>4182</v>
      </c>
      <c r="AG113" s="254" t="s">
        <v>4183</v>
      </c>
      <c r="AH113" s="74" t="str">
        <f t="shared" si="22"/>
        <v>名称：東町調剤薬局&lt;br&gt;住所：佐伯市東町１２２５１番２&lt;br&gt;施設分類：薬局&lt;br&gt;TEL：0972-28-7033&lt;br&gt;：&lt;br&gt;：&lt;br&gt;：&lt;br&gt;</v>
      </c>
      <c r="AI113" s="255" t="s">
        <v>4184</v>
      </c>
      <c r="AJ113" s="253" t="str">
        <f t="shared" si="14"/>
        <v>FFFFFFFF</v>
      </c>
      <c r="AK113" s="253" t="s">
        <v>4185</v>
      </c>
      <c r="AL113" s="265">
        <f t="shared" si="15"/>
        <v>1</v>
      </c>
      <c r="AM113" s="253" t="s">
        <v>4186</v>
      </c>
      <c r="AN113" s="253" t="s">
        <v>4187</v>
      </c>
      <c r="AO113" s="254">
        <f t="shared" si="18"/>
        <v>0</v>
      </c>
      <c r="AP113" s="253" t="s">
        <v>4188</v>
      </c>
      <c r="AQ113" s="74" t="str">
        <f t="shared" si="23"/>
        <v>https://www.pref.oita.jp/uploaded/life/2327624_4659446_img.png</v>
      </c>
      <c r="AR113" s="254" t="s">
        <v>4189</v>
      </c>
      <c r="AS113" s="254" t="s">
        <v>4190</v>
      </c>
      <c r="AT113" s="265">
        <f t="shared" si="24"/>
        <v>131.90917099999999</v>
      </c>
      <c r="AU113" s="254" t="s">
        <v>4191</v>
      </c>
      <c r="AV113" s="265">
        <f t="shared" si="25"/>
        <v>32.964427999999998</v>
      </c>
      <c r="AW113" s="254" t="s">
        <v>4192</v>
      </c>
      <c r="AX113" s="254" t="s">
        <v>4193</v>
      </c>
      <c r="AY113" s="244" t="str">
        <f t="shared" si="19"/>
        <v>&lt;Placemark&gt;&lt;name&gt;東町調剤薬局&lt;/name&gt;&lt;Snippet maxLines="0"&gt;&lt;/Snippet&gt;&lt;description&gt;&lt;![CDATA[名称：東町調剤薬局&lt;br&gt;住所：佐伯市東町１２２５１番２&lt;br&gt;施設分類：薬局&lt;br&gt;TEL：0972-28-7033&lt;br&gt;：&lt;br&gt;：&lt;br&gt;：&lt;br&gt;]]&gt;&lt;/description&gt;&lt;Style&gt;&lt;IconStyle&gt;&lt;color&gt;FFFFFFFF&lt;/color&gt;&lt;scale&gt;1&lt;/scale&gt;&lt;heading&gt;0&lt;/heading&gt;&lt;Icon&gt;&lt;href&gt;https://www.pref.oita.jp/uploaded/life/2327624_4659446_img.png&lt;/href&gt;&lt;/Icon&gt;&lt;/IconStyle&gt;&lt;/Style&gt;&lt;Point&gt;&lt;coordinates&gt;131.909171,32.964428&lt;/coordinates&gt;&lt;/Point&gt;&lt;/Placemark&gt;</v>
      </c>
    </row>
    <row r="114" spans="1:51">
      <c r="A114" s="198">
        <v>109</v>
      </c>
      <c r="B114" s="211" t="s">
        <v>5492</v>
      </c>
      <c r="C114" s="4" t="str">
        <f t="shared" si="16"/>
        <v>名称：佐伯調剤薬局&lt;br&gt;住所：佐伯市常盤西町７番１３号&lt;br&gt;施設分類：薬局&lt;br&gt;TEL：0972-22-9789&lt;br&gt;：&lt;br&gt;：&lt;br&gt;：&lt;br&gt;</v>
      </c>
      <c r="D114" s="211"/>
      <c r="E114" s="202"/>
      <c r="F114" s="202" t="s">
        <v>4423</v>
      </c>
      <c r="G114" s="202">
        <v>32.965023741810903</v>
      </c>
      <c r="H114" s="202">
        <v>131.89981219112201</v>
      </c>
      <c r="I114" s="202" t="s">
        <v>2025</v>
      </c>
      <c r="J114" s="202" t="s">
        <v>2080</v>
      </c>
      <c r="K114" s="240" t="s">
        <v>2081</v>
      </c>
      <c r="L114" s="240"/>
      <c r="M114" s="240"/>
      <c r="N114" s="240"/>
      <c r="O114" s="4" t="s">
        <v>4085</v>
      </c>
      <c r="P114" s="246">
        <v>1</v>
      </c>
      <c r="Q114" s="246"/>
      <c r="R114" s="246" t="str">
        <f t="shared" si="13"/>
        <v>FFFFFFFF</v>
      </c>
      <c r="S114" s="202">
        <v>100</v>
      </c>
      <c r="T114" s="202">
        <v>100</v>
      </c>
      <c r="U114" s="202">
        <v>100</v>
      </c>
      <c r="V114" s="202">
        <v>100</v>
      </c>
      <c r="X114" s="242"/>
      <c r="Z114" s="239">
        <f t="shared" si="17"/>
        <v>0</v>
      </c>
      <c r="AA114" s="253" t="s">
        <v>4179</v>
      </c>
      <c r="AB114" s="265" t="str">
        <f t="shared" si="20"/>
        <v>佐伯調剤薬局</v>
      </c>
      <c r="AC114" s="254" t="s">
        <v>4194</v>
      </c>
      <c r="AD114" s="254" t="s">
        <v>4181</v>
      </c>
      <c r="AE114" s="254">
        <f t="shared" si="21"/>
        <v>0</v>
      </c>
      <c r="AF114" s="254" t="s">
        <v>4182</v>
      </c>
      <c r="AG114" s="254" t="s">
        <v>4183</v>
      </c>
      <c r="AH114" s="74" t="str">
        <f t="shared" si="22"/>
        <v>名称：佐伯調剤薬局&lt;br&gt;住所：佐伯市常盤西町７番１３号&lt;br&gt;施設分類：薬局&lt;br&gt;TEL：0972-22-9789&lt;br&gt;：&lt;br&gt;：&lt;br&gt;：&lt;br&gt;</v>
      </c>
      <c r="AI114" s="255" t="s">
        <v>4184</v>
      </c>
      <c r="AJ114" s="253" t="str">
        <f t="shared" si="14"/>
        <v>FFFFFFFF</v>
      </c>
      <c r="AK114" s="253" t="s">
        <v>4185</v>
      </c>
      <c r="AL114" s="265">
        <f t="shared" si="15"/>
        <v>1</v>
      </c>
      <c r="AM114" s="253" t="s">
        <v>4186</v>
      </c>
      <c r="AN114" s="253" t="s">
        <v>4187</v>
      </c>
      <c r="AO114" s="254">
        <f t="shared" si="18"/>
        <v>0</v>
      </c>
      <c r="AP114" s="253" t="s">
        <v>4188</v>
      </c>
      <c r="AQ114" s="74" t="str">
        <f t="shared" si="23"/>
        <v>https://www.pref.oita.jp/uploaded/life/2327624_4659446_img.png</v>
      </c>
      <c r="AR114" s="254" t="s">
        <v>4189</v>
      </c>
      <c r="AS114" s="254" t="s">
        <v>4190</v>
      </c>
      <c r="AT114" s="265">
        <f t="shared" si="24"/>
        <v>131.89981219112201</v>
      </c>
      <c r="AU114" s="254" t="s">
        <v>4191</v>
      </c>
      <c r="AV114" s="265">
        <f t="shared" si="25"/>
        <v>32.965023741810903</v>
      </c>
      <c r="AW114" s="254" t="s">
        <v>4192</v>
      </c>
      <c r="AX114" s="254" t="s">
        <v>4193</v>
      </c>
      <c r="AY114" s="244" t="str">
        <f t="shared" si="19"/>
        <v>&lt;Placemark&gt;&lt;name&gt;佐伯調剤薬局&lt;/name&gt;&lt;Snippet maxLines="0"&gt;&lt;/Snippet&gt;&lt;description&gt;&lt;![CDATA[名称：佐伯調剤薬局&lt;br&gt;住所：佐伯市常盤西町７番１３号&lt;br&gt;施設分類：薬局&lt;br&gt;TEL：0972-22-9789&lt;br&gt;：&lt;br&gt;：&lt;br&gt;：&lt;br&gt;]]&gt;&lt;/description&gt;&lt;Style&gt;&lt;IconStyle&gt;&lt;color&gt;FFFFFFFF&lt;/color&gt;&lt;scale&gt;1&lt;/scale&gt;&lt;heading&gt;0&lt;/heading&gt;&lt;Icon&gt;&lt;href&gt;https://www.pref.oita.jp/uploaded/life/2327624_4659446_img.png&lt;/href&gt;&lt;/Icon&gt;&lt;/IconStyle&gt;&lt;/Style&gt;&lt;Point&gt;&lt;coordinates&gt;131.899812191122,32.9650237418109&lt;/coordinates&gt;&lt;/Point&gt;&lt;/Placemark&gt;</v>
      </c>
    </row>
    <row r="115" spans="1:51">
      <c r="A115" s="198">
        <v>110</v>
      </c>
      <c r="B115" s="211" t="s">
        <v>5491</v>
      </c>
      <c r="C115" s="4" t="str">
        <f t="shared" si="16"/>
        <v>名称：いちご薬局&lt;br&gt;住所：佐伯市常盤東町１０番１６号&lt;br&gt;施設分類：薬局&lt;br&gt;TEL：0972-28-5080&lt;br&gt;：&lt;br&gt;：&lt;br&gt;：&lt;br&gt;</v>
      </c>
      <c r="D115" s="211"/>
      <c r="E115" s="202"/>
      <c r="F115" s="202" t="s">
        <v>4424</v>
      </c>
      <c r="G115" s="202">
        <v>32.966326030903097</v>
      </c>
      <c r="H115" s="202">
        <v>131.90277134097801</v>
      </c>
      <c r="I115" s="202" t="s">
        <v>2025</v>
      </c>
      <c r="J115" s="202" t="s">
        <v>2082</v>
      </c>
      <c r="K115" s="240" t="s">
        <v>2083</v>
      </c>
      <c r="L115" s="240"/>
      <c r="M115" s="240"/>
      <c r="N115" s="240"/>
      <c r="O115" s="4" t="s">
        <v>4085</v>
      </c>
      <c r="P115" s="246">
        <v>1</v>
      </c>
      <c r="Q115" s="246"/>
      <c r="R115" s="246" t="str">
        <f t="shared" si="13"/>
        <v>FFFFFFFF</v>
      </c>
      <c r="S115" s="202">
        <v>100</v>
      </c>
      <c r="T115" s="202">
        <v>100</v>
      </c>
      <c r="U115" s="202">
        <v>100</v>
      </c>
      <c r="V115" s="202">
        <v>100</v>
      </c>
      <c r="X115" s="242"/>
      <c r="Z115" s="239">
        <f t="shared" si="17"/>
        <v>0</v>
      </c>
      <c r="AA115" s="253" t="s">
        <v>4179</v>
      </c>
      <c r="AB115" s="265" t="str">
        <f t="shared" si="20"/>
        <v>いちご薬局</v>
      </c>
      <c r="AC115" s="254" t="s">
        <v>4194</v>
      </c>
      <c r="AD115" s="254" t="s">
        <v>4181</v>
      </c>
      <c r="AE115" s="254">
        <f t="shared" si="21"/>
        <v>0</v>
      </c>
      <c r="AF115" s="254" t="s">
        <v>4182</v>
      </c>
      <c r="AG115" s="254" t="s">
        <v>4183</v>
      </c>
      <c r="AH115" s="74" t="str">
        <f t="shared" si="22"/>
        <v>名称：いちご薬局&lt;br&gt;住所：佐伯市常盤東町１０番１６号&lt;br&gt;施設分類：薬局&lt;br&gt;TEL：0972-28-5080&lt;br&gt;：&lt;br&gt;：&lt;br&gt;：&lt;br&gt;</v>
      </c>
      <c r="AI115" s="255" t="s">
        <v>4184</v>
      </c>
      <c r="AJ115" s="253" t="str">
        <f t="shared" si="14"/>
        <v>FFFFFFFF</v>
      </c>
      <c r="AK115" s="253" t="s">
        <v>4185</v>
      </c>
      <c r="AL115" s="265">
        <f t="shared" si="15"/>
        <v>1</v>
      </c>
      <c r="AM115" s="253" t="s">
        <v>4186</v>
      </c>
      <c r="AN115" s="253" t="s">
        <v>4187</v>
      </c>
      <c r="AO115" s="254">
        <f t="shared" si="18"/>
        <v>0</v>
      </c>
      <c r="AP115" s="253" t="s">
        <v>4188</v>
      </c>
      <c r="AQ115" s="74" t="str">
        <f t="shared" si="23"/>
        <v>https://www.pref.oita.jp/uploaded/life/2327624_4659446_img.png</v>
      </c>
      <c r="AR115" s="254" t="s">
        <v>4189</v>
      </c>
      <c r="AS115" s="254" t="s">
        <v>4190</v>
      </c>
      <c r="AT115" s="265">
        <f t="shared" si="24"/>
        <v>131.90277134097801</v>
      </c>
      <c r="AU115" s="254" t="s">
        <v>4191</v>
      </c>
      <c r="AV115" s="265">
        <f t="shared" si="25"/>
        <v>32.966326030903097</v>
      </c>
      <c r="AW115" s="254" t="s">
        <v>4192</v>
      </c>
      <c r="AX115" s="254" t="s">
        <v>4193</v>
      </c>
      <c r="AY115" s="244" t="str">
        <f t="shared" si="19"/>
        <v>&lt;Placemark&gt;&lt;name&gt;いちご薬局&lt;/name&gt;&lt;Snippet maxLines="0"&gt;&lt;/Snippet&gt;&lt;description&gt;&lt;![CDATA[名称：いちご薬局&lt;br&gt;住所：佐伯市常盤東町１０番１６号&lt;br&gt;施設分類：薬局&lt;br&gt;TEL：0972-28-5080&lt;br&gt;：&lt;br&gt;：&lt;br&gt;：&lt;br&gt;]]&gt;&lt;/description&gt;&lt;Style&gt;&lt;IconStyle&gt;&lt;color&gt;FFFFFFFF&lt;/color&gt;&lt;scale&gt;1&lt;/scale&gt;&lt;heading&gt;0&lt;/heading&gt;&lt;Icon&gt;&lt;href&gt;https://www.pref.oita.jp/uploaded/life/2327624_4659446_img.png&lt;/href&gt;&lt;/Icon&gt;&lt;/IconStyle&gt;&lt;/Style&gt;&lt;Point&gt;&lt;coordinates&gt;131.902771340978,32.9663260309031&lt;/coordinates&gt;&lt;/Point&gt;&lt;/Placemark&gt;</v>
      </c>
    </row>
    <row r="116" spans="1:51">
      <c r="A116" s="198">
        <v>111</v>
      </c>
      <c r="B116" s="211" t="s">
        <v>5490</v>
      </c>
      <c r="C116" s="4" t="str">
        <f t="shared" si="16"/>
        <v>名称：駅前調剤薬局&lt;br&gt;住所：佐伯市駅前２丁目５番１０号&lt;br&gt;施設分類：薬局&lt;br&gt;TEL：0972-23-0145&lt;br&gt;：&lt;br&gt;：&lt;br&gt;：&lt;br&gt;</v>
      </c>
      <c r="D116" s="211"/>
      <c r="E116" s="202"/>
      <c r="F116" s="202" t="s">
        <v>4425</v>
      </c>
      <c r="G116" s="202">
        <v>32.973266000000002</v>
      </c>
      <c r="H116" s="202">
        <v>131.90281999999999</v>
      </c>
      <c r="I116" s="202" t="s">
        <v>2025</v>
      </c>
      <c r="J116" s="202" t="s">
        <v>2084</v>
      </c>
      <c r="K116" s="240" t="s">
        <v>2085</v>
      </c>
      <c r="L116" s="240"/>
      <c r="M116" s="240"/>
      <c r="N116" s="240"/>
      <c r="O116" s="4" t="s">
        <v>4085</v>
      </c>
      <c r="P116" s="246">
        <v>1</v>
      </c>
      <c r="Q116" s="246"/>
      <c r="R116" s="246" t="str">
        <f t="shared" si="13"/>
        <v>FFFFFFFF</v>
      </c>
      <c r="S116" s="202">
        <v>100</v>
      </c>
      <c r="T116" s="202">
        <v>100</v>
      </c>
      <c r="U116" s="202">
        <v>100</v>
      </c>
      <c r="V116" s="202">
        <v>100</v>
      </c>
      <c r="X116" s="242"/>
      <c r="Z116" s="239">
        <f t="shared" si="17"/>
        <v>0</v>
      </c>
      <c r="AA116" s="253" t="s">
        <v>4179</v>
      </c>
      <c r="AB116" s="265" t="str">
        <f t="shared" si="20"/>
        <v>駅前調剤薬局</v>
      </c>
      <c r="AC116" s="254" t="s">
        <v>4194</v>
      </c>
      <c r="AD116" s="254" t="s">
        <v>4181</v>
      </c>
      <c r="AE116" s="254">
        <f t="shared" si="21"/>
        <v>0</v>
      </c>
      <c r="AF116" s="254" t="s">
        <v>4182</v>
      </c>
      <c r="AG116" s="254" t="s">
        <v>4183</v>
      </c>
      <c r="AH116" s="74" t="str">
        <f t="shared" si="22"/>
        <v>名称：駅前調剤薬局&lt;br&gt;住所：佐伯市駅前２丁目５番１０号&lt;br&gt;施設分類：薬局&lt;br&gt;TEL：0972-23-0145&lt;br&gt;：&lt;br&gt;：&lt;br&gt;：&lt;br&gt;</v>
      </c>
      <c r="AI116" s="255" t="s">
        <v>4184</v>
      </c>
      <c r="AJ116" s="253" t="str">
        <f t="shared" si="14"/>
        <v>FFFFFFFF</v>
      </c>
      <c r="AK116" s="253" t="s">
        <v>4185</v>
      </c>
      <c r="AL116" s="265">
        <f t="shared" si="15"/>
        <v>1</v>
      </c>
      <c r="AM116" s="253" t="s">
        <v>4186</v>
      </c>
      <c r="AN116" s="253" t="s">
        <v>4187</v>
      </c>
      <c r="AO116" s="254">
        <f t="shared" si="18"/>
        <v>0</v>
      </c>
      <c r="AP116" s="253" t="s">
        <v>4188</v>
      </c>
      <c r="AQ116" s="74" t="str">
        <f t="shared" si="23"/>
        <v>https://www.pref.oita.jp/uploaded/life/2327624_4659446_img.png</v>
      </c>
      <c r="AR116" s="254" t="s">
        <v>4189</v>
      </c>
      <c r="AS116" s="254" t="s">
        <v>4190</v>
      </c>
      <c r="AT116" s="265">
        <f t="shared" si="24"/>
        <v>131.90281999999999</v>
      </c>
      <c r="AU116" s="254" t="s">
        <v>4191</v>
      </c>
      <c r="AV116" s="265">
        <f t="shared" si="25"/>
        <v>32.973266000000002</v>
      </c>
      <c r="AW116" s="254" t="s">
        <v>4192</v>
      </c>
      <c r="AX116" s="254" t="s">
        <v>4193</v>
      </c>
      <c r="AY116" s="244" t="str">
        <f t="shared" si="19"/>
        <v>&lt;Placemark&gt;&lt;name&gt;駅前調剤薬局&lt;/name&gt;&lt;Snippet maxLines="0"&gt;&lt;/Snippet&gt;&lt;description&gt;&lt;![CDATA[名称：駅前調剤薬局&lt;br&gt;住所：佐伯市駅前２丁目５番１０号&lt;br&gt;施設分類：薬局&lt;br&gt;TEL：0972-23-0145&lt;br&gt;：&lt;br&gt;：&lt;br&gt;：&lt;br&gt;]]&gt;&lt;/description&gt;&lt;Style&gt;&lt;IconStyle&gt;&lt;color&gt;FFFFFFFF&lt;/color&gt;&lt;scale&gt;1&lt;/scale&gt;&lt;heading&gt;0&lt;/heading&gt;&lt;Icon&gt;&lt;href&gt;https://www.pref.oita.jp/uploaded/life/2327624_4659446_img.png&lt;/href&gt;&lt;/Icon&gt;&lt;/IconStyle&gt;&lt;/Style&gt;&lt;Point&gt;&lt;coordinates&gt;131.90282,32.973266&lt;/coordinates&gt;&lt;/Point&gt;&lt;/Placemark&gt;</v>
      </c>
    </row>
    <row r="117" spans="1:51">
      <c r="A117" s="198">
        <v>112</v>
      </c>
      <c r="B117" s="211" t="s">
        <v>3043</v>
      </c>
      <c r="C117" s="4" t="str">
        <f t="shared" si="16"/>
        <v>名称：ドラッグセイムス佐伯中の島薬局&lt;br&gt;住所：佐伯市中の島１－８－７&lt;br&gt;施設分類：薬局&lt;br&gt;TEL：0972-20-5777&lt;br&gt;：&lt;br&gt;：&lt;br&gt;：&lt;br&gt;</v>
      </c>
      <c r="D117" s="211"/>
      <c r="E117" s="202"/>
      <c r="F117" s="202" t="s">
        <v>4426</v>
      </c>
      <c r="G117" s="202">
        <v>32.955472016699503</v>
      </c>
      <c r="H117" s="202">
        <v>131.90264118787101</v>
      </c>
      <c r="I117" s="202" t="s">
        <v>2025</v>
      </c>
      <c r="J117" s="202" t="s">
        <v>2115</v>
      </c>
      <c r="K117" s="240" t="s">
        <v>2116</v>
      </c>
      <c r="L117" s="240"/>
      <c r="M117" s="240"/>
      <c r="N117" s="240"/>
      <c r="O117" s="4" t="s">
        <v>4085</v>
      </c>
      <c r="P117" s="246">
        <v>1</v>
      </c>
      <c r="Q117" s="246"/>
      <c r="R117" s="246" t="str">
        <f t="shared" si="13"/>
        <v>FFFFFFFF</v>
      </c>
      <c r="S117" s="202">
        <v>100</v>
      </c>
      <c r="T117" s="202">
        <v>100</v>
      </c>
      <c r="U117" s="202">
        <v>100</v>
      </c>
      <c r="V117" s="202">
        <v>100</v>
      </c>
      <c r="X117" s="242"/>
      <c r="Z117" s="239">
        <f t="shared" si="17"/>
        <v>0</v>
      </c>
      <c r="AA117" s="253" t="s">
        <v>4179</v>
      </c>
      <c r="AB117" s="265" t="str">
        <f t="shared" si="20"/>
        <v>ドラッグセイムス佐伯中の島薬局</v>
      </c>
      <c r="AC117" s="254" t="s">
        <v>4194</v>
      </c>
      <c r="AD117" s="254" t="s">
        <v>4181</v>
      </c>
      <c r="AE117" s="254">
        <f t="shared" si="21"/>
        <v>0</v>
      </c>
      <c r="AF117" s="254" t="s">
        <v>4182</v>
      </c>
      <c r="AG117" s="254" t="s">
        <v>4183</v>
      </c>
      <c r="AH117" s="74" t="str">
        <f t="shared" si="22"/>
        <v>名称：ドラッグセイムス佐伯中の島薬局&lt;br&gt;住所：佐伯市中の島１－８－７&lt;br&gt;施設分類：薬局&lt;br&gt;TEL：0972-20-5777&lt;br&gt;：&lt;br&gt;：&lt;br&gt;：&lt;br&gt;</v>
      </c>
      <c r="AI117" s="255" t="s">
        <v>4184</v>
      </c>
      <c r="AJ117" s="253" t="str">
        <f t="shared" si="14"/>
        <v>FFFFFFFF</v>
      </c>
      <c r="AK117" s="253" t="s">
        <v>4185</v>
      </c>
      <c r="AL117" s="265">
        <f t="shared" si="15"/>
        <v>1</v>
      </c>
      <c r="AM117" s="253" t="s">
        <v>4186</v>
      </c>
      <c r="AN117" s="253" t="s">
        <v>4187</v>
      </c>
      <c r="AO117" s="254">
        <f t="shared" si="18"/>
        <v>0</v>
      </c>
      <c r="AP117" s="253" t="s">
        <v>4188</v>
      </c>
      <c r="AQ117" s="74" t="str">
        <f t="shared" si="23"/>
        <v>https://www.pref.oita.jp/uploaded/life/2327624_4659446_img.png</v>
      </c>
      <c r="AR117" s="254" t="s">
        <v>4189</v>
      </c>
      <c r="AS117" s="254" t="s">
        <v>4190</v>
      </c>
      <c r="AT117" s="265">
        <f t="shared" si="24"/>
        <v>131.90264118787101</v>
      </c>
      <c r="AU117" s="254" t="s">
        <v>4191</v>
      </c>
      <c r="AV117" s="265">
        <f t="shared" si="25"/>
        <v>32.955472016699503</v>
      </c>
      <c r="AW117" s="254" t="s">
        <v>4192</v>
      </c>
      <c r="AX117" s="254" t="s">
        <v>4193</v>
      </c>
      <c r="AY117" s="244" t="str">
        <f t="shared" si="19"/>
        <v>&lt;Placemark&gt;&lt;name&gt;ドラッグセイムス佐伯中の島薬局&lt;/name&gt;&lt;Snippet maxLines="0"&gt;&lt;/Snippet&gt;&lt;description&gt;&lt;![CDATA[名称：ドラッグセイムス佐伯中の島薬局&lt;br&gt;住所：佐伯市中の島１－８－７&lt;br&gt;施設分類：薬局&lt;br&gt;TEL：0972-20-5777&lt;br&gt;：&lt;br&gt;：&lt;br&gt;：&lt;br&gt;]]&gt;&lt;/description&gt;&lt;Style&gt;&lt;IconStyle&gt;&lt;color&gt;FFFFFFFF&lt;/color&gt;&lt;scale&gt;1&lt;/scale&gt;&lt;heading&gt;0&lt;/heading&gt;&lt;Icon&gt;&lt;href&gt;https://www.pref.oita.jp/uploaded/life/2327624_4659446_img.png&lt;/href&gt;&lt;/Icon&gt;&lt;/IconStyle&gt;&lt;/Style&gt;&lt;Point&gt;&lt;coordinates&gt;131.902641187871,32.9554720166995&lt;/coordinates&gt;&lt;/Point&gt;&lt;/Placemark&gt;</v>
      </c>
    </row>
    <row r="118" spans="1:51">
      <c r="A118" s="198">
        <v>113</v>
      </c>
      <c r="B118" s="211" t="s">
        <v>5489</v>
      </c>
      <c r="C118" s="4" t="str">
        <f t="shared" si="16"/>
        <v>名称：ドラッグコスモス佐伯女島店&lt;br&gt;住所：佐伯市女島区８９０３－１&lt;br&gt;施設分類：店舗販売（薬店）&lt;br&gt;TEL：0972-20-5135&lt;br&gt;：&lt;br&gt;：&lt;br&gt;：&lt;br&gt;</v>
      </c>
      <c r="D118" s="211"/>
      <c r="E118" s="245"/>
      <c r="F118" s="202" t="s">
        <v>4427</v>
      </c>
      <c r="G118" s="245">
        <v>32.960591999999998</v>
      </c>
      <c r="H118" s="202">
        <v>131.91650000000001</v>
      </c>
      <c r="I118" s="245" t="s">
        <v>4087</v>
      </c>
      <c r="J118" s="245" t="s">
        <v>2087</v>
      </c>
      <c r="K118" s="240" t="s">
        <v>2088</v>
      </c>
      <c r="L118" s="240"/>
      <c r="M118" s="240"/>
      <c r="N118" s="240"/>
      <c r="O118" s="4" t="s">
        <v>4280</v>
      </c>
      <c r="P118" s="246">
        <v>1</v>
      </c>
      <c r="Q118" s="246"/>
      <c r="R118" s="246" t="str">
        <f t="shared" si="13"/>
        <v>FFFFFFFF</v>
      </c>
      <c r="S118" s="202">
        <v>100</v>
      </c>
      <c r="T118" s="202">
        <v>100</v>
      </c>
      <c r="U118" s="202">
        <v>100</v>
      </c>
      <c r="V118" s="202">
        <v>100</v>
      </c>
      <c r="X118" s="242"/>
      <c r="Z118" s="239">
        <f t="shared" si="17"/>
        <v>0</v>
      </c>
      <c r="AA118" s="253" t="s">
        <v>4179</v>
      </c>
      <c r="AB118" s="265" t="str">
        <f t="shared" si="20"/>
        <v>ドラッグコスモス佐伯女島店</v>
      </c>
      <c r="AC118" s="254" t="s">
        <v>4194</v>
      </c>
      <c r="AD118" s="254" t="s">
        <v>4181</v>
      </c>
      <c r="AE118" s="254">
        <f t="shared" si="21"/>
        <v>0</v>
      </c>
      <c r="AF118" s="254" t="s">
        <v>4182</v>
      </c>
      <c r="AG118" s="254" t="s">
        <v>4183</v>
      </c>
      <c r="AH118" s="74" t="str">
        <f t="shared" si="22"/>
        <v>名称：ドラッグコスモス佐伯女島店&lt;br&gt;住所：佐伯市女島区８９０３－１&lt;br&gt;施設分類：店舗販売（薬店）&lt;br&gt;TEL：0972-20-5135&lt;br&gt;：&lt;br&gt;：&lt;br&gt;：&lt;br&gt;</v>
      </c>
      <c r="AI118" s="255" t="s">
        <v>4184</v>
      </c>
      <c r="AJ118" s="253" t="str">
        <f t="shared" si="14"/>
        <v>FFFFFFFF</v>
      </c>
      <c r="AK118" s="253" t="s">
        <v>4185</v>
      </c>
      <c r="AL118" s="265">
        <f t="shared" si="15"/>
        <v>1</v>
      </c>
      <c r="AM118" s="253" t="s">
        <v>4186</v>
      </c>
      <c r="AN118" s="253" t="s">
        <v>4187</v>
      </c>
      <c r="AO118" s="254">
        <f t="shared" si="18"/>
        <v>0</v>
      </c>
      <c r="AP118" s="253" t="s">
        <v>4188</v>
      </c>
      <c r="AQ118" s="74" t="str">
        <f t="shared" si="23"/>
        <v>https://cyberjapandata.gsi.go.jp/portal/sys/v4/symbols/097.png</v>
      </c>
      <c r="AR118" s="254" t="s">
        <v>4189</v>
      </c>
      <c r="AS118" s="254" t="s">
        <v>4190</v>
      </c>
      <c r="AT118" s="265">
        <f t="shared" si="24"/>
        <v>131.91650000000001</v>
      </c>
      <c r="AU118" s="254" t="s">
        <v>4191</v>
      </c>
      <c r="AV118" s="265">
        <f t="shared" si="25"/>
        <v>32.960591999999998</v>
      </c>
      <c r="AW118" s="254" t="s">
        <v>4192</v>
      </c>
      <c r="AX118" s="254" t="s">
        <v>4193</v>
      </c>
      <c r="AY118" s="244" t="str">
        <f t="shared" si="19"/>
        <v>&lt;Placemark&gt;&lt;name&gt;ドラッグコスモス佐伯女島店&lt;/name&gt;&lt;Snippet maxLines="0"&gt;&lt;/Snippet&gt;&lt;description&gt;&lt;![CDATA[名称：ドラッグコスモス佐伯女島店&lt;br&gt;住所：佐伯市女島区８９０３－１&lt;br&gt;施設分類：店舗販売（薬店）&lt;br&gt;TEL：0972-20-5135&lt;br&gt;：&lt;br&gt;：&lt;br&gt;：&lt;br&gt;]]&gt;&lt;/description&gt;&lt;Style&gt;&lt;IconStyle&gt;&lt;color&gt;FFFFFFFF&lt;/color&gt;&lt;scale&gt;1&lt;/scale&gt;&lt;heading&gt;0&lt;/heading&gt;&lt;Icon&gt;&lt;href&gt;https://cyberjapandata.gsi.go.jp/portal/sys/v4/symbols/097.png&lt;/href&gt;&lt;/Icon&gt;&lt;/IconStyle&gt;&lt;/Style&gt;&lt;Point&gt;&lt;coordinates&gt;131.9165,32.960592&lt;/coordinates&gt;&lt;/Point&gt;&lt;/Placemark&gt;</v>
      </c>
    </row>
    <row r="119" spans="1:51">
      <c r="A119" s="198">
        <v>114</v>
      </c>
      <c r="B119" s="211" t="s">
        <v>5488</v>
      </c>
      <c r="C119" s="4" t="str">
        <f t="shared" si="16"/>
        <v>名称：ドラッグコスモス脇津留店&lt;br&gt;住所：佐伯市鶴岡西町２丁目３２５&lt;br&gt;施設分類：店舗販売（薬店）&lt;br&gt;TEL：0972-20-0103&lt;br&gt;：&lt;br&gt;：&lt;br&gt;：&lt;br&gt;</v>
      </c>
      <c r="D119" s="211"/>
      <c r="E119" s="245"/>
      <c r="F119" s="202" t="s">
        <v>4428</v>
      </c>
      <c r="G119" s="245">
        <v>32.961405846090102</v>
      </c>
      <c r="H119" s="202">
        <v>131.86251816337801</v>
      </c>
      <c r="I119" s="245" t="s">
        <v>4087</v>
      </c>
      <c r="J119" s="245" t="s">
        <v>2089</v>
      </c>
      <c r="K119" s="240" t="s">
        <v>2090</v>
      </c>
      <c r="L119" s="240"/>
      <c r="M119" s="240"/>
      <c r="N119" s="240"/>
      <c r="O119" s="4" t="s">
        <v>4280</v>
      </c>
      <c r="P119" s="246">
        <v>1</v>
      </c>
      <c r="Q119" s="246"/>
      <c r="R119" s="246" t="str">
        <f t="shared" si="13"/>
        <v>FFFFFFFF</v>
      </c>
      <c r="S119" s="202">
        <v>100</v>
      </c>
      <c r="T119" s="202">
        <v>100</v>
      </c>
      <c r="U119" s="202">
        <v>100</v>
      </c>
      <c r="V119" s="202">
        <v>100</v>
      </c>
      <c r="X119" s="242"/>
      <c r="Z119" s="239">
        <f t="shared" si="17"/>
        <v>0</v>
      </c>
      <c r="AA119" s="253" t="s">
        <v>4179</v>
      </c>
      <c r="AB119" s="265" t="str">
        <f t="shared" si="20"/>
        <v>ドラッグコスモス脇津留店</v>
      </c>
      <c r="AC119" s="254" t="s">
        <v>4194</v>
      </c>
      <c r="AD119" s="254" t="s">
        <v>4181</v>
      </c>
      <c r="AE119" s="254">
        <f t="shared" si="21"/>
        <v>0</v>
      </c>
      <c r="AF119" s="254" t="s">
        <v>4182</v>
      </c>
      <c r="AG119" s="254" t="s">
        <v>4183</v>
      </c>
      <c r="AH119" s="74" t="str">
        <f t="shared" si="22"/>
        <v>名称：ドラッグコスモス脇津留店&lt;br&gt;住所：佐伯市鶴岡西町２丁目３２５&lt;br&gt;施設分類：店舗販売（薬店）&lt;br&gt;TEL：0972-20-0103&lt;br&gt;：&lt;br&gt;：&lt;br&gt;：&lt;br&gt;</v>
      </c>
      <c r="AI119" s="255" t="s">
        <v>4184</v>
      </c>
      <c r="AJ119" s="253" t="str">
        <f t="shared" si="14"/>
        <v>FFFFFFFF</v>
      </c>
      <c r="AK119" s="253" t="s">
        <v>4185</v>
      </c>
      <c r="AL119" s="265">
        <f t="shared" si="15"/>
        <v>1</v>
      </c>
      <c r="AM119" s="253" t="s">
        <v>4186</v>
      </c>
      <c r="AN119" s="253" t="s">
        <v>4187</v>
      </c>
      <c r="AO119" s="254">
        <f t="shared" si="18"/>
        <v>0</v>
      </c>
      <c r="AP119" s="253" t="s">
        <v>4188</v>
      </c>
      <c r="AQ119" s="74" t="str">
        <f t="shared" si="23"/>
        <v>https://cyberjapandata.gsi.go.jp/portal/sys/v4/symbols/097.png</v>
      </c>
      <c r="AR119" s="254" t="s">
        <v>4189</v>
      </c>
      <c r="AS119" s="254" t="s">
        <v>4190</v>
      </c>
      <c r="AT119" s="265">
        <f t="shared" si="24"/>
        <v>131.86251816337801</v>
      </c>
      <c r="AU119" s="254" t="s">
        <v>4191</v>
      </c>
      <c r="AV119" s="265">
        <f t="shared" si="25"/>
        <v>32.961405846090102</v>
      </c>
      <c r="AW119" s="254" t="s">
        <v>4192</v>
      </c>
      <c r="AX119" s="254" t="s">
        <v>4193</v>
      </c>
      <c r="AY119" s="244" t="str">
        <f t="shared" si="19"/>
        <v>&lt;Placemark&gt;&lt;name&gt;ドラッグコスモス脇津留店&lt;/name&gt;&lt;Snippet maxLines="0"&gt;&lt;/Snippet&gt;&lt;description&gt;&lt;![CDATA[名称：ドラッグコスモス脇津留店&lt;br&gt;住所：佐伯市鶴岡西町２丁目３２５&lt;br&gt;施設分類：店舗販売（薬店）&lt;br&gt;TEL：0972-20-0103&lt;br&gt;：&lt;br&gt;：&lt;br&gt;：&lt;br&gt;]]&gt;&lt;/description&gt;&lt;Style&gt;&lt;IconStyle&gt;&lt;color&gt;FFFFFFFF&lt;/color&gt;&lt;scale&gt;1&lt;/scale&gt;&lt;heading&gt;0&lt;/heading&gt;&lt;Icon&gt;&lt;href&gt;https://cyberjapandata.gsi.go.jp/portal/sys/v4/symbols/097.png&lt;/href&gt;&lt;/Icon&gt;&lt;/IconStyle&gt;&lt;/Style&gt;&lt;Point&gt;&lt;coordinates&gt;131.862518163378,32.9614058460901&lt;/coordinates&gt;&lt;/Point&gt;&lt;/Placemark&gt;</v>
      </c>
    </row>
    <row r="120" spans="1:51">
      <c r="A120" s="198">
        <v>115</v>
      </c>
      <c r="B120" s="211" t="s">
        <v>5487</v>
      </c>
      <c r="C120" s="4" t="str">
        <f t="shared" si="16"/>
        <v>名称：ファミリーショップたなか&lt;br&gt;住所：佐伯市弥生大字門田７５９－１&lt;br&gt;施設分類：店舗販売（薬店）&lt;br&gt;TEL：0972-46-0036&lt;br&gt;：&lt;br&gt;：&lt;br&gt;：&lt;br&gt;</v>
      </c>
      <c r="D120" s="211"/>
      <c r="E120" s="202"/>
      <c r="F120" s="202" t="s">
        <v>4429</v>
      </c>
      <c r="G120" s="202">
        <v>32.951492999999999</v>
      </c>
      <c r="H120" s="202">
        <v>131.84026800000001</v>
      </c>
      <c r="I120" s="202" t="s">
        <v>4087</v>
      </c>
      <c r="J120" s="202" t="s">
        <v>2091</v>
      </c>
      <c r="K120" s="240" t="s">
        <v>2092</v>
      </c>
      <c r="L120" s="240"/>
      <c r="M120" s="240"/>
      <c r="N120" s="240"/>
      <c r="O120" s="4" t="s">
        <v>4280</v>
      </c>
      <c r="P120" s="246">
        <v>1</v>
      </c>
      <c r="Q120" s="246"/>
      <c r="R120" s="246" t="str">
        <f t="shared" si="13"/>
        <v>FFFFFFFF</v>
      </c>
      <c r="S120" s="202">
        <v>100</v>
      </c>
      <c r="T120" s="202">
        <v>100</v>
      </c>
      <c r="U120" s="202">
        <v>100</v>
      </c>
      <c r="V120" s="202">
        <v>100</v>
      </c>
      <c r="X120" s="242"/>
      <c r="Z120" s="239">
        <f t="shared" si="17"/>
        <v>0</v>
      </c>
      <c r="AA120" s="253" t="s">
        <v>4179</v>
      </c>
      <c r="AB120" s="265" t="str">
        <f t="shared" si="20"/>
        <v>ファミリーショップたなか</v>
      </c>
      <c r="AC120" s="254" t="s">
        <v>4194</v>
      </c>
      <c r="AD120" s="254" t="s">
        <v>4181</v>
      </c>
      <c r="AE120" s="254">
        <f t="shared" si="21"/>
        <v>0</v>
      </c>
      <c r="AF120" s="254" t="s">
        <v>4182</v>
      </c>
      <c r="AG120" s="254" t="s">
        <v>4183</v>
      </c>
      <c r="AH120" s="74" t="str">
        <f t="shared" si="22"/>
        <v>名称：ファミリーショップたなか&lt;br&gt;住所：佐伯市弥生大字門田７５９－１&lt;br&gt;施設分類：店舗販売（薬店）&lt;br&gt;TEL：0972-46-0036&lt;br&gt;：&lt;br&gt;：&lt;br&gt;：&lt;br&gt;</v>
      </c>
      <c r="AI120" s="255" t="s">
        <v>4184</v>
      </c>
      <c r="AJ120" s="253" t="str">
        <f t="shared" si="14"/>
        <v>FFFFFFFF</v>
      </c>
      <c r="AK120" s="253" t="s">
        <v>4185</v>
      </c>
      <c r="AL120" s="265">
        <f t="shared" si="15"/>
        <v>1</v>
      </c>
      <c r="AM120" s="253" t="s">
        <v>4186</v>
      </c>
      <c r="AN120" s="253" t="s">
        <v>4187</v>
      </c>
      <c r="AO120" s="254">
        <f t="shared" si="18"/>
        <v>0</v>
      </c>
      <c r="AP120" s="253" t="s">
        <v>4188</v>
      </c>
      <c r="AQ120" s="74" t="str">
        <f t="shared" si="23"/>
        <v>https://cyberjapandata.gsi.go.jp/portal/sys/v4/symbols/097.png</v>
      </c>
      <c r="AR120" s="254" t="s">
        <v>4189</v>
      </c>
      <c r="AS120" s="254" t="s">
        <v>4190</v>
      </c>
      <c r="AT120" s="265">
        <f t="shared" si="24"/>
        <v>131.84026800000001</v>
      </c>
      <c r="AU120" s="254" t="s">
        <v>4191</v>
      </c>
      <c r="AV120" s="265">
        <f t="shared" si="25"/>
        <v>32.951492999999999</v>
      </c>
      <c r="AW120" s="254" t="s">
        <v>4192</v>
      </c>
      <c r="AX120" s="254" t="s">
        <v>4193</v>
      </c>
      <c r="AY120" s="244" t="str">
        <f t="shared" si="19"/>
        <v>&lt;Placemark&gt;&lt;name&gt;ファミリーショップたなか&lt;/name&gt;&lt;Snippet maxLines="0"&gt;&lt;/Snippet&gt;&lt;description&gt;&lt;![CDATA[名称：ファミリーショップたなか&lt;br&gt;住所：佐伯市弥生大字門田７５９－１&lt;br&gt;施設分類：店舗販売（薬店）&lt;br&gt;TEL：0972-46-0036&lt;br&gt;：&lt;br&gt;：&lt;br&gt;：&lt;br&gt;]]&gt;&lt;/description&gt;&lt;Style&gt;&lt;IconStyle&gt;&lt;color&gt;FFFFFFFF&lt;/color&gt;&lt;scale&gt;1&lt;/scale&gt;&lt;heading&gt;0&lt;/heading&gt;&lt;Icon&gt;&lt;href&gt;https://cyberjapandata.gsi.go.jp/portal/sys/v4/symbols/097.png&lt;/href&gt;&lt;/Icon&gt;&lt;/IconStyle&gt;&lt;/Style&gt;&lt;Point&gt;&lt;coordinates&gt;131.840268,32.951493&lt;/coordinates&gt;&lt;/Point&gt;&lt;/Placemark&gt;</v>
      </c>
    </row>
    <row r="121" spans="1:51">
      <c r="A121" s="198">
        <v>116</v>
      </c>
      <c r="B121" s="211" t="s">
        <v>5486</v>
      </c>
      <c r="C121" s="4" t="str">
        <f t="shared" si="16"/>
        <v>名称：ダイレックス佐伯店&lt;br&gt;住所：佐伯市中の島２丁目４番３号&lt;br&gt;施設分類：店舗販売（薬店）&lt;br&gt;TEL：0972-20-5233&lt;br&gt;：&lt;br&gt;：&lt;br&gt;：&lt;br&gt;</v>
      </c>
      <c r="D121" s="211"/>
      <c r="E121" s="202"/>
      <c r="F121" s="202" t="s">
        <v>4430</v>
      </c>
      <c r="G121" s="202">
        <v>32.954864000000001</v>
      </c>
      <c r="H121" s="202">
        <v>131.90041099999999</v>
      </c>
      <c r="I121" s="202" t="s">
        <v>4087</v>
      </c>
      <c r="J121" s="202" t="s">
        <v>2093</v>
      </c>
      <c r="K121" s="240" t="s">
        <v>2094</v>
      </c>
      <c r="L121" s="240"/>
      <c r="M121" s="240"/>
      <c r="N121" s="240"/>
      <c r="O121" s="4" t="s">
        <v>4280</v>
      </c>
      <c r="P121" s="246">
        <v>1</v>
      </c>
      <c r="Q121" s="246"/>
      <c r="R121" s="246" t="str">
        <f t="shared" si="13"/>
        <v>FFFFFFFF</v>
      </c>
      <c r="S121" s="202">
        <v>100</v>
      </c>
      <c r="T121" s="202">
        <v>100</v>
      </c>
      <c r="U121" s="202">
        <v>100</v>
      </c>
      <c r="V121" s="202">
        <v>100</v>
      </c>
      <c r="X121" s="242"/>
      <c r="Z121" s="239">
        <f t="shared" si="17"/>
        <v>0</v>
      </c>
      <c r="AA121" s="253" t="s">
        <v>4179</v>
      </c>
      <c r="AB121" s="265" t="str">
        <f t="shared" si="20"/>
        <v>ダイレックス佐伯店</v>
      </c>
      <c r="AC121" s="254" t="s">
        <v>4194</v>
      </c>
      <c r="AD121" s="254" t="s">
        <v>4181</v>
      </c>
      <c r="AE121" s="254">
        <f t="shared" si="21"/>
        <v>0</v>
      </c>
      <c r="AF121" s="254" t="s">
        <v>4182</v>
      </c>
      <c r="AG121" s="254" t="s">
        <v>4183</v>
      </c>
      <c r="AH121" s="74" t="str">
        <f t="shared" si="22"/>
        <v>名称：ダイレックス佐伯店&lt;br&gt;住所：佐伯市中の島２丁目４番３号&lt;br&gt;施設分類：店舗販売（薬店）&lt;br&gt;TEL：0972-20-5233&lt;br&gt;：&lt;br&gt;：&lt;br&gt;：&lt;br&gt;</v>
      </c>
      <c r="AI121" s="255" t="s">
        <v>4184</v>
      </c>
      <c r="AJ121" s="253" t="str">
        <f t="shared" si="14"/>
        <v>FFFFFFFF</v>
      </c>
      <c r="AK121" s="253" t="s">
        <v>4185</v>
      </c>
      <c r="AL121" s="265">
        <f t="shared" si="15"/>
        <v>1</v>
      </c>
      <c r="AM121" s="253" t="s">
        <v>4186</v>
      </c>
      <c r="AN121" s="253" t="s">
        <v>4187</v>
      </c>
      <c r="AO121" s="254">
        <f t="shared" si="18"/>
        <v>0</v>
      </c>
      <c r="AP121" s="253" t="s">
        <v>4188</v>
      </c>
      <c r="AQ121" s="74" t="str">
        <f t="shared" si="23"/>
        <v>https://cyberjapandata.gsi.go.jp/portal/sys/v4/symbols/097.png</v>
      </c>
      <c r="AR121" s="254" t="s">
        <v>4189</v>
      </c>
      <c r="AS121" s="254" t="s">
        <v>4190</v>
      </c>
      <c r="AT121" s="265">
        <f t="shared" si="24"/>
        <v>131.90041099999999</v>
      </c>
      <c r="AU121" s="254" t="s">
        <v>4191</v>
      </c>
      <c r="AV121" s="265">
        <f t="shared" si="25"/>
        <v>32.954864000000001</v>
      </c>
      <c r="AW121" s="254" t="s">
        <v>4192</v>
      </c>
      <c r="AX121" s="254" t="s">
        <v>4193</v>
      </c>
      <c r="AY121" s="244" t="str">
        <f t="shared" si="19"/>
        <v>&lt;Placemark&gt;&lt;name&gt;ダイレックス佐伯店&lt;/name&gt;&lt;Snippet maxLines="0"&gt;&lt;/Snippet&gt;&lt;description&gt;&lt;![CDATA[名称：ダイレックス佐伯店&lt;br&gt;住所：佐伯市中の島２丁目４番３号&lt;br&gt;施設分類：店舗販売（薬店）&lt;br&gt;TEL：0972-20-5233&lt;br&gt;：&lt;br&gt;：&lt;br&gt;：&lt;br&gt;]]&gt;&lt;/description&gt;&lt;Style&gt;&lt;IconStyle&gt;&lt;color&gt;FFFFFFFF&lt;/color&gt;&lt;scale&gt;1&lt;/scale&gt;&lt;heading&gt;0&lt;/heading&gt;&lt;Icon&gt;&lt;href&gt;https://cyberjapandata.gsi.go.jp/portal/sys/v4/symbols/097.png&lt;/href&gt;&lt;/Icon&gt;&lt;/IconStyle&gt;&lt;/Style&gt;&lt;Point&gt;&lt;coordinates&gt;131.900411,32.954864&lt;/coordinates&gt;&lt;/Point&gt;&lt;/Placemark&gt;</v>
      </c>
    </row>
    <row r="122" spans="1:51">
      <c r="A122" s="198">
        <v>117</v>
      </c>
      <c r="B122" s="211" t="s">
        <v>5485</v>
      </c>
      <c r="C122" s="4" t="str">
        <f t="shared" si="16"/>
        <v>名称：松崎薬品&lt;br&gt;住所：佐伯市蒲江大字蒲江浦２２１５番地３&lt;br&gt;施設分類：店舗販売（薬店）&lt;br&gt;TEL：0972-42-0013&lt;br&gt;：&lt;br&gt;：&lt;br&gt;：&lt;br&gt;</v>
      </c>
      <c r="D122" s="211"/>
      <c r="E122" s="202"/>
      <c r="F122" s="202" t="s">
        <v>4431</v>
      </c>
      <c r="G122" s="202">
        <v>32.796889999999998</v>
      </c>
      <c r="H122" s="202">
        <v>131.92708400000001</v>
      </c>
      <c r="I122" s="202" t="s">
        <v>4087</v>
      </c>
      <c r="J122" s="202" t="s">
        <v>2095</v>
      </c>
      <c r="K122" s="240" t="s">
        <v>2096</v>
      </c>
      <c r="L122" s="240"/>
      <c r="M122" s="240"/>
      <c r="N122" s="240"/>
      <c r="O122" s="4" t="s">
        <v>4280</v>
      </c>
      <c r="P122" s="246">
        <v>1</v>
      </c>
      <c r="Q122" s="246"/>
      <c r="R122" s="246" t="str">
        <f t="shared" si="13"/>
        <v>FFFFFFFF</v>
      </c>
      <c r="S122" s="202">
        <v>100</v>
      </c>
      <c r="T122" s="202">
        <v>100</v>
      </c>
      <c r="U122" s="202">
        <v>100</v>
      </c>
      <c r="V122" s="202">
        <v>100</v>
      </c>
      <c r="X122" s="242"/>
      <c r="Z122" s="239">
        <f t="shared" si="17"/>
        <v>0</v>
      </c>
      <c r="AA122" s="253" t="s">
        <v>4179</v>
      </c>
      <c r="AB122" s="265" t="str">
        <f t="shared" si="20"/>
        <v>松崎薬品</v>
      </c>
      <c r="AC122" s="254" t="s">
        <v>4194</v>
      </c>
      <c r="AD122" s="254" t="s">
        <v>4181</v>
      </c>
      <c r="AE122" s="254">
        <f t="shared" si="21"/>
        <v>0</v>
      </c>
      <c r="AF122" s="254" t="s">
        <v>4182</v>
      </c>
      <c r="AG122" s="254" t="s">
        <v>4183</v>
      </c>
      <c r="AH122" s="74" t="str">
        <f t="shared" si="22"/>
        <v>名称：松崎薬品&lt;br&gt;住所：佐伯市蒲江大字蒲江浦２２１５番地３&lt;br&gt;施設分類：店舗販売（薬店）&lt;br&gt;TEL：0972-42-0013&lt;br&gt;：&lt;br&gt;：&lt;br&gt;：&lt;br&gt;</v>
      </c>
      <c r="AI122" s="255" t="s">
        <v>4184</v>
      </c>
      <c r="AJ122" s="253" t="str">
        <f t="shared" si="14"/>
        <v>FFFFFFFF</v>
      </c>
      <c r="AK122" s="253" t="s">
        <v>4185</v>
      </c>
      <c r="AL122" s="265">
        <f t="shared" si="15"/>
        <v>1</v>
      </c>
      <c r="AM122" s="253" t="s">
        <v>4186</v>
      </c>
      <c r="AN122" s="253" t="s">
        <v>4187</v>
      </c>
      <c r="AO122" s="254">
        <f t="shared" si="18"/>
        <v>0</v>
      </c>
      <c r="AP122" s="253" t="s">
        <v>4188</v>
      </c>
      <c r="AQ122" s="74" t="str">
        <f t="shared" si="23"/>
        <v>https://cyberjapandata.gsi.go.jp/portal/sys/v4/symbols/097.png</v>
      </c>
      <c r="AR122" s="254" t="s">
        <v>4189</v>
      </c>
      <c r="AS122" s="254" t="s">
        <v>4190</v>
      </c>
      <c r="AT122" s="265">
        <f t="shared" si="24"/>
        <v>131.92708400000001</v>
      </c>
      <c r="AU122" s="254" t="s">
        <v>4191</v>
      </c>
      <c r="AV122" s="265">
        <f t="shared" si="25"/>
        <v>32.796889999999998</v>
      </c>
      <c r="AW122" s="254" t="s">
        <v>4192</v>
      </c>
      <c r="AX122" s="254" t="s">
        <v>4193</v>
      </c>
      <c r="AY122" s="244" t="str">
        <f t="shared" si="19"/>
        <v>&lt;Placemark&gt;&lt;name&gt;松崎薬品&lt;/name&gt;&lt;Snippet maxLines="0"&gt;&lt;/Snippet&gt;&lt;description&gt;&lt;![CDATA[名称：松崎薬品&lt;br&gt;住所：佐伯市蒲江大字蒲江浦２２１５番地３&lt;br&gt;施設分類：店舗販売（薬店）&lt;br&gt;TEL：0972-42-0013&lt;br&gt;：&lt;br&gt;：&lt;br&gt;：&lt;br&gt;]]&gt;&lt;/description&gt;&lt;Style&gt;&lt;IconStyle&gt;&lt;color&gt;FFFFFFFF&lt;/color&gt;&lt;scale&gt;1&lt;/scale&gt;&lt;heading&gt;0&lt;/heading&gt;&lt;Icon&gt;&lt;href&gt;https://cyberjapandata.gsi.go.jp/portal/sys/v4/symbols/097.png&lt;/href&gt;&lt;/Icon&gt;&lt;/IconStyle&gt;&lt;/Style&gt;&lt;Point&gt;&lt;coordinates&gt;131.927084,32.79689&lt;/coordinates&gt;&lt;/Point&gt;&lt;/Placemark&gt;</v>
      </c>
    </row>
    <row r="123" spans="1:51">
      <c r="A123" s="198">
        <v>118</v>
      </c>
      <c r="B123" s="211" t="s">
        <v>5484</v>
      </c>
      <c r="C123" s="4" t="str">
        <f t="shared" si="16"/>
        <v>名称：コスメドラッグファン佐伯中央店&lt;br&gt;住所：佐伯市中村南町１３２９－３&lt;br&gt;施設分類：店舗販売（薬店）&lt;br&gt;TEL：0972-24-0689&lt;br&gt;：&lt;br&gt;：&lt;br&gt;：&lt;br&gt;</v>
      </c>
      <c r="D123" s="211"/>
      <c r="E123" s="202"/>
      <c r="F123" s="202" t="s">
        <v>4432</v>
      </c>
      <c r="G123" s="202">
        <v>32.959140853530997</v>
      </c>
      <c r="H123" s="202">
        <v>131.89911865597699</v>
      </c>
      <c r="I123" s="202" t="s">
        <v>4087</v>
      </c>
      <c r="J123" s="202" t="s">
        <v>2097</v>
      </c>
      <c r="K123" s="240" t="s">
        <v>2098</v>
      </c>
      <c r="L123" s="240"/>
      <c r="M123" s="240"/>
      <c r="N123" s="240"/>
      <c r="O123" s="4" t="s">
        <v>4280</v>
      </c>
      <c r="P123" s="246">
        <v>1</v>
      </c>
      <c r="Q123" s="246"/>
      <c r="R123" s="246" t="str">
        <f t="shared" si="13"/>
        <v>FFFFFFFF</v>
      </c>
      <c r="S123" s="202">
        <v>100</v>
      </c>
      <c r="T123" s="202">
        <v>100</v>
      </c>
      <c r="U123" s="202">
        <v>100</v>
      </c>
      <c r="V123" s="202">
        <v>100</v>
      </c>
      <c r="X123" s="242"/>
      <c r="Z123" s="239">
        <f t="shared" si="17"/>
        <v>0</v>
      </c>
      <c r="AA123" s="253" t="s">
        <v>4179</v>
      </c>
      <c r="AB123" s="265" t="str">
        <f t="shared" si="20"/>
        <v>コスメドラッグファン佐伯中央店</v>
      </c>
      <c r="AC123" s="254" t="s">
        <v>4194</v>
      </c>
      <c r="AD123" s="254" t="s">
        <v>4181</v>
      </c>
      <c r="AE123" s="254">
        <f t="shared" si="21"/>
        <v>0</v>
      </c>
      <c r="AF123" s="254" t="s">
        <v>4182</v>
      </c>
      <c r="AG123" s="254" t="s">
        <v>4183</v>
      </c>
      <c r="AH123" s="74" t="str">
        <f t="shared" si="22"/>
        <v>名称：コスメドラッグファン佐伯中央店&lt;br&gt;住所：佐伯市中村南町１３２９－３&lt;br&gt;施設分類：店舗販売（薬店）&lt;br&gt;TEL：0972-24-0689&lt;br&gt;：&lt;br&gt;：&lt;br&gt;：&lt;br&gt;</v>
      </c>
      <c r="AI123" s="255" t="s">
        <v>4184</v>
      </c>
      <c r="AJ123" s="253" t="str">
        <f t="shared" si="14"/>
        <v>FFFFFFFF</v>
      </c>
      <c r="AK123" s="253" t="s">
        <v>4185</v>
      </c>
      <c r="AL123" s="265">
        <f t="shared" si="15"/>
        <v>1</v>
      </c>
      <c r="AM123" s="253" t="s">
        <v>4186</v>
      </c>
      <c r="AN123" s="253" t="s">
        <v>4187</v>
      </c>
      <c r="AO123" s="254">
        <f t="shared" si="18"/>
        <v>0</v>
      </c>
      <c r="AP123" s="253" t="s">
        <v>4188</v>
      </c>
      <c r="AQ123" s="74" t="str">
        <f t="shared" si="23"/>
        <v>https://cyberjapandata.gsi.go.jp/portal/sys/v4/symbols/097.png</v>
      </c>
      <c r="AR123" s="254" t="s">
        <v>4189</v>
      </c>
      <c r="AS123" s="254" t="s">
        <v>4190</v>
      </c>
      <c r="AT123" s="265">
        <f t="shared" si="24"/>
        <v>131.89911865597699</v>
      </c>
      <c r="AU123" s="254" t="s">
        <v>4191</v>
      </c>
      <c r="AV123" s="265">
        <f t="shared" si="25"/>
        <v>32.959140853530997</v>
      </c>
      <c r="AW123" s="254" t="s">
        <v>4192</v>
      </c>
      <c r="AX123" s="254" t="s">
        <v>4193</v>
      </c>
      <c r="AY123" s="244" t="str">
        <f t="shared" si="19"/>
        <v>&lt;Placemark&gt;&lt;name&gt;コスメドラッグファン佐伯中央店&lt;/name&gt;&lt;Snippet maxLines="0"&gt;&lt;/Snippet&gt;&lt;description&gt;&lt;![CDATA[名称：コスメドラッグファン佐伯中央店&lt;br&gt;住所：佐伯市中村南町１３２９－３&lt;br&gt;施設分類：店舗販売（薬店）&lt;br&gt;TEL：0972-24-0689&lt;br&gt;：&lt;br&gt;：&lt;br&gt;：&lt;br&gt;]]&gt;&lt;/description&gt;&lt;Style&gt;&lt;IconStyle&gt;&lt;color&gt;FFFFFFFF&lt;/color&gt;&lt;scale&gt;1&lt;/scale&gt;&lt;heading&gt;0&lt;/heading&gt;&lt;Icon&gt;&lt;href&gt;https://cyberjapandata.gsi.go.jp/portal/sys/v4/symbols/097.png&lt;/href&gt;&lt;/Icon&gt;&lt;/IconStyle&gt;&lt;/Style&gt;&lt;Point&gt;&lt;coordinates&gt;131.899118655977,32.959140853531&lt;/coordinates&gt;&lt;/Point&gt;&lt;/Placemark&gt;</v>
      </c>
    </row>
    <row r="124" spans="1:51">
      <c r="A124" s="198">
        <v>119</v>
      </c>
      <c r="B124" s="211" t="s">
        <v>5483</v>
      </c>
      <c r="C124" s="4" t="str">
        <f t="shared" si="16"/>
        <v>名称：ホームワイド鶴岡店ドラッグ&lt;br&gt;住所：佐伯市鶴岡西町２丁目２４５番地&lt;br&gt;施設分類：店舗販売（薬店）&lt;br&gt;TEL：0972-25-0122&lt;br&gt;：&lt;br&gt;：&lt;br&gt;：&lt;br&gt;</v>
      </c>
      <c r="D124" s="211"/>
      <c r="E124" s="245"/>
      <c r="F124" s="202" t="s">
        <v>4433</v>
      </c>
      <c r="G124" s="245">
        <v>32.960297738336301</v>
      </c>
      <c r="H124" s="202">
        <v>131.86281830432799</v>
      </c>
      <c r="I124" s="245" t="s">
        <v>4087</v>
      </c>
      <c r="J124" s="245" t="s">
        <v>2099</v>
      </c>
      <c r="K124" s="240" t="s">
        <v>2100</v>
      </c>
      <c r="L124" s="240"/>
      <c r="M124" s="240"/>
      <c r="N124" s="240"/>
      <c r="O124" s="4" t="s">
        <v>4280</v>
      </c>
      <c r="P124" s="246">
        <v>1</v>
      </c>
      <c r="Q124" s="246"/>
      <c r="R124" s="246" t="str">
        <f t="shared" si="13"/>
        <v>FFFFFFFF</v>
      </c>
      <c r="S124" s="202">
        <v>100</v>
      </c>
      <c r="T124" s="202">
        <v>100</v>
      </c>
      <c r="U124" s="202">
        <v>100</v>
      </c>
      <c r="V124" s="202">
        <v>100</v>
      </c>
      <c r="X124" s="242"/>
      <c r="Z124" s="239">
        <f t="shared" si="17"/>
        <v>0</v>
      </c>
      <c r="AA124" s="253" t="s">
        <v>4179</v>
      </c>
      <c r="AB124" s="265" t="str">
        <f t="shared" si="20"/>
        <v>ホームワイド鶴岡店ドラッグ</v>
      </c>
      <c r="AC124" s="254" t="s">
        <v>4194</v>
      </c>
      <c r="AD124" s="254" t="s">
        <v>4181</v>
      </c>
      <c r="AE124" s="254">
        <f t="shared" si="21"/>
        <v>0</v>
      </c>
      <c r="AF124" s="254" t="s">
        <v>4182</v>
      </c>
      <c r="AG124" s="254" t="s">
        <v>4183</v>
      </c>
      <c r="AH124" s="74" t="str">
        <f t="shared" si="22"/>
        <v>名称：ホームワイド鶴岡店ドラッグ&lt;br&gt;住所：佐伯市鶴岡西町２丁目２４５番地&lt;br&gt;施設分類：店舗販売（薬店）&lt;br&gt;TEL：0972-25-0122&lt;br&gt;：&lt;br&gt;：&lt;br&gt;：&lt;br&gt;</v>
      </c>
      <c r="AI124" s="255" t="s">
        <v>4184</v>
      </c>
      <c r="AJ124" s="253" t="str">
        <f t="shared" si="14"/>
        <v>FFFFFFFF</v>
      </c>
      <c r="AK124" s="253" t="s">
        <v>4185</v>
      </c>
      <c r="AL124" s="265">
        <f t="shared" si="15"/>
        <v>1</v>
      </c>
      <c r="AM124" s="253" t="s">
        <v>4186</v>
      </c>
      <c r="AN124" s="253" t="s">
        <v>4187</v>
      </c>
      <c r="AO124" s="254">
        <f t="shared" si="18"/>
        <v>0</v>
      </c>
      <c r="AP124" s="253" t="s">
        <v>4188</v>
      </c>
      <c r="AQ124" s="74" t="str">
        <f t="shared" si="23"/>
        <v>https://cyberjapandata.gsi.go.jp/portal/sys/v4/symbols/097.png</v>
      </c>
      <c r="AR124" s="254" t="s">
        <v>4189</v>
      </c>
      <c r="AS124" s="254" t="s">
        <v>4190</v>
      </c>
      <c r="AT124" s="265">
        <f t="shared" si="24"/>
        <v>131.86281830432799</v>
      </c>
      <c r="AU124" s="254" t="s">
        <v>4191</v>
      </c>
      <c r="AV124" s="265">
        <f t="shared" si="25"/>
        <v>32.960297738336301</v>
      </c>
      <c r="AW124" s="254" t="s">
        <v>4192</v>
      </c>
      <c r="AX124" s="254" t="s">
        <v>4193</v>
      </c>
      <c r="AY124" s="244" t="str">
        <f t="shared" si="19"/>
        <v>&lt;Placemark&gt;&lt;name&gt;ホームワイド鶴岡店ドラッグ&lt;/name&gt;&lt;Snippet maxLines="0"&gt;&lt;/Snippet&gt;&lt;description&gt;&lt;![CDATA[名称：ホームワイド鶴岡店ドラッグ&lt;br&gt;住所：佐伯市鶴岡西町２丁目２４５番地&lt;br&gt;施設分類：店舗販売（薬店）&lt;br&gt;TEL：0972-25-0122&lt;br&gt;：&lt;br&gt;：&lt;br&gt;：&lt;br&gt;]]&gt;&lt;/description&gt;&lt;Style&gt;&lt;IconStyle&gt;&lt;color&gt;FFFFFFFF&lt;/color&gt;&lt;scale&gt;1&lt;/scale&gt;&lt;heading&gt;0&lt;/heading&gt;&lt;Icon&gt;&lt;href&gt;https://cyberjapandata.gsi.go.jp/portal/sys/v4/symbols/097.png&lt;/href&gt;&lt;/Icon&gt;&lt;/IconStyle&gt;&lt;/Style&gt;&lt;Point&gt;&lt;coordinates&gt;131.862818304328,32.9602977383363&lt;/coordinates&gt;&lt;/Point&gt;&lt;/Placemark&gt;</v>
      </c>
    </row>
    <row r="125" spans="1:51">
      <c r="A125" s="198">
        <v>120</v>
      </c>
      <c r="B125" s="211" t="s">
        <v>5482</v>
      </c>
      <c r="C125" s="4" t="str">
        <f t="shared" si="16"/>
        <v>名称：ミドリ薬品佐伯店&lt;br&gt;住所：佐伯市大字池田２０８０&lt;br&gt;施設分類：店舗販売（薬店）&lt;br&gt;TEL：0972-20-3177&lt;br&gt;：&lt;br&gt;：&lt;br&gt;：&lt;br&gt;</v>
      </c>
      <c r="D125" s="211"/>
      <c r="E125" s="245"/>
      <c r="F125" s="202" t="s">
        <v>4434</v>
      </c>
      <c r="G125" s="245">
        <v>32.945594</v>
      </c>
      <c r="H125" s="202">
        <v>131.90225899999999</v>
      </c>
      <c r="I125" s="245" t="s">
        <v>4087</v>
      </c>
      <c r="J125" s="245" t="s">
        <v>2101</v>
      </c>
      <c r="K125" s="240" t="s">
        <v>2102</v>
      </c>
      <c r="L125" s="240"/>
      <c r="M125" s="240"/>
      <c r="N125" s="240"/>
      <c r="O125" s="4" t="s">
        <v>4280</v>
      </c>
      <c r="P125" s="246">
        <v>1</v>
      </c>
      <c r="Q125" s="246"/>
      <c r="R125" s="246" t="str">
        <f t="shared" si="13"/>
        <v>FFFFFFFF</v>
      </c>
      <c r="S125" s="202">
        <v>100</v>
      </c>
      <c r="T125" s="202">
        <v>100</v>
      </c>
      <c r="U125" s="202">
        <v>100</v>
      </c>
      <c r="V125" s="202">
        <v>100</v>
      </c>
      <c r="X125" s="242"/>
      <c r="Z125" s="239">
        <f t="shared" si="17"/>
        <v>0</v>
      </c>
      <c r="AA125" s="253" t="s">
        <v>4179</v>
      </c>
      <c r="AB125" s="265" t="str">
        <f t="shared" si="20"/>
        <v>ミドリ薬品佐伯店</v>
      </c>
      <c r="AC125" s="254" t="s">
        <v>4194</v>
      </c>
      <c r="AD125" s="254" t="s">
        <v>4181</v>
      </c>
      <c r="AE125" s="254">
        <f t="shared" si="21"/>
        <v>0</v>
      </c>
      <c r="AF125" s="254" t="s">
        <v>4182</v>
      </c>
      <c r="AG125" s="254" t="s">
        <v>4183</v>
      </c>
      <c r="AH125" s="74" t="str">
        <f t="shared" si="22"/>
        <v>名称：ミドリ薬品佐伯店&lt;br&gt;住所：佐伯市大字池田２０８０&lt;br&gt;施設分類：店舗販売（薬店）&lt;br&gt;TEL：0972-20-3177&lt;br&gt;：&lt;br&gt;：&lt;br&gt;：&lt;br&gt;</v>
      </c>
      <c r="AI125" s="255" t="s">
        <v>4184</v>
      </c>
      <c r="AJ125" s="253" t="str">
        <f t="shared" si="14"/>
        <v>FFFFFFFF</v>
      </c>
      <c r="AK125" s="253" t="s">
        <v>4185</v>
      </c>
      <c r="AL125" s="265">
        <f t="shared" si="15"/>
        <v>1</v>
      </c>
      <c r="AM125" s="253" t="s">
        <v>4186</v>
      </c>
      <c r="AN125" s="253" t="s">
        <v>4187</v>
      </c>
      <c r="AO125" s="254">
        <f t="shared" si="18"/>
        <v>0</v>
      </c>
      <c r="AP125" s="253" t="s">
        <v>4188</v>
      </c>
      <c r="AQ125" s="74" t="str">
        <f t="shared" si="23"/>
        <v>https://cyberjapandata.gsi.go.jp/portal/sys/v4/symbols/097.png</v>
      </c>
      <c r="AR125" s="254" t="s">
        <v>4189</v>
      </c>
      <c r="AS125" s="254" t="s">
        <v>4190</v>
      </c>
      <c r="AT125" s="265">
        <f t="shared" si="24"/>
        <v>131.90225899999999</v>
      </c>
      <c r="AU125" s="254" t="s">
        <v>4191</v>
      </c>
      <c r="AV125" s="265">
        <f t="shared" si="25"/>
        <v>32.945594</v>
      </c>
      <c r="AW125" s="254" t="s">
        <v>4192</v>
      </c>
      <c r="AX125" s="254" t="s">
        <v>4193</v>
      </c>
      <c r="AY125" s="244" t="str">
        <f t="shared" si="19"/>
        <v>&lt;Placemark&gt;&lt;name&gt;ミドリ薬品佐伯店&lt;/name&gt;&lt;Snippet maxLines="0"&gt;&lt;/Snippet&gt;&lt;description&gt;&lt;![CDATA[名称：ミドリ薬品佐伯店&lt;br&gt;住所：佐伯市大字池田２０８０&lt;br&gt;施設分類：店舗販売（薬店）&lt;br&gt;TEL：0972-20-3177&lt;br&gt;：&lt;br&gt;：&lt;br&gt;：&lt;br&gt;]]&gt;&lt;/description&gt;&lt;Style&gt;&lt;IconStyle&gt;&lt;color&gt;FFFFFFFF&lt;/color&gt;&lt;scale&gt;1&lt;/scale&gt;&lt;heading&gt;0&lt;/heading&gt;&lt;Icon&gt;&lt;href&gt;https://cyberjapandata.gsi.go.jp/portal/sys/v4/symbols/097.png&lt;/href&gt;&lt;/Icon&gt;&lt;/IconStyle&gt;&lt;/Style&gt;&lt;Point&gt;&lt;coordinates&gt;131.902259,32.945594&lt;/coordinates&gt;&lt;/Point&gt;&lt;/Placemark&gt;</v>
      </c>
    </row>
    <row r="126" spans="1:51">
      <c r="A126" s="198">
        <v>121</v>
      </c>
      <c r="B126" s="211" t="s">
        <v>5481</v>
      </c>
      <c r="C126" s="4" t="str">
        <f t="shared" si="16"/>
        <v>名称：村井薬店&lt;br&gt;住所：佐伯市葛港４－１８&lt;br&gt;施設分類：店舗販売（薬店）&lt;br&gt;TEL：0972-22-1319&lt;br&gt;：&lt;br&gt;：&lt;br&gt;：&lt;br&gt;</v>
      </c>
      <c r="D126" s="211"/>
      <c r="E126" s="202"/>
      <c r="F126" s="202" t="s">
        <v>4435</v>
      </c>
      <c r="G126" s="202">
        <v>32.976863000000002</v>
      </c>
      <c r="H126" s="202">
        <v>131.902682</v>
      </c>
      <c r="I126" s="202" t="s">
        <v>4087</v>
      </c>
      <c r="J126" s="202" t="s">
        <v>2103</v>
      </c>
      <c r="K126" s="240" t="s">
        <v>2104</v>
      </c>
      <c r="L126" s="240"/>
      <c r="M126" s="240"/>
      <c r="N126" s="240"/>
      <c r="O126" s="4" t="s">
        <v>4280</v>
      </c>
      <c r="P126" s="246">
        <v>1</v>
      </c>
      <c r="Q126" s="246"/>
      <c r="R126" s="246" t="str">
        <f t="shared" si="13"/>
        <v>FFFFFFFF</v>
      </c>
      <c r="S126" s="202">
        <v>100</v>
      </c>
      <c r="T126" s="202">
        <v>100</v>
      </c>
      <c r="U126" s="202">
        <v>100</v>
      </c>
      <c r="V126" s="202">
        <v>100</v>
      </c>
      <c r="X126" s="242"/>
      <c r="Z126" s="239">
        <f t="shared" si="17"/>
        <v>0</v>
      </c>
      <c r="AA126" s="253" t="s">
        <v>4179</v>
      </c>
      <c r="AB126" s="265" t="str">
        <f t="shared" si="20"/>
        <v>村井薬店</v>
      </c>
      <c r="AC126" s="254" t="s">
        <v>4194</v>
      </c>
      <c r="AD126" s="254" t="s">
        <v>4181</v>
      </c>
      <c r="AE126" s="254">
        <f t="shared" si="21"/>
        <v>0</v>
      </c>
      <c r="AF126" s="254" t="s">
        <v>4182</v>
      </c>
      <c r="AG126" s="254" t="s">
        <v>4183</v>
      </c>
      <c r="AH126" s="74" t="str">
        <f t="shared" si="22"/>
        <v>名称：村井薬店&lt;br&gt;住所：佐伯市葛港４－１８&lt;br&gt;施設分類：店舗販売（薬店）&lt;br&gt;TEL：0972-22-1319&lt;br&gt;：&lt;br&gt;：&lt;br&gt;：&lt;br&gt;</v>
      </c>
      <c r="AI126" s="255" t="s">
        <v>4184</v>
      </c>
      <c r="AJ126" s="253" t="str">
        <f t="shared" si="14"/>
        <v>FFFFFFFF</v>
      </c>
      <c r="AK126" s="253" t="s">
        <v>4185</v>
      </c>
      <c r="AL126" s="265">
        <f t="shared" si="15"/>
        <v>1</v>
      </c>
      <c r="AM126" s="253" t="s">
        <v>4186</v>
      </c>
      <c r="AN126" s="253" t="s">
        <v>4187</v>
      </c>
      <c r="AO126" s="254">
        <f t="shared" si="18"/>
        <v>0</v>
      </c>
      <c r="AP126" s="253" t="s">
        <v>4188</v>
      </c>
      <c r="AQ126" s="74" t="str">
        <f t="shared" si="23"/>
        <v>https://cyberjapandata.gsi.go.jp/portal/sys/v4/symbols/097.png</v>
      </c>
      <c r="AR126" s="254" t="s">
        <v>4189</v>
      </c>
      <c r="AS126" s="254" t="s">
        <v>4190</v>
      </c>
      <c r="AT126" s="265">
        <f t="shared" si="24"/>
        <v>131.902682</v>
      </c>
      <c r="AU126" s="254" t="s">
        <v>4191</v>
      </c>
      <c r="AV126" s="265">
        <f t="shared" si="25"/>
        <v>32.976863000000002</v>
      </c>
      <c r="AW126" s="254" t="s">
        <v>4192</v>
      </c>
      <c r="AX126" s="254" t="s">
        <v>4193</v>
      </c>
      <c r="AY126" s="244" t="str">
        <f t="shared" si="19"/>
        <v>&lt;Placemark&gt;&lt;name&gt;村井薬店&lt;/name&gt;&lt;Snippet maxLines="0"&gt;&lt;/Snippet&gt;&lt;description&gt;&lt;![CDATA[名称：村井薬店&lt;br&gt;住所：佐伯市葛港４－１８&lt;br&gt;施設分類：店舗販売（薬店）&lt;br&gt;TEL：0972-22-1319&lt;br&gt;：&lt;br&gt;：&lt;br&gt;：&lt;br&gt;]]&gt;&lt;/description&gt;&lt;Style&gt;&lt;IconStyle&gt;&lt;color&gt;FFFFFFFF&lt;/color&gt;&lt;scale&gt;1&lt;/scale&gt;&lt;heading&gt;0&lt;/heading&gt;&lt;Icon&gt;&lt;href&gt;https://cyberjapandata.gsi.go.jp/portal/sys/v4/symbols/097.png&lt;/href&gt;&lt;/Icon&gt;&lt;/IconStyle&gt;&lt;/Style&gt;&lt;Point&gt;&lt;coordinates&gt;131.902682,32.976863&lt;/coordinates&gt;&lt;/Point&gt;&lt;/Placemark&gt;</v>
      </c>
    </row>
    <row r="127" spans="1:51">
      <c r="A127" s="198">
        <v>122</v>
      </c>
      <c r="B127" s="211" t="s">
        <v>5480</v>
      </c>
      <c r="C127" s="4" t="str">
        <f t="shared" si="16"/>
        <v>名称：ドラッグコスモス中の島店&lt;br&gt;住所：佐伯市中の島１丁目７－７&lt;br&gt;施設分類：店舗販売（薬店）&lt;br&gt;TEL：0972-20-3666&lt;br&gt;：&lt;br&gt;：&lt;br&gt;：&lt;br&gt;</v>
      </c>
      <c r="D127" s="211"/>
      <c r="E127" s="202"/>
      <c r="F127" s="202" t="s">
        <v>4436</v>
      </c>
      <c r="G127" s="202">
        <v>32.956966000000001</v>
      </c>
      <c r="H127" s="202">
        <v>131.903921</v>
      </c>
      <c r="I127" s="202" t="s">
        <v>4087</v>
      </c>
      <c r="J127" s="202" t="s">
        <v>2105</v>
      </c>
      <c r="K127" s="240" t="s">
        <v>2106</v>
      </c>
      <c r="L127" s="240"/>
      <c r="M127" s="240"/>
      <c r="N127" s="240"/>
      <c r="O127" s="4" t="s">
        <v>4280</v>
      </c>
      <c r="P127" s="246">
        <v>1</v>
      </c>
      <c r="Q127" s="246"/>
      <c r="R127" s="246" t="str">
        <f t="shared" si="13"/>
        <v>FFFFFFFF</v>
      </c>
      <c r="S127" s="202">
        <v>100</v>
      </c>
      <c r="T127" s="202">
        <v>100</v>
      </c>
      <c r="U127" s="202">
        <v>100</v>
      </c>
      <c r="V127" s="202">
        <v>100</v>
      </c>
      <c r="X127" s="242"/>
      <c r="Z127" s="239">
        <f t="shared" si="17"/>
        <v>0</v>
      </c>
      <c r="AA127" s="253" t="s">
        <v>4179</v>
      </c>
      <c r="AB127" s="265" t="str">
        <f t="shared" si="20"/>
        <v>ドラッグコスモス中の島店</v>
      </c>
      <c r="AC127" s="254" t="s">
        <v>4194</v>
      </c>
      <c r="AD127" s="254" t="s">
        <v>4181</v>
      </c>
      <c r="AE127" s="254">
        <f t="shared" si="21"/>
        <v>0</v>
      </c>
      <c r="AF127" s="254" t="s">
        <v>4182</v>
      </c>
      <c r="AG127" s="254" t="s">
        <v>4183</v>
      </c>
      <c r="AH127" s="74" t="str">
        <f t="shared" si="22"/>
        <v>名称：ドラッグコスモス中の島店&lt;br&gt;住所：佐伯市中の島１丁目７－７&lt;br&gt;施設分類：店舗販売（薬店）&lt;br&gt;TEL：0972-20-3666&lt;br&gt;：&lt;br&gt;：&lt;br&gt;：&lt;br&gt;</v>
      </c>
      <c r="AI127" s="255" t="s">
        <v>4184</v>
      </c>
      <c r="AJ127" s="253" t="str">
        <f t="shared" si="14"/>
        <v>FFFFFFFF</v>
      </c>
      <c r="AK127" s="253" t="s">
        <v>4185</v>
      </c>
      <c r="AL127" s="265">
        <f t="shared" si="15"/>
        <v>1</v>
      </c>
      <c r="AM127" s="253" t="s">
        <v>4186</v>
      </c>
      <c r="AN127" s="253" t="s">
        <v>4187</v>
      </c>
      <c r="AO127" s="254">
        <f t="shared" si="18"/>
        <v>0</v>
      </c>
      <c r="AP127" s="253" t="s">
        <v>4188</v>
      </c>
      <c r="AQ127" s="74" t="str">
        <f t="shared" si="23"/>
        <v>https://cyberjapandata.gsi.go.jp/portal/sys/v4/symbols/097.png</v>
      </c>
      <c r="AR127" s="254" t="s">
        <v>4189</v>
      </c>
      <c r="AS127" s="254" t="s">
        <v>4190</v>
      </c>
      <c r="AT127" s="265">
        <f t="shared" si="24"/>
        <v>131.903921</v>
      </c>
      <c r="AU127" s="254" t="s">
        <v>4191</v>
      </c>
      <c r="AV127" s="265">
        <f t="shared" si="25"/>
        <v>32.956966000000001</v>
      </c>
      <c r="AW127" s="254" t="s">
        <v>4192</v>
      </c>
      <c r="AX127" s="254" t="s">
        <v>4193</v>
      </c>
      <c r="AY127" s="244" t="str">
        <f t="shared" si="19"/>
        <v>&lt;Placemark&gt;&lt;name&gt;ドラッグコスモス中の島店&lt;/name&gt;&lt;Snippet maxLines="0"&gt;&lt;/Snippet&gt;&lt;description&gt;&lt;![CDATA[名称：ドラッグコスモス中の島店&lt;br&gt;住所：佐伯市中の島１丁目７－７&lt;br&gt;施設分類：店舗販売（薬店）&lt;br&gt;TEL：0972-20-3666&lt;br&gt;：&lt;br&gt;：&lt;br&gt;：&lt;br&gt;]]&gt;&lt;/description&gt;&lt;Style&gt;&lt;IconStyle&gt;&lt;color&gt;FFFFFFFF&lt;/color&gt;&lt;scale&gt;1&lt;/scale&gt;&lt;heading&gt;0&lt;/heading&gt;&lt;Icon&gt;&lt;href&gt;https://cyberjapandata.gsi.go.jp/portal/sys/v4/symbols/097.png&lt;/href&gt;&lt;/Icon&gt;&lt;/IconStyle&gt;&lt;/Style&gt;&lt;Point&gt;&lt;coordinates&gt;131.903921,32.956966&lt;/coordinates&gt;&lt;/Point&gt;&lt;/Placemark&gt;</v>
      </c>
    </row>
    <row r="128" spans="1:51">
      <c r="A128" s="198">
        <v>123</v>
      </c>
      <c r="B128" s="211" t="s">
        <v>5479</v>
      </c>
      <c r="C128" s="4" t="str">
        <f t="shared" si="16"/>
        <v>名称：かわはら薬品&lt;br&gt;住所：佐伯市池田７７４－２&lt;br&gt;施設分類：店舗販売（薬店）&lt;br&gt;TEL：0972-23-8328&lt;br&gt;：&lt;br&gt;：&lt;br&gt;：&lt;br&gt;</v>
      </c>
      <c r="D128" s="211"/>
      <c r="E128" s="202"/>
      <c r="F128" s="202" t="s">
        <v>4437</v>
      </c>
      <c r="G128" s="202">
        <v>32.947077</v>
      </c>
      <c r="H128" s="202">
        <v>131.88971799999999</v>
      </c>
      <c r="I128" s="202" t="s">
        <v>4087</v>
      </c>
      <c r="J128" s="202" t="s">
        <v>2107</v>
      </c>
      <c r="K128" s="240" t="s">
        <v>2108</v>
      </c>
      <c r="L128" s="240"/>
      <c r="M128" s="240"/>
      <c r="N128" s="240"/>
      <c r="O128" s="4" t="s">
        <v>4280</v>
      </c>
      <c r="P128" s="246">
        <v>1</v>
      </c>
      <c r="Q128" s="246"/>
      <c r="R128" s="246" t="str">
        <f t="shared" si="13"/>
        <v>FFFFFFFF</v>
      </c>
      <c r="S128" s="202">
        <v>100</v>
      </c>
      <c r="T128" s="202">
        <v>100</v>
      </c>
      <c r="U128" s="202">
        <v>100</v>
      </c>
      <c r="V128" s="202">
        <v>100</v>
      </c>
      <c r="X128" s="242"/>
      <c r="Z128" s="239">
        <f t="shared" si="17"/>
        <v>0</v>
      </c>
      <c r="AA128" s="253" t="s">
        <v>4179</v>
      </c>
      <c r="AB128" s="265" t="str">
        <f t="shared" si="20"/>
        <v>かわはら薬品</v>
      </c>
      <c r="AC128" s="254" t="s">
        <v>4194</v>
      </c>
      <c r="AD128" s="254" t="s">
        <v>4181</v>
      </c>
      <c r="AE128" s="254">
        <f t="shared" si="21"/>
        <v>0</v>
      </c>
      <c r="AF128" s="254" t="s">
        <v>4182</v>
      </c>
      <c r="AG128" s="254" t="s">
        <v>4183</v>
      </c>
      <c r="AH128" s="74" t="str">
        <f t="shared" si="22"/>
        <v>名称：かわはら薬品&lt;br&gt;住所：佐伯市池田７７４－２&lt;br&gt;施設分類：店舗販売（薬店）&lt;br&gt;TEL：0972-23-8328&lt;br&gt;：&lt;br&gt;：&lt;br&gt;：&lt;br&gt;</v>
      </c>
      <c r="AI128" s="255" t="s">
        <v>4184</v>
      </c>
      <c r="AJ128" s="253" t="str">
        <f t="shared" si="14"/>
        <v>FFFFFFFF</v>
      </c>
      <c r="AK128" s="253" t="s">
        <v>4185</v>
      </c>
      <c r="AL128" s="265">
        <f t="shared" si="15"/>
        <v>1</v>
      </c>
      <c r="AM128" s="253" t="s">
        <v>4186</v>
      </c>
      <c r="AN128" s="253" t="s">
        <v>4187</v>
      </c>
      <c r="AO128" s="254">
        <f t="shared" si="18"/>
        <v>0</v>
      </c>
      <c r="AP128" s="253" t="s">
        <v>4188</v>
      </c>
      <c r="AQ128" s="74" t="str">
        <f t="shared" si="23"/>
        <v>https://cyberjapandata.gsi.go.jp/portal/sys/v4/symbols/097.png</v>
      </c>
      <c r="AR128" s="254" t="s">
        <v>4189</v>
      </c>
      <c r="AS128" s="254" t="s">
        <v>4190</v>
      </c>
      <c r="AT128" s="265">
        <f t="shared" si="24"/>
        <v>131.88971799999999</v>
      </c>
      <c r="AU128" s="254" t="s">
        <v>4191</v>
      </c>
      <c r="AV128" s="265">
        <f t="shared" si="25"/>
        <v>32.947077</v>
      </c>
      <c r="AW128" s="254" t="s">
        <v>4192</v>
      </c>
      <c r="AX128" s="254" t="s">
        <v>4193</v>
      </c>
      <c r="AY128" s="244" t="str">
        <f t="shared" si="19"/>
        <v>&lt;Placemark&gt;&lt;name&gt;かわはら薬品&lt;/name&gt;&lt;Snippet maxLines="0"&gt;&lt;/Snippet&gt;&lt;description&gt;&lt;![CDATA[名称：かわはら薬品&lt;br&gt;住所：佐伯市池田７７４－２&lt;br&gt;施設分類：店舗販売（薬店）&lt;br&gt;TEL：0972-23-8328&lt;br&gt;：&lt;br&gt;：&lt;br&gt;：&lt;br&gt;]]&gt;&lt;/description&gt;&lt;Style&gt;&lt;IconStyle&gt;&lt;color&gt;FFFFFFFF&lt;/color&gt;&lt;scale&gt;1&lt;/scale&gt;&lt;heading&gt;0&lt;/heading&gt;&lt;Icon&gt;&lt;href&gt;https://cyberjapandata.gsi.go.jp/portal/sys/v4/symbols/097.png&lt;/href&gt;&lt;/Icon&gt;&lt;/IconStyle&gt;&lt;/Style&gt;&lt;Point&gt;&lt;coordinates&gt;131.889718,32.947077&lt;/coordinates&gt;&lt;/Point&gt;&lt;/Placemark&gt;</v>
      </c>
    </row>
    <row r="129" spans="1:51">
      <c r="A129" s="198">
        <v>124</v>
      </c>
      <c r="B129" s="211" t="s">
        <v>5478</v>
      </c>
      <c r="C129" s="4" t="str">
        <f t="shared" si="16"/>
        <v>名称：くすりの甲斐&lt;br&gt;住所：佐伯市直川大字赤木７７－２&lt;br&gt;施設分類：店舗販売（薬店）&lt;br&gt;TEL：0972-58-3138&lt;br&gt;：&lt;br&gt;：&lt;br&gt;：&lt;br&gt;</v>
      </c>
      <c r="D129" s="211"/>
      <c r="E129" s="202"/>
      <c r="F129" s="202" t="s">
        <v>4438</v>
      </c>
      <c r="G129" s="202">
        <v>32.895339999999997</v>
      </c>
      <c r="H129" s="202">
        <v>131.77893900000001</v>
      </c>
      <c r="I129" s="202" t="s">
        <v>4087</v>
      </c>
      <c r="J129" s="202" t="s">
        <v>2109</v>
      </c>
      <c r="K129" s="240" t="s">
        <v>2110</v>
      </c>
      <c r="L129" s="240"/>
      <c r="M129" s="240"/>
      <c r="N129" s="240"/>
      <c r="O129" s="4" t="s">
        <v>4280</v>
      </c>
      <c r="P129" s="246">
        <v>1</v>
      </c>
      <c r="Q129" s="246"/>
      <c r="R129" s="246" t="str">
        <f t="shared" si="13"/>
        <v>FFFFFFFF</v>
      </c>
      <c r="S129" s="202">
        <v>100</v>
      </c>
      <c r="T129" s="202">
        <v>100</v>
      </c>
      <c r="U129" s="202">
        <v>100</v>
      </c>
      <c r="V129" s="202">
        <v>100</v>
      </c>
      <c r="X129" s="242"/>
      <c r="Z129" s="239">
        <f t="shared" si="17"/>
        <v>0</v>
      </c>
      <c r="AA129" s="253" t="s">
        <v>4179</v>
      </c>
      <c r="AB129" s="265" t="str">
        <f t="shared" si="20"/>
        <v>くすりの甲斐</v>
      </c>
      <c r="AC129" s="254" t="s">
        <v>4194</v>
      </c>
      <c r="AD129" s="254" t="s">
        <v>4181</v>
      </c>
      <c r="AE129" s="254">
        <f t="shared" si="21"/>
        <v>0</v>
      </c>
      <c r="AF129" s="254" t="s">
        <v>4182</v>
      </c>
      <c r="AG129" s="254" t="s">
        <v>4183</v>
      </c>
      <c r="AH129" s="74" t="str">
        <f t="shared" si="22"/>
        <v>名称：くすりの甲斐&lt;br&gt;住所：佐伯市直川大字赤木７７－２&lt;br&gt;施設分類：店舗販売（薬店）&lt;br&gt;TEL：0972-58-3138&lt;br&gt;：&lt;br&gt;：&lt;br&gt;：&lt;br&gt;</v>
      </c>
      <c r="AI129" s="255" t="s">
        <v>4184</v>
      </c>
      <c r="AJ129" s="253" t="str">
        <f t="shared" si="14"/>
        <v>FFFFFFFF</v>
      </c>
      <c r="AK129" s="253" t="s">
        <v>4185</v>
      </c>
      <c r="AL129" s="265">
        <f t="shared" si="15"/>
        <v>1</v>
      </c>
      <c r="AM129" s="253" t="s">
        <v>4186</v>
      </c>
      <c r="AN129" s="253" t="s">
        <v>4187</v>
      </c>
      <c r="AO129" s="254">
        <f t="shared" si="18"/>
        <v>0</v>
      </c>
      <c r="AP129" s="253" t="s">
        <v>4188</v>
      </c>
      <c r="AQ129" s="74" t="str">
        <f t="shared" si="23"/>
        <v>https://cyberjapandata.gsi.go.jp/portal/sys/v4/symbols/097.png</v>
      </c>
      <c r="AR129" s="254" t="s">
        <v>4189</v>
      </c>
      <c r="AS129" s="254" t="s">
        <v>4190</v>
      </c>
      <c r="AT129" s="265">
        <f t="shared" si="24"/>
        <v>131.77893900000001</v>
      </c>
      <c r="AU129" s="254" t="s">
        <v>4191</v>
      </c>
      <c r="AV129" s="265">
        <f t="shared" si="25"/>
        <v>32.895339999999997</v>
      </c>
      <c r="AW129" s="254" t="s">
        <v>4192</v>
      </c>
      <c r="AX129" s="254" t="s">
        <v>4193</v>
      </c>
      <c r="AY129" s="244" t="str">
        <f t="shared" si="19"/>
        <v>&lt;Placemark&gt;&lt;name&gt;くすりの甲斐&lt;/name&gt;&lt;Snippet maxLines="0"&gt;&lt;/Snippet&gt;&lt;description&gt;&lt;![CDATA[名称：くすりの甲斐&lt;br&gt;住所：佐伯市直川大字赤木７７－２&lt;br&gt;施設分類：店舗販売（薬店）&lt;br&gt;TEL：0972-58-3138&lt;br&gt;：&lt;br&gt;：&lt;br&gt;：&lt;br&gt;]]&gt;&lt;/description&gt;&lt;Style&gt;&lt;IconStyle&gt;&lt;color&gt;FFFFFFFF&lt;/color&gt;&lt;scale&gt;1&lt;/scale&gt;&lt;heading&gt;0&lt;/heading&gt;&lt;Icon&gt;&lt;href&gt;https://cyberjapandata.gsi.go.jp/portal/sys/v4/symbols/097.png&lt;/href&gt;&lt;/Icon&gt;&lt;/IconStyle&gt;&lt;/Style&gt;&lt;Point&gt;&lt;coordinates&gt;131.778939,32.89534&lt;/coordinates&gt;&lt;/Point&gt;&lt;/Placemark&gt;</v>
      </c>
    </row>
    <row r="130" spans="1:51">
      <c r="A130" s="198">
        <v>125</v>
      </c>
      <c r="B130" s="211" t="s">
        <v>5477</v>
      </c>
      <c r="C130" s="4" t="str">
        <f t="shared" si="16"/>
        <v>名称：安藤薬品&lt;br&gt;住所：佐伯市中の島東町３－３３&lt;br&gt;施設分類：店舗販売（薬店）&lt;br&gt;TEL：0972-24-3310&lt;br&gt;：&lt;br&gt;：&lt;br&gt;：&lt;br&gt;</v>
      </c>
      <c r="D130" s="211"/>
      <c r="E130" s="245"/>
      <c r="F130" s="202" t="s">
        <v>4439</v>
      </c>
      <c r="G130" s="245">
        <v>32.953645999999999</v>
      </c>
      <c r="H130" s="202">
        <v>131.903627</v>
      </c>
      <c r="I130" s="245" t="s">
        <v>4087</v>
      </c>
      <c r="J130" s="245" t="s">
        <v>2111</v>
      </c>
      <c r="K130" s="240" t="s">
        <v>2112</v>
      </c>
      <c r="L130" s="240"/>
      <c r="M130" s="240"/>
      <c r="N130" s="240"/>
      <c r="O130" s="4" t="s">
        <v>4280</v>
      </c>
      <c r="P130" s="246">
        <v>1</v>
      </c>
      <c r="Q130" s="246"/>
      <c r="R130" s="246" t="str">
        <f t="shared" si="13"/>
        <v>FFFFFFFF</v>
      </c>
      <c r="S130" s="202">
        <v>100</v>
      </c>
      <c r="T130" s="202">
        <v>100</v>
      </c>
      <c r="U130" s="202">
        <v>100</v>
      </c>
      <c r="V130" s="202">
        <v>100</v>
      </c>
      <c r="X130" s="242"/>
      <c r="Z130" s="239">
        <f t="shared" si="17"/>
        <v>0</v>
      </c>
      <c r="AA130" s="253" t="s">
        <v>4179</v>
      </c>
      <c r="AB130" s="265" t="str">
        <f t="shared" si="20"/>
        <v>安藤薬品</v>
      </c>
      <c r="AC130" s="254" t="s">
        <v>4194</v>
      </c>
      <c r="AD130" s="254" t="s">
        <v>4181</v>
      </c>
      <c r="AE130" s="254">
        <f t="shared" si="21"/>
        <v>0</v>
      </c>
      <c r="AF130" s="254" t="s">
        <v>4182</v>
      </c>
      <c r="AG130" s="254" t="s">
        <v>4183</v>
      </c>
      <c r="AH130" s="74" t="str">
        <f t="shared" si="22"/>
        <v>名称：安藤薬品&lt;br&gt;住所：佐伯市中の島東町３－３３&lt;br&gt;施設分類：店舗販売（薬店）&lt;br&gt;TEL：0972-24-3310&lt;br&gt;：&lt;br&gt;：&lt;br&gt;：&lt;br&gt;</v>
      </c>
      <c r="AI130" s="255" t="s">
        <v>4184</v>
      </c>
      <c r="AJ130" s="253" t="str">
        <f t="shared" si="14"/>
        <v>FFFFFFFF</v>
      </c>
      <c r="AK130" s="253" t="s">
        <v>4185</v>
      </c>
      <c r="AL130" s="265">
        <f t="shared" si="15"/>
        <v>1</v>
      </c>
      <c r="AM130" s="253" t="s">
        <v>4186</v>
      </c>
      <c r="AN130" s="253" t="s">
        <v>4187</v>
      </c>
      <c r="AO130" s="254">
        <f t="shared" si="18"/>
        <v>0</v>
      </c>
      <c r="AP130" s="253" t="s">
        <v>4188</v>
      </c>
      <c r="AQ130" s="74" t="str">
        <f t="shared" si="23"/>
        <v>https://cyberjapandata.gsi.go.jp/portal/sys/v4/symbols/097.png</v>
      </c>
      <c r="AR130" s="254" t="s">
        <v>4189</v>
      </c>
      <c r="AS130" s="254" t="s">
        <v>4190</v>
      </c>
      <c r="AT130" s="265">
        <f t="shared" si="24"/>
        <v>131.903627</v>
      </c>
      <c r="AU130" s="254" t="s">
        <v>4191</v>
      </c>
      <c r="AV130" s="265">
        <f t="shared" si="25"/>
        <v>32.953645999999999</v>
      </c>
      <c r="AW130" s="254" t="s">
        <v>4192</v>
      </c>
      <c r="AX130" s="254" t="s">
        <v>4193</v>
      </c>
      <c r="AY130" s="244" t="str">
        <f t="shared" si="19"/>
        <v>&lt;Placemark&gt;&lt;name&gt;安藤薬品&lt;/name&gt;&lt;Snippet maxLines="0"&gt;&lt;/Snippet&gt;&lt;description&gt;&lt;![CDATA[名称：安藤薬品&lt;br&gt;住所：佐伯市中の島東町３－３３&lt;br&gt;施設分類：店舗販売（薬店）&lt;br&gt;TEL：0972-24-3310&lt;br&gt;：&lt;br&gt;：&lt;br&gt;：&lt;br&gt;]]&gt;&lt;/description&gt;&lt;Style&gt;&lt;IconStyle&gt;&lt;color&gt;FFFFFFFF&lt;/color&gt;&lt;scale&gt;1&lt;/scale&gt;&lt;heading&gt;0&lt;/heading&gt;&lt;Icon&gt;&lt;href&gt;https://cyberjapandata.gsi.go.jp/portal/sys/v4/symbols/097.png&lt;/href&gt;&lt;/Icon&gt;&lt;/IconStyle&gt;&lt;/Style&gt;&lt;Point&gt;&lt;coordinates&gt;131.903627,32.953646&lt;/coordinates&gt;&lt;/Point&gt;&lt;/Placemark&gt;</v>
      </c>
    </row>
    <row r="131" spans="1:51">
      <c r="A131" s="198">
        <v>126</v>
      </c>
      <c r="B131" s="211" t="s">
        <v>5476</v>
      </c>
      <c r="C131" s="4" t="str">
        <f t="shared" si="16"/>
        <v>名称：焼山友愛堂&lt;br&gt;住所：佐伯市野岡町１丁目９番２０号&lt;br&gt;施設分類：店舗販売（薬店）&lt;br&gt;TEL：0972-22-7815&lt;br&gt;：&lt;br&gt;：&lt;br&gt;：&lt;br&gt;</v>
      </c>
      <c r="D131" s="211"/>
      <c r="E131" s="245"/>
      <c r="F131" s="202" t="s">
        <v>4440</v>
      </c>
      <c r="G131" s="245">
        <v>32.968359999999997</v>
      </c>
      <c r="H131" s="202">
        <v>131.90697299999999</v>
      </c>
      <c r="I131" s="245" t="s">
        <v>4087</v>
      </c>
      <c r="J131" s="245" t="s">
        <v>2113</v>
      </c>
      <c r="K131" s="240" t="s">
        <v>2114</v>
      </c>
      <c r="L131" s="240"/>
      <c r="M131" s="240"/>
      <c r="N131" s="240"/>
      <c r="O131" s="4" t="s">
        <v>4280</v>
      </c>
      <c r="P131" s="246">
        <v>1</v>
      </c>
      <c r="Q131" s="246"/>
      <c r="R131" s="246" t="str">
        <f t="shared" si="13"/>
        <v>FFFFFFFF</v>
      </c>
      <c r="S131" s="202">
        <v>100</v>
      </c>
      <c r="T131" s="202">
        <v>100</v>
      </c>
      <c r="U131" s="202">
        <v>100</v>
      </c>
      <c r="V131" s="202">
        <v>100</v>
      </c>
      <c r="X131" s="242"/>
      <c r="Z131" s="239">
        <f t="shared" si="17"/>
        <v>0</v>
      </c>
      <c r="AA131" s="253" t="s">
        <v>4179</v>
      </c>
      <c r="AB131" s="265" t="str">
        <f t="shared" si="20"/>
        <v>焼山友愛堂</v>
      </c>
      <c r="AC131" s="254" t="s">
        <v>4194</v>
      </c>
      <c r="AD131" s="254" t="s">
        <v>4181</v>
      </c>
      <c r="AE131" s="254">
        <f t="shared" si="21"/>
        <v>0</v>
      </c>
      <c r="AF131" s="254" t="s">
        <v>4182</v>
      </c>
      <c r="AG131" s="254" t="s">
        <v>4183</v>
      </c>
      <c r="AH131" s="74" t="str">
        <f t="shared" si="22"/>
        <v>名称：焼山友愛堂&lt;br&gt;住所：佐伯市野岡町１丁目９番２０号&lt;br&gt;施設分類：店舗販売（薬店）&lt;br&gt;TEL：0972-22-7815&lt;br&gt;：&lt;br&gt;：&lt;br&gt;：&lt;br&gt;</v>
      </c>
      <c r="AI131" s="255" t="s">
        <v>4184</v>
      </c>
      <c r="AJ131" s="253" t="str">
        <f t="shared" si="14"/>
        <v>FFFFFFFF</v>
      </c>
      <c r="AK131" s="253" t="s">
        <v>4185</v>
      </c>
      <c r="AL131" s="265">
        <f t="shared" si="15"/>
        <v>1</v>
      </c>
      <c r="AM131" s="253" t="s">
        <v>4186</v>
      </c>
      <c r="AN131" s="253" t="s">
        <v>4187</v>
      </c>
      <c r="AO131" s="254">
        <f t="shared" si="18"/>
        <v>0</v>
      </c>
      <c r="AP131" s="253" t="s">
        <v>4188</v>
      </c>
      <c r="AQ131" s="74" t="str">
        <f t="shared" si="23"/>
        <v>https://cyberjapandata.gsi.go.jp/portal/sys/v4/symbols/097.png</v>
      </c>
      <c r="AR131" s="254" t="s">
        <v>4189</v>
      </c>
      <c r="AS131" s="254" t="s">
        <v>4190</v>
      </c>
      <c r="AT131" s="265">
        <f t="shared" si="24"/>
        <v>131.90697299999999</v>
      </c>
      <c r="AU131" s="254" t="s">
        <v>4191</v>
      </c>
      <c r="AV131" s="265">
        <f t="shared" si="25"/>
        <v>32.968359999999997</v>
      </c>
      <c r="AW131" s="254" t="s">
        <v>4192</v>
      </c>
      <c r="AX131" s="254" t="s">
        <v>4193</v>
      </c>
      <c r="AY131" s="244" t="str">
        <f t="shared" si="19"/>
        <v>&lt;Placemark&gt;&lt;name&gt;焼山友愛堂&lt;/name&gt;&lt;Snippet maxLines="0"&gt;&lt;/Snippet&gt;&lt;description&gt;&lt;![CDATA[名称：焼山友愛堂&lt;br&gt;住所：佐伯市野岡町１丁目９番２０号&lt;br&gt;施設分類：店舗販売（薬店）&lt;br&gt;TEL：0972-22-7815&lt;br&gt;：&lt;br&gt;：&lt;br&gt;：&lt;br&gt;]]&gt;&lt;/description&gt;&lt;Style&gt;&lt;IconStyle&gt;&lt;color&gt;FFFFFFFF&lt;/color&gt;&lt;scale&gt;1&lt;/scale&gt;&lt;heading&gt;0&lt;/heading&gt;&lt;Icon&gt;&lt;href&gt;https://cyberjapandata.gsi.go.jp/portal/sys/v4/symbols/097.png&lt;/href&gt;&lt;/Icon&gt;&lt;/IconStyle&gt;&lt;/Style&gt;&lt;Point&gt;&lt;coordinates&gt;131.906973,32.96836&lt;/coordinates&gt;&lt;/Point&gt;&lt;/Placemark&gt;</v>
      </c>
    </row>
    <row r="132" spans="1:51">
      <c r="A132" s="198">
        <v>127</v>
      </c>
      <c r="B132" s="211" t="s">
        <v>5475</v>
      </c>
      <c r="C132" s="4" t="str">
        <f t="shared" si="16"/>
        <v>名称：ドラッグコスモス佐伯常盤店&lt;br&gt;住所：佐伯市常盤東町７－７&lt;br&gt;施設分類：店舗販売（薬店）&lt;br&gt;TEL：0972-20-4381&lt;br&gt;：&lt;br&gt;：&lt;br&gt;：&lt;br&gt;</v>
      </c>
      <c r="D132" s="211"/>
      <c r="E132" s="202"/>
      <c r="F132" s="202" t="s">
        <v>4441</v>
      </c>
      <c r="G132" s="202">
        <v>32.964961000000002</v>
      </c>
      <c r="H132" s="202">
        <v>131.902998</v>
      </c>
      <c r="I132" s="202" t="s">
        <v>4087</v>
      </c>
      <c r="J132" s="202" t="s">
        <v>2117</v>
      </c>
      <c r="K132" s="240" t="s">
        <v>2118</v>
      </c>
      <c r="L132" s="240"/>
      <c r="M132" s="240"/>
      <c r="N132" s="240"/>
      <c r="O132" s="4" t="s">
        <v>4280</v>
      </c>
      <c r="P132" s="246">
        <v>1</v>
      </c>
      <c r="Q132" s="246"/>
      <c r="R132" s="246" t="str">
        <f t="shared" si="13"/>
        <v>FFFFFFFF</v>
      </c>
      <c r="S132" s="202">
        <v>100</v>
      </c>
      <c r="T132" s="202">
        <v>100</v>
      </c>
      <c r="U132" s="202">
        <v>100</v>
      </c>
      <c r="V132" s="202">
        <v>100</v>
      </c>
      <c r="X132" s="242"/>
      <c r="Z132" s="239">
        <f t="shared" si="17"/>
        <v>0</v>
      </c>
      <c r="AA132" s="253" t="s">
        <v>4179</v>
      </c>
      <c r="AB132" s="265" t="str">
        <f t="shared" si="20"/>
        <v>ドラッグコスモス佐伯常盤店</v>
      </c>
      <c r="AC132" s="254" t="s">
        <v>4194</v>
      </c>
      <c r="AD132" s="254" t="s">
        <v>4181</v>
      </c>
      <c r="AE132" s="254">
        <f t="shared" si="21"/>
        <v>0</v>
      </c>
      <c r="AF132" s="254" t="s">
        <v>4182</v>
      </c>
      <c r="AG132" s="254" t="s">
        <v>4183</v>
      </c>
      <c r="AH132" s="74" t="str">
        <f t="shared" si="22"/>
        <v>名称：ドラッグコスモス佐伯常盤店&lt;br&gt;住所：佐伯市常盤東町７－７&lt;br&gt;施設分類：店舗販売（薬店）&lt;br&gt;TEL：0972-20-4381&lt;br&gt;：&lt;br&gt;：&lt;br&gt;：&lt;br&gt;</v>
      </c>
      <c r="AI132" s="255" t="s">
        <v>4184</v>
      </c>
      <c r="AJ132" s="253" t="str">
        <f t="shared" si="14"/>
        <v>FFFFFFFF</v>
      </c>
      <c r="AK132" s="253" t="s">
        <v>4185</v>
      </c>
      <c r="AL132" s="265">
        <f t="shared" si="15"/>
        <v>1</v>
      </c>
      <c r="AM132" s="253" t="s">
        <v>4186</v>
      </c>
      <c r="AN132" s="253" t="s">
        <v>4187</v>
      </c>
      <c r="AO132" s="254">
        <f t="shared" si="18"/>
        <v>0</v>
      </c>
      <c r="AP132" s="253" t="s">
        <v>4188</v>
      </c>
      <c r="AQ132" s="74" t="str">
        <f t="shared" si="23"/>
        <v>https://cyberjapandata.gsi.go.jp/portal/sys/v4/symbols/097.png</v>
      </c>
      <c r="AR132" s="254" t="s">
        <v>4189</v>
      </c>
      <c r="AS132" s="254" t="s">
        <v>4190</v>
      </c>
      <c r="AT132" s="265">
        <f t="shared" si="24"/>
        <v>131.902998</v>
      </c>
      <c r="AU132" s="254" t="s">
        <v>4191</v>
      </c>
      <c r="AV132" s="265">
        <f t="shared" si="25"/>
        <v>32.964961000000002</v>
      </c>
      <c r="AW132" s="254" t="s">
        <v>4192</v>
      </c>
      <c r="AX132" s="254" t="s">
        <v>4193</v>
      </c>
      <c r="AY132" s="244" t="str">
        <f t="shared" si="19"/>
        <v>&lt;Placemark&gt;&lt;name&gt;ドラッグコスモス佐伯常盤店&lt;/name&gt;&lt;Snippet maxLines="0"&gt;&lt;/Snippet&gt;&lt;description&gt;&lt;![CDATA[名称：ドラッグコスモス佐伯常盤店&lt;br&gt;住所：佐伯市常盤東町７－７&lt;br&gt;施設分類：店舗販売（薬店）&lt;br&gt;TEL：0972-20-4381&lt;br&gt;：&lt;br&gt;：&lt;br&gt;：&lt;br&gt;]]&gt;&lt;/description&gt;&lt;Style&gt;&lt;IconStyle&gt;&lt;color&gt;FFFFFFFF&lt;/color&gt;&lt;scale&gt;1&lt;/scale&gt;&lt;heading&gt;0&lt;/heading&gt;&lt;Icon&gt;&lt;href&gt;https://cyberjapandata.gsi.go.jp/portal/sys/v4/symbols/097.png&lt;/href&gt;&lt;/Icon&gt;&lt;/IconStyle&gt;&lt;/Style&gt;&lt;Point&gt;&lt;coordinates&gt;131.902998,32.964961&lt;/coordinates&gt;&lt;/Point&gt;&lt;/Placemark&gt;</v>
      </c>
    </row>
    <row r="133" spans="1:51">
      <c r="A133" s="198">
        <v>128</v>
      </c>
      <c r="B133" s="211" t="s">
        <v>5474</v>
      </c>
      <c r="C133" s="4" t="str">
        <f t="shared" si="16"/>
        <v>名称：ココカラファイントキハ佐伯店&lt;br&gt;住所：佐伯市池田２０６４番地トキハインダストリー佐伯店１Ｆ&lt;br&gt;施設分類：店舗販売（薬店）&lt;br&gt;TEL：0972-28-5166&lt;br&gt;：&lt;br&gt;：&lt;br&gt;：&lt;br&gt;</v>
      </c>
      <c r="D133" s="211"/>
      <c r="E133" s="202"/>
      <c r="F133" s="202" t="s">
        <v>4442</v>
      </c>
      <c r="G133" s="202">
        <v>32.944104561304599</v>
      </c>
      <c r="H133" s="202">
        <v>131.90160160486801</v>
      </c>
      <c r="I133" s="202" t="s">
        <v>4087</v>
      </c>
      <c r="J133" s="202" t="s">
        <v>2119</v>
      </c>
      <c r="K133" s="240" t="s">
        <v>2120</v>
      </c>
      <c r="L133" s="240"/>
      <c r="M133" s="240"/>
      <c r="N133" s="240"/>
      <c r="O133" s="4" t="s">
        <v>4280</v>
      </c>
      <c r="P133" s="246">
        <v>1</v>
      </c>
      <c r="Q133" s="246"/>
      <c r="R133" s="246" t="str">
        <f t="shared" si="13"/>
        <v>FFFFFFFF</v>
      </c>
      <c r="S133" s="202">
        <v>100</v>
      </c>
      <c r="T133" s="202">
        <v>100</v>
      </c>
      <c r="U133" s="202">
        <v>100</v>
      </c>
      <c r="V133" s="202">
        <v>100</v>
      </c>
      <c r="X133" s="242"/>
      <c r="Z133" s="239">
        <f t="shared" si="17"/>
        <v>0</v>
      </c>
      <c r="AA133" s="253" t="s">
        <v>4179</v>
      </c>
      <c r="AB133" s="265" t="str">
        <f t="shared" si="20"/>
        <v>ココカラファイントキハ佐伯店</v>
      </c>
      <c r="AC133" s="254" t="s">
        <v>4194</v>
      </c>
      <c r="AD133" s="254" t="s">
        <v>4181</v>
      </c>
      <c r="AE133" s="254">
        <f t="shared" si="21"/>
        <v>0</v>
      </c>
      <c r="AF133" s="254" t="s">
        <v>4182</v>
      </c>
      <c r="AG133" s="254" t="s">
        <v>4183</v>
      </c>
      <c r="AH133" s="74" t="str">
        <f t="shared" si="22"/>
        <v>名称：ココカラファイントキハ佐伯店&lt;br&gt;住所：佐伯市池田２０６４番地トキハインダストリー佐伯店１Ｆ&lt;br&gt;施設分類：店舗販売（薬店）&lt;br&gt;TEL：0972-28-5166&lt;br&gt;：&lt;br&gt;：&lt;br&gt;：&lt;br&gt;</v>
      </c>
      <c r="AI133" s="255" t="s">
        <v>4184</v>
      </c>
      <c r="AJ133" s="253" t="str">
        <f t="shared" si="14"/>
        <v>FFFFFFFF</v>
      </c>
      <c r="AK133" s="253" t="s">
        <v>4185</v>
      </c>
      <c r="AL133" s="265">
        <f t="shared" si="15"/>
        <v>1</v>
      </c>
      <c r="AM133" s="253" t="s">
        <v>4186</v>
      </c>
      <c r="AN133" s="253" t="s">
        <v>4187</v>
      </c>
      <c r="AO133" s="254">
        <f t="shared" si="18"/>
        <v>0</v>
      </c>
      <c r="AP133" s="253" t="s">
        <v>4188</v>
      </c>
      <c r="AQ133" s="74" t="str">
        <f t="shared" si="23"/>
        <v>https://cyberjapandata.gsi.go.jp/portal/sys/v4/symbols/097.png</v>
      </c>
      <c r="AR133" s="254" t="s">
        <v>4189</v>
      </c>
      <c r="AS133" s="254" t="s">
        <v>4190</v>
      </c>
      <c r="AT133" s="265">
        <f t="shared" si="24"/>
        <v>131.90160160486801</v>
      </c>
      <c r="AU133" s="254" t="s">
        <v>4191</v>
      </c>
      <c r="AV133" s="265">
        <f t="shared" si="25"/>
        <v>32.944104561304599</v>
      </c>
      <c r="AW133" s="254" t="s">
        <v>4192</v>
      </c>
      <c r="AX133" s="254" t="s">
        <v>4193</v>
      </c>
      <c r="AY133" s="244" t="str">
        <f t="shared" si="19"/>
        <v>&lt;Placemark&gt;&lt;name&gt;ココカラファイントキハ佐伯店&lt;/name&gt;&lt;Snippet maxLines="0"&gt;&lt;/Snippet&gt;&lt;description&gt;&lt;![CDATA[名称：ココカラファイントキハ佐伯店&lt;br&gt;住所：佐伯市池田２０６４番地トキハインダストリー佐伯店１Ｆ&lt;br&gt;施設分類：店舗販売（薬店）&lt;br&gt;TEL：0972-28-5166&lt;br&gt;：&lt;br&gt;：&lt;br&gt;：&lt;br&gt;]]&gt;&lt;/description&gt;&lt;Style&gt;&lt;IconStyle&gt;&lt;color&gt;FFFFFFFF&lt;/color&gt;&lt;scale&gt;1&lt;/scale&gt;&lt;heading&gt;0&lt;/heading&gt;&lt;Icon&gt;&lt;href&gt;https://cyberjapandata.gsi.go.jp/portal/sys/v4/symbols/097.png&lt;/href&gt;&lt;/Icon&gt;&lt;/IconStyle&gt;&lt;/Style&gt;&lt;Point&gt;&lt;coordinates&gt;131.901601604868,32.9441045613046&lt;/coordinates&gt;&lt;/Point&gt;&lt;/Placemark&gt;</v>
      </c>
    </row>
    <row r="134" spans="1:51">
      <c r="A134" s="198">
        <v>129</v>
      </c>
      <c r="B134" s="211" t="s">
        <v>5473</v>
      </c>
      <c r="C134" s="4" t="str">
        <f t="shared" si="16"/>
        <v>名称：ドラッグストアモリ鶴岡店&lt;br&gt;住所：佐伯市鶴岡西町１丁目２１４番地&lt;br&gt;施設分類：店舗販売（薬店）&lt;br&gt;TEL：0972-28-6881&lt;br&gt;：&lt;br&gt;：&lt;br&gt;：&lt;br&gt;</v>
      </c>
      <c r="D134" s="211"/>
      <c r="E134" s="202"/>
      <c r="F134" s="202" t="s">
        <v>4443</v>
      </c>
      <c r="G134" s="202">
        <v>32.961552404093403</v>
      </c>
      <c r="H134" s="202">
        <v>131.866325149038</v>
      </c>
      <c r="I134" s="202" t="s">
        <v>4087</v>
      </c>
      <c r="J134" s="202" t="s">
        <v>2121</v>
      </c>
      <c r="K134" s="240" t="s">
        <v>2122</v>
      </c>
      <c r="L134" s="240"/>
      <c r="M134" s="240"/>
      <c r="N134" s="240"/>
      <c r="O134" s="4" t="s">
        <v>4280</v>
      </c>
      <c r="P134" s="246">
        <v>1</v>
      </c>
      <c r="Q134" s="246"/>
      <c r="R134" s="246" t="str">
        <f t="shared" ref="R134:R197" si="26">IF(OR(S134="",T134="",U134="",V134="")=TRUE,"ffffffff",DEC2HEX(S134/100*255,2)&amp;DEC2HEX(T134/100*255,2)&amp;DEC2HEX(U134/100*255,2)&amp;DEC2HEX(V134/100*255,2))</f>
        <v>FFFFFFFF</v>
      </c>
      <c r="S134" s="202">
        <v>100</v>
      </c>
      <c r="T134" s="202">
        <v>100</v>
      </c>
      <c r="U134" s="202">
        <v>100</v>
      </c>
      <c r="V134" s="202">
        <v>100</v>
      </c>
      <c r="X134" s="242"/>
      <c r="Z134" s="239">
        <f t="shared" si="17"/>
        <v>0</v>
      </c>
      <c r="AA134" s="253" t="s">
        <v>4179</v>
      </c>
      <c r="AB134" s="265" t="str">
        <f t="shared" si="20"/>
        <v>ドラッグストアモリ鶴岡店</v>
      </c>
      <c r="AC134" s="254" t="s">
        <v>4194</v>
      </c>
      <c r="AD134" s="254" t="s">
        <v>4181</v>
      </c>
      <c r="AE134" s="254">
        <f t="shared" si="21"/>
        <v>0</v>
      </c>
      <c r="AF134" s="254" t="s">
        <v>4182</v>
      </c>
      <c r="AG134" s="254" t="s">
        <v>4183</v>
      </c>
      <c r="AH134" s="74" t="str">
        <f t="shared" si="22"/>
        <v>名称：ドラッグストアモリ鶴岡店&lt;br&gt;住所：佐伯市鶴岡西町１丁目２１４番地&lt;br&gt;施設分類：店舗販売（薬店）&lt;br&gt;TEL：0972-28-6881&lt;br&gt;：&lt;br&gt;：&lt;br&gt;：&lt;br&gt;</v>
      </c>
      <c r="AI134" s="255" t="s">
        <v>4184</v>
      </c>
      <c r="AJ134" s="253" t="str">
        <f t="shared" ref="AJ134:AJ197" si="27">R134</f>
        <v>FFFFFFFF</v>
      </c>
      <c r="AK134" s="253" t="s">
        <v>4185</v>
      </c>
      <c r="AL134" s="265">
        <f t="shared" ref="AL134:AL197" si="28">IF(OR(P134="",P134=0)=TRUE,1,P134)</f>
        <v>1</v>
      </c>
      <c r="AM134" s="253" t="s">
        <v>4186</v>
      </c>
      <c r="AN134" s="253" t="s">
        <v>4187</v>
      </c>
      <c r="AO134" s="254">
        <f t="shared" si="18"/>
        <v>0</v>
      </c>
      <c r="AP134" s="253" t="s">
        <v>4188</v>
      </c>
      <c r="AQ134" s="74" t="str">
        <f t="shared" si="23"/>
        <v>https://cyberjapandata.gsi.go.jp/portal/sys/v4/symbols/097.png</v>
      </c>
      <c r="AR134" s="254" t="s">
        <v>4189</v>
      </c>
      <c r="AS134" s="254" t="s">
        <v>4190</v>
      </c>
      <c r="AT134" s="265">
        <f t="shared" si="24"/>
        <v>131.866325149038</v>
      </c>
      <c r="AU134" s="254" t="s">
        <v>4191</v>
      </c>
      <c r="AV134" s="265">
        <f t="shared" si="25"/>
        <v>32.961552404093403</v>
      </c>
      <c r="AW134" s="254" t="s">
        <v>4192</v>
      </c>
      <c r="AX134" s="254" t="s">
        <v>4193</v>
      </c>
      <c r="AY134" s="244" t="str">
        <f t="shared" si="19"/>
        <v>&lt;Placemark&gt;&lt;name&gt;ドラッグストアモリ鶴岡店&lt;/name&gt;&lt;Snippet maxLines="0"&gt;&lt;/Snippet&gt;&lt;description&gt;&lt;![CDATA[名称：ドラッグストアモリ鶴岡店&lt;br&gt;住所：佐伯市鶴岡西町１丁目２１４番地&lt;br&gt;施設分類：店舗販売（薬店）&lt;br&gt;TEL：0972-28-6881&lt;br&gt;：&lt;br&gt;：&lt;br&gt;：&lt;br&gt;]]&gt;&lt;/description&gt;&lt;Style&gt;&lt;IconStyle&gt;&lt;color&gt;FFFFFFFF&lt;/color&gt;&lt;scale&gt;1&lt;/scale&gt;&lt;heading&gt;0&lt;/heading&gt;&lt;Icon&gt;&lt;href&gt;https://cyberjapandata.gsi.go.jp/portal/sys/v4/symbols/097.png&lt;/href&gt;&lt;/Icon&gt;&lt;/IconStyle&gt;&lt;/Style&gt;&lt;Point&gt;&lt;coordinates&gt;131.866325149038,32.9615524040934&lt;/coordinates&gt;&lt;/Point&gt;&lt;/Placemark&gt;</v>
      </c>
    </row>
    <row r="135" spans="1:51">
      <c r="A135" s="198">
        <v>130</v>
      </c>
      <c r="B135" s="211" t="s">
        <v>5472</v>
      </c>
      <c r="C135" s="4" t="str">
        <f t="shared" ref="C135:C198" si="29">B$5&amp;"："&amp;B135&amp;"&lt;br&gt;"&amp;J$5&amp;"："&amp;J135&amp;"&lt;br&gt;"&amp;I$5&amp;"："&amp;I135&amp;"&lt;br&gt;"&amp;K$5&amp;"："&amp;K135&amp;"&lt;br&gt;"&amp;L$5&amp;"："&amp;L135&amp;"&lt;br&gt;"&amp;M$5&amp;"："&amp;M135&amp;"&lt;br&gt;"&amp;N$5&amp;"："&amp;N135&amp;"&lt;br&gt;"</f>
        <v>名称：アタックス佐伯店&lt;br&gt;住所：佐伯市大字鶴望字深町２３３０番地１&lt;br&gt;施設分類：店舗販売（薬店）&lt;br&gt;TEL：0972-23-2361&lt;br&gt;：&lt;br&gt;：&lt;br&gt;：&lt;br&gt;</v>
      </c>
      <c r="D135" s="211"/>
      <c r="E135" s="202"/>
      <c r="F135" s="202" t="s">
        <v>4444</v>
      </c>
      <c r="G135" s="202">
        <v>32.966357000000002</v>
      </c>
      <c r="H135" s="202">
        <v>131.880585</v>
      </c>
      <c r="I135" s="202" t="s">
        <v>4087</v>
      </c>
      <c r="J135" s="202" t="s">
        <v>2123</v>
      </c>
      <c r="K135" s="240" t="s">
        <v>2124</v>
      </c>
      <c r="L135" s="240"/>
      <c r="M135" s="240"/>
      <c r="N135" s="240"/>
      <c r="O135" s="4" t="s">
        <v>4280</v>
      </c>
      <c r="P135" s="246">
        <v>1</v>
      </c>
      <c r="Q135" s="246"/>
      <c r="R135" s="246" t="str">
        <f t="shared" si="26"/>
        <v>FFFFFFFF</v>
      </c>
      <c r="S135" s="202">
        <v>100</v>
      </c>
      <c r="T135" s="202">
        <v>100</v>
      </c>
      <c r="U135" s="202">
        <v>100</v>
      </c>
      <c r="V135" s="202">
        <v>100</v>
      </c>
      <c r="X135" s="242"/>
      <c r="Z135" s="239">
        <f t="shared" ref="Z135:Z198" si="30">IF(H135="",1,0)</f>
        <v>0</v>
      </c>
      <c r="AA135" s="253" t="s">
        <v>4179</v>
      </c>
      <c r="AB135" s="265" t="str">
        <f t="shared" si="20"/>
        <v>アタックス佐伯店</v>
      </c>
      <c r="AC135" s="254" t="s">
        <v>4194</v>
      </c>
      <c r="AD135" s="254" t="s">
        <v>4181</v>
      </c>
      <c r="AE135" s="254">
        <f t="shared" si="21"/>
        <v>0</v>
      </c>
      <c r="AF135" s="254" t="s">
        <v>4182</v>
      </c>
      <c r="AG135" s="254" t="s">
        <v>4183</v>
      </c>
      <c r="AH135" s="74" t="str">
        <f t="shared" si="22"/>
        <v>名称：アタックス佐伯店&lt;br&gt;住所：佐伯市大字鶴望字深町２３３０番地１&lt;br&gt;施設分類：店舗販売（薬店）&lt;br&gt;TEL：0972-23-2361&lt;br&gt;：&lt;br&gt;：&lt;br&gt;：&lt;br&gt;</v>
      </c>
      <c r="AI135" s="255" t="s">
        <v>4184</v>
      </c>
      <c r="AJ135" s="253" t="str">
        <f t="shared" si="27"/>
        <v>FFFFFFFF</v>
      </c>
      <c r="AK135" s="253" t="s">
        <v>4185</v>
      </c>
      <c r="AL135" s="265">
        <f t="shared" si="28"/>
        <v>1</v>
      </c>
      <c r="AM135" s="253" t="s">
        <v>4186</v>
      </c>
      <c r="AN135" s="253" t="s">
        <v>4187</v>
      </c>
      <c r="AO135" s="254">
        <f t="shared" ref="AO135:AO198" si="31">Q135</f>
        <v>0</v>
      </c>
      <c r="AP135" s="253" t="s">
        <v>4188</v>
      </c>
      <c r="AQ135" s="74" t="str">
        <f t="shared" si="23"/>
        <v>https://cyberjapandata.gsi.go.jp/portal/sys/v4/symbols/097.png</v>
      </c>
      <c r="AR135" s="254" t="s">
        <v>4189</v>
      </c>
      <c r="AS135" s="254" t="s">
        <v>4190</v>
      </c>
      <c r="AT135" s="265">
        <f t="shared" si="24"/>
        <v>131.880585</v>
      </c>
      <c r="AU135" s="254" t="s">
        <v>4191</v>
      </c>
      <c r="AV135" s="265">
        <f t="shared" si="25"/>
        <v>32.966357000000002</v>
      </c>
      <c r="AW135" s="254" t="s">
        <v>4192</v>
      </c>
      <c r="AX135" s="254" t="s">
        <v>4193</v>
      </c>
      <c r="AY135" s="244" t="str">
        <f t="shared" ref="AY135:AY198" si="32">IF(AB135=0,"",IF(Z135=1,CONCATENATE(AA135,AB135,AC135,AD135,AE135,AF135,AG135,AH135,AI135,AJ135,AK135,AL135,AM135,AN135,AO135,AP135,AQ135,AR135,AX135),CONCATENATE(AA135,AB135,AC135,AG135,AH135,AI135,AJ135,AK135,AL135,AM135,AN135,AO135,AP135,AQ135,AR135,AS135,AT135,AU135,AV135,AW135,AX135)))</f>
        <v>&lt;Placemark&gt;&lt;name&gt;アタックス佐伯店&lt;/name&gt;&lt;Snippet maxLines="0"&gt;&lt;/Snippet&gt;&lt;description&gt;&lt;![CDATA[名称：アタックス佐伯店&lt;br&gt;住所：佐伯市大字鶴望字深町２３３０番地１&lt;br&gt;施設分類：店舗販売（薬店）&lt;br&gt;TEL：0972-23-2361&lt;br&gt;：&lt;br&gt;：&lt;br&gt;：&lt;br&gt;]]&gt;&lt;/description&gt;&lt;Style&gt;&lt;IconStyle&gt;&lt;color&gt;FFFFFFFF&lt;/color&gt;&lt;scale&gt;1&lt;/scale&gt;&lt;heading&gt;0&lt;/heading&gt;&lt;Icon&gt;&lt;href&gt;https://cyberjapandata.gsi.go.jp/portal/sys/v4/symbols/097.png&lt;/href&gt;&lt;/Icon&gt;&lt;/IconStyle&gt;&lt;/Style&gt;&lt;Point&gt;&lt;coordinates&gt;131.880585,32.966357&lt;/coordinates&gt;&lt;/Point&gt;&lt;/Placemark&gt;</v>
      </c>
    </row>
    <row r="136" spans="1:51">
      <c r="A136" s="198">
        <v>131</v>
      </c>
      <c r="B136" s="211" t="s">
        <v>5471</v>
      </c>
      <c r="C136" s="4" t="str">
        <f t="shared" si="29"/>
        <v>名称：有限会社野村酸素&lt;br&gt;住所：佐伯市葛港７番１８号&lt;br&gt;施設分類：卸売販売（医療用ガス）&lt;br&gt;TEL：0972-22-0724&lt;br&gt;：&lt;br&gt;：&lt;br&gt;：&lt;br&gt;</v>
      </c>
      <c r="D136" s="211"/>
      <c r="E136" s="245"/>
      <c r="F136" s="202" t="s">
        <v>4445</v>
      </c>
      <c r="G136" s="245">
        <v>32.97733826332</v>
      </c>
      <c r="H136" s="202">
        <v>131.90190151812999</v>
      </c>
      <c r="I136" s="245" t="s">
        <v>2125</v>
      </c>
      <c r="J136" s="245" t="s">
        <v>2126</v>
      </c>
      <c r="K136" s="240" t="s">
        <v>2127</v>
      </c>
      <c r="L136" s="240"/>
      <c r="M136" s="240"/>
      <c r="N136" s="240"/>
      <c r="O136" s="4" t="s">
        <v>4281</v>
      </c>
      <c r="P136" s="246">
        <v>1</v>
      </c>
      <c r="Q136" s="246"/>
      <c r="R136" s="246" t="str">
        <f t="shared" si="26"/>
        <v>FFFFFFFF</v>
      </c>
      <c r="S136" s="202">
        <v>100</v>
      </c>
      <c r="T136" s="202">
        <v>100</v>
      </c>
      <c r="U136" s="202">
        <v>100</v>
      </c>
      <c r="V136" s="202">
        <v>100</v>
      </c>
      <c r="X136" s="242"/>
      <c r="Z136" s="239">
        <f t="shared" si="30"/>
        <v>0</v>
      </c>
      <c r="AA136" s="253" t="s">
        <v>4179</v>
      </c>
      <c r="AB136" s="265" t="str">
        <f t="shared" ref="AB136:AB199" si="33">B136</f>
        <v>有限会社野村酸素</v>
      </c>
      <c r="AC136" s="254" t="s">
        <v>4194</v>
      </c>
      <c r="AD136" s="254" t="s">
        <v>4181</v>
      </c>
      <c r="AE136" s="254">
        <f t="shared" ref="AE136:AE199" si="34">D136</f>
        <v>0</v>
      </c>
      <c r="AF136" s="254" t="s">
        <v>4182</v>
      </c>
      <c r="AG136" s="254" t="s">
        <v>4183</v>
      </c>
      <c r="AH136" s="74" t="str">
        <f t="shared" ref="AH136:AH199" si="35">C136</f>
        <v>名称：有限会社野村酸素&lt;br&gt;住所：佐伯市葛港７番１８号&lt;br&gt;施設分類：卸売販売（医療用ガス）&lt;br&gt;TEL：0972-22-0724&lt;br&gt;：&lt;br&gt;：&lt;br&gt;：&lt;br&gt;</v>
      </c>
      <c r="AI136" s="255" t="s">
        <v>4184</v>
      </c>
      <c r="AJ136" s="253" t="str">
        <f t="shared" si="27"/>
        <v>FFFFFFFF</v>
      </c>
      <c r="AK136" s="253" t="s">
        <v>4185</v>
      </c>
      <c r="AL136" s="265">
        <f t="shared" si="28"/>
        <v>1</v>
      </c>
      <c r="AM136" s="253" t="s">
        <v>4186</v>
      </c>
      <c r="AN136" s="253" t="s">
        <v>4187</v>
      </c>
      <c r="AO136" s="254">
        <f t="shared" si="31"/>
        <v>0</v>
      </c>
      <c r="AP136" s="253" t="s">
        <v>4188</v>
      </c>
      <c r="AQ136" s="74" t="str">
        <f t="shared" ref="AQ136:AQ199" si="36">O136</f>
        <v>https://cyberjapandata.gsi.go.jp/portal/sys/v4/symbols/098.png</v>
      </c>
      <c r="AR136" s="254" t="s">
        <v>4189</v>
      </c>
      <c r="AS136" s="254" t="s">
        <v>4190</v>
      </c>
      <c r="AT136" s="265">
        <f t="shared" ref="AT136:AT199" si="37">H136</f>
        <v>131.90190151812999</v>
      </c>
      <c r="AU136" s="254" t="s">
        <v>4191</v>
      </c>
      <c r="AV136" s="265">
        <f t="shared" ref="AV136:AV199" si="38">G136</f>
        <v>32.97733826332</v>
      </c>
      <c r="AW136" s="254" t="s">
        <v>4192</v>
      </c>
      <c r="AX136" s="254" t="s">
        <v>4193</v>
      </c>
      <c r="AY136" s="244" t="str">
        <f t="shared" si="32"/>
        <v>&lt;Placemark&gt;&lt;name&gt;有限会社野村酸素&lt;/name&gt;&lt;Snippet maxLines="0"&gt;&lt;/Snippet&gt;&lt;description&gt;&lt;![CDATA[名称：有限会社野村酸素&lt;br&gt;住所：佐伯市葛港７番１８号&lt;br&gt;施設分類：卸売販売（医療用ガス）&lt;br&gt;TEL：0972-22-0724&lt;br&gt;：&lt;br&gt;：&lt;br&gt;：&lt;br&gt;]]&gt;&lt;/description&gt;&lt;Style&gt;&lt;IconStyle&gt;&lt;color&gt;FFFFFFFF&lt;/color&gt;&lt;scale&gt;1&lt;/scale&gt;&lt;heading&gt;0&lt;/heading&gt;&lt;Icon&gt;&lt;href&gt;https://cyberjapandata.gsi.go.jp/portal/sys/v4/symbols/098.png&lt;/href&gt;&lt;/Icon&gt;&lt;/IconStyle&gt;&lt;/Style&gt;&lt;Point&gt;&lt;coordinates&gt;131.90190151813,32.97733826332&lt;/coordinates&gt;&lt;/Point&gt;&lt;/Placemark&gt;</v>
      </c>
    </row>
    <row r="137" spans="1:51">
      <c r="A137" s="198">
        <v>132</v>
      </c>
      <c r="B137" s="211" t="s">
        <v>5470</v>
      </c>
      <c r="C137" s="4" t="str">
        <f t="shared" si="29"/>
        <v>名称：江藤酸素株式会社佐伯医療営業所&lt;br&gt;住所：佐伯市東町２６番２４号&lt;br&gt;施設分類：卸売販売（医療用ガス）&lt;br&gt;TEL：0972-22-1917&lt;br&gt;：&lt;br&gt;：&lt;br&gt;：&lt;br&gt;</v>
      </c>
      <c r="D137" s="211"/>
      <c r="E137" s="245"/>
      <c r="F137" s="202" t="s">
        <v>4446</v>
      </c>
      <c r="G137" s="245">
        <v>32.966045000000001</v>
      </c>
      <c r="H137" s="202">
        <v>131.91042400000001</v>
      </c>
      <c r="I137" s="245" t="s">
        <v>2125</v>
      </c>
      <c r="J137" s="245" t="s">
        <v>2128</v>
      </c>
      <c r="K137" s="240" t="s">
        <v>2129</v>
      </c>
      <c r="L137" s="240"/>
      <c r="M137" s="240"/>
      <c r="N137" s="240"/>
      <c r="O137" s="4" t="s">
        <v>4281</v>
      </c>
      <c r="P137" s="246">
        <v>1</v>
      </c>
      <c r="Q137" s="246"/>
      <c r="R137" s="246" t="str">
        <f t="shared" si="26"/>
        <v>FFFFFFFF</v>
      </c>
      <c r="S137" s="202">
        <v>100</v>
      </c>
      <c r="T137" s="202">
        <v>100</v>
      </c>
      <c r="U137" s="202">
        <v>100</v>
      </c>
      <c r="V137" s="202">
        <v>100</v>
      </c>
      <c r="X137" s="242"/>
      <c r="Z137" s="239">
        <f t="shared" si="30"/>
        <v>0</v>
      </c>
      <c r="AA137" s="253" t="s">
        <v>4179</v>
      </c>
      <c r="AB137" s="265" t="str">
        <f t="shared" si="33"/>
        <v>江藤酸素株式会社佐伯医療営業所</v>
      </c>
      <c r="AC137" s="254" t="s">
        <v>4194</v>
      </c>
      <c r="AD137" s="254" t="s">
        <v>4181</v>
      </c>
      <c r="AE137" s="254">
        <f t="shared" si="34"/>
        <v>0</v>
      </c>
      <c r="AF137" s="254" t="s">
        <v>4182</v>
      </c>
      <c r="AG137" s="254" t="s">
        <v>4183</v>
      </c>
      <c r="AH137" s="74" t="str">
        <f t="shared" si="35"/>
        <v>名称：江藤酸素株式会社佐伯医療営業所&lt;br&gt;住所：佐伯市東町２６番２４号&lt;br&gt;施設分類：卸売販売（医療用ガス）&lt;br&gt;TEL：0972-22-1917&lt;br&gt;：&lt;br&gt;：&lt;br&gt;：&lt;br&gt;</v>
      </c>
      <c r="AI137" s="255" t="s">
        <v>4184</v>
      </c>
      <c r="AJ137" s="253" t="str">
        <f t="shared" si="27"/>
        <v>FFFFFFFF</v>
      </c>
      <c r="AK137" s="253" t="s">
        <v>4185</v>
      </c>
      <c r="AL137" s="265">
        <f t="shared" si="28"/>
        <v>1</v>
      </c>
      <c r="AM137" s="253" t="s">
        <v>4186</v>
      </c>
      <c r="AN137" s="253" t="s">
        <v>4187</v>
      </c>
      <c r="AO137" s="254">
        <f t="shared" si="31"/>
        <v>0</v>
      </c>
      <c r="AP137" s="253" t="s">
        <v>4188</v>
      </c>
      <c r="AQ137" s="74" t="str">
        <f t="shared" si="36"/>
        <v>https://cyberjapandata.gsi.go.jp/portal/sys/v4/symbols/098.png</v>
      </c>
      <c r="AR137" s="254" t="s">
        <v>4189</v>
      </c>
      <c r="AS137" s="254" t="s">
        <v>4190</v>
      </c>
      <c r="AT137" s="265">
        <f t="shared" si="37"/>
        <v>131.91042400000001</v>
      </c>
      <c r="AU137" s="254" t="s">
        <v>4191</v>
      </c>
      <c r="AV137" s="265">
        <f t="shared" si="38"/>
        <v>32.966045000000001</v>
      </c>
      <c r="AW137" s="254" t="s">
        <v>4192</v>
      </c>
      <c r="AX137" s="254" t="s">
        <v>4193</v>
      </c>
      <c r="AY137" s="244" t="str">
        <f t="shared" si="32"/>
        <v>&lt;Placemark&gt;&lt;name&gt;江藤酸素株式会社佐伯医療営業所&lt;/name&gt;&lt;Snippet maxLines="0"&gt;&lt;/Snippet&gt;&lt;description&gt;&lt;![CDATA[名称：江藤酸素株式会社佐伯医療営業所&lt;br&gt;住所：佐伯市東町２６番２４号&lt;br&gt;施設分類：卸売販売（医療用ガス）&lt;br&gt;TEL：0972-22-1917&lt;br&gt;：&lt;br&gt;：&lt;br&gt;：&lt;br&gt;]]&gt;&lt;/description&gt;&lt;Style&gt;&lt;IconStyle&gt;&lt;color&gt;FFFFFFFF&lt;/color&gt;&lt;scale&gt;1&lt;/scale&gt;&lt;heading&gt;0&lt;/heading&gt;&lt;Icon&gt;&lt;href&gt;https://cyberjapandata.gsi.go.jp/portal/sys/v4/symbols/098.png&lt;/href&gt;&lt;/Icon&gt;&lt;/IconStyle&gt;&lt;/Style&gt;&lt;Point&gt;&lt;coordinates&gt;131.910424,32.966045&lt;/coordinates&gt;&lt;/Point&gt;&lt;/Placemark&gt;</v>
      </c>
    </row>
    <row r="138" spans="1:51">
      <c r="A138" s="198">
        <v>133</v>
      </c>
      <c r="B138" s="211" t="s">
        <v>5469</v>
      </c>
      <c r="C138" s="4" t="str">
        <f t="shared" si="29"/>
        <v>名称：九州福祉医療サービス株式会社佐伯支店&lt;br&gt;住所：佐伯市鶴岡西町２丁目２７２番地&lt;br&gt;施設分類：卸売販売（医療用ガス）&lt;br&gt;TEL：0972-20-3010&lt;br&gt;：&lt;br&gt;：&lt;br&gt;：&lt;br&gt;</v>
      </c>
      <c r="D138" s="211"/>
      <c r="E138" s="202"/>
      <c r="F138" s="202" t="s">
        <v>4447</v>
      </c>
      <c r="G138" s="202">
        <v>32.958148999999999</v>
      </c>
      <c r="H138" s="202">
        <v>131.863845</v>
      </c>
      <c r="I138" s="202" t="s">
        <v>2125</v>
      </c>
      <c r="J138" s="202" t="s">
        <v>2130</v>
      </c>
      <c r="K138" s="240" t="s">
        <v>2131</v>
      </c>
      <c r="L138" s="240"/>
      <c r="M138" s="240"/>
      <c r="N138" s="240"/>
      <c r="O138" s="4" t="s">
        <v>4281</v>
      </c>
      <c r="P138" s="246">
        <v>1</v>
      </c>
      <c r="Q138" s="246"/>
      <c r="R138" s="246" t="str">
        <f t="shared" si="26"/>
        <v>FFFFFFFF</v>
      </c>
      <c r="S138" s="202">
        <v>100</v>
      </c>
      <c r="T138" s="202">
        <v>100</v>
      </c>
      <c r="U138" s="202">
        <v>100</v>
      </c>
      <c r="V138" s="202">
        <v>100</v>
      </c>
      <c r="X138" s="242"/>
      <c r="Z138" s="239">
        <f t="shared" si="30"/>
        <v>0</v>
      </c>
      <c r="AA138" s="253" t="s">
        <v>4179</v>
      </c>
      <c r="AB138" s="265" t="str">
        <f t="shared" si="33"/>
        <v>九州福祉医療サービス株式会社佐伯支店</v>
      </c>
      <c r="AC138" s="254" t="s">
        <v>4194</v>
      </c>
      <c r="AD138" s="254" t="s">
        <v>4181</v>
      </c>
      <c r="AE138" s="254">
        <f t="shared" si="34"/>
        <v>0</v>
      </c>
      <c r="AF138" s="254" t="s">
        <v>4182</v>
      </c>
      <c r="AG138" s="254" t="s">
        <v>4183</v>
      </c>
      <c r="AH138" s="74" t="str">
        <f t="shared" si="35"/>
        <v>名称：九州福祉医療サービス株式会社佐伯支店&lt;br&gt;住所：佐伯市鶴岡西町２丁目２７２番地&lt;br&gt;施設分類：卸売販売（医療用ガス）&lt;br&gt;TEL：0972-20-3010&lt;br&gt;：&lt;br&gt;：&lt;br&gt;：&lt;br&gt;</v>
      </c>
      <c r="AI138" s="255" t="s">
        <v>4184</v>
      </c>
      <c r="AJ138" s="253" t="str">
        <f t="shared" si="27"/>
        <v>FFFFFFFF</v>
      </c>
      <c r="AK138" s="253" t="s">
        <v>4185</v>
      </c>
      <c r="AL138" s="265">
        <f t="shared" si="28"/>
        <v>1</v>
      </c>
      <c r="AM138" s="253" t="s">
        <v>4186</v>
      </c>
      <c r="AN138" s="253" t="s">
        <v>4187</v>
      </c>
      <c r="AO138" s="254">
        <f t="shared" si="31"/>
        <v>0</v>
      </c>
      <c r="AP138" s="253" t="s">
        <v>4188</v>
      </c>
      <c r="AQ138" s="74" t="str">
        <f t="shared" si="36"/>
        <v>https://cyberjapandata.gsi.go.jp/portal/sys/v4/symbols/098.png</v>
      </c>
      <c r="AR138" s="254" t="s">
        <v>4189</v>
      </c>
      <c r="AS138" s="254" t="s">
        <v>4190</v>
      </c>
      <c r="AT138" s="265">
        <f t="shared" si="37"/>
        <v>131.863845</v>
      </c>
      <c r="AU138" s="254" t="s">
        <v>4191</v>
      </c>
      <c r="AV138" s="265">
        <f t="shared" si="38"/>
        <v>32.958148999999999</v>
      </c>
      <c r="AW138" s="254" t="s">
        <v>4192</v>
      </c>
      <c r="AX138" s="254" t="s">
        <v>4193</v>
      </c>
      <c r="AY138" s="244" t="str">
        <f t="shared" si="32"/>
        <v>&lt;Placemark&gt;&lt;name&gt;九州福祉医療サービス株式会社佐伯支店&lt;/name&gt;&lt;Snippet maxLines="0"&gt;&lt;/Snippet&gt;&lt;description&gt;&lt;![CDATA[名称：九州福祉医療サービス株式会社佐伯支店&lt;br&gt;住所：佐伯市鶴岡西町２丁目２７２番地&lt;br&gt;施設分類：卸売販売（医療用ガス）&lt;br&gt;TEL：0972-20-3010&lt;br&gt;：&lt;br&gt;：&lt;br&gt;：&lt;br&gt;]]&gt;&lt;/description&gt;&lt;Style&gt;&lt;IconStyle&gt;&lt;color&gt;FFFFFFFF&lt;/color&gt;&lt;scale&gt;1&lt;/scale&gt;&lt;heading&gt;0&lt;/heading&gt;&lt;Icon&gt;&lt;href&gt;https://cyberjapandata.gsi.go.jp/portal/sys/v4/symbols/098.png&lt;/href&gt;&lt;/Icon&gt;&lt;/IconStyle&gt;&lt;/Style&gt;&lt;Point&gt;&lt;coordinates&gt;131.863845,32.958149&lt;/coordinates&gt;&lt;/Point&gt;&lt;/Placemark&gt;</v>
      </c>
    </row>
    <row r="139" spans="1:51">
      <c r="A139" s="198">
        <v>134</v>
      </c>
      <c r="B139" s="211" t="s">
        <v>5468</v>
      </c>
      <c r="C139" s="4" t="str">
        <f t="shared" si="29"/>
        <v>名称：株式会社アトル佐伯支店&lt;br&gt;住所：佐伯市大字上岡糀ノ木１５１２番１&lt;br&gt;施設分類：卸売販売（医薬品卸）&lt;br&gt;TEL：0972-22-1780&lt;br&gt;：&lt;br&gt;：&lt;br&gt;：&lt;br&gt;</v>
      </c>
      <c r="D139" s="211"/>
      <c r="E139" s="202"/>
      <c r="F139" s="202" t="s">
        <v>4448</v>
      </c>
      <c r="G139" s="202">
        <v>32.954846000000003</v>
      </c>
      <c r="H139" s="202">
        <v>131.85905600000001</v>
      </c>
      <c r="I139" s="202" t="s">
        <v>2132</v>
      </c>
      <c r="J139" s="202" t="s">
        <v>2133</v>
      </c>
      <c r="K139" s="240" t="s">
        <v>2134</v>
      </c>
      <c r="L139" s="240"/>
      <c r="M139" s="240"/>
      <c r="N139" s="240"/>
      <c r="O139" s="4" t="s">
        <v>4281</v>
      </c>
      <c r="P139" s="246">
        <v>1</v>
      </c>
      <c r="Q139" s="246"/>
      <c r="R139" s="246" t="str">
        <f t="shared" si="26"/>
        <v>FFFFFFFF</v>
      </c>
      <c r="S139" s="202">
        <v>100</v>
      </c>
      <c r="T139" s="202">
        <v>100</v>
      </c>
      <c r="U139" s="202">
        <v>100</v>
      </c>
      <c r="V139" s="202">
        <v>100</v>
      </c>
      <c r="X139" s="242"/>
      <c r="Z139" s="239">
        <f t="shared" si="30"/>
        <v>0</v>
      </c>
      <c r="AA139" s="253" t="s">
        <v>4179</v>
      </c>
      <c r="AB139" s="265" t="str">
        <f t="shared" si="33"/>
        <v>株式会社アトル佐伯支店</v>
      </c>
      <c r="AC139" s="254" t="s">
        <v>4194</v>
      </c>
      <c r="AD139" s="254" t="s">
        <v>4181</v>
      </c>
      <c r="AE139" s="254">
        <f t="shared" si="34"/>
        <v>0</v>
      </c>
      <c r="AF139" s="254" t="s">
        <v>4182</v>
      </c>
      <c r="AG139" s="254" t="s">
        <v>4183</v>
      </c>
      <c r="AH139" s="74" t="str">
        <f t="shared" si="35"/>
        <v>名称：株式会社アトル佐伯支店&lt;br&gt;住所：佐伯市大字上岡糀ノ木１５１２番１&lt;br&gt;施設分類：卸売販売（医薬品卸）&lt;br&gt;TEL：0972-22-1780&lt;br&gt;：&lt;br&gt;：&lt;br&gt;：&lt;br&gt;</v>
      </c>
      <c r="AI139" s="255" t="s">
        <v>4184</v>
      </c>
      <c r="AJ139" s="253" t="str">
        <f t="shared" si="27"/>
        <v>FFFFFFFF</v>
      </c>
      <c r="AK139" s="253" t="s">
        <v>4185</v>
      </c>
      <c r="AL139" s="265">
        <f t="shared" si="28"/>
        <v>1</v>
      </c>
      <c r="AM139" s="253" t="s">
        <v>4186</v>
      </c>
      <c r="AN139" s="253" t="s">
        <v>4187</v>
      </c>
      <c r="AO139" s="254">
        <f t="shared" si="31"/>
        <v>0</v>
      </c>
      <c r="AP139" s="253" t="s">
        <v>4188</v>
      </c>
      <c r="AQ139" s="74" t="str">
        <f t="shared" si="36"/>
        <v>https://cyberjapandata.gsi.go.jp/portal/sys/v4/symbols/098.png</v>
      </c>
      <c r="AR139" s="254" t="s">
        <v>4189</v>
      </c>
      <c r="AS139" s="254" t="s">
        <v>4190</v>
      </c>
      <c r="AT139" s="265">
        <f t="shared" si="37"/>
        <v>131.85905600000001</v>
      </c>
      <c r="AU139" s="254" t="s">
        <v>4191</v>
      </c>
      <c r="AV139" s="265">
        <f t="shared" si="38"/>
        <v>32.954846000000003</v>
      </c>
      <c r="AW139" s="254" t="s">
        <v>4192</v>
      </c>
      <c r="AX139" s="254" t="s">
        <v>4193</v>
      </c>
      <c r="AY139" s="244" t="str">
        <f t="shared" si="32"/>
        <v>&lt;Placemark&gt;&lt;name&gt;株式会社アトル佐伯支店&lt;/name&gt;&lt;Snippet maxLines="0"&gt;&lt;/Snippet&gt;&lt;description&gt;&lt;![CDATA[名称：株式会社アトル佐伯支店&lt;br&gt;住所：佐伯市大字上岡糀ノ木１５１２番１&lt;br&gt;施設分類：卸売販売（医薬品卸）&lt;br&gt;TEL：0972-22-1780&lt;br&gt;：&lt;br&gt;：&lt;br&gt;：&lt;br&gt;]]&gt;&lt;/description&gt;&lt;Style&gt;&lt;IconStyle&gt;&lt;color&gt;FFFFFFFF&lt;/color&gt;&lt;scale&gt;1&lt;/scale&gt;&lt;heading&gt;0&lt;/heading&gt;&lt;Icon&gt;&lt;href&gt;https://cyberjapandata.gsi.go.jp/portal/sys/v4/symbols/098.png&lt;/href&gt;&lt;/Icon&gt;&lt;/IconStyle&gt;&lt;/Style&gt;&lt;Point&gt;&lt;coordinates&gt;131.859056,32.954846&lt;/coordinates&gt;&lt;/Point&gt;&lt;/Placemark&gt;</v>
      </c>
    </row>
    <row r="140" spans="1:51">
      <c r="A140" s="198">
        <v>135</v>
      </c>
      <c r="B140" s="211" t="s">
        <v>5467</v>
      </c>
      <c r="C140" s="4" t="str">
        <f t="shared" si="29"/>
        <v>名称：株式会社アステム佐伯支店&lt;br&gt;住所：佐伯市城南町２８番１６号&lt;br&gt;施設分類：卸売販売（医薬品卸）&lt;br&gt;TEL：0972-22-2911&lt;br&gt;：&lt;br&gt;：&lt;br&gt;：&lt;br&gt;</v>
      </c>
      <c r="D140" s="211"/>
      <c r="E140" s="202"/>
      <c r="F140" s="202" t="s">
        <v>4449</v>
      </c>
      <c r="G140" s="202">
        <v>32.954903000000002</v>
      </c>
      <c r="H140" s="202">
        <v>131.88674700000001</v>
      </c>
      <c r="I140" s="202" t="s">
        <v>2132</v>
      </c>
      <c r="J140" s="202" t="s">
        <v>2135</v>
      </c>
      <c r="K140" s="240" t="s">
        <v>2136</v>
      </c>
      <c r="L140" s="240"/>
      <c r="M140" s="240"/>
      <c r="N140" s="240"/>
      <c r="O140" s="4" t="s">
        <v>4281</v>
      </c>
      <c r="P140" s="246">
        <v>1</v>
      </c>
      <c r="Q140" s="246"/>
      <c r="R140" s="246" t="str">
        <f t="shared" si="26"/>
        <v>FFFFFFFF</v>
      </c>
      <c r="S140" s="202">
        <v>100</v>
      </c>
      <c r="T140" s="202">
        <v>100</v>
      </c>
      <c r="U140" s="202">
        <v>100</v>
      </c>
      <c r="V140" s="202">
        <v>100</v>
      </c>
      <c r="X140" s="242"/>
      <c r="Z140" s="239">
        <f t="shared" si="30"/>
        <v>0</v>
      </c>
      <c r="AA140" s="253" t="s">
        <v>4179</v>
      </c>
      <c r="AB140" s="265" t="str">
        <f t="shared" si="33"/>
        <v>株式会社アステム佐伯支店</v>
      </c>
      <c r="AC140" s="254" t="s">
        <v>4194</v>
      </c>
      <c r="AD140" s="254" t="s">
        <v>4181</v>
      </c>
      <c r="AE140" s="254">
        <f t="shared" si="34"/>
        <v>0</v>
      </c>
      <c r="AF140" s="254" t="s">
        <v>4182</v>
      </c>
      <c r="AG140" s="254" t="s">
        <v>4183</v>
      </c>
      <c r="AH140" s="74" t="str">
        <f t="shared" si="35"/>
        <v>名称：株式会社アステム佐伯支店&lt;br&gt;住所：佐伯市城南町２８番１６号&lt;br&gt;施設分類：卸売販売（医薬品卸）&lt;br&gt;TEL：0972-22-2911&lt;br&gt;：&lt;br&gt;：&lt;br&gt;：&lt;br&gt;</v>
      </c>
      <c r="AI140" s="255" t="s">
        <v>4184</v>
      </c>
      <c r="AJ140" s="253" t="str">
        <f t="shared" si="27"/>
        <v>FFFFFFFF</v>
      </c>
      <c r="AK140" s="253" t="s">
        <v>4185</v>
      </c>
      <c r="AL140" s="265">
        <f t="shared" si="28"/>
        <v>1</v>
      </c>
      <c r="AM140" s="253" t="s">
        <v>4186</v>
      </c>
      <c r="AN140" s="253" t="s">
        <v>4187</v>
      </c>
      <c r="AO140" s="254">
        <f t="shared" si="31"/>
        <v>0</v>
      </c>
      <c r="AP140" s="253" t="s">
        <v>4188</v>
      </c>
      <c r="AQ140" s="74" t="str">
        <f t="shared" si="36"/>
        <v>https://cyberjapandata.gsi.go.jp/portal/sys/v4/symbols/098.png</v>
      </c>
      <c r="AR140" s="254" t="s">
        <v>4189</v>
      </c>
      <c r="AS140" s="254" t="s">
        <v>4190</v>
      </c>
      <c r="AT140" s="265">
        <f t="shared" si="37"/>
        <v>131.88674700000001</v>
      </c>
      <c r="AU140" s="254" t="s">
        <v>4191</v>
      </c>
      <c r="AV140" s="265">
        <f t="shared" si="38"/>
        <v>32.954903000000002</v>
      </c>
      <c r="AW140" s="254" t="s">
        <v>4192</v>
      </c>
      <c r="AX140" s="254" t="s">
        <v>4193</v>
      </c>
      <c r="AY140" s="244" t="str">
        <f t="shared" si="32"/>
        <v>&lt;Placemark&gt;&lt;name&gt;株式会社アステム佐伯支店&lt;/name&gt;&lt;Snippet maxLines="0"&gt;&lt;/Snippet&gt;&lt;description&gt;&lt;![CDATA[名称：株式会社アステム佐伯支店&lt;br&gt;住所：佐伯市城南町２８番１６号&lt;br&gt;施設分類：卸売販売（医薬品卸）&lt;br&gt;TEL：0972-22-2911&lt;br&gt;：&lt;br&gt;：&lt;br&gt;：&lt;br&gt;]]&gt;&lt;/description&gt;&lt;Style&gt;&lt;IconStyle&gt;&lt;color&gt;FFFFFFFF&lt;/color&gt;&lt;scale&gt;1&lt;/scale&gt;&lt;heading&gt;0&lt;/heading&gt;&lt;Icon&gt;&lt;href&gt;https://cyberjapandata.gsi.go.jp/portal/sys/v4/symbols/098.png&lt;/href&gt;&lt;/Icon&gt;&lt;/IconStyle&gt;&lt;/Style&gt;&lt;Point&gt;&lt;coordinates&gt;131.886747,32.954903&lt;/coordinates&gt;&lt;/Point&gt;&lt;/Placemark&gt;</v>
      </c>
    </row>
    <row r="141" spans="1:51">
      <c r="A141" s="198">
        <v>136</v>
      </c>
      <c r="B141" s="211" t="s">
        <v>5466</v>
      </c>
      <c r="C141" s="4" t="str">
        <f t="shared" si="29"/>
        <v>名称：河尻集会センター&lt;br&gt;住所：佐伯市宇目大字千束725番地1&lt;br&gt;施設分類：指定避難所（地震・津波）&lt;br&gt;TEL：&lt;br&gt;：収容人数：50人&lt;br&gt;：&lt;br&gt;：&lt;br&gt;</v>
      </c>
      <c r="D141" s="211"/>
      <c r="E141" s="202"/>
      <c r="F141" s="202" t="s">
        <v>4450</v>
      </c>
      <c r="G141" s="202">
        <v>32.848977300000001</v>
      </c>
      <c r="H141" s="202">
        <v>131.65034835</v>
      </c>
      <c r="I141" s="202" t="s">
        <v>4110</v>
      </c>
      <c r="J141" s="202" t="s">
        <v>186</v>
      </c>
      <c r="K141" s="240"/>
      <c r="L141" s="240" t="s">
        <v>4111</v>
      </c>
      <c r="M141" s="240"/>
      <c r="N141" s="240"/>
      <c r="O141" s="4" t="s">
        <v>4282</v>
      </c>
      <c r="P141" s="246">
        <v>1</v>
      </c>
      <c r="Q141" s="246"/>
      <c r="R141" s="246" t="str">
        <f t="shared" si="26"/>
        <v>FFFFFFFF</v>
      </c>
      <c r="S141" s="202">
        <v>100</v>
      </c>
      <c r="T141" s="202">
        <v>100</v>
      </c>
      <c r="U141" s="202">
        <v>100</v>
      </c>
      <c r="V141" s="202">
        <v>100</v>
      </c>
      <c r="X141" s="242"/>
      <c r="Z141" s="239">
        <f t="shared" si="30"/>
        <v>0</v>
      </c>
      <c r="AA141" s="253" t="s">
        <v>4179</v>
      </c>
      <c r="AB141" s="265" t="str">
        <f t="shared" si="33"/>
        <v>河尻集会センター</v>
      </c>
      <c r="AC141" s="254" t="s">
        <v>4194</v>
      </c>
      <c r="AD141" s="254" t="s">
        <v>4181</v>
      </c>
      <c r="AE141" s="254">
        <f t="shared" si="34"/>
        <v>0</v>
      </c>
      <c r="AF141" s="254" t="s">
        <v>4182</v>
      </c>
      <c r="AG141" s="254" t="s">
        <v>4183</v>
      </c>
      <c r="AH141" s="74" t="str">
        <f t="shared" si="35"/>
        <v>名称：河尻集会センター&lt;br&gt;住所：佐伯市宇目大字千束725番地1&lt;br&gt;施設分類：指定避難所（地震・津波）&lt;br&gt;TEL：&lt;br&gt;：収容人数：50人&lt;br&gt;：&lt;br&gt;：&lt;br&gt;</v>
      </c>
      <c r="AI141" s="255" t="s">
        <v>4184</v>
      </c>
      <c r="AJ141" s="253" t="str">
        <f t="shared" si="27"/>
        <v>FFFFFFFF</v>
      </c>
      <c r="AK141" s="253" t="s">
        <v>4185</v>
      </c>
      <c r="AL141" s="265">
        <f t="shared" si="28"/>
        <v>1</v>
      </c>
      <c r="AM141" s="253" t="s">
        <v>4186</v>
      </c>
      <c r="AN141" s="253" t="s">
        <v>4187</v>
      </c>
      <c r="AO141" s="254">
        <f t="shared" si="31"/>
        <v>0</v>
      </c>
      <c r="AP141" s="253" t="s">
        <v>4188</v>
      </c>
      <c r="AQ141" s="74" t="str">
        <f t="shared" si="36"/>
        <v>https://cyberjapandata.gsi.go.jp/portal/sys/v4/symbols/921.png</v>
      </c>
      <c r="AR141" s="254" t="s">
        <v>4189</v>
      </c>
      <c r="AS141" s="254" t="s">
        <v>4190</v>
      </c>
      <c r="AT141" s="265">
        <f t="shared" si="37"/>
        <v>131.65034835</v>
      </c>
      <c r="AU141" s="254" t="s">
        <v>4191</v>
      </c>
      <c r="AV141" s="265">
        <f t="shared" si="38"/>
        <v>32.848977300000001</v>
      </c>
      <c r="AW141" s="254" t="s">
        <v>4192</v>
      </c>
      <c r="AX141" s="254" t="s">
        <v>4193</v>
      </c>
      <c r="AY141" s="244" t="str">
        <f t="shared" si="32"/>
        <v>&lt;Placemark&gt;&lt;name&gt;河尻集会センター&lt;/name&gt;&lt;Snippet maxLines="0"&gt;&lt;/Snippet&gt;&lt;description&gt;&lt;![CDATA[名称：河尻集会センター&lt;br&gt;住所：佐伯市宇目大字千束725番地1&lt;br&gt;施設分類：指定避難所（地震・津波）&lt;br&gt;TEL：&lt;br&gt;：収容人数：50人&lt;br&gt;：&lt;br&gt;：&lt;br&gt;]]&gt;&lt;/description&gt;&lt;Style&gt;&lt;IconStyle&gt;&lt;color&gt;FFFFFFFF&lt;/color&gt;&lt;scale&gt;1&lt;/scale&gt;&lt;heading&gt;0&lt;/heading&gt;&lt;Icon&gt;&lt;href&gt;https://cyberjapandata.gsi.go.jp/portal/sys/v4/symbols/921.png&lt;/href&gt;&lt;/Icon&gt;&lt;/IconStyle&gt;&lt;/Style&gt;&lt;Point&gt;&lt;coordinates&gt;131.65034835,32.8489773&lt;/coordinates&gt;&lt;/Point&gt;&lt;/Placemark&gt;</v>
      </c>
    </row>
    <row r="142" spans="1:51">
      <c r="A142" s="198">
        <v>137</v>
      </c>
      <c r="B142" s="211" t="s">
        <v>5465</v>
      </c>
      <c r="C142" s="4" t="str">
        <f t="shared" si="29"/>
        <v>名称：岩崎集会センター&lt;br&gt;住所：佐伯市宇目大字千束2077番地&lt;br&gt;施設分類：指定避難所（地震・津波）&lt;br&gt;TEL：&lt;br&gt;：収容人数：150人&lt;br&gt;：&lt;br&gt;：&lt;br&gt;</v>
      </c>
      <c r="D142" s="211"/>
      <c r="E142" s="245"/>
      <c r="F142" s="202" t="s">
        <v>4451</v>
      </c>
      <c r="G142" s="245">
        <v>32.854614015146801</v>
      </c>
      <c r="H142" s="202">
        <v>131.68053346981699</v>
      </c>
      <c r="I142" s="245" t="s">
        <v>4110</v>
      </c>
      <c r="J142" s="245" t="s">
        <v>187</v>
      </c>
      <c r="K142" s="240"/>
      <c r="L142" s="240" t="s">
        <v>4112</v>
      </c>
      <c r="M142" s="240"/>
      <c r="N142" s="240"/>
      <c r="O142" s="4" t="s">
        <v>4283</v>
      </c>
      <c r="P142" s="246">
        <v>1</v>
      </c>
      <c r="Q142" s="246"/>
      <c r="R142" s="246" t="str">
        <f t="shared" si="26"/>
        <v>FFFFFFFF</v>
      </c>
      <c r="S142" s="202">
        <v>100</v>
      </c>
      <c r="T142" s="202">
        <v>100</v>
      </c>
      <c r="U142" s="202">
        <v>100</v>
      </c>
      <c r="V142" s="202">
        <v>100</v>
      </c>
      <c r="X142" s="242"/>
      <c r="Z142" s="239">
        <f t="shared" si="30"/>
        <v>0</v>
      </c>
      <c r="AA142" s="253" t="s">
        <v>4179</v>
      </c>
      <c r="AB142" s="265" t="str">
        <f t="shared" si="33"/>
        <v>岩崎集会センター</v>
      </c>
      <c r="AC142" s="254" t="s">
        <v>4194</v>
      </c>
      <c r="AD142" s="254" t="s">
        <v>4181</v>
      </c>
      <c r="AE142" s="254">
        <f t="shared" si="34"/>
        <v>0</v>
      </c>
      <c r="AF142" s="254" t="s">
        <v>4182</v>
      </c>
      <c r="AG142" s="254" t="s">
        <v>4183</v>
      </c>
      <c r="AH142" s="74" t="str">
        <f t="shared" si="35"/>
        <v>名称：岩崎集会センター&lt;br&gt;住所：佐伯市宇目大字千束2077番地&lt;br&gt;施設分類：指定避難所（地震・津波）&lt;br&gt;TEL：&lt;br&gt;：収容人数：150人&lt;br&gt;：&lt;br&gt;：&lt;br&gt;</v>
      </c>
      <c r="AI142" s="255" t="s">
        <v>4184</v>
      </c>
      <c r="AJ142" s="253" t="str">
        <f t="shared" si="27"/>
        <v>FFFFFFFF</v>
      </c>
      <c r="AK142" s="253" t="s">
        <v>4185</v>
      </c>
      <c r="AL142" s="265">
        <f t="shared" si="28"/>
        <v>1</v>
      </c>
      <c r="AM142" s="253" t="s">
        <v>4186</v>
      </c>
      <c r="AN142" s="253" t="s">
        <v>4187</v>
      </c>
      <c r="AO142" s="254">
        <f t="shared" si="31"/>
        <v>0</v>
      </c>
      <c r="AP142" s="253" t="s">
        <v>4188</v>
      </c>
      <c r="AQ142" s="74" t="str">
        <f t="shared" si="36"/>
        <v>https://cyberjapandata.gsi.go.jp/portal/sys/v4/symbols/903.png</v>
      </c>
      <c r="AR142" s="254" t="s">
        <v>4189</v>
      </c>
      <c r="AS142" s="254" t="s">
        <v>4190</v>
      </c>
      <c r="AT142" s="265">
        <f t="shared" si="37"/>
        <v>131.68053346981699</v>
      </c>
      <c r="AU142" s="254" t="s">
        <v>4191</v>
      </c>
      <c r="AV142" s="265">
        <f t="shared" si="38"/>
        <v>32.854614015146801</v>
      </c>
      <c r="AW142" s="254" t="s">
        <v>4192</v>
      </c>
      <c r="AX142" s="254" t="s">
        <v>4193</v>
      </c>
      <c r="AY142" s="244" t="str">
        <f t="shared" si="32"/>
        <v>&lt;Placemark&gt;&lt;name&gt;岩崎集会センター&lt;/name&gt;&lt;Snippet maxLines="0"&gt;&lt;/Snippet&gt;&lt;description&gt;&lt;![CDATA[名称：岩崎集会センター&lt;br&gt;住所：佐伯市宇目大字千束2077番地&lt;br&gt;施設分類：指定避難所（地震・津波）&lt;br&gt;TEL：&lt;br&gt;：収容人数：150人&lt;br&gt;：&lt;br&gt;：&lt;br&gt;]]&gt;&lt;/description&gt;&lt;Style&gt;&lt;IconStyle&gt;&lt;color&gt;FFFFFFFF&lt;/color&gt;&lt;scale&gt;1&lt;/scale&gt;&lt;heading&gt;0&lt;/heading&gt;&lt;Icon&gt;&lt;href&gt;https://cyberjapandata.gsi.go.jp/portal/sys/v4/symbols/903.png&lt;/href&gt;&lt;/Icon&gt;&lt;/IconStyle&gt;&lt;/Style&gt;&lt;Point&gt;&lt;coordinates&gt;131.680533469817,32.8546140151468&lt;/coordinates&gt;&lt;/Point&gt;&lt;/Placemark&gt;</v>
      </c>
    </row>
    <row r="143" spans="1:51">
      <c r="A143" s="198">
        <v>138</v>
      </c>
      <c r="B143" s="211" t="s">
        <v>5464</v>
      </c>
      <c r="C143" s="4" t="str">
        <f t="shared" si="29"/>
        <v>名称：柿木公民館&lt;br&gt;住所：佐伯市宇目大字千束2899番地&lt;br&gt;施設分類：指定避難所（地震・津波）&lt;br&gt;TEL：&lt;br&gt;：収容人数：40人&lt;br&gt;：&lt;br&gt;：&lt;br&gt;</v>
      </c>
      <c r="D143" s="211"/>
      <c r="E143" s="245"/>
      <c r="F143" s="202" t="s">
        <v>4452</v>
      </c>
      <c r="G143" s="245">
        <v>32.858406488261799</v>
      </c>
      <c r="H143" s="202">
        <v>131.682480890259</v>
      </c>
      <c r="I143" s="245" t="s">
        <v>4110</v>
      </c>
      <c r="J143" s="245" t="s">
        <v>188</v>
      </c>
      <c r="K143" s="240"/>
      <c r="L143" s="240" t="s">
        <v>4113</v>
      </c>
      <c r="M143" s="240"/>
      <c r="N143" s="240"/>
      <c r="O143" s="4" t="s">
        <v>4283</v>
      </c>
      <c r="P143" s="246">
        <v>1</v>
      </c>
      <c r="Q143" s="246"/>
      <c r="R143" s="246" t="str">
        <f t="shared" si="26"/>
        <v>FFFFFFFF</v>
      </c>
      <c r="S143" s="202">
        <v>100</v>
      </c>
      <c r="T143" s="202">
        <v>100</v>
      </c>
      <c r="U143" s="202">
        <v>100</v>
      </c>
      <c r="V143" s="202">
        <v>100</v>
      </c>
      <c r="X143" s="242"/>
      <c r="Z143" s="239">
        <f t="shared" si="30"/>
        <v>0</v>
      </c>
      <c r="AA143" s="253" t="s">
        <v>4179</v>
      </c>
      <c r="AB143" s="265" t="str">
        <f t="shared" si="33"/>
        <v>柿木公民館</v>
      </c>
      <c r="AC143" s="254" t="s">
        <v>4194</v>
      </c>
      <c r="AD143" s="254" t="s">
        <v>4181</v>
      </c>
      <c r="AE143" s="254">
        <f t="shared" si="34"/>
        <v>0</v>
      </c>
      <c r="AF143" s="254" t="s">
        <v>4182</v>
      </c>
      <c r="AG143" s="254" t="s">
        <v>4183</v>
      </c>
      <c r="AH143" s="74" t="str">
        <f t="shared" si="35"/>
        <v>名称：柿木公民館&lt;br&gt;住所：佐伯市宇目大字千束2899番地&lt;br&gt;施設分類：指定避難所（地震・津波）&lt;br&gt;TEL：&lt;br&gt;：収容人数：40人&lt;br&gt;：&lt;br&gt;：&lt;br&gt;</v>
      </c>
      <c r="AI143" s="255" t="s">
        <v>4184</v>
      </c>
      <c r="AJ143" s="253" t="str">
        <f t="shared" si="27"/>
        <v>FFFFFFFF</v>
      </c>
      <c r="AK143" s="253" t="s">
        <v>4185</v>
      </c>
      <c r="AL143" s="265">
        <f t="shared" si="28"/>
        <v>1</v>
      </c>
      <c r="AM143" s="253" t="s">
        <v>4186</v>
      </c>
      <c r="AN143" s="253" t="s">
        <v>4187</v>
      </c>
      <c r="AO143" s="254">
        <f t="shared" si="31"/>
        <v>0</v>
      </c>
      <c r="AP143" s="253" t="s">
        <v>4188</v>
      </c>
      <c r="AQ143" s="74" t="str">
        <f t="shared" si="36"/>
        <v>https://cyberjapandata.gsi.go.jp/portal/sys/v4/symbols/903.png</v>
      </c>
      <c r="AR143" s="254" t="s">
        <v>4189</v>
      </c>
      <c r="AS143" s="254" t="s">
        <v>4190</v>
      </c>
      <c r="AT143" s="265">
        <f t="shared" si="37"/>
        <v>131.682480890259</v>
      </c>
      <c r="AU143" s="254" t="s">
        <v>4191</v>
      </c>
      <c r="AV143" s="265">
        <f t="shared" si="38"/>
        <v>32.858406488261799</v>
      </c>
      <c r="AW143" s="254" t="s">
        <v>4192</v>
      </c>
      <c r="AX143" s="254" t="s">
        <v>4193</v>
      </c>
      <c r="AY143" s="244" t="str">
        <f t="shared" si="32"/>
        <v>&lt;Placemark&gt;&lt;name&gt;柿木公民館&lt;/name&gt;&lt;Snippet maxLines="0"&gt;&lt;/Snippet&gt;&lt;description&gt;&lt;![CDATA[名称：柿木公民館&lt;br&gt;住所：佐伯市宇目大字千束2899番地&lt;br&gt;施設分類：指定避難所（地震・津波）&lt;br&gt;TEL：&lt;br&gt;：収容人数：40人&lt;br&gt;：&lt;br&gt;：&lt;br&gt;]]&gt;&lt;/description&gt;&lt;Style&gt;&lt;IconStyle&gt;&lt;color&gt;FFFFFFFF&lt;/color&gt;&lt;scale&gt;1&lt;/scale&gt;&lt;heading&gt;0&lt;/heading&gt;&lt;Icon&gt;&lt;href&gt;https://cyberjapandata.gsi.go.jp/portal/sys/v4/symbols/903.png&lt;/href&gt;&lt;/Icon&gt;&lt;/IconStyle&gt;&lt;/Style&gt;&lt;Point&gt;&lt;coordinates&gt;131.682480890259,32.8584064882618&lt;/coordinates&gt;&lt;/Point&gt;&lt;/Placemark&gt;</v>
      </c>
    </row>
    <row r="144" spans="1:51">
      <c r="A144" s="198">
        <v>139</v>
      </c>
      <c r="B144" s="211" t="s">
        <v>5463</v>
      </c>
      <c r="C144" s="4" t="str">
        <f t="shared" si="29"/>
        <v>名称：大原公民館&lt;br&gt;住所：佐伯市宇目大字大平1666番地&lt;br&gt;施設分類：指定避難所（地震・津波）&lt;br&gt;TEL：&lt;br&gt;：収容人数：60人&lt;br&gt;：&lt;br&gt;：&lt;br&gt;</v>
      </c>
      <c r="D144" s="211"/>
      <c r="E144" s="202"/>
      <c r="F144" s="202" t="s">
        <v>4453</v>
      </c>
      <c r="G144" s="202">
        <v>32.845814318433902</v>
      </c>
      <c r="H144" s="202">
        <v>131.71849879661499</v>
      </c>
      <c r="I144" s="202" t="s">
        <v>4110</v>
      </c>
      <c r="J144" s="202" t="s">
        <v>191</v>
      </c>
      <c r="K144" s="240"/>
      <c r="L144" s="240" t="s">
        <v>4114</v>
      </c>
      <c r="M144" s="240"/>
      <c r="N144" s="240"/>
      <c r="O144" s="4" t="s">
        <v>4283</v>
      </c>
      <c r="P144" s="246">
        <v>1</v>
      </c>
      <c r="Q144" s="246"/>
      <c r="R144" s="246" t="str">
        <f t="shared" si="26"/>
        <v>FFFFFFFF</v>
      </c>
      <c r="S144" s="202">
        <v>100</v>
      </c>
      <c r="T144" s="202">
        <v>100</v>
      </c>
      <c r="U144" s="202">
        <v>100</v>
      </c>
      <c r="V144" s="202">
        <v>100</v>
      </c>
      <c r="X144" s="242"/>
      <c r="Z144" s="239">
        <f t="shared" si="30"/>
        <v>0</v>
      </c>
      <c r="AA144" s="253" t="s">
        <v>4179</v>
      </c>
      <c r="AB144" s="265" t="str">
        <f t="shared" si="33"/>
        <v>大原公民館</v>
      </c>
      <c r="AC144" s="254" t="s">
        <v>4194</v>
      </c>
      <c r="AD144" s="254" t="s">
        <v>4181</v>
      </c>
      <c r="AE144" s="254">
        <f t="shared" si="34"/>
        <v>0</v>
      </c>
      <c r="AF144" s="254" t="s">
        <v>4182</v>
      </c>
      <c r="AG144" s="254" t="s">
        <v>4183</v>
      </c>
      <c r="AH144" s="74" t="str">
        <f t="shared" si="35"/>
        <v>名称：大原公民館&lt;br&gt;住所：佐伯市宇目大字大平1666番地&lt;br&gt;施設分類：指定避難所（地震・津波）&lt;br&gt;TEL：&lt;br&gt;：収容人数：60人&lt;br&gt;：&lt;br&gt;：&lt;br&gt;</v>
      </c>
      <c r="AI144" s="255" t="s">
        <v>4184</v>
      </c>
      <c r="AJ144" s="253" t="str">
        <f t="shared" si="27"/>
        <v>FFFFFFFF</v>
      </c>
      <c r="AK144" s="253" t="s">
        <v>4185</v>
      </c>
      <c r="AL144" s="265">
        <f t="shared" si="28"/>
        <v>1</v>
      </c>
      <c r="AM144" s="253" t="s">
        <v>4186</v>
      </c>
      <c r="AN144" s="253" t="s">
        <v>4187</v>
      </c>
      <c r="AO144" s="254">
        <f t="shared" si="31"/>
        <v>0</v>
      </c>
      <c r="AP144" s="253" t="s">
        <v>4188</v>
      </c>
      <c r="AQ144" s="74" t="str">
        <f t="shared" si="36"/>
        <v>https://cyberjapandata.gsi.go.jp/portal/sys/v4/symbols/903.png</v>
      </c>
      <c r="AR144" s="254" t="s">
        <v>4189</v>
      </c>
      <c r="AS144" s="254" t="s">
        <v>4190</v>
      </c>
      <c r="AT144" s="265">
        <f t="shared" si="37"/>
        <v>131.71849879661499</v>
      </c>
      <c r="AU144" s="254" t="s">
        <v>4191</v>
      </c>
      <c r="AV144" s="265">
        <f t="shared" si="38"/>
        <v>32.845814318433902</v>
      </c>
      <c r="AW144" s="254" t="s">
        <v>4192</v>
      </c>
      <c r="AX144" s="254" t="s">
        <v>4193</v>
      </c>
      <c r="AY144" s="244" t="str">
        <f t="shared" si="32"/>
        <v>&lt;Placemark&gt;&lt;name&gt;大原公民館&lt;/name&gt;&lt;Snippet maxLines="0"&gt;&lt;/Snippet&gt;&lt;description&gt;&lt;![CDATA[名称：大原公民館&lt;br&gt;住所：佐伯市宇目大字大平1666番地&lt;br&gt;施設分類：指定避難所（地震・津波）&lt;br&gt;TEL：&lt;br&gt;：収容人数：60人&lt;br&gt;：&lt;br&gt;：&lt;br&gt;]]&gt;&lt;/description&gt;&lt;Style&gt;&lt;IconStyle&gt;&lt;color&gt;FFFFFFFF&lt;/color&gt;&lt;scale&gt;1&lt;/scale&gt;&lt;heading&gt;0&lt;/heading&gt;&lt;Icon&gt;&lt;href&gt;https://cyberjapandata.gsi.go.jp/portal/sys/v4/symbols/903.png&lt;/href&gt;&lt;/Icon&gt;&lt;/IconStyle&gt;&lt;/Style&gt;&lt;Point&gt;&lt;coordinates&gt;131.718498796615,32.8458143184339&lt;/coordinates&gt;&lt;/Point&gt;&lt;/Placemark&gt;</v>
      </c>
    </row>
    <row r="145" spans="1:51">
      <c r="A145" s="198">
        <v>140</v>
      </c>
      <c r="B145" s="211" t="s">
        <v>5462</v>
      </c>
      <c r="C145" s="4" t="str">
        <f t="shared" si="29"/>
        <v>名称：釘戸公民館&lt;br&gt;住所：佐伯市宇目大字小野市2144番地2&lt;br&gt;施設分類：指定避難所（地震・津波）&lt;br&gt;TEL：&lt;br&gt;：収容人数：40人&lt;br&gt;：&lt;br&gt;：&lt;br&gt;</v>
      </c>
      <c r="D145" s="211"/>
      <c r="E145" s="202"/>
      <c r="F145" s="202" t="s">
        <v>4454</v>
      </c>
      <c r="G145" s="202">
        <v>32.8643805478888</v>
      </c>
      <c r="H145" s="202">
        <v>131.63351548392399</v>
      </c>
      <c r="I145" s="202" t="s">
        <v>4110</v>
      </c>
      <c r="J145" s="202" t="s">
        <v>193</v>
      </c>
      <c r="K145" s="240"/>
      <c r="L145" s="240" t="s">
        <v>4113</v>
      </c>
      <c r="M145" s="240"/>
      <c r="N145" s="240"/>
      <c r="O145" s="4" t="s">
        <v>4282</v>
      </c>
      <c r="P145" s="246">
        <v>1</v>
      </c>
      <c r="Q145" s="246"/>
      <c r="R145" s="246" t="str">
        <f t="shared" si="26"/>
        <v>FFFFFFFF</v>
      </c>
      <c r="S145" s="202">
        <v>100</v>
      </c>
      <c r="T145" s="202">
        <v>100</v>
      </c>
      <c r="U145" s="202">
        <v>100</v>
      </c>
      <c r="V145" s="202">
        <v>100</v>
      </c>
      <c r="X145" s="242"/>
      <c r="Z145" s="239">
        <f t="shared" si="30"/>
        <v>0</v>
      </c>
      <c r="AA145" s="253" t="s">
        <v>4179</v>
      </c>
      <c r="AB145" s="265" t="str">
        <f t="shared" si="33"/>
        <v>釘戸公民館</v>
      </c>
      <c r="AC145" s="254" t="s">
        <v>4194</v>
      </c>
      <c r="AD145" s="254" t="s">
        <v>4181</v>
      </c>
      <c r="AE145" s="254">
        <f t="shared" si="34"/>
        <v>0</v>
      </c>
      <c r="AF145" s="254" t="s">
        <v>4182</v>
      </c>
      <c r="AG145" s="254" t="s">
        <v>4183</v>
      </c>
      <c r="AH145" s="74" t="str">
        <f t="shared" si="35"/>
        <v>名称：釘戸公民館&lt;br&gt;住所：佐伯市宇目大字小野市2144番地2&lt;br&gt;施設分類：指定避難所（地震・津波）&lt;br&gt;TEL：&lt;br&gt;：収容人数：40人&lt;br&gt;：&lt;br&gt;：&lt;br&gt;</v>
      </c>
      <c r="AI145" s="255" t="s">
        <v>4184</v>
      </c>
      <c r="AJ145" s="253" t="str">
        <f t="shared" si="27"/>
        <v>FFFFFFFF</v>
      </c>
      <c r="AK145" s="253" t="s">
        <v>4185</v>
      </c>
      <c r="AL145" s="265">
        <f t="shared" si="28"/>
        <v>1</v>
      </c>
      <c r="AM145" s="253" t="s">
        <v>4186</v>
      </c>
      <c r="AN145" s="253" t="s">
        <v>4187</v>
      </c>
      <c r="AO145" s="254">
        <f t="shared" si="31"/>
        <v>0</v>
      </c>
      <c r="AP145" s="253" t="s">
        <v>4188</v>
      </c>
      <c r="AQ145" s="74" t="str">
        <f t="shared" si="36"/>
        <v>https://cyberjapandata.gsi.go.jp/portal/sys/v4/symbols/921.png</v>
      </c>
      <c r="AR145" s="254" t="s">
        <v>4189</v>
      </c>
      <c r="AS145" s="254" t="s">
        <v>4190</v>
      </c>
      <c r="AT145" s="265">
        <f t="shared" si="37"/>
        <v>131.63351548392399</v>
      </c>
      <c r="AU145" s="254" t="s">
        <v>4191</v>
      </c>
      <c r="AV145" s="265">
        <f t="shared" si="38"/>
        <v>32.8643805478888</v>
      </c>
      <c r="AW145" s="254" t="s">
        <v>4192</v>
      </c>
      <c r="AX145" s="254" t="s">
        <v>4193</v>
      </c>
      <c r="AY145" s="244" t="str">
        <f t="shared" si="32"/>
        <v>&lt;Placemark&gt;&lt;name&gt;釘戸公民館&lt;/name&gt;&lt;Snippet maxLines="0"&gt;&lt;/Snippet&gt;&lt;description&gt;&lt;![CDATA[名称：釘戸公民館&lt;br&gt;住所：佐伯市宇目大字小野市2144番地2&lt;br&gt;施設分類：指定避難所（地震・津波）&lt;br&gt;TEL：&lt;br&gt;：収容人数：40人&lt;br&gt;：&lt;br&gt;：&lt;br&gt;]]&gt;&lt;/description&gt;&lt;Style&gt;&lt;IconStyle&gt;&lt;color&gt;FFFFFFFF&lt;/color&gt;&lt;scale&gt;1&lt;/scale&gt;&lt;heading&gt;0&lt;/heading&gt;&lt;Icon&gt;&lt;href&gt;https://cyberjapandata.gsi.go.jp/portal/sys/v4/symbols/921.png&lt;/href&gt;&lt;/Icon&gt;&lt;/IconStyle&gt;&lt;/Style&gt;&lt;Point&gt;&lt;coordinates&gt;131.633515483924,32.8643805478888&lt;/coordinates&gt;&lt;/Point&gt;&lt;/Placemark&gt;</v>
      </c>
    </row>
    <row r="146" spans="1:51">
      <c r="A146" s="198">
        <v>141</v>
      </c>
      <c r="B146" s="211" t="s">
        <v>5461</v>
      </c>
      <c r="C146" s="4" t="str">
        <f t="shared" si="29"/>
        <v>名称：小野市集会センター&lt;br&gt;住所：佐伯市宇目大字小野市2867番地1&lt;br&gt;施設分類：指定避難所（地震・津波）&lt;br&gt;TEL：&lt;br&gt;：収容人数：70人&lt;br&gt;：&lt;br&gt;：&lt;br&gt;</v>
      </c>
      <c r="D146" s="211"/>
      <c r="E146" s="202"/>
      <c r="F146" s="202" t="s">
        <v>4455</v>
      </c>
      <c r="G146" s="202">
        <v>32.856228651623603</v>
      </c>
      <c r="H146" s="202">
        <v>131.630798885697</v>
      </c>
      <c r="I146" s="202" t="s">
        <v>4110</v>
      </c>
      <c r="J146" s="202" t="s">
        <v>194</v>
      </c>
      <c r="K146" s="240"/>
      <c r="L146" s="240" t="s">
        <v>4115</v>
      </c>
      <c r="M146" s="240"/>
      <c r="N146" s="240"/>
      <c r="O146" s="4" t="s">
        <v>4282</v>
      </c>
      <c r="P146" s="246">
        <v>1</v>
      </c>
      <c r="Q146" s="246"/>
      <c r="R146" s="246" t="str">
        <f t="shared" si="26"/>
        <v>FFFFFFFF</v>
      </c>
      <c r="S146" s="202">
        <v>100</v>
      </c>
      <c r="T146" s="202">
        <v>100</v>
      </c>
      <c r="U146" s="202">
        <v>100</v>
      </c>
      <c r="V146" s="202">
        <v>100</v>
      </c>
      <c r="X146" s="242"/>
      <c r="Z146" s="239">
        <f t="shared" si="30"/>
        <v>0</v>
      </c>
      <c r="AA146" s="253" t="s">
        <v>4179</v>
      </c>
      <c r="AB146" s="265" t="str">
        <f t="shared" si="33"/>
        <v>小野市集会センター</v>
      </c>
      <c r="AC146" s="254" t="s">
        <v>4194</v>
      </c>
      <c r="AD146" s="254" t="s">
        <v>4181</v>
      </c>
      <c r="AE146" s="254">
        <f t="shared" si="34"/>
        <v>0</v>
      </c>
      <c r="AF146" s="254" t="s">
        <v>4182</v>
      </c>
      <c r="AG146" s="254" t="s">
        <v>4183</v>
      </c>
      <c r="AH146" s="74" t="str">
        <f t="shared" si="35"/>
        <v>名称：小野市集会センター&lt;br&gt;住所：佐伯市宇目大字小野市2867番地1&lt;br&gt;施設分類：指定避難所（地震・津波）&lt;br&gt;TEL：&lt;br&gt;：収容人数：70人&lt;br&gt;：&lt;br&gt;：&lt;br&gt;</v>
      </c>
      <c r="AI146" s="255" t="s">
        <v>4184</v>
      </c>
      <c r="AJ146" s="253" t="str">
        <f t="shared" si="27"/>
        <v>FFFFFFFF</v>
      </c>
      <c r="AK146" s="253" t="s">
        <v>4185</v>
      </c>
      <c r="AL146" s="265">
        <f t="shared" si="28"/>
        <v>1</v>
      </c>
      <c r="AM146" s="253" t="s">
        <v>4186</v>
      </c>
      <c r="AN146" s="253" t="s">
        <v>4187</v>
      </c>
      <c r="AO146" s="254">
        <f t="shared" si="31"/>
        <v>0</v>
      </c>
      <c r="AP146" s="253" t="s">
        <v>4188</v>
      </c>
      <c r="AQ146" s="74" t="str">
        <f t="shared" si="36"/>
        <v>https://cyberjapandata.gsi.go.jp/portal/sys/v4/symbols/921.png</v>
      </c>
      <c r="AR146" s="254" t="s">
        <v>4189</v>
      </c>
      <c r="AS146" s="254" t="s">
        <v>4190</v>
      </c>
      <c r="AT146" s="265">
        <f t="shared" si="37"/>
        <v>131.630798885697</v>
      </c>
      <c r="AU146" s="254" t="s">
        <v>4191</v>
      </c>
      <c r="AV146" s="265">
        <f t="shared" si="38"/>
        <v>32.856228651623603</v>
      </c>
      <c r="AW146" s="254" t="s">
        <v>4192</v>
      </c>
      <c r="AX146" s="254" t="s">
        <v>4193</v>
      </c>
      <c r="AY146" s="244" t="str">
        <f t="shared" si="32"/>
        <v>&lt;Placemark&gt;&lt;name&gt;小野市集会センター&lt;/name&gt;&lt;Snippet maxLines="0"&gt;&lt;/Snippet&gt;&lt;description&gt;&lt;![CDATA[名称：小野市集会センター&lt;br&gt;住所：佐伯市宇目大字小野市2867番地1&lt;br&gt;施設分類：指定避難所（地震・津波）&lt;br&gt;TEL：&lt;br&gt;：収容人数：70人&lt;br&gt;：&lt;br&gt;：&lt;br&gt;]]&gt;&lt;/description&gt;&lt;Style&gt;&lt;IconStyle&gt;&lt;color&gt;FFFFFFFF&lt;/color&gt;&lt;scale&gt;1&lt;/scale&gt;&lt;heading&gt;0&lt;/heading&gt;&lt;Icon&gt;&lt;href&gt;https://cyberjapandata.gsi.go.jp/portal/sys/v4/symbols/921.png&lt;/href&gt;&lt;/Icon&gt;&lt;/IconStyle&gt;&lt;/Style&gt;&lt;Point&gt;&lt;coordinates&gt;131.630798885697,32.8562286516236&lt;/coordinates&gt;&lt;/Point&gt;&lt;/Placemark&gt;</v>
      </c>
    </row>
    <row r="147" spans="1:51">
      <c r="A147" s="198">
        <v>142</v>
      </c>
      <c r="B147" s="211" t="s">
        <v>5460</v>
      </c>
      <c r="C147" s="4" t="str">
        <f t="shared" si="29"/>
        <v>名称：楢野木公民館&lt;br&gt;住所：佐伯市宇目大字小野市3425番地&lt;br&gt;施設分類：指定避難所（地震・津波）&lt;br&gt;TEL：&lt;br&gt;：収容人数：80人&lt;br&gt;：&lt;br&gt;：&lt;br&gt;</v>
      </c>
      <c r="D147" s="211"/>
      <c r="E147" s="202"/>
      <c r="F147" s="202" t="s">
        <v>4456</v>
      </c>
      <c r="G147" s="202">
        <v>32.8541115004302</v>
      </c>
      <c r="H147" s="202">
        <v>131.630347459305</v>
      </c>
      <c r="I147" s="202" t="s">
        <v>4110</v>
      </c>
      <c r="J147" s="202" t="s">
        <v>195</v>
      </c>
      <c r="K147" s="240"/>
      <c r="L147" s="240" t="s">
        <v>4116</v>
      </c>
      <c r="M147" s="240"/>
      <c r="N147" s="240"/>
      <c r="O147" s="4" t="s">
        <v>4282</v>
      </c>
      <c r="P147" s="246">
        <v>1</v>
      </c>
      <c r="Q147" s="246"/>
      <c r="R147" s="246" t="str">
        <f t="shared" si="26"/>
        <v>FFFFFFFF</v>
      </c>
      <c r="S147" s="202">
        <v>100</v>
      </c>
      <c r="T147" s="202">
        <v>100</v>
      </c>
      <c r="U147" s="202">
        <v>100</v>
      </c>
      <c r="V147" s="202">
        <v>100</v>
      </c>
      <c r="X147" s="242"/>
      <c r="Z147" s="239">
        <f t="shared" si="30"/>
        <v>0</v>
      </c>
      <c r="AA147" s="253" t="s">
        <v>4179</v>
      </c>
      <c r="AB147" s="265" t="str">
        <f t="shared" si="33"/>
        <v>楢野木公民館</v>
      </c>
      <c r="AC147" s="254" t="s">
        <v>4194</v>
      </c>
      <c r="AD147" s="254" t="s">
        <v>4181</v>
      </c>
      <c r="AE147" s="254">
        <f t="shared" si="34"/>
        <v>0</v>
      </c>
      <c r="AF147" s="254" t="s">
        <v>4182</v>
      </c>
      <c r="AG147" s="254" t="s">
        <v>4183</v>
      </c>
      <c r="AH147" s="74" t="str">
        <f t="shared" si="35"/>
        <v>名称：楢野木公民館&lt;br&gt;住所：佐伯市宇目大字小野市3425番地&lt;br&gt;施設分類：指定避難所（地震・津波）&lt;br&gt;TEL：&lt;br&gt;：収容人数：80人&lt;br&gt;：&lt;br&gt;：&lt;br&gt;</v>
      </c>
      <c r="AI147" s="255" t="s">
        <v>4184</v>
      </c>
      <c r="AJ147" s="253" t="str">
        <f t="shared" si="27"/>
        <v>FFFFFFFF</v>
      </c>
      <c r="AK147" s="253" t="s">
        <v>4185</v>
      </c>
      <c r="AL147" s="265">
        <f t="shared" si="28"/>
        <v>1</v>
      </c>
      <c r="AM147" s="253" t="s">
        <v>4186</v>
      </c>
      <c r="AN147" s="253" t="s">
        <v>4187</v>
      </c>
      <c r="AO147" s="254">
        <f t="shared" si="31"/>
        <v>0</v>
      </c>
      <c r="AP147" s="253" t="s">
        <v>4188</v>
      </c>
      <c r="AQ147" s="74" t="str">
        <f t="shared" si="36"/>
        <v>https://cyberjapandata.gsi.go.jp/portal/sys/v4/symbols/921.png</v>
      </c>
      <c r="AR147" s="254" t="s">
        <v>4189</v>
      </c>
      <c r="AS147" s="254" t="s">
        <v>4190</v>
      </c>
      <c r="AT147" s="265">
        <f t="shared" si="37"/>
        <v>131.630347459305</v>
      </c>
      <c r="AU147" s="254" t="s">
        <v>4191</v>
      </c>
      <c r="AV147" s="265">
        <f t="shared" si="38"/>
        <v>32.8541115004302</v>
      </c>
      <c r="AW147" s="254" t="s">
        <v>4192</v>
      </c>
      <c r="AX147" s="254" t="s">
        <v>4193</v>
      </c>
      <c r="AY147" s="244" t="str">
        <f t="shared" si="32"/>
        <v>&lt;Placemark&gt;&lt;name&gt;楢野木公民館&lt;/name&gt;&lt;Snippet maxLines="0"&gt;&lt;/Snippet&gt;&lt;description&gt;&lt;![CDATA[名称：楢野木公民館&lt;br&gt;住所：佐伯市宇目大字小野市3425番地&lt;br&gt;施設分類：指定避難所（地震・津波）&lt;br&gt;TEL：&lt;br&gt;：収容人数：80人&lt;br&gt;：&lt;br&gt;：&lt;br&gt;]]&gt;&lt;/description&gt;&lt;Style&gt;&lt;IconStyle&gt;&lt;color&gt;FFFFFFFF&lt;/color&gt;&lt;scale&gt;1&lt;/scale&gt;&lt;heading&gt;0&lt;/heading&gt;&lt;Icon&gt;&lt;href&gt;https://cyberjapandata.gsi.go.jp/portal/sys/v4/symbols/921.png&lt;/href&gt;&lt;/Icon&gt;&lt;/IconStyle&gt;&lt;/Style&gt;&lt;Point&gt;&lt;coordinates&gt;131.630347459305,32.8541115004302&lt;/coordinates&gt;&lt;/Point&gt;&lt;/Placemark&gt;</v>
      </c>
    </row>
    <row r="148" spans="1:51">
      <c r="A148" s="198">
        <v>143</v>
      </c>
      <c r="B148" s="211" t="s">
        <v>5459</v>
      </c>
      <c r="C148" s="4" t="str">
        <f t="shared" si="29"/>
        <v>名称：ふれあいセンター宇目&lt;br&gt;住所：佐伯市宇目大字小野市3374番地1&lt;br&gt;施設分類：指定避難所（地震・津波）&lt;br&gt;TEL：&lt;br&gt;：収容人数：540人&lt;br&gt;：&lt;br&gt;：&lt;br&gt;</v>
      </c>
      <c r="D148" s="211"/>
      <c r="E148" s="245"/>
      <c r="F148" s="202" t="s">
        <v>4457</v>
      </c>
      <c r="G148" s="245">
        <v>32.852399219120301</v>
      </c>
      <c r="H148" s="202">
        <v>131.628976169233</v>
      </c>
      <c r="I148" s="245" t="s">
        <v>4110</v>
      </c>
      <c r="J148" s="245" t="s">
        <v>197</v>
      </c>
      <c r="K148" s="240"/>
      <c r="L148" s="240" t="s">
        <v>4117</v>
      </c>
      <c r="M148" s="240"/>
      <c r="N148" s="240"/>
      <c r="O148" s="4" t="s">
        <v>4282</v>
      </c>
      <c r="P148" s="246">
        <v>1</v>
      </c>
      <c r="Q148" s="246"/>
      <c r="R148" s="246" t="str">
        <f t="shared" si="26"/>
        <v>FFFFFFFF</v>
      </c>
      <c r="S148" s="202">
        <v>100</v>
      </c>
      <c r="T148" s="202">
        <v>100</v>
      </c>
      <c r="U148" s="202">
        <v>100</v>
      </c>
      <c r="V148" s="202">
        <v>100</v>
      </c>
      <c r="X148" s="242"/>
      <c r="Z148" s="239">
        <f t="shared" si="30"/>
        <v>0</v>
      </c>
      <c r="AA148" s="253" t="s">
        <v>4179</v>
      </c>
      <c r="AB148" s="265" t="str">
        <f t="shared" si="33"/>
        <v>ふれあいセンター宇目</v>
      </c>
      <c r="AC148" s="254" t="s">
        <v>4194</v>
      </c>
      <c r="AD148" s="254" t="s">
        <v>4181</v>
      </c>
      <c r="AE148" s="254">
        <f t="shared" si="34"/>
        <v>0</v>
      </c>
      <c r="AF148" s="254" t="s">
        <v>4182</v>
      </c>
      <c r="AG148" s="254" t="s">
        <v>4183</v>
      </c>
      <c r="AH148" s="74" t="str">
        <f t="shared" si="35"/>
        <v>名称：ふれあいセンター宇目&lt;br&gt;住所：佐伯市宇目大字小野市3374番地1&lt;br&gt;施設分類：指定避難所（地震・津波）&lt;br&gt;TEL：&lt;br&gt;：収容人数：540人&lt;br&gt;：&lt;br&gt;：&lt;br&gt;</v>
      </c>
      <c r="AI148" s="255" t="s">
        <v>4184</v>
      </c>
      <c r="AJ148" s="253" t="str">
        <f t="shared" si="27"/>
        <v>FFFFFFFF</v>
      </c>
      <c r="AK148" s="253" t="s">
        <v>4185</v>
      </c>
      <c r="AL148" s="265">
        <f t="shared" si="28"/>
        <v>1</v>
      </c>
      <c r="AM148" s="253" t="s">
        <v>4186</v>
      </c>
      <c r="AN148" s="253" t="s">
        <v>4187</v>
      </c>
      <c r="AO148" s="254">
        <f t="shared" si="31"/>
        <v>0</v>
      </c>
      <c r="AP148" s="253" t="s">
        <v>4188</v>
      </c>
      <c r="AQ148" s="74" t="str">
        <f t="shared" si="36"/>
        <v>https://cyberjapandata.gsi.go.jp/portal/sys/v4/symbols/921.png</v>
      </c>
      <c r="AR148" s="254" t="s">
        <v>4189</v>
      </c>
      <c r="AS148" s="254" t="s">
        <v>4190</v>
      </c>
      <c r="AT148" s="265">
        <f t="shared" si="37"/>
        <v>131.628976169233</v>
      </c>
      <c r="AU148" s="254" t="s">
        <v>4191</v>
      </c>
      <c r="AV148" s="265">
        <f t="shared" si="38"/>
        <v>32.852399219120301</v>
      </c>
      <c r="AW148" s="254" t="s">
        <v>4192</v>
      </c>
      <c r="AX148" s="254" t="s">
        <v>4193</v>
      </c>
      <c r="AY148" s="244" t="str">
        <f t="shared" si="32"/>
        <v>&lt;Placemark&gt;&lt;name&gt;ふれあいセンター宇目&lt;/name&gt;&lt;Snippet maxLines="0"&gt;&lt;/Snippet&gt;&lt;description&gt;&lt;![CDATA[名称：ふれあいセンター宇目&lt;br&gt;住所：佐伯市宇目大字小野市3374番地1&lt;br&gt;施設分類：指定避難所（地震・津波）&lt;br&gt;TEL：&lt;br&gt;：収容人数：540人&lt;br&gt;：&lt;br&gt;：&lt;br&gt;]]&gt;&lt;/description&gt;&lt;Style&gt;&lt;IconStyle&gt;&lt;color&gt;FFFFFFFF&lt;/color&gt;&lt;scale&gt;1&lt;/scale&gt;&lt;heading&gt;0&lt;/heading&gt;&lt;Icon&gt;&lt;href&gt;https://cyberjapandata.gsi.go.jp/portal/sys/v4/symbols/921.png&lt;/href&gt;&lt;/Icon&gt;&lt;/IconStyle&gt;&lt;/Style&gt;&lt;Point&gt;&lt;coordinates&gt;131.628976169233,32.8523992191203&lt;/coordinates&gt;&lt;/Point&gt;&lt;/Placemark&gt;</v>
      </c>
    </row>
    <row r="149" spans="1:51">
      <c r="A149" s="198">
        <v>144</v>
      </c>
      <c r="B149" s="211" t="s">
        <v>5458</v>
      </c>
      <c r="C149" s="4" t="str">
        <f t="shared" si="29"/>
        <v>名称：田原公民館&lt;br&gt;住所：佐伯市宇目大字南田原212番地1&lt;br&gt;施設分類：指定避難所（地震・津波）&lt;br&gt;TEL：&lt;br&gt;：収容人数：90人&lt;br&gt;：&lt;br&gt;：&lt;br&gt;</v>
      </c>
      <c r="D149" s="211"/>
      <c r="E149" s="245"/>
      <c r="F149" s="202" t="s">
        <v>4458</v>
      </c>
      <c r="G149" s="245">
        <v>32.842393519083103</v>
      </c>
      <c r="H149" s="202">
        <v>131.61349984113201</v>
      </c>
      <c r="I149" s="245" t="s">
        <v>4110</v>
      </c>
      <c r="J149" s="245" t="s">
        <v>198</v>
      </c>
      <c r="K149" s="240"/>
      <c r="L149" s="240" t="s">
        <v>4118</v>
      </c>
      <c r="M149" s="240"/>
      <c r="N149" s="240"/>
      <c r="O149" s="4" t="s">
        <v>4282</v>
      </c>
      <c r="P149" s="246">
        <v>1</v>
      </c>
      <c r="Q149" s="246"/>
      <c r="R149" s="246" t="str">
        <f t="shared" si="26"/>
        <v>FFFFFFFF</v>
      </c>
      <c r="S149" s="202">
        <v>100</v>
      </c>
      <c r="T149" s="202">
        <v>100</v>
      </c>
      <c r="U149" s="202">
        <v>100</v>
      </c>
      <c r="V149" s="202">
        <v>100</v>
      </c>
      <c r="X149" s="242"/>
      <c r="Z149" s="239">
        <f t="shared" si="30"/>
        <v>0</v>
      </c>
      <c r="AA149" s="253" t="s">
        <v>4179</v>
      </c>
      <c r="AB149" s="265" t="str">
        <f t="shared" si="33"/>
        <v>田原公民館</v>
      </c>
      <c r="AC149" s="254" t="s">
        <v>4194</v>
      </c>
      <c r="AD149" s="254" t="s">
        <v>4181</v>
      </c>
      <c r="AE149" s="254">
        <f t="shared" si="34"/>
        <v>0</v>
      </c>
      <c r="AF149" s="254" t="s">
        <v>4182</v>
      </c>
      <c r="AG149" s="254" t="s">
        <v>4183</v>
      </c>
      <c r="AH149" s="74" t="str">
        <f t="shared" si="35"/>
        <v>名称：田原公民館&lt;br&gt;住所：佐伯市宇目大字南田原212番地1&lt;br&gt;施設分類：指定避難所（地震・津波）&lt;br&gt;TEL：&lt;br&gt;：収容人数：90人&lt;br&gt;：&lt;br&gt;：&lt;br&gt;</v>
      </c>
      <c r="AI149" s="255" t="s">
        <v>4184</v>
      </c>
      <c r="AJ149" s="253" t="str">
        <f t="shared" si="27"/>
        <v>FFFFFFFF</v>
      </c>
      <c r="AK149" s="253" t="s">
        <v>4185</v>
      </c>
      <c r="AL149" s="265">
        <f t="shared" si="28"/>
        <v>1</v>
      </c>
      <c r="AM149" s="253" t="s">
        <v>4186</v>
      </c>
      <c r="AN149" s="253" t="s">
        <v>4187</v>
      </c>
      <c r="AO149" s="254">
        <f t="shared" si="31"/>
        <v>0</v>
      </c>
      <c r="AP149" s="253" t="s">
        <v>4188</v>
      </c>
      <c r="AQ149" s="74" t="str">
        <f t="shared" si="36"/>
        <v>https://cyberjapandata.gsi.go.jp/portal/sys/v4/symbols/921.png</v>
      </c>
      <c r="AR149" s="254" t="s">
        <v>4189</v>
      </c>
      <c r="AS149" s="254" t="s">
        <v>4190</v>
      </c>
      <c r="AT149" s="265">
        <f t="shared" si="37"/>
        <v>131.61349984113201</v>
      </c>
      <c r="AU149" s="254" t="s">
        <v>4191</v>
      </c>
      <c r="AV149" s="265">
        <f t="shared" si="38"/>
        <v>32.842393519083103</v>
      </c>
      <c r="AW149" s="254" t="s">
        <v>4192</v>
      </c>
      <c r="AX149" s="254" t="s">
        <v>4193</v>
      </c>
      <c r="AY149" s="244" t="str">
        <f t="shared" si="32"/>
        <v>&lt;Placemark&gt;&lt;name&gt;田原公民館&lt;/name&gt;&lt;Snippet maxLines="0"&gt;&lt;/Snippet&gt;&lt;description&gt;&lt;![CDATA[名称：田原公民館&lt;br&gt;住所：佐伯市宇目大字南田原212番地1&lt;br&gt;施設分類：指定避難所（地震・津波）&lt;br&gt;TEL：&lt;br&gt;：収容人数：90人&lt;br&gt;：&lt;br&gt;：&lt;br&gt;]]&gt;&lt;/description&gt;&lt;Style&gt;&lt;IconStyle&gt;&lt;color&gt;FFFFFFFF&lt;/color&gt;&lt;scale&gt;1&lt;/scale&gt;&lt;heading&gt;0&lt;/heading&gt;&lt;Icon&gt;&lt;href&gt;https://cyberjapandata.gsi.go.jp/portal/sys/v4/symbols/921.png&lt;/href&gt;&lt;/Icon&gt;&lt;/IconStyle&gt;&lt;/Style&gt;&lt;Point&gt;&lt;coordinates&gt;131.613499841132,32.8423935190831&lt;/coordinates&gt;&lt;/Point&gt;&lt;/Placemark&gt;</v>
      </c>
    </row>
    <row r="150" spans="1:51">
      <c r="A150" s="198">
        <v>145</v>
      </c>
      <c r="B150" s="211" t="s">
        <v>5457</v>
      </c>
      <c r="C150" s="4" t="str">
        <f t="shared" si="29"/>
        <v>名称：宇目緑豊小学校（体育館）&lt;br&gt;住所：佐伯市宇目大字千束2241&lt;br&gt;施設分類：指定避難所（地震・津波）&lt;br&gt;TEL：&lt;br&gt;：収容人数：100人&lt;br&gt;：&lt;br&gt;：&lt;br&gt;</v>
      </c>
      <c r="D150" s="211"/>
      <c r="E150" s="202"/>
      <c r="F150" s="202" t="s">
        <v>4459</v>
      </c>
      <c r="G150" s="202">
        <v>32.857310299333001</v>
      </c>
      <c r="H150" s="202">
        <v>131.67378636926199</v>
      </c>
      <c r="I150" s="202" t="s">
        <v>4110</v>
      </c>
      <c r="J150" s="202" t="s">
        <v>2223</v>
      </c>
      <c r="K150" s="240"/>
      <c r="L150" s="240" t="s">
        <v>4119</v>
      </c>
      <c r="M150" s="240"/>
      <c r="N150" s="240"/>
      <c r="O150" s="4" t="s">
        <v>4282</v>
      </c>
      <c r="P150" s="246">
        <v>1</v>
      </c>
      <c r="Q150" s="246"/>
      <c r="R150" s="246" t="str">
        <f t="shared" si="26"/>
        <v>FFFFFFFF</v>
      </c>
      <c r="S150" s="202">
        <v>100</v>
      </c>
      <c r="T150" s="202">
        <v>100</v>
      </c>
      <c r="U150" s="202">
        <v>100</v>
      </c>
      <c r="V150" s="202">
        <v>100</v>
      </c>
      <c r="X150" s="242"/>
      <c r="Z150" s="239">
        <f t="shared" si="30"/>
        <v>0</v>
      </c>
      <c r="AA150" s="253" t="s">
        <v>4179</v>
      </c>
      <c r="AB150" s="265" t="str">
        <f t="shared" si="33"/>
        <v>宇目緑豊小学校（体育館）</v>
      </c>
      <c r="AC150" s="254" t="s">
        <v>4194</v>
      </c>
      <c r="AD150" s="254" t="s">
        <v>4181</v>
      </c>
      <c r="AE150" s="254">
        <f t="shared" si="34"/>
        <v>0</v>
      </c>
      <c r="AF150" s="254" t="s">
        <v>4182</v>
      </c>
      <c r="AG150" s="254" t="s">
        <v>4183</v>
      </c>
      <c r="AH150" s="74" t="str">
        <f t="shared" si="35"/>
        <v>名称：宇目緑豊小学校（体育館）&lt;br&gt;住所：佐伯市宇目大字千束2241&lt;br&gt;施設分類：指定避難所（地震・津波）&lt;br&gt;TEL：&lt;br&gt;：収容人数：100人&lt;br&gt;：&lt;br&gt;：&lt;br&gt;</v>
      </c>
      <c r="AI150" s="255" t="s">
        <v>4184</v>
      </c>
      <c r="AJ150" s="253" t="str">
        <f t="shared" si="27"/>
        <v>FFFFFFFF</v>
      </c>
      <c r="AK150" s="253" t="s">
        <v>4185</v>
      </c>
      <c r="AL150" s="265">
        <f t="shared" si="28"/>
        <v>1</v>
      </c>
      <c r="AM150" s="253" t="s">
        <v>4186</v>
      </c>
      <c r="AN150" s="253" t="s">
        <v>4187</v>
      </c>
      <c r="AO150" s="254">
        <f t="shared" si="31"/>
        <v>0</v>
      </c>
      <c r="AP150" s="253" t="s">
        <v>4188</v>
      </c>
      <c r="AQ150" s="74" t="str">
        <f t="shared" si="36"/>
        <v>https://cyberjapandata.gsi.go.jp/portal/sys/v4/symbols/921.png</v>
      </c>
      <c r="AR150" s="254" t="s">
        <v>4189</v>
      </c>
      <c r="AS150" s="254" t="s">
        <v>4190</v>
      </c>
      <c r="AT150" s="265">
        <f t="shared" si="37"/>
        <v>131.67378636926199</v>
      </c>
      <c r="AU150" s="254" t="s">
        <v>4191</v>
      </c>
      <c r="AV150" s="265">
        <f t="shared" si="38"/>
        <v>32.857310299333001</v>
      </c>
      <c r="AW150" s="254" t="s">
        <v>4192</v>
      </c>
      <c r="AX150" s="254" t="s">
        <v>4193</v>
      </c>
      <c r="AY150" s="244" t="str">
        <f t="shared" si="32"/>
        <v>&lt;Placemark&gt;&lt;name&gt;宇目緑豊小学校（体育館）&lt;/name&gt;&lt;Snippet maxLines="0"&gt;&lt;/Snippet&gt;&lt;description&gt;&lt;![CDATA[名称：宇目緑豊小学校（体育館）&lt;br&gt;住所：佐伯市宇目大字千束2241&lt;br&gt;施設分類：指定避難所（地震・津波）&lt;br&gt;TEL：&lt;br&gt;：収容人数：100人&lt;br&gt;：&lt;br&gt;：&lt;br&gt;]]&gt;&lt;/description&gt;&lt;Style&gt;&lt;IconStyle&gt;&lt;color&gt;FFFFFFFF&lt;/color&gt;&lt;scale&gt;1&lt;/scale&gt;&lt;heading&gt;0&lt;/heading&gt;&lt;Icon&gt;&lt;href&gt;https://cyberjapandata.gsi.go.jp/portal/sys/v4/symbols/921.png&lt;/href&gt;&lt;/Icon&gt;&lt;/IconStyle&gt;&lt;/Style&gt;&lt;Point&gt;&lt;coordinates&gt;131.673786369262,32.857310299333&lt;/coordinates&gt;&lt;/Point&gt;&lt;/Placemark&gt;</v>
      </c>
    </row>
    <row r="151" spans="1:51">
      <c r="A151" s="198">
        <v>146</v>
      </c>
      <c r="B151" s="211" t="s">
        <v>5456</v>
      </c>
      <c r="C151" s="4" t="str">
        <f t="shared" si="29"/>
        <v>名称：直川地域コミュニティセンター&lt;br&gt;住所：佐伯市直川大字赤木74&lt;br&gt;施設分類：指定避難所（地震・津波）&lt;br&gt;TEL：&lt;br&gt;：収容人数：410人&lt;br&gt;：&lt;br&gt;：&lt;br&gt;</v>
      </c>
      <c r="D151" s="211"/>
      <c r="E151" s="202"/>
      <c r="F151" s="202" t="s">
        <v>4460</v>
      </c>
      <c r="G151" s="202">
        <v>32.896287693765899</v>
      </c>
      <c r="H151" s="202">
        <v>131.77953707244799</v>
      </c>
      <c r="I151" s="202" t="s">
        <v>4110</v>
      </c>
      <c r="J151" s="202" t="s">
        <v>2225</v>
      </c>
      <c r="K151" s="240"/>
      <c r="L151" s="240" t="s">
        <v>4120</v>
      </c>
      <c r="M151" s="240"/>
      <c r="N151" s="240"/>
      <c r="O151" s="4" t="s">
        <v>4282</v>
      </c>
      <c r="P151" s="246">
        <v>1</v>
      </c>
      <c r="Q151" s="246"/>
      <c r="R151" s="246" t="str">
        <f t="shared" si="26"/>
        <v>FFFFFFFF</v>
      </c>
      <c r="S151" s="202">
        <v>100</v>
      </c>
      <c r="T151" s="202">
        <v>100</v>
      </c>
      <c r="U151" s="202">
        <v>100</v>
      </c>
      <c r="V151" s="202">
        <v>100</v>
      </c>
      <c r="X151" s="242"/>
      <c r="Z151" s="239">
        <f t="shared" si="30"/>
        <v>0</v>
      </c>
      <c r="AA151" s="253" t="s">
        <v>4179</v>
      </c>
      <c r="AB151" s="265" t="str">
        <f t="shared" si="33"/>
        <v>直川地域コミュニティセンター</v>
      </c>
      <c r="AC151" s="254" t="s">
        <v>4194</v>
      </c>
      <c r="AD151" s="254" t="s">
        <v>4181</v>
      </c>
      <c r="AE151" s="254">
        <f t="shared" si="34"/>
        <v>0</v>
      </c>
      <c r="AF151" s="254" t="s">
        <v>4182</v>
      </c>
      <c r="AG151" s="254" t="s">
        <v>4183</v>
      </c>
      <c r="AH151" s="74" t="str">
        <f t="shared" si="35"/>
        <v>名称：直川地域コミュニティセンター&lt;br&gt;住所：佐伯市直川大字赤木74&lt;br&gt;施設分類：指定避難所（地震・津波）&lt;br&gt;TEL：&lt;br&gt;：収容人数：410人&lt;br&gt;：&lt;br&gt;：&lt;br&gt;</v>
      </c>
      <c r="AI151" s="255" t="s">
        <v>4184</v>
      </c>
      <c r="AJ151" s="253" t="str">
        <f t="shared" si="27"/>
        <v>FFFFFFFF</v>
      </c>
      <c r="AK151" s="253" t="s">
        <v>4185</v>
      </c>
      <c r="AL151" s="265">
        <f t="shared" si="28"/>
        <v>1</v>
      </c>
      <c r="AM151" s="253" t="s">
        <v>4186</v>
      </c>
      <c r="AN151" s="253" t="s">
        <v>4187</v>
      </c>
      <c r="AO151" s="254">
        <f t="shared" si="31"/>
        <v>0</v>
      </c>
      <c r="AP151" s="253" t="s">
        <v>4188</v>
      </c>
      <c r="AQ151" s="74" t="str">
        <f t="shared" si="36"/>
        <v>https://cyberjapandata.gsi.go.jp/portal/sys/v4/symbols/921.png</v>
      </c>
      <c r="AR151" s="254" t="s">
        <v>4189</v>
      </c>
      <c r="AS151" s="254" t="s">
        <v>4190</v>
      </c>
      <c r="AT151" s="265">
        <f t="shared" si="37"/>
        <v>131.77953707244799</v>
      </c>
      <c r="AU151" s="254" t="s">
        <v>4191</v>
      </c>
      <c r="AV151" s="265">
        <f t="shared" si="38"/>
        <v>32.896287693765899</v>
      </c>
      <c r="AW151" s="254" t="s">
        <v>4192</v>
      </c>
      <c r="AX151" s="254" t="s">
        <v>4193</v>
      </c>
      <c r="AY151" s="244" t="str">
        <f t="shared" si="32"/>
        <v>&lt;Placemark&gt;&lt;name&gt;直川地域コミュニティセンター&lt;/name&gt;&lt;Snippet maxLines="0"&gt;&lt;/Snippet&gt;&lt;description&gt;&lt;![CDATA[名称：直川地域コミュニティセンター&lt;br&gt;住所：佐伯市直川大字赤木74&lt;br&gt;施設分類：指定避難所（地震・津波）&lt;br&gt;TEL：&lt;br&gt;：収容人数：410人&lt;br&gt;：&lt;br&gt;：&lt;br&gt;]]&gt;&lt;/description&gt;&lt;Style&gt;&lt;IconStyle&gt;&lt;color&gt;FFFFFFFF&lt;/color&gt;&lt;scale&gt;1&lt;/scale&gt;&lt;heading&gt;0&lt;/heading&gt;&lt;Icon&gt;&lt;href&gt;https://cyberjapandata.gsi.go.jp/portal/sys/v4/symbols/921.png&lt;/href&gt;&lt;/Icon&gt;&lt;/IconStyle&gt;&lt;/Style&gt;&lt;Point&gt;&lt;coordinates&gt;131.779537072448,32.8962876937659&lt;/coordinates&gt;&lt;/Point&gt;&lt;/Placemark&gt;</v>
      </c>
    </row>
    <row r="152" spans="1:51">
      <c r="A152" s="198">
        <v>147</v>
      </c>
      <c r="B152" s="211" t="s">
        <v>5455</v>
      </c>
      <c r="C152" s="4" t="str">
        <f t="shared" si="29"/>
        <v>名称：直川地域コミュニティセンター仁田原分館&lt;br&gt;住所：佐伯市直川大字仁田原1158番地&lt;br&gt;施設分類：指定避難所（地震・津波）&lt;br&gt;TEL：&lt;br&gt;：収容人数：80人&lt;br&gt;：&lt;br&gt;：&lt;br&gt;</v>
      </c>
      <c r="D152" s="211"/>
      <c r="E152" s="202"/>
      <c r="F152" s="202" t="s">
        <v>4461</v>
      </c>
      <c r="G152" s="202">
        <v>32.879542687120498</v>
      </c>
      <c r="H152" s="202">
        <v>131.758621590769</v>
      </c>
      <c r="I152" s="202" t="s">
        <v>4110</v>
      </c>
      <c r="J152" s="202" t="s">
        <v>325</v>
      </c>
      <c r="K152" s="240"/>
      <c r="L152" s="240" t="s">
        <v>4116</v>
      </c>
      <c r="M152" s="240"/>
      <c r="N152" s="240"/>
      <c r="O152" s="4" t="s">
        <v>4283</v>
      </c>
      <c r="P152" s="246">
        <v>1</v>
      </c>
      <c r="Q152" s="246"/>
      <c r="R152" s="246" t="str">
        <f t="shared" si="26"/>
        <v>FFFFFFFF</v>
      </c>
      <c r="S152" s="202">
        <v>100</v>
      </c>
      <c r="T152" s="202">
        <v>100</v>
      </c>
      <c r="U152" s="202">
        <v>100</v>
      </c>
      <c r="V152" s="202">
        <v>100</v>
      </c>
      <c r="X152" s="242"/>
      <c r="Z152" s="239">
        <f t="shared" si="30"/>
        <v>0</v>
      </c>
      <c r="AA152" s="253" t="s">
        <v>4179</v>
      </c>
      <c r="AB152" s="265" t="str">
        <f t="shared" si="33"/>
        <v>直川地域コミュニティセンター仁田原分館</v>
      </c>
      <c r="AC152" s="254" t="s">
        <v>4194</v>
      </c>
      <c r="AD152" s="254" t="s">
        <v>4181</v>
      </c>
      <c r="AE152" s="254">
        <f t="shared" si="34"/>
        <v>0</v>
      </c>
      <c r="AF152" s="254" t="s">
        <v>4182</v>
      </c>
      <c r="AG152" s="254" t="s">
        <v>4183</v>
      </c>
      <c r="AH152" s="74" t="str">
        <f t="shared" si="35"/>
        <v>名称：直川地域コミュニティセンター仁田原分館&lt;br&gt;住所：佐伯市直川大字仁田原1158番地&lt;br&gt;施設分類：指定避難所（地震・津波）&lt;br&gt;TEL：&lt;br&gt;：収容人数：80人&lt;br&gt;：&lt;br&gt;：&lt;br&gt;</v>
      </c>
      <c r="AI152" s="255" t="s">
        <v>4184</v>
      </c>
      <c r="AJ152" s="253" t="str">
        <f t="shared" si="27"/>
        <v>FFFFFFFF</v>
      </c>
      <c r="AK152" s="253" t="s">
        <v>4185</v>
      </c>
      <c r="AL152" s="265">
        <f t="shared" si="28"/>
        <v>1</v>
      </c>
      <c r="AM152" s="253" t="s">
        <v>4186</v>
      </c>
      <c r="AN152" s="253" t="s">
        <v>4187</v>
      </c>
      <c r="AO152" s="254">
        <f t="shared" si="31"/>
        <v>0</v>
      </c>
      <c r="AP152" s="253" t="s">
        <v>4188</v>
      </c>
      <c r="AQ152" s="74" t="str">
        <f t="shared" si="36"/>
        <v>https://cyberjapandata.gsi.go.jp/portal/sys/v4/symbols/903.png</v>
      </c>
      <c r="AR152" s="254" t="s">
        <v>4189</v>
      </c>
      <c r="AS152" s="254" t="s">
        <v>4190</v>
      </c>
      <c r="AT152" s="265">
        <f t="shared" si="37"/>
        <v>131.758621590769</v>
      </c>
      <c r="AU152" s="254" t="s">
        <v>4191</v>
      </c>
      <c r="AV152" s="265">
        <f t="shared" si="38"/>
        <v>32.879542687120498</v>
      </c>
      <c r="AW152" s="254" t="s">
        <v>4192</v>
      </c>
      <c r="AX152" s="254" t="s">
        <v>4193</v>
      </c>
      <c r="AY152" s="244" t="str">
        <f t="shared" si="32"/>
        <v>&lt;Placemark&gt;&lt;name&gt;直川地域コミュニティセンター仁田原分館&lt;/name&gt;&lt;Snippet maxLines="0"&gt;&lt;/Snippet&gt;&lt;description&gt;&lt;![CDATA[名称：直川地域コミュニティセンター仁田原分館&lt;br&gt;住所：佐伯市直川大字仁田原1158番地&lt;br&gt;施設分類：指定避難所（地震・津波）&lt;br&gt;TEL：&lt;br&gt;：収容人数：80人&lt;br&gt;：&lt;br&gt;：&lt;br&gt;]]&gt;&lt;/description&gt;&lt;Style&gt;&lt;IconStyle&gt;&lt;color&gt;FFFFFFFF&lt;/color&gt;&lt;scale&gt;1&lt;/scale&gt;&lt;heading&gt;0&lt;/heading&gt;&lt;Icon&gt;&lt;href&gt;https://cyberjapandata.gsi.go.jp/portal/sys/v4/symbols/903.png&lt;/href&gt;&lt;/Icon&gt;&lt;/IconStyle&gt;&lt;/Style&gt;&lt;Point&gt;&lt;coordinates&gt;131.758621590769,32.8795426871205&lt;/coordinates&gt;&lt;/Point&gt;&lt;/Placemark&gt;</v>
      </c>
    </row>
    <row r="153" spans="1:51">
      <c r="A153" s="198">
        <v>148</v>
      </c>
      <c r="B153" s="211" t="s">
        <v>5454</v>
      </c>
      <c r="C153" s="4" t="str">
        <f t="shared" si="29"/>
        <v>名称：直川地域コミュニティセンター横川分館&lt;br&gt;住所：佐伯市直川大字横川1076番地3&lt;br&gt;施設分類：指定避難所（地震・津波）&lt;br&gt;TEL：&lt;br&gt;：収容人数：80人&lt;br&gt;：&lt;br&gt;：&lt;br&gt;</v>
      </c>
      <c r="D153" s="211"/>
      <c r="E153" s="202"/>
      <c r="F153" s="202" t="s">
        <v>4462</v>
      </c>
      <c r="G153" s="202">
        <v>32.885472758112897</v>
      </c>
      <c r="H153" s="202">
        <v>131.73882745227101</v>
      </c>
      <c r="I153" s="202" t="s">
        <v>4110</v>
      </c>
      <c r="J153" s="202" t="s">
        <v>326</v>
      </c>
      <c r="K153" s="240"/>
      <c r="L153" s="240" t="s">
        <v>4116</v>
      </c>
      <c r="M153" s="240"/>
      <c r="N153" s="240"/>
      <c r="O153" s="4" t="s">
        <v>4282</v>
      </c>
      <c r="P153" s="246">
        <v>1</v>
      </c>
      <c r="Q153" s="246"/>
      <c r="R153" s="246" t="str">
        <f t="shared" si="26"/>
        <v>FFFFFFFF</v>
      </c>
      <c r="S153" s="202">
        <v>100</v>
      </c>
      <c r="T153" s="202">
        <v>100</v>
      </c>
      <c r="U153" s="202">
        <v>100</v>
      </c>
      <c r="V153" s="202">
        <v>100</v>
      </c>
      <c r="X153" s="242"/>
      <c r="Z153" s="239">
        <f t="shared" si="30"/>
        <v>0</v>
      </c>
      <c r="AA153" s="253" t="s">
        <v>4179</v>
      </c>
      <c r="AB153" s="265" t="str">
        <f t="shared" si="33"/>
        <v>直川地域コミュニティセンター横川分館</v>
      </c>
      <c r="AC153" s="254" t="s">
        <v>4194</v>
      </c>
      <c r="AD153" s="254" t="s">
        <v>4181</v>
      </c>
      <c r="AE153" s="254">
        <f t="shared" si="34"/>
        <v>0</v>
      </c>
      <c r="AF153" s="254" t="s">
        <v>4182</v>
      </c>
      <c r="AG153" s="254" t="s">
        <v>4183</v>
      </c>
      <c r="AH153" s="74" t="str">
        <f t="shared" si="35"/>
        <v>名称：直川地域コミュニティセンター横川分館&lt;br&gt;住所：佐伯市直川大字横川1076番地3&lt;br&gt;施設分類：指定避難所（地震・津波）&lt;br&gt;TEL：&lt;br&gt;：収容人数：80人&lt;br&gt;：&lt;br&gt;：&lt;br&gt;</v>
      </c>
      <c r="AI153" s="255" t="s">
        <v>4184</v>
      </c>
      <c r="AJ153" s="253" t="str">
        <f t="shared" si="27"/>
        <v>FFFFFFFF</v>
      </c>
      <c r="AK153" s="253" t="s">
        <v>4185</v>
      </c>
      <c r="AL153" s="265">
        <f t="shared" si="28"/>
        <v>1</v>
      </c>
      <c r="AM153" s="253" t="s">
        <v>4186</v>
      </c>
      <c r="AN153" s="253" t="s">
        <v>4187</v>
      </c>
      <c r="AO153" s="254">
        <f t="shared" si="31"/>
        <v>0</v>
      </c>
      <c r="AP153" s="253" t="s">
        <v>4188</v>
      </c>
      <c r="AQ153" s="74" t="str">
        <f t="shared" si="36"/>
        <v>https://cyberjapandata.gsi.go.jp/portal/sys/v4/symbols/921.png</v>
      </c>
      <c r="AR153" s="254" t="s">
        <v>4189</v>
      </c>
      <c r="AS153" s="254" t="s">
        <v>4190</v>
      </c>
      <c r="AT153" s="265">
        <f t="shared" si="37"/>
        <v>131.73882745227101</v>
      </c>
      <c r="AU153" s="254" t="s">
        <v>4191</v>
      </c>
      <c r="AV153" s="265">
        <f t="shared" si="38"/>
        <v>32.885472758112897</v>
      </c>
      <c r="AW153" s="254" t="s">
        <v>4192</v>
      </c>
      <c r="AX153" s="254" t="s">
        <v>4193</v>
      </c>
      <c r="AY153" s="244" t="str">
        <f t="shared" si="32"/>
        <v>&lt;Placemark&gt;&lt;name&gt;直川地域コミュニティセンター横川分館&lt;/name&gt;&lt;Snippet maxLines="0"&gt;&lt;/Snippet&gt;&lt;description&gt;&lt;![CDATA[名称：直川地域コミュニティセンター横川分館&lt;br&gt;住所：佐伯市直川大字横川1076番地3&lt;br&gt;施設分類：指定避難所（地震・津波）&lt;br&gt;TEL：&lt;br&gt;：収容人数：80人&lt;br&gt;：&lt;br&gt;：&lt;br&gt;]]&gt;&lt;/description&gt;&lt;Style&gt;&lt;IconStyle&gt;&lt;color&gt;FFFFFFFF&lt;/color&gt;&lt;scale&gt;1&lt;/scale&gt;&lt;heading&gt;0&lt;/heading&gt;&lt;Icon&gt;&lt;href&gt;https://cyberjapandata.gsi.go.jp/portal/sys/v4/symbols/921.png&lt;/href&gt;&lt;/Icon&gt;&lt;/IconStyle&gt;&lt;/Style&gt;&lt;Point&gt;&lt;coordinates&gt;131.738827452271,32.8854727581129&lt;/coordinates&gt;&lt;/Point&gt;&lt;/Placemark&gt;</v>
      </c>
    </row>
    <row r="154" spans="1:51">
      <c r="A154" s="198">
        <v>149</v>
      </c>
      <c r="B154" s="211" t="s">
        <v>5453</v>
      </c>
      <c r="C154" s="4" t="str">
        <f t="shared" si="29"/>
        <v>名称：竹の下老人憩の家&lt;br&gt;住所：佐伯市直川大字上直見1392番地2&lt;br&gt;施設分類：指定避難所（地震・津波）&lt;br&gt;TEL：&lt;br&gt;：収容人数：30人&lt;br&gt;：&lt;br&gt;：&lt;br&gt;</v>
      </c>
      <c r="D154" s="211"/>
      <c r="E154" s="245"/>
      <c r="F154" s="202" t="s">
        <v>4463</v>
      </c>
      <c r="G154" s="245">
        <v>32.899364066418798</v>
      </c>
      <c r="H154" s="202">
        <v>131.787475464956</v>
      </c>
      <c r="I154" s="245" t="s">
        <v>4110</v>
      </c>
      <c r="J154" s="245" t="s">
        <v>199</v>
      </c>
      <c r="K154" s="240"/>
      <c r="L154" s="240" t="s">
        <v>4121</v>
      </c>
      <c r="M154" s="240"/>
      <c r="N154" s="240"/>
      <c r="O154" s="4" t="s">
        <v>4283</v>
      </c>
      <c r="P154" s="246">
        <v>1</v>
      </c>
      <c r="Q154" s="246"/>
      <c r="R154" s="246" t="str">
        <f t="shared" si="26"/>
        <v>FFFFFFFF</v>
      </c>
      <c r="S154" s="202">
        <v>100</v>
      </c>
      <c r="T154" s="202">
        <v>100</v>
      </c>
      <c r="U154" s="202">
        <v>100</v>
      </c>
      <c r="V154" s="202">
        <v>100</v>
      </c>
      <c r="X154" s="242"/>
      <c r="Z154" s="239">
        <f t="shared" si="30"/>
        <v>0</v>
      </c>
      <c r="AA154" s="253" t="s">
        <v>4179</v>
      </c>
      <c r="AB154" s="265" t="str">
        <f t="shared" si="33"/>
        <v>竹の下老人憩の家</v>
      </c>
      <c r="AC154" s="254" t="s">
        <v>4194</v>
      </c>
      <c r="AD154" s="254" t="s">
        <v>4181</v>
      </c>
      <c r="AE154" s="254">
        <f t="shared" si="34"/>
        <v>0</v>
      </c>
      <c r="AF154" s="254" t="s">
        <v>4182</v>
      </c>
      <c r="AG154" s="254" t="s">
        <v>4183</v>
      </c>
      <c r="AH154" s="74" t="str">
        <f t="shared" si="35"/>
        <v>名称：竹の下老人憩の家&lt;br&gt;住所：佐伯市直川大字上直見1392番地2&lt;br&gt;施設分類：指定避難所（地震・津波）&lt;br&gt;TEL：&lt;br&gt;：収容人数：30人&lt;br&gt;：&lt;br&gt;：&lt;br&gt;</v>
      </c>
      <c r="AI154" s="255" t="s">
        <v>4184</v>
      </c>
      <c r="AJ154" s="253" t="str">
        <f t="shared" si="27"/>
        <v>FFFFFFFF</v>
      </c>
      <c r="AK154" s="253" t="s">
        <v>4185</v>
      </c>
      <c r="AL154" s="265">
        <f t="shared" si="28"/>
        <v>1</v>
      </c>
      <c r="AM154" s="253" t="s">
        <v>4186</v>
      </c>
      <c r="AN154" s="253" t="s">
        <v>4187</v>
      </c>
      <c r="AO154" s="254">
        <f t="shared" si="31"/>
        <v>0</v>
      </c>
      <c r="AP154" s="253" t="s">
        <v>4188</v>
      </c>
      <c r="AQ154" s="74" t="str">
        <f t="shared" si="36"/>
        <v>https://cyberjapandata.gsi.go.jp/portal/sys/v4/symbols/903.png</v>
      </c>
      <c r="AR154" s="254" t="s">
        <v>4189</v>
      </c>
      <c r="AS154" s="254" t="s">
        <v>4190</v>
      </c>
      <c r="AT154" s="265">
        <f t="shared" si="37"/>
        <v>131.787475464956</v>
      </c>
      <c r="AU154" s="254" t="s">
        <v>4191</v>
      </c>
      <c r="AV154" s="265">
        <f t="shared" si="38"/>
        <v>32.899364066418798</v>
      </c>
      <c r="AW154" s="254" t="s">
        <v>4192</v>
      </c>
      <c r="AX154" s="254" t="s">
        <v>4193</v>
      </c>
      <c r="AY154" s="244" t="str">
        <f t="shared" si="32"/>
        <v>&lt;Placemark&gt;&lt;name&gt;竹の下老人憩の家&lt;/name&gt;&lt;Snippet maxLines="0"&gt;&lt;/Snippet&gt;&lt;description&gt;&lt;![CDATA[名称：竹の下老人憩の家&lt;br&gt;住所：佐伯市直川大字上直見1392番地2&lt;br&gt;施設分類：指定避難所（地震・津波）&lt;br&gt;TEL：&lt;br&gt;：収容人数：30人&lt;br&gt;：&lt;br&gt;：&lt;br&gt;]]&gt;&lt;/description&gt;&lt;Style&gt;&lt;IconStyle&gt;&lt;color&gt;FFFFFFFF&lt;/color&gt;&lt;scale&gt;1&lt;/scale&gt;&lt;heading&gt;0&lt;/heading&gt;&lt;Icon&gt;&lt;href&gt;https://cyberjapandata.gsi.go.jp/portal/sys/v4/symbols/903.png&lt;/href&gt;&lt;/Icon&gt;&lt;/IconStyle&gt;&lt;/Style&gt;&lt;Point&gt;&lt;coordinates&gt;131.787475464956,32.8993640664188&lt;/coordinates&gt;&lt;/Point&gt;&lt;/Placemark&gt;</v>
      </c>
    </row>
    <row r="155" spans="1:51">
      <c r="A155" s="198">
        <v>150</v>
      </c>
      <c r="B155" s="211" t="s">
        <v>5452</v>
      </c>
      <c r="C155" s="4" t="str">
        <f t="shared" si="29"/>
        <v>名称：中津留老人憩の家&lt;br&gt;住所：佐伯市直川大字上直見3203番地1地先&lt;br&gt;施設分類：指定避難所（地震・津波）&lt;br&gt;TEL：&lt;br&gt;：収容人数：30人&lt;br&gt;：&lt;br&gt;：&lt;br&gt;</v>
      </c>
      <c r="D155" s="211"/>
      <c r="E155" s="245"/>
      <c r="F155" s="202" t="s">
        <v>4464</v>
      </c>
      <c r="G155" s="245">
        <v>32.903595626414599</v>
      </c>
      <c r="H155" s="202">
        <v>131.791750479082</v>
      </c>
      <c r="I155" s="245" t="s">
        <v>4110</v>
      </c>
      <c r="J155" s="245" t="s">
        <v>200</v>
      </c>
      <c r="K155" s="240"/>
      <c r="L155" s="240" t="s">
        <v>4121</v>
      </c>
      <c r="M155" s="240"/>
      <c r="N155" s="240"/>
      <c r="O155" s="4" t="s">
        <v>4282</v>
      </c>
      <c r="P155" s="246">
        <v>1</v>
      </c>
      <c r="Q155" s="246"/>
      <c r="R155" s="246" t="str">
        <f t="shared" si="26"/>
        <v>FFFFFFFF</v>
      </c>
      <c r="S155" s="202">
        <v>100</v>
      </c>
      <c r="T155" s="202">
        <v>100</v>
      </c>
      <c r="U155" s="202">
        <v>100</v>
      </c>
      <c r="V155" s="202">
        <v>100</v>
      </c>
      <c r="X155" s="242"/>
      <c r="Z155" s="239">
        <f t="shared" si="30"/>
        <v>0</v>
      </c>
      <c r="AA155" s="253" t="s">
        <v>4179</v>
      </c>
      <c r="AB155" s="265" t="str">
        <f t="shared" si="33"/>
        <v>中津留老人憩の家</v>
      </c>
      <c r="AC155" s="254" t="s">
        <v>4194</v>
      </c>
      <c r="AD155" s="254" t="s">
        <v>4181</v>
      </c>
      <c r="AE155" s="254">
        <f t="shared" si="34"/>
        <v>0</v>
      </c>
      <c r="AF155" s="254" t="s">
        <v>4182</v>
      </c>
      <c r="AG155" s="254" t="s">
        <v>4183</v>
      </c>
      <c r="AH155" s="74" t="str">
        <f t="shared" si="35"/>
        <v>名称：中津留老人憩の家&lt;br&gt;住所：佐伯市直川大字上直見3203番地1地先&lt;br&gt;施設分類：指定避難所（地震・津波）&lt;br&gt;TEL：&lt;br&gt;：収容人数：30人&lt;br&gt;：&lt;br&gt;：&lt;br&gt;</v>
      </c>
      <c r="AI155" s="255" t="s">
        <v>4184</v>
      </c>
      <c r="AJ155" s="253" t="str">
        <f t="shared" si="27"/>
        <v>FFFFFFFF</v>
      </c>
      <c r="AK155" s="253" t="s">
        <v>4185</v>
      </c>
      <c r="AL155" s="265">
        <f t="shared" si="28"/>
        <v>1</v>
      </c>
      <c r="AM155" s="253" t="s">
        <v>4186</v>
      </c>
      <c r="AN155" s="253" t="s">
        <v>4187</v>
      </c>
      <c r="AO155" s="254">
        <f t="shared" si="31"/>
        <v>0</v>
      </c>
      <c r="AP155" s="253" t="s">
        <v>4188</v>
      </c>
      <c r="AQ155" s="74" t="str">
        <f t="shared" si="36"/>
        <v>https://cyberjapandata.gsi.go.jp/portal/sys/v4/symbols/921.png</v>
      </c>
      <c r="AR155" s="254" t="s">
        <v>4189</v>
      </c>
      <c r="AS155" s="254" t="s">
        <v>4190</v>
      </c>
      <c r="AT155" s="265">
        <f t="shared" si="37"/>
        <v>131.791750479082</v>
      </c>
      <c r="AU155" s="254" t="s">
        <v>4191</v>
      </c>
      <c r="AV155" s="265">
        <f t="shared" si="38"/>
        <v>32.903595626414599</v>
      </c>
      <c r="AW155" s="254" t="s">
        <v>4192</v>
      </c>
      <c r="AX155" s="254" t="s">
        <v>4193</v>
      </c>
      <c r="AY155" s="244" t="str">
        <f t="shared" si="32"/>
        <v>&lt;Placemark&gt;&lt;name&gt;中津留老人憩の家&lt;/name&gt;&lt;Snippet maxLines="0"&gt;&lt;/Snippet&gt;&lt;description&gt;&lt;![CDATA[名称：中津留老人憩の家&lt;br&gt;住所：佐伯市直川大字上直見3203番地1地先&lt;br&gt;施設分類：指定避難所（地震・津波）&lt;br&gt;TEL：&lt;br&gt;：収容人数：30人&lt;br&gt;：&lt;br&gt;：&lt;br&gt;]]&gt;&lt;/description&gt;&lt;Style&gt;&lt;IconStyle&gt;&lt;color&gt;FFFFFFFF&lt;/color&gt;&lt;scale&gt;1&lt;/scale&gt;&lt;heading&gt;0&lt;/heading&gt;&lt;Icon&gt;&lt;href&gt;https://cyberjapandata.gsi.go.jp/portal/sys/v4/symbols/921.png&lt;/href&gt;&lt;/Icon&gt;&lt;/IconStyle&gt;&lt;/Style&gt;&lt;Point&gt;&lt;coordinates&gt;131.791750479082,32.9035956264146&lt;/coordinates&gt;&lt;/Point&gt;&lt;/Placemark&gt;</v>
      </c>
    </row>
    <row r="156" spans="1:51">
      <c r="A156" s="198">
        <v>151</v>
      </c>
      <c r="B156" s="211" t="s">
        <v>5451</v>
      </c>
      <c r="C156" s="4" t="str">
        <f t="shared" si="29"/>
        <v>名称：直川体育館&lt;br&gt;住所：佐伯市直川大字赤木74番地1&lt;br&gt;施設分類：指定避難所（地震・津波）&lt;br&gt;TEL：&lt;br&gt;：収容人数：490人&lt;br&gt;：&lt;br&gt;：&lt;br&gt;</v>
      </c>
      <c r="D156" s="211"/>
      <c r="E156" s="202"/>
      <c r="F156" s="202" t="s">
        <v>4465</v>
      </c>
      <c r="G156" s="202">
        <v>32.895984708558402</v>
      </c>
      <c r="H156" s="202">
        <v>131.77933348807801</v>
      </c>
      <c r="I156" s="202" t="s">
        <v>4110</v>
      </c>
      <c r="J156" s="202" t="s">
        <v>201</v>
      </c>
      <c r="K156" s="240"/>
      <c r="L156" s="240" t="s">
        <v>4122</v>
      </c>
      <c r="M156" s="240"/>
      <c r="N156" s="240"/>
      <c r="O156" s="4" t="s">
        <v>4282</v>
      </c>
      <c r="P156" s="246">
        <v>1</v>
      </c>
      <c r="Q156" s="246"/>
      <c r="R156" s="246" t="str">
        <f t="shared" si="26"/>
        <v>FFFFFFFF</v>
      </c>
      <c r="S156" s="202">
        <v>100</v>
      </c>
      <c r="T156" s="202">
        <v>100</v>
      </c>
      <c r="U156" s="202">
        <v>100</v>
      </c>
      <c r="V156" s="202">
        <v>100</v>
      </c>
      <c r="X156" s="242"/>
      <c r="Z156" s="239">
        <f t="shared" si="30"/>
        <v>0</v>
      </c>
      <c r="AA156" s="253" t="s">
        <v>4179</v>
      </c>
      <c r="AB156" s="265" t="str">
        <f t="shared" si="33"/>
        <v>直川体育館</v>
      </c>
      <c r="AC156" s="254" t="s">
        <v>4194</v>
      </c>
      <c r="AD156" s="254" t="s">
        <v>4181</v>
      </c>
      <c r="AE156" s="254">
        <f t="shared" si="34"/>
        <v>0</v>
      </c>
      <c r="AF156" s="254" t="s">
        <v>4182</v>
      </c>
      <c r="AG156" s="254" t="s">
        <v>4183</v>
      </c>
      <c r="AH156" s="74" t="str">
        <f t="shared" si="35"/>
        <v>名称：直川体育館&lt;br&gt;住所：佐伯市直川大字赤木74番地1&lt;br&gt;施設分類：指定避難所（地震・津波）&lt;br&gt;TEL：&lt;br&gt;：収容人数：490人&lt;br&gt;：&lt;br&gt;：&lt;br&gt;</v>
      </c>
      <c r="AI156" s="255" t="s">
        <v>4184</v>
      </c>
      <c r="AJ156" s="253" t="str">
        <f t="shared" si="27"/>
        <v>FFFFFFFF</v>
      </c>
      <c r="AK156" s="253" t="s">
        <v>4185</v>
      </c>
      <c r="AL156" s="265">
        <f t="shared" si="28"/>
        <v>1</v>
      </c>
      <c r="AM156" s="253" t="s">
        <v>4186</v>
      </c>
      <c r="AN156" s="253" t="s">
        <v>4187</v>
      </c>
      <c r="AO156" s="254">
        <f t="shared" si="31"/>
        <v>0</v>
      </c>
      <c r="AP156" s="253" t="s">
        <v>4188</v>
      </c>
      <c r="AQ156" s="74" t="str">
        <f t="shared" si="36"/>
        <v>https://cyberjapandata.gsi.go.jp/portal/sys/v4/symbols/921.png</v>
      </c>
      <c r="AR156" s="254" t="s">
        <v>4189</v>
      </c>
      <c r="AS156" s="254" t="s">
        <v>4190</v>
      </c>
      <c r="AT156" s="265">
        <f t="shared" si="37"/>
        <v>131.77933348807801</v>
      </c>
      <c r="AU156" s="254" t="s">
        <v>4191</v>
      </c>
      <c r="AV156" s="265">
        <f t="shared" si="38"/>
        <v>32.895984708558402</v>
      </c>
      <c r="AW156" s="254" t="s">
        <v>4192</v>
      </c>
      <c r="AX156" s="254" t="s">
        <v>4193</v>
      </c>
      <c r="AY156" s="244" t="str">
        <f t="shared" si="32"/>
        <v>&lt;Placemark&gt;&lt;name&gt;直川体育館&lt;/name&gt;&lt;Snippet maxLines="0"&gt;&lt;/Snippet&gt;&lt;description&gt;&lt;![CDATA[名称：直川体育館&lt;br&gt;住所：佐伯市直川大字赤木74番地1&lt;br&gt;施設分類：指定避難所（地震・津波）&lt;br&gt;TEL：&lt;br&gt;：収容人数：490人&lt;br&gt;：&lt;br&gt;：&lt;br&gt;]]&gt;&lt;/description&gt;&lt;Style&gt;&lt;IconStyle&gt;&lt;color&gt;FFFFFFFF&lt;/color&gt;&lt;scale&gt;1&lt;/scale&gt;&lt;heading&gt;0&lt;/heading&gt;&lt;Icon&gt;&lt;href&gt;https://cyberjapandata.gsi.go.jp/portal/sys/v4/symbols/921.png&lt;/href&gt;&lt;/Icon&gt;&lt;/IconStyle&gt;&lt;/Style&gt;&lt;Point&gt;&lt;coordinates&gt;131.779333488078,32.8959847085584&lt;/coordinates&gt;&lt;/Point&gt;&lt;/Placemark&gt;</v>
      </c>
    </row>
    <row r="157" spans="1:51">
      <c r="A157" s="198">
        <v>152</v>
      </c>
      <c r="B157" s="211" t="s">
        <v>5450</v>
      </c>
      <c r="C157" s="4" t="str">
        <f t="shared" si="29"/>
        <v>名称：直川憩の森公園&lt;br&gt;住所：佐伯市直川大字赤木1253番地&lt;br&gt;施設分類：指定避難所（地震・津波）&lt;br&gt;TEL：&lt;br&gt;：収容人数：100人&lt;br&gt;：&lt;br&gt;：&lt;br&gt;</v>
      </c>
      <c r="D157" s="211"/>
      <c r="E157" s="202"/>
      <c r="F157" s="202" t="s">
        <v>4466</v>
      </c>
      <c r="G157" s="202">
        <v>32.870856083909402</v>
      </c>
      <c r="H157" s="202">
        <v>131.78405046503701</v>
      </c>
      <c r="I157" s="202" t="s">
        <v>4110</v>
      </c>
      <c r="J157" s="202" t="s">
        <v>203</v>
      </c>
      <c r="K157" s="240"/>
      <c r="L157" s="240" t="s">
        <v>4119</v>
      </c>
      <c r="M157" s="240"/>
      <c r="N157" s="240"/>
      <c r="O157" s="4" t="s">
        <v>4282</v>
      </c>
      <c r="P157" s="246">
        <v>1</v>
      </c>
      <c r="Q157" s="246"/>
      <c r="R157" s="246" t="str">
        <f t="shared" si="26"/>
        <v>FFFFFFFF</v>
      </c>
      <c r="S157" s="202">
        <v>100</v>
      </c>
      <c r="T157" s="202">
        <v>100</v>
      </c>
      <c r="U157" s="202">
        <v>100</v>
      </c>
      <c r="V157" s="202">
        <v>100</v>
      </c>
      <c r="X157" s="242"/>
      <c r="Z157" s="239">
        <f t="shared" si="30"/>
        <v>0</v>
      </c>
      <c r="AA157" s="253" t="s">
        <v>4179</v>
      </c>
      <c r="AB157" s="265" t="str">
        <f t="shared" si="33"/>
        <v>直川憩の森公園</v>
      </c>
      <c r="AC157" s="254" t="s">
        <v>4194</v>
      </c>
      <c r="AD157" s="254" t="s">
        <v>4181</v>
      </c>
      <c r="AE157" s="254">
        <f t="shared" si="34"/>
        <v>0</v>
      </c>
      <c r="AF157" s="254" t="s">
        <v>4182</v>
      </c>
      <c r="AG157" s="254" t="s">
        <v>4183</v>
      </c>
      <c r="AH157" s="74" t="str">
        <f t="shared" si="35"/>
        <v>名称：直川憩の森公園&lt;br&gt;住所：佐伯市直川大字赤木1253番地&lt;br&gt;施設分類：指定避難所（地震・津波）&lt;br&gt;TEL：&lt;br&gt;：収容人数：100人&lt;br&gt;：&lt;br&gt;：&lt;br&gt;</v>
      </c>
      <c r="AI157" s="255" t="s">
        <v>4184</v>
      </c>
      <c r="AJ157" s="253" t="str">
        <f t="shared" si="27"/>
        <v>FFFFFFFF</v>
      </c>
      <c r="AK157" s="253" t="s">
        <v>4185</v>
      </c>
      <c r="AL157" s="265">
        <f t="shared" si="28"/>
        <v>1</v>
      </c>
      <c r="AM157" s="253" t="s">
        <v>4186</v>
      </c>
      <c r="AN157" s="253" t="s">
        <v>4187</v>
      </c>
      <c r="AO157" s="254">
        <f t="shared" si="31"/>
        <v>0</v>
      </c>
      <c r="AP157" s="253" t="s">
        <v>4188</v>
      </c>
      <c r="AQ157" s="74" t="str">
        <f t="shared" si="36"/>
        <v>https://cyberjapandata.gsi.go.jp/portal/sys/v4/symbols/921.png</v>
      </c>
      <c r="AR157" s="254" t="s">
        <v>4189</v>
      </c>
      <c r="AS157" s="254" t="s">
        <v>4190</v>
      </c>
      <c r="AT157" s="265">
        <f t="shared" si="37"/>
        <v>131.78405046503701</v>
      </c>
      <c r="AU157" s="254" t="s">
        <v>4191</v>
      </c>
      <c r="AV157" s="265">
        <f t="shared" si="38"/>
        <v>32.870856083909402</v>
      </c>
      <c r="AW157" s="254" t="s">
        <v>4192</v>
      </c>
      <c r="AX157" s="254" t="s">
        <v>4193</v>
      </c>
      <c r="AY157" s="244" t="str">
        <f t="shared" si="32"/>
        <v>&lt;Placemark&gt;&lt;name&gt;直川憩の森公園&lt;/name&gt;&lt;Snippet maxLines="0"&gt;&lt;/Snippet&gt;&lt;description&gt;&lt;![CDATA[名称：直川憩の森公園&lt;br&gt;住所：佐伯市直川大字赤木1253番地&lt;br&gt;施設分類：指定避難所（地震・津波）&lt;br&gt;TEL：&lt;br&gt;：収容人数：100人&lt;br&gt;：&lt;br&gt;：&lt;br&gt;]]&gt;&lt;/description&gt;&lt;Style&gt;&lt;IconStyle&gt;&lt;color&gt;FFFFFFFF&lt;/color&gt;&lt;scale&gt;1&lt;/scale&gt;&lt;heading&gt;0&lt;/heading&gt;&lt;Icon&gt;&lt;href&gt;https://cyberjapandata.gsi.go.jp/portal/sys/v4/symbols/921.png&lt;/href&gt;&lt;/Icon&gt;&lt;/IconStyle&gt;&lt;/Style&gt;&lt;Point&gt;&lt;coordinates&gt;131.784050465037,32.8708560839094&lt;/coordinates&gt;&lt;/Point&gt;&lt;/Placemark&gt;</v>
      </c>
    </row>
    <row r="158" spans="1:51">
      <c r="A158" s="198">
        <v>153</v>
      </c>
      <c r="B158" s="211" t="s">
        <v>5449</v>
      </c>
      <c r="C158" s="4" t="str">
        <f t="shared" si="29"/>
        <v>名称：鶴見中学校（体育館）&lt;br&gt;住所：佐伯市鶴見大字沖松浦４４８&lt;br&gt;施設分類：指定避難所（地震・津波）&lt;br&gt;TEL：&lt;br&gt;：収容人数：400人&lt;br&gt;：&lt;br&gt;：&lt;br&gt;</v>
      </c>
      <c r="D158" s="211"/>
      <c r="E158" s="202"/>
      <c r="F158" s="202" t="s">
        <v>4467</v>
      </c>
      <c r="G158" s="202">
        <v>32.942192660003997</v>
      </c>
      <c r="H158" s="202">
        <v>131.96489807299699</v>
      </c>
      <c r="I158" s="202" t="s">
        <v>4110</v>
      </c>
      <c r="J158" s="202" t="s">
        <v>2232</v>
      </c>
      <c r="K158" s="240"/>
      <c r="L158" s="240" t="s">
        <v>4123</v>
      </c>
      <c r="M158" s="240"/>
      <c r="N158" s="240"/>
      <c r="O158" s="4" t="s">
        <v>4282</v>
      </c>
      <c r="P158" s="246">
        <v>1</v>
      </c>
      <c r="Q158" s="246"/>
      <c r="R158" s="246" t="str">
        <f t="shared" si="26"/>
        <v>FFFFFFFF</v>
      </c>
      <c r="S158" s="202">
        <v>100</v>
      </c>
      <c r="T158" s="202">
        <v>100</v>
      </c>
      <c r="U158" s="202">
        <v>100</v>
      </c>
      <c r="V158" s="202">
        <v>100</v>
      </c>
      <c r="X158" s="242"/>
      <c r="Z158" s="239">
        <f t="shared" si="30"/>
        <v>0</v>
      </c>
      <c r="AA158" s="253" t="s">
        <v>4179</v>
      </c>
      <c r="AB158" s="265" t="str">
        <f t="shared" si="33"/>
        <v>鶴見中学校（体育館）</v>
      </c>
      <c r="AC158" s="254" t="s">
        <v>4194</v>
      </c>
      <c r="AD158" s="254" t="s">
        <v>4181</v>
      </c>
      <c r="AE158" s="254">
        <f t="shared" si="34"/>
        <v>0</v>
      </c>
      <c r="AF158" s="254" t="s">
        <v>4182</v>
      </c>
      <c r="AG158" s="254" t="s">
        <v>4183</v>
      </c>
      <c r="AH158" s="74" t="str">
        <f t="shared" si="35"/>
        <v>名称：鶴見中学校（体育館）&lt;br&gt;住所：佐伯市鶴見大字沖松浦４４８&lt;br&gt;施設分類：指定避難所（地震・津波）&lt;br&gt;TEL：&lt;br&gt;：収容人数：400人&lt;br&gt;：&lt;br&gt;：&lt;br&gt;</v>
      </c>
      <c r="AI158" s="255" t="s">
        <v>4184</v>
      </c>
      <c r="AJ158" s="253" t="str">
        <f t="shared" si="27"/>
        <v>FFFFFFFF</v>
      </c>
      <c r="AK158" s="253" t="s">
        <v>4185</v>
      </c>
      <c r="AL158" s="265">
        <f t="shared" si="28"/>
        <v>1</v>
      </c>
      <c r="AM158" s="253" t="s">
        <v>4186</v>
      </c>
      <c r="AN158" s="253" t="s">
        <v>4187</v>
      </c>
      <c r="AO158" s="254">
        <f t="shared" si="31"/>
        <v>0</v>
      </c>
      <c r="AP158" s="253" t="s">
        <v>4188</v>
      </c>
      <c r="AQ158" s="74" t="str">
        <f t="shared" si="36"/>
        <v>https://cyberjapandata.gsi.go.jp/portal/sys/v4/symbols/921.png</v>
      </c>
      <c r="AR158" s="254" t="s">
        <v>4189</v>
      </c>
      <c r="AS158" s="254" t="s">
        <v>4190</v>
      </c>
      <c r="AT158" s="265">
        <f t="shared" si="37"/>
        <v>131.96489807299699</v>
      </c>
      <c r="AU158" s="254" t="s">
        <v>4191</v>
      </c>
      <c r="AV158" s="265">
        <f t="shared" si="38"/>
        <v>32.942192660003997</v>
      </c>
      <c r="AW158" s="254" t="s">
        <v>4192</v>
      </c>
      <c r="AX158" s="254" t="s">
        <v>4193</v>
      </c>
      <c r="AY158" s="244" t="str">
        <f t="shared" si="32"/>
        <v>&lt;Placemark&gt;&lt;name&gt;鶴見中学校（体育館）&lt;/name&gt;&lt;Snippet maxLines="0"&gt;&lt;/Snippet&gt;&lt;description&gt;&lt;![CDATA[名称：鶴見中学校（体育館）&lt;br&gt;住所：佐伯市鶴見大字沖松浦４４８&lt;br&gt;施設分類：指定避難所（地震・津波）&lt;br&gt;TEL：&lt;br&gt;：収容人数：400人&lt;br&gt;：&lt;br&gt;：&lt;br&gt;]]&gt;&lt;/description&gt;&lt;Style&gt;&lt;IconStyle&gt;&lt;color&gt;FFFFFFFF&lt;/color&gt;&lt;scale&gt;1&lt;/scale&gt;&lt;heading&gt;0&lt;/heading&gt;&lt;Icon&gt;&lt;href&gt;https://cyberjapandata.gsi.go.jp/portal/sys/v4/symbols/921.png&lt;/href&gt;&lt;/Icon&gt;&lt;/IconStyle&gt;&lt;/Style&gt;&lt;Point&gt;&lt;coordinates&gt;131.964898072997,32.942192660004&lt;/coordinates&gt;&lt;/Point&gt;&lt;/Placemark&gt;</v>
      </c>
    </row>
    <row r="159" spans="1:51">
      <c r="A159" s="198">
        <v>154</v>
      </c>
      <c r="B159" s="211" t="s">
        <v>5448</v>
      </c>
      <c r="C159" s="4" t="str">
        <f t="shared" si="29"/>
        <v>名称：宮野浦採石場跡地&lt;br&gt;住所：佐伯市米水津大字宮野浦1768番地21&lt;br&gt;施設分類：指定避難所（地震・津波）&lt;br&gt;TEL：&lt;br&gt;：収容人数：30人&lt;br&gt;：&lt;br&gt;：&lt;br&gt;</v>
      </c>
      <c r="D159" s="211"/>
      <c r="E159" s="202"/>
      <c r="F159" s="202" t="s">
        <v>4468</v>
      </c>
      <c r="G159" s="202">
        <v>32.887810632015103</v>
      </c>
      <c r="H159" s="202">
        <v>131.991187953988</v>
      </c>
      <c r="I159" s="202" t="s">
        <v>4110</v>
      </c>
      <c r="J159" s="202" t="s">
        <v>207</v>
      </c>
      <c r="K159" s="240"/>
      <c r="L159" s="240" t="s">
        <v>4121</v>
      </c>
      <c r="M159" s="240"/>
      <c r="N159" s="240"/>
      <c r="O159" s="4" t="s">
        <v>4283</v>
      </c>
      <c r="P159" s="246">
        <v>1</v>
      </c>
      <c r="Q159" s="246"/>
      <c r="R159" s="246" t="str">
        <f t="shared" si="26"/>
        <v>FFFFFFFF</v>
      </c>
      <c r="S159" s="202">
        <v>100</v>
      </c>
      <c r="T159" s="202">
        <v>100</v>
      </c>
      <c r="U159" s="202">
        <v>100</v>
      </c>
      <c r="V159" s="202">
        <v>100</v>
      </c>
      <c r="X159" s="242"/>
      <c r="Z159" s="239">
        <f t="shared" si="30"/>
        <v>0</v>
      </c>
      <c r="AA159" s="253" t="s">
        <v>4179</v>
      </c>
      <c r="AB159" s="265" t="str">
        <f t="shared" si="33"/>
        <v>宮野浦採石場跡地</v>
      </c>
      <c r="AC159" s="254" t="s">
        <v>4194</v>
      </c>
      <c r="AD159" s="254" t="s">
        <v>4181</v>
      </c>
      <c r="AE159" s="254">
        <f t="shared" si="34"/>
        <v>0</v>
      </c>
      <c r="AF159" s="254" t="s">
        <v>4182</v>
      </c>
      <c r="AG159" s="254" t="s">
        <v>4183</v>
      </c>
      <c r="AH159" s="74" t="str">
        <f t="shared" si="35"/>
        <v>名称：宮野浦採石場跡地&lt;br&gt;住所：佐伯市米水津大字宮野浦1768番地21&lt;br&gt;施設分類：指定避難所（地震・津波）&lt;br&gt;TEL：&lt;br&gt;：収容人数：30人&lt;br&gt;：&lt;br&gt;：&lt;br&gt;</v>
      </c>
      <c r="AI159" s="255" t="s">
        <v>4184</v>
      </c>
      <c r="AJ159" s="253" t="str">
        <f t="shared" si="27"/>
        <v>FFFFFFFF</v>
      </c>
      <c r="AK159" s="253" t="s">
        <v>4185</v>
      </c>
      <c r="AL159" s="265">
        <f t="shared" si="28"/>
        <v>1</v>
      </c>
      <c r="AM159" s="253" t="s">
        <v>4186</v>
      </c>
      <c r="AN159" s="253" t="s">
        <v>4187</v>
      </c>
      <c r="AO159" s="254">
        <f t="shared" si="31"/>
        <v>0</v>
      </c>
      <c r="AP159" s="253" t="s">
        <v>4188</v>
      </c>
      <c r="AQ159" s="74" t="str">
        <f t="shared" si="36"/>
        <v>https://cyberjapandata.gsi.go.jp/portal/sys/v4/symbols/903.png</v>
      </c>
      <c r="AR159" s="254" t="s">
        <v>4189</v>
      </c>
      <c r="AS159" s="254" t="s">
        <v>4190</v>
      </c>
      <c r="AT159" s="265">
        <f t="shared" si="37"/>
        <v>131.991187953988</v>
      </c>
      <c r="AU159" s="254" t="s">
        <v>4191</v>
      </c>
      <c r="AV159" s="265">
        <f t="shared" si="38"/>
        <v>32.887810632015103</v>
      </c>
      <c r="AW159" s="254" t="s">
        <v>4192</v>
      </c>
      <c r="AX159" s="254" t="s">
        <v>4193</v>
      </c>
      <c r="AY159" s="244" t="str">
        <f t="shared" si="32"/>
        <v>&lt;Placemark&gt;&lt;name&gt;宮野浦採石場跡地&lt;/name&gt;&lt;Snippet maxLines="0"&gt;&lt;/Snippet&gt;&lt;description&gt;&lt;![CDATA[名称：宮野浦採石場跡地&lt;br&gt;住所：佐伯市米水津大字宮野浦1768番地21&lt;br&gt;施設分類：指定避難所（地震・津波）&lt;br&gt;TEL：&lt;br&gt;：収容人数：30人&lt;br&gt;：&lt;br&gt;：&lt;br&gt;]]&gt;&lt;/description&gt;&lt;Style&gt;&lt;IconStyle&gt;&lt;color&gt;FFFFFFFF&lt;/color&gt;&lt;scale&gt;1&lt;/scale&gt;&lt;heading&gt;0&lt;/heading&gt;&lt;Icon&gt;&lt;href&gt;https://cyberjapandata.gsi.go.jp/portal/sys/v4/symbols/903.png&lt;/href&gt;&lt;/Icon&gt;&lt;/IconStyle&gt;&lt;/Style&gt;&lt;Point&gt;&lt;coordinates&gt;131.991187953988,32.8878106320151&lt;/coordinates&gt;&lt;/Point&gt;&lt;/Placemark&gt;</v>
      </c>
    </row>
    <row r="160" spans="1:51">
      <c r="A160" s="198">
        <v>155</v>
      </c>
      <c r="B160" s="211" t="s">
        <v>5447</v>
      </c>
      <c r="C160" s="4" t="str">
        <f t="shared" si="29"/>
        <v>名称：里の駅たかひら展望公園&lt;br&gt;住所：佐伯市蒲江大字竹野浦河内2156番地172&lt;br&gt;施設分類：指定避難所（地震・津波）&lt;br&gt;TEL：&lt;br&gt;：収容人数：190人&lt;br&gt;：&lt;br&gt;：&lt;br&gt;</v>
      </c>
      <c r="D160" s="211"/>
      <c r="E160" s="245"/>
      <c r="F160" s="202" t="s">
        <v>4469</v>
      </c>
      <c r="G160" s="245">
        <v>32.810340641713502</v>
      </c>
      <c r="H160" s="202">
        <v>131.967586421373</v>
      </c>
      <c r="I160" s="245" t="s">
        <v>4110</v>
      </c>
      <c r="J160" s="245" t="s">
        <v>210</v>
      </c>
      <c r="K160" s="240"/>
      <c r="L160" s="240" t="s">
        <v>4124</v>
      </c>
      <c r="M160" s="240"/>
      <c r="N160" s="240"/>
      <c r="O160" s="4" t="s">
        <v>4283</v>
      </c>
      <c r="P160" s="246">
        <v>1</v>
      </c>
      <c r="Q160" s="246"/>
      <c r="R160" s="246" t="str">
        <f t="shared" si="26"/>
        <v>FFFFFFFF</v>
      </c>
      <c r="S160" s="202">
        <v>100</v>
      </c>
      <c r="T160" s="202">
        <v>100</v>
      </c>
      <c r="U160" s="202">
        <v>100</v>
      </c>
      <c r="V160" s="202">
        <v>100</v>
      </c>
      <c r="X160" s="242"/>
      <c r="Z160" s="239">
        <f t="shared" si="30"/>
        <v>0</v>
      </c>
      <c r="AA160" s="253" t="s">
        <v>4179</v>
      </c>
      <c r="AB160" s="265" t="str">
        <f t="shared" si="33"/>
        <v>里の駅たかひら展望公園</v>
      </c>
      <c r="AC160" s="254" t="s">
        <v>4194</v>
      </c>
      <c r="AD160" s="254" t="s">
        <v>4181</v>
      </c>
      <c r="AE160" s="254">
        <f t="shared" si="34"/>
        <v>0</v>
      </c>
      <c r="AF160" s="254" t="s">
        <v>4182</v>
      </c>
      <c r="AG160" s="254" t="s">
        <v>4183</v>
      </c>
      <c r="AH160" s="74" t="str">
        <f t="shared" si="35"/>
        <v>名称：里の駅たかひら展望公園&lt;br&gt;住所：佐伯市蒲江大字竹野浦河内2156番地172&lt;br&gt;施設分類：指定避難所（地震・津波）&lt;br&gt;TEL：&lt;br&gt;：収容人数：190人&lt;br&gt;：&lt;br&gt;：&lt;br&gt;</v>
      </c>
      <c r="AI160" s="255" t="s">
        <v>4184</v>
      </c>
      <c r="AJ160" s="253" t="str">
        <f t="shared" si="27"/>
        <v>FFFFFFFF</v>
      </c>
      <c r="AK160" s="253" t="s">
        <v>4185</v>
      </c>
      <c r="AL160" s="265">
        <f t="shared" si="28"/>
        <v>1</v>
      </c>
      <c r="AM160" s="253" t="s">
        <v>4186</v>
      </c>
      <c r="AN160" s="253" t="s">
        <v>4187</v>
      </c>
      <c r="AO160" s="254">
        <f t="shared" si="31"/>
        <v>0</v>
      </c>
      <c r="AP160" s="253" t="s">
        <v>4188</v>
      </c>
      <c r="AQ160" s="74" t="str">
        <f t="shared" si="36"/>
        <v>https://cyberjapandata.gsi.go.jp/portal/sys/v4/symbols/903.png</v>
      </c>
      <c r="AR160" s="254" t="s">
        <v>4189</v>
      </c>
      <c r="AS160" s="254" t="s">
        <v>4190</v>
      </c>
      <c r="AT160" s="265">
        <f t="shared" si="37"/>
        <v>131.967586421373</v>
      </c>
      <c r="AU160" s="254" t="s">
        <v>4191</v>
      </c>
      <c r="AV160" s="265">
        <f t="shared" si="38"/>
        <v>32.810340641713502</v>
      </c>
      <c r="AW160" s="254" t="s">
        <v>4192</v>
      </c>
      <c r="AX160" s="254" t="s">
        <v>4193</v>
      </c>
      <c r="AY160" s="244" t="str">
        <f t="shared" si="32"/>
        <v>&lt;Placemark&gt;&lt;name&gt;里の駅たかひら展望公園&lt;/name&gt;&lt;Snippet maxLines="0"&gt;&lt;/Snippet&gt;&lt;description&gt;&lt;![CDATA[名称：里の駅たかひら展望公園&lt;br&gt;住所：佐伯市蒲江大字竹野浦河内2156番地172&lt;br&gt;施設分類：指定避難所（地震・津波）&lt;br&gt;TEL：&lt;br&gt;：収容人数：190人&lt;br&gt;：&lt;br&gt;：&lt;br&gt;]]&gt;&lt;/description&gt;&lt;Style&gt;&lt;IconStyle&gt;&lt;color&gt;FFFFFFFF&lt;/color&gt;&lt;scale&gt;1&lt;/scale&gt;&lt;heading&gt;0&lt;/heading&gt;&lt;Icon&gt;&lt;href&gt;https://cyberjapandata.gsi.go.jp/portal/sys/v4/symbols/903.png&lt;/href&gt;&lt;/Icon&gt;&lt;/IconStyle&gt;&lt;/Style&gt;&lt;Point&gt;&lt;coordinates&gt;131.967586421373,32.8103406417135&lt;/coordinates&gt;&lt;/Point&gt;&lt;/Placemark&gt;</v>
      </c>
    </row>
    <row r="161" spans="1:51">
      <c r="A161" s="198">
        <v>156</v>
      </c>
      <c r="B161" s="211" t="s">
        <v>5446</v>
      </c>
      <c r="C161" s="4" t="str">
        <f t="shared" si="29"/>
        <v>名称：下堅田地区公民館&lt;br&gt;住所：佐伯市大字堅田5975番地1&lt;br&gt;施設分類：指定避難所（地震・津波）&lt;br&gt;TEL：&lt;br&gt;：収容人数：160人&lt;br&gt;：&lt;br&gt;：&lt;br&gt;</v>
      </c>
      <c r="D161" s="211"/>
      <c r="E161" s="245"/>
      <c r="F161" s="202" t="s">
        <v>4470</v>
      </c>
      <c r="G161" s="245">
        <v>32.926055042675202</v>
      </c>
      <c r="H161" s="202">
        <v>131.875392400594</v>
      </c>
      <c r="I161" s="245" t="s">
        <v>4110</v>
      </c>
      <c r="J161" s="245" t="s">
        <v>217</v>
      </c>
      <c r="K161" s="240"/>
      <c r="L161" s="240" t="s">
        <v>4125</v>
      </c>
      <c r="M161" s="240"/>
      <c r="N161" s="240"/>
      <c r="O161" s="4" t="s">
        <v>4283</v>
      </c>
      <c r="P161" s="246">
        <v>1</v>
      </c>
      <c r="Q161" s="246"/>
      <c r="R161" s="246" t="str">
        <f t="shared" si="26"/>
        <v>FFFFFFFF</v>
      </c>
      <c r="S161" s="202">
        <v>100</v>
      </c>
      <c r="T161" s="202">
        <v>100</v>
      </c>
      <c r="U161" s="202">
        <v>100</v>
      </c>
      <c r="V161" s="202">
        <v>100</v>
      </c>
      <c r="X161" s="242"/>
      <c r="Z161" s="239">
        <f t="shared" si="30"/>
        <v>0</v>
      </c>
      <c r="AA161" s="253" t="s">
        <v>4179</v>
      </c>
      <c r="AB161" s="265" t="str">
        <f t="shared" si="33"/>
        <v>下堅田地区公民館</v>
      </c>
      <c r="AC161" s="254" t="s">
        <v>4194</v>
      </c>
      <c r="AD161" s="254" t="s">
        <v>4181</v>
      </c>
      <c r="AE161" s="254">
        <f t="shared" si="34"/>
        <v>0</v>
      </c>
      <c r="AF161" s="254" t="s">
        <v>4182</v>
      </c>
      <c r="AG161" s="254" t="s">
        <v>4183</v>
      </c>
      <c r="AH161" s="74" t="str">
        <f t="shared" si="35"/>
        <v>名称：下堅田地区公民館&lt;br&gt;住所：佐伯市大字堅田5975番地1&lt;br&gt;施設分類：指定避難所（地震・津波）&lt;br&gt;TEL：&lt;br&gt;：収容人数：160人&lt;br&gt;：&lt;br&gt;：&lt;br&gt;</v>
      </c>
      <c r="AI161" s="255" t="s">
        <v>4184</v>
      </c>
      <c r="AJ161" s="253" t="str">
        <f t="shared" si="27"/>
        <v>FFFFFFFF</v>
      </c>
      <c r="AK161" s="253" t="s">
        <v>4185</v>
      </c>
      <c r="AL161" s="265">
        <f t="shared" si="28"/>
        <v>1</v>
      </c>
      <c r="AM161" s="253" t="s">
        <v>4186</v>
      </c>
      <c r="AN161" s="253" t="s">
        <v>4187</v>
      </c>
      <c r="AO161" s="254">
        <f t="shared" si="31"/>
        <v>0</v>
      </c>
      <c r="AP161" s="253" t="s">
        <v>4188</v>
      </c>
      <c r="AQ161" s="74" t="str">
        <f t="shared" si="36"/>
        <v>https://cyberjapandata.gsi.go.jp/portal/sys/v4/symbols/903.png</v>
      </c>
      <c r="AR161" s="254" t="s">
        <v>4189</v>
      </c>
      <c r="AS161" s="254" t="s">
        <v>4190</v>
      </c>
      <c r="AT161" s="265">
        <f t="shared" si="37"/>
        <v>131.875392400594</v>
      </c>
      <c r="AU161" s="254" t="s">
        <v>4191</v>
      </c>
      <c r="AV161" s="265">
        <f t="shared" si="38"/>
        <v>32.926055042675202</v>
      </c>
      <c r="AW161" s="254" t="s">
        <v>4192</v>
      </c>
      <c r="AX161" s="254" t="s">
        <v>4193</v>
      </c>
      <c r="AY161" s="244" t="str">
        <f t="shared" si="32"/>
        <v>&lt;Placemark&gt;&lt;name&gt;下堅田地区公民館&lt;/name&gt;&lt;Snippet maxLines="0"&gt;&lt;/Snippet&gt;&lt;description&gt;&lt;![CDATA[名称：下堅田地区公民館&lt;br&gt;住所：佐伯市大字堅田5975番地1&lt;br&gt;施設分類：指定避難所（地震・津波）&lt;br&gt;TEL：&lt;br&gt;：収容人数：160人&lt;br&gt;：&lt;br&gt;：&lt;br&gt;]]&gt;&lt;/description&gt;&lt;Style&gt;&lt;IconStyle&gt;&lt;color&gt;FFFFFFFF&lt;/color&gt;&lt;scale&gt;1&lt;/scale&gt;&lt;heading&gt;0&lt;/heading&gt;&lt;Icon&gt;&lt;href&gt;https://cyberjapandata.gsi.go.jp/portal/sys/v4/symbols/903.png&lt;/href&gt;&lt;/Icon&gt;&lt;/IconStyle&gt;&lt;/Style&gt;&lt;Point&gt;&lt;coordinates&gt;131.875392400594,32.9260550426752&lt;/coordinates&gt;&lt;/Point&gt;&lt;/Placemark&gt;</v>
      </c>
    </row>
    <row r="162" spans="1:51">
      <c r="A162" s="198">
        <v>157</v>
      </c>
      <c r="B162" s="211" t="s">
        <v>5445</v>
      </c>
      <c r="C162" s="4" t="str">
        <f t="shared" si="29"/>
        <v>名称：下堅田小学校（体育館）&lt;br&gt;住所：佐伯市大字堅田5521番地&lt;br&gt;施設分類：指定避難所（地震・津波）&lt;br&gt;TEL：&lt;br&gt;：収容人数：180人&lt;br&gt;：&lt;br&gt;：&lt;br&gt;</v>
      </c>
      <c r="D162" s="211"/>
      <c r="E162" s="202"/>
      <c r="F162" s="202" t="s">
        <v>4471</v>
      </c>
      <c r="G162" s="202">
        <v>32.924920834863698</v>
      </c>
      <c r="H162" s="202">
        <v>131.87634054271601</v>
      </c>
      <c r="I162" s="202" t="s">
        <v>4110</v>
      </c>
      <c r="J162" s="202" t="s">
        <v>218</v>
      </c>
      <c r="K162" s="240"/>
      <c r="L162" s="240" t="s">
        <v>4126</v>
      </c>
      <c r="M162" s="240"/>
      <c r="N162" s="240"/>
      <c r="O162" s="4" t="s">
        <v>4283</v>
      </c>
      <c r="P162" s="246">
        <v>1</v>
      </c>
      <c r="Q162" s="246"/>
      <c r="R162" s="246" t="str">
        <f t="shared" si="26"/>
        <v>FFFFFFFF</v>
      </c>
      <c r="S162" s="202">
        <v>100</v>
      </c>
      <c r="T162" s="202">
        <v>100</v>
      </c>
      <c r="U162" s="202">
        <v>100</v>
      </c>
      <c r="V162" s="202">
        <v>100</v>
      </c>
      <c r="X162" s="242"/>
      <c r="Z162" s="239">
        <f t="shared" si="30"/>
        <v>0</v>
      </c>
      <c r="AA162" s="253" t="s">
        <v>4179</v>
      </c>
      <c r="AB162" s="265" t="str">
        <f t="shared" si="33"/>
        <v>下堅田小学校（体育館）</v>
      </c>
      <c r="AC162" s="254" t="s">
        <v>4194</v>
      </c>
      <c r="AD162" s="254" t="s">
        <v>4181</v>
      </c>
      <c r="AE162" s="254">
        <f t="shared" si="34"/>
        <v>0</v>
      </c>
      <c r="AF162" s="254" t="s">
        <v>4182</v>
      </c>
      <c r="AG162" s="254" t="s">
        <v>4183</v>
      </c>
      <c r="AH162" s="74" t="str">
        <f t="shared" si="35"/>
        <v>名称：下堅田小学校（体育館）&lt;br&gt;住所：佐伯市大字堅田5521番地&lt;br&gt;施設分類：指定避難所（地震・津波）&lt;br&gt;TEL：&lt;br&gt;：収容人数：180人&lt;br&gt;：&lt;br&gt;：&lt;br&gt;</v>
      </c>
      <c r="AI162" s="255" t="s">
        <v>4184</v>
      </c>
      <c r="AJ162" s="253" t="str">
        <f t="shared" si="27"/>
        <v>FFFFFFFF</v>
      </c>
      <c r="AK162" s="253" t="s">
        <v>4185</v>
      </c>
      <c r="AL162" s="265">
        <f t="shared" si="28"/>
        <v>1</v>
      </c>
      <c r="AM162" s="253" t="s">
        <v>4186</v>
      </c>
      <c r="AN162" s="253" t="s">
        <v>4187</v>
      </c>
      <c r="AO162" s="254">
        <f t="shared" si="31"/>
        <v>0</v>
      </c>
      <c r="AP162" s="253" t="s">
        <v>4188</v>
      </c>
      <c r="AQ162" s="74" t="str">
        <f t="shared" si="36"/>
        <v>https://cyberjapandata.gsi.go.jp/portal/sys/v4/symbols/903.png</v>
      </c>
      <c r="AR162" s="254" t="s">
        <v>4189</v>
      </c>
      <c r="AS162" s="254" t="s">
        <v>4190</v>
      </c>
      <c r="AT162" s="265">
        <f t="shared" si="37"/>
        <v>131.87634054271601</v>
      </c>
      <c r="AU162" s="254" t="s">
        <v>4191</v>
      </c>
      <c r="AV162" s="265">
        <f t="shared" si="38"/>
        <v>32.924920834863698</v>
      </c>
      <c r="AW162" s="254" t="s">
        <v>4192</v>
      </c>
      <c r="AX162" s="254" t="s">
        <v>4193</v>
      </c>
      <c r="AY162" s="244" t="str">
        <f t="shared" si="32"/>
        <v>&lt;Placemark&gt;&lt;name&gt;下堅田小学校（体育館）&lt;/name&gt;&lt;Snippet maxLines="0"&gt;&lt;/Snippet&gt;&lt;description&gt;&lt;![CDATA[名称：下堅田小学校（体育館）&lt;br&gt;住所：佐伯市大字堅田5521番地&lt;br&gt;施設分類：指定避難所（地震・津波）&lt;br&gt;TEL：&lt;br&gt;：収容人数：180人&lt;br&gt;：&lt;br&gt;：&lt;br&gt;]]&gt;&lt;/description&gt;&lt;Style&gt;&lt;IconStyle&gt;&lt;color&gt;FFFFFFFF&lt;/color&gt;&lt;scale&gt;1&lt;/scale&gt;&lt;heading&gt;0&lt;/heading&gt;&lt;Icon&gt;&lt;href&gt;https://cyberjapandata.gsi.go.jp/portal/sys/v4/symbols/903.png&lt;/href&gt;&lt;/Icon&gt;&lt;/IconStyle&gt;&lt;/Style&gt;&lt;Point&gt;&lt;coordinates&gt;131.876340542716,32.9249208348637&lt;/coordinates&gt;&lt;/Point&gt;&lt;/Placemark&gt;</v>
      </c>
    </row>
    <row r="163" spans="1:51">
      <c r="A163" s="198">
        <v>158</v>
      </c>
      <c r="B163" s="211" t="s">
        <v>5444</v>
      </c>
      <c r="C163" s="4" t="str">
        <f t="shared" si="29"/>
        <v>名称：下堅田小学校（校舎）&lt;br&gt;住所：佐伯市大字堅田5521番地&lt;br&gt;施設分類：指定避難所（地震・津波）&lt;br&gt;TEL：&lt;br&gt;：収容人数：840人&lt;br&gt;：&lt;br&gt;：&lt;br&gt;</v>
      </c>
      <c r="D163" s="211"/>
      <c r="E163" s="202"/>
      <c r="F163" s="202" t="s">
        <v>4472</v>
      </c>
      <c r="G163" s="202">
        <v>32.925070848117301</v>
      </c>
      <c r="H163" s="202">
        <v>131.875668854385</v>
      </c>
      <c r="I163" s="202" t="s">
        <v>4110</v>
      </c>
      <c r="J163" s="202" t="s">
        <v>218</v>
      </c>
      <c r="K163" s="240"/>
      <c r="L163" s="240" t="s">
        <v>4127</v>
      </c>
      <c r="M163" s="240"/>
      <c r="N163" s="240"/>
      <c r="O163" s="4" t="s">
        <v>4282</v>
      </c>
      <c r="P163" s="246">
        <v>1</v>
      </c>
      <c r="Q163" s="246"/>
      <c r="R163" s="246" t="str">
        <f t="shared" si="26"/>
        <v>FFFFFFFF</v>
      </c>
      <c r="S163" s="202">
        <v>100</v>
      </c>
      <c r="T163" s="202">
        <v>100</v>
      </c>
      <c r="U163" s="202">
        <v>100</v>
      </c>
      <c r="V163" s="202">
        <v>100</v>
      </c>
      <c r="X163" s="242"/>
      <c r="Z163" s="239">
        <f t="shared" si="30"/>
        <v>0</v>
      </c>
      <c r="AA163" s="253" t="s">
        <v>4179</v>
      </c>
      <c r="AB163" s="265" t="str">
        <f t="shared" si="33"/>
        <v>下堅田小学校（校舎）</v>
      </c>
      <c r="AC163" s="254" t="s">
        <v>4194</v>
      </c>
      <c r="AD163" s="254" t="s">
        <v>4181</v>
      </c>
      <c r="AE163" s="254">
        <f t="shared" si="34"/>
        <v>0</v>
      </c>
      <c r="AF163" s="254" t="s">
        <v>4182</v>
      </c>
      <c r="AG163" s="254" t="s">
        <v>4183</v>
      </c>
      <c r="AH163" s="74" t="str">
        <f t="shared" si="35"/>
        <v>名称：下堅田小学校（校舎）&lt;br&gt;住所：佐伯市大字堅田5521番地&lt;br&gt;施設分類：指定避難所（地震・津波）&lt;br&gt;TEL：&lt;br&gt;：収容人数：840人&lt;br&gt;：&lt;br&gt;：&lt;br&gt;</v>
      </c>
      <c r="AI163" s="255" t="s">
        <v>4184</v>
      </c>
      <c r="AJ163" s="253" t="str">
        <f t="shared" si="27"/>
        <v>FFFFFFFF</v>
      </c>
      <c r="AK163" s="253" t="s">
        <v>4185</v>
      </c>
      <c r="AL163" s="265">
        <f t="shared" si="28"/>
        <v>1</v>
      </c>
      <c r="AM163" s="253" t="s">
        <v>4186</v>
      </c>
      <c r="AN163" s="253" t="s">
        <v>4187</v>
      </c>
      <c r="AO163" s="254">
        <f t="shared" si="31"/>
        <v>0</v>
      </c>
      <c r="AP163" s="253" t="s">
        <v>4188</v>
      </c>
      <c r="AQ163" s="74" t="str">
        <f t="shared" si="36"/>
        <v>https://cyberjapandata.gsi.go.jp/portal/sys/v4/symbols/921.png</v>
      </c>
      <c r="AR163" s="254" t="s">
        <v>4189</v>
      </c>
      <c r="AS163" s="254" t="s">
        <v>4190</v>
      </c>
      <c r="AT163" s="265">
        <f t="shared" si="37"/>
        <v>131.875668854385</v>
      </c>
      <c r="AU163" s="254" t="s">
        <v>4191</v>
      </c>
      <c r="AV163" s="265">
        <f t="shared" si="38"/>
        <v>32.925070848117301</v>
      </c>
      <c r="AW163" s="254" t="s">
        <v>4192</v>
      </c>
      <c r="AX163" s="254" t="s">
        <v>4193</v>
      </c>
      <c r="AY163" s="244" t="str">
        <f t="shared" si="32"/>
        <v>&lt;Placemark&gt;&lt;name&gt;下堅田小学校（校舎）&lt;/name&gt;&lt;Snippet maxLines="0"&gt;&lt;/Snippet&gt;&lt;description&gt;&lt;![CDATA[名称：下堅田小学校（校舎）&lt;br&gt;住所：佐伯市大字堅田5521番地&lt;br&gt;施設分類：指定避難所（地震・津波）&lt;br&gt;TEL：&lt;br&gt;：収容人数：840人&lt;br&gt;：&lt;br&gt;：&lt;br&gt;]]&gt;&lt;/description&gt;&lt;Style&gt;&lt;IconStyle&gt;&lt;color&gt;FFFFFFFF&lt;/color&gt;&lt;scale&gt;1&lt;/scale&gt;&lt;heading&gt;0&lt;/heading&gt;&lt;Icon&gt;&lt;href&gt;https://cyberjapandata.gsi.go.jp/portal/sys/v4/symbols/921.png&lt;/href&gt;&lt;/Icon&gt;&lt;/IconStyle&gt;&lt;/Style&gt;&lt;Point&gt;&lt;coordinates&gt;131.875668854385,32.9250708481173&lt;/coordinates&gt;&lt;/Point&gt;&lt;/Placemark&gt;</v>
      </c>
    </row>
    <row r="164" spans="1:51">
      <c r="A164" s="198">
        <v>159</v>
      </c>
      <c r="B164" s="211" t="s">
        <v>5443</v>
      </c>
      <c r="C164" s="4" t="str">
        <f t="shared" si="29"/>
        <v>名称：佐伯市総合体育館&lt;br&gt;住所：佐伯市大字長谷2614番地&lt;br&gt;施設分類：指定避難所（地震・津波）&lt;br&gt;TEL：&lt;br&gt;：収容人数：2350人&lt;br&gt;：&lt;br&gt;：&lt;br&gt;</v>
      </c>
      <c r="D164" s="211"/>
      <c r="E164" s="202"/>
      <c r="F164" s="202" t="s">
        <v>4473</v>
      </c>
      <c r="G164" s="202">
        <v>32.926507995903599</v>
      </c>
      <c r="H164" s="202">
        <v>131.866916500738</v>
      </c>
      <c r="I164" s="202" t="s">
        <v>4110</v>
      </c>
      <c r="J164" s="202" t="s">
        <v>219</v>
      </c>
      <c r="K164" s="240"/>
      <c r="L164" s="240" t="s">
        <v>4128</v>
      </c>
      <c r="M164" s="240"/>
      <c r="N164" s="240"/>
      <c r="O164" s="4" t="s">
        <v>4282</v>
      </c>
      <c r="P164" s="246">
        <v>1</v>
      </c>
      <c r="Q164" s="246"/>
      <c r="R164" s="246" t="str">
        <f t="shared" si="26"/>
        <v>FFFFFFFF</v>
      </c>
      <c r="S164" s="202">
        <v>100</v>
      </c>
      <c r="T164" s="202">
        <v>100</v>
      </c>
      <c r="U164" s="202">
        <v>100</v>
      </c>
      <c r="V164" s="202">
        <v>100</v>
      </c>
      <c r="X164" s="242"/>
      <c r="Z164" s="239">
        <f t="shared" si="30"/>
        <v>0</v>
      </c>
      <c r="AA164" s="253" t="s">
        <v>4179</v>
      </c>
      <c r="AB164" s="265" t="str">
        <f t="shared" si="33"/>
        <v>佐伯市総合体育館</v>
      </c>
      <c r="AC164" s="254" t="s">
        <v>4194</v>
      </c>
      <c r="AD164" s="254" t="s">
        <v>4181</v>
      </c>
      <c r="AE164" s="254">
        <f t="shared" si="34"/>
        <v>0</v>
      </c>
      <c r="AF164" s="254" t="s">
        <v>4182</v>
      </c>
      <c r="AG164" s="254" t="s">
        <v>4183</v>
      </c>
      <c r="AH164" s="74" t="str">
        <f t="shared" si="35"/>
        <v>名称：佐伯市総合体育館&lt;br&gt;住所：佐伯市大字長谷2614番地&lt;br&gt;施設分類：指定避難所（地震・津波）&lt;br&gt;TEL：&lt;br&gt;：収容人数：2350人&lt;br&gt;：&lt;br&gt;：&lt;br&gt;</v>
      </c>
      <c r="AI164" s="255" t="s">
        <v>4184</v>
      </c>
      <c r="AJ164" s="253" t="str">
        <f t="shared" si="27"/>
        <v>FFFFFFFF</v>
      </c>
      <c r="AK164" s="253" t="s">
        <v>4185</v>
      </c>
      <c r="AL164" s="265">
        <f t="shared" si="28"/>
        <v>1</v>
      </c>
      <c r="AM164" s="253" t="s">
        <v>4186</v>
      </c>
      <c r="AN164" s="253" t="s">
        <v>4187</v>
      </c>
      <c r="AO164" s="254">
        <f t="shared" si="31"/>
        <v>0</v>
      </c>
      <c r="AP164" s="253" t="s">
        <v>4188</v>
      </c>
      <c r="AQ164" s="74" t="str">
        <f t="shared" si="36"/>
        <v>https://cyberjapandata.gsi.go.jp/portal/sys/v4/symbols/921.png</v>
      </c>
      <c r="AR164" s="254" t="s">
        <v>4189</v>
      </c>
      <c r="AS164" s="254" t="s">
        <v>4190</v>
      </c>
      <c r="AT164" s="265">
        <f t="shared" si="37"/>
        <v>131.866916500738</v>
      </c>
      <c r="AU164" s="254" t="s">
        <v>4191</v>
      </c>
      <c r="AV164" s="265">
        <f t="shared" si="38"/>
        <v>32.926507995903599</v>
      </c>
      <c r="AW164" s="254" t="s">
        <v>4192</v>
      </c>
      <c r="AX164" s="254" t="s">
        <v>4193</v>
      </c>
      <c r="AY164" s="244" t="str">
        <f t="shared" si="32"/>
        <v>&lt;Placemark&gt;&lt;name&gt;佐伯市総合体育館&lt;/name&gt;&lt;Snippet maxLines="0"&gt;&lt;/Snippet&gt;&lt;description&gt;&lt;![CDATA[名称：佐伯市総合体育館&lt;br&gt;住所：佐伯市大字長谷2614番地&lt;br&gt;施設分類：指定避難所（地震・津波）&lt;br&gt;TEL：&lt;br&gt;：収容人数：2350人&lt;br&gt;：&lt;br&gt;：&lt;br&gt;]]&gt;&lt;/description&gt;&lt;Style&gt;&lt;IconStyle&gt;&lt;color&gt;FFFFFFFF&lt;/color&gt;&lt;scale&gt;1&lt;/scale&gt;&lt;heading&gt;0&lt;/heading&gt;&lt;Icon&gt;&lt;href&gt;https://cyberjapandata.gsi.go.jp/portal/sys/v4/symbols/921.png&lt;/href&gt;&lt;/Icon&gt;&lt;/IconStyle&gt;&lt;/Style&gt;&lt;Point&gt;&lt;coordinates&gt;131.866916500738,32.9265079959036&lt;/coordinates&gt;&lt;/Point&gt;&lt;/Placemark&gt;</v>
      </c>
    </row>
    <row r="165" spans="1:51">
      <c r="A165" s="198">
        <v>160</v>
      </c>
      <c r="B165" s="211" t="s">
        <v>5442</v>
      </c>
      <c r="C165" s="4" t="str">
        <f t="shared" si="29"/>
        <v>名称：佐伯市総合運動公園弓道場&lt;br&gt;住所：佐伯市大字長谷2614番地&lt;br&gt;施設分類：指定避難所（地震・津波）&lt;br&gt;TEL：&lt;br&gt;：収容人数：230人&lt;br&gt;：&lt;br&gt;：&lt;br&gt;</v>
      </c>
      <c r="D165" s="211"/>
      <c r="E165" s="202"/>
      <c r="F165" s="202" t="s">
        <v>4474</v>
      </c>
      <c r="G165" s="202">
        <v>32.9275265707874</v>
      </c>
      <c r="H165" s="202">
        <v>131.867234080169</v>
      </c>
      <c r="I165" s="202" t="s">
        <v>4110</v>
      </c>
      <c r="J165" s="202" t="s">
        <v>219</v>
      </c>
      <c r="K165" s="240"/>
      <c r="L165" s="240" t="s">
        <v>4129</v>
      </c>
      <c r="M165" s="240"/>
      <c r="N165" s="240"/>
      <c r="O165" s="4" t="s">
        <v>4282</v>
      </c>
      <c r="P165" s="246">
        <v>1</v>
      </c>
      <c r="Q165" s="246"/>
      <c r="R165" s="246" t="str">
        <f t="shared" si="26"/>
        <v>FFFFFFFF</v>
      </c>
      <c r="S165" s="202">
        <v>100</v>
      </c>
      <c r="T165" s="202">
        <v>100</v>
      </c>
      <c r="U165" s="202">
        <v>100</v>
      </c>
      <c r="V165" s="202">
        <v>100</v>
      </c>
      <c r="X165" s="242"/>
      <c r="Z165" s="239">
        <f t="shared" si="30"/>
        <v>0</v>
      </c>
      <c r="AA165" s="253" t="s">
        <v>4179</v>
      </c>
      <c r="AB165" s="265" t="str">
        <f t="shared" si="33"/>
        <v>佐伯市総合運動公園弓道場</v>
      </c>
      <c r="AC165" s="254" t="s">
        <v>4194</v>
      </c>
      <c r="AD165" s="254" t="s">
        <v>4181</v>
      </c>
      <c r="AE165" s="254">
        <f t="shared" si="34"/>
        <v>0</v>
      </c>
      <c r="AF165" s="254" t="s">
        <v>4182</v>
      </c>
      <c r="AG165" s="254" t="s">
        <v>4183</v>
      </c>
      <c r="AH165" s="74" t="str">
        <f t="shared" si="35"/>
        <v>名称：佐伯市総合運動公園弓道場&lt;br&gt;住所：佐伯市大字長谷2614番地&lt;br&gt;施設分類：指定避難所（地震・津波）&lt;br&gt;TEL：&lt;br&gt;：収容人数：230人&lt;br&gt;：&lt;br&gt;：&lt;br&gt;</v>
      </c>
      <c r="AI165" s="255" t="s">
        <v>4184</v>
      </c>
      <c r="AJ165" s="253" t="str">
        <f t="shared" si="27"/>
        <v>FFFFFFFF</v>
      </c>
      <c r="AK165" s="253" t="s">
        <v>4185</v>
      </c>
      <c r="AL165" s="265">
        <f t="shared" si="28"/>
        <v>1</v>
      </c>
      <c r="AM165" s="253" t="s">
        <v>4186</v>
      </c>
      <c r="AN165" s="253" t="s">
        <v>4187</v>
      </c>
      <c r="AO165" s="254">
        <f t="shared" si="31"/>
        <v>0</v>
      </c>
      <c r="AP165" s="253" t="s">
        <v>4188</v>
      </c>
      <c r="AQ165" s="74" t="str">
        <f t="shared" si="36"/>
        <v>https://cyberjapandata.gsi.go.jp/portal/sys/v4/symbols/921.png</v>
      </c>
      <c r="AR165" s="254" t="s">
        <v>4189</v>
      </c>
      <c r="AS165" s="254" t="s">
        <v>4190</v>
      </c>
      <c r="AT165" s="265">
        <f t="shared" si="37"/>
        <v>131.867234080169</v>
      </c>
      <c r="AU165" s="254" t="s">
        <v>4191</v>
      </c>
      <c r="AV165" s="265">
        <f t="shared" si="38"/>
        <v>32.9275265707874</v>
      </c>
      <c r="AW165" s="254" t="s">
        <v>4192</v>
      </c>
      <c r="AX165" s="254" t="s">
        <v>4193</v>
      </c>
      <c r="AY165" s="244" t="str">
        <f t="shared" si="32"/>
        <v>&lt;Placemark&gt;&lt;name&gt;佐伯市総合運動公園弓道場&lt;/name&gt;&lt;Snippet maxLines="0"&gt;&lt;/Snippet&gt;&lt;description&gt;&lt;![CDATA[名称：佐伯市総合運動公園弓道場&lt;br&gt;住所：佐伯市大字長谷2614番地&lt;br&gt;施設分類：指定避難所（地震・津波）&lt;br&gt;TEL：&lt;br&gt;：収容人数：230人&lt;br&gt;：&lt;br&gt;：&lt;br&gt;]]&gt;&lt;/description&gt;&lt;Style&gt;&lt;IconStyle&gt;&lt;color&gt;FFFFFFFF&lt;/color&gt;&lt;scale&gt;1&lt;/scale&gt;&lt;heading&gt;0&lt;/heading&gt;&lt;Icon&gt;&lt;href&gt;https://cyberjapandata.gsi.go.jp/portal/sys/v4/symbols/921.png&lt;/href&gt;&lt;/Icon&gt;&lt;/IconStyle&gt;&lt;/Style&gt;&lt;Point&gt;&lt;coordinates&gt;131.867234080169,32.9275265707874&lt;/coordinates&gt;&lt;/Point&gt;&lt;/Placemark&gt;</v>
      </c>
    </row>
    <row r="166" spans="1:51">
      <c r="A166" s="198">
        <v>161</v>
      </c>
      <c r="B166" s="211" t="s">
        <v>5441</v>
      </c>
      <c r="C166" s="4" t="str">
        <f t="shared" si="29"/>
        <v>名称：波越公民館&lt;br&gt;住所：佐伯市大字堅田5101番地1&lt;br&gt;施設分類：指定避難所（地震・津波）&lt;br&gt;TEL：&lt;br&gt;：収容人数：70人&lt;br&gt;：&lt;br&gt;：&lt;br&gt;</v>
      </c>
      <c r="D166" s="211"/>
      <c r="E166" s="245"/>
      <c r="F166" s="202" t="s">
        <v>4475</v>
      </c>
      <c r="G166" s="245">
        <v>32.916659425801399</v>
      </c>
      <c r="H166" s="202">
        <v>131.882520464446</v>
      </c>
      <c r="I166" s="245" t="s">
        <v>4110</v>
      </c>
      <c r="J166" s="245" t="s">
        <v>220</v>
      </c>
      <c r="K166" s="240"/>
      <c r="L166" s="240" t="s">
        <v>4115</v>
      </c>
      <c r="M166" s="240"/>
      <c r="N166" s="240"/>
      <c r="O166" s="4" t="s">
        <v>4283</v>
      </c>
      <c r="P166" s="246">
        <v>1</v>
      </c>
      <c r="Q166" s="246"/>
      <c r="R166" s="246" t="str">
        <f t="shared" si="26"/>
        <v>FFFFFFFF</v>
      </c>
      <c r="S166" s="202">
        <v>100</v>
      </c>
      <c r="T166" s="202">
        <v>100</v>
      </c>
      <c r="U166" s="202">
        <v>100</v>
      </c>
      <c r="V166" s="202">
        <v>100</v>
      </c>
      <c r="X166" s="242"/>
      <c r="Z166" s="239">
        <f t="shared" si="30"/>
        <v>0</v>
      </c>
      <c r="AA166" s="253" t="s">
        <v>4179</v>
      </c>
      <c r="AB166" s="265" t="str">
        <f t="shared" si="33"/>
        <v>波越公民館</v>
      </c>
      <c r="AC166" s="254" t="s">
        <v>4194</v>
      </c>
      <c r="AD166" s="254" t="s">
        <v>4181</v>
      </c>
      <c r="AE166" s="254">
        <f t="shared" si="34"/>
        <v>0</v>
      </c>
      <c r="AF166" s="254" t="s">
        <v>4182</v>
      </c>
      <c r="AG166" s="254" t="s">
        <v>4183</v>
      </c>
      <c r="AH166" s="74" t="str">
        <f t="shared" si="35"/>
        <v>名称：波越公民館&lt;br&gt;住所：佐伯市大字堅田5101番地1&lt;br&gt;施設分類：指定避難所（地震・津波）&lt;br&gt;TEL：&lt;br&gt;：収容人数：70人&lt;br&gt;：&lt;br&gt;：&lt;br&gt;</v>
      </c>
      <c r="AI166" s="255" t="s">
        <v>4184</v>
      </c>
      <c r="AJ166" s="253" t="str">
        <f t="shared" si="27"/>
        <v>FFFFFFFF</v>
      </c>
      <c r="AK166" s="253" t="s">
        <v>4185</v>
      </c>
      <c r="AL166" s="265">
        <f t="shared" si="28"/>
        <v>1</v>
      </c>
      <c r="AM166" s="253" t="s">
        <v>4186</v>
      </c>
      <c r="AN166" s="253" t="s">
        <v>4187</v>
      </c>
      <c r="AO166" s="254">
        <f t="shared" si="31"/>
        <v>0</v>
      </c>
      <c r="AP166" s="253" t="s">
        <v>4188</v>
      </c>
      <c r="AQ166" s="74" t="str">
        <f t="shared" si="36"/>
        <v>https://cyberjapandata.gsi.go.jp/portal/sys/v4/symbols/903.png</v>
      </c>
      <c r="AR166" s="254" t="s">
        <v>4189</v>
      </c>
      <c r="AS166" s="254" t="s">
        <v>4190</v>
      </c>
      <c r="AT166" s="265">
        <f t="shared" si="37"/>
        <v>131.882520464446</v>
      </c>
      <c r="AU166" s="254" t="s">
        <v>4191</v>
      </c>
      <c r="AV166" s="265">
        <f t="shared" si="38"/>
        <v>32.916659425801399</v>
      </c>
      <c r="AW166" s="254" t="s">
        <v>4192</v>
      </c>
      <c r="AX166" s="254" t="s">
        <v>4193</v>
      </c>
      <c r="AY166" s="244" t="str">
        <f t="shared" si="32"/>
        <v>&lt;Placemark&gt;&lt;name&gt;波越公民館&lt;/name&gt;&lt;Snippet maxLines="0"&gt;&lt;/Snippet&gt;&lt;description&gt;&lt;![CDATA[名称：波越公民館&lt;br&gt;住所：佐伯市大字堅田5101番地1&lt;br&gt;施設分類：指定避難所（地震・津波）&lt;br&gt;TEL：&lt;br&gt;：収容人数：70人&lt;br&gt;：&lt;br&gt;：&lt;br&gt;]]&gt;&lt;/description&gt;&lt;Style&gt;&lt;IconStyle&gt;&lt;color&gt;FFFFFFFF&lt;/color&gt;&lt;scale&gt;1&lt;/scale&gt;&lt;heading&gt;0&lt;/heading&gt;&lt;Icon&gt;&lt;href&gt;https://cyberjapandata.gsi.go.jp/portal/sys/v4/symbols/903.png&lt;/href&gt;&lt;/Icon&gt;&lt;/IconStyle&gt;&lt;/Style&gt;&lt;Point&gt;&lt;coordinates&gt;131.882520464446,32.9166594258014&lt;/coordinates&gt;&lt;/Point&gt;&lt;/Placemark&gt;</v>
      </c>
    </row>
    <row r="167" spans="1:51">
      <c r="A167" s="198">
        <v>162</v>
      </c>
      <c r="B167" s="211" t="s">
        <v>5440</v>
      </c>
      <c r="C167" s="4" t="str">
        <f t="shared" si="29"/>
        <v>名称：宇山区公民館&lt;br&gt;住所：佐伯市大字長良745番地&lt;br&gt;施設分類：指定避難所（地震・津波）&lt;br&gt;TEL：&lt;br&gt;：収容人数：50人&lt;br&gt;：&lt;br&gt;：&lt;br&gt;</v>
      </c>
      <c r="D167" s="211"/>
      <c r="E167" s="245"/>
      <c r="F167" s="202" t="s">
        <v>4476</v>
      </c>
      <c r="G167" s="245">
        <v>32.9292869711444</v>
      </c>
      <c r="H167" s="202">
        <v>131.875319410445</v>
      </c>
      <c r="I167" s="245" t="s">
        <v>4110</v>
      </c>
      <c r="J167" s="245" t="s">
        <v>221</v>
      </c>
      <c r="K167" s="240"/>
      <c r="L167" s="240" t="s">
        <v>4111</v>
      </c>
      <c r="M167" s="240"/>
      <c r="N167" s="240"/>
      <c r="O167" s="4" t="s">
        <v>4283</v>
      </c>
      <c r="P167" s="246">
        <v>1</v>
      </c>
      <c r="Q167" s="246"/>
      <c r="R167" s="246" t="str">
        <f t="shared" si="26"/>
        <v>FFFFFFFF</v>
      </c>
      <c r="S167" s="202">
        <v>100</v>
      </c>
      <c r="T167" s="202">
        <v>100</v>
      </c>
      <c r="U167" s="202">
        <v>100</v>
      </c>
      <c r="V167" s="202">
        <v>100</v>
      </c>
      <c r="X167" s="242"/>
      <c r="Z167" s="239">
        <f t="shared" si="30"/>
        <v>0</v>
      </c>
      <c r="AA167" s="253" t="s">
        <v>4179</v>
      </c>
      <c r="AB167" s="265" t="str">
        <f t="shared" si="33"/>
        <v>宇山区公民館</v>
      </c>
      <c r="AC167" s="254" t="s">
        <v>4194</v>
      </c>
      <c r="AD167" s="254" t="s">
        <v>4181</v>
      </c>
      <c r="AE167" s="254">
        <f t="shared" si="34"/>
        <v>0</v>
      </c>
      <c r="AF167" s="254" t="s">
        <v>4182</v>
      </c>
      <c r="AG167" s="254" t="s">
        <v>4183</v>
      </c>
      <c r="AH167" s="74" t="str">
        <f t="shared" si="35"/>
        <v>名称：宇山区公民館&lt;br&gt;住所：佐伯市大字長良745番地&lt;br&gt;施設分類：指定避難所（地震・津波）&lt;br&gt;TEL：&lt;br&gt;：収容人数：50人&lt;br&gt;：&lt;br&gt;：&lt;br&gt;</v>
      </c>
      <c r="AI167" s="255" t="s">
        <v>4184</v>
      </c>
      <c r="AJ167" s="253" t="str">
        <f t="shared" si="27"/>
        <v>FFFFFFFF</v>
      </c>
      <c r="AK167" s="253" t="s">
        <v>4185</v>
      </c>
      <c r="AL167" s="265">
        <f t="shared" si="28"/>
        <v>1</v>
      </c>
      <c r="AM167" s="253" t="s">
        <v>4186</v>
      </c>
      <c r="AN167" s="253" t="s">
        <v>4187</v>
      </c>
      <c r="AO167" s="254">
        <f t="shared" si="31"/>
        <v>0</v>
      </c>
      <c r="AP167" s="253" t="s">
        <v>4188</v>
      </c>
      <c r="AQ167" s="74" t="str">
        <f t="shared" si="36"/>
        <v>https://cyberjapandata.gsi.go.jp/portal/sys/v4/symbols/903.png</v>
      </c>
      <c r="AR167" s="254" t="s">
        <v>4189</v>
      </c>
      <c r="AS167" s="254" t="s">
        <v>4190</v>
      </c>
      <c r="AT167" s="265">
        <f t="shared" si="37"/>
        <v>131.875319410445</v>
      </c>
      <c r="AU167" s="254" t="s">
        <v>4191</v>
      </c>
      <c r="AV167" s="265">
        <f t="shared" si="38"/>
        <v>32.9292869711444</v>
      </c>
      <c r="AW167" s="254" t="s">
        <v>4192</v>
      </c>
      <c r="AX167" s="254" t="s">
        <v>4193</v>
      </c>
      <c r="AY167" s="244" t="str">
        <f t="shared" si="32"/>
        <v>&lt;Placemark&gt;&lt;name&gt;宇山区公民館&lt;/name&gt;&lt;Snippet maxLines="0"&gt;&lt;/Snippet&gt;&lt;description&gt;&lt;![CDATA[名称：宇山区公民館&lt;br&gt;住所：佐伯市大字長良745番地&lt;br&gt;施設分類：指定避難所（地震・津波）&lt;br&gt;TEL：&lt;br&gt;：収容人数：50人&lt;br&gt;：&lt;br&gt;：&lt;br&gt;]]&gt;&lt;/description&gt;&lt;Style&gt;&lt;IconStyle&gt;&lt;color&gt;FFFFFFFF&lt;/color&gt;&lt;scale&gt;1&lt;/scale&gt;&lt;heading&gt;0&lt;/heading&gt;&lt;Icon&gt;&lt;href&gt;https://cyberjapandata.gsi.go.jp/portal/sys/v4/symbols/903.png&lt;/href&gt;&lt;/Icon&gt;&lt;/IconStyle&gt;&lt;/Style&gt;&lt;Point&gt;&lt;coordinates&gt;131.875319410445,32.9292869711444&lt;/coordinates&gt;&lt;/Point&gt;&lt;/Placemark&gt;</v>
      </c>
    </row>
    <row r="168" spans="1:51">
      <c r="A168" s="198">
        <v>163</v>
      </c>
      <c r="B168" s="211" t="s">
        <v>5439</v>
      </c>
      <c r="C168" s="4" t="str">
        <f t="shared" si="29"/>
        <v>名称：津志河内公民館&lt;br&gt;住所：佐伯市大字長良3808番地3&lt;br&gt;施設分類：指定避難所（地震・津波）&lt;br&gt;TEL：&lt;br&gt;：収容人数：60人&lt;br&gt;：&lt;br&gt;：&lt;br&gt;</v>
      </c>
      <c r="D168" s="247"/>
      <c r="E168" s="202"/>
      <c r="F168" s="202" t="s">
        <v>4477</v>
      </c>
      <c r="G168" s="202">
        <v>32.930309050187702</v>
      </c>
      <c r="H168" s="202">
        <v>131.902905752967</v>
      </c>
      <c r="I168" s="202" t="s">
        <v>4110</v>
      </c>
      <c r="J168" s="202" t="s">
        <v>222</v>
      </c>
      <c r="K168" s="240"/>
      <c r="L168" s="240" t="s">
        <v>4114</v>
      </c>
      <c r="M168" s="240"/>
      <c r="N168" s="240"/>
      <c r="O168" s="4" t="s">
        <v>4282</v>
      </c>
      <c r="P168" s="246">
        <v>1</v>
      </c>
      <c r="Q168" s="246"/>
      <c r="R168" s="246" t="str">
        <f t="shared" si="26"/>
        <v>FFFFFFFF</v>
      </c>
      <c r="S168" s="202">
        <v>100</v>
      </c>
      <c r="T168" s="202">
        <v>100</v>
      </c>
      <c r="U168" s="202">
        <v>100</v>
      </c>
      <c r="V168" s="202">
        <v>100</v>
      </c>
      <c r="X168" s="242"/>
      <c r="Z168" s="239">
        <f t="shared" si="30"/>
        <v>0</v>
      </c>
      <c r="AA168" s="253" t="s">
        <v>4179</v>
      </c>
      <c r="AB168" s="265" t="str">
        <f t="shared" si="33"/>
        <v>津志河内公民館</v>
      </c>
      <c r="AC168" s="254" t="s">
        <v>4194</v>
      </c>
      <c r="AD168" s="254" t="s">
        <v>4181</v>
      </c>
      <c r="AE168" s="254">
        <f t="shared" si="34"/>
        <v>0</v>
      </c>
      <c r="AF168" s="254" t="s">
        <v>4182</v>
      </c>
      <c r="AG168" s="254" t="s">
        <v>4183</v>
      </c>
      <c r="AH168" s="74" t="str">
        <f t="shared" si="35"/>
        <v>名称：津志河内公民館&lt;br&gt;住所：佐伯市大字長良3808番地3&lt;br&gt;施設分類：指定避難所（地震・津波）&lt;br&gt;TEL：&lt;br&gt;：収容人数：60人&lt;br&gt;：&lt;br&gt;：&lt;br&gt;</v>
      </c>
      <c r="AI168" s="255" t="s">
        <v>4184</v>
      </c>
      <c r="AJ168" s="253" t="str">
        <f t="shared" si="27"/>
        <v>FFFFFFFF</v>
      </c>
      <c r="AK168" s="253" t="s">
        <v>4185</v>
      </c>
      <c r="AL168" s="265">
        <f t="shared" si="28"/>
        <v>1</v>
      </c>
      <c r="AM168" s="253" t="s">
        <v>4186</v>
      </c>
      <c r="AN168" s="253" t="s">
        <v>4187</v>
      </c>
      <c r="AO168" s="254">
        <f t="shared" si="31"/>
        <v>0</v>
      </c>
      <c r="AP168" s="253" t="s">
        <v>4188</v>
      </c>
      <c r="AQ168" s="74" t="str">
        <f t="shared" si="36"/>
        <v>https://cyberjapandata.gsi.go.jp/portal/sys/v4/symbols/921.png</v>
      </c>
      <c r="AR168" s="254" t="s">
        <v>4189</v>
      </c>
      <c r="AS168" s="254" t="s">
        <v>4190</v>
      </c>
      <c r="AT168" s="265">
        <f t="shared" si="37"/>
        <v>131.902905752967</v>
      </c>
      <c r="AU168" s="254" t="s">
        <v>4191</v>
      </c>
      <c r="AV168" s="265">
        <f t="shared" si="38"/>
        <v>32.930309050187702</v>
      </c>
      <c r="AW168" s="254" t="s">
        <v>4192</v>
      </c>
      <c r="AX168" s="254" t="s">
        <v>4193</v>
      </c>
      <c r="AY168" s="244" t="str">
        <f t="shared" si="32"/>
        <v>&lt;Placemark&gt;&lt;name&gt;津志河内公民館&lt;/name&gt;&lt;Snippet maxLines="0"&gt;&lt;/Snippet&gt;&lt;description&gt;&lt;![CDATA[名称：津志河内公民館&lt;br&gt;住所：佐伯市大字長良3808番地3&lt;br&gt;施設分類：指定避難所（地震・津波）&lt;br&gt;TEL：&lt;br&gt;：収容人数：60人&lt;br&gt;：&lt;br&gt;：&lt;br&gt;]]&gt;&lt;/description&gt;&lt;Style&gt;&lt;IconStyle&gt;&lt;color&gt;FFFFFFFF&lt;/color&gt;&lt;scale&gt;1&lt;/scale&gt;&lt;heading&gt;0&lt;/heading&gt;&lt;Icon&gt;&lt;href&gt;https://cyberjapandata.gsi.go.jp/portal/sys/v4/symbols/921.png&lt;/href&gt;&lt;/Icon&gt;&lt;/IconStyle&gt;&lt;/Style&gt;&lt;Point&gt;&lt;coordinates&gt;131.902905752967,32.9303090501877&lt;/coordinates&gt;&lt;/Point&gt;&lt;/Placemark&gt;</v>
      </c>
    </row>
    <row r="169" spans="1:51">
      <c r="A169" s="198">
        <v>164</v>
      </c>
      <c r="B169" s="211" t="s">
        <v>5438</v>
      </c>
      <c r="C169" s="4" t="str">
        <f t="shared" si="29"/>
        <v>名称：青山小学校（校舎）&lt;br&gt;住所：佐伯市大字青山2691番地1&lt;br&gt;施設分類：指定避難所（地震・津波）&lt;br&gt;TEL：&lt;br&gt;：収容人数：440人&lt;br&gt;：&lt;br&gt;：&lt;br&gt;</v>
      </c>
      <c r="D169" s="211"/>
      <c r="E169" s="202"/>
      <c r="F169" s="202" t="s">
        <v>4478</v>
      </c>
      <c r="G169" s="202">
        <v>32.883640552198599</v>
      </c>
      <c r="H169" s="202">
        <v>131.87310358908701</v>
      </c>
      <c r="I169" s="202" t="s">
        <v>4110</v>
      </c>
      <c r="J169" s="202" t="s">
        <v>223</v>
      </c>
      <c r="K169" s="240"/>
      <c r="L169" s="240" t="s">
        <v>4130</v>
      </c>
      <c r="M169" s="240"/>
      <c r="N169" s="240"/>
      <c r="O169" s="4" t="s">
        <v>4282</v>
      </c>
      <c r="P169" s="246">
        <v>1</v>
      </c>
      <c r="Q169" s="246"/>
      <c r="R169" s="246" t="str">
        <f t="shared" si="26"/>
        <v>FFFFFFFF</v>
      </c>
      <c r="S169" s="202">
        <v>100</v>
      </c>
      <c r="T169" s="202">
        <v>100</v>
      </c>
      <c r="U169" s="202">
        <v>100</v>
      </c>
      <c r="V169" s="202">
        <v>100</v>
      </c>
      <c r="X169" s="242"/>
      <c r="Z169" s="239">
        <f t="shared" si="30"/>
        <v>0</v>
      </c>
      <c r="AA169" s="253" t="s">
        <v>4179</v>
      </c>
      <c r="AB169" s="265" t="str">
        <f t="shared" si="33"/>
        <v>青山小学校（校舎）</v>
      </c>
      <c r="AC169" s="254" t="s">
        <v>4194</v>
      </c>
      <c r="AD169" s="254" t="s">
        <v>4181</v>
      </c>
      <c r="AE169" s="254">
        <f t="shared" si="34"/>
        <v>0</v>
      </c>
      <c r="AF169" s="254" t="s">
        <v>4182</v>
      </c>
      <c r="AG169" s="254" t="s">
        <v>4183</v>
      </c>
      <c r="AH169" s="74" t="str">
        <f t="shared" si="35"/>
        <v>名称：青山小学校（校舎）&lt;br&gt;住所：佐伯市大字青山2691番地1&lt;br&gt;施設分類：指定避難所（地震・津波）&lt;br&gt;TEL：&lt;br&gt;：収容人数：440人&lt;br&gt;：&lt;br&gt;：&lt;br&gt;</v>
      </c>
      <c r="AI169" s="255" t="s">
        <v>4184</v>
      </c>
      <c r="AJ169" s="253" t="str">
        <f t="shared" si="27"/>
        <v>FFFFFFFF</v>
      </c>
      <c r="AK169" s="253" t="s">
        <v>4185</v>
      </c>
      <c r="AL169" s="265">
        <f t="shared" si="28"/>
        <v>1</v>
      </c>
      <c r="AM169" s="253" t="s">
        <v>4186</v>
      </c>
      <c r="AN169" s="253" t="s">
        <v>4187</v>
      </c>
      <c r="AO169" s="254">
        <f t="shared" si="31"/>
        <v>0</v>
      </c>
      <c r="AP169" s="253" t="s">
        <v>4188</v>
      </c>
      <c r="AQ169" s="74" t="str">
        <f t="shared" si="36"/>
        <v>https://cyberjapandata.gsi.go.jp/portal/sys/v4/symbols/921.png</v>
      </c>
      <c r="AR169" s="254" t="s">
        <v>4189</v>
      </c>
      <c r="AS169" s="254" t="s">
        <v>4190</v>
      </c>
      <c r="AT169" s="265">
        <f t="shared" si="37"/>
        <v>131.87310358908701</v>
      </c>
      <c r="AU169" s="254" t="s">
        <v>4191</v>
      </c>
      <c r="AV169" s="265">
        <f t="shared" si="38"/>
        <v>32.883640552198599</v>
      </c>
      <c r="AW169" s="254" t="s">
        <v>4192</v>
      </c>
      <c r="AX169" s="254" t="s">
        <v>4193</v>
      </c>
      <c r="AY169" s="244" t="str">
        <f t="shared" si="32"/>
        <v>&lt;Placemark&gt;&lt;name&gt;青山小学校（校舎）&lt;/name&gt;&lt;Snippet maxLines="0"&gt;&lt;/Snippet&gt;&lt;description&gt;&lt;![CDATA[名称：青山小学校（校舎）&lt;br&gt;住所：佐伯市大字青山2691番地1&lt;br&gt;施設分類：指定避難所（地震・津波）&lt;br&gt;TEL：&lt;br&gt;：収容人数：440人&lt;br&gt;：&lt;br&gt;：&lt;br&gt;]]&gt;&lt;/description&gt;&lt;Style&gt;&lt;IconStyle&gt;&lt;color&gt;FFFFFFFF&lt;/color&gt;&lt;scale&gt;1&lt;/scale&gt;&lt;heading&gt;0&lt;/heading&gt;&lt;Icon&gt;&lt;href&gt;https://cyberjapandata.gsi.go.jp/portal/sys/v4/symbols/921.png&lt;/href&gt;&lt;/Icon&gt;&lt;/IconStyle&gt;&lt;/Style&gt;&lt;Point&gt;&lt;coordinates&gt;131.873103589087,32.8836405521986&lt;/coordinates&gt;&lt;/Point&gt;&lt;/Placemark&gt;</v>
      </c>
    </row>
    <row r="170" spans="1:51">
      <c r="A170" s="198">
        <v>165</v>
      </c>
      <c r="B170" s="211" t="s">
        <v>5437</v>
      </c>
      <c r="C170" s="4" t="str">
        <f t="shared" si="29"/>
        <v>名称：谷川地区林業集会センター&lt;br&gt;住所：佐伯市大字青山2212番地&lt;br&gt;施設分類：指定避難所（地震・津波）&lt;br&gt;TEL：&lt;br&gt;：収容人数：30人&lt;br&gt;：&lt;br&gt;：&lt;br&gt;</v>
      </c>
      <c r="D170" s="211"/>
      <c r="E170" s="202"/>
      <c r="F170" s="202" t="s">
        <v>4479</v>
      </c>
      <c r="G170" s="202">
        <v>32.879610105810698</v>
      </c>
      <c r="H170" s="202">
        <v>131.879938219834</v>
      </c>
      <c r="I170" s="202" t="s">
        <v>4110</v>
      </c>
      <c r="J170" s="202" t="s">
        <v>224</v>
      </c>
      <c r="K170" s="240"/>
      <c r="L170" s="240" t="s">
        <v>4121</v>
      </c>
      <c r="M170" s="240"/>
      <c r="N170" s="240"/>
      <c r="O170" s="4" t="s">
        <v>4283</v>
      </c>
      <c r="P170" s="246">
        <v>1</v>
      </c>
      <c r="Q170" s="246"/>
      <c r="R170" s="246" t="str">
        <f t="shared" si="26"/>
        <v>FFFFFFFF</v>
      </c>
      <c r="S170" s="202">
        <v>100</v>
      </c>
      <c r="T170" s="202">
        <v>100</v>
      </c>
      <c r="U170" s="202">
        <v>100</v>
      </c>
      <c r="V170" s="202">
        <v>100</v>
      </c>
      <c r="X170" s="242"/>
      <c r="Z170" s="239">
        <f t="shared" si="30"/>
        <v>0</v>
      </c>
      <c r="AA170" s="253" t="s">
        <v>4179</v>
      </c>
      <c r="AB170" s="265" t="str">
        <f t="shared" si="33"/>
        <v>谷川地区林業集会センター</v>
      </c>
      <c r="AC170" s="254" t="s">
        <v>4194</v>
      </c>
      <c r="AD170" s="254" t="s">
        <v>4181</v>
      </c>
      <c r="AE170" s="254">
        <f t="shared" si="34"/>
        <v>0</v>
      </c>
      <c r="AF170" s="254" t="s">
        <v>4182</v>
      </c>
      <c r="AG170" s="254" t="s">
        <v>4183</v>
      </c>
      <c r="AH170" s="74" t="str">
        <f t="shared" si="35"/>
        <v>名称：谷川地区林業集会センター&lt;br&gt;住所：佐伯市大字青山2212番地&lt;br&gt;施設分類：指定避難所（地震・津波）&lt;br&gt;TEL：&lt;br&gt;：収容人数：30人&lt;br&gt;：&lt;br&gt;：&lt;br&gt;</v>
      </c>
      <c r="AI170" s="255" t="s">
        <v>4184</v>
      </c>
      <c r="AJ170" s="253" t="str">
        <f t="shared" si="27"/>
        <v>FFFFFFFF</v>
      </c>
      <c r="AK170" s="253" t="s">
        <v>4185</v>
      </c>
      <c r="AL170" s="265">
        <f t="shared" si="28"/>
        <v>1</v>
      </c>
      <c r="AM170" s="253" t="s">
        <v>4186</v>
      </c>
      <c r="AN170" s="253" t="s">
        <v>4187</v>
      </c>
      <c r="AO170" s="254">
        <f t="shared" si="31"/>
        <v>0</v>
      </c>
      <c r="AP170" s="253" t="s">
        <v>4188</v>
      </c>
      <c r="AQ170" s="74" t="str">
        <f t="shared" si="36"/>
        <v>https://cyberjapandata.gsi.go.jp/portal/sys/v4/symbols/903.png</v>
      </c>
      <c r="AR170" s="254" t="s">
        <v>4189</v>
      </c>
      <c r="AS170" s="254" t="s">
        <v>4190</v>
      </c>
      <c r="AT170" s="265">
        <f t="shared" si="37"/>
        <v>131.879938219834</v>
      </c>
      <c r="AU170" s="254" t="s">
        <v>4191</v>
      </c>
      <c r="AV170" s="265">
        <f t="shared" si="38"/>
        <v>32.879610105810698</v>
      </c>
      <c r="AW170" s="254" t="s">
        <v>4192</v>
      </c>
      <c r="AX170" s="254" t="s">
        <v>4193</v>
      </c>
      <c r="AY170" s="244" t="str">
        <f t="shared" si="32"/>
        <v>&lt;Placemark&gt;&lt;name&gt;谷川地区林業集会センター&lt;/name&gt;&lt;Snippet maxLines="0"&gt;&lt;/Snippet&gt;&lt;description&gt;&lt;![CDATA[名称：谷川地区林業集会センター&lt;br&gt;住所：佐伯市大字青山2212番地&lt;br&gt;施設分類：指定避難所（地震・津波）&lt;br&gt;TEL：&lt;br&gt;：収容人数：30人&lt;br&gt;：&lt;br&gt;：&lt;br&gt;]]&gt;&lt;/description&gt;&lt;Style&gt;&lt;IconStyle&gt;&lt;color&gt;FFFFFFFF&lt;/color&gt;&lt;scale&gt;1&lt;/scale&gt;&lt;heading&gt;0&lt;/heading&gt;&lt;Icon&gt;&lt;href&gt;https://cyberjapandata.gsi.go.jp/portal/sys/v4/symbols/903.png&lt;/href&gt;&lt;/Icon&gt;&lt;/IconStyle&gt;&lt;/Style&gt;&lt;Point&gt;&lt;coordinates&gt;131.879938219834,32.8796101058107&lt;/coordinates&gt;&lt;/Point&gt;&lt;/Placemark&gt;</v>
      </c>
    </row>
    <row r="171" spans="1:51">
      <c r="A171" s="198">
        <v>166</v>
      </c>
      <c r="B171" s="211" t="s">
        <v>5436</v>
      </c>
      <c r="C171" s="4" t="str">
        <f t="shared" si="29"/>
        <v>名称：黒沢生活改善センター&lt;br&gt;住所：佐伯市大字青山4740番地1&lt;br&gt;施設分類：指定避難所（地震・津波）&lt;br&gt;TEL：&lt;br&gt;：収容人数：60人&lt;br&gt;：&lt;br&gt;：&lt;br&gt;</v>
      </c>
      <c r="D171" s="211"/>
      <c r="E171" s="202"/>
      <c r="F171" s="202" t="s">
        <v>4480</v>
      </c>
      <c r="G171" s="202">
        <v>32.867050678039902</v>
      </c>
      <c r="H171" s="202">
        <v>131.86273964860001</v>
      </c>
      <c r="I171" s="202" t="s">
        <v>4110</v>
      </c>
      <c r="J171" s="202" t="s">
        <v>225</v>
      </c>
      <c r="K171" s="240"/>
      <c r="L171" s="240" t="s">
        <v>4114</v>
      </c>
      <c r="M171" s="240"/>
      <c r="N171" s="240"/>
      <c r="O171" s="4" t="s">
        <v>4282</v>
      </c>
      <c r="P171" s="246">
        <v>1</v>
      </c>
      <c r="Q171" s="246"/>
      <c r="R171" s="246" t="str">
        <f t="shared" si="26"/>
        <v>FFFFFFFF</v>
      </c>
      <c r="S171" s="202">
        <v>100</v>
      </c>
      <c r="T171" s="202">
        <v>100</v>
      </c>
      <c r="U171" s="202">
        <v>100</v>
      </c>
      <c r="V171" s="202">
        <v>100</v>
      </c>
      <c r="X171" s="242"/>
      <c r="Z171" s="239">
        <f t="shared" si="30"/>
        <v>0</v>
      </c>
      <c r="AA171" s="253" t="s">
        <v>4179</v>
      </c>
      <c r="AB171" s="265" t="str">
        <f t="shared" si="33"/>
        <v>黒沢生活改善センター</v>
      </c>
      <c r="AC171" s="254" t="s">
        <v>4194</v>
      </c>
      <c r="AD171" s="254" t="s">
        <v>4181</v>
      </c>
      <c r="AE171" s="254">
        <f t="shared" si="34"/>
        <v>0</v>
      </c>
      <c r="AF171" s="254" t="s">
        <v>4182</v>
      </c>
      <c r="AG171" s="254" t="s">
        <v>4183</v>
      </c>
      <c r="AH171" s="74" t="str">
        <f t="shared" si="35"/>
        <v>名称：黒沢生活改善センター&lt;br&gt;住所：佐伯市大字青山4740番地1&lt;br&gt;施設分類：指定避難所（地震・津波）&lt;br&gt;TEL：&lt;br&gt;：収容人数：60人&lt;br&gt;：&lt;br&gt;：&lt;br&gt;</v>
      </c>
      <c r="AI171" s="255" t="s">
        <v>4184</v>
      </c>
      <c r="AJ171" s="253" t="str">
        <f t="shared" si="27"/>
        <v>FFFFFFFF</v>
      </c>
      <c r="AK171" s="253" t="s">
        <v>4185</v>
      </c>
      <c r="AL171" s="265">
        <f t="shared" si="28"/>
        <v>1</v>
      </c>
      <c r="AM171" s="253" t="s">
        <v>4186</v>
      </c>
      <c r="AN171" s="253" t="s">
        <v>4187</v>
      </c>
      <c r="AO171" s="254">
        <f t="shared" si="31"/>
        <v>0</v>
      </c>
      <c r="AP171" s="253" t="s">
        <v>4188</v>
      </c>
      <c r="AQ171" s="74" t="str">
        <f t="shared" si="36"/>
        <v>https://cyberjapandata.gsi.go.jp/portal/sys/v4/symbols/921.png</v>
      </c>
      <c r="AR171" s="254" t="s">
        <v>4189</v>
      </c>
      <c r="AS171" s="254" t="s">
        <v>4190</v>
      </c>
      <c r="AT171" s="265">
        <f t="shared" si="37"/>
        <v>131.86273964860001</v>
      </c>
      <c r="AU171" s="254" t="s">
        <v>4191</v>
      </c>
      <c r="AV171" s="265">
        <f t="shared" si="38"/>
        <v>32.867050678039902</v>
      </c>
      <c r="AW171" s="254" t="s">
        <v>4192</v>
      </c>
      <c r="AX171" s="254" t="s">
        <v>4193</v>
      </c>
      <c r="AY171" s="244" t="str">
        <f t="shared" si="32"/>
        <v>&lt;Placemark&gt;&lt;name&gt;黒沢生活改善センター&lt;/name&gt;&lt;Snippet maxLines="0"&gt;&lt;/Snippet&gt;&lt;description&gt;&lt;![CDATA[名称：黒沢生活改善センター&lt;br&gt;住所：佐伯市大字青山4740番地1&lt;br&gt;施設分類：指定避難所（地震・津波）&lt;br&gt;TEL：&lt;br&gt;：収容人数：60人&lt;br&gt;：&lt;br&gt;：&lt;br&gt;]]&gt;&lt;/description&gt;&lt;Style&gt;&lt;IconStyle&gt;&lt;color&gt;FFFFFFFF&lt;/color&gt;&lt;scale&gt;1&lt;/scale&gt;&lt;heading&gt;0&lt;/heading&gt;&lt;Icon&gt;&lt;href&gt;https://cyberjapandata.gsi.go.jp/portal/sys/v4/symbols/921.png&lt;/href&gt;&lt;/Icon&gt;&lt;/IconStyle&gt;&lt;/Style&gt;&lt;Point&gt;&lt;coordinates&gt;131.8627396486,32.8670506780399&lt;/coordinates&gt;&lt;/Point&gt;&lt;/Placemark&gt;</v>
      </c>
    </row>
    <row r="172" spans="1:51">
      <c r="A172" s="198">
        <v>167</v>
      </c>
      <c r="B172" s="211" t="s">
        <v>5435</v>
      </c>
      <c r="C172" s="4" t="str">
        <f t="shared" si="29"/>
        <v>名称：床木２地区活動促進施設&lt;br&gt;住所：佐伯市弥生大字床木2681番地1&lt;br&gt;施設分類：指定避難所（地震・津波）&lt;br&gt;TEL：&lt;br&gt;：収容人数：50人&lt;br&gt;：&lt;br&gt;：&lt;br&gt;</v>
      </c>
      <c r="D172" s="211"/>
      <c r="E172" s="245"/>
      <c r="F172" s="202" t="s">
        <v>4481</v>
      </c>
      <c r="G172" s="245">
        <v>33.003353157145398</v>
      </c>
      <c r="H172" s="202">
        <v>131.86128005766301</v>
      </c>
      <c r="I172" s="245" t="s">
        <v>4110</v>
      </c>
      <c r="J172" s="245" t="s">
        <v>236</v>
      </c>
      <c r="K172" s="240"/>
      <c r="L172" s="240" t="s">
        <v>4111</v>
      </c>
      <c r="M172" s="240"/>
      <c r="N172" s="240"/>
      <c r="O172" s="4" t="s">
        <v>4283</v>
      </c>
      <c r="P172" s="246">
        <v>1</v>
      </c>
      <c r="Q172" s="246"/>
      <c r="R172" s="246" t="str">
        <f t="shared" si="26"/>
        <v>FFFFFFFF</v>
      </c>
      <c r="S172" s="202">
        <v>100</v>
      </c>
      <c r="T172" s="202">
        <v>100</v>
      </c>
      <c r="U172" s="202">
        <v>100</v>
      </c>
      <c r="V172" s="202">
        <v>100</v>
      </c>
      <c r="X172" s="242"/>
      <c r="Z172" s="239">
        <f t="shared" si="30"/>
        <v>0</v>
      </c>
      <c r="AA172" s="253" t="s">
        <v>4179</v>
      </c>
      <c r="AB172" s="265" t="str">
        <f t="shared" si="33"/>
        <v>床木２地区活動促進施設</v>
      </c>
      <c r="AC172" s="254" t="s">
        <v>4194</v>
      </c>
      <c r="AD172" s="254" t="s">
        <v>4181</v>
      </c>
      <c r="AE172" s="254">
        <f t="shared" si="34"/>
        <v>0</v>
      </c>
      <c r="AF172" s="254" t="s">
        <v>4182</v>
      </c>
      <c r="AG172" s="254" t="s">
        <v>4183</v>
      </c>
      <c r="AH172" s="74" t="str">
        <f t="shared" si="35"/>
        <v>名称：床木２地区活動促進施設&lt;br&gt;住所：佐伯市弥生大字床木2681番地1&lt;br&gt;施設分類：指定避難所（地震・津波）&lt;br&gt;TEL：&lt;br&gt;：収容人数：50人&lt;br&gt;：&lt;br&gt;：&lt;br&gt;</v>
      </c>
      <c r="AI172" s="255" t="s">
        <v>4184</v>
      </c>
      <c r="AJ172" s="253" t="str">
        <f t="shared" si="27"/>
        <v>FFFFFFFF</v>
      </c>
      <c r="AK172" s="253" t="s">
        <v>4185</v>
      </c>
      <c r="AL172" s="265">
        <f t="shared" si="28"/>
        <v>1</v>
      </c>
      <c r="AM172" s="253" t="s">
        <v>4186</v>
      </c>
      <c r="AN172" s="253" t="s">
        <v>4187</v>
      </c>
      <c r="AO172" s="254">
        <f t="shared" si="31"/>
        <v>0</v>
      </c>
      <c r="AP172" s="253" t="s">
        <v>4188</v>
      </c>
      <c r="AQ172" s="74" t="str">
        <f t="shared" si="36"/>
        <v>https://cyberjapandata.gsi.go.jp/portal/sys/v4/symbols/903.png</v>
      </c>
      <c r="AR172" s="254" t="s">
        <v>4189</v>
      </c>
      <c r="AS172" s="254" t="s">
        <v>4190</v>
      </c>
      <c r="AT172" s="265">
        <f t="shared" si="37"/>
        <v>131.86128005766301</v>
      </c>
      <c r="AU172" s="254" t="s">
        <v>4191</v>
      </c>
      <c r="AV172" s="265">
        <f t="shared" si="38"/>
        <v>33.003353157145398</v>
      </c>
      <c r="AW172" s="254" t="s">
        <v>4192</v>
      </c>
      <c r="AX172" s="254" t="s">
        <v>4193</v>
      </c>
      <c r="AY172" s="244" t="str">
        <f t="shared" si="32"/>
        <v>&lt;Placemark&gt;&lt;name&gt;床木２地区活動促進施設&lt;/name&gt;&lt;Snippet maxLines="0"&gt;&lt;/Snippet&gt;&lt;description&gt;&lt;![CDATA[名称：床木２地区活動促進施設&lt;br&gt;住所：佐伯市弥生大字床木2681番地1&lt;br&gt;施設分類：指定避難所（地震・津波）&lt;br&gt;TEL：&lt;br&gt;：収容人数：50人&lt;br&gt;：&lt;br&gt;：&lt;br&gt;]]&gt;&lt;/description&gt;&lt;Style&gt;&lt;IconStyle&gt;&lt;color&gt;FFFFFFFF&lt;/color&gt;&lt;scale&gt;1&lt;/scale&gt;&lt;heading&gt;0&lt;/heading&gt;&lt;Icon&gt;&lt;href&gt;https://cyberjapandata.gsi.go.jp/portal/sys/v4/symbols/903.png&lt;/href&gt;&lt;/Icon&gt;&lt;/IconStyle&gt;&lt;/Style&gt;&lt;Point&gt;&lt;coordinates&gt;131.861280057663,33.0033531571454&lt;/coordinates&gt;&lt;/Point&gt;&lt;/Placemark&gt;</v>
      </c>
    </row>
    <row r="173" spans="1:51">
      <c r="A173" s="198">
        <v>168</v>
      </c>
      <c r="B173" s="211" t="s">
        <v>5434</v>
      </c>
      <c r="C173" s="4" t="str">
        <f t="shared" si="29"/>
        <v>名称：床木第４生活改善センター&lt;br&gt;住所：佐伯市弥生大字床木293番地2&lt;br&gt;施設分類：指定避難所（地震・津波）&lt;br&gt;TEL：&lt;br&gt;：収容人数：40人&lt;br&gt;：&lt;br&gt;：&lt;br&gt;</v>
      </c>
      <c r="D173" s="211"/>
      <c r="E173" s="245"/>
      <c r="F173" s="202" t="s">
        <v>4482</v>
      </c>
      <c r="G173" s="245">
        <v>32.987463955296903</v>
      </c>
      <c r="H173" s="202">
        <v>131.86132124809399</v>
      </c>
      <c r="I173" s="245" t="s">
        <v>4110</v>
      </c>
      <c r="J173" s="245" t="s">
        <v>237</v>
      </c>
      <c r="K173" s="240"/>
      <c r="L173" s="240" t="s">
        <v>4113</v>
      </c>
      <c r="M173" s="240"/>
      <c r="N173" s="240"/>
      <c r="O173" s="4" t="s">
        <v>4283</v>
      </c>
      <c r="P173" s="246">
        <v>1</v>
      </c>
      <c r="Q173" s="246"/>
      <c r="R173" s="246" t="str">
        <f t="shared" si="26"/>
        <v>FFFFFFFF</v>
      </c>
      <c r="S173" s="202">
        <v>100</v>
      </c>
      <c r="T173" s="202">
        <v>100</v>
      </c>
      <c r="U173" s="202">
        <v>100</v>
      </c>
      <c r="V173" s="202">
        <v>100</v>
      </c>
      <c r="X173" s="242"/>
      <c r="Z173" s="239">
        <f t="shared" si="30"/>
        <v>0</v>
      </c>
      <c r="AA173" s="253" t="s">
        <v>4179</v>
      </c>
      <c r="AB173" s="265" t="str">
        <f t="shared" si="33"/>
        <v>床木第４生活改善センター</v>
      </c>
      <c r="AC173" s="254" t="s">
        <v>4194</v>
      </c>
      <c r="AD173" s="254" t="s">
        <v>4181</v>
      </c>
      <c r="AE173" s="254">
        <f t="shared" si="34"/>
        <v>0</v>
      </c>
      <c r="AF173" s="254" t="s">
        <v>4182</v>
      </c>
      <c r="AG173" s="254" t="s">
        <v>4183</v>
      </c>
      <c r="AH173" s="74" t="str">
        <f t="shared" si="35"/>
        <v>名称：床木第４生活改善センター&lt;br&gt;住所：佐伯市弥生大字床木293番地2&lt;br&gt;施設分類：指定避難所（地震・津波）&lt;br&gt;TEL：&lt;br&gt;：収容人数：40人&lt;br&gt;：&lt;br&gt;：&lt;br&gt;</v>
      </c>
      <c r="AI173" s="255" t="s">
        <v>4184</v>
      </c>
      <c r="AJ173" s="253" t="str">
        <f t="shared" si="27"/>
        <v>FFFFFFFF</v>
      </c>
      <c r="AK173" s="253" t="s">
        <v>4185</v>
      </c>
      <c r="AL173" s="265">
        <f t="shared" si="28"/>
        <v>1</v>
      </c>
      <c r="AM173" s="253" t="s">
        <v>4186</v>
      </c>
      <c r="AN173" s="253" t="s">
        <v>4187</v>
      </c>
      <c r="AO173" s="254">
        <f t="shared" si="31"/>
        <v>0</v>
      </c>
      <c r="AP173" s="253" t="s">
        <v>4188</v>
      </c>
      <c r="AQ173" s="74" t="str">
        <f t="shared" si="36"/>
        <v>https://cyberjapandata.gsi.go.jp/portal/sys/v4/symbols/903.png</v>
      </c>
      <c r="AR173" s="254" t="s">
        <v>4189</v>
      </c>
      <c r="AS173" s="254" t="s">
        <v>4190</v>
      </c>
      <c r="AT173" s="265">
        <f t="shared" si="37"/>
        <v>131.86132124809399</v>
      </c>
      <c r="AU173" s="254" t="s">
        <v>4191</v>
      </c>
      <c r="AV173" s="265">
        <f t="shared" si="38"/>
        <v>32.987463955296903</v>
      </c>
      <c r="AW173" s="254" t="s">
        <v>4192</v>
      </c>
      <c r="AX173" s="254" t="s">
        <v>4193</v>
      </c>
      <c r="AY173" s="244" t="str">
        <f t="shared" si="32"/>
        <v>&lt;Placemark&gt;&lt;name&gt;床木第４生活改善センター&lt;/name&gt;&lt;Snippet maxLines="0"&gt;&lt;/Snippet&gt;&lt;description&gt;&lt;![CDATA[名称：床木第４生活改善センター&lt;br&gt;住所：佐伯市弥生大字床木293番地2&lt;br&gt;施設分類：指定避難所（地震・津波）&lt;br&gt;TEL：&lt;br&gt;：収容人数：40人&lt;br&gt;：&lt;br&gt;：&lt;br&gt;]]&gt;&lt;/description&gt;&lt;Style&gt;&lt;IconStyle&gt;&lt;color&gt;FFFFFFFF&lt;/color&gt;&lt;scale&gt;1&lt;/scale&gt;&lt;heading&gt;0&lt;/heading&gt;&lt;Icon&gt;&lt;href&gt;https://cyberjapandata.gsi.go.jp/portal/sys/v4/symbols/903.png&lt;/href&gt;&lt;/Icon&gt;&lt;/IconStyle&gt;&lt;/Style&gt;&lt;Point&gt;&lt;coordinates&gt;131.861321248094,32.9874639552969&lt;/coordinates&gt;&lt;/Point&gt;&lt;/Placemark&gt;</v>
      </c>
    </row>
    <row r="174" spans="1:51">
      <c r="A174" s="198">
        <v>169</v>
      </c>
      <c r="B174" s="211" t="s">
        <v>5433</v>
      </c>
      <c r="C174" s="4" t="str">
        <f t="shared" si="29"/>
        <v>名称：明治小学校（体育館）&lt;br&gt;住所：弥生大字大坂本1135番地&lt;br&gt;施設分類：指定避難所（地震・津波）&lt;br&gt;TEL：&lt;br&gt;：収容人数：170人&lt;br&gt;：&lt;br&gt;：&lt;br&gt;</v>
      </c>
      <c r="D174" s="211"/>
      <c r="E174" s="202"/>
      <c r="F174" s="202" t="s">
        <v>4483</v>
      </c>
      <c r="G174" s="202">
        <v>32.981836363082401</v>
      </c>
      <c r="H174" s="202">
        <v>131.84896733614801</v>
      </c>
      <c r="I174" s="202" t="s">
        <v>4110</v>
      </c>
      <c r="J174" s="202" t="s">
        <v>179</v>
      </c>
      <c r="K174" s="240"/>
      <c r="L174" s="240" t="s">
        <v>4131</v>
      </c>
      <c r="M174" s="240"/>
      <c r="N174" s="240"/>
      <c r="O174" s="4" t="s">
        <v>4282</v>
      </c>
      <c r="P174" s="246">
        <v>1</v>
      </c>
      <c r="Q174" s="246"/>
      <c r="R174" s="246" t="str">
        <f t="shared" si="26"/>
        <v>FFFFFFFF</v>
      </c>
      <c r="S174" s="202">
        <v>100</v>
      </c>
      <c r="T174" s="202">
        <v>100</v>
      </c>
      <c r="U174" s="202">
        <v>100</v>
      </c>
      <c r="V174" s="202">
        <v>100</v>
      </c>
      <c r="X174" s="242"/>
      <c r="Z174" s="239">
        <f t="shared" si="30"/>
        <v>0</v>
      </c>
      <c r="AA174" s="253" t="s">
        <v>4179</v>
      </c>
      <c r="AB174" s="265" t="str">
        <f t="shared" si="33"/>
        <v>明治小学校（体育館）</v>
      </c>
      <c r="AC174" s="254" t="s">
        <v>4194</v>
      </c>
      <c r="AD174" s="254" t="s">
        <v>4181</v>
      </c>
      <c r="AE174" s="254">
        <f t="shared" si="34"/>
        <v>0</v>
      </c>
      <c r="AF174" s="254" t="s">
        <v>4182</v>
      </c>
      <c r="AG174" s="254" t="s">
        <v>4183</v>
      </c>
      <c r="AH174" s="74" t="str">
        <f t="shared" si="35"/>
        <v>名称：明治小学校（体育館）&lt;br&gt;住所：弥生大字大坂本1135番地&lt;br&gt;施設分類：指定避難所（地震・津波）&lt;br&gt;TEL：&lt;br&gt;：収容人数：170人&lt;br&gt;：&lt;br&gt;：&lt;br&gt;</v>
      </c>
      <c r="AI174" s="255" t="s">
        <v>4184</v>
      </c>
      <c r="AJ174" s="253" t="str">
        <f t="shared" si="27"/>
        <v>FFFFFFFF</v>
      </c>
      <c r="AK174" s="253" t="s">
        <v>4185</v>
      </c>
      <c r="AL174" s="265">
        <f t="shared" si="28"/>
        <v>1</v>
      </c>
      <c r="AM174" s="253" t="s">
        <v>4186</v>
      </c>
      <c r="AN174" s="253" t="s">
        <v>4187</v>
      </c>
      <c r="AO174" s="254">
        <f t="shared" si="31"/>
        <v>0</v>
      </c>
      <c r="AP174" s="253" t="s">
        <v>4188</v>
      </c>
      <c r="AQ174" s="74" t="str">
        <f t="shared" si="36"/>
        <v>https://cyberjapandata.gsi.go.jp/portal/sys/v4/symbols/921.png</v>
      </c>
      <c r="AR174" s="254" t="s">
        <v>4189</v>
      </c>
      <c r="AS174" s="254" t="s">
        <v>4190</v>
      </c>
      <c r="AT174" s="265">
        <f t="shared" si="37"/>
        <v>131.84896733614801</v>
      </c>
      <c r="AU174" s="254" t="s">
        <v>4191</v>
      </c>
      <c r="AV174" s="265">
        <f t="shared" si="38"/>
        <v>32.981836363082401</v>
      </c>
      <c r="AW174" s="254" t="s">
        <v>4192</v>
      </c>
      <c r="AX174" s="254" t="s">
        <v>4193</v>
      </c>
      <c r="AY174" s="244" t="str">
        <f t="shared" si="32"/>
        <v>&lt;Placemark&gt;&lt;name&gt;明治小学校（体育館）&lt;/name&gt;&lt;Snippet maxLines="0"&gt;&lt;/Snippet&gt;&lt;description&gt;&lt;![CDATA[名称：明治小学校（体育館）&lt;br&gt;住所：弥生大字大坂本1135番地&lt;br&gt;施設分類：指定避難所（地震・津波）&lt;br&gt;TEL：&lt;br&gt;：収容人数：170人&lt;br&gt;：&lt;br&gt;：&lt;br&gt;]]&gt;&lt;/description&gt;&lt;Style&gt;&lt;IconStyle&gt;&lt;color&gt;FFFFFFFF&lt;/color&gt;&lt;scale&gt;1&lt;/scale&gt;&lt;heading&gt;0&lt;/heading&gt;&lt;Icon&gt;&lt;href&gt;https://cyberjapandata.gsi.go.jp/portal/sys/v4/symbols/921.png&lt;/href&gt;&lt;/Icon&gt;&lt;/IconStyle&gt;&lt;/Style&gt;&lt;Point&gt;&lt;coordinates&gt;131.848967336148,32.9818363630824&lt;/coordinates&gt;&lt;/Point&gt;&lt;/Placemark&gt;</v>
      </c>
    </row>
    <row r="175" spans="1:51">
      <c r="A175" s="198">
        <v>170</v>
      </c>
      <c r="B175" s="211" t="s">
        <v>5432</v>
      </c>
      <c r="C175" s="4" t="str">
        <f t="shared" si="29"/>
        <v>名称：明治小学校（校舎）&lt;br&gt;住所：弥生大字大坂本1135番地&lt;br&gt;施設分類：指定避難所（地震・津波）&lt;br&gt;TEL：&lt;br&gt;：収容人数：700人&lt;br&gt;：&lt;br&gt;：&lt;br&gt;</v>
      </c>
      <c r="D175" s="211"/>
      <c r="E175" s="202"/>
      <c r="F175" s="202" t="s">
        <v>4484</v>
      </c>
      <c r="G175" s="202">
        <v>32.981902351292099</v>
      </c>
      <c r="H175" s="202">
        <v>131.849389005337</v>
      </c>
      <c r="I175" s="202" t="s">
        <v>4110</v>
      </c>
      <c r="J175" s="202" t="s">
        <v>179</v>
      </c>
      <c r="K175" s="240"/>
      <c r="L175" s="240" t="s">
        <v>4132</v>
      </c>
      <c r="M175" s="240"/>
      <c r="N175" s="240"/>
      <c r="O175" s="4" t="s">
        <v>4282</v>
      </c>
      <c r="P175" s="246">
        <v>1</v>
      </c>
      <c r="Q175" s="246"/>
      <c r="R175" s="246" t="str">
        <f t="shared" si="26"/>
        <v>FFFFFFFF</v>
      </c>
      <c r="S175" s="202">
        <v>100</v>
      </c>
      <c r="T175" s="202">
        <v>100</v>
      </c>
      <c r="U175" s="202">
        <v>100</v>
      </c>
      <c r="V175" s="202">
        <v>100</v>
      </c>
      <c r="X175" s="242"/>
      <c r="Z175" s="239">
        <f t="shared" si="30"/>
        <v>0</v>
      </c>
      <c r="AA175" s="253" t="s">
        <v>4179</v>
      </c>
      <c r="AB175" s="265" t="str">
        <f t="shared" si="33"/>
        <v>明治小学校（校舎）</v>
      </c>
      <c r="AC175" s="254" t="s">
        <v>4194</v>
      </c>
      <c r="AD175" s="254" t="s">
        <v>4181</v>
      </c>
      <c r="AE175" s="254">
        <f t="shared" si="34"/>
        <v>0</v>
      </c>
      <c r="AF175" s="254" t="s">
        <v>4182</v>
      </c>
      <c r="AG175" s="254" t="s">
        <v>4183</v>
      </c>
      <c r="AH175" s="74" t="str">
        <f t="shared" si="35"/>
        <v>名称：明治小学校（校舎）&lt;br&gt;住所：弥生大字大坂本1135番地&lt;br&gt;施設分類：指定避難所（地震・津波）&lt;br&gt;TEL：&lt;br&gt;：収容人数：700人&lt;br&gt;：&lt;br&gt;：&lt;br&gt;</v>
      </c>
      <c r="AI175" s="255" t="s">
        <v>4184</v>
      </c>
      <c r="AJ175" s="253" t="str">
        <f t="shared" si="27"/>
        <v>FFFFFFFF</v>
      </c>
      <c r="AK175" s="253" t="s">
        <v>4185</v>
      </c>
      <c r="AL175" s="265">
        <f t="shared" si="28"/>
        <v>1</v>
      </c>
      <c r="AM175" s="253" t="s">
        <v>4186</v>
      </c>
      <c r="AN175" s="253" t="s">
        <v>4187</v>
      </c>
      <c r="AO175" s="254">
        <f t="shared" si="31"/>
        <v>0</v>
      </c>
      <c r="AP175" s="253" t="s">
        <v>4188</v>
      </c>
      <c r="AQ175" s="74" t="str">
        <f t="shared" si="36"/>
        <v>https://cyberjapandata.gsi.go.jp/portal/sys/v4/symbols/921.png</v>
      </c>
      <c r="AR175" s="254" t="s">
        <v>4189</v>
      </c>
      <c r="AS175" s="254" t="s">
        <v>4190</v>
      </c>
      <c r="AT175" s="265">
        <f t="shared" si="37"/>
        <v>131.849389005337</v>
      </c>
      <c r="AU175" s="254" t="s">
        <v>4191</v>
      </c>
      <c r="AV175" s="265">
        <f t="shared" si="38"/>
        <v>32.981902351292099</v>
      </c>
      <c r="AW175" s="254" t="s">
        <v>4192</v>
      </c>
      <c r="AX175" s="254" t="s">
        <v>4193</v>
      </c>
      <c r="AY175" s="244" t="str">
        <f t="shared" si="32"/>
        <v>&lt;Placemark&gt;&lt;name&gt;明治小学校（校舎）&lt;/name&gt;&lt;Snippet maxLines="0"&gt;&lt;/Snippet&gt;&lt;description&gt;&lt;![CDATA[名称：明治小学校（校舎）&lt;br&gt;住所：弥生大字大坂本1135番地&lt;br&gt;施設分類：指定避難所（地震・津波）&lt;br&gt;TEL：&lt;br&gt;：収容人数：700人&lt;br&gt;：&lt;br&gt;：&lt;br&gt;]]&gt;&lt;/description&gt;&lt;Style&gt;&lt;IconStyle&gt;&lt;color&gt;FFFFFFFF&lt;/color&gt;&lt;scale&gt;1&lt;/scale&gt;&lt;heading&gt;0&lt;/heading&gt;&lt;Icon&gt;&lt;href&gt;https://cyberjapandata.gsi.go.jp/portal/sys/v4/symbols/921.png&lt;/href&gt;&lt;/Icon&gt;&lt;/IconStyle&gt;&lt;/Style&gt;&lt;Point&gt;&lt;coordinates&gt;131.849389005337,32.9819023512921&lt;/coordinates&gt;&lt;/Point&gt;&lt;/Placemark&gt;</v>
      </c>
    </row>
    <row r="176" spans="1:51">
      <c r="A176" s="198">
        <v>171</v>
      </c>
      <c r="B176" s="211" t="s">
        <v>5431</v>
      </c>
      <c r="C176" s="4" t="str">
        <f t="shared" si="29"/>
        <v>名称：竹峯切水高齢者活動促進センター&lt;br&gt;住所：佐伯市弥生大字大坂本598番地1&lt;br&gt;施設分類：指定避難所（地震・津波）&lt;br&gt;TEL：&lt;br&gt;：収容人数：60人&lt;br&gt;：&lt;br&gt;：&lt;br&gt;</v>
      </c>
      <c r="D176" s="211"/>
      <c r="E176" s="202"/>
      <c r="F176" s="202" t="s">
        <v>4485</v>
      </c>
      <c r="G176" s="202">
        <v>32.981028644404198</v>
      </c>
      <c r="H176" s="202">
        <v>131.85358683758801</v>
      </c>
      <c r="I176" s="202" t="s">
        <v>4110</v>
      </c>
      <c r="J176" s="202" t="s">
        <v>238</v>
      </c>
      <c r="K176" s="240"/>
      <c r="L176" s="240" t="s">
        <v>4114</v>
      </c>
      <c r="M176" s="240"/>
      <c r="N176" s="240"/>
      <c r="O176" s="4" t="s">
        <v>4283</v>
      </c>
      <c r="P176" s="246">
        <v>1</v>
      </c>
      <c r="Q176" s="246"/>
      <c r="R176" s="246" t="str">
        <f t="shared" si="26"/>
        <v>FFFFFFFF</v>
      </c>
      <c r="S176" s="202">
        <v>100</v>
      </c>
      <c r="T176" s="202">
        <v>100</v>
      </c>
      <c r="U176" s="202">
        <v>100</v>
      </c>
      <c r="V176" s="202">
        <v>100</v>
      </c>
      <c r="X176" s="242"/>
      <c r="Z176" s="239">
        <f t="shared" si="30"/>
        <v>0</v>
      </c>
      <c r="AA176" s="253" t="s">
        <v>4179</v>
      </c>
      <c r="AB176" s="265" t="str">
        <f t="shared" si="33"/>
        <v>竹峯切水高齢者活動促進センター</v>
      </c>
      <c r="AC176" s="254" t="s">
        <v>4194</v>
      </c>
      <c r="AD176" s="254" t="s">
        <v>4181</v>
      </c>
      <c r="AE176" s="254">
        <f t="shared" si="34"/>
        <v>0</v>
      </c>
      <c r="AF176" s="254" t="s">
        <v>4182</v>
      </c>
      <c r="AG176" s="254" t="s">
        <v>4183</v>
      </c>
      <c r="AH176" s="74" t="str">
        <f t="shared" si="35"/>
        <v>名称：竹峯切水高齢者活動促進センター&lt;br&gt;住所：佐伯市弥生大字大坂本598番地1&lt;br&gt;施設分類：指定避難所（地震・津波）&lt;br&gt;TEL：&lt;br&gt;：収容人数：60人&lt;br&gt;：&lt;br&gt;：&lt;br&gt;</v>
      </c>
      <c r="AI176" s="255" t="s">
        <v>4184</v>
      </c>
      <c r="AJ176" s="253" t="str">
        <f t="shared" si="27"/>
        <v>FFFFFFFF</v>
      </c>
      <c r="AK176" s="253" t="s">
        <v>4185</v>
      </c>
      <c r="AL176" s="265">
        <f t="shared" si="28"/>
        <v>1</v>
      </c>
      <c r="AM176" s="253" t="s">
        <v>4186</v>
      </c>
      <c r="AN176" s="253" t="s">
        <v>4187</v>
      </c>
      <c r="AO176" s="254">
        <f t="shared" si="31"/>
        <v>0</v>
      </c>
      <c r="AP176" s="253" t="s">
        <v>4188</v>
      </c>
      <c r="AQ176" s="74" t="str">
        <f t="shared" si="36"/>
        <v>https://cyberjapandata.gsi.go.jp/portal/sys/v4/symbols/903.png</v>
      </c>
      <c r="AR176" s="254" t="s">
        <v>4189</v>
      </c>
      <c r="AS176" s="254" t="s">
        <v>4190</v>
      </c>
      <c r="AT176" s="265">
        <f t="shared" si="37"/>
        <v>131.85358683758801</v>
      </c>
      <c r="AU176" s="254" t="s">
        <v>4191</v>
      </c>
      <c r="AV176" s="265">
        <f t="shared" si="38"/>
        <v>32.981028644404198</v>
      </c>
      <c r="AW176" s="254" t="s">
        <v>4192</v>
      </c>
      <c r="AX176" s="254" t="s">
        <v>4193</v>
      </c>
      <c r="AY176" s="244" t="str">
        <f t="shared" si="32"/>
        <v>&lt;Placemark&gt;&lt;name&gt;竹峯切水高齢者活動促進センター&lt;/name&gt;&lt;Snippet maxLines="0"&gt;&lt;/Snippet&gt;&lt;description&gt;&lt;![CDATA[名称：竹峯切水高齢者活動促進センター&lt;br&gt;住所：佐伯市弥生大字大坂本598番地1&lt;br&gt;施設分類：指定避難所（地震・津波）&lt;br&gt;TEL：&lt;br&gt;：収容人数：60人&lt;br&gt;：&lt;br&gt;：&lt;br&gt;]]&gt;&lt;/description&gt;&lt;Style&gt;&lt;IconStyle&gt;&lt;color&gt;FFFFFFFF&lt;/color&gt;&lt;scale&gt;1&lt;/scale&gt;&lt;heading&gt;0&lt;/heading&gt;&lt;Icon&gt;&lt;href&gt;https://cyberjapandata.gsi.go.jp/portal/sys/v4/symbols/903.png&lt;/href&gt;&lt;/Icon&gt;&lt;/IconStyle&gt;&lt;/Style&gt;&lt;Point&gt;&lt;coordinates&gt;131.853586837588,32.9810286444042&lt;/coordinates&gt;&lt;/Point&gt;&lt;/Placemark&gt;</v>
      </c>
    </row>
    <row r="177" spans="1:51">
      <c r="A177" s="198">
        <v>172</v>
      </c>
      <c r="B177" s="211" t="s">
        <v>5430</v>
      </c>
      <c r="C177" s="4" t="str">
        <f t="shared" si="29"/>
        <v>名称：大坂本地区避難施設&lt;br&gt;住所：佐伯市弥生大字大坂本993番地2&lt;br&gt;施設分類：指定避難所（地震・津波）&lt;br&gt;TEL：&lt;br&gt;：収容人数：10人&lt;br&gt;：&lt;br&gt;：&lt;br&gt;</v>
      </c>
      <c r="D177" s="211"/>
      <c r="E177" s="202"/>
      <c r="F177" s="202" t="s">
        <v>4486</v>
      </c>
      <c r="G177" s="202">
        <v>32.979314020708102</v>
      </c>
      <c r="H177" s="202">
        <v>131.84970551182101</v>
      </c>
      <c r="I177" s="202" t="s">
        <v>4110</v>
      </c>
      <c r="J177" s="202" t="s">
        <v>239</v>
      </c>
      <c r="K177" s="240"/>
      <c r="L177" s="240" t="s">
        <v>4133</v>
      </c>
      <c r="M177" s="240"/>
      <c r="N177" s="240"/>
      <c r="O177" s="4" t="s">
        <v>4282</v>
      </c>
      <c r="P177" s="246">
        <v>1</v>
      </c>
      <c r="Q177" s="246"/>
      <c r="R177" s="246" t="str">
        <f t="shared" si="26"/>
        <v>FFFFFFFF</v>
      </c>
      <c r="S177" s="202">
        <v>100</v>
      </c>
      <c r="T177" s="202">
        <v>100</v>
      </c>
      <c r="U177" s="202">
        <v>100</v>
      </c>
      <c r="V177" s="202">
        <v>100</v>
      </c>
      <c r="X177" s="242"/>
      <c r="Z177" s="239">
        <f t="shared" si="30"/>
        <v>0</v>
      </c>
      <c r="AA177" s="253" t="s">
        <v>4179</v>
      </c>
      <c r="AB177" s="265" t="str">
        <f t="shared" si="33"/>
        <v>大坂本地区避難施設</v>
      </c>
      <c r="AC177" s="254" t="s">
        <v>4194</v>
      </c>
      <c r="AD177" s="254" t="s">
        <v>4181</v>
      </c>
      <c r="AE177" s="254">
        <f t="shared" si="34"/>
        <v>0</v>
      </c>
      <c r="AF177" s="254" t="s">
        <v>4182</v>
      </c>
      <c r="AG177" s="254" t="s">
        <v>4183</v>
      </c>
      <c r="AH177" s="74" t="str">
        <f t="shared" si="35"/>
        <v>名称：大坂本地区避難施設&lt;br&gt;住所：佐伯市弥生大字大坂本993番地2&lt;br&gt;施設分類：指定避難所（地震・津波）&lt;br&gt;TEL：&lt;br&gt;：収容人数：10人&lt;br&gt;：&lt;br&gt;：&lt;br&gt;</v>
      </c>
      <c r="AI177" s="255" t="s">
        <v>4184</v>
      </c>
      <c r="AJ177" s="253" t="str">
        <f t="shared" si="27"/>
        <v>FFFFFFFF</v>
      </c>
      <c r="AK177" s="253" t="s">
        <v>4185</v>
      </c>
      <c r="AL177" s="265">
        <f t="shared" si="28"/>
        <v>1</v>
      </c>
      <c r="AM177" s="253" t="s">
        <v>4186</v>
      </c>
      <c r="AN177" s="253" t="s">
        <v>4187</v>
      </c>
      <c r="AO177" s="254">
        <f t="shared" si="31"/>
        <v>0</v>
      </c>
      <c r="AP177" s="253" t="s">
        <v>4188</v>
      </c>
      <c r="AQ177" s="74" t="str">
        <f t="shared" si="36"/>
        <v>https://cyberjapandata.gsi.go.jp/portal/sys/v4/symbols/921.png</v>
      </c>
      <c r="AR177" s="254" t="s">
        <v>4189</v>
      </c>
      <c r="AS177" s="254" t="s">
        <v>4190</v>
      </c>
      <c r="AT177" s="265">
        <f t="shared" si="37"/>
        <v>131.84970551182101</v>
      </c>
      <c r="AU177" s="254" t="s">
        <v>4191</v>
      </c>
      <c r="AV177" s="265">
        <f t="shared" si="38"/>
        <v>32.979314020708102</v>
      </c>
      <c r="AW177" s="254" t="s">
        <v>4192</v>
      </c>
      <c r="AX177" s="254" t="s">
        <v>4193</v>
      </c>
      <c r="AY177" s="244" t="str">
        <f t="shared" si="32"/>
        <v>&lt;Placemark&gt;&lt;name&gt;大坂本地区避難施設&lt;/name&gt;&lt;Snippet maxLines="0"&gt;&lt;/Snippet&gt;&lt;description&gt;&lt;![CDATA[名称：大坂本地区避難施設&lt;br&gt;住所：佐伯市弥生大字大坂本993番地2&lt;br&gt;施設分類：指定避難所（地震・津波）&lt;br&gt;TEL：&lt;br&gt;：収容人数：10人&lt;br&gt;：&lt;br&gt;：&lt;br&gt;]]&gt;&lt;/description&gt;&lt;Style&gt;&lt;IconStyle&gt;&lt;color&gt;FFFFFFFF&lt;/color&gt;&lt;scale&gt;1&lt;/scale&gt;&lt;heading&gt;0&lt;/heading&gt;&lt;Icon&gt;&lt;href&gt;https://cyberjapandata.gsi.go.jp/portal/sys/v4/symbols/921.png&lt;/href&gt;&lt;/Icon&gt;&lt;/IconStyle&gt;&lt;/Style&gt;&lt;Point&gt;&lt;coordinates&gt;131.849705511821,32.9793140207081&lt;/coordinates&gt;&lt;/Point&gt;&lt;/Placemark&gt;</v>
      </c>
    </row>
    <row r="178" spans="1:51">
      <c r="A178" s="198">
        <v>173</v>
      </c>
      <c r="B178" s="211" t="s">
        <v>5429</v>
      </c>
      <c r="C178" s="4" t="str">
        <f t="shared" si="29"/>
        <v>名称：尺間地区体育館&lt;br&gt;住所：佐伯市弥生大字尺間538番地&lt;br&gt;施設分類：指定避難所（地震・津波）&lt;br&gt;TEL：&lt;br&gt;：収容人数：160人&lt;br&gt;：&lt;br&gt;：&lt;br&gt;</v>
      </c>
      <c r="D178" s="211"/>
      <c r="E178" s="245"/>
      <c r="F178" s="202" t="s">
        <v>4487</v>
      </c>
      <c r="G178" s="245">
        <v>32.987823613490299</v>
      </c>
      <c r="H178" s="202">
        <v>131.829549111885</v>
      </c>
      <c r="I178" s="245" t="s">
        <v>4110</v>
      </c>
      <c r="J178" s="245" t="s">
        <v>240</v>
      </c>
      <c r="K178" s="240"/>
      <c r="L178" s="240" t="s">
        <v>4125</v>
      </c>
      <c r="M178" s="240"/>
      <c r="N178" s="240"/>
      <c r="O178" s="4" t="s">
        <v>4283</v>
      </c>
      <c r="P178" s="246">
        <v>1</v>
      </c>
      <c r="Q178" s="246"/>
      <c r="R178" s="246" t="str">
        <f t="shared" si="26"/>
        <v>FFFFFFFF</v>
      </c>
      <c r="S178" s="202">
        <v>100</v>
      </c>
      <c r="T178" s="202">
        <v>100</v>
      </c>
      <c r="U178" s="202">
        <v>100</v>
      </c>
      <c r="V178" s="202">
        <v>100</v>
      </c>
      <c r="X178" s="242"/>
      <c r="Z178" s="239">
        <f t="shared" si="30"/>
        <v>0</v>
      </c>
      <c r="AA178" s="253" t="s">
        <v>4179</v>
      </c>
      <c r="AB178" s="265" t="str">
        <f t="shared" si="33"/>
        <v>尺間地区体育館</v>
      </c>
      <c r="AC178" s="254" t="s">
        <v>4194</v>
      </c>
      <c r="AD178" s="254" t="s">
        <v>4181</v>
      </c>
      <c r="AE178" s="254">
        <f t="shared" si="34"/>
        <v>0</v>
      </c>
      <c r="AF178" s="254" t="s">
        <v>4182</v>
      </c>
      <c r="AG178" s="254" t="s">
        <v>4183</v>
      </c>
      <c r="AH178" s="74" t="str">
        <f t="shared" si="35"/>
        <v>名称：尺間地区体育館&lt;br&gt;住所：佐伯市弥生大字尺間538番地&lt;br&gt;施設分類：指定避難所（地震・津波）&lt;br&gt;TEL：&lt;br&gt;：収容人数：160人&lt;br&gt;：&lt;br&gt;：&lt;br&gt;</v>
      </c>
      <c r="AI178" s="255" t="s">
        <v>4184</v>
      </c>
      <c r="AJ178" s="253" t="str">
        <f t="shared" si="27"/>
        <v>FFFFFFFF</v>
      </c>
      <c r="AK178" s="253" t="s">
        <v>4185</v>
      </c>
      <c r="AL178" s="265">
        <f t="shared" si="28"/>
        <v>1</v>
      </c>
      <c r="AM178" s="253" t="s">
        <v>4186</v>
      </c>
      <c r="AN178" s="253" t="s">
        <v>4187</v>
      </c>
      <c r="AO178" s="254">
        <f t="shared" si="31"/>
        <v>0</v>
      </c>
      <c r="AP178" s="253" t="s">
        <v>4188</v>
      </c>
      <c r="AQ178" s="74" t="str">
        <f t="shared" si="36"/>
        <v>https://cyberjapandata.gsi.go.jp/portal/sys/v4/symbols/903.png</v>
      </c>
      <c r="AR178" s="254" t="s">
        <v>4189</v>
      </c>
      <c r="AS178" s="254" t="s">
        <v>4190</v>
      </c>
      <c r="AT178" s="265">
        <f t="shared" si="37"/>
        <v>131.829549111885</v>
      </c>
      <c r="AU178" s="254" t="s">
        <v>4191</v>
      </c>
      <c r="AV178" s="265">
        <f t="shared" si="38"/>
        <v>32.987823613490299</v>
      </c>
      <c r="AW178" s="254" t="s">
        <v>4192</v>
      </c>
      <c r="AX178" s="254" t="s">
        <v>4193</v>
      </c>
      <c r="AY178" s="244" t="str">
        <f t="shared" si="32"/>
        <v>&lt;Placemark&gt;&lt;name&gt;尺間地区体育館&lt;/name&gt;&lt;Snippet maxLines="0"&gt;&lt;/Snippet&gt;&lt;description&gt;&lt;![CDATA[名称：尺間地区体育館&lt;br&gt;住所：佐伯市弥生大字尺間538番地&lt;br&gt;施設分類：指定避難所（地震・津波）&lt;br&gt;TEL：&lt;br&gt;：収容人数：160人&lt;br&gt;：&lt;br&gt;：&lt;br&gt;]]&gt;&lt;/description&gt;&lt;Style&gt;&lt;IconStyle&gt;&lt;color&gt;FFFFFFFF&lt;/color&gt;&lt;scale&gt;1&lt;/scale&gt;&lt;heading&gt;0&lt;/heading&gt;&lt;Icon&gt;&lt;href&gt;https://cyberjapandata.gsi.go.jp/portal/sys/v4/symbols/903.png&lt;/href&gt;&lt;/Icon&gt;&lt;/IconStyle&gt;&lt;/Style&gt;&lt;Point&gt;&lt;coordinates&gt;131.829549111885,32.9878236134903&lt;/coordinates&gt;&lt;/Point&gt;&lt;/Placemark&gt;</v>
      </c>
    </row>
    <row r="179" spans="1:51">
      <c r="A179" s="198">
        <v>174</v>
      </c>
      <c r="B179" s="211" t="s">
        <v>5428</v>
      </c>
      <c r="C179" s="4" t="str">
        <f t="shared" si="29"/>
        <v>名称：尺間第１集会施設&lt;br&gt;住所：佐伯市弥生大字尺間636番地1&lt;br&gt;施設分類：指定避難所（地震・津波）&lt;br&gt;TEL：&lt;br&gt;：収容人数：50人&lt;br&gt;：&lt;br&gt;：&lt;br&gt;</v>
      </c>
      <c r="D179" s="211"/>
      <c r="E179" s="245"/>
      <c r="F179" s="202" t="s">
        <v>4488</v>
      </c>
      <c r="G179" s="245">
        <v>32.989686145891</v>
      </c>
      <c r="H179" s="202">
        <v>131.82726383409499</v>
      </c>
      <c r="I179" s="245" t="s">
        <v>4110</v>
      </c>
      <c r="J179" s="245" t="s">
        <v>241</v>
      </c>
      <c r="K179" s="240"/>
      <c r="L179" s="240" t="s">
        <v>4111</v>
      </c>
      <c r="M179" s="240"/>
      <c r="N179" s="240"/>
      <c r="O179" s="4" t="s">
        <v>4283</v>
      </c>
      <c r="P179" s="246">
        <v>1</v>
      </c>
      <c r="Q179" s="246"/>
      <c r="R179" s="246" t="str">
        <f t="shared" si="26"/>
        <v>FFFFFFFF</v>
      </c>
      <c r="S179" s="202">
        <v>100</v>
      </c>
      <c r="T179" s="202">
        <v>100</v>
      </c>
      <c r="U179" s="202">
        <v>100</v>
      </c>
      <c r="V179" s="202">
        <v>100</v>
      </c>
      <c r="X179" s="242"/>
      <c r="Z179" s="239">
        <f t="shared" si="30"/>
        <v>0</v>
      </c>
      <c r="AA179" s="253" t="s">
        <v>4179</v>
      </c>
      <c r="AB179" s="265" t="str">
        <f t="shared" si="33"/>
        <v>尺間第１集会施設</v>
      </c>
      <c r="AC179" s="254" t="s">
        <v>4194</v>
      </c>
      <c r="AD179" s="254" t="s">
        <v>4181</v>
      </c>
      <c r="AE179" s="254">
        <f t="shared" si="34"/>
        <v>0</v>
      </c>
      <c r="AF179" s="254" t="s">
        <v>4182</v>
      </c>
      <c r="AG179" s="254" t="s">
        <v>4183</v>
      </c>
      <c r="AH179" s="74" t="str">
        <f t="shared" si="35"/>
        <v>名称：尺間第１集会施設&lt;br&gt;住所：佐伯市弥生大字尺間636番地1&lt;br&gt;施設分類：指定避難所（地震・津波）&lt;br&gt;TEL：&lt;br&gt;：収容人数：50人&lt;br&gt;：&lt;br&gt;：&lt;br&gt;</v>
      </c>
      <c r="AI179" s="255" t="s">
        <v>4184</v>
      </c>
      <c r="AJ179" s="253" t="str">
        <f t="shared" si="27"/>
        <v>FFFFFFFF</v>
      </c>
      <c r="AK179" s="253" t="s">
        <v>4185</v>
      </c>
      <c r="AL179" s="265">
        <f t="shared" si="28"/>
        <v>1</v>
      </c>
      <c r="AM179" s="253" t="s">
        <v>4186</v>
      </c>
      <c r="AN179" s="253" t="s">
        <v>4187</v>
      </c>
      <c r="AO179" s="254">
        <f t="shared" si="31"/>
        <v>0</v>
      </c>
      <c r="AP179" s="253" t="s">
        <v>4188</v>
      </c>
      <c r="AQ179" s="74" t="str">
        <f t="shared" si="36"/>
        <v>https://cyberjapandata.gsi.go.jp/portal/sys/v4/symbols/903.png</v>
      </c>
      <c r="AR179" s="254" t="s">
        <v>4189</v>
      </c>
      <c r="AS179" s="254" t="s">
        <v>4190</v>
      </c>
      <c r="AT179" s="265">
        <f t="shared" si="37"/>
        <v>131.82726383409499</v>
      </c>
      <c r="AU179" s="254" t="s">
        <v>4191</v>
      </c>
      <c r="AV179" s="265">
        <f t="shared" si="38"/>
        <v>32.989686145891</v>
      </c>
      <c r="AW179" s="254" t="s">
        <v>4192</v>
      </c>
      <c r="AX179" s="254" t="s">
        <v>4193</v>
      </c>
      <c r="AY179" s="244" t="str">
        <f t="shared" si="32"/>
        <v>&lt;Placemark&gt;&lt;name&gt;尺間第１集会施設&lt;/name&gt;&lt;Snippet maxLines="0"&gt;&lt;/Snippet&gt;&lt;description&gt;&lt;![CDATA[名称：尺間第１集会施設&lt;br&gt;住所：佐伯市弥生大字尺間636番地1&lt;br&gt;施設分類：指定避難所（地震・津波）&lt;br&gt;TEL：&lt;br&gt;：収容人数：50人&lt;br&gt;：&lt;br&gt;：&lt;br&gt;]]&gt;&lt;/description&gt;&lt;Style&gt;&lt;IconStyle&gt;&lt;color&gt;FFFFFFFF&lt;/color&gt;&lt;scale&gt;1&lt;/scale&gt;&lt;heading&gt;0&lt;/heading&gt;&lt;Icon&gt;&lt;href&gt;https://cyberjapandata.gsi.go.jp/portal/sys/v4/symbols/903.png&lt;/href&gt;&lt;/Icon&gt;&lt;/IconStyle&gt;&lt;/Style&gt;&lt;Point&gt;&lt;coordinates&gt;131.827263834095,32.989686145891&lt;/coordinates&gt;&lt;/Point&gt;&lt;/Placemark&gt;</v>
      </c>
    </row>
    <row r="180" spans="1:51">
      <c r="A180" s="198">
        <v>175</v>
      </c>
      <c r="B180" s="211" t="s">
        <v>5427</v>
      </c>
      <c r="C180" s="4" t="str">
        <f t="shared" si="29"/>
        <v>名称：宇藤木地区集会施設&lt;br&gt;住所：佐伯市弥生大字尺間2120番地1&lt;br&gt;施設分類：指定避難所（地震・津波）&lt;br&gt;TEL：&lt;br&gt;：収容人数：60人&lt;br&gt;：&lt;br&gt;：&lt;br&gt;</v>
      </c>
      <c r="D180" s="211"/>
      <c r="E180" s="202"/>
      <c r="F180" s="202" t="s">
        <v>4489</v>
      </c>
      <c r="G180" s="202">
        <v>33.008298000331102</v>
      </c>
      <c r="H180" s="202">
        <v>131.794261928135</v>
      </c>
      <c r="I180" s="202" t="s">
        <v>4110</v>
      </c>
      <c r="J180" s="202" t="s">
        <v>242</v>
      </c>
      <c r="K180" s="240"/>
      <c r="L180" s="240" t="s">
        <v>4114</v>
      </c>
      <c r="M180" s="240"/>
      <c r="N180" s="240"/>
      <c r="O180" s="4" t="s">
        <v>4283</v>
      </c>
      <c r="P180" s="246">
        <v>1</v>
      </c>
      <c r="Q180" s="246"/>
      <c r="R180" s="246" t="str">
        <f t="shared" si="26"/>
        <v>FFFFFFFF</v>
      </c>
      <c r="S180" s="202">
        <v>100</v>
      </c>
      <c r="T180" s="202">
        <v>100</v>
      </c>
      <c r="U180" s="202">
        <v>100</v>
      </c>
      <c r="V180" s="202">
        <v>100</v>
      </c>
      <c r="X180" s="242"/>
      <c r="Z180" s="239">
        <f t="shared" si="30"/>
        <v>0</v>
      </c>
      <c r="AA180" s="253" t="s">
        <v>4179</v>
      </c>
      <c r="AB180" s="265" t="str">
        <f t="shared" si="33"/>
        <v>宇藤木地区集会施設</v>
      </c>
      <c r="AC180" s="254" t="s">
        <v>4194</v>
      </c>
      <c r="AD180" s="254" t="s">
        <v>4181</v>
      </c>
      <c r="AE180" s="254">
        <f t="shared" si="34"/>
        <v>0</v>
      </c>
      <c r="AF180" s="254" t="s">
        <v>4182</v>
      </c>
      <c r="AG180" s="254" t="s">
        <v>4183</v>
      </c>
      <c r="AH180" s="74" t="str">
        <f t="shared" si="35"/>
        <v>名称：宇藤木地区集会施設&lt;br&gt;住所：佐伯市弥生大字尺間2120番地1&lt;br&gt;施設分類：指定避難所（地震・津波）&lt;br&gt;TEL：&lt;br&gt;：収容人数：60人&lt;br&gt;：&lt;br&gt;：&lt;br&gt;</v>
      </c>
      <c r="AI180" s="255" t="s">
        <v>4184</v>
      </c>
      <c r="AJ180" s="253" t="str">
        <f t="shared" si="27"/>
        <v>FFFFFFFF</v>
      </c>
      <c r="AK180" s="253" t="s">
        <v>4185</v>
      </c>
      <c r="AL180" s="265">
        <f t="shared" si="28"/>
        <v>1</v>
      </c>
      <c r="AM180" s="253" t="s">
        <v>4186</v>
      </c>
      <c r="AN180" s="253" t="s">
        <v>4187</v>
      </c>
      <c r="AO180" s="254">
        <f t="shared" si="31"/>
        <v>0</v>
      </c>
      <c r="AP180" s="253" t="s">
        <v>4188</v>
      </c>
      <c r="AQ180" s="74" t="str">
        <f t="shared" si="36"/>
        <v>https://cyberjapandata.gsi.go.jp/portal/sys/v4/symbols/903.png</v>
      </c>
      <c r="AR180" s="254" t="s">
        <v>4189</v>
      </c>
      <c r="AS180" s="254" t="s">
        <v>4190</v>
      </c>
      <c r="AT180" s="265">
        <f t="shared" si="37"/>
        <v>131.794261928135</v>
      </c>
      <c r="AU180" s="254" t="s">
        <v>4191</v>
      </c>
      <c r="AV180" s="265">
        <f t="shared" si="38"/>
        <v>33.008298000331102</v>
      </c>
      <c r="AW180" s="254" t="s">
        <v>4192</v>
      </c>
      <c r="AX180" s="254" t="s">
        <v>4193</v>
      </c>
      <c r="AY180" s="244" t="str">
        <f t="shared" si="32"/>
        <v>&lt;Placemark&gt;&lt;name&gt;宇藤木地区集会施設&lt;/name&gt;&lt;Snippet maxLines="0"&gt;&lt;/Snippet&gt;&lt;description&gt;&lt;![CDATA[名称：宇藤木地区集会施設&lt;br&gt;住所：佐伯市弥生大字尺間2120番地1&lt;br&gt;施設分類：指定避難所（地震・津波）&lt;br&gt;TEL：&lt;br&gt;：収容人数：60人&lt;br&gt;：&lt;br&gt;：&lt;br&gt;]]&gt;&lt;/description&gt;&lt;Style&gt;&lt;IconStyle&gt;&lt;color&gt;FFFFFFFF&lt;/color&gt;&lt;scale&gt;1&lt;/scale&gt;&lt;heading&gt;0&lt;/heading&gt;&lt;Icon&gt;&lt;href&gt;https://cyberjapandata.gsi.go.jp/portal/sys/v4/symbols/903.png&lt;/href&gt;&lt;/Icon&gt;&lt;/IconStyle&gt;&lt;/Style&gt;&lt;Point&gt;&lt;coordinates&gt;131.794261928135,33.0082980003311&lt;/coordinates&gt;&lt;/Point&gt;&lt;/Placemark&gt;</v>
      </c>
    </row>
    <row r="181" spans="1:51">
      <c r="A181" s="198">
        <v>176</v>
      </c>
      <c r="B181" s="211" t="s">
        <v>5426</v>
      </c>
      <c r="C181" s="4" t="str">
        <f t="shared" si="29"/>
        <v>名称：石丸第１区公民館&lt;br&gt;住所：佐伯市弥生大字井崎1792番地3&lt;br&gt;施設分類：指定避難所（地震・津波）&lt;br&gt;TEL：&lt;br&gt;：収容人数：50人&lt;br&gt;：&lt;br&gt;：&lt;br&gt;</v>
      </c>
      <c r="D181" s="211"/>
      <c r="E181" s="202"/>
      <c r="F181" s="202" t="s">
        <v>4490</v>
      </c>
      <c r="G181" s="202">
        <v>32.977971979935603</v>
      </c>
      <c r="H181" s="202">
        <v>131.84798670438801</v>
      </c>
      <c r="I181" s="202" t="s">
        <v>4110</v>
      </c>
      <c r="J181" s="202" t="s">
        <v>243</v>
      </c>
      <c r="K181" s="240"/>
      <c r="L181" s="240" t="s">
        <v>4111</v>
      </c>
      <c r="M181" s="240"/>
      <c r="N181" s="240"/>
      <c r="O181" s="4" t="s">
        <v>4283</v>
      </c>
      <c r="P181" s="246">
        <v>1</v>
      </c>
      <c r="Q181" s="246"/>
      <c r="R181" s="246" t="str">
        <f t="shared" si="26"/>
        <v>FFFFFFFF</v>
      </c>
      <c r="S181" s="202">
        <v>100</v>
      </c>
      <c r="T181" s="202">
        <v>100</v>
      </c>
      <c r="U181" s="202">
        <v>100</v>
      </c>
      <c r="V181" s="202">
        <v>100</v>
      </c>
      <c r="X181" s="242"/>
      <c r="Z181" s="239">
        <f t="shared" si="30"/>
        <v>0</v>
      </c>
      <c r="AA181" s="253" t="s">
        <v>4179</v>
      </c>
      <c r="AB181" s="265" t="str">
        <f t="shared" si="33"/>
        <v>石丸第１区公民館</v>
      </c>
      <c r="AC181" s="254" t="s">
        <v>4194</v>
      </c>
      <c r="AD181" s="254" t="s">
        <v>4181</v>
      </c>
      <c r="AE181" s="254">
        <f t="shared" si="34"/>
        <v>0</v>
      </c>
      <c r="AF181" s="254" t="s">
        <v>4182</v>
      </c>
      <c r="AG181" s="254" t="s">
        <v>4183</v>
      </c>
      <c r="AH181" s="74" t="str">
        <f t="shared" si="35"/>
        <v>名称：石丸第１区公民館&lt;br&gt;住所：佐伯市弥生大字井崎1792番地3&lt;br&gt;施設分類：指定避難所（地震・津波）&lt;br&gt;TEL：&lt;br&gt;：収容人数：50人&lt;br&gt;：&lt;br&gt;：&lt;br&gt;</v>
      </c>
      <c r="AI181" s="255" t="s">
        <v>4184</v>
      </c>
      <c r="AJ181" s="253" t="str">
        <f t="shared" si="27"/>
        <v>FFFFFFFF</v>
      </c>
      <c r="AK181" s="253" t="s">
        <v>4185</v>
      </c>
      <c r="AL181" s="265">
        <f t="shared" si="28"/>
        <v>1</v>
      </c>
      <c r="AM181" s="253" t="s">
        <v>4186</v>
      </c>
      <c r="AN181" s="253" t="s">
        <v>4187</v>
      </c>
      <c r="AO181" s="254">
        <f t="shared" si="31"/>
        <v>0</v>
      </c>
      <c r="AP181" s="253" t="s">
        <v>4188</v>
      </c>
      <c r="AQ181" s="74" t="str">
        <f t="shared" si="36"/>
        <v>https://cyberjapandata.gsi.go.jp/portal/sys/v4/symbols/903.png</v>
      </c>
      <c r="AR181" s="254" t="s">
        <v>4189</v>
      </c>
      <c r="AS181" s="254" t="s">
        <v>4190</v>
      </c>
      <c r="AT181" s="265">
        <f t="shared" si="37"/>
        <v>131.84798670438801</v>
      </c>
      <c r="AU181" s="254" t="s">
        <v>4191</v>
      </c>
      <c r="AV181" s="265">
        <f t="shared" si="38"/>
        <v>32.977971979935603</v>
      </c>
      <c r="AW181" s="254" t="s">
        <v>4192</v>
      </c>
      <c r="AX181" s="254" t="s">
        <v>4193</v>
      </c>
      <c r="AY181" s="244" t="str">
        <f t="shared" si="32"/>
        <v>&lt;Placemark&gt;&lt;name&gt;石丸第１区公民館&lt;/name&gt;&lt;Snippet maxLines="0"&gt;&lt;/Snippet&gt;&lt;description&gt;&lt;![CDATA[名称：石丸第１区公民館&lt;br&gt;住所：佐伯市弥生大字井崎1792番地3&lt;br&gt;施設分類：指定避難所（地震・津波）&lt;br&gt;TEL：&lt;br&gt;：収容人数：50人&lt;br&gt;：&lt;br&gt;：&lt;br&gt;]]&gt;&lt;/description&gt;&lt;Style&gt;&lt;IconStyle&gt;&lt;color&gt;FFFFFFFF&lt;/color&gt;&lt;scale&gt;1&lt;/scale&gt;&lt;heading&gt;0&lt;/heading&gt;&lt;Icon&gt;&lt;href&gt;https://cyberjapandata.gsi.go.jp/portal/sys/v4/symbols/903.png&lt;/href&gt;&lt;/Icon&gt;&lt;/IconStyle&gt;&lt;/Style&gt;&lt;Point&gt;&lt;coordinates&gt;131.847986704388,32.9779719799356&lt;/coordinates&gt;&lt;/Point&gt;&lt;/Placemark&gt;</v>
      </c>
    </row>
    <row r="182" spans="1:51">
      <c r="A182" s="198">
        <v>177</v>
      </c>
      <c r="B182" s="211" t="s">
        <v>5425</v>
      </c>
      <c r="C182" s="4" t="str">
        <f t="shared" si="29"/>
        <v>名称：石丸第２区公民館&lt;br&gt;住所：佐伯市弥生大字井崎1579番地5&lt;br&gt;施設分類：指定避難所（地震・津波）&lt;br&gt;TEL：&lt;br&gt;：収容人数：50人&lt;br&gt;：&lt;br&gt;：&lt;br&gt;</v>
      </c>
      <c r="D182" s="211"/>
      <c r="E182" s="202"/>
      <c r="F182" s="202" t="s">
        <v>4491</v>
      </c>
      <c r="G182" s="202">
        <v>32.977222406401701</v>
      </c>
      <c r="H182" s="202">
        <v>131.84538465065501</v>
      </c>
      <c r="I182" s="202" t="s">
        <v>4110</v>
      </c>
      <c r="J182" s="202" t="s">
        <v>244</v>
      </c>
      <c r="K182" s="240"/>
      <c r="L182" s="240" t="s">
        <v>4111</v>
      </c>
      <c r="M182" s="240"/>
      <c r="N182" s="240"/>
      <c r="O182" s="4" t="s">
        <v>4282</v>
      </c>
      <c r="P182" s="246">
        <v>1</v>
      </c>
      <c r="Q182" s="246"/>
      <c r="R182" s="246" t="str">
        <f t="shared" si="26"/>
        <v>FFFFFFFF</v>
      </c>
      <c r="S182" s="202">
        <v>100</v>
      </c>
      <c r="T182" s="202">
        <v>100</v>
      </c>
      <c r="U182" s="202">
        <v>100</v>
      </c>
      <c r="V182" s="202">
        <v>100</v>
      </c>
      <c r="X182" s="242"/>
      <c r="Z182" s="239">
        <f t="shared" si="30"/>
        <v>0</v>
      </c>
      <c r="AA182" s="253" t="s">
        <v>4179</v>
      </c>
      <c r="AB182" s="265" t="str">
        <f t="shared" si="33"/>
        <v>石丸第２区公民館</v>
      </c>
      <c r="AC182" s="254" t="s">
        <v>4194</v>
      </c>
      <c r="AD182" s="254" t="s">
        <v>4181</v>
      </c>
      <c r="AE182" s="254">
        <f t="shared" si="34"/>
        <v>0</v>
      </c>
      <c r="AF182" s="254" t="s">
        <v>4182</v>
      </c>
      <c r="AG182" s="254" t="s">
        <v>4183</v>
      </c>
      <c r="AH182" s="74" t="str">
        <f t="shared" si="35"/>
        <v>名称：石丸第２区公民館&lt;br&gt;住所：佐伯市弥生大字井崎1579番地5&lt;br&gt;施設分類：指定避難所（地震・津波）&lt;br&gt;TEL：&lt;br&gt;：収容人数：50人&lt;br&gt;：&lt;br&gt;：&lt;br&gt;</v>
      </c>
      <c r="AI182" s="255" t="s">
        <v>4184</v>
      </c>
      <c r="AJ182" s="253" t="str">
        <f t="shared" si="27"/>
        <v>FFFFFFFF</v>
      </c>
      <c r="AK182" s="253" t="s">
        <v>4185</v>
      </c>
      <c r="AL182" s="265">
        <f t="shared" si="28"/>
        <v>1</v>
      </c>
      <c r="AM182" s="253" t="s">
        <v>4186</v>
      </c>
      <c r="AN182" s="253" t="s">
        <v>4187</v>
      </c>
      <c r="AO182" s="254">
        <f t="shared" si="31"/>
        <v>0</v>
      </c>
      <c r="AP182" s="253" t="s">
        <v>4188</v>
      </c>
      <c r="AQ182" s="74" t="str">
        <f t="shared" si="36"/>
        <v>https://cyberjapandata.gsi.go.jp/portal/sys/v4/symbols/921.png</v>
      </c>
      <c r="AR182" s="254" t="s">
        <v>4189</v>
      </c>
      <c r="AS182" s="254" t="s">
        <v>4190</v>
      </c>
      <c r="AT182" s="265">
        <f t="shared" si="37"/>
        <v>131.84538465065501</v>
      </c>
      <c r="AU182" s="254" t="s">
        <v>4191</v>
      </c>
      <c r="AV182" s="265">
        <f t="shared" si="38"/>
        <v>32.977222406401701</v>
      </c>
      <c r="AW182" s="254" t="s">
        <v>4192</v>
      </c>
      <c r="AX182" s="254" t="s">
        <v>4193</v>
      </c>
      <c r="AY182" s="244" t="str">
        <f t="shared" si="32"/>
        <v>&lt;Placemark&gt;&lt;name&gt;石丸第２区公民館&lt;/name&gt;&lt;Snippet maxLines="0"&gt;&lt;/Snippet&gt;&lt;description&gt;&lt;![CDATA[名称：石丸第２区公民館&lt;br&gt;住所：佐伯市弥生大字井崎1579番地5&lt;br&gt;施設分類：指定避難所（地震・津波）&lt;br&gt;TEL：&lt;br&gt;：収容人数：50人&lt;br&gt;：&lt;br&gt;：&lt;br&gt;]]&gt;&lt;/description&gt;&lt;Style&gt;&lt;IconStyle&gt;&lt;color&gt;FFFFFFFF&lt;/color&gt;&lt;scale&gt;1&lt;/scale&gt;&lt;heading&gt;0&lt;/heading&gt;&lt;Icon&gt;&lt;href&gt;https://cyberjapandata.gsi.go.jp/portal/sys/v4/symbols/921.png&lt;/href&gt;&lt;/Icon&gt;&lt;/IconStyle&gt;&lt;/Style&gt;&lt;Point&gt;&lt;coordinates&gt;131.845384650655,32.9772224064017&lt;/coordinates&gt;&lt;/Point&gt;&lt;/Placemark&gt;</v>
      </c>
    </row>
    <row r="183" spans="1:51">
      <c r="A183" s="198">
        <v>178</v>
      </c>
      <c r="B183" s="211" t="s">
        <v>5424</v>
      </c>
      <c r="C183" s="4" t="str">
        <f t="shared" si="29"/>
        <v>名称：昭和中学校（校舎・体育館）&lt;br&gt;住所：弥生大字井崎781番地&lt;br&gt;施設分類：指定避難所（地震・津波）&lt;br&gt;TEL：&lt;br&gt;：収容人数：2120人&lt;br&gt;：&lt;br&gt;：&lt;br&gt;</v>
      </c>
      <c r="D183" s="211"/>
      <c r="E183" s="202"/>
      <c r="F183" s="202" t="s">
        <v>4492</v>
      </c>
      <c r="G183" s="202">
        <v>32.9692719548664</v>
      </c>
      <c r="H183" s="202">
        <v>131.84227585467301</v>
      </c>
      <c r="I183" s="202" t="s">
        <v>4110</v>
      </c>
      <c r="J183" s="202" t="s">
        <v>181</v>
      </c>
      <c r="K183" s="240"/>
      <c r="L183" s="240" t="s">
        <v>4134</v>
      </c>
      <c r="M183" s="240"/>
      <c r="N183" s="240"/>
      <c r="O183" s="4" t="s">
        <v>4282</v>
      </c>
      <c r="P183" s="246">
        <v>1</v>
      </c>
      <c r="Q183" s="246"/>
      <c r="R183" s="246" t="str">
        <f t="shared" si="26"/>
        <v>FFFFFFFF</v>
      </c>
      <c r="S183" s="202">
        <v>100</v>
      </c>
      <c r="T183" s="202">
        <v>100</v>
      </c>
      <c r="U183" s="202">
        <v>100</v>
      </c>
      <c r="V183" s="202">
        <v>100</v>
      </c>
      <c r="X183" s="242"/>
      <c r="Z183" s="239">
        <f t="shared" si="30"/>
        <v>0</v>
      </c>
      <c r="AA183" s="253" t="s">
        <v>4179</v>
      </c>
      <c r="AB183" s="265" t="str">
        <f t="shared" si="33"/>
        <v>昭和中学校（校舎・体育館）</v>
      </c>
      <c r="AC183" s="254" t="s">
        <v>4194</v>
      </c>
      <c r="AD183" s="254" t="s">
        <v>4181</v>
      </c>
      <c r="AE183" s="254">
        <f t="shared" si="34"/>
        <v>0</v>
      </c>
      <c r="AF183" s="254" t="s">
        <v>4182</v>
      </c>
      <c r="AG183" s="254" t="s">
        <v>4183</v>
      </c>
      <c r="AH183" s="74" t="str">
        <f t="shared" si="35"/>
        <v>名称：昭和中学校（校舎・体育館）&lt;br&gt;住所：弥生大字井崎781番地&lt;br&gt;施設分類：指定避難所（地震・津波）&lt;br&gt;TEL：&lt;br&gt;：収容人数：2120人&lt;br&gt;：&lt;br&gt;：&lt;br&gt;</v>
      </c>
      <c r="AI183" s="255" t="s">
        <v>4184</v>
      </c>
      <c r="AJ183" s="253" t="str">
        <f t="shared" si="27"/>
        <v>FFFFFFFF</v>
      </c>
      <c r="AK183" s="253" t="s">
        <v>4185</v>
      </c>
      <c r="AL183" s="265">
        <f t="shared" si="28"/>
        <v>1</v>
      </c>
      <c r="AM183" s="253" t="s">
        <v>4186</v>
      </c>
      <c r="AN183" s="253" t="s">
        <v>4187</v>
      </c>
      <c r="AO183" s="254">
        <f t="shared" si="31"/>
        <v>0</v>
      </c>
      <c r="AP183" s="253" t="s">
        <v>4188</v>
      </c>
      <c r="AQ183" s="74" t="str">
        <f t="shared" si="36"/>
        <v>https://cyberjapandata.gsi.go.jp/portal/sys/v4/symbols/921.png</v>
      </c>
      <c r="AR183" s="254" t="s">
        <v>4189</v>
      </c>
      <c r="AS183" s="254" t="s">
        <v>4190</v>
      </c>
      <c r="AT183" s="265">
        <f t="shared" si="37"/>
        <v>131.84227585467301</v>
      </c>
      <c r="AU183" s="254" t="s">
        <v>4191</v>
      </c>
      <c r="AV183" s="265">
        <f t="shared" si="38"/>
        <v>32.9692719548664</v>
      </c>
      <c r="AW183" s="254" t="s">
        <v>4192</v>
      </c>
      <c r="AX183" s="254" t="s">
        <v>4193</v>
      </c>
      <c r="AY183" s="244" t="str">
        <f t="shared" si="32"/>
        <v>&lt;Placemark&gt;&lt;name&gt;昭和中学校（校舎・体育館）&lt;/name&gt;&lt;Snippet maxLines="0"&gt;&lt;/Snippet&gt;&lt;description&gt;&lt;![CDATA[名称：昭和中学校（校舎・体育館）&lt;br&gt;住所：弥生大字井崎781番地&lt;br&gt;施設分類：指定避難所（地震・津波）&lt;br&gt;TEL：&lt;br&gt;：収容人数：2120人&lt;br&gt;：&lt;br&gt;：&lt;br&gt;]]&gt;&lt;/description&gt;&lt;Style&gt;&lt;IconStyle&gt;&lt;color&gt;FFFFFFFF&lt;/color&gt;&lt;scale&gt;1&lt;/scale&gt;&lt;heading&gt;0&lt;/heading&gt;&lt;Icon&gt;&lt;href&gt;https://cyberjapandata.gsi.go.jp/portal/sys/v4/symbols/921.png&lt;/href&gt;&lt;/Icon&gt;&lt;/IconStyle&gt;&lt;/Style&gt;&lt;Point&gt;&lt;coordinates&gt;131.842275854673,32.9692719548664&lt;/coordinates&gt;&lt;/Point&gt;&lt;/Placemark&gt;</v>
      </c>
    </row>
    <row r="184" spans="1:51">
      <c r="A184" s="198">
        <v>179</v>
      </c>
      <c r="B184" s="211" t="s">
        <v>5423</v>
      </c>
      <c r="C184" s="4" t="str">
        <f t="shared" si="29"/>
        <v>名称：木ノ瀬住宅集会施設&lt;br&gt;住所：佐伯市弥生大字井崎1798番地13&lt;br&gt;施設分類：指定避難所（地震・津波）&lt;br&gt;TEL：&lt;br&gt;：収容人数：20人&lt;br&gt;：&lt;br&gt;：&lt;br&gt;</v>
      </c>
      <c r="D184" s="211"/>
      <c r="E184" s="245"/>
      <c r="F184" s="202" t="s">
        <v>4493</v>
      </c>
      <c r="G184" s="245">
        <v>32.9786589408832</v>
      </c>
      <c r="H184" s="202">
        <v>131.84783727212101</v>
      </c>
      <c r="I184" s="245" t="s">
        <v>4110</v>
      </c>
      <c r="J184" s="245" t="s">
        <v>246</v>
      </c>
      <c r="K184" s="240"/>
      <c r="L184" s="240" t="s">
        <v>4135</v>
      </c>
      <c r="M184" s="240"/>
      <c r="N184" s="240"/>
      <c r="O184" s="4" t="s">
        <v>4282</v>
      </c>
      <c r="P184" s="246">
        <v>1</v>
      </c>
      <c r="Q184" s="246"/>
      <c r="R184" s="246" t="str">
        <f t="shared" si="26"/>
        <v>FFFFFFFF</v>
      </c>
      <c r="S184" s="202">
        <v>100</v>
      </c>
      <c r="T184" s="202">
        <v>100</v>
      </c>
      <c r="U184" s="202">
        <v>100</v>
      </c>
      <c r="V184" s="202">
        <v>100</v>
      </c>
      <c r="X184" s="242"/>
      <c r="Z184" s="239">
        <f t="shared" si="30"/>
        <v>0</v>
      </c>
      <c r="AA184" s="253" t="s">
        <v>4179</v>
      </c>
      <c r="AB184" s="265" t="str">
        <f t="shared" si="33"/>
        <v>木ノ瀬住宅集会施設</v>
      </c>
      <c r="AC184" s="254" t="s">
        <v>4194</v>
      </c>
      <c r="AD184" s="254" t="s">
        <v>4181</v>
      </c>
      <c r="AE184" s="254">
        <f t="shared" si="34"/>
        <v>0</v>
      </c>
      <c r="AF184" s="254" t="s">
        <v>4182</v>
      </c>
      <c r="AG184" s="254" t="s">
        <v>4183</v>
      </c>
      <c r="AH184" s="74" t="str">
        <f t="shared" si="35"/>
        <v>名称：木ノ瀬住宅集会施設&lt;br&gt;住所：佐伯市弥生大字井崎1798番地13&lt;br&gt;施設分類：指定避難所（地震・津波）&lt;br&gt;TEL：&lt;br&gt;：収容人数：20人&lt;br&gt;：&lt;br&gt;：&lt;br&gt;</v>
      </c>
      <c r="AI184" s="255" t="s">
        <v>4184</v>
      </c>
      <c r="AJ184" s="253" t="str">
        <f t="shared" si="27"/>
        <v>FFFFFFFF</v>
      </c>
      <c r="AK184" s="253" t="s">
        <v>4185</v>
      </c>
      <c r="AL184" s="265">
        <f t="shared" si="28"/>
        <v>1</v>
      </c>
      <c r="AM184" s="253" t="s">
        <v>4186</v>
      </c>
      <c r="AN184" s="253" t="s">
        <v>4187</v>
      </c>
      <c r="AO184" s="254">
        <f t="shared" si="31"/>
        <v>0</v>
      </c>
      <c r="AP184" s="253" t="s">
        <v>4188</v>
      </c>
      <c r="AQ184" s="74" t="str">
        <f t="shared" si="36"/>
        <v>https://cyberjapandata.gsi.go.jp/portal/sys/v4/symbols/921.png</v>
      </c>
      <c r="AR184" s="254" t="s">
        <v>4189</v>
      </c>
      <c r="AS184" s="254" t="s">
        <v>4190</v>
      </c>
      <c r="AT184" s="265">
        <f t="shared" si="37"/>
        <v>131.84783727212101</v>
      </c>
      <c r="AU184" s="254" t="s">
        <v>4191</v>
      </c>
      <c r="AV184" s="265">
        <f t="shared" si="38"/>
        <v>32.9786589408832</v>
      </c>
      <c r="AW184" s="254" t="s">
        <v>4192</v>
      </c>
      <c r="AX184" s="254" t="s">
        <v>4193</v>
      </c>
      <c r="AY184" s="244" t="str">
        <f t="shared" si="32"/>
        <v>&lt;Placemark&gt;&lt;name&gt;木ノ瀬住宅集会施設&lt;/name&gt;&lt;Snippet maxLines="0"&gt;&lt;/Snippet&gt;&lt;description&gt;&lt;![CDATA[名称：木ノ瀬住宅集会施設&lt;br&gt;住所：佐伯市弥生大字井崎1798番地13&lt;br&gt;施設分類：指定避難所（地震・津波）&lt;br&gt;TEL：&lt;br&gt;：収容人数：20人&lt;br&gt;：&lt;br&gt;：&lt;br&gt;]]&gt;&lt;/description&gt;&lt;Style&gt;&lt;IconStyle&gt;&lt;color&gt;FFFFFFFF&lt;/color&gt;&lt;scale&gt;1&lt;/scale&gt;&lt;heading&gt;0&lt;/heading&gt;&lt;Icon&gt;&lt;href&gt;https://cyberjapandata.gsi.go.jp/portal/sys/v4/symbols/921.png&lt;/href&gt;&lt;/Icon&gt;&lt;/IconStyle&gt;&lt;/Style&gt;&lt;Point&gt;&lt;coordinates&gt;131.847837272121,32.9786589408832&lt;/coordinates&gt;&lt;/Point&gt;&lt;/Placemark&gt;</v>
      </c>
    </row>
    <row r="185" spans="1:51">
      <c r="A185" s="198">
        <v>180</v>
      </c>
      <c r="B185" s="211" t="s">
        <v>5422</v>
      </c>
      <c r="C185" s="4" t="str">
        <f t="shared" si="29"/>
        <v>名称：弥生地区公民館&lt;br&gt;住所：弥生大字上小倉1157番地2&lt;br&gt;施設分類：指定避難所（地震・津波）&lt;br&gt;TEL：&lt;br&gt;：収容人数：890人&lt;br&gt;：&lt;br&gt;：&lt;br&gt;</v>
      </c>
      <c r="D185" s="211"/>
      <c r="E185" s="245"/>
      <c r="F185" s="202" t="s">
        <v>4494</v>
      </c>
      <c r="G185" s="245">
        <v>32.967398579190402</v>
      </c>
      <c r="H185" s="202">
        <v>131.83991509671199</v>
      </c>
      <c r="I185" s="245" t="s">
        <v>4110</v>
      </c>
      <c r="J185" s="245" t="s">
        <v>182</v>
      </c>
      <c r="K185" s="240"/>
      <c r="L185" s="240" t="s">
        <v>4136</v>
      </c>
      <c r="M185" s="240"/>
      <c r="N185" s="240"/>
      <c r="O185" s="4" t="s">
        <v>4282</v>
      </c>
      <c r="P185" s="246">
        <v>1</v>
      </c>
      <c r="Q185" s="246"/>
      <c r="R185" s="246" t="str">
        <f t="shared" si="26"/>
        <v>FFFFFFFF</v>
      </c>
      <c r="S185" s="202">
        <v>100</v>
      </c>
      <c r="T185" s="202">
        <v>100</v>
      </c>
      <c r="U185" s="202">
        <v>100</v>
      </c>
      <c r="V185" s="202">
        <v>100</v>
      </c>
      <c r="X185" s="242"/>
      <c r="Z185" s="239">
        <f t="shared" si="30"/>
        <v>0</v>
      </c>
      <c r="AA185" s="253" t="s">
        <v>4179</v>
      </c>
      <c r="AB185" s="265" t="str">
        <f t="shared" si="33"/>
        <v>弥生地区公民館</v>
      </c>
      <c r="AC185" s="254" t="s">
        <v>4194</v>
      </c>
      <c r="AD185" s="254" t="s">
        <v>4181</v>
      </c>
      <c r="AE185" s="254">
        <f t="shared" si="34"/>
        <v>0</v>
      </c>
      <c r="AF185" s="254" t="s">
        <v>4182</v>
      </c>
      <c r="AG185" s="254" t="s">
        <v>4183</v>
      </c>
      <c r="AH185" s="74" t="str">
        <f t="shared" si="35"/>
        <v>名称：弥生地区公民館&lt;br&gt;住所：弥生大字上小倉1157番地2&lt;br&gt;施設分類：指定避難所（地震・津波）&lt;br&gt;TEL：&lt;br&gt;：収容人数：890人&lt;br&gt;：&lt;br&gt;：&lt;br&gt;</v>
      </c>
      <c r="AI185" s="255" t="s">
        <v>4184</v>
      </c>
      <c r="AJ185" s="253" t="str">
        <f t="shared" si="27"/>
        <v>FFFFFFFF</v>
      </c>
      <c r="AK185" s="253" t="s">
        <v>4185</v>
      </c>
      <c r="AL185" s="265">
        <f t="shared" si="28"/>
        <v>1</v>
      </c>
      <c r="AM185" s="253" t="s">
        <v>4186</v>
      </c>
      <c r="AN185" s="253" t="s">
        <v>4187</v>
      </c>
      <c r="AO185" s="254">
        <f t="shared" si="31"/>
        <v>0</v>
      </c>
      <c r="AP185" s="253" t="s">
        <v>4188</v>
      </c>
      <c r="AQ185" s="74" t="str">
        <f t="shared" si="36"/>
        <v>https://cyberjapandata.gsi.go.jp/portal/sys/v4/symbols/921.png</v>
      </c>
      <c r="AR185" s="254" t="s">
        <v>4189</v>
      </c>
      <c r="AS185" s="254" t="s">
        <v>4190</v>
      </c>
      <c r="AT185" s="265">
        <f t="shared" si="37"/>
        <v>131.83991509671199</v>
      </c>
      <c r="AU185" s="254" t="s">
        <v>4191</v>
      </c>
      <c r="AV185" s="265">
        <f t="shared" si="38"/>
        <v>32.967398579190402</v>
      </c>
      <c r="AW185" s="254" t="s">
        <v>4192</v>
      </c>
      <c r="AX185" s="254" t="s">
        <v>4193</v>
      </c>
      <c r="AY185" s="244" t="str">
        <f t="shared" si="32"/>
        <v>&lt;Placemark&gt;&lt;name&gt;弥生地区公民館&lt;/name&gt;&lt;Snippet maxLines="0"&gt;&lt;/Snippet&gt;&lt;description&gt;&lt;![CDATA[名称：弥生地区公民館&lt;br&gt;住所：弥生大字上小倉1157番地2&lt;br&gt;施設分類：指定避難所（地震・津波）&lt;br&gt;TEL：&lt;br&gt;：収容人数：890人&lt;br&gt;：&lt;br&gt;：&lt;br&gt;]]&gt;&lt;/description&gt;&lt;Style&gt;&lt;IconStyle&gt;&lt;color&gt;FFFFFFFF&lt;/color&gt;&lt;scale&gt;1&lt;/scale&gt;&lt;heading&gt;0&lt;/heading&gt;&lt;Icon&gt;&lt;href&gt;https://cyberjapandata.gsi.go.jp/portal/sys/v4/symbols/921.png&lt;/href&gt;&lt;/Icon&gt;&lt;/IconStyle&gt;&lt;/Style&gt;&lt;Point&gt;&lt;coordinates&gt;131.839915096712,32.9673985791904&lt;/coordinates&gt;&lt;/Point&gt;&lt;/Placemark&gt;</v>
      </c>
    </row>
    <row r="186" spans="1:51">
      <c r="A186" s="198">
        <v>181</v>
      </c>
      <c r="B186" s="211" t="s">
        <v>5421</v>
      </c>
      <c r="C186" s="4" t="str">
        <f t="shared" si="29"/>
        <v>名称：武道場（弥生スポーツ公園）&lt;br&gt;住所：佐伯市弥生大字上小倉1211番地&lt;br&gt;施設分類：指定避難所（地震・津波）&lt;br&gt;TEL：&lt;br&gt;：収容人数：170人&lt;br&gt;：&lt;br&gt;：&lt;br&gt;</v>
      </c>
      <c r="D186" s="211"/>
      <c r="E186" s="202"/>
      <c r="F186" s="202" t="s">
        <v>4495</v>
      </c>
      <c r="G186" s="202">
        <v>32.968992732038998</v>
      </c>
      <c r="H186" s="202">
        <v>131.841119529336</v>
      </c>
      <c r="I186" s="202" t="s">
        <v>4110</v>
      </c>
      <c r="J186" s="202" t="s">
        <v>248</v>
      </c>
      <c r="K186" s="240"/>
      <c r="L186" s="240" t="s">
        <v>4131</v>
      </c>
      <c r="M186" s="240"/>
      <c r="N186" s="240"/>
      <c r="O186" s="4" t="s">
        <v>4283</v>
      </c>
      <c r="P186" s="246">
        <v>1</v>
      </c>
      <c r="Q186" s="246"/>
      <c r="R186" s="246" t="str">
        <f t="shared" si="26"/>
        <v>FFFFFFFF</v>
      </c>
      <c r="S186" s="202">
        <v>100</v>
      </c>
      <c r="T186" s="202">
        <v>100</v>
      </c>
      <c r="U186" s="202">
        <v>100</v>
      </c>
      <c r="V186" s="202">
        <v>100</v>
      </c>
      <c r="X186" s="242"/>
      <c r="Z186" s="239">
        <f t="shared" si="30"/>
        <v>0</v>
      </c>
      <c r="AA186" s="253" t="s">
        <v>4179</v>
      </c>
      <c r="AB186" s="265" t="str">
        <f t="shared" si="33"/>
        <v>武道場（弥生スポーツ公園）</v>
      </c>
      <c r="AC186" s="254" t="s">
        <v>4194</v>
      </c>
      <c r="AD186" s="254" t="s">
        <v>4181</v>
      </c>
      <c r="AE186" s="254">
        <f t="shared" si="34"/>
        <v>0</v>
      </c>
      <c r="AF186" s="254" t="s">
        <v>4182</v>
      </c>
      <c r="AG186" s="254" t="s">
        <v>4183</v>
      </c>
      <c r="AH186" s="74" t="str">
        <f t="shared" si="35"/>
        <v>名称：武道場（弥生スポーツ公園）&lt;br&gt;住所：佐伯市弥生大字上小倉1211番地&lt;br&gt;施設分類：指定避難所（地震・津波）&lt;br&gt;TEL：&lt;br&gt;：収容人数：170人&lt;br&gt;：&lt;br&gt;：&lt;br&gt;</v>
      </c>
      <c r="AI186" s="255" t="s">
        <v>4184</v>
      </c>
      <c r="AJ186" s="253" t="str">
        <f t="shared" si="27"/>
        <v>FFFFFFFF</v>
      </c>
      <c r="AK186" s="253" t="s">
        <v>4185</v>
      </c>
      <c r="AL186" s="265">
        <f t="shared" si="28"/>
        <v>1</v>
      </c>
      <c r="AM186" s="253" t="s">
        <v>4186</v>
      </c>
      <c r="AN186" s="253" t="s">
        <v>4187</v>
      </c>
      <c r="AO186" s="254">
        <f t="shared" si="31"/>
        <v>0</v>
      </c>
      <c r="AP186" s="253" t="s">
        <v>4188</v>
      </c>
      <c r="AQ186" s="74" t="str">
        <f t="shared" si="36"/>
        <v>https://cyberjapandata.gsi.go.jp/portal/sys/v4/symbols/903.png</v>
      </c>
      <c r="AR186" s="254" t="s">
        <v>4189</v>
      </c>
      <c r="AS186" s="254" t="s">
        <v>4190</v>
      </c>
      <c r="AT186" s="265">
        <f t="shared" si="37"/>
        <v>131.841119529336</v>
      </c>
      <c r="AU186" s="254" t="s">
        <v>4191</v>
      </c>
      <c r="AV186" s="265">
        <f t="shared" si="38"/>
        <v>32.968992732038998</v>
      </c>
      <c r="AW186" s="254" t="s">
        <v>4192</v>
      </c>
      <c r="AX186" s="254" t="s">
        <v>4193</v>
      </c>
      <c r="AY186" s="244" t="str">
        <f t="shared" si="32"/>
        <v>&lt;Placemark&gt;&lt;name&gt;武道場（弥生スポーツ公園）&lt;/name&gt;&lt;Snippet maxLines="0"&gt;&lt;/Snippet&gt;&lt;description&gt;&lt;![CDATA[名称：武道場（弥生スポーツ公園）&lt;br&gt;住所：佐伯市弥生大字上小倉1211番地&lt;br&gt;施設分類：指定避難所（地震・津波）&lt;br&gt;TEL：&lt;br&gt;：収容人数：170人&lt;br&gt;：&lt;br&gt;：&lt;br&gt;]]&gt;&lt;/description&gt;&lt;Style&gt;&lt;IconStyle&gt;&lt;color&gt;FFFFFFFF&lt;/color&gt;&lt;scale&gt;1&lt;/scale&gt;&lt;heading&gt;0&lt;/heading&gt;&lt;Icon&gt;&lt;href&gt;https://cyberjapandata.gsi.go.jp/portal/sys/v4/symbols/903.png&lt;/href&gt;&lt;/Icon&gt;&lt;/IconStyle&gt;&lt;/Style&gt;&lt;Point&gt;&lt;coordinates&gt;131.841119529336,32.968992732039&lt;/coordinates&gt;&lt;/Point&gt;&lt;/Placemark&gt;</v>
      </c>
    </row>
    <row r="187" spans="1:51">
      <c r="A187" s="198">
        <v>182</v>
      </c>
      <c r="B187" s="211" t="s">
        <v>5420</v>
      </c>
      <c r="C187" s="4" t="str">
        <f t="shared" si="29"/>
        <v>名称：弥生児童館&lt;br&gt;住所：佐伯市弥生大字上小倉1211番地&lt;br&gt;施設分類：指定避難所（地震・津波）&lt;br&gt;TEL：&lt;br&gt;：収容人数：90人&lt;br&gt;：&lt;br&gt;：&lt;br&gt;</v>
      </c>
      <c r="D187" s="211"/>
      <c r="E187" s="202"/>
      <c r="F187" s="202" t="s">
        <v>4496</v>
      </c>
      <c r="G187" s="202">
        <v>32.968796171129497</v>
      </c>
      <c r="H187" s="202">
        <v>131.840924223938</v>
      </c>
      <c r="I187" s="202" t="s">
        <v>4110</v>
      </c>
      <c r="J187" s="202" t="s">
        <v>248</v>
      </c>
      <c r="K187" s="240"/>
      <c r="L187" s="240" t="s">
        <v>4118</v>
      </c>
      <c r="M187" s="240"/>
      <c r="N187" s="240"/>
      <c r="O187" s="4" t="s">
        <v>4283</v>
      </c>
      <c r="P187" s="246">
        <v>1</v>
      </c>
      <c r="Q187" s="246"/>
      <c r="R187" s="246" t="str">
        <f t="shared" si="26"/>
        <v>FFFFFFFF</v>
      </c>
      <c r="S187" s="202">
        <v>100</v>
      </c>
      <c r="T187" s="202">
        <v>100</v>
      </c>
      <c r="U187" s="202">
        <v>100</v>
      </c>
      <c r="V187" s="202">
        <v>100</v>
      </c>
      <c r="X187" s="242"/>
      <c r="Z187" s="239">
        <f t="shared" si="30"/>
        <v>0</v>
      </c>
      <c r="AA187" s="253" t="s">
        <v>4179</v>
      </c>
      <c r="AB187" s="265" t="str">
        <f t="shared" si="33"/>
        <v>弥生児童館</v>
      </c>
      <c r="AC187" s="254" t="s">
        <v>4194</v>
      </c>
      <c r="AD187" s="254" t="s">
        <v>4181</v>
      </c>
      <c r="AE187" s="254">
        <f t="shared" si="34"/>
        <v>0</v>
      </c>
      <c r="AF187" s="254" t="s">
        <v>4182</v>
      </c>
      <c r="AG187" s="254" t="s">
        <v>4183</v>
      </c>
      <c r="AH187" s="74" t="str">
        <f t="shared" si="35"/>
        <v>名称：弥生児童館&lt;br&gt;住所：佐伯市弥生大字上小倉1211番地&lt;br&gt;施設分類：指定避難所（地震・津波）&lt;br&gt;TEL：&lt;br&gt;：収容人数：90人&lt;br&gt;：&lt;br&gt;：&lt;br&gt;</v>
      </c>
      <c r="AI187" s="255" t="s">
        <v>4184</v>
      </c>
      <c r="AJ187" s="253" t="str">
        <f t="shared" si="27"/>
        <v>FFFFFFFF</v>
      </c>
      <c r="AK187" s="253" t="s">
        <v>4185</v>
      </c>
      <c r="AL187" s="265">
        <f t="shared" si="28"/>
        <v>1</v>
      </c>
      <c r="AM187" s="253" t="s">
        <v>4186</v>
      </c>
      <c r="AN187" s="253" t="s">
        <v>4187</v>
      </c>
      <c r="AO187" s="254">
        <f t="shared" si="31"/>
        <v>0</v>
      </c>
      <c r="AP187" s="253" t="s">
        <v>4188</v>
      </c>
      <c r="AQ187" s="74" t="str">
        <f t="shared" si="36"/>
        <v>https://cyberjapandata.gsi.go.jp/portal/sys/v4/symbols/903.png</v>
      </c>
      <c r="AR187" s="254" t="s">
        <v>4189</v>
      </c>
      <c r="AS187" s="254" t="s">
        <v>4190</v>
      </c>
      <c r="AT187" s="265">
        <f t="shared" si="37"/>
        <v>131.840924223938</v>
      </c>
      <c r="AU187" s="254" t="s">
        <v>4191</v>
      </c>
      <c r="AV187" s="265">
        <f t="shared" si="38"/>
        <v>32.968796171129497</v>
      </c>
      <c r="AW187" s="254" t="s">
        <v>4192</v>
      </c>
      <c r="AX187" s="254" t="s">
        <v>4193</v>
      </c>
      <c r="AY187" s="244" t="str">
        <f t="shared" si="32"/>
        <v>&lt;Placemark&gt;&lt;name&gt;弥生児童館&lt;/name&gt;&lt;Snippet maxLines="0"&gt;&lt;/Snippet&gt;&lt;description&gt;&lt;![CDATA[名称：弥生児童館&lt;br&gt;住所：佐伯市弥生大字上小倉1211番地&lt;br&gt;施設分類：指定避難所（地震・津波）&lt;br&gt;TEL：&lt;br&gt;：収容人数：90人&lt;br&gt;：&lt;br&gt;：&lt;br&gt;]]&gt;&lt;/description&gt;&lt;Style&gt;&lt;IconStyle&gt;&lt;color&gt;FFFFFFFF&lt;/color&gt;&lt;scale&gt;1&lt;/scale&gt;&lt;heading&gt;0&lt;/heading&gt;&lt;Icon&gt;&lt;href&gt;https://cyberjapandata.gsi.go.jp/portal/sys/v4/symbols/903.png&lt;/href&gt;&lt;/Icon&gt;&lt;/IconStyle&gt;&lt;/Style&gt;&lt;Point&gt;&lt;coordinates&gt;131.840924223938,32.9687961711295&lt;/coordinates&gt;&lt;/Point&gt;&lt;/Placemark&gt;</v>
      </c>
    </row>
    <row r="188" spans="1:51">
      <c r="A188" s="198">
        <v>183</v>
      </c>
      <c r="B188" s="211" t="s">
        <v>5386</v>
      </c>
      <c r="C188" s="4" t="str">
        <f t="shared" si="29"/>
        <v>名称：弥生老人デイサービスセンター&lt;br&gt;住所：佐伯市弥生大字上小倉1208番地&lt;br&gt;施設分類：指定避難所（地震・津波）&lt;br&gt;TEL：&lt;br&gt;：収容人数：180人&lt;br&gt;：&lt;br&gt;：&lt;br&gt;</v>
      </c>
      <c r="D188" s="211"/>
      <c r="E188" s="202"/>
      <c r="F188" s="202" t="s">
        <v>4497</v>
      </c>
      <c r="G188" s="202">
        <v>32.969232407835896</v>
      </c>
      <c r="H188" s="202">
        <v>131.84069517860499</v>
      </c>
      <c r="I188" s="202" t="s">
        <v>4110</v>
      </c>
      <c r="J188" s="202" t="s">
        <v>37</v>
      </c>
      <c r="K188" s="240"/>
      <c r="L188" s="240" t="s">
        <v>4126</v>
      </c>
      <c r="M188" s="240"/>
      <c r="N188" s="240"/>
      <c r="O188" s="4" t="s">
        <v>4283</v>
      </c>
      <c r="P188" s="246">
        <v>1</v>
      </c>
      <c r="Q188" s="246"/>
      <c r="R188" s="246" t="str">
        <f t="shared" si="26"/>
        <v>FFFFFFFF</v>
      </c>
      <c r="S188" s="202">
        <v>100</v>
      </c>
      <c r="T188" s="202">
        <v>100</v>
      </c>
      <c r="U188" s="202">
        <v>100</v>
      </c>
      <c r="V188" s="202">
        <v>100</v>
      </c>
      <c r="X188" s="242"/>
      <c r="Z188" s="239">
        <f t="shared" si="30"/>
        <v>0</v>
      </c>
      <c r="AA188" s="253" t="s">
        <v>4179</v>
      </c>
      <c r="AB188" s="265" t="str">
        <f t="shared" si="33"/>
        <v>弥生老人デイサービスセンター</v>
      </c>
      <c r="AC188" s="254" t="s">
        <v>4194</v>
      </c>
      <c r="AD188" s="254" t="s">
        <v>4181</v>
      </c>
      <c r="AE188" s="254">
        <f t="shared" si="34"/>
        <v>0</v>
      </c>
      <c r="AF188" s="254" t="s">
        <v>4182</v>
      </c>
      <c r="AG188" s="254" t="s">
        <v>4183</v>
      </c>
      <c r="AH188" s="74" t="str">
        <f t="shared" si="35"/>
        <v>名称：弥生老人デイサービスセンター&lt;br&gt;住所：佐伯市弥生大字上小倉1208番地&lt;br&gt;施設分類：指定避難所（地震・津波）&lt;br&gt;TEL：&lt;br&gt;：収容人数：180人&lt;br&gt;：&lt;br&gt;：&lt;br&gt;</v>
      </c>
      <c r="AI188" s="255" t="s">
        <v>4184</v>
      </c>
      <c r="AJ188" s="253" t="str">
        <f t="shared" si="27"/>
        <v>FFFFFFFF</v>
      </c>
      <c r="AK188" s="253" t="s">
        <v>4185</v>
      </c>
      <c r="AL188" s="265">
        <f t="shared" si="28"/>
        <v>1</v>
      </c>
      <c r="AM188" s="253" t="s">
        <v>4186</v>
      </c>
      <c r="AN188" s="253" t="s">
        <v>4187</v>
      </c>
      <c r="AO188" s="254">
        <f t="shared" si="31"/>
        <v>0</v>
      </c>
      <c r="AP188" s="253" t="s">
        <v>4188</v>
      </c>
      <c r="AQ188" s="74" t="str">
        <f t="shared" si="36"/>
        <v>https://cyberjapandata.gsi.go.jp/portal/sys/v4/symbols/903.png</v>
      </c>
      <c r="AR188" s="254" t="s">
        <v>4189</v>
      </c>
      <c r="AS188" s="254" t="s">
        <v>4190</v>
      </c>
      <c r="AT188" s="265">
        <f t="shared" si="37"/>
        <v>131.84069517860499</v>
      </c>
      <c r="AU188" s="254" t="s">
        <v>4191</v>
      </c>
      <c r="AV188" s="265">
        <f t="shared" si="38"/>
        <v>32.969232407835896</v>
      </c>
      <c r="AW188" s="254" t="s">
        <v>4192</v>
      </c>
      <c r="AX188" s="254" t="s">
        <v>4193</v>
      </c>
      <c r="AY188" s="244" t="str">
        <f t="shared" si="32"/>
        <v>&lt;Placemark&gt;&lt;name&gt;弥生老人デイサービスセンター&lt;/name&gt;&lt;Snippet maxLines="0"&gt;&lt;/Snippet&gt;&lt;description&gt;&lt;![CDATA[名称：弥生老人デイサービスセンター&lt;br&gt;住所：佐伯市弥生大字上小倉1208番地&lt;br&gt;施設分類：指定避難所（地震・津波）&lt;br&gt;TEL：&lt;br&gt;：収容人数：180人&lt;br&gt;：&lt;br&gt;：&lt;br&gt;]]&gt;&lt;/description&gt;&lt;Style&gt;&lt;IconStyle&gt;&lt;color&gt;FFFFFFFF&lt;/color&gt;&lt;scale&gt;1&lt;/scale&gt;&lt;heading&gt;0&lt;/heading&gt;&lt;Icon&gt;&lt;href&gt;https://cyberjapandata.gsi.go.jp/portal/sys/v4/symbols/903.png&lt;/href&gt;&lt;/Icon&gt;&lt;/IconStyle&gt;&lt;/Style&gt;&lt;Point&gt;&lt;coordinates&gt;131.840695178605,32.9692324078359&lt;/coordinates&gt;&lt;/Point&gt;&lt;/Placemark&gt;</v>
      </c>
    </row>
    <row r="189" spans="1:51">
      <c r="A189" s="198">
        <v>184</v>
      </c>
      <c r="B189" s="211" t="s">
        <v>5268</v>
      </c>
      <c r="C189" s="4" t="str">
        <f t="shared" si="29"/>
        <v>名称：道の駅やよい&lt;br&gt;住所：佐伯市弥生大字上小倉898番地1&lt;br&gt;施設分類：指定避難所（地震・津波）&lt;br&gt;TEL：&lt;br&gt;：収容人数：580人&lt;br&gt;：&lt;br&gt;：&lt;br&gt;</v>
      </c>
      <c r="D189" s="211"/>
      <c r="E189" s="202"/>
      <c r="F189" s="202" t="s">
        <v>4498</v>
      </c>
      <c r="G189" s="202">
        <v>32.964520989632597</v>
      </c>
      <c r="H189" s="202">
        <v>131.83869517922099</v>
      </c>
      <c r="I189" s="202" t="s">
        <v>4110</v>
      </c>
      <c r="J189" s="202" t="s">
        <v>249</v>
      </c>
      <c r="K189" s="240"/>
      <c r="L189" s="240" t="s">
        <v>4137</v>
      </c>
      <c r="M189" s="240"/>
      <c r="N189" s="240"/>
      <c r="O189" s="4" t="s">
        <v>4282</v>
      </c>
      <c r="P189" s="246">
        <v>1</v>
      </c>
      <c r="Q189" s="246"/>
      <c r="R189" s="246" t="str">
        <f t="shared" si="26"/>
        <v>FFFFFFFF</v>
      </c>
      <c r="S189" s="202">
        <v>100</v>
      </c>
      <c r="T189" s="202">
        <v>100</v>
      </c>
      <c r="U189" s="202">
        <v>100</v>
      </c>
      <c r="V189" s="202">
        <v>100</v>
      </c>
      <c r="X189" s="242"/>
      <c r="Z189" s="239">
        <f t="shared" si="30"/>
        <v>0</v>
      </c>
      <c r="AA189" s="253" t="s">
        <v>4179</v>
      </c>
      <c r="AB189" s="265" t="str">
        <f t="shared" si="33"/>
        <v>道の駅やよい</v>
      </c>
      <c r="AC189" s="254" t="s">
        <v>4194</v>
      </c>
      <c r="AD189" s="254" t="s">
        <v>4181</v>
      </c>
      <c r="AE189" s="254">
        <f t="shared" si="34"/>
        <v>0</v>
      </c>
      <c r="AF189" s="254" t="s">
        <v>4182</v>
      </c>
      <c r="AG189" s="254" t="s">
        <v>4183</v>
      </c>
      <c r="AH189" s="74" t="str">
        <f t="shared" si="35"/>
        <v>名称：道の駅やよい&lt;br&gt;住所：佐伯市弥生大字上小倉898番地1&lt;br&gt;施設分類：指定避難所（地震・津波）&lt;br&gt;TEL：&lt;br&gt;：収容人数：580人&lt;br&gt;：&lt;br&gt;：&lt;br&gt;</v>
      </c>
      <c r="AI189" s="255" t="s">
        <v>4184</v>
      </c>
      <c r="AJ189" s="253" t="str">
        <f t="shared" si="27"/>
        <v>FFFFFFFF</v>
      </c>
      <c r="AK189" s="253" t="s">
        <v>4185</v>
      </c>
      <c r="AL189" s="265">
        <f t="shared" si="28"/>
        <v>1</v>
      </c>
      <c r="AM189" s="253" t="s">
        <v>4186</v>
      </c>
      <c r="AN189" s="253" t="s">
        <v>4187</v>
      </c>
      <c r="AO189" s="254">
        <f t="shared" si="31"/>
        <v>0</v>
      </c>
      <c r="AP189" s="253" t="s">
        <v>4188</v>
      </c>
      <c r="AQ189" s="74" t="str">
        <f t="shared" si="36"/>
        <v>https://cyberjapandata.gsi.go.jp/portal/sys/v4/symbols/921.png</v>
      </c>
      <c r="AR189" s="254" t="s">
        <v>4189</v>
      </c>
      <c r="AS189" s="254" t="s">
        <v>4190</v>
      </c>
      <c r="AT189" s="265">
        <f t="shared" si="37"/>
        <v>131.83869517922099</v>
      </c>
      <c r="AU189" s="254" t="s">
        <v>4191</v>
      </c>
      <c r="AV189" s="265">
        <f t="shared" si="38"/>
        <v>32.964520989632597</v>
      </c>
      <c r="AW189" s="254" t="s">
        <v>4192</v>
      </c>
      <c r="AX189" s="254" t="s">
        <v>4193</v>
      </c>
      <c r="AY189" s="244" t="str">
        <f t="shared" si="32"/>
        <v>&lt;Placemark&gt;&lt;name&gt;道の駅やよい&lt;/name&gt;&lt;Snippet maxLines="0"&gt;&lt;/Snippet&gt;&lt;description&gt;&lt;![CDATA[名称：道の駅やよい&lt;br&gt;住所：佐伯市弥生大字上小倉898番地1&lt;br&gt;施設分類：指定避難所（地震・津波）&lt;br&gt;TEL：&lt;br&gt;：収容人数：580人&lt;br&gt;：&lt;br&gt;：&lt;br&gt;]]&gt;&lt;/description&gt;&lt;Style&gt;&lt;IconStyle&gt;&lt;color&gt;FFFFFFFF&lt;/color&gt;&lt;scale&gt;1&lt;/scale&gt;&lt;heading&gt;0&lt;/heading&gt;&lt;Icon&gt;&lt;href&gt;https://cyberjapandata.gsi.go.jp/portal/sys/v4/symbols/921.png&lt;/href&gt;&lt;/Icon&gt;&lt;/IconStyle&gt;&lt;/Style&gt;&lt;Point&gt;&lt;coordinates&gt;131.838695179221,32.9645209896326&lt;/coordinates&gt;&lt;/Point&gt;&lt;/Placemark&gt;</v>
      </c>
    </row>
    <row r="190" spans="1:51">
      <c r="A190" s="198">
        <v>185</v>
      </c>
      <c r="B190" s="211" t="s">
        <v>5419</v>
      </c>
      <c r="C190" s="4" t="str">
        <f t="shared" si="29"/>
        <v>名称：上野小学校（体育館）&lt;br&gt;住所：佐伯市弥生大字上小倉456&lt;br&gt;施設分類：指定避難所（地震・津波）&lt;br&gt;TEL：&lt;br&gt;：収容人数：160人&lt;br&gt;：&lt;br&gt;：&lt;br&gt;</v>
      </c>
      <c r="D190" s="211"/>
      <c r="E190" s="245"/>
      <c r="F190" s="202" t="s">
        <v>4499</v>
      </c>
      <c r="G190" s="245">
        <v>32.970446831964601</v>
      </c>
      <c r="H190" s="202">
        <v>131.83455336997801</v>
      </c>
      <c r="I190" s="245" t="s">
        <v>4110</v>
      </c>
      <c r="J190" s="245" t="s">
        <v>2241</v>
      </c>
      <c r="K190" s="240"/>
      <c r="L190" s="240" t="s">
        <v>4125</v>
      </c>
      <c r="M190" s="240"/>
      <c r="N190" s="240"/>
      <c r="O190" s="4" t="s">
        <v>4282</v>
      </c>
      <c r="P190" s="246">
        <v>1</v>
      </c>
      <c r="Q190" s="246"/>
      <c r="R190" s="246" t="str">
        <f t="shared" si="26"/>
        <v>FFFFFFFF</v>
      </c>
      <c r="S190" s="202">
        <v>100</v>
      </c>
      <c r="T190" s="202">
        <v>100</v>
      </c>
      <c r="U190" s="202">
        <v>100</v>
      </c>
      <c r="V190" s="202">
        <v>100</v>
      </c>
      <c r="X190" s="242"/>
      <c r="Z190" s="239">
        <f t="shared" si="30"/>
        <v>0</v>
      </c>
      <c r="AA190" s="253" t="s">
        <v>4179</v>
      </c>
      <c r="AB190" s="265" t="str">
        <f t="shared" si="33"/>
        <v>上野小学校（体育館）</v>
      </c>
      <c r="AC190" s="254" t="s">
        <v>4194</v>
      </c>
      <c r="AD190" s="254" t="s">
        <v>4181</v>
      </c>
      <c r="AE190" s="254">
        <f t="shared" si="34"/>
        <v>0</v>
      </c>
      <c r="AF190" s="254" t="s">
        <v>4182</v>
      </c>
      <c r="AG190" s="254" t="s">
        <v>4183</v>
      </c>
      <c r="AH190" s="74" t="str">
        <f t="shared" si="35"/>
        <v>名称：上野小学校（体育館）&lt;br&gt;住所：佐伯市弥生大字上小倉456&lt;br&gt;施設分類：指定避難所（地震・津波）&lt;br&gt;TEL：&lt;br&gt;：収容人数：160人&lt;br&gt;：&lt;br&gt;：&lt;br&gt;</v>
      </c>
      <c r="AI190" s="255" t="s">
        <v>4184</v>
      </c>
      <c r="AJ190" s="253" t="str">
        <f t="shared" si="27"/>
        <v>FFFFFFFF</v>
      </c>
      <c r="AK190" s="253" t="s">
        <v>4185</v>
      </c>
      <c r="AL190" s="265">
        <f t="shared" si="28"/>
        <v>1</v>
      </c>
      <c r="AM190" s="253" t="s">
        <v>4186</v>
      </c>
      <c r="AN190" s="253" t="s">
        <v>4187</v>
      </c>
      <c r="AO190" s="254">
        <f t="shared" si="31"/>
        <v>0</v>
      </c>
      <c r="AP190" s="253" t="s">
        <v>4188</v>
      </c>
      <c r="AQ190" s="74" t="str">
        <f t="shared" si="36"/>
        <v>https://cyberjapandata.gsi.go.jp/portal/sys/v4/symbols/921.png</v>
      </c>
      <c r="AR190" s="254" t="s">
        <v>4189</v>
      </c>
      <c r="AS190" s="254" t="s">
        <v>4190</v>
      </c>
      <c r="AT190" s="265">
        <f t="shared" si="37"/>
        <v>131.83455336997801</v>
      </c>
      <c r="AU190" s="254" t="s">
        <v>4191</v>
      </c>
      <c r="AV190" s="265">
        <f t="shared" si="38"/>
        <v>32.970446831964601</v>
      </c>
      <c r="AW190" s="254" t="s">
        <v>4192</v>
      </c>
      <c r="AX190" s="254" t="s">
        <v>4193</v>
      </c>
      <c r="AY190" s="244" t="str">
        <f t="shared" si="32"/>
        <v>&lt;Placemark&gt;&lt;name&gt;上野小学校（体育館）&lt;/name&gt;&lt;Snippet maxLines="0"&gt;&lt;/Snippet&gt;&lt;description&gt;&lt;![CDATA[名称：上野小学校（体育館）&lt;br&gt;住所：佐伯市弥生大字上小倉456&lt;br&gt;施設分類：指定避難所（地震・津波）&lt;br&gt;TEL：&lt;br&gt;：収容人数：160人&lt;br&gt;：&lt;br&gt;：&lt;br&gt;]]&gt;&lt;/description&gt;&lt;Style&gt;&lt;IconStyle&gt;&lt;color&gt;FFFFFFFF&lt;/color&gt;&lt;scale&gt;1&lt;/scale&gt;&lt;heading&gt;0&lt;/heading&gt;&lt;Icon&gt;&lt;href&gt;https://cyberjapandata.gsi.go.jp/portal/sys/v4/symbols/921.png&lt;/href&gt;&lt;/Icon&gt;&lt;/IconStyle&gt;&lt;/Style&gt;&lt;Point&gt;&lt;coordinates&gt;131.834553369978,32.9704468319646&lt;/coordinates&gt;&lt;/Point&gt;&lt;/Placemark&gt;</v>
      </c>
    </row>
    <row r="191" spans="1:51">
      <c r="A191" s="198">
        <v>186</v>
      </c>
      <c r="B191" s="211" t="s">
        <v>5418</v>
      </c>
      <c r="C191" s="4" t="str">
        <f t="shared" si="29"/>
        <v>名称：山梨子研修施設&lt;br&gt;住所：佐伯市弥生大字山梨子1292番地&lt;br&gt;施設分類：指定避難所（地震・津波）&lt;br&gt;TEL：&lt;br&gt;：収容人数：60人&lt;br&gt;：&lt;br&gt;：&lt;br&gt;</v>
      </c>
      <c r="D191" s="211"/>
      <c r="E191" s="245"/>
      <c r="F191" s="202" t="s">
        <v>4500</v>
      </c>
      <c r="G191" s="245">
        <v>32.970445715078498</v>
      </c>
      <c r="H191" s="202">
        <v>131.82657485478001</v>
      </c>
      <c r="I191" s="245" t="s">
        <v>4110</v>
      </c>
      <c r="J191" s="245" t="s">
        <v>251</v>
      </c>
      <c r="K191" s="240"/>
      <c r="L191" s="240" t="s">
        <v>4114</v>
      </c>
      <c r="M191" s="240"/>
      <c r="N191" s="240"/>
      <c r="O191" s="4" t="s">
        <v>4283</v>
      </c>
      <c r="P191" s="246">
        <v>1</v>
      </c>
      <c r="Q191" s="246"/>
      <c r="R191" s="246" t="str">
        <f t="shared" si="26"/>
        <v>FFFFFFFF</v>
      </c>
      <c r="S191" s="202">
        <v>100</v>
      </c>
      <c r="T191" s="202">
        <v>100</v>
      </c>
      <c r="U191" s="202">
        <v>100</v>
      </c>
      <c r="V191" s="202">
        <v>100</v>
      </c>
      <c r="X191" s="242"/>
      <c r="Z191" s="239">
        <f t="shared" si="30"/>
        <v>0</v>
      </c>
      <c r="AA191" s="253" t="s">
        <v>4179</v>
      </c>
      <c r="AB191" s="265" t="str">
        <f t="shared" si="33"/>
        <v>山梨子研修施設</v>
      </c>
      <c r="AC191" s="254" t="s">
        <v>4194</v>
      </c>
      <c r="AD191" s="254" t="s">
        <v>4181</v>
      </c>
      <c r="AE191" s="254">
        <f t="shared" si="34"/>
        <v>0</v>
      </c>
      <c r="AF191" s="254" t="s">
        <v>4182</v>
      </c>
      <c r="AG191" s="254" t="s">
        <v>4183</v>
      </c>
      <c r="AH191" s="74" t="str">
        <f t="shared" si="35"/>
        <v>名称：山梨子研修施設&lt;br&gt;住所：佐伯市弥生大字山梨子1292番地&lt;br&gt;施設分類：指定避難所（地震・津波）&lt;br&gt;TEL：&lt;br&gt;：収容人数：60人&lt;br&gt;：&lt;br&gt;：&lt;br&gt;</v>
      </c>
      <c r="AI191" s="255" t="s">
        <v>4184</v>
      </c>
      <c r="AJ191" s="253" t="str">
        <f t="shared" si="27"/>
        <v>FFFFFFFF</v>
      </c>
      <c r="AK191" s="253" t="s">
        <v>4185</v>
      </c>
      <c r="AL191" s="265">
        <f t="shared" si="28"/>
        <v>1</v>
      </c>
      <c r="AM191" s="253" t="s">
        <v>4186</v>
      </c>
      <c r="AN191" s="253" t="s">
        <v>4187</v>
      </c>
      <c r="AO191" s="254">
        <f t="shared" si="31"/>
        <v>0</v>
      </c>
      <c r="AP191" s="253" t="s">
        <v>4188</v>
      </c>
      <c r="AQ191" s="74" t="str">
        <f t="shared" si="36"/>
        <v>https://cyberjapandata.gsi.go.jp/portal/sys/v4/symbols/903.png</v>
      </c>
      <c r="AR191" s="254" t="s">
        <v>4189</v>
      </c>
      <c r="AS191" s="254" t="s">
        <v>4190</v>
      </c>
      <c r="AT191" s="265">
        <f t="shared" si="37"/>
        <v>131.82657485478001</v>
      </c>
      <c r="AU191" s="254" t="s">
        <v>4191</v>
      </c>
      <c r="AV191" s="265">
        <f t="shared" si="38"/>
        <v>32.970445715078498</v>
      </c>
      <c r="AW191" s="254" t="s">
        <v>4192</v>
      </c>
      <c r="AX191" s="254" t="s">
        <v>4193</v>
      </c>
      <c r="AY191" s="244" t="str">
        <f t="shared" si="32"/>
        <v>&lt;Placemark&gt;&lt;name&gt;山梨子研修施設&lt;/name&gt;&lt;Snippet maxLines="0"&gt;&lt;/Snippet&gt;&lt;description&gt;&lt;![CDATA[名称：山梨子研修施設&lt;br&gt;住所：佐伯市弥生大字山梨子1292番地&lt;br&gt;施設分類：指定避難所（地震・津波）&lt;br&gt;TEL：&lt;br&gt;：収容人数：60人&lt;br&gt;：&lt;br&gt;：&lt;br&gt;]]&gt;&lt;/description&gt;&lt;Style&gt;&lt;IconStyle&gt;&lt;color&gt;FFFFFFFF&lt;/color&gt;&lt;scale&gt;1&lt;/scale&gt;&lt;heading&gt;0&lt;/heading&gt;&lt;Icon&gt;&lt;href&gt;https://cyberjapandata.gsi.go.jp/portal/sys/v4/symbols/903.png&lt;/href&gt;&lt;/Icon&gt;&lt;/IconStyle&gt;&lt;/Style&gt;&lt;Point&gt;&lt;coordinates&gt;131.82657485478,32.9704457150785&lt;/coordinates&gt;&lt;/Point&gt;&lt;/Placemark&gt;</v>
      </c>
    </row>
    <row r="192" spans="1:51">
      <c r="A192" s="198">
        <v>187</v>
      </c>
      <c r="B192" s="211" t="s">
        <v>5417</v>
      </c>
      <c r="C192" s="4" t="str">
        <f t="shared" si="29"/>
        <v>名称：切畑小学校（体育館）&lt;br&gt;住所：弥生大字門田1328番地&lt;br&gt;施設分類：指定避難所（地震・津波）&lt;br&gt;TEL：&lt;br&gt;：収容人数：200人&lt;br&gt;：&lt;br&gt;：&lt;br&gt;</v>
      </c>
      <c r="D192" s="211"/>
      <c r="E192" s="202"/>
      <c r="F192" s="202" t="s">
        <v>4501</v>
      </c>
      <c r="G192" s="202">
        <v>32.953139511867903</v>
      </c>
      <c r="H192" s="202">
        <v>131.83830456546099</v>
      </c>
      <c r="I192" s="202" t="s">
        <v>4110</v>
      </c>
      <c r="J192" s="202" t="s">
        <v>183</v>
      </c>
      <c r="K192" s="240"/>
      <c r="L192" s="240" t="s">
        <v>4138</v>
      </c>
      <c r="M192" s="240"/>
      <c r="N192" s="240"/>
      <c r="O192" s="4" t="s">
        <v>4282</v>
      </c>
      <c r="P192" s="246">
        <v>1</v>
      </c>
      <c r="Q192" s="246"/>
      <c r="R192" s="246" t="str">
        <f t="shared" si="26"/>
        <v>FFFFFFFF</v>
      </c>
      <c r="S192" s="202">
        <v>100</v>
      </c>
      <c r="T192" s="202">
        <v>100</v>
      </c>
      <c r="U192" s="202">
        <v>100</v>
      </c>
      <c r="V192" s="202">
        <v>100</v>
      </c>
      <c r="X192" s="242"/>
      <c r="Z192" s="239">
        <f t="shared" si="30"/>
        <v>0</v>
      </c>
      <c r="AA192" s="253" t="s">
        <v>4179</v>
      </c>
      <c r="AB192" s="265" t="str">
        <f t="shared" si="33"/>
        <v>切畑小学校（体育館）</v>
      </c>
      <c r="AC192" s="254" t="s">
        <v>4194</v>
      </c>
      <c r="AD192" s="254" t="s">
        <v>4181</v>
      </c>
      <c r="AE192" s="254">
        <f t="shared" si="34"/>
        <v>0</v>
      </c>
      <c r="AF192" s="254" t="s">
        <v>4182</v>
      </c>
      <c r="AG192" s="254" t="s">
        <v>4183</v>
      </c>
      <c r="AH192" s="74" t="str">
        <f t="shared" si="35"/>
        <v>名称：切畑小学校（体育館）&lt;br&gt;住所：弥生大字門田1328番地&lt;br&gt;施設分類：指定避難所（地震・津波）&lt;br&gt;TEL：&lt;br&gt;：収容人数：200人&lt;br&gt;：&lt;br&gt;：&lt;br&gt;</v>
      </c>
      <c r="AI192" s="255" t="s">
        <v>4184</v>
      </c>
      <c r="AJ192" s="253" t="str">
        <f t="shared" si="27"/>
        <v>FFFFFFFF</v>
      </c>
      <c r="AK192" s="253" t="s">
        <v>4185</v>
      </c>
      <c r="AL192" s="265">
        <f t="shared" si="28"/>
        <v>1</v>
      </c>
      <c r="AM192" s="253" t="s">
        <v>4186</v>
      </c>
      <c r="AN192" s="253" t="s">
        <v>4187</v>
      </c>
      <c r="AO192" s="254">
        <f t="shared" si="31"/>
        <v>0</v>
      </c>
      <c r="AP192" s="253" t="s">
        <v>4188</v>
      </c>
      <c r="AQ192" s="74" t="str">
        <f t="shared" si="36"/>
        <v>https://cyberjapandata.gsi.go.jp/portal/sys/v4/symbols/921.png</v>
      </c>
      <c r="AR192" s="254" t="s">
        <v>4189</v>
      </c>
      <c r="AS192" s="254" t="s">
        <v>4190</v>
      </c>
      <c r="AT192" s="265">
        <f t="shared" si="37"/>
        <v>131.83830456546099</v>
      </c>
      <c r="AU192" s="254" t="s">
        <v>4191</v>
      </c>
      <c r="AV192" s="265">
        <f t="shared" si="38"/>
        <v>32.953139511867903</v>
      </c>
      <c r="AW192" s="254" t="s">
        <v>4192</v>
      </c>
      <c r="AX192" s="254" t="s">
        <v>4193</v>
      </c>
      <c r="AY192" s="244" t="str">
        <f t="shared" si="32"/>
        <v>&lt;Placemark&gt;&lt;name&gt;切畑小学校（体育館）&lt;/name&gt;&lt;Snippet maxLines="0"&gt;&lt;/Snippet&gt;&lt;description&gt;&lt;![CDATA[名称：切畑小学校（体育館）&lt;br&gt;住所：弥生大字門田1328番地&lt;br&gt;施設分類：指定避難所（地震・津波）&lt;br&gt;TEL：&lt;br&gt;：収容人数：200人&lt;br&gt;：&lt;br&gt;：&lt;br&gt;]]&gt;&lt;/description&gt;&lt;Style&gt;&lt;IconStyle&gt;&lt;color&gt;FFFFFFFF&lt;/color&gt;&lt;scale&gt;1&lt;/scale&gt;&lt;heading&gt;0&lt;/heading&gt;&lt;Icon&gt;&lt;href&gt;https://cyberjapandata.gsi.go.jp/portal/sys/v4/symbols/921.png&lt;/href&gt;&lt;/Icon&gt;&lt;/IconStyle&gt;&lt;/Style&gt;&lt;Point&gt;&lt;coordinates&gt;131.838304565461,32.9531395118679&lt;/coordinates&gt;&lt;/Point&gt;&lt;/Placemark&gt;</v>
      </c>
    </row>
    <row r="193" spans="1:51">
      <c r="A193" s="198">
        <v>188</v>
      </c>
      <c r="B193" s="211" t="s">
        <v>5416</v>
      </c>
      <c r="C193" s="4" t="str">
        <f t="shared" si="29"/>
        <v>名称：切畑小学校（校舎）&lt;br&gt;住所：弥生大字門田1328番地&lt;br&gt;施設分類：指定避難所（地震・津波）&lt;br&gt;TEL：&lt;br&gt;：収容人数：840人&lt;br&gt;：&lt;br&gt;：&lt;br&gt;</v>
      </c>
      <c r="D193" s="211"/>
      <c r="E193" s="202"/>
      <c r="F193" s="202" t="s">
        <v>4502</v>
      </c>
      <c r="G193" s="202">
        <v>32.953329991684697</v>
      </c>
      <c r="H193" s="202">
        <v>131.838000216984</v>
      </c>
      <c r="I193" s="202" t="s">
        <v>4110</v>
      </c>
      <c r="J193" s="202" t="s">
        <v>183</v>
      </c>
      <c r="K193" s="240"/>
      <c r="L193" s="240" t="s">
        <v>4127</v>
      </c>
      <c r="M193" s="240"/>
      <c r="N193" s="240"/>
      <c r="O193" s="4" t="s">
        <v>4282</v>
      </c>
      <c r="P193" s="246">
        <v>1</v>
      </c>
      <c r="Q193" s="246"/>
      <c r="R193" s="246" t="str">
        <f t="shared" si="26"/>
        <v>FFFFFFFF</v>
      </c>
      <c r="S193" s="202">
        <v>100</v>
      </c>
      <c r="T193" s="202">
        <v>100</v>
      </c>
      <c r="U193" s="202">
        <v>100</v>
      </c>
      <c r="V193" s="202">
        <v>100</v>
      </c>
      <c r="X193" s="242"/>
      <c r="Z193" s="239">
        <f t="shared" si="30"/>
        <v>0</v>
      </c>
      <c r="AA193" s="253" t="s">
        <v>4179</v>
      </c>
      <c r="AB193" s="265" t="str">
        <f t="shared" si="33"/>
        <v>切畑小学校（校舎）</v>
      </c>
      <c r="AC193" s="254" t="s">
        <v>4194</v>
      </c>
      <c r="AD193" s="254" t="s">
        <v>4181</v>
      </c>
      <c r="AE193" s="254">
        <f t="shared" si="34"/>
        <v>0</v>
      </c>
      <c r="AF193" s="254" t="s">
        <v>4182</v>
      </c>
      <c r="AG193" s="254" t="s">
        <v>4183</v>
      </c>
      <c r="AH193" s="74" t="str">
        <f t="shared" si="35"/>
        <v>名称：切畑小学校（校舎）&lt;br&gt;住所：弥生大字門田1328番地&lt;br&gt;施設分類：指定避難所（地震・津波）&lt;br&gt;TEL：&lt;br&gt;：収容人数：840人&lt;br&gt;：&lt;br&gt;：&lt;br&gt;</v>
      </c>
      <c r="AI193" s="255" t="s">
        <v>4184</v>
      </c>
      <c r="AJ193" s="253" t="str">
        <f t="shared" si="27"/>
        <v>FFFFFFFF</v>
      </c>
      <c r="AK193" s="253" t="s">
        <v>4185</v>
      </c>
      <c r="AL193" s="265">
        <f t="shared" si="28"/>
        <v>1</v>
      </c>
      <c r="AM193" s="253" t="s">
        <v>4186</v>
      </c>
      <c r="AN193" s="253" t="s">
        <v>4187</v>
      </c>
      <c r="AO193" s="254">
        <f t="shared" si="31"/>
        <v>0</v>
      </c>
      <c r="AP193" s="253" t="s">
        <v>4188</v>
      </c>
      <c r="AQ193" s="74" t="str">
        <f t="shared" si="36"/>
        <v>https://cyberjapandata.gsi.go.jp/portal/sys/v4/symbols/921.png</v>
      </c>
      <c r="AR193" s="254" t="s">
        <v>4189</v>
      </c>
      <c r="AS193" s="254" t="s">
        <v>4190</v>
      </c>
      <c r="AT193" s="265">
        <f t="shared" si="37"/>
        <v>131.838000216984</v>
      </c>
      <c r="AU193" s="254" t="s">
        <v>4191</v>
      </c>
      <c r="AV193" s="265">
        <f t="shared" si="38"/>
        <v>32.953329991684697</v>
      </c>
      <c r="AW193" s="254" t="s">
        <v>4192</v>
      </c>
      <c r="AX193" s="254" t="s">
        <v>4193</v>
      </c>
      <c r="AY193" s="244" t="str">
        <f t="shared" si="32"/>
        <v>&lt;Placemark&gt;&lt;name&gt;切畑小学校（校舎）&lt;/name&gt;&lt;Snippet maxLines="0"&gt;&lt;/Snippet&gt;&lt;description&gt;&lt;![CDATA[名称：切畑小学校（校舎）&lt;br&gt;住所：弥生大字門田1328番地&lt;br&gt;施設分類：指定避難所（地震・津波）&lt;br&gt;TEL：&lt;br&gt;：収容人数：840人&lt;br&gt;：&lt;br&gt;：&lt;br&gt;]]&gt;&lt;/description&gt;&lt;Style&gt;&lt;IconStyle&gt;&lt;color&gt;FFFFFFFF&lt;/color&gt;&lt;scale&gt;1&lt;/scale&gt;&lt;heading&gt;0&lt;/heading&gt;&lt;Icon&gt;&lt;href&gt;https://cyberjapandata.gsi.go.jp/portal/sys/v4/symbols/921.png&lt;/href&gt;&lt;/Icon&gt;&lt;/IconStyle&gt;&lt;/Style&gt;&lt;Point&gt;&lt;coordinates&gt;131.838000216984,32.9533299916847&lt;/coordinates&gt;&lt;/Point&gt;&lt;/Placemark&gt;</v>
      </c>
    </row>
    <row r="194" spans="1:51">
      <c r="A194" s="198">
        <v>189</v>
      </c>
      <c r="B194" s="211" t="s">
        <v>5415</v>
      </c>
      <c r="C194" s="4" t="str">
        <f t="shared" si="29"/>
        <v>名称：上切畑地区体育館&lt;br&gt;住所：佐伯市弥生大字江良１３７９&lt;br&gt;施設分類：指定避難所（地震・津波）&lt;br&gt;TEL：&lt;br&gt;：収容人数：170人&lt;br&gt;：&lt;br&gt;：&lt;br&gt;</v>
      </c>
      <c r="D194" s="211"/>
      <c r="E194" s="202"/>
      <c r="F194" s="202" t="s">
        <v>4503</v>
      </c>
      <c r="G194" s="202">
        <v>32.939342939070002</v>
      </c>
      <c r="H194" s="202">
        <v>131.83118954581099</v>
      </c>
      <c r="I194" s="202" t="s">
        <v>4110</v>
      </c>
      <c r="J194" s="202" t="s">
        <v>307</v>
      </c>
      <c r="K194" s="240"/>
      <c r="L194" s="240" t="s">
        <v>4131</v>
      </c>
      <c r="M194" s="240"/>
      <c r="N194" s="240"/>
      <c r="O194" s="4" t="s">
        <v>4283</v>
      </c>
      <c r="P194" s="246">
        <v>1</v>
      </c>
      <c r="Q194" s="246"/>
      <c r="R194" s="246" t="str">
        <f t="shared" si="26"/>
        <v>FFFFFFFF</v>
      </c>
      <c r="S194" s="202">
        <v>100</v>
      </c>
      <c r="T194" s="202">
        <v>100</v>
      </c>
      <c r="U194" s="202">
        <v>100</v>
      </c>
      <c r="V194" s="202">
        <v>100</v>
      </c>
      <c r="X194" s="242"/>
      <c r="Z194" s="239">
        <f t="shared" si="30"/>
        <v>0</v>
      </c>
      <c r="AA194" s="253" t="s">
        <v>4179</v>
      </c>
      <c r="AB194" s="265" t="str">
        <f t="shared" si="33"/>
        <v>上切畑地区体育館</v>
      </c>
      <c r="AC194" s="254" t="s">
        <v>4194</v>
      </c>
      <c r="AD194" s="254" t="s">
        <v>4181</v>
      </c>
      <c r="AE194" s="254">
        <f t="shared" si="34"/>
        <v>0</v>
      </c>
      <c r="AF194" s="254" t="s">
        <v>4182</v>
      </c>
      <c r="AG194" s="254" t="s">
        <v>4183</v>
      </c>
      <c r="AH194" s="74" t="str">
        <f t="shared" si="35"/>
        <v>名称：上切畑地区体育館&lt;br&gt;住所：佐伯市弥生大字江良１３７９&lt;br&gt;施設分類：指定避難所（地震・津波）&lt;br&gt;TEL：&lt;br&gt;：収容人数：170人&lt;br&gt;：&lt;br&gt;：&lt;br&gt;</v>
      </c>
      <c r="AI194" s="255" t="s">
        <v>4184</v>
      </c>
      <c r="AJ194" s="253" t="str">
        <f t="shared" si="27"/>
        <v>FFFFFFFF</v>
      </c>
      <c r="AK194" s="253" t="s">
        <v>4185</v>
      </c>
      <c r="AL194" s="265">
        <f t="shared" si="28"/>
        <v>1</v>
      </c>
      <c r="AM194" s="253" t="s">
        <v>4186</v>
      </c>
      <c r="AN194" s="253" t="s">
        <v>4187</v>
      </c>
      <c r="AO194" s="254">
        <f t="shared" si="31"/>
        <v>0</v>
      </c>
      <c r="AP194" s="253" t="s">
        <v>4188</v>
      </c>
      <c r="AQ194" s="74" t="str">
        <f t="shared" si="36"/>
        <v>https://cyberjapandata.gsi.go.jp/portal/sys/v4/symbols/903.png</v>
      </c>
      <c r="AR194" s="254" t="s">
        <v>4189</v>
      </c>
      <c r="AS194" s="254" t="s">
        <v>4190</v>
      </c>
      <c r="AT194" s="265">
        <f t="shared" si="37"/>
        <v>131.83118954581099</v>
      </c>
      <c r="AU194" s="254" t="s">
        <v>4191</v>
      </c>
      <c r="AV194" s="265">
        <f t="shared" si="38"/>
        <v>32.939342939070002</v>
      </c>
      <c r="AW194" s="254" t="s">
        <v>4192</v>
      </c>
      <c r="AX194" s="254" t="s">
        <v>4193</v>
      </c>
      <c r="AY194" s="244" t="str">
        <f t="shared" si="32"/>
        <v>&lt;Placemark&gt;&lt;name&gt;上切畑地区体育館&lt;/name&gt;&lt;Snippet maxLines="0"&gt;&lt;/Snippet&gt;&lt;description&gt;&lt;![CDATA[名称：上切畑地区体育館&lt;br&gt;住所：佐伯市弥生大字江良１３７９&lt;br&gt;施設分類：指定避難所（地震・津波）&lt;br&gt;TEL：&lt;br&gt;：収容人数：170人&lt;br&gt;：&lt;br&gt;：&lt;br&gt;]]&gt;&lt;/description&gt;&lt;Style&gt;&lt;IconStyle&gt;&lt;color&gt;FFFFFFFF&lt;/color&gt;&lt;scale&gt;1&lt;/scale&gt;&lt;heading&gt;0&lt;/heading&gt;&lt;Icon&gt;&lt;href&gt;https://cyberjapandata.gsi.go.jp/portal/sys/v4/symbols/903.png&lt;/href&gt;&lt;/Icon&gt;&lt;/IconStyle&gt;&lt;/Style&gt;&lt;Point&gt;&lt;coordinates&gt;131.831189545811,32.93934293907&lt;/coordinates&gt;&lt;/Point&gt;&lt;/Placemark&gt;</v>
      </c>
    </row>
    <row r="195" spans="1:51">
      <c r="A195" s="198">
        <v>190</v>
      </c>
      <c r="B195" s="211" t="s">
        <v>5414</v>
      </c>
      <c r="C195" s="4" t="str">
        <f t="shared" si="29"/>
        <v>名称：細田公民館&lt;br&gt;住所：佐伯市弥生大字細田1158番地3&lt;br&gt;施設分類：指定避難所（地震・津波）&lt;br&gt;TEL：&lt;br&gt;：収容人数：40人&lt;br&gt;：&lt;br&gt;：&lt;br&gt;</v>
      </c>
      <c r="D195" s="211"/>
      <c r="E195" s="202"/>
      <c r="F195" s="202" t="s">
        <v>4504</v>
      </c>
      <c r="G195" s="202">
        <v>32.9584821448125</v>
      </c>
      <c r="H195" s="202">
        <v>131.82988097517801</v>
      </c>
      <c r="I195" s="202" t="s">
        <v>4110</v>
      </c>
      <c r="J195" s="202" t="s">
        <v>252</v>
      </c>
      <c r="K195" s="240"/>
      <c r="L195" s="240" t="s">
        <v>4113</v>
      </c>
      <c r="M195" s="240"/>
      <c r="N195" s="240"/>
      <c r="O195" s="4" t="s">
        <v>4283</v>
      </c>
      <c r="P195" s="246">
        <v>1</v>
      </c>
      <c r="Q195" s="246"/>
      <c r="R195" s="246" t="str">
        <f t="shared" si="26"/>
        <v>FFFFFFFF</v>
      </c>
      <c r="S195" s="202">
        <v>100</v>
      </c>
      <c r="T195" s="202">
        <v>100</v>
      </c>
      <c r="U195" s="202">
        <v>100</v>
      </c>
      <c r="V195" s="202">
        <v>100</v>
      </c>
      <c r="X195" s="242"/>
      <c r="Z195" s="239">
        <f t="shared" si="30"/>
        <v>0</v>
      </c>
      <c r="AA195" s="253" t="s">
        <v>4179</v>
      </c>
      <c r="AB195" s="265" t="str">
        <f t="shared" si="33"/>
        <v>細田公民館</v>
      </c>
      <c r="AC195" s="254" t="s">
        <v>4194</v>
      </c>
      <c r="AD195" s="254" t="s">
        <v>4181</v>
      </c>
      <c r="AE195" s="254">
        <f t="shared" si="34"/>
        <v>0</v>
      </c>
      <c r="AF195" s="254" t="s">
        <v>4182</v>
      </c>
      <c r="AG195" s="254" t="s">
        <v>4183</v>
      </c>
      <c r="AH195" s="74" t="str">
        <f t="shared" si="35"/>
        <v>名称：細田公民館&lt;br&gt;住所：佐伯市弥生大字細田1158番地3&lt;br&gt;施設分類：指定避難所（地震・津波）&lt;br&gt;TEL：&lt;br&gt;：収容人数：40人&lt;br&gt;：&lt;br&gt;：&lt;br&gt;</v>
      </c>
      <c r="AI195" s="255" t="s">
        <v>4184</v>
      </c>
      <c r="AJ195" s="253" t="str">
        <f t="shared" si="27"/>
        <v>FFFFFFFF</v>
      </c>
      <c r="AK195" s="253" t="s">
        <v>4185</v>
      </c>
      <c r="AL195" s="265">
        <f t="shared" si="28"/>
        <v>1</v>
      </c>
      <c r="AM195" s="253" t="s">
        <v>4186</v>
      </c>
      <c r="AN195" s="253" t="s">
        <v>4187</v>
      </c>
      <c r="AO195" s="254">
        <f t="shared" si="31"/>
        <v>0</v>
      </c>
      <c r="AP195" s="253" t="s">
        <v>4188</v>
      </c>
      <c r="AQ195" s="74" t="str">
        <f t="shared" si="36"/>
        <v>https://cyberjapandata.gsi.go.jp/portal/sys/v4/symbols/903.png</v>
      </c>
      <c r="AR195" s="254" t="s">
        <v>4189</v>
      </c>
      <c r="AS195" s="254" t="s">
        <v>4190</v>
      </c>
      <c r="AT195" s="265">
        <f t="shared" si="37"/>
        <v>131.82988097517801</v>
      </c>
      <c r="AU195" s="254" t="s">
        <v>4191</v>
      </c>
      <c r="AV195" s="265">
        <f t="shared" si="38"/>
        <v>32.9584821448125</v>
      </c>
      <c r="AW195" s="254" t="s">
        <v>4192</v>
      </c>
      <c r="AX195" s="254" t="s">
        <v>4193</v>
      </c>
      <c r="AY195" s="244" t="str">
        <f t="shared" si="32"/>
        <v>&lt;Placemark&gt;&lt;name&gt;細田公民館&lt;/name&gt;&lt;Snippet maxLines="0"&gt;&lt;/Snippet&gt;&lt;description&gt;&lt;![CDATA[名称：細田公民館&lt;br&gt;住所：佐伯市弥生大字細田1158番地3&lt;br&gt;施設分類：指定避難所（地震・津波）&lt;br&gt;TEL：&lt;br&gt;：収容人数：40人&lt;br&gt;：&lt;br&gt;：&lt;br&gt;]]&gt;&lt;/description&gt;&lt;Style&gt;&lt;IconStyle&gt;&lt;color&gt;FFFFFFFF&lt;/color&gt;&lt;scale&gt;1&lt;/scale&gt;&lt;heading&gt;0&lt;/heading&gt;&lt;Icon&gt;&lt;href&gt;https://cyberjapandata.gsi.go.jp/portal/sys/v4/symbols/903.png&lt;/href&gt;&lt;/Icon&gt;&lt;/IconStyle&gt;&lt;/Style&gt;&lt;Point&gt;&lt;coordinates&gt;131.829880975178,32.9584821448125&lt;/coordinates&gt;&lt;/Point&gt;&lt;/Placemark&gt;</v>
      </c>
    </row>
    <row r="196" spans="1:51">
      <c r="A196" s="198">
        <v>191</v>
      </c>
      <c r="B196" s="211" t="s">
        <v>5413</v>
      </c>
      <c r="C196" s="4" t="str">
        <f t="shared" si="29"/>
        <v>名称：久保公民館&lt;br&gt;住所：佐伯市弥生大字江良1048番地2&lt;br&gt;施設分類：指定避難所（地震・津波）&lt;br&gt;TEL：&lt;br&gt;：収容人数：40人&lt;br&gt;：&lt;br&gt;：&lt;br&gt;</v>
      </c>
      <c r="D196" s="211"/>
      <c r="E196" s="245"/>
      <c r="F196" s="202" t="s">
        <v>4505</v>
      </c>
      <c r="G196" s="245">
        <v>32.938909439196799</v>
      </c>
      <c r="H196" s="202">
        <v>131.82770483311401</v>
      </c>
      <c r="I196" s="245" t="s">
        <v>4110</v>
      </c>
      <c r="J196" s="245" t="s">
        <v>254</v>
      </c>
      <c r="K196" s="240"/>
      <c r="L196" s="240" t="s">
        <v>4113</v>
      </c>
      <c r="M196" s="240"/>
      <c r="N196" s="240"/>
      <c r="O196" s="4" t="s">
        <v>4282</v>
      </c>
      <c r="P196" s="246">
        <v>1</v>
      </c>
      <c r="Q196" s="246"/>
      <c r="R196" s="246" t="str">
        <f t="shared" si="26"/>
        <v>FFFFFFFF</v>
      </c>
      <c r="S196" s="202">
        <v>100</v>
      </c>
      <c r="T196" s="202">
        <v>100</v>
      </c>
      <c r="U196" s="202">
        <v>100</v>
      </c>
      <c r="V196" s="202">
        <v>100</v>
      </c>
      <c r="X196" s="242"/>
      <c r="Z196" s="239">
        <f t="shared" si="30"/>
        <v>0</v>
      </c>
      <c r="AA196" s="253" t="s">
        <v>4179</v>
      </c>
      <c r="AB196" s="265" t="str">
        <f t="shared" si="33"/>
        <v>久保公民館</v>
      </c>
      <c r="AC196" s="254" t="s">
        <v>4194</v>
      </c>
      <c r="AD196" s="254" t="s">
        <v>4181</v>
      </c>
      <c r="AE196" s="254">
        <f t="shared" si="34"/>
        <v>0</v>
      </c>
      <c r="AF196" s="254" t="s">
        <v>4182</v>
      </c>
      <c r="AG196" s="254" t="s">
        <v>4183</v>
      </c>
      <c r="AH196" s="74" t="str">
        <f t="shared" si="35"/>
        <v>名称：久保公民館&lt;br&gt;住所：佐伯市弥生大字江良1048番地2&lt;br&gt;施設分類：指定避難所（地震・津波）&lt;br&gt;TEL：&lt;br&gt;：収容人数：40人&lt;br&gt;：&lt;br&gt;：&lt;br&gt;</v>
      </c>
      <c r="AI196" s="255" t="s">
        <v>4184</v>
      </c>
      <c r="AJ196" s="253" t="str">
        <f t="shared" si="27"/>
        <v>FFFFFFFF</v>
      </c>
      <c r="AK196" s="253" t="s">
        <v>4185</v>
      </c>
      <c r="AL196" s="265">
        <f t="shared" si="28"/>
        <v>1</v>
      </c>
      <c r="AM196" s="253" t="s">
        <v>4186</v>
      </c>
      <c r="AN196" s="253" t="s">
        <v>4187</v>
      </c>
      <c r="AO196" s="254">
        <f t="shared" si="31"/>
        <v>0</v>
      </c>
      <c r="AP196" s="253" t="s">
        <v>4188</v>
      </c>
      <c r="AQ196" s="74" t="str">
        <f t="shared" si="36"/>
        <v>https://cyberjapandata.gsi.go.jp/portal/sys/v4/symbols/921.png</v>
      </c>
      <c r="AR196" s="254" t="s">
        <v>4189</v>
      </c>
      <c r="AS196" s="254" t="s">
        <v>4190</v>
      </c>
      <c r="AT196" s="265">
        <f t="shared" si="37"/>
        <v>131.82770483311401</v>
      </c>
      <c r="AU196" s="254" t="s">
        <v>4191</v>
      </c>
      <c r="AV196" s="265">
        <f t="shared" si="38"/>
        <v>32.938909439196799</v>
      </c>
      <c r="AW196" s="254" t="s">
        <v>4192</v>
      </c>
      <c r="AX196" s="254" t="s">
        <v>4193</v>
      </c>
      <c r="AY196" s="244" t="str">
        <f t="shared" si="32"/>
        <v>&lt;Placemark&gt;&lt;name&gt;久保公民館&lt;/name&gt;&lt;Snippet maxLines="0"&gt;&lt;/Snippet&gt;&lt;description&gt;&lt;![CDATA[名称：久保公民館&lt;br&gt;住所：佐伯市弥生大字江良1048番地2&lt;br&gt;施設分類：指定避難所（地震・津波）&lt;br&gt;TEL：&lt;br&gt;：収容人数：40人&lt;br&gt;：&lt;br&gt;：&lt;br&gt;]]&gt;&lt;/description&gt;&lt;Style&gt;&lt;IconStyle&gt;&lt;color&gt;FFFFFFFF&lt;/color&gt;&lt;scale&gt;1&lt;/scale&gt;&lt;heading&gt;0&lt;/heading&gt;&lt;Icon&gt;&lt;href&gt;https://cyberjapandata.gsi.go.jp/portal/sys/v4/symbols/921.png&lt;/href&gt;&lt;/Icon&gt;&lt;/IconStyle&gt;&lt;/Style&gt;&lt;Point&gt;&lt;coordinates&gt;131.827704833114,32.9389094391968&lt;/coordinates&gt;&lt;/Point&gt;&lt;/Placemark&gt;</v>
      </c>
    </row>
    <row r="197" spans="1:51">
      <c r="A197" s="198">
        <v>192</v>
      </c>
      <c r="B197" s="211" t="s">
        <v>5412</v>
      </c>
      <c r="C197" s="4" t="str">
        <f t="shared" si="29"/>
        <v>名称：波寄生活改善センター&lt;br&gt;住所：佐伯市本匠大字波寄2354番地10&lt;br&gt;施設分類：指定避難所（地震・津波）&lt;br&gt;TEL：&lt;br&gt;：収容人数：60人&lt;br&gt;：&lt;br&gt;：&lt;br&gt;</v>
      </c>
      <c r="D197" s="211"/>
      <c r="E197" s="245"/>
      <c r="F197" s="202" t="s">
        <v>4506</v>
      </c>
      <c r="G197" s="245">
        <v>32.945334829485702</v>
      </c>
      <c r="H197" s="202">
        <v>131.785659286471</v>
      </c>
      <c r="I197" s="245" t="s">
        <v>4110</v>
      </c>
      <c r="J197" s="245" t="s">
        <v>255</v>
      </c>
      <c r="K197" s="240"/>
      <c r="L197" s="240" t="s">
        <v>4114</v>
      </c>
      <c r="M197" s="240"/>
      <c r="N197" s="240"/>
      <c r="O197" s="4" t="s">
        <v>4283</v>
      </c>
      <c r="P197" s="246">
        <v>1</v>
      </c>
      <c r="Q197" s="246"/>
      <c r="R197" s="246" t="str">
        <f t="shared" si="26"/>
        <v>FFFFFFFF</v>
      </c>
      <c r="S197" s="202">
        <v>100</v>
      </c>
      <c r="T197" s="202">
        <v>100</v>
      </c>
      <c r="U197" s="202">
        <v>100</v>
      </c>
      <c r="V197" s="202">
        <v>100</v>
      </c>
      <c r="X197" s="242"/>
      <c r="Z197" s="239">
        <f t="shared" si="30"/>
        <v>0</v>
      </c>
      <c r="AA197" s="253" t="s">
        <v>4179</v>
      </c>
      <c r="AB197" s="265" t="str">
        <f t="shared" si="33"/>
        <v>波寄生活改善センター</v>
      </c>
      <c r="AC197" s="254" t="s">
        <v>4194</v>
      </c>
      <c r="AD197" s="254" t="s">
        <v>4181</v>
      </c>
      <c r="AE197" s="254">
        <f t="shared" si="34"/>
        <v>0</v>
      </c>
      <c r="AF197" s="254" t="s">
        <v>4182</v>
      </c>
      <c r="AG197" s="254" t="s">
        <v>4183</v>
      </c>
      <c r="AH197" s="74" t="str">
        <f t="shared" si="35"/>
        <v>名称：波寄生活改善センター&lt;br&gt;住所：佐伯市本匠大字波寄2354番地10&lt;br&gt;施設分類：指定避難所（地震・津波）&lt;br&gt;TEL：&lt;br&gt;：収容人数：60人&lt;br&gt;：&lt;br&gt;：&lt;br&gt;</v>
      </c>
      <c r="AI197" s="255" t="s">
        <v>4184</v>
      </c>
      <c r="AJ197" s="253" t="str">
        <f t="shared" si="27"/>
        <v>FFFFFFFF</v>
      </c>
      <c r="AK197" s="253" t="s">
        <v>4185</v>
      </c>
      <c r="AL197" s="265">
        <f t="shared" si="28"/>
        <v>1</v>
      </c>
      <c r="AM197" s="253" t="s">
        <v>4186</v>
      </c>
      <c r="AN197" s="253" t="s">
        <v>4187</v>
      </c>
      <c r="AO197" s="254">
        <f t="shared" si="31"/>
        <v>0</v>
      </c>
      <c r="AP197" s="253" t="s">
        <v>4188</v>
      </c>
      <c r="AQ197" s="74" t="str">
        <f t="shared" si="36"/>
        <v>https://cyberjapandata.gsi.go.jp/portal/sys/v4/symbols/903.png</v>
      </c>
      <c r="AR197" s="254" t="s">
        <v>4189</v>
      </c>
      <c r="AS197" s="254" t="s">
        <v>4190</v>
      </c>
      <c r="AT197" s="265">
        <f t="shared" si="37"/>
        <v>131.785659286471</v>
      </c>
      <c r="AU197" s="254" t="s">
        <v>4191</v>
      </c>
      <c r="AV197" s="265">
        <f t="shared" si="38"/>
        <v>32.945334829485702</v>
      </c>
      <c r="AW197" s="254" t="s">
        <v>4192</v>
      </c>
      <c r="AX197" s="254" t="s">
        <v>4193</v>
      </c>
      <c r="AY197" s="244" t="str">
        <f t="shared" si="32"/>
        <v>&lt;Placemark&gt;&lt;name&gt;波寄生活改善センター&lt;/name&gt;&lt;Snippet maxLines="0"&gt;&lt;/Snippet&gt;&lt;description&gt;&lt;![CDATA[名称：波寄生活改善センター&lt;br&gt;住所：佐伯市本匠大字波寄2354番地10&lt;br&gt;施設分類：指定避難所（地震・津波）&lt;br&gt;TEL：&lt;br&gt;：収容人数：60人&lt;br&gt;：&lt;br&gt;：&lt;br&gt;]]&gt;&lt;/description&gt;&lt;Style&gt;&lt;IconStyle&gt;&lt;color&gt;FFFFFFFF&lt;/color&gt;&lt;scale&gt;1&lt;/scale&gt;&lt;heading&gt;0&lt;/heading&gt;&lt;Icon&gt;&lt;href&gt;https://cyberjapandata.gsi.go.jp/portal/sys/v4/symbols/903.png&lt;/href&gt;&lt;/Icon&gt;&lt;/IconStyle&gt;&lt;/Style&gt;&lt;Point&gt;&lt;coordinates&gt;131.785659286471,32.9453348294857&lt;/coordinates&gt;&lt;/Point&gt;&lt;/Placemark&gt;</v>
      </c>
    </row>
    <row r="198" spans="1:51">
      <c r="A198" s="198">
        <v>193</v>
      </c>
      <c r="B198" s="211" t="s">
        <v>5411</v>
      </c>
      <c r="C198" s="4" t="str">
        <f t="shared" si="29"/>
        <v>名称：堂ノ間地区ふれあいセンター&lt;br&gt;住所：佐伯市本匠大字堂ノ間309番地1&lt;br&gt;施設分類：指定避難所（地震・津波）&lt;br&gt;TEL：&lt;br&gt;：収容人数：40人&lt;br&gt;：&lt;br&gt;：&lt;br&gt;</v>
      </c>
      <c r="D198" s="211"/>
      <c r="E198" s="202"/>
      <c r="F198" s="202" t="s">
        <v>4507</v>
      </c>
      <c r="G198" s="202">
        <v>32.930962565787198</v>
      </c>
      <c r="H198" s="202">
        <v>131.71195027436701</v>
      </c>
      <c r="I198" s="202" t="s">
        <v>4110</v>
      </c>
      <c r="J198" s="202" t="s">
        <v>258</v>
      </c>
      <c r="K198" s="240"/>
      <c r="L198" s="240" t="s">
        <v>4113</v>
      </c>
      <c r="M198" s="240"/>
      <c r="N198" s="240"/>
      <c r="O198" s="4" t="s">
        <v>4282</v>
      </c>
      <c r="P198" s="246">
        <v>1</v>
      </c>
      <c r="Q198" s="246"/>
      <c r="R198" s="246" t="str">
        <f t="shared" ref="R198:R261" si="39">IF(OR(S198="",T198="",U198="",V198="")=TRUE,"ffffffff",DEC2HEX(S198/100*255,2)&amp;DEC2HEX(T198/100*255,2)&amp;DEC2HEX(U198/100*255,2)&amp;DEC2HEX(V198/100*255,2))</f>
        <v>FFFFFFFF</v>
      </c>
      <c r="S198" s="202">
        <v>100</v>
      </c>
      <c r="T198" s="202">
        <v>100</v>
      </c>
      <c r="U198" s="202">
        <v>100</v>
      </c>
      <c r="V198" s="202">
        <v>100</v>
      </c>
      <c r="X198" s="242"/>
      <c r="Z198" s="239">
        <f t="shared" si="30"/>
        <v>0</v>
      </c>
      <c r="AA198" s="253" t="s">
        <v>4179</v>
      </c>
      <c r="AB198" s="265" t="str">
        <f t="shared" si="33"/>
        <v>堂ノ間地区ふれあいセンター</v>
      </c>
      <c r="AC198" s="254" t="s">
        <v>4194</v>
      </c>
      <c r="AD198" s="254" t="s">
        <v>4181</v>
      </c>
      <c r="AE198" s="254">
        <f t="shared" si="34"/>
        <v>0</v>
      </c>
      <c r="AF198" s="254" t="s">
        <v>4182</v>
      </c>
      <c r="AG198" s="254" t="s">
        <v>4183</v>
      </c>
      <c r="AH198" s="74" t="str">
        <f t="shared" si="35"/>
        <v>名称：堂ノ間地区ふれあいセンター&lt;br&gt;住所：佐伯市本匠大字堂ノ間309番地1&lt;br&gt;施設分類：指定避難所（地震・津波）&lt;br&gt;TEL：&lt;br&gt;：収容人数：40人&lt;br&gt;：&lt;br&gt;：&lt;br&gt;</v>
      </c>
      <c r="AI198" s="255" t="s">
        <v>4184</v>
      </c>
      <c r="AJ198" s="253" t="str">
        <f t="shared" ref="AJ198:AJ261" si="40">R198</f>
        <v>FFFFFFFF</v>
      </c>
      <c r="AK198" s="253" t="s">
        <v>4185</v>
      </c>
      <c r="AL198" s="265">
        <f t="shared" ref="AL198:AL261" si="41">IF(OR(P198="",P198=0)=TRUE,1,P198)</f>
        <v>1</v>
      </c>
      <c r="AM198" s="253" t="s">
        <v>4186</v>
      </c>
      <c r="AN198" s="253" t="s">
        <v>4187</v>
      </c>
      <c r="AO198" s="254">
        <f t="shared" si="31"/>
        <v>0</v>
      </c>
      <c r="AP198" s="253" t="s">
        <v>4188</v>
      </c>
      <c r="AQ198" s="74" t="str">
        <f t="shared" si="36"/>
        <v>https://cyberjapandata.gsi.go.jp/portal/sys/v4/symbols/921.png</v>
      </c>
      <c r="AR198" s="254" t="s">
        <v>4189</v>
      </c>
      <c r="AS198" s="254" t="s">
        <v>4190</v>
      </c>
      <c r="AT198" s="265">
        <f t="shared" si="37"/>
        <v>131.71195027436701</v>
      </c>
      <c r="AU198" s="254" t="s">
        <v>4191</v>
      </c>
      <c r="AV198" s="265">
        <f t="shared" si="38"/>
        <v>32.930962565787198</v>
      </c>
      <c r="AW198" s="254" t="s">
        <v>4192</v>
      </c>
      <c r="AX198" s="254" t="s">
        <v>4193</v>
      </c>
      <c r="AY198" s="244" t="str">
        <f t="shared" si="32"/>
        <v>&lt;Placemark&gt;&lt;name&gt;堂ノ間地区ふれあいセンター&lt;/name&gt;&lt;Snippet maxLines="0"&gt;&lt;/Snippet&gt;&lt;description&gt;&lt;![CDATA[名称：堂ノ間地区ふれあいセンター&lt;br&gt;住所：佐伯市本匠大字堂ノ間309番地1&lt;br&gt;施設分類：指定避難所（地震・津波）&lt;br&gt;TEL：&lt;br&gt;：収容人数：40人&lt;br&gt;：&lt;br&gt;：&lt;br&gt;]]&gt;&lt;/description&gt;&lt;Style&gt;&lt;IconStyle&gt;&lt;color&gt;FFFFFFFF&lt;/color&gt;&lt;scale&gt;1&lt;/scale&gt;&lt;heading&gt;0&lt;/heading&gt;&lt;Icon&gt;&lt;href&gt;https://cyberjapandata.gsi.go.jp/portal/sys/v4/symbols/921.png&lt;/href&gt;&lt;/Icon&gt;&lt;/IconStyle&gt;&lt;/Style&gt;&lt;Point&gt;&lt;coordinates&gt;131.711950274367,32.9309625657872&lt;/coordinates&gt;&lt;/Point&gt;&lt;/Placemark&gt;</v>
      </c>
    </row>
    <row r="199" spans="1:51">
      <c r="A199" s="198">
        <v>194</v>
      </c>
      <c r="B199" s="211" t="s">
        <v>5410</v>
      </c>
      <c r="C199" s="4" t="str">
        <f t="shared" ref="C199:C262" si="42">B$5&amp;"："&amp;B199&amp;"&lt;br&gt;"&amp;J$5&amp;"："&amp;J199&amp;"&lt;br&gt;"&amp;I$5&amp;"："&amp;I199&amp;"&lt;br&gt;"&amp;K$5&amp;"："&amp;K199&amp;"&lt;br&gt;"&amp;L$5&amp;"："&amp;L199&amp;"&lt;br&gt;"&amp;M$5&amp;"："&amp;M199&amp;"&lt;br&gt;"&amp;N$5&amp;"："&amp;N199&amp;"&lt;br&gt;"</f>
        <v>名称：つるおか子どもの家&lt;br&gt;住所：佐伯市鶴岡西町1丁目104番地&lt;br&gt;施設分類：指定避難所（地震・津波）&lt;br&gt;TEL：&lt;br&gt;：収容人数：110人&lt;br&gt;：&lt;br&gt;：&lt;br&gt;</v>
      </c>
      <c r="D199" s="211"/>
      <c r="E199" s="202"/>
      <c r="F199" s="202" t="s">
        <v>4508</v>
      </c>
      <c r="G199" s="202">
        <v>32.961033513386397</v>
      </c>
      <c r="H199" s="202">
        <v>131.87183909084399</v>
      </c>
      <c r="I199" s="202" t="s">
        <v>4110</v>
      </c>
      <c r="J199" s="202" t="s">
        <v>260</v>
      </c>
      <c r="K199" s="240"/>
      <c r="L199" s="240" t="s">
        <v>4139</v>
      </c>
      <c r="M199" s="240"/>
      <c r="N199" s="240"/>
      <c r="O199" s="4" t="s">
        <v>4283</v>
      </c>
      <c r="P199" s="246">
        <v>1</v>
      </c>
      <c r="Q199" s="246"/>
      <c r="R199" s="246" t="str">
        <f t="shared" si="39"/>
        <v>FFFFFFFF</v>
      </c>
      <c r="S199" s="202">
        <v>100</v>
      </c>
      <c r="T199" s="202">
        <v>100</v>
      </c>
      <c r="U199" s="202">
        <v>100</v>
      </c>
      <c r="V199" s="202">
        <v>100</v>
      </c>
      <c r="X199" s="242"/>
      <c r="Z199" s="239">
        <f t="shared" ref="Z199:Z262" si="43">IF(H199="",1,0)</f>
        <v>0</v>
      </c>
      <c r="AA199" s="253" t="s">
        <v>4179</v>
      </c>
      <c r="AB199" s="265" t="str">
        <f t="shared" si="33"/>
        <v>つるおか子どもの家</v>
      </c>
      <c r="AC199" s="254" t="s">
        <v>4194</v>
      </c>
      <c r="AD199" s="254" t="s">
        <v>4181</v>
      </c>
      <c r="AE199" s="254">
        <f t="shared" si="34"/>
        <v>0</v>
      </c>
      <c r="AF199" s="254" t="s">
        <v>4182</v>
      </c>
      <c r="AG199" s="254" t="s">
        <v>4183</v>
      </c>
      <c r="AH199" s="74" t="str">
        <f t="shared" si="35"/>
        <v>名称：つるおか子どもの家&lt;br&gt;住所：佐伯市鶴岡西町1丁目104番地&lt;br&gt;施設分類：指定避難所（地震・津波）&lt;br&gt;TEL：&lt;br&gt;：収容人数：110人&lt;br&gt;：&lt;br&gt;：&lt;br&gt;</v>
      </c>
      <c r="AI199" s="255" t="s">
        <v>4184</v>
      </c>
      <c r="AJ199" s="253" t="str">
        <f t="shared" si="40"/>
        <v>FFFFFFFF</v>
      </c>
      <c r="AK199" s="253" t="s">
        <v>4185</v>
      </c>
      <c r="AL199" s="265">
        <f t="shared" si="41"/>
        <v>1</v>
      </c>
      <c r="AM199" s="253" t="s">
        <v>4186</v>
      </c>
      <c r="AN199" s="253" t="s">
        <v>4187</v>
      </c>
      <c r="AO199" s="254">
        <f t="shared" ref="AO199:AO262" si="44">Q199</f>
        <v>0</v>
      </c>
      <c r="AP199" s="253" t="s">
        <v>4188</v>
      </c>
      <c r="AQ199" s="74" t="str">
        <f t="shared" si="36"/>
        <v>https://cyberjapandata.gsi.go.jp/portal/sys/v4/symbols/903.png</v>
      </c>
      <c r="AR199" s="254" t="s">
        <v>4189</v>
      </c>
      <c r="AS199" s="254" t="s">
        <v>4190</v>
      </c>
      <c r="AT199" s="265">
        <f t="shared" si="37"/>
        <v>131.87183909084399</v>
      </c>
      <c r="AU199" s="254" t="s">
        <v>4191</v>
      </c>
      <c r="AV199" s="265">
        <f t="shared" si="38"/>
        <v>32.961033513386397</v>
      </c>
      <c r="AW199" s="254" t="s">
        <v>4192</v>
      </c>
      <c r="AX199" s="254" t="s">
        <v>4193</v>
      </c>
      <c r="AY199" s="244" t="str">
        <f t="shared" ref="AY199:AY262" si="45">IF(AB199=0,"",IF(Z199=1,CONCATENATE(AA199,AB199,AC199,AD199,AE199,AF199,AG199,AH199,AI199,AJ199,AK199,AL199,AM199,AN199,AO199,AP199,AQ199,AR199,AX199),CONCATENATE(AA199,AB199,AC199,AG199,AH199,AI199,AJ199,AK199,AL199,AM199,AN199,AO199,AP199,AQ199,AR199,AS199,AT199,AU199,AV199,AW199,AX199)))</f>
        <v>&lt;Placemark&gt;&lt;name&gt;つるおか子どもの家&lt;/name&gt;&lt;Snippet maxLines="0"&gt;&lt;/Snippet&gt;&lt;description&gt;&lt;![CDATA[名称：つるおか子どもの家&lt;br&gt;住所：佐伯市鶴岡西町1丁目104番地&lt;br&gt;施設分類：指定避難所（地震・津波）&lt;br&gt;TEL：&lt;br&gt;：収容人数：110人&lt;br&gt;：&lt;br&gt;：&lt;br&gt;]]&gt;&lt;/description&gt;&lt;Style&gt;&lt;IconStyle&gt;&lt;color&gt;FFFFFFFF&lt;/color&gt;&lt;scale&gt;1&lt;/scale&gt;&lt;heading&gt;0&lt;/heading&gt;&lt;Icon&gt;&lt;href&gt;https://cyberjapandata.gsi.go.jp/portal/sys/v4/symbols/903.png&lt;/href&gt;&lt;/Icon&gt;&lt;/IconStyle&gt;&lt;/Style&gt;&lt;Point&gt;&lt;coordinates&gt;131.871839090844,32.9610335133864&lt;/coordinates&gt;&lt;/Point&gt;&lt;/Placemark&gt;</v>
      </c>
    </row>
    <row r="200" spans="1:51">
      <c r="A200" s="198">
        <v>195</v>
      </c>
      <c r="B200" s="211" t="s">
        <v>5409</v>
      </c>
      <c r="C200" s="4" t="str">
        <f t="shared" si="42"/>
        <v>名称：脇区公民館&lt;br&gt;住所：佐伯市鶴岡西町1丁目303番地&lt;br&gt;施設分類：指定避難所（地震・津波）&lt;br&gt;TEL：&lt;br&gt;：収容人数：50人&lt;br&gt;：&lt;br&gt;：&lt;br&gt;</v>
      </c>
      <c r="D200" s="211"/>
      <c r="E200" s="202"/>
      <c r="F200" s="202" t="s">
        <v>4509</v>
      </c>
      <c r="G200" s="202">
        <v>32.962902545073703</v>
      </c>
      <c r="H200" s="202">
        <v>131.86920858929599</v>
      </c>
      <c r="I200" s="202" t="s">
        <v>4110</v>
      </c>
      <c r="J200" s="202" t="s">
        <v>261</v>
      </c>
      <c r="K200" s="240"/>
      <c r="L200" s="240" t="s">
        <v>4111</v>
      </c>
      <c r="M200" s="240"/>
      <c r="N200" s="240"/>
      <c r="O200" s="4" t="s">
        <v>4283</v>
      </c>
      <c r="P200" s="246">
        <v>1</v>
      </c>
      <c r="Q200" s="246"/>
      <c r="R200" s="246" t="str">
        <f t="shared" si="39"/>
        <v>FFFFFFFF</v>
      </c>
      <c r="S200" s="202">
        <v>100</v>
      </c>
      <c r="T200" s="202">
        <v>100</v>
      </c>
      <c r="U200" s="202">
        <v>100</v>
      </c>
      <c r="V200" s="202">
        <v>100</v>
      </c>
      <c r="X200" s="242"/>
      <c r="Z200" s="239">
        <f t="shared" si="43"/>
        <v>0</v>
      </c>
      <c r="AA200" s="253" t="s">
        <v>4179</v>
      </c>
      <c r="AB200" s="265" t="str">
        <f t="shared" ref="AB200:AB263" si="46">B200</f>
        <v>脇区公民館</v>
      </c>
      <c r="AC200" s="254" t="s">
        <v>4194</v>
      </c>
      <c r="AD200" s="254" t="s">
        <v>4181</v>
      </c>
      <c r="AE200" s="254">
        <f t="shared" ref="AE200:AE263" si="47">D200</f>
        <v>0</v>
      </c>
      <c r="AF200" s="254" t="s">
        <v>4182</v>
      </c>
      <c r="AG200" s="254" t="s">
        <v>4183</v>
      </c>
      <c r="AH200" s="74" t="str">
        <f t="shared" ref="AH200:AH263" si="48">C200</f>
        <v>名称：脇区公民館&lt;br&gt;住所：佐伯市鶴岡西町1丁目303番地&lt;br&gt;施設分類：指定避難所（地震・津波）&lt;br&gt;TEL：&lt;br&gt;：収容人数：50人&lt;br&gt;：&lt;br&gt;：&lt;br&gt;</v>
      </c>
      <c r="AI200" s="255" t="s">
        <v>4184</v>
      </c>
      <c r="AJ200" s="253" t="str">
        <f t="shared" si="40"/>
        <v>FFFFFFFF</v>
      </c>
      <c r="AK200" s="253" t="s">
        <v>4185</v>
      </c>
      <c r="AL200" s="265">
        <f t="shared" si="41"/>
        <v>1</v>
      </c>
      <c r="AM200" s="253" t="s">
        <v>4186</v>
      </c>
      <c r="AN200" s="253" t="s">
        <v>4187</v>
      </c>
      <c r="AO200" s="254">
        <f t="shared" si="44"/>
        <v>0</v>
      </c>
      <c r="AP200" s="253" t="s">
        <v>4188</v>
      </c>
      <c r="AQ200" s="74" t="str">
        <f t="shared" ref="AQ200:AQ263" si="49">O200</f>
        <v>https://cyberjapandata.gsi.go.jp/portal/sys/v4/symbols/903.png</v>
      </c>
      <c r="AR200" s="254" t="s">
        <v>4189</v>
      </c>
      <c r="AS200" s="254" t="s">
        <v>4190</v>
      </c>
      <c r="AT200" s="265">
        <f t="shared" ref="AT200:AT263" si="50">H200</f>
        <v>131.86920858929599</v>
      </c>
      <c r="AU200" s="254" t="s">
        <v>4191</v>
      </c>
      <c r="AV200" s="265">
        <f t="shared" ref="AV200:AV263" si="51">G200</f>
        <v>32.962902545073703</v>
      </c>
      <c r="AW200" s="254" t="s">
        <v>4192</v>
      </c>
      <c r="AX200" s="254" t="s">
        <v>4193</v>
      </c>
      <c r="AY200" s="244" t="str">
        <f t="shared" si="45"/>
        <v>&lt;Placemark&gt;&lt;name&gt;脇区公民館&lt;/name&gt;&lt;Snippet maxLines="0"&gt;&lt;/Snippet&gt;&lt;description&gt;&lt;![CDATA[名称：脇区公民館&lt;br&gt;住所：佐伯市鶴岡西町1丁目303番地&lt;br&gt;施設分類：指定避難所（地震・津波）&lt;br&gt;TEL：&lt;br&gt;：収容人数：50人&lt;br&gt;：&lt;br&gt;：&lt;br&gt;]]&gt;&lt;/description&gt;&lt;Style&gt;&lt;IconStyle&gt;&lt;color&gt;FFFFFFFF&lt;/color&gt;&lt;scale&gt;1&lt;/scale&gt;&lt;heading&gt;0&lt;/heading&gt;&lt;Icon&gt;&lt;href&gt;https://cyberjapandata.gsi.go.jp/portal/sys/v4/symbols/903.png&lt;/href&gt;&lt;/Icon&gt;&lt;/IconStyle&gt;&lt;/Style&gt;&lt;Point&gt;&lt;coordinates&gt;131.869208589296,32.9629025450737&lt;/coordinates&gt;&lt;/Point&gt;&lt;/Placemark&gt;</v>
      </c>
    </row>
    <row r="201" spans="1:51">
      <c r="A201" s="198">
        <v>196</v>
      </c>
      <c r="B201" s="211" t="s">
        <v>5408</v>
      </c>
      <c r="C201" s="4" t="str">
        <f t="shared" si="42"/>
        <v>名称：大東区集会所&lt;br&gt;住所：佐伯市鶴岡町3丁目10番13号&lt;br&gt;施設分類：指定避難所（地震・津波）&lt;br&gt;TEL：&lt;br&gt;：収容人数：30人&lt;br&gt;：&lt;br&gt;：&lt;br&gt;</v>
      </c>
      <c r="D201" s="211"/>
      <c r="E201" s="202"/>
      <c r="F201" s="202" t="s">
        <v>4510</v>
      </c>
      <c r="G201" s="202">
        <v>32.959313996378597</v>
      </c>
      <c r="H201" s="202">
        <v>131.87910781410901</v>
      </c>
      <c r="I201" s="202" t="s">
        <v>4110</v>
      </c>
      <c r="J201" s="202" t="s">
        <v>262</v>
      </c>
      <c r="K201" s="240"/>
      <c r="L201" s="240" t="s">
        <v>4121</v>
      </c>
      <c r="M201" s="240"/>
      <c r="N201" s="240"/>
      <c r="O201" s="4" t="s">
        <v>4283</v>
      </c>
      <c r="P201" s="246">
        <v>1</v>
      </c>
      <c r="Q201" s="246"/>
      <c r="R201" s="246" t="str">
        <f t="shared" si="39"/>
        <v>FFFFFFFF</v>
      </c>
      <c r="S201" s="202">
        <v>100</v>
      </c>
      <c r="T201" s="202">
        <v>100</v>
      </c>
      <c r="U201" s="202">
        <v>100</v>
      </c>
      <c r="V201" s="202">
        <v>100</v>
      </c>
      <c r="X201" s="242"/>
      <c r="Z201" s="239">
        <f t="shared" si="43"/>
        <v>0</v>
      </c>
      <c r="AA201" s="253" t="s">
        <v>4179</v>
      </c>
      <c r="AB201" s="265" t="str">
        <f t="shared" si="46"/>
        <v>大東区集会所</v>
      </c>
      <c r="AC201" s="254" t="s">
        <v>4194</v>
      </c>
      <c r="AD201" s="254" t="s">
        <v>4181</v>
      </c>
      <c r="AE201" s="254">
        <f t="shared" si="47"/>
        <v>0</v>
      </c>
      <c r="AF201" s="254" t="s">
        <v>4182</v>
      </c>
      <c r="AG201" s="254" t="s">
        <v>4183</v>
      </c>
      <c r="AH201" s="74" t="str">
        <f t="shared" si="48"/>
        <v>名称：大東区集会所&lt;br&gt;住所：佐伯市鶴岡町3丁目10番13号&lt;br&gt;施設分類：指定避難所（地震・津波）&lt;br&gt;TEL：&lt;br&gt;：収容人数：30人&lt;br&gt;：&lt;br&gt;：&lt;br&gt;</v>
      </c>
      <c r="AI201" s="255" t="s">
        <v>4184</v>
      </c>
      <c r="AJ201" s="253" t="str">
        <f t="shared" si="40"/>
        <v>FFFFFFFF</v>
      </c>
      <c r="AK201" s="253" t="s">
        <v>4185</v>
      </c>
      <c r="AL201" s="265">
        <f t="shared" si="41"/>
        <v>1</v>
      </c>
      <c r="AM201" s="253" t="s">
        <v>4186</v>
      </c>
      <c r="AN201" s="253" t="s">
        <v>4187</v>
      </c>
      <c r="AO201" s="254">
        <f t="shared" si="44"/>
        <v>0</v>
      </c>
      <c r="AP201" s="253" t="s">
        <v>4188</v>
      </c>
      <c r="AQ201" s="74" t="str">
        <f t="shared" si="49"/>
        <v>https://cyberjapandata.gsi.go.jp/portal/sys/v4/symbols/903.png</v>
      </c>
      <c r="AR201" s="254" t="s">
        <v>4189</v>
      </c>
      <c r="AS201" s="254" t="s">
        <v>4190</v>
      </c>
      <c r="AT201" s="265">
        <f t="shared" si="50"/>
        <v>131.87910781410901</v>
      </c>
      <c r="AU201" s="254" t="s">
        <v>4191</v>
      </c>
      <c r="AV201" s="265">
        <f t="shared" si="51"/>
        <v>32.959313996378597</v>
      </c>
      <c r="AW201" s="254" t="s">
        <v>4192</v>
      </c>
      <c r="AX201" s="254" t="s">
        <v>4193</v>
      </c>
      <c r="AY201" s="244" t="str">
        <f t="shared" si="45"/>
        <v>&lt;Placemark&gt;&lt;name&gt;大東区集会所&lt;/name&gt;&lt;Snippet maxLines="0"&gt;&lt;/Snippet&gt;&lt;description&gt;&lt;![CDATA[名称：大東区集会所&lt;br&gt;住所：佐伯市鶴岡町3丁目10番13号&lt;br&gt;施設分類：指定避難所（地震・津波）&lt;br&gt;TEL：&lt;br&gt;：収容人数：30人&lt;br&gt;：&lt;br&gt;：&lt;br&gt;]]&gt;&lt;/description&gt;&lt;Style&gt;&lt;IconStyle&gt;&lt;color&gt;FFFFFFFF&lt;/color&gt;&lt;scale&gt;1&lt;/scale&gt;&lt;heading&gt;0&lt;/heading&gt;&lt;Icon&gt;&lt;href&gt;https://cyberjapandata.gsi.go.jp/portal/sys/v4/symbols/903.png&lt;/href&gt;&lt;/Icon&gt;&lt;/IconStyle&gt;&lt;/Style&gt;&lt;Point&gt;&lt;coordinates&gt;131.879107814109,32.9593139963786&lt;/coordinates&gt;&lt;/Point&gt;&lt;/Placemark&gt;</v>
      </c>
    </row>
    <row r="202" spans="1:51">
      <c r="A202" s="198">
        <v>197</v>
      </c>
      <c r="B202" s="211" t="s">
        <v>5407</v>
      </c>
      <c r="C202" s="4" t="str">
        <f t="shared" si="42"/>
        <v>名称：城西区集会所&lt;br&gt;住所：佐伯市大字上岡2169番地1&lt;br&gt;施設分類：指定避難所（地震・津波）&lt;br&gt;TEL：&lt;br&gt;：収容人数：60人&lt;br&gt;：&lt;br&gt;：&lt;br&gt;</v>
      </c>
      <c r="D202" s="211"/>
      <c r="E202" s="245"/>
      <c r="F202" s="202" t="s">
        <v>4511</v>
      </c>
      <c r="G202" s="245">
        <v>32.965831847974499</v>
      </c>
      <c r="H202" s="202">
        <v>131.85949070535401</v>
      </c>
      <c r="I202" s="245" t="s">
        <v>4110</v>
      </c>
      <c r="J202" s="245" t="s">
        <v>263</v>
      </c>
      <c r="K202" s="240"/>
      <c r="L202" s="240" t="s">
        <v>4114</v>
      </c>
      <c r="M202" s="240"/>
      <c r="N202" s="240"/>
      <c r="O202" s="4" t="s">
        <v>4283</v>
      </c>
      <c r="P202" s="246">
        <v>1</v>
      </c>
      <c r="Q202" s="246"/>
      <c r="R202" s="246" t="str">
        <f t="shared" si="39"/>
        <v>FFFFFFFF</v>
      </c>
      <c r="S202" s="202">
        <v>100</v>
      </c>
      <c r="T202" s="202">
        <v>100</v>
      </c>
      <c r="U202" s="202">
        <v>100</v>
      </c>
      <c r="V202" s="202">
        <v>100</v>
      </c>
      <c r="X202" s="242"/>
      <c r="Z202" s="239">
        <f t="shared" si="43"/>
        <v>0</v>
      </c>
      <c r="AA202" s="253" t="s">
        <v>4179</v>
      </c>
      <c r="AB202" s="265" t="str">
        <f t="shared" si="46"/>
        <v>城西区集会所</v>
      </c>
      <c r="AC202" s="254" t="s">
        <v>4194</v>
      </c>
      <c r="AD202" s="254" t="s">
        <v>4181</v>
      </c>
      <c r="AE202" s="254">
        <f t="shared" si="47"/>
        <v>0</v>
      </c>
      <c r="AF202" s="254" t="s">
        <v>4182</v>
      </c>
      <c r="AG202" s="254" t="s">
        <v>4183</v>
      </c>
      <c r="AH202" s="74" t="str">
        <f t="shared" si="48"/>
        <v>名称：城西区集会所&lt;br&gt;住所：佐伯市大字上岡2169番地1&lt;br&gt;施設分類：指定避難所（地震・津波）&lt;br&gt;TEL：&lt;br&gt;：収容人数：60人&lt;br&gt;：&lt;br&gt;：&lt;br&gt;</v>
      </c>
      <c r="AI202" s="255" t="s">
        <v>4184</v>
      </c>
      <c r="AJ202" s="253" t="str">
        <f t="shared" si="40"/>
        <v>FFFFFFFF</v>
      </c>
      <c r="AK202" s="253" t="s">
        <v>4185</v>
      </c>
      <c r="AL202" s="265">
        <f t="shared" si="41"/>
        <v>1</v>
      </c>
      <c r="AM202" s="253" t="s">
        <v>4186</v>
      </c>
      <c r="AN202" s="253" t="s">
        <v>4187</v>
      </c>
      <c r="AO202" s="254">
        <f t="shared" si="44"/>
        <v>0</v>
      </c>
      <c r="AP202" s="253" t="s">
        <v>4188</v>
      </c>
      <c r="AQ202" s="74" t="str">
        <f t="shared" si="49"/>
        <v>https://cyberjapandata.gsi.go.jp/portal/sys/v4/symbols/903.png</v>
      </c>
      <c r="AR202" s="254" t="s">
        <v>4189</v>
      </c>
      <c r="AS202" s="254" t="s">
        <v>4190</v>
      </c>
      <c r="AT202" s="265">
        <f t="shared" si="50"/>
        <v>131.85949070535401</v>
      </c>
      <c r="AU202" s="254" t="s">
        <v>4191</v>
      </c>
      <c r="AV202" s="265">
        <f t="shared" si="51"/>
        <v>32.965831847974499</v>
      </c>
      <c r="AW202" s="254" t="s">
        <v>4192</v>
      </c>
      <c r="AX202" s="254" t="s">
        <v>4193</v>
      </c>
      <c r="AY202" s="244" t="str">
        <f t="shared" si="45"/>
        <v>&lt;Placemark&gt;&lt;name&gt;城西区集会所&lt;/name&gt;&lt;Snippet maxLines="0"&gt;&lt;/Snippet&gt;&lt;description&gt;&lt;![CDATA[名称：城西区集会所&lt;br&gt;住所：佐伯市大字上岡2169番地1&lt;br&gt;施設分類：指定避難所（地震・津波）&lt;br&gt;TEL：&lt;br&gt;：収容人数：60人&lt;br&gt;：&lt;br&gt;：&lt;br&gt;]]&gt;&lt;/description&gt;&lt;Style&gt;&lt;IconStyle&gt;&lt;color&gt;FFFFFFFF&lt;/color&gt;&lt;scale&gt;1&lt;/scale&gt;&lt;heading&gt;0&lt;/heading&gt;&lt;Icon&gt;&lt;href&gt;https://cyberjapandata.gsi.go.jp/portal/sys/v4/symbols/903.png&lt;/href&gt;&lt;/Icon&gt;&lt;/IconStyle&gt;&lt;/Style&gt;&lt;Point&gt;&lt;coordinates&gt;131.859490705354,32.9658318479745&lt;/coordinates&gt;&lt;/Point&gt;&lt;/Placemark&gt;</v>
      </c>
    </row>
    <row r="203" spans="1:51">
      <c r="A203" s="198">
        <v>198</v>
      </c>
      <c r="B203" s="211" t="s">
        <v>5406</v>
      </c>
      <c r="C203" s="4" t="str">
        <f t="shared" si="42"/>
        <v>名称：上堅田小学校（管理教室棟）&lt;br&gt;住所：佐伯市大字長谷9118番地&lt;br&gt;施設分類：指定避難所（地震・津波）&lt;br&gt;TEL：&lt;br&gt;：収容人数：940人&lt;br&gt;：&lt;br&gt;：&lt;br&gt;</v>
      </c>
      <c r="D203" s="211"/>
      <c r="E203" s="245"/>
      <c r="F203" s="202" t="s">
        <v>4512</v>
      </c>
      <c r="G203" s="245">
        <v>32.937570478860501</v>
      </c>
      <c r="H203" s="202">
        <v>131.88149256554399</v>
      </c>
      <c r="I203" s="245" t="s">
        <v>4110</v>
      </c>
      <c r="J203" s="245" t="s">
        <v>309</v>
      </c>
      <c r="K203" s="240"/>
      <c r="L203" s="240" t="s">
        <v>4140</v>
      </c>
      <c r="M203" s="240"/>
      <c r="N203" s="240"/>
      <c r="O203" s="4" t="s">
        <v>4282</v>
      </c>
      <c r="P203" s="246">
        <v>1</v>
      </c>
      <c r="Q203" s="246"/>
      <c r="R203" s="246" t="str">
        <f t="shared" si="39"/>
        <v>FFFFFFFF</v>
      </c>
      <c r="S203" s="202">
        <v>100</v>
      </c>
      <c r="T203" s="202">
        <v>100</v>
      </c>
      <c r="U203" s="202">
        <v>100</v>
      </c>
      <c r="V203" s="202">
        <v>100</v>
      </c>
      <c r="X203" s="242"/>
      <c r="Z203" s="239">
        <f t="shared" si="43"/>
        <v>0</v>
      </c>
      <c r="AA203" s="253" t="s">
        <v>4179</v>
      </c>
      <c r="AB203" s="265" t="str">
        <f t="shared" si="46"/>
        <v>上堅田小学校（管理教室棟）</v>
      </c>
      <c r="AC203" s="254" t="s">
        <v>4194</v>
      </c>
      <c r="AD203" s="254" t="s">
        <v>4181</v>
      </c>
      <c r="AE203" s="254">
        <f t="shared" si="47"/>
        <v>0</v>
      </c>
      <c r="AF203" s="254" t="s">
        <v>4182</v>
      </c>
      <c r="AG203" s="254" t="s">
        <v>4183</v>
      </c>
      <c r="AH203" s="74" t="str">
        <f t="shared" si="48"/>
        <v>名称：上堅田小学校（管理教室棟）&lt;br&gt;住所：佐伯市大字長谷9118番地&lt;br&gt;施設分類：指定避難所（地震・津波）&lt;br&gt;TEL：&lt;br&gt;：収容人数：940人&lt;br&gt;：&lt;br&gt;：&lt;br&gt;</v>
      </c>
      <c r="AI203" s="255" t="s">
        <v>4184</v>
      </c>
      <c r="AJ203" s="253" t="str">
        <f t="shared" si="40"/>
        <v>FFFFFFFF</v>
      </c>
      <c r="AK203" s="253" t="s">
        <v>4185</v>
      </c>
      <c r="AL203" s="265">
        <f t="shared" si="41"/>
        <v>1</v>
      </c>
      <c r="AM203" s="253" t="s">
        <v>4186</v>
      </c>
      <c r="AN203" s="253" t="s">
        <v>4187</v>
      </c>
      <c r="AO203" s="254">
        <f t="shared" si="44"/>
        <v>0</v>
      </c>
      <c r="AP203" s="253" t="s">
        <v>4188</v>
      </c>
      <c r="AQ203" s="74" t="str">
        <f t="shared" si="49"/>
        <v>https://cyberjapandata.gsi.go.jp/portal/sys/v4/symbols/921.png</v>
      </c>
      <c r="AR203" s="254" t="s">
        <v>4189</v>
      </c>
      <c r="AS203" s="254" t="s">
        <v>4190</v>
      </c>
      <c r="AT203" s="265">
        <f t="shared" si="50"/>
        <v>131.88149256554399</v>
      </c>
      <c r="AU203" s="254" t="s">
        <v>4191</v>
      </c>
      <c r="AV203" s="265">
        <f t="shared" si="51"/>
        <v>32.937570478860501</v>
      </c>
      <c r="AW203" s="254" t="s">
        <v>4192</v>
      </c>
      <c r="AX203" s="254" t="s">
        <v>4193</v>
      </c>
      <c r="AY203" s="244" t="str">
        <f t="shared" si="45"/>
        <v>&lt;Placemark&gt;&lt;name&gt;上堅田小学校（管理教室棟）&lt;/name&gt;&lt;Snippet maxLines="0"&gt;&lt;/Snippet&gt;&lt;description&gt;&lt;![CDATA[名称：上堅田小学校（管理教室棟）&lt;br&gt;住所：佐伯市大字長谷9118番地&lt;br&gt;施設分類：指定避難所（地震・津波）&lt;br&gt;TEL：&lt;br&gt;：収容人数：940人&lt;br&gt;：&lt;br&gt;：&lt;br&gt;]]&gt;&lt;/description&gt;&lt;Style&gt;&lt;IconStyle&gt;&lt;color&gt;FFFFFFFF&lt;/color&gt;&lt;scale&gt;1&lt;/scale&gt;&lt;heading&gt;0&lt;/heading&gt;&lt;Icon&gt;&lt;href&gt;https://cyberjapandata.gsi.go.jp/portal/sys/v4/symbols/921.png&lt;/href&gt;&lt;/Icon&gt;&lt;/IconStyle&gt;&lt;/Style&gt;&lt;Point&gt;&lt;coordinates&gt;131.881492565544,32.9375704788605&lt;/coordinates&gt;&lt;/Point&gt;&lt;/Placemark&gt;</v>
      </c>
    </row>
    <row r="204" spans="1:51">
      <c r="A204" s="198">
        <v>199</v>
      </c>
      <c r="B204" s="211" t="s">
        <v>5405</v>
      </c>
      <c r="C204" s="4" t="str">
        <f t="shared" si="42"/>
        <v>名称：佐伯南中学校（校舎・体育館）&lt;br&gt;住所：佐伯市大字長谷9914番地1&lt;br&gt;施設分類：指定避難所（地震・津波）&lt;br&gt;TEL：&lt;br&gt;：収容人数：2200人&lt;br&gt;：&lt;br&gt;：&lt;br&gt;</v>
      </c>
      <c r="D204" s="211"/>
      <c r="E204" s="202"/>
      <c r="F204" s="202" t="s">
        <v>4513</v>
      </c>
      <c r="G204" s="202">
        <v>32.936676484344197</v>
      </c>
      <c r="H204" s="202">
        <v>131.88707144543901</v>
      </c>
      <c r="I204" s="202" t="s">
        <v>4110</v>
      </c>
      <c r="J204" s="202" t="s">
        <v>310</v>
      </c>
      <c r="K204" s="240"/>
      <c r="L204" s="240" t="s">
        <v>4141</v>
      </c>
      <c r="M204" s="240"/>
      <c r="N204" s="240"/>
      <c r="O204" s="4" t="s">
        <v>4282</v>
      </c>
      <c r="P204" s="246">
        <v>1</v>
      </c>
      <c r="Q204" s="246"/>
      <c r="R204" s="246" t="str">
        <f t="shared" si="39"/>
        <v>FFFFFFFF</v>
      </c>
      <c r="S204" s="202">
        <v>100</v>
      </c>
      <c r="T204" s="202">
        <v>100</v>
      </c>
      <c r="U204" s="202">
        <v>100</v>
      </c>
      <c r="V204" s="202">
        <v>100</v>
      </c>
      <c r="X204" s="242"/>
      <c r="Z204" s="239">
        <f t="shared" si="43"/>
        <v>0</v>
      </c>
      <c r="AA204" s="253" t="s">
        <v>4179</v>
      </c>
      <c r="AB204" s="265" t="str">
        <f t="shared" si="46"/>
        <v>佐伯南中学校（校舎・体育館）</v>
      </c>
      <c r="AC204" s="254" t="s">
        <v>4194</v>
      </c>
      <c r="AD204" s="254" t="s">
        <v>4181</v>
      </c>
      <c r="AE204" s="254">
        <f t="shared" si="47"/>
        <v>0</v>
      </c>
      <c r="AF204" s="254" t="s">
        <v>4182</v>
      </c>
      <c r="AG204" s="254" t="s">
        <v>4183</v>
      </c>
      <c r="AH204" s="74" t="str">
        <f t="shared" si="48"/>
        <v>名称：佐伯南中学校（校舎・体育館）&lt;br&gt;住所：佐伯市大字長谷9914番地1&lt;br&gt;施設分類：指定避難所（地震・津波）&lt;br&gt;TEL：&lt;br&gt;：収容人数：2200人&lt;br&gt;：&lt;br&gt;：&lt;br&gt;</v>
      </c>
      <c r="AI204" s="255" t="s">
        <v>4184</v>
      </c>
      <c r="AJ204" s="253" t="str">
        <f t="shared" si="40"/>
        <v>FFFFFFFF</v>
      </c>
      <c r="AK204" s="253" t="s">
        <v>4185</v>
      </c>
      <c r="AL204" s="265">
        <f t="shared" si="41"/>
        <v>1</v>
      </c>
      <c r="AM204" s="253" t="s">
        <v>4186</v>
      </c>
      <c r="AN204" s="253" t="s">
        <v>4187</v>
      </c>
      <c r="AO204" s="254">
        <f t="shared" si="44"/>
        <v>0</v>
      </c>
      <c r="AP204" s="253" t="s">
        <v>4188</v>
      </c>
      <c r="AQ204" s="74" t="str">
        <f t="shared" si="49"/>
        <v>https://cyberjapandata.gsi.go.jp/portal/sys/v4/symbols/921.png</v>
      </c>
      <c r="AR204" s="254" t="s">
        <v>4189</v>
      </c>
      <c r="AS204" s="254" t="s">
        <v>4190</v>
      </c>
      <c r="AT204" s="265">
        <f t="shared" si="50"/>
        <v>131.88707144543901</v>
      </c>
      <c r="AU204" s="254" t="s">
        <v>4191</v>
      </c>
      <c r="AV204" s="265">
        <f t="shared" si="51"/>
        <v>32.936676484344197</v>
      </c>
      <c r="AW204" s="254" t="s">
        <v>4192</v>
      </c>
      <c r="AX204" s="254" t="s">
        <v>4193</v>
      </c>
      <c r="AY204" s="244" t="str">
        <f t="shared" si="45"/>
        <v>&lt;Placemark&gt;&lt;name&gt;佐伯南中学校（校舎・体育館）&lt;/name&gt;&lt;Snippet maxLines="0"&gt;&lt;/Snippet&gt;&lt;description&gt;&lt;![CDATA[名称：佐伯南中学校（校舎・体育館）&lt;br&gt;住所：佐伯市大字長谷9914番地1&lt;br&gt;施設分類：指定避難所（地震・津波）&lt;br&gt;TEL：&lt;br&gt;：収容人数：2200人&lt;br&gt;：&lt;br&gt;：&lt;br&gt;]]&gt;&lt;/description&gt;&lt;Style&gt;&lt;IconStyle&gt;&lt;color&gt;FFFFFFFF&lt;/color&gt;&lt;scale&gt;1&lt;/scale&gt;&lt;heading&gt;0&lt;/heading&gt;&lt;Icon&gt;&lt;href&gt;https://cyberjapandata.gsi.go.jp/portal/sys/v4/symbols/921.png&lt;/href&gt;&lt;/Icon&gt;&lt;/IconStyle&gt;&lt;/Style&gt;&lt;Point&gt;&lt;coordinates&gt;131.887071445439,32.9366764843442&lt;/coordinates&gt;&lt;/Point&gt;&lt;/Placemark&gt;</v>
      </c>
    </row>
    <row r="205" spans="1:51">
      <c r="A205" s="198">
        <v>200</v>
      </c>
      <c r="B205" s="211" t="s">
        <v>5404</v>
      </c>
      <c r="C205" s="4" t="str">
        <f t="shared" si="42"/>
        <v>名称：グリーンピア大越&lt;br&gt;住所：佐伯市大字長谷484番地ほか&lt;br&gt;施設分類：指定避難所（地震・津波）&lt;br&gt;TEL：&lt;br&gt;：収容人数：120人&lt;br&gt;：&lt;br&gt;：&lt;br&gt;</v>
      </c>
      <c r="D205" s="211"/>
      <c r="E205" s="202"/>
      <c r="F205" s="202" t="s">
        <v>4514</v>
      </c>
      <c r="G205" s="202">
        <v>32.890948963852502</v>
      </c>
      <c r="H205" s="202">
        <v>131.83468188783601</v>
      </c>
      <c r="I205" s="202" t="s">
        <v>4110</v>
      </c>
      <c r="J205" s="202" t="s">
        <v>265</v>
      </c>
      <c r="K205" s="240"/>
      <c r="L205" s="240" t="s">
        <v>4142</v>
      </c>
      <c r="M205" s="240"/>
      <c r="N205" s="240"/>
      <c r="O205" s="4" t="s">
        <v>4282</v>
      </c>
      <c r="P205" s="246">
        <v>1</v>
      </c>
      <c r="Q205" s="246"/>
      <c r="R205" s="246" t="str">
        <f t="shared" si="39"/>
        <v>FFFFFFFF</v>
      </c>
      <c r="S205" s="202">
        <v>100</v>
      </c>
      <c r="T205" s="202">
        <v>100</v>
      </c>
      <c r="U205" s="202">
        <v>100</v>
      </c>
      <c r="V205" s="202">
        <v>100</v>
      </c>
      <c r="X205" s="242"/>
      <c r="Z205" s="239">
        <f t="shared" si="43"/>
        <v>0</v>
      </c>
      <c r="AA205" s="253" t="s">
        <v>4179</v>
      </c>
      <c r="AB205" s="265" t="str">
        <f t="shared" si="46"/>
        <v>グリーンピア大越</v>
      </c>
      <c r="AC205" s="254" t="s">
        <v>4194</v>
      </c>
      <c r="AD205" s="254" t="s">
        <v>4181</v>
      </c>
      <c r="AE205" s="254">
        <f t="shared" si="47"/>
        <v>0</v>
      </c>
      <c r="AF205" s="254" t="s">
        <v>4182</v>
      </c>
      <c r="AG205" s="254" t="s">
        <v>4183</v>
      </c>
      <c r="AH205" s="74" t="str">
        <f t="shared" si="48"/>
        <v>名称：グリーンピア大越&lt;br&gt;住所：佐伯市大字長谷484番地ほか&lt;br&gt;施設分類：指定避難所（地震・津波）&lt;br&gt;TEL：&lt;br&gt;：収容人数：120人&lt;br&gt;：&lt;br&gt;：&lt;br&gt;</v>
      </c>
      <c r="AI205" s="255" t="s">
        <v>4184</v>
      </c>
      <c r="AJ205" s="253" t="str">
        <f t="shared" si="40"/>
        <v>FFFFFFFF</v>
      </c>
      <c r="AK205" s="253" t="s">
        <v>4185</v>
      </c>
      <c r="AL205" s="265">
        <f t="shared" si="41"/>
        <v>1</v>
      </c>
      <c r="AM205" s="253" t="s">
        <v>4186</v>
      </c>
      <c r="AN205" s="253" t="s">
        <v>4187</v>
      </c>
      <c r="AO205" s="254">
        <f t="shared" si="44"/>
        <v>0</v>
      </c>
      <c r="AP205" s="253" t="s">
        <v>4188</v>
      </c>
      <c r="AQ205" s="74" t="str">
        <f t="shared" si="49"/>
        <v>https://cyberjapandata.gsi.go.jp/portal/sys/v4/symbols/921.png</v>
      </c>
      <c r="AR205" s="254" t="s">
        <v>4189</v>
      </c>
      <c r="AS205" s="254" t="s">
        <v>4190</v>
      </c>
      <c r="AT205" s="265">
        <f t="shared" si="50"/>
        <v>131.83468188783601</v>
      </c>
      <c r="AU205" s="254" t="s">
        <v>4191</v>
      </c>
      <c r="AV205" s="265">
        <f t="shared" si="51"/>
        <v>32.890948963852502</v>
      </c>
      <c r="AW205" s="254" t="s">
        <v>4192</v>
      </c>
      <c r="AX205" s="254" t="s">
        <v>4193</v>
      </c>
      <c r="AY205" s="244" t="str">
        <f t="shared" si="45"/>
        <v>&lt;Placemark&gt;&lt;name&gt;グリーンピア大越&lt;/name&gt;&lt;Snippet maxLines="0"&gt;&lt;/Snippet&gt;&lt;description&gt;&lt;![CDATA[名称：グリーンピア大越&lt;br&gt;住所：佐伯市大字長谷484番地ほか&lt;br&gt;施設分類：指定避難所（地震・津波）&lt;br&gt;TEL：&lt;br&gt;：収容人数：120人&lt;br&gt;：&lt;br&gt;：&lt;br&gt;]]&gt;&lt;/description&gt;&lt;Style&gt;&lt;IconStyle&gt;&lt;color&gt;FFFFFFFF&lt;/color&gt;&lt;scale&gt;1&lt;/scale&gt;&lt;heading&gt;0&lt;/heading&gt;&lt;Icon&gt;&lt;href&gt;https://cyberjapandata.gsi.go.jp/portal/sys/v4/symbols/921.png&lt;/href&gt;&lt;/Icon&gt;&lt;/IconStyle&gt;&lt;/Style&gt;&lt;Point&gt;&lt;coordinates&gt;131.834681887836,32.8909489638525&lt;/coordinates&gt;&lt;/Point&gt;&lt;/Placemark&gt;</v>
      </c>
    </row>
    <row r="206" spans="1:51">
      <c r="A206" s="198">
        <v>201</v>
      </c>
      <c r="B206" s="211" t="s">
        <v>5403</v>
      </c>
      <c r="C206" s="4" t="str">
        <f t="shared" si="42"/>
        <v>名称：木立小学校（体育館）&lt;br&gt;住所：佐伯市大字木立4480番地&lt;br&gt;施設分類：指定避難所（地震・津波）&lt;br&gt;TEL：&lt;br&gt;：収容人数：260人&lt;br&gt;：&lt;br&gt;：&lt;br&gt;</v>
      </c>
      <c r="D206" s="211"/>
      <c r="E206" s="202"/>
      <c r="F206" s="202" t="s">
        <v>4515</v>
      </c>
      <c r="G206" s="202">
        <v>32.920118859324603</v>
      </c>
      <c r="H206" s="202">
        <v>131.93166982332301</v>
      </c>
      <c r="I206" s="202" t="s">
        <v>4110</v>
      </c>
      <c r="J206" s="202" t="s">
        <v>313</v>
      </c>
      <c r="K206" s="240"/>
      <c r="L206" s="240" t="s">
        <v>4143</v>
      </c>
      <c r="M206" s="240"/>
      <c r="N206" s="240"/>
      <c r="O206" s="4" t="s">
        <v>4282</v>
      </c>
      <c r="P206" s="246">
        <v>1</v>
      </c>
      <c r="Q206" s="246"/>
      <c r="R206" s="246" t="str">
        <f t="shared" si="39"/>
        <v>FFFFFFFF</v>
      </c>
      <c r="S206" s="202">
        <v>100</v>
      </c>
      <c r="T206" s="202">
        <v>100</v>
      </c>
      <c r="U206" s="202">
        <v>100</v>
      </c>
      <c r="V206" s="202">
        <v>100</v>
      </c>
      <c r="X206" s="242"/>
      <c r="Z206" s="239">
        <f t="shared" si="43"/>
        <v>0</v>
      </c>
      <c r="AA206" s="253" t="s">
        <v>4179</v>
      </c>
      <c r="AB206" s="265" t="str">
        <f t="shared" si="46"/>
        <v>木立小学校（体育館）</v>
      </c>
      <c r="AC206" s="254" t="s">
        <v>4194</v>
      </c>
      <c r="AD206" s="254" t="s">
        <v>4181</v>
      </c>
      <c r="AE206" s="254">
        <f t="shared" si="47"/>
        <v>0</v>
      </c>
      <c r="AF206" s="254" t="s">
        <v>4182</v>
      </c>
      <c r="AG206" s="254" t="s">
        <v>4183</v>
      </c>
      <c r="AH206" s="74" t="str">
        <f t="shared" si="48"/>
        <v>名称：木立小学校（体育館）&lt;br&gt;住所：佐伯市大字木立4480番地&lt;br&gt;施設分類：指定避難所（地震・津波）&lt;br&gt;TEL：&lt;br&gt;：収容人数：260人&lt;br&gt;：&lt;br&gt;：&lt;br&gt;</v>
      </c>
      <c r="AI206" s="255" t="s">
        <v>4184</v>
      </c>
      <c r="AJ206" s="253" t="str">
        <f t="shared" si="40"/>
        <v>FFFFFFFF</v>
      </c>
      <c r="AK206" s="253" t="s">
        <v>4185</v>
      </c>
      <c r="AL206" s="265">
        <f t="shared" si="41"/>
        <v>1</v>
      </c>
      <c r="AM206" s="253" t="s">
        <v>4186</v>
      </c>
      <c r="AN206" s="253" t="s">
        <v>4187</v>
      </c>
      <c r="AO206" s="254">
        <f t="shared" si="44"/>
        <v>0</v>
      </c>
      <c r="AP206" s="253" t="s">
        <v>4188</v>
      </c>
      <c r="AQ206" s="74" t="str">
        <f t="shared" si="49"/>
        <v>https://cyberjapandata.gsi.go.jp/portal/sys/v4/symbols/921.png</v>
      </c>
      <c r="AR206" s="254" t="s">
        <v>4189</v>
      </c>
      <c r="AS206" s="254" t="s">
        <v>4190</v>
      </c>
      <c r="AT206" s="265">
        <f t="shared" si="50"/>
        <v>131.93166982332301</v>
      </c>
      <c r="AU206" s="254" t="s">
        <v>4191</v>
      </c>
      <c r="AV206" s="265">
        <f t="shared" si="51"/>
        <v>32.920118859324603</v>
      </c>
      <c r="AW206" s="254" t="s">
        <v>4192</v>
      </c>
      <c r="AX206" s="254" t="s">
        <v>4193</v>
      </c>
      <c r="AY206" s="244" t="str">
        <f t="shared" si="45"/>
        <v>&lt;Placemark&gt;&lt;name&gt;木立小学校（体育館）&lt;/name&gt;&lt;Snippet maxLines="0"&gt;&lt;/Snippet&gt;&lt;description&gt;&lt;![CDATA[名称：木立小学校（体育館）&lt;br&gt;住所：佐伯市大字木立4480番地&lt;br&gt;施設分類：指定避難所（地震・津波）&lt;br&gt;TEL：&lt;br&gt;：収容人数：260人&lt;br&gt;：&lt;br&gt;：&lt;br&gt;]]&gt;&lt;/description&gt;&lt;Style&gt;&lt;IconStyle&gt;&lt;color&gt;FFFFFFFF&lt;/color&gt;&lt;scale&gt;1&lt;/scale&gt;&lt;heading&gt;0&lt;/heading&gt;&lt;Icon&gt;&lt;href&gt;https://cyberjapandata.gsi.go.jp/portal/sys/v4/symbols/921.png&lt;/href&gt;&lt;/Icon&gt;&lt;/IconStyle&gt;&lt;/Style&gt;&lt;Point&gt;&lt;coordinates&gt;131.931669823323,32.9201188593246&lt;/coordinates&gt;&lt;/Point&gt;&lt;/Placemark&gt;</v>
      </c>
    </row>
    <row r="207" spans="1:51">
      <c r="A207" s="198">
        <v>202</v>
      </c>
      <c r="B207" s="211" t="s">
        <v>5402</v>
      </c>
      <c r="C207" s="4" t="str">
        <f t="shared" si="42"/>
        <v>名称：木立小学校（校舎）&lt;br&gt;住所：佐伯市大字木立4480番地&lt;br&gt;施設分類：指定避難所（地震・津波）&lt;br&gt;TEL：&lt;br&gt;：収容人数：880人&lt;br&gt;：&lt;br&gt;：&lt;br&gt;</v>
      </c>
      <c r="D207" s="211"/>
      <c r="E207" s="202"/>
      <c r="F207" s="202" t="s">
        <v>4516</v>
      </c>
      <c r="G207" s="202">
        <v>32.920000139402198</v>
      </c>
      <c r="H207" s="202">
        <v>131.93097896209301</v>
      </c>
      <c r="I207" s="202" t="s">
        <v>4110</v>
      </c>
      <c r="J207" s="202" t="s">
        <v>313</v>
      </c>
      <c r="K207" s="240"/>
      <c r="L207" s="240" t="s">
        <v>4144</v>
      </c>
      <c r="M207" s="240"/>
      <c r="N207" s="240"/>
      <c r="O207" s="4" t="s">
        <v>4282</v>
      </c>
      <c r="P207" s="246">
        <v>1</v>
      </c>
      <c r="Q207" s="246"/>
      <c r="R207" s="246" t="str">
        <f t="shared" si="39"/>
        <v>FFFFFFFF</v>
      </c>
      <c r="S207" s="202">
        <v>100</v>
      </c>
      <c r="T207" s="202">
        <v>100</v>
      </c>
      <c r="U207" s="202">
        <v>100</v>
      </c>
      <c r="V207" s="202">
        <v>100</v>
      </c>
      <c r="X207" s="242"/>
      <c r="Z207" s="239">
        <f t="shared" si="43"/>
        <v>0</v>
      </c>
      <c r="AA207" s="253" t="s">
        <v>4179</v>
      </c>
      <c r="AB207" s="265" t="str">
        <f t="shared" si="46"/>
        <v>木立小学校（校舎）</v>
      </c>
      <c r="AC207" s="254" t="s">
        <v>4194</v>
      </c>
      <c r="AD207" s="254" t="s">
        <v>4181</v>
      </c>
      <c r="AE207" s="254">
        <f t="shared" si="47"/>
        <v>0</v>
      </c>
      <c r="AF207" s="254" t="s">
        <v>4182</v>
      </c>
      <c r="AG207" s="254" t="s">
        <v>4183</v>
      </c>
      <c r="AH207" s="74" t="str">
        <f t="shared" si="48"/>
        <v>名称：木立小学校（校舎）&lt;br&gt;住所：佐伯市大字木立4480番地&lt;br&gt;施設分類：指定避難所（地震・津波）&lt;br&gt;TEL：&lt;br&gt;：収容人数：880人&lt;br&gt;：&lt;br&gt;：&lt;br&gt;</v>
      </c>
      <c r="AI207" s="255" t="s">
        <v>4184</v>
      </c>
      <c r="AJ207" s="253" t="str">
        <f t="shared" si="40"/>
        <v>FFFFFFFF</v>
      </c>
      <c r="AK207" s="253" t="s">
        <v>4185</v>
      </c>
      <c r="AL207" s="265">
        <f t="shared" si="41"/>
        <v>1</v>
      </c>
      <c r="AM207" s="253" t="s">
        <v>4186</v>
      </c>
      <c r="AN207" s="253" t="s">
        <v>4187</v>
      </c>
      <c r="AO207" s="254">
        <f t="shared" si="44"/>
        <v>0</v>
      </c>
      <c r="AP207" s="253" t="s">
        <v>4188</v>
      </c>
      <c r="AQ207" s="74" t="str">
        <f t="shared" si="49"/>
        <v>https://cyberjapandata.gsi.go.jp/portal/sys/v4/symbols/921.png</v>
      </c>
      <c r="AR207" s="254" t="s">
        <v>4189</v>
      </c>
      <c r="AS207" s="254" t="s">
        <v>4190</v>
      </c>
      <c r="AT207" s="265">
        <f t="shared" si="50"/>
        <v>131.93097896209301</v>
      </c>
      <c r="AU207" s="254" t="s">
        <v>4191</v>
      </c>
      <c r="AV207" s="265">
        <f t="shared" si="51"/>
        <v>32.920000139402198</v>
      </c>
      <c r="AW207" s="254" t="s">
        <v>4192</v>
      </c>
      <c r="AX207" s="254" t="s">
        <v>4193</v>
      </c>
      <c r="AY207" s="244" t="str">
        <f t="shared" si="45"/>
        <v>&lt;Placemark&gt;&lt;name&gt;木立小学校（校舎）&lt;/name&gt;&lt;Snippet maxLines="0"&gt;&lt;/Snippet&gt;&lt;description&gt;&lt;![CDATA[名称：木立小学校（校舎）&lt;br&gt;住所：佐伯市大字木立4480番地&lt;br&gt;施設分類：指定避難所（地震・津波）&lt;br&gt;TEL：&lt;br&gt;：収容人数：880人&lt;br&gt;：&lt;br&gt;：&lt;br&gt;]]&gt;&lt;/description&gt;&lt;Style&gt;&lt;IconStyle&gt;&lt;color&gt;FFFFFFFF&lt;/color&gt;&lt;scale&gt;1&lt;/scale&gt;&lt;heading&gt;0&lt;/heading&gt;&lt;Icon&gt;&lt;href&gt;https://cyberjapandata.gsi.go.jp/portal/sys/v4/symbols/921.png&lt;/href&gt;&lt;/Icon&gt;&lt;/IconStyle&gt;&lt;/Style&gt;&lt;Point&gt;&lt;coordinates&gt;131.930978962093,32.9200001394022&lt;/coordinates&gt;&lt;/Point&gt;&lt;/Placemark&gt;</v>
      </c>
    </row>
    <row r="208" spans="1:51">
      <c r="A208" s="198">
        <v>203</v>
      </c>
      <c r="B208" s="211" t="s">
        <v>5401</v>
      </c>
      <c r="C208" s="4" t="str">
        <f t="shared" si="42"/>
        <v>名称：木立地区公民館&lt;br&gt;住所：佐伯市大字木立890番地&lt;br&gt;施設分類：指定避難所（地震・津波）&lt;br&gt;TEL：&lt;br&gt;：収容人数：110人&lt;br&gt;：&lt;br&gt;：&lt;br&gt;</v>
      </c>
      <c r="D208" s="211"/>
      <c r="E208" s="202"/>
      <c r="F208" s="202" t="s">
        <v>4517</v>
      </c>
      <c r="G208" s="202">
        <v>32.9239732033218</v>
      </c>
      <c r="H208" s="202">
        <v>131.929142887018</v>
      </c>
      <c r="I208" s="202" t="s">
        <v>4110</v>
      </c>
      <c r="J208" s="202" t="s">
        <v>280</v>
      </c>
      <c r="K208" s="240"/>
      <c r="L208" s="240" t="s">
        <v>4139</v>
      </c>
      <c r="M208" s="240"/>
      <c r="N208" s="240"/>
      <c r="O208" s="4" t="s">
        <v>4282</v>
      </c>
      <c r="P208" s="246">
        <v>1</v>
      </c>
      <c r="Q208" s="246"/>
      <c r="R208" s="246" t="str">
        <f t="shared" si="39"/>
        <v>FFFFFFFF</v>
      </c>
      <c r="S208" s="202">
        <v>100</v>
      </c>
      <c r="T208" s="202">
        <v>100</v>
      </c>
      <c r="U208" s="202">
        <v>100</v>
      </c>
      <c r="V208" s="202">
        <v>100</v>
      </c>
      <c r="X208" s="242"/>
      <c r="Z208" s="239">
        <f t="shared" si="43"/>
        <v>0</v>
      </c>
      <c r="AA208" s="253" t="s">
        <v>4179</v>
      </c>
      <c r="AB208" s="265" t="str">
        <f t="shared" si="46"/>
        <v>木立地区公民館</v>
      </c>
      <c r="AC208" s="254" t="s">
        <v>4194</v>
      </c>
      <c r="AD208" s="254" t="s">
        <v>4181</v>
      </c>
      <c r="AE208" s="254">
        <f t="shared" si="47"/>
        <v>0</v>
      </c>
      <c r="AF208" s="254" t="s">
        <v>4182</v>
      </c>
      <c r="AG208" s="254" t="s">
        <v>4183</v>
      </c>
      <c r="AH208" s="74" t="str">
        <f t="shared" si="48"/>
        <v>名称：木立地区公民館&lt;br&gt;住所：佐伯市大字木立890番地&lt;br&gt;施設分類：指定避難所（地震・津波）&lt;br&gt;TEL：&lt;br&gt;：収容人数：110人&lt;br&gt;：&lt;br&gt;：&lt;br&gt;</v>
      </c>
      <c r="AI208" s="255" t="s">
        <v>4184</v>
      </c>
      <c r="AJ208" s="253" t="str">
        <f t="shared" si="40"/>
        <v>FFFFFFFF</v>
      </c>
      <c r="AK208" s="253" t="s">
        <v>4185</v>
      </c>
      <c r="AL208" s="265">
        <f t="shared" si="41"/>
        <v>1</v>
      </c>
      <c r="AM208" s="253" t="s">
        <v>4186</v>
      </c>
      <c r="AN208" s="253" t="s">
        <v>4187</v>
      </c>
      <c r="AO208" s="254">
        <f t="shared" si="44"/>
        <v>0</v>
      </c>
      <c r="AP208" s="253" t="s">
        <v>4188</v>
      </c>
      <c r="AQ208" s="74" t="str">
        <f t="shared" si="49"/>
        <v>https://cyberjapandata.gsi.go.jp/portal/sys/v4/symbols/921.png</v>
      </c>
      <c r="AR208" s="254" t="s">
        <v>4189</v>
      </c>
      <c r="AS208" s="254" t="s">
        <v>4190</v>
      </c>
      <c r="AT208" s="265">
        <f t="shared" si="50"/>
        <v>131.929142887018</v>
      </c>
      <c r="AU208" s="254" t="s">
        <v>4191</v>
      </c>
      <c r="AV208" s="265">
        <f t="shared" si="51"/>
        <v>32.9239732033218</v>
      </c>
      <c r="AW208" s="254" t="s">
        <v>4192</v>
      </c>
      <c r="AX208" s="254" t="s">
        <v>4193</v>
      </c>
      <c r="AY208" s="244" t="str">
        <f t="shared" si="45"/>
        <v>&lt;Placemark&gt;&lt;name&gt;木立地区公民館&lt;/name&gt;&lt;Snippet maxLines="0"&gt;&lt;/Snippet&gt;&lt;description&gt;&lt;![CDATA[名称：木立地区公民館&lt;br&gt;住所：佐伯市大字木立890番地&lt;br&gt;施設分類：指定避難所（地震・津波）&lt;br&gt;TEL：&lt;br&gt;：収容人数：110人&lt;br&gt;：&lt;br&gt;：&lt;br&gt;]]&gt;&lt;/description&gt;&lt;Style&gt;&lt;IconStyle&gt;&lt;color&gt;FFFFFFFF&lt;/color&gt;&lt;scale&gt;1&lt;/scale&gt;&lt;heading&gt;0&lt;/heading&gt;&lt;Icon&gt;&lt;href&gt;https://cyberjapandata.gsi.go.jp/portal/sys/v4/symbols/921.png&lt;/href&gt;&lt;/Icon&gt;&lt;/IconStyle&gt;&lt;/Style&gt;&lt;Point&gt;&lt;coordinates&gt;131.929142887018,32.9239732033218&lt;/coordinates&gt;&lt;/Point&gt;&lt;/Placemark&gt;</v>
      </c>
    </row>
    <row r="209" spans="1:51">
      <c r="A209" s="198">
        <v>204</v>
      </c>
      <c r="B209" s="211" t="s">
        <v>5400</v>
      </c>
      <c r="C209" s="4" t="str">
        <f t="shared" si="42"/>
        <v>名称：渡町台小学校（校舎・体育館）&lt;br&gt;住所：佐伯市長島町3丁目16番1号&lt;br&gt;施設分類：指定避難所（地震・津波）&lt;br&gt;TEL：&lt;br&gt;：収容人数：1860人&lt;br&gt;：&lt;br&gt;：&lt;br&gt;</v>
      </c>
      <c r="D209" s="211"/>
      <c r="E209" s="245"/>
      <c r="F209" s="202" t="s">
        <v>4518</v>
      </c>
      <c r="G209" s="245">
        <v>32.958339821124198</v>
      </c>
      <c r="H209" s="202">
        <v>131.90816831752099</v>
      </c>
      <c r="I209" s="245" t="s">
        <v>4110</v>
      </c>
      <c r="J209" s="245" t="s">
        <v>317</v>
      </c>
      <c r="K209" s="240"/>
      <c r="L209" s="240" t="s">
        <v>4145</v>
      </c>
      <c r="M209" s="240"/>
      <c r="N209" s="240"/>
      <c r="O209" s="4" t="s">
        <v>4282</v>
      </c>
      <c r="P209" s="246">
        <v>1</v>
      </c>
      <c r="Q209" s="246"/>
      <c r="R209" s="246" t="str">
        <f t="shared" si="39"/>
        <v>FFFFFFFF</v>
      </c>
      <c r="S209" s="202">
        <v>100</v>
      </c>
      <c r="T209" s="202">
        <v>100</v>
      </c>
      <c r="U209" s="202">
        <v>100</v>
      </c>
      <c r="V209" s="202">
        <v>100</v>
      </c>
      <c r="X209" s="242"/>
      <c r="Z209" s="239">
        <f t="shared" si="43"/>
        <v>0</v>
      </c>
      <c r="AA209" s="253" t="s">
        <v>4179</v>
      </c>
      <c r="AB209" s="265" t="str">
        <f t="shared" si="46"/>
        <v>渡町台小学校（校舎・体育館）</v>
      </c>
      <c r="AC209" s="254" t="s">
        <v>4194</v>
      </c>
      <c r="AD209" s="254" t="s">
        <v>4181</v>
      </c>
      <c r="AE209" s="254">
        <f t="shared" si="47"/>
        <v>0</v>
      </c>
      <c r="AF209" s="254" t="s">
        <v>4182</v>
      </c>
      <c r="AG209" s="254" t="s">
        <v>4183</v>
      </c>
      <c r="AH209" s="74" t="str">
        <f t="shared" si="48"/>
        <v>名称：渡町台小学校（校舎・体育館）&lt;br&gt;住所：佐伯市長島町3丁目16番1号&lt;br&gt;施設分類：指定避難所（地震・津波）&lt;br&gt;TEL：&lt;br&gt;：収容人数：1860人&lt;br&gt;：&lt;br&gt;：&lt;br&gt;</v>
      </c>
      <c r="AI209" s="255" t="s">
        <v>4184</v>
      </c>
      <c r="AJ209" s="253" t="str">
        <f t="shared" si="40"/>
        <v>FFFFFFFF</v>
      </c>
      <c r="AK209" s="253" t="s">
        <v>4185</v>
      </c>
      <c r="AL209" s="265">
        <f t="shared" si="41"/>
        <v>1</v>
      </c>
      <c r="AM209" s="253" t="s">
        <v>4186</v>
      </c>
      <c r="AN209" s="253" t="s">
        <v>4187</v>
      </c>
      <c r="AO209" s="254">
        <f t="shared" si="44"/>
        <v>0</v>
      </c>
      <c r="AP209" s="253" t="s">
        <v>4188</v>
      </c>
      <c r="AQ209" s="74" t="str">
        <f t="shared" si="49"/>
        <v>https://cyberjapandata.gsi.go.jp/portal/sys/v4/symbols/921.png</v>
      </c>
      <c r="AR209" s="254" t="s">
        <v>4189</v>
      </c>
      <c r="AS209" s="254" t="s">
        <v>4190</v>
      </c>
      <c r="AT209" s="265">
        <f t="shared" si="50"/>
        <v>131.90816831752099</v>
      </c>
      <c r="AU209" s="254" t="s">
        <v>4191</v>
      </c>
      <c r="AV209" s="265">
        <f t="shared" si="51"/>
        <v>32.958339821124198</v>
      </c>
      <c r="AW209" s="254" t="s">
        <v>4192</v>
      </c>
      <c r="AX209" s="254" t="s">
        <v>4193</v>
      </c>
      <c r="AY209" s="244" t="str">
        <f t="shared" si="45"/>
        <v>&lt;Placemark&gt;&lt;name&gt;渡町台小学校（校舎・体育館）&lt;/name&gt;&lt;Snippet maxLines="0"&gt;&lt;/Snippet&gt;&lt;description&gt;&lt;![CDATA[名称：渡町台小学校（校舎・体育館）&lt;br&gt;住所：佐伯市長島町3丁目16番1号&lt;br&gt;施設分類：指定避難所（地震・津波）&lt;br&gt;TEL：&lt;br&gt;：収容人数：1860人&lt;br&gt;：&lt;br&gt;：&lt;br&gt;]]&gt;&lt;/description&gt;&lt;Style&gt;&lt;IconStyle&gt;&lt;color&gt;FFFFFFFF&lt;/color&gt;&lt;scale&gt;1&lt;/scale&gt;&lt;heading&gt;0&lt;/heading&gt;&lt;Icon&gt;&lt;href&gt;https://cyberjapandata.gsi.go.jp/portal/sys/v4/symbols/921.png&lt;/href&gt;&lt;/Icon&gt;&lt;/IconStyle&gt;&lt;/Style&gt;&lt;Point&gt;&lt;coordinates&gt;131.908168317521,32.9583398211242&lt;/coordinates&gt;&lt;/Point&gt;&lt;/Placemark&gt;</v>
      </c>
    </row>
    <row r="210" spans="1:51">
      <c r="A210" s="198">
        <v>205</v>
      </c>
      <c r="B210" s="211" t="s">
        <v>5399</v>
      </c>
      <c r="C210" s="4" t="str">
        <f t="shared" si="42"/>
        <v>名称：鶴岡小学校（体育館）&lt;br&gt;住所：佐伯市鶴岡町3丁目7番1号&lt;br&gt;施設分類：指定避難所（地震・津波）&lt;br&gt;TEL：&lt;br&gt;：収容人数：490人&lt;br&gt;：&lt;br&gt;：&lt;br&gt;</v>
      </c>
      <c r="D210" s="211"/>
      <c r="E210" s="245"/>
      <c r="F210" s="202" t="s">
        <v>4519</v>
      </c>
      <c r="G210" s="245">
        <v>32.9606431883292</v>
      </c>
      <c r="H210" s="202">
        <v>131.87435007317401</v>
      </c>
      <c r="I210" s="245" t="s">
        <v>4110</v>
      </c>
      <c r="J210" s="245" t="s">
        <v>321</v>
      </c>
      <c r="K210" s="240"/>
      <c r="L210" s="240" t="s">
        <v>4122</v>
      </c>
      <c r="M210" s="240"/>
      <c r="N210" s="240"/>
      <c r="O210" s="4" t="s">
        <v>4282</v>
      </c>
      <c r="P210" s="246">
        <v>1</v>
      </c>
      <c r="Q210" s="246"/>
      <c r="R210" s="246" t="str">
        <f t="shared" si="39"/>
        <v>FFFFFFFF</v>
      </c>
      <c r="S210" s="202">
        <v>100</v>
      </c>
      <c r="T210" s="202">
        <v>100</v>
      </c>
      <c r="U210" s="202">
        <v>100</v>
      </c>
      <c r="V210" s="202">
        <v>100</v>
      </c>
      <c r="X210" s="242"/>
      <c r="Z210" s="239">
        <f t="shared" si="43"/>
        <v>0</v>
      </c>
      <c r="AA210" s="253" t="s">
        <v>4179</v>
      </c>
      <c r="AB210" s="265" t="str">
        <f t="shared" si="46"/>
        <v>鶴岡小学校（体育館）</v>
      </c>
      <c r="AC210" s="254" t="s">
        <v>4194</v>
      </c>
      <c r="AD210" s="254" t="s">
        <v>4181</v>
      </c>
      <c r="AE210" s="254">
        <f t="shared" si="47"/>
        <v>0</v>
      </c>
      <c r="AF210" s="254" t="s">
        <v>4182</v>
      </c>
      <c r="AG210" s="254" t="s">
        <v>4183</v>
      </c>
      <c r="AH210" s="74" t="str">
        <f t="shared" si="48"/>
        <v>名称：鶴岡小学校（体育館）&lt;br&gt;住所：佐伯市鶴岡町3丁目7番1号&lt;br&gt;施設分類：指定避難所（地震・津波）&lt;br&gt;TEL：&lt;br&gt;：収容人数：490人&lt;br&gt;：&lt;br&gt;：&lt;br&gt;</v>
      </c>
      <c r="AI210" s="255" t="s">
        <v>4184</v>
      </c>
      <c r="AJ210" s="253" t="str">
        <f t="shared" si="40"/>
        <v>FFFFFFFF</v>
      </c>
      <c r="AK210" s="253" t="s">
        <v>4185</v>
      </c>
      <c r="AL210" s="265">
        <f t="shared" si="41"/>
        <v>1</v>
      </c>
      <c r="AM210" s="253" t="s">
        <v>4186</v>
      </c>
      <c r="AN210" s="253" t="s">
        <v>4187</v>
      </c>
      <c r="AO210" s="254">
        <f t="shared" si="44"/>
        <v>0</v>
      </c>
      <c r="AP210" s="253" t="s">
        <v>4188</v>
      </c>
      <c r="AQ210" s="74" t="str">
        <f t="shared" si="49"/>
        <v>https://cyberjapandata.gsi.go.jp/portal/sys/v4/symbols/921.png</v>
      </c>
      <c r="AR210" s="254" t="s">
        <v>4189</v>
      </c>
      <c r="AS210" s="254" t="s">
        <v>4190</v>
      </c>
      <c r="AT210" s="265">
        <f t="shared" si="50"/>
        <v>131.87435007317401</v>
      </c>
      <c r="AU210" s="254" t="s">
        <v>4191</v>
      </c>
      <c r="AV210" s="265">
        <f t="shared" si="51"/>
        <v>32.9606431883292</v>
      </c>
      <c r="AW210" s="254" t="s">
        <v>4192</v>
      </c>
      <c r="AX210" s="254" t="s">
        <v>4193</v>
      </c>
      <c r="AY210" s="244" t="str">
        <f t="shared" si="45"/>
        <v>&lt;Placemark&gt;&lt;name&gt;鶴岡小学校（体育館）&lt;/name&gt;&lt;Snippet maxLines="0"&gt;&lt;/Snippet&gt;&lt;description&gt;&lt;![CDATA[名称：鶴岡小学校（体育館）&lt;br&gt;住所：佐伯市鶴岡町3丁目7番1号&lt;br&gt;施設分類：指定避難所（地震・津波）&lt;br&gt;TEL：&lt;br&gt;：収容人数：490人&lt;br&gt;：&lt;br&gt;：&lt;br&gt;]]&gt;&lt;/description&gt;&lt;Style&gt;&lt;IconStyle&gt;&lt;color&gt;FFFFFFFF&lt;/color&gt;&lt;scale&gt;1&lt;/scale&gt;&lt;heading&gt;0&lt;/heading&gt;&lt;Icon&gt;&lt;href&gt;https://cyberjapandata.gsi.go.jp/portal/sys/v4/symbols/921.png&lt;/href&gt;&lt;/Icon&gt;&lt;/IconStyle&gt;&lt;/Style&gt;&lt;Point&gt;&lt;coordinates&gt;131.874350073174,32.9606431883292&lt;/coordinates&gt;&lt;/Point&gt;&lt;/Placemark&gt;</v>
      </c>
    </row>
    <row r="211" spans="1:51">
      <c r="A211" s="198">
        <v>206</v>
      </c>
      <c r="B211" s="211" t="s">
        <v>5398</v>
      </c>
      <c r="C211" s="4" t="str">
        <f t="shared" si="42"/>
        <v>名称：鶴岡小学校（校舎）&lt;br&gt;住所：佐伯市鶴岡町3丁目7番1号&lt;br&gt;施設分類：指定避難所（地震・津波）&lt;br&gt;TEL：&lt;br&gt;：収容人数：1700人&lt;br&gt;：&lt;br&gt;：&lt;br&gt;</v>
      </c>
      <c r="D211" s="211"/>
      <c r="E211" s="202"/>
      <c r="F211" s="202" t="s">
        <v>4520</v>
      </c>
      <c r="G211" s="202">
        <v>32.9609008289857</v>
      </c>
      <c r="H211" s="202">
        <v>131.87515768998099</v>
      </c>
      <c r="I211" s="202" t="s">
        <v>4110</v>
      </c>
      <c r="J211" s="202" t="s">
        <v>321</v>
      </c>
      <c r="K211" s="240"/>
      <c r="L211" s="240" t="s">
        <v>4146</v>
      </c>
      <c r="M211" s="240"/>
      <c r="N211" s="240"/>
      <c r="O211" s="4" t="s">
        <v>4282</v>
      </c>
      <c r="P211" s="246">
        <v>1</v>
      </c>
      <c r="Q211" s="246"/>
      <c r="R211" s="246" t="str">
        <f t="shared" si="39"/>
        <v>FFFFFFFF</v>
      </c>
      <c r="S211" s="202">
        <v>100</v>
      </c>
      <c r="T211" s="202">
        <v>100</v>
      </c>
      <c r="U211" s="202">
        <v>100</v>
      </c>
      <c r="V211" s="202">
        <v>100</v>
      </c>
      <c r="X211" s="242"/>
      <c r="Z211" s="239">
        <f t="shared" si="43"/>
        <v>0</v>
      </c>
      <c r="AA211" s="253" t="s">
        <v>4179</v>
      </c>
      <c r="AB211" s="265" t="str">
        <f t="shared" si="46"/>
        <v>鶴岡小学校（校舎）</v>
      </c>
      <c r="AC211" s="254" t="s">
        <v>4194</v>
      </c>
      <c r="AD211" s="254" t="s">
        <v>4181</v>
      </c>
      <c r="AE211" s="254">
        <f t="shared" si="47"/>
        <v>0</v>
      </c>
      <c r="AF211" s="254" t="s">
        <v>4182</v>
      </c>
      <c r="AG211" s="254" t="s">
        <v>4183</v>
      </c>
      <c r="AH211" s="74" t="str">
        <f t="shared" si="48"/>
        <v>名称：鶴岡小学校（校舎）&lt;br&gt;住所：佐伯市鶴岡町3丁目7番1号&lt;br&gt;施設分類：指定避難所（地震・津波）&lt;br&gt;TEL：&lt;br&gt;：収容人数：1700人&lt;br&gt;：&lt;br&gt;：&lt;br&gt;</v>
      </c>
      <c r="AI211" s="255" t="s">
        <v>4184</v>
      </c>
      <c r="AJ211" s="253" t="str">
        <f t="shared" si="40"/>
        <v>FFFFFFFF</v>
      </c>
      <c r="AK211" s="253" t="s">
        <v>4185</v>
      </c>
      <c r="AL211" s="265">
        <f t="shared" si="41"/>
        <v>1</v>
      </c>
      <c r="AM211" s="253" t="s">
        <v>4186</v>
      </c>
      <c r="AN211" s="253" t="s">
        <v>4187</v>
      </c>
      <c r="AO211" s="254">
        <f t="shared" si="44"/>
        <v>0</v>
      </c>
      <c r="AP211" s="253" t="s">
        <v>4188</v>
      </c>
      <c r="AQ211" s="74" t="str">
        <f t="shared" si="49"/>
        <v>https://cyberjapandata.gsi.go.jp/portal/sys/v4/symbols/921.png</v>
      </c>
      <c r="AR211" s="254" t="s">
        <v>4189</v>
      </c>
      <c r="AS211" s="254" t="s">
        <v>4190</v>
      </c>
      <c r="AT211" s="265">
        <f t="shared" si="50"/>
        <v>131.87515768998099</v>
      </c>
      <c r="AU211" s="254" t="s">
        <v>4191</v>
      </c>
      <c r="AV211" s="265">
        <f t="shared" si="51"/>
        <v>32.9609008289857</v>
      </c>
      <c r="AW211" s="254" t="s">
        <v>4192</v>
      </c>
      <c r="AX211" s="254" t="s">
        <v>4193</v>
      </c>
      <c r="AY211" s="244" t="str">
        <f t="shared" si="45"/>
        <v>&lt;Placemark&gt;&lt;name&gt;鶴岡小学校（校舎）&lt;/name&gt;&lt;Snippet maxLines="0"&gt;&lt;/Snippet&gt;&lt;description&gt;&lt;![CDATA[名称：鶴岡小学校（校舎）&lt;br&gt;住所：佐伯市鶴岡町3丁目7番1号&lt;br&gt;施設分類：指定避難所（地震・津波）&lt;br&gt;TEL：&lt;br&gt;：収容人数：1700人&lt;br&gt;：&lt;br&gt;：&lt;br&gt;]]&gt;&lt;/description&gt;&lt;Style&gt;&lt;IconStyle&gt;&lt;color&gt;FFFFFFFF&lt;/color&gt;&lt;scale&gt;1&lt;/scale&gt;&lt;heading&gt;0&lt;/heading&gt;&lt;Icon&gt;&lt;href&gt;https://cyberjapandata.gsi.go.jp/portal/sys/v4/symbols/921.png&lt;/href&gt;&lt;/Icon&gt;&lt;/IconStyle&gt;&lt;/Style&gt;&lt;Point&gt;&lt;coordinates&gt;131.875157689981,32.9609008289857&lt;/coordinates&gt;&lt;/Point&gt;&lt;/Placemark&gt;</v>
      </c>
    </row>
    <row r="212" spans="1:51">
      <c r="A212" s="198">
        <v>207</v>
      </c>
      <c r="B212" s="211" t="s">
        <v>5397</v>
      </c>
      <c r="C212" s="4" t="str">
        <f t="shared" si="42"/>
        <v>名称：悠久園&lt;br&gt;住所：佐伯市向島１丁目３番８号&lt;br&gt;施設分類：福祉避難所-高齢者&lt;br&gt;TEL：&lt;br&gt;：受入可能人数：2人&lt;br&gt;：&lt;br&gt;：&lt;br&gt;</v>
      </c>
      <c r="D212" s="211"/>
      <c r="E212" s="202"/>
      <c r="F212" s="202" t="s">
        <v>4521</v>
      </c>
      <c r="G212" s="202">
        <v>32.958699539100998</v>
      </c>
      <c r="H212" s="202">
        <v>131.90010689314599</v>
      </c>
      <c r="I212" s="202" t="s">
        <v>4148</v>
      </c>
      <c r="J212" s="202" t="s">
        <v>29</v>
      </c>
      <c r="K212" s="240"/>
      <c r="L212" s="240" t="s">
        <v>4150</v>
      </c>
      <c r="M212" s="240"/>
      <c r="N212" s="240"/>
      <c r="O212" s="4" t="s">
        <v>4107</v>
      </c>
      <c r="P212" s="246">
        <v>1</v>
      </c>
      <c r="Q212" s="246"/>
      <c r="R212" s="246" t="str">
        <f t="shared" si="39"/>
        <v>FFFFFFFF</v>
      </c>
      <c r="S212" s="202">
        <v>100</v>
      </c>
      <c r="T212" s="202">
        <v>100</v>
      </c>
      <c r="U212" s="202">
        <v>100</v>
      </c>
      <c r="V212" s="202">
        <v>100</v>
      </c>
      <c r="X212" s="242"/>
      <c r="Z212" s="239">
        <f t="shared" si="43"/>
        <v>0</v>
      </c>
      <c r="AA212" s="253" t="s">
        <v>4179</v>
      </c>
      <c r="AB212" s="265" t="str">
        <f t="shared" si="46"/>
        <v>悠久園</v>
      </c>
      <c r="AC212" s="254" t="s">
        <v>4194</v>
      </c>
      <c r="AD212" s="254" t="s">
        <v>4181</v>
      </c>
      <c r="AE212" s="254">
        <f t="shared" si="47"/>
        <v>0</v>
      </c>
      <c r="AF212" s="254" t="s">
        <v>4182</v>
      </c>
      <c r="AG212" s="254" t="s">
        <v>4183</v>
      </c>
      <c r="AH212" s="74" t="str">
        <f t="shared" si="48"/>
        <v>名称：悠久園&lt;br&gt;住所：佐伯市向島１丁目３番８号&lt;br&gt;施設分類：福祉避難所-高齢者&lt;br&gt;TEL：&lt;br&gt;：受入可能人数：2人&lt;br&gt;：&lt;br&gt;：&lt;br&gt;</v>
      </c>
      <c r="AI212" s="255" t="s">
        <v>4184</v>
      </c>
      <c r="AJ212" s="253" t="str">
        <f t="shared" si="40"/>
        <v>FFFFFFFF</v>
      </c>
      <c r="AK212" s="253" t="s">
        <v>4185</v>
      </c>
      <c r="AL212" s="265">
        <f t="shared" si="41"/>
        <v>1</v>
      </c>
      <c r="AM212" s="253" t="s">
        <v>4186</v>
      </c>
      <c r="AN212" s="253" t="s">
        <v>4187</v>
      </c>
      <c r="AO212" s="254">
        <f t="shared" si="44"/>
        <v>0</v>
      </c>
      <c r="AP212" s="253" t="s">
        <v>4188</v>
      </c>
      <c r="AQ212" s="74" t="str">
        <f t="shared" si="49"/>
        <v>https://www.pref.oita.jp/uploaded/life/2327624_4659442_img.png</v>
      </c>
      <c r="AR212" s="254" t="s">
        <v>4189</v>
      </c>
      <c r="AS212" s="254" t="s">
        <v>4190</v>
      </c>
      <c r="AT212" s="265">
        <f t="shared" si="50"/>
        <v>131.90010689314599</v>
      </c>
      <c r="AU212" s="254" t="s">
        <v>4191</v>
      </c>
      <c r="AV212" s="265">
        <f t="shared" si="51"/>
        <v>32.958699539100998</v>
      </c>
      <c r="AW212" s="254" t="s">
        <v>4192</v>
      </c>
      <c r="AX212" s="254" t="s">
        <v>4193</v>
      </c>
      <c r="AY212" s="244" t="str">
        <f t="shared" si="45"/>
        <v>&lt;Placemark&gt;&lt;name&gt;悠久園&lt;/name&gt;&lt;Snippet maxLines="0"&gt;&lt;/Snippet&gt;&lt;description&gt;&lt;![CDATA[名称：悠久園&lt;br&gt;住所：佐伯市向島１丁目３番８号&lt;br&gt;施設分類：福祉避難所-高齢者&lt;br&gt;TEL：&lt;br&gt;：受入可能人数：2人&lt;br&gt;：&lt;br&gt;：&lt;br&gt;]]&gt;&lt;/description&gt;&lt;Style&gt;&lt;IconStyle&gt;&lt;color&gt;FFFFFFFF&lt;/color&gt;&lt;scale&gt;1&lt;/scale&gt;&lt;heading&gt;0&lt;/heading&gt;&lt;Icon&gt;&lt;href&gt;https://www.pref.oita.jp/uploaded/life/2327624_4659442_img.png&lt;/href&gt;&lt;/Icon&gt;&lt;/IconStyle&gt;&lt;/Style&gt;&lt;Point&gt;&lt;coordinates&gt;131.900106893146,32.958699539101&lt;/coordinates&gt;&lt;/Point&gt;&lt;/Placemark&gt;</v>
      </c>
    </row>
    <row r="213" spans="1:51">
      <c r="A213" s="198">
        <v>208</v>
      </c>
      <c r="B213" s="211" t="s">
        <v>5396</v>
      </c>
      <c r="C213" s="4" t="str">
        <f t="shared" si="42"/>
        <v>名称：南海医療センター附属介護老人保健施設&lt;br&gt;住所：佐伯市常盤西町12番６号&lt;br&gt;施設分類：福祉避難所-高齢者&lt;br&gt;TEL：&lt;br&gt;：受入可能人数：5人&lt;br&gt;：&lt;br&gt;：&lt;br&gt;</v>
      </c>
      <c r="D213" s="211"/>
      <c r="E213" s="202"/>
      <c r="F213" s="202" t="s">
        <v>4522</v>
      </c>
      <c r="G213" s="202">
        <v>32.965895088157303</v>
      </c>
      <c r="H213" s="202">
        <v>131.90092153803599</v>
      </c>
      <c r="I213" s="202" t="s">
        <v>4148</v>
      </c>
      <c r="J213" s="202" t="s">
        <v>13</v>
      </c>
      <c r="K213" s="240"/>
      <c r="L213" s="240" t="s">
        <v>4151</v>
      </c>
      <c r="M213" s="240"/>
      <c r="N213" s="240"/>
      <c r="O213" s="4" t="s">
        <v>4107</v>
      </c>
      <c r="P213" s="246">
        <v>1</v>
      </c>
      <c r="Q213" s="246"/>
      <c r="R213" s="246" t="str">
        <f t="shared" si="39"/>
        <v>FFFFFFFF</v>
      </c>
      <c r="S213" s="202">
        <v>100</v>
      </c>
      <c r="T213" s="202">
        <v>100</v>
      </c>
      <c r="U213" s="202">
        <v>100</v>
      </c>
      <c r="V213" s="202">
        <v>100</v>
      </c>
      <c r="X213" s="242"/>
      <c r="Z213" s="239">
        <f t="shared" si="43"/>
        <v>0</v>
      </c>
      <c r="AA213" s="253" t="s">
        <v>4179</v>
      </c>
      <c r="AB213" s="265" t="str">
        <f t="shared" si="46"/>
        <v>南海医療センター附属介護老人保健施設</v>
      </c>
      <c r="AC213" s="254" t="s">
        <v>4194</v>
      </c>
      <c r="AD213" s="254" t="s">
        <v>4181</v>
      </c>
      <c r="AE213" s="254">
        <f t="shared" si="47"/>
        <v>0</v>
      </c>
      <c r="AF213" s="254" t="s">
        <v>4182</v>
      </c>
      <c r="AG213" s="254" t="s">
        <v>4183</v>
      </c>
      <c r="AH213" s="74" t="str">
        <f t="shared" si="48"/>
        <v>名称：南海医療センター附属介護老人保健施設&lt;br&gt;住所：佐伯市常盤西町12番６号&lt;br&gt;施設分類：福祉避難所-高齢者&lt;br&gt;TEL：&lt;br&gt;：受入可能人数：5人&lt;br&gt;：&lt;br&gt;：&lt;br&gt;</v>
      </c>
      <c r="AI213" s="255" t="s">
        <v>4184</v>
      </c>
      <c r="AJ213" s="253" t="str">
        <f t="shared" si="40"/>
        <v>FFFFFFFF</v>
      </c>
      <c r="AK213" s="253" t="s">
        <v>4185</v>
      </c>
      <c r="AL213" s="265">
        <f t="shared" si="41"/>
        <v>1</v>
      </c>
      <c r="AM213" s="253" t="s">
        <v>4186</v>
      </c>
      <c r="AN213" s="253" t="s">
        <v>4187</v>
      </c>
      <c r="AO213" s="254">
        <f t="shared" si="44"/>
        <v>0</v>
      </c>
      <c r="AP213" s="253" t="s">
        <v>4188</v>
      </c>
      <c r="AQ213" s="74" t="str">
        <f t="shared" si="49"/>
        <v>https://www.pref.oita.jp/uploaded/life/2327624_4659442_img.png</v>
      </c>
      <c r="AR213" s="254" t="s">
        <v>4189</v>
      </c>
      <c r="AS213" s="254" t="s">
        <v>4190</v>
      </c>
      <c r="AT213" s="265">
        <f t="shared" si="50"/>
        <v>131.90092153803599</v>
      </c>
      <c r="AU213" s="254" t="s">
        <v>4191</v>
      </c>
      <c r="AV213" s="265">
        <f t="shared" si="51"/>
        <v>32.965895088157303</v>
      </c>
      <c r="AW213" s="254" t="s">
        <v>4192</v>
      </c>
      <c r="AX213" s="254" t="s">
        <v>4193</v>
      </c>
      <c r="AY213" s="244" t="str">
        <f t="shared" si="45"/>
        <v>&lt;Placemark&gt;&lt;name&gt;南海医療センター附属介護老人保健施設&lt;/name&gt;&lt;Snippet maxLines="0"&gt;&lt;/Snippet&gt;&lt;description&gt;&lt;![CDATA[名称：南海医療センター附属介護老人保健施設&lt;br&gt;住所：佐伯市常盤西町12番６号&lt;br&gt;施設分類：福祉避難所-高齢者&lt;br&gt;TEL：&lt;br&gt;：受入可能人数：5人&lt;br&gt;：&lt;br&gt;：&lt;br&gt;]]&gt;&lt;/description&gt;&lt;Style&gt;&lt;IconStyle&gt;&lt;color&gt;FFFFFFFF&lt;/color&gt;&lt;scale&gt;1&lt;/scale&gt;&lt;heading&gt;0&lt;/heading&gt;&lt;Icon&gt;&lt;href&gt;https://www.pref.oita.jp/uploaded/life/2327624_4659442_img.png&lt;/href&gt;&lt;/Icon&gt;&lt;/IconStyle&gt;&lt;/Style&gt;&lt;Point&gt;&lt;coordinates&gt;131.900921538036,32.9658950881573&lt;/coordinates&gt;&lt;/Point&gt;&lt;/Placemark&gt;</v>
      </c>
    </row>
    <row r="214" spans="1:51">
      <c r="A214" s="198">
        <v>209</v>
      </c>
      <c r="B214" s="211" t="s">
        <v>5395</v>
      </c>
      <c r="C214" s="4" t="str">
        <f t="shared" si="42"/>
        <v>名称：佐伯の太陽&lt;br&gt;住所：佐伯市駅前１丁目１番11号&lt;br&gt;施設分類：福祉避難所-高齢者&lt;br&gt;TEL：&lt;br&gt;：受入可能人数：4人&lt;br&gt;：&lt;br&gt;：&lt;br&gt;</v>
      </c>
      <c r="D214" s="211"/>
      <c r="E214" s="202"/>
      <c r="F214" s="202" t="s">
        <v>4523</v>
      </c>
      <c r="G214" s="202">
        <v>32.970053392763198</v>
      </c>
      <c r="H214" s="202">
        <v>131.904419151811</v>
      </c>
      <c r="I214" s="202" t="s">
        <v>4148</v>
      </c>
      <c r="J214" s="202" t="s">
        <v>21</v>
      </c>
      <c r="K214" s="240"/>
      <c r="L214" s="240" t="s">
        <v>4152</v>
      </c>
      <c r="M214" s="240"/>
      <c r="N214" s="240"/>
      <c r="O214" s="4" t="s">
        <v>4107</v>
      </c>
      <c r="P214" s="246">
        <v>1</v>
      </c>
      <c r="Q214" s="246"/>
      <c r="R214" s="246" t="str">
        <f t="shared" si="39"/>
        <v>FFFFFFFF</v>
      </c>
      <c r="S214" s="202">
        <v>100</v>
      </c>
      <c r="T214" s="202">
        <v>100</v>
      </c>
      <c r="U214" s="202">
        <v>100</v>
      </c>
      <c r="V214" s="202">
        <v>100</v>
      </c>
      <c r="X214" s="242"/>
      <c r="Z214" s="239">
        <f t="shared" si="43"/>
        <v>0</v>
      </c>
      <c r="AA214" s="253" t="s">
        <v>4179</v>
      </c>
      <c r="AB214" s="265" t="str">
        <f t="shared" si="46"/>
        <v>佐伯の太陽</v>
      </c>
      <c r="AC214" s="254" t="s">
        <v>4194</v>
      </c>
      <c r="AD214" s="254" t="s">
        <v>4181</v>
      </c>
      <c r="AE214" s="254">
        <f t="shared" si="47"/>
        <v>0</v>
      </c>
      <c r="AF214" s="254" t="s">
        <v>4182</v>
      </c>
      <c r="AG214" s="254" t="s">
        <v>4183</v>
      </c>
      <c r="AH214" s="74" t="str">
        <f t="shared" si="48"/>
        <v>名称：佐伯の太陽&lt;br&gt;住所：佐伯市駅前１丁目１番11号&lt;br&gt;施設分類：福祉避難所-高齢者&lt;br&gt;TEL：&lt;br&gt;：受入可能人数：4人&lt;br&gt;：&lt;br&gt;：&lt;br&gt;</v>
      </c>
      <c r="AI214" s="255" t="s">
        <v>4184</v>
      </c>
      <c r="AJ214" s="253" t="str">
        <f t="shared" si="40"/>
        <v>FFFFFFFF</v>
      </c>
      <c r="AK214" s="253" t="s">
        <v>4185</v>
      </c>
      <c r="AL214" s="265">
        <f t="shared" si="41"/>
        <v>1</v>
      </c>
      <c r="AM214" s="253" t="s">
        <v>4186</v>
      </c>
      <c r="AN214" s="253" t="s">
        <v>4187</v>
      </c>
      <c r="AO214" s="254">
        <f t="shared" si="44"/>
        <v>0</v>
      </c>
      <c r="AP214" s="253" t="s">
        <v>4188</v>
      </c>
      <c r="AQ214" s="74" t="str">
        <f t="shared" si="49"/>
        <v>https://www.pref.oita.jp/uploaded/life/2327624_4659442_img.png</v>
      </c>
      <c r="AR214" s="254" t="s">
        <v>4189</v>
      </c>
      <c r="AS214" s="254" t="s">
        <v>4190</v>
      </c>
      <c r="AT214" s="265">
        <f t="shared" si="50"/>
        <v>131.904419151811</v>
      </c>
      <c r="AU214" s="254" t="s">
        <v>4191</v>
      </c>
      <c r="AV214" s="265">
        <f t="shared" si="51"/>
        <v>32.970053392763198</v>
      </c>
      <c r="AW214" s="254" t="s">
        <v>4192</v>
      </c>
      <c r="AX214" s="254" t="s">
        <v>4193</v>
      </c>
      <c r="AY214" s="244" t="str">
        <f t="shared" si="45"/>
        <v>&lt;Placemark&gt;&lt;name&gt;佐伯の太陽&lt;/name&gt;&lt;Snippet maxLines="0"&gt;&lt;/Snippet&gt;&lt;description&gt;&lt;![CDATA[名称：佐伯の太陽&lt;br&gt;住所：佐伯市駅前１丁目１番11号&lt;br&gt;施設分類：福祉避難所-高齢者&lt;br&gt;TEL：&lt;br&gt;：受入可能人数：4人&lt;br&gt;：&lt;br&gt;：&lt;br&gt;]]&gt;&lt;/description&gt;&lt;Style&gt;&lt;IconStyle&gt;&lt;color&gt;FFFFFFFF&lt;/color&gt;&lt;scale&gt;1&lt;/scale&gt;&lt;heading&gt;0&lt;/heading&gt;&lt;Icon&gt;&lt;href&gt;https://www.pref.oita.jp/uploaded/life/2327624_4659442_img.png&lt;/href&gt;&lt;/Icon&gt;&lt;/IconStyle&gt;&lt;/Style&gt;&lt;Point&gt;&lt;coordinates&gt;131.904419151811,32.9700533927632&lt;/coordinates&gt;&lt;/Point&gt;&lt;/Placemark&gt;</v>
      </c>
    </row>
    <row r="215" spans="1:51">
      <c r="A215" s="198">
        <v>210</v>
      </c>
      <c r="B215" s="211" t="s">
        <v>5394</v>
      </c>
      <c r="C215" s="4" t="str">
        <f t="shared" si="42"/>
        <v>名称：鶴望野&lt;br&gt;住所：佐伯市鶴岡町１丁目11番59号&lt;br&gt;施設分類：福祉避難所-高齢者&lt;br&gt;TEL：&lt;br&gt;：受入可能人数：5人&lt;br&gt;：&lt;br&gt;：&lt;br&gt;</v>
      </c>
      <c r="D215" s="211"/>
      <c r="E215" s="202"/>
      <c r="F215" s="202" t="s">
        <v>4524</v>
      </c>
      <c r="G215" s="202">
        <v>32.958909212713898</v>
      </c>
      <c r="H215" s="202">
        <v>131.88174246527399</v>
      </c>
      <c r="I215" s="202" t="s">
        <v>4148</v>
      </c>
      <c r="J215" s="202" t="s">
        <v>24</v>
      </c>
      <c r="K215" s="240"/>
      <c r="L215" s="240" t="s">
        <v>4151</v>
      </c>
      <c r="M215" s="240"/>
      <c r="N215" s="240"/>
      <c r="O215" s="4" t="s">
        <v>4107</v>
      </c>
      <c r="P215" s="246">
        <v>1</v>
      </c>
      <c r="Q215" s="246"/>
      <c r="R215" s="246" t="str">
        <f t="shared" si="39"/>
        <v>FFFFFFFF</v>
      </c>
      <c r="S215" s="202">
        <v>100</v>
      </c>
      <c r="T215" s="202">
        <v>100</v>
      </c>
      <c r="U215" s="202">
        <v>100</v>
      </c>
      <c r="V215" s="202">
        <v>100</v>
      </c>
      <c r="X215" s="242"/>
      <c r="Z215" s="239">
        <f t="shared" si="43"/>
        <v>0</v>
      </c>
      <c r="AA215" s="253" t="s">
        <v>4179</v>
      </c>
      <c r="AB215" s="265" t="str">
        <f t="shared" si="46"/>
        <v>鶴望野</v>
      </c>
      <c r="AC215" s="254" t="s">
        <v>4194</v>
      </c>
      <c r="AD215" s="254" t="s">
        <v>4181</v>
      </c>
      <c r="AE215" s="254">
        <f t="shared" si="47"/>
        <v>0</v>
      </c>
      <c r="AF215" s="254" t="s">
        <v>4182</v>
      </c>
      <c r="AG215" s="254" t="s">
        <v>4183</v>
      </c>
      <c r="AH215" s="74" t="str">
        <f t="shared" si="48"/>
        <v>名称：鶴望野&lt;br&gt;住所：佐伯市鶴岡町１丁目11番59号&lt;br&gt;施設分類：福祉避難所-高齢者&lt;br&gt;TEL：&lt;br&gt;：受入可能人数：5人&lt;br&gt;：&lt;br&gt;：&lt;br&gt;</v>
      </c>
      <c r="AI215" s="255" t="s">
        <v>4184</v>
      </c>
      <c r="AJ215" s="253" t="str">
        <f t="shared" si="40"/>
        <v>FFFFFFFF</v>
      </c>
      <c r="AK215" s="253" t="s">
        <v>4185</v>
      </c>
      <c r="AL215" s="265">
        <f t="shared" si="41"/>
        <v>1</v>
      </c>
      <c r="AM215" s="253" t="s">
        <v>4186</v>
      </c>
      <c r="AN215" s="253" t="s">
        <v>4187</v>
      </c>
      <c r="AO215" s="254">
        <f t="shared" si="44"/>
        <v>0</v>
      </c>
      <c r="AP215" s="253" t="s">
        <v>4188</v>
      </c>
      <c r="AQ215" s="74" t="str">
        <f t="shared" si="49"/>
        <v>https://www.pref.oita.jp/uploaded/life/2327624_4659442_img.png</v>
      </c>
      <c r="AR215" s="254" t="s">
        <v>4189</v>
      </c>
      <c r="AS215" s="254" t="s">
        <v>4190</v>
      </c>
      <c r="AT215" s="265">
        <f t="shared" si="50"/>
        <v>131.88174246527399</v>
      </c>
      <c r="AU215" s="254" t="s">
        <v>4191</v>
      </c>
      <c r="AV215" s="265">
        <f t="shared" si="51"/>
        <v>32.958909212713898</v>
      </c>
      <c r="AW215" s="254" t="s">
        <v>4192</v>
      </c>
      <c r="AX215" s="254" t="s">
        <v>4193</v>
      </c>
      <c r="AY215" s="244" t="str">
        <f t="shared" si="45"/>
        <v>&lt;Placemark&gt;&lt;name&gt;鶴望野&lt;/name&gt;&lt;Snippet maxLines="0"&gt;&lt;/Snippet&gt;&lt;description&gt;&lt;![CDATA[名称：鶴望野&lt;br&gt;住所：佐伯市鶴岡町１丁目11番59号&lt;br&gt;施設分類：福祉避難所-高齢者&lt;br&gt;TEL：&lt;br&gt;：受入可能人数：5人&lt;br&gt;：&lt;br&gt;：&lt;br&gt;]]&gt;&lt;/description&gt;&lt;Style&gt;&lt;IconStyle&gt;&lt;color&gt;FFFFFFFF&lt;/color&gt;&lt;scale&gt;1&lt;/scale&gt;&lt;heading&gt;0&lt;/heading&gt;&lt;Icon&gt;&lt;href&gt;https://www.pref.oita.jp/uploaded/life/2327624_4659442_img.png&lt;/href&gt;&lt;/Icon&gt;&lt;/IconStyle&gt;&lt;/Style&gt;&lt;Point&gt;&lt;coordinates&gt;131.881742465274,32.9589092127139&lt;/coordinates&gt;&lt;/Point&gt;&lt;/Placemark&gt;</v>
      </c>
    </row>
    <row r="216" spans="1:51">
      <c r="A216" s="198">
        <v>211</v>
      </c>
      <c r="B216" s="211" t="s">
        <v>5393</v>
      </c>
      <c r="C216" s="4" t="str">
        <f t="shared" si="42"/>
        <v>名称：花みずき&lt;br&gt;住所：佐伯市大字池田1699番地７ &lt;br&gt;施設分類：福祉避難所-高齢者&lt;br&gt;TEL：&lt;br&gt;：受入可能人数：3人&lt;br&gt;：&lt;br&gt;：&lt;br&gt;</v>
      </c>
      <c r="D216" s="211"/>
      <c r="E216" s="245"/>
      <c r="F216" s="202" t="s">
        <v>4525</v>
      </c>
      <c r="G216" s="245">
        <v>32.945991087228997</v>
      </c>
      <c r="H216" s="202">
        <v>131.896556738735</v>
      </c>
      <c r="I216" s="245" t="s">
        <v>4148</v>
      </c>
      <c r="J216" s="245" t="s">
        <v>2168</v>
      </c>
      <c r="K216" s="240"/>
      <c r="L216" s="240" t="s">
        <v>4153</v>
      </c>
      <c r="M216" s="240"/>
      <c r="N216" s="240"/>
      <c r="O216" s="4" t="s">
        <v>4107</v>
      </c>
      <c r="P216" s="246">
        <v>1</v>
      </c>
      <c r="Q216" s="246"/>
      <c r="R216" s="246" t="str">
        <f t="shared" si="39"/>
        <v>FFFFFFFF</v>
      </c>
      <c r="S216" s="202">
        <v>100</v>
      </c>
      <c r="T216" s="202">
        <v>100</v>
      </c>
      <c r="U216" s="202">
        <v>100</v>
      </c>
      <c r="V216" s="202">
        <v>100</v>
      </c>
      <c r="X216" s="242"/>
      <c r="Z216" s="239">
        <f t="shared" si="43"/>
        <v>0</v>
      </c>
      <c r="AA216" s="253" t="s">
        <v>4179</v>
      </c>
      <c r="AB216" s="265" t="str">
        <f t="shared" si="46"/>
        <v>花みずき</v>
      </c>
      <c r="AC216" s="254" t="s">
        <v>4194</v>
      </c>
      <c r="AD216" s="254" t="s">
        <v>4181</v>
      </c>
      <c r="AE216" s="254">
        <f t="shared" si="47"/>
        <v>0</v>
      </c>
      <c r="AF216" s="254" t="s">
        <v>4182</v>
      </c>
      <c r="AG216" s="254" t="s">
        <v>4183</v>
      </c>
      <c r="AH216" s="74" t="str">
        <f t="shared" si="48"/>
        <v>名称：花みずき&lt;br&gt;住所：佐伯市大字池田1699番地７ &lt;br&gt;施設分類：福祉避難所-高齢者&lt;br&gt;TEL：&lt;br&gt;：受入可能人数：3人&lt;br&gt;：&lt;br&gt;：&lt;br&gt;</v>
      </c>
      <c r="AI216" s="255" t="s">
        <v>4184</v>
      </c>
      <c r="AJ216" s="253" t="str">
        <f t="shared" si="40"/>
        <v>FFFFFFFF</v>
      </c>
      <c r="AK216" s="253" t="s">
        <v>4185</v>
      </c>
      <c r="AL216" s="265">
        <f t="shared" si="41"/>
        <v>1</v>
      </c>
      <c r="AM216" s="253" t="s">
        <v>4186</v>
      </c>
      <c r="AN216" s="253" t="s">
        <v>4187</v>
      </c>
      <c r="AO216" s="254">
        <f t="shared" si="44"/>
        <v>0</v>
      </c>
      <c r="AP216" s="253" t="s">
        <v>4188</v>
      </c>
      <c r="AQ216" s="74" t="str">
        <f t="shared" si="49"/>
        <v>https://www.pref.oita.jp/uploaded/life/2327624_4659442_img.png</v>
      </c>
      <c r="AR216" s="254" t="s">
        <v>4189</v>
      </c>
      <c r="AS216" s="254" t="s">
        <v>4190</v>
      </c>
      <c r="AT216" s="265">
        <f t="shared" si="50"/>
        <v>131.896556738735</v>
      </c>
      <c r="AU216" s="254" t="s">
        <v>4191</v>
      </c>
      <c r="AV216" s="265">
        <f t="shared" si="51"/>
        <v>32.945991087228997</v>
      </c>
      <c r="AW216" s="254" t="s">
        <v>4192</v>
      </c>
      <c r="AX216" s="254" t="s">
        <v>4193</v>
      </c>
      <c r="AY216" s="244" t="str">
        <f t="shared" si="45"/>
        <v>&lt;Placemark&gt;&lt;name&gt;花みずき&lt;/name&gt;&lt;Snippet maxLines="0"&gt;&lt;/Snippet&gt;&lt;description&gt;&lt;![CDATA[名称：花みずき&lt;br&gt;住所：佐伯市大字池田1699番地７ &lt;br&gt;施設分類：福祉避難所-高齢者&lt;br&gt;TEL：&lt;br&gt;：受入可能人数：3人&lt;br&gt;：&lt;br&gt;：&lt;br&gt;]]&gt;&lt;/description&gt;&lt;Style&gt;&lt;IconStyle&gt;&lt;color&gt;FFFFFFFF&lt;/color&gt;&lt;scale&gt;1&lt;/scale&gt;&lt;heading&gt;0&lt;/heading&gt;&lt;Icon&gt;&lt;href&gt;https://www.pref.oita.jp/uploaded/life/2327624_4659442_img.png&lt;/href&gt;&lt;/Icon&gt;&lt;/IconStyle&gt;&lt;/Style&gt;&lt;Point&gt;&lt;coordinates&gt;131.896556738735,32.945991087229&lt;/coordinates&gt;&lt;/Point&gt;&lt;/Placemark&gt;</v>
      </c>
    </row>
    <row r="217" spans="1:51">
      <c r="A217" s="198">
        <v>212</v>
      </c>
      <c r="B217" s="211" t="s">
        <v>5392</v>
      </c>
      <c r="C217" s="4" t="str">
        <f t="shared" si="42"/>
        <v>名称：和の風&lt;br&gt;住所：佐伯市大字池田2260番地１ &lt;br&gt;施設分類：福祉避難所-高齢者&lt;br&gt;TEL：&lt;br&gt;：受入可能人数：5人&lt;br&gt;：&lt;br&gt;：&lt;br&gt;</v>
      </c>
      <c r="D217" s="211"/>
      <c r="E217" s="245"/>
      <c r="F217" s="202" t="s">
        <v>4526</v>
      </c>
      <c r="G217" s="245">
        <v>32.9455919075846</v>
      </c>
      <c r="H217" s="202">
        <v>131.89676698151999</v>
      </c>
      <c r="I217" s="245" t="s">
        <v>4148</v>
      </c>
      <c r="J217" s="245" t="s">
        <v>2169</v>
      </c>
      <c r="K217" s="240"/>
      <c r="L217" s="240" t="s">
        <v>4151</v>
      </c>
      <c r="M217" s="240"/>
      <c r="N217" s="240"/>
      <c r="O217" s="4" t="s">
        <v>4107</v>
      </c>
      <c r="P217" s="246">
        <v>1</v>
      </c>
      <c r="Q217" s="246"/>
      <c r="R217" s="246" t="str">
        <f t="shared" si="39"/>
        <v>FFFFFFFF</v>
      </c>
      <c r="S217" s="202">
        <v>100</v>
      </c>
      <c r="T217" s="202">
        <v>100</v>
      </c>
      <c r="U217" s="202">
        <v>100</v>
      </c>
      <c r="V217" s="202">
        <v>100</v>
      </c>
      <c r="X217" s="242"/>
      <c r="Z217" s="239">
        <f t="shared" si="43"/>
        <v>0</v>
      </c>
      <c r="AA217" s="253" t="s">
        <v>4179</v>
      </c>
      <c r="AB217" s="265" t="str">
        <f t="shared" si="46"/>
        <v>和の風</v>
      </c>
      <c r="AC217" s="254" t="s">
        <v>4194</v>
      </c>
      <c r="AD217" s="254" t="s">
        <v>4181</v>
      </c>
      <c r="AE217" s="254">
        <f t="shared" si="47"/>
        <v>0</v>
      </c>
      <c r="AF217" s="254" t="s">
        <v>4182</v>
      </c>
      <c r="AG217" s="254" t="s">
        <v>4183</v>
      </c>
      <c r="AH217" s="74" t="str">
        <f t="shared" si="48"/>
        <v>名称：和の風&lt;br&gt;住所：佐伯市大字池田2260番地１ &lt;br&gt;施設分類：福祉避難所-高齢者&lt;br&gt;TEL：&lt;br&gt;：受入可能人数：5人&lt;br&gt;：&lt;br&gt;：&lt;br&gt;</v>
      </c>
      <c r="AI217" s="255" t="s">
        <v>4184</v>
      </c>
      <c r="AJ217" s="253" t="str">
        <f t="shared" si="40"/>
        <v>FFFFFFFF</v>
      </c>
      <c r="AK217" s="253" t="s">
        <v>4185</v>
      </c>
      <c r="AL217" s="265">
        <f t="shared" si="41"/>
        <v>1</v>
      </c>
      <c r="AM217" s="253" t="s">
        <v>4186</v>
      </c>
      <c r="AN217" s="253" t="s">
        <v>4187</v>
      </c>
      <c r="AO217" s="254">
        <f t="shared" si="44"/>
        <v>0</v>
      </c>
      <c r="AP217" s="253" t="s">
        <v>4188</v>
      </c>
      <c r="AQ217" s="74" t="str">
        <f t="shared" si="49"/>
        <v>https://www.pref.oita.jp/uploaded/life/2327624_4659442_img.png</v>
      </c>
      <c r="AR217" s="254" t="s">
        <v>4189</v>
      </c>
      <c r="AS217" s="254" t="s">
        <v>4190</v>
      </c>
      <c r="AT217" s="265">
        <f t="shared" si="50"/>
        <v>131.89676698151999</v>
      </c>
      <c r="AU217" s="254" t="s">
        <v>4191</v>
      </c>
      <c r="AV217" s="265">
        <f t="shared" si="51"/>
        <v>32.9455919075846</v>
      </c>
      <c r="AW217" s="254" t="s">
        <v>4192</v>
      </c>
      <c r="AX217" s="254" t="s">
        <v>4193</v>
      </c>
      <c r="AY217" s="244" t="str">
        <f t="shared" si="45"/>
        <v>&lt;Placemark&gt;&lt;name&gt;和の風&lt;/name&gt;&lt;Snippet maxLines="0"&gt;&lt;/Snippet&gt;&lt;description&gt;&lt;![CDATA[名称：和の風&lt;br&gt;住所：佐伯市大字池田2260番地１ &lt;br&gt;施設分類：福祉避難所-高齢者&lt;br&gt;TEL：&lt;br&gt;：受入可能人数：5人&lt;br&gt;：&lt;br&gt;：&lt;br&gt;]]&gt;&lt;/description&gt;&lt;Style&gt;&lt;IconStyle&gt;&lt;color&gt;FFFFFFFF&lt;/color&gt;&lt;scale&gt;1&lt;/scale&gt;&lt;heading&gt;0&lt;/heading&gt;&lt;Icon&gt;&lt;href&gt;https://www.pref.oita.jp/uploaded/life/2327624_4659442_img.png&lt;/href&gt;&lt;/Icon&gt;&lt;/IconStyle&gt;&lt;/Style&gt;&lt;Point&gt;&lt;coordinates&gt;131.89676698152,32.9455919075846&lt;/coordinates&gt;&lt;/Point&gt;&lt;/Placemark&gt;</v>
      </c>
    </row>
    <row r="218" spans="1:51">
      <c r="A218" s="198">
        <v>213</v>
      </c>
      <c r="B218" s="211" t="s">
        <v>1625</v>
      </c>
      <c r="C218" s="4" t="str">
        <f t="shared" si="42"/>
        <v>名称：長良苑&lt;br&gt;住所：佐伯市大字長良4956番地&lt;br&gt;施設分類：福祉避難所-高齢者&lt;br&gt;TEL：&lt;br&gt;：受入可能人数：5人&lt;br&gt;：&lt;br&gt;：&lt;br&gt;</v>
      </c>
      <c r="D218" s="211"/>
      <c r="E218" s="202"/>
      <c r="F218" s="202" t="s">
        <v>4527</v>
      </c>
      <c r="G218" s="202">
        <v>32.936074432304402</v>
      </c>
      <c r="H218" s="202">
        <v>131.91146217046099</v>
      </c>
      <c r="I218" s="202" t="s">
        <v>4148</v>
      </c>
      <c r="J218" s="202" t="s">
        <v>938</v>
      </c>
      <c r="K218" s="240"/>
      <c r="L218" s="240" t="s">
        <v>4151</v>
      </c>
      <c r="M218" s="240"/>
      <c r="N218" s="240"/>
      <c r="O218" s="4" t="s">
        <v>4107</v>
      </c>
      <c r="P218" s="246">
        <v>1</v>
      </c>
      <c r="Q218" s="246"/>
      <c r="R218" s="246" t="str">
        <f t="shared" si="39"/>
        <v>FFFFFFFF</v>
      </c>
      <c r="S218" s="202">
        <v>100</v>
      </c>
      <c r="T218" s="202">
        <v>100</v>
      </c>
      <c r="U218" s="202">
        <v>100</v>
      </c>
      <c r="V218" s="202">
        <v>100</v>
      </c>
      <c r="X218" s="242"/>
      <c r="Z218" s="239">
        <f t="shared" si="43"/>
        <v>0</v>
      </c>
      <c r="AA218" s="253" t="s">
        <v>4179</v>
      </c>
      <c r="AB218" s="265" t="str">
        <f t="shared" si="46"/>
        <v>長良苑</v>
      </c>
      <c r="AC218" s="254" t="s">
        <v>4194</v>
      </c>
      <c r="AD218" s="254" t="s">
        <v>4181</v>
      </c>
      <c r="AE218" s="254">
        <f t="shared" si="47"/>
        <v>0</v>
      </c>
      <c r="AF218" s="254" t="s">
        <v>4182</v>
      </c>
      <c r="AG218" s="254" t="s">
        <v>4183</v>
      </c>
      <c r="AH218" s="74" t="str">
        <f t="shared" si="48"/>
        <v>名称：長良苑&lt;br&gt;住所：佐伯市大字長良4956番地&lt;br&gt;施設分類：福祉避難所-高齢者&lt;br&gt;TEL：&lt;br&gt;：受入可能人数：5人&lt;br&gt;：&lt;br&gt;：&lt;br&gt;</v>
      </c>
      <c r="AI218" s="255" t="s">
        <v>4184</v>
      </c>
      <c r="AJ218" s="253" t="str">
        <f t="shared" si="40"/>
        <v>FFFFFFFF</v>
      </c>
      <c r="AK218" s="253" t="s">
        <v>4185</v>
      </c>
      <c r="AL218" s="265">
        <f t="shared" si="41"/>
        <v>1</v>
      </c>
      <c r="AM218" s="253" t="s">
        <v>4186</v>
      </c>
      <c r="AN218" s="253" t="s">
        <v>4187</v>
      </c>
      <c r="AO218" s="254">
        <f t="shared" si="44"/>
        <v>0</v>
      </c>
      <c r="AP218" s="253" t="s">
        <v>4188</v>
      </c>
      <c r="AQ218" s="74" t="str">
        <f t="shared" si="49"/>
        <v>https://www.pref.oita.jp/uploaded/life/2327624_4659442_img.png</v>
      </c>
      <c r="AR218" s="254" t="s">
        <v>4189</v>
      </c>
      <c r="AS218" s="254" t="s">
        <v>4190</v>
      </c>
      <c r="AT218" s="265">
        <f t="shared" si="50"/>
        <v>131.91146217046099</v>
      </c>
      <c r="AU218" s="254" t="s">
        <v>4191</v>
      </c>
      <c r="AV218" s="265">
        <f t="shared" si="51"/>
        <v>32.936074432304402</v>
      </c>
      <c r="AW218" s="254" t="s">
        <v>4192</v>
      </c>
      <c r="AX218" s="254" t="s">
        <v>4193</v>
      </c>
      <c r="AY218" s="244" t="str">
        <f t="shared" si="45"/>
        <v>&lt;Placemark&gt;&lt;name&gt;長良苑&lt;/name&gt;&lt;Snippet maxLines="0"&gt;&lt;/Snippet&gt;&lt;description&gt;&lt;![CDATA[名称：長良苑&lt;br&gt;住所：佐伯市大字長良4956番地&lt;br&gt;施設分類：福祉避難所-高齢者&lt;br&gt;TEL：&lt;br&gt;：受入可能人数：5人&lt;br&gt;：&lt;br&gt;：&lt;br&gt;]]&gt;&lt;/description&gt;&lt;Style&gt;&lt;IconStyle&gt;&lt;color&gt;FFFFFFFF&lt;/color&gt;&lt;scale&gt;1&lt;/scale&gt;&lt;heading&gt;0&lt;/heading&gt;&lt;Icon&gt;&lt;href&gt;https://www.pref.oita.jp/uploaded/life/2327624_4659442_img.png&lt;/href&gt;&lt;/Icon&gt;&lt;/IconStyle&gt;&lt;/Style&gt;&lt;Point&gt;&lt;coordinates&gt;131.911462170461,32.9360744323044&lt;/coordinates&gt;&lt;/Point&gt;&lt;/Placemark&gt;</v>
      </c>
    </row>
    <row r="219" spans="1:51">
      <c r="A219" s="198">
        <v>214</v>
      </c>
      <c r="B219" s="211" t="s">
        <v>5391</v>
      </c>
      <c r="C219" s="4" t="str">
        <f t="shared" si="42"/>
        <v>名称：コスモス&lt;br&gt;住所：佐伯市大字長良4954番地&lt;br&gt;施設分類：福祉避難所-高齢者&lt;br&gt;TEL：&lt;br&gt;：受入可能人数：3人&lt;br&gt;：&lt;br&gt;：&lt;br&gt;</v>
      </c>
      <c r="D219" s="211"/>
      <c r="E219" s="202"/>
      <c r="F219" s="202" t="s">
        <v>4528</v>
      </c>
      <c r="G219" s="202">
        <v>32.9363943547445</v>
      </c>
      <c r="H219" s="202">
        <v>131.91211701741599</v>
      </c>
      <c r="I219" s="202" t="s">
        <v>4148</v>
      </c>
      <c r="J219" s="202" t="s">
        <v>3217</v>
      </c>
      <c r="K219" s="240"/>
      <c r="L219" s="240" t="s">
        <v>4153</v>
      </c>
      <c r="M219" s="240"/>
      <c r="N219" s="240"/>
      <c r="O219" s="4" t="s">
        <v>4107</v>
      </c>
      <c r="P219" s="246">
        <v>1</v>
      </c>
      <c r="Q219" s="246"/>
      <c r="R219" s="246" t="str">
        <f t="shared" si="39"/>
        <v>FFFFFFFF</v>
      </c>
      <c r="S219" s="202">
        <v>100</v>
      </c>
      <c r="T219" s="202">
        <v>100</v>
      </c>
      <c r="U219" s="202">
        <v>100</v>
      </c>
      <c r="V219" s="202">
        <v>100</v>
      </c>
      <c r="X219" s="242"/>
      <c r="Z219" s="239">
        <f t="shared" si="43"/>
        <v>0</v>
      </c>
      <c r="AA219" s="253" t="s">
        <v>4179</v>
      </c>
      <c r="AB219" s="265" t="str">
        <f t="shared" si="46"/>
        <v>コスモス</v>
      </c>
      <c r="AC219" s="254" t="s">
        <v>4194</v>
      </c>
      <c r="AD219" s="254" t="s">
        <v>4181</v>
      </c>
      <c r="AE219" s="254">
        <f t="shared" si="47"/>
        <v>0</v>
      </c>
      <c r="AF219" s="254" t="s">
        <v>4182</v>
      </c>
      <c r="AG219" s="254" t="s">
        <v>4183</v>
      </c>
      <c r="AH219" s="74" t="str">
        <f t="shared" si="48"/>
        <v>名称：コスモス&lt;br&gt;住所：佐伯市大字長良4954番地&lt;br&gt;施設分類：福祉避難所-高齢者&lt;br&gt;TEL：&lt;br&gt;：受入可能人数：3人&lt;br&gt;：&lt;br&gt;：&lt;br&gt;</v>
      </c>
      <c r="AI219" s="255" t="s">
        <v>4184</v>
      </c>
      <c r="AJ219" s="253" t="str">
        <f t="shared" si="40"/>
        <v>FFFFFFFF</v>
      </c>
      <c r="AK219" s="253" t="s">
        <v>4185</v>
      </c>
      <c r="AL219" s="265">
        <f t="shared" si="41"/>
        <v>1</v>
      </c>
      <c r="AM219" s="253" t="s">
        <v>4186</v>
      </c>
      <c r="AN219" s="253" t="s">
        <v>4187</v>
      </c>
      <c r="AO219" s="254">
        <f t="shared" si="44"/>
        <v>0</v>
      </c>
      <c r="AP219" s="253" t="s">
        <v>4188</v>
      </c>
      <c r="AQ219" s="74" t="str">
        <f t="shared" si="49"/>
        <v>https://www.pref.oita.jp/uploaded/life/2327624_4659442_img.png</v>
      </c>
      <c r="AR219" s="254" t="s">
        <v>4189</v>
      </c>
      <c r="AS219" s="254" t="s">
        <v>4190</v>
      </c>
      <c r="AT219" s="265">
        <f t="shared" si="50"/>
        <v>131.91211701741599</v>
      </c>
      <c r="AU219" s="254" t="s">
        <v>4191</v>
      </c>
      <c r="AV219" s="265">
        <f t="shared" si="51"/>
        <v>32.9363943547445</v>
      </c>
      <c r="AW219" s="254" t="s">
        <v>4192</v>
      </c>
      <c r="AX219" s="254" t="s">
        <v>4193</v>
      </c>
      <c r="AY219" s="244" t="str">
        <f t="shared" si="45"/>
        <v>&lt;Placemark&gt;&lt;name&gt;コスモス&lt;/name&gt;&lt;Snippet maxLines="0"&gt;&lt;/Snippet&gt;&lt;description&gt;&lt;![CDATA[名称：コスモス&lt;br&gt;住所：佐伯市大字長良4954番地&lt;br&gt;施設分類：福祉避難所-高齢者&lt;br&gt;TEL：&lt;br&gt;：受入可能人数：3人&lt;br&gt;：&lt;br&gt;：&lt;br&gt;]]&gt;&lt;/description&gt;&lt;Style&gt;&lt;IconStyle&gt;&lt;color&gt;FFFFFFFF&lt;/color&gt;&lt;scale&gt;1&lt;/scale&gt;&lt;heading&gt;0&lt;/heading&gt;&lt;Icon&gt;&lt;href&gt;https://www.pref.oita.jp/uploaded/life/2327624_4659442_img.png&lt;/href&gt;&lt;/Icon&gt;&lt;/IconStyle&gt;&lt;/Style&gt;&lt;Point&gt;&lt;coordinates&gt;131.912117017416,32.9363943547445&lt;/coordinates&gt;&lt;/Point&gt;&lt;/Placemark&gt;</v>
      </c>
    </row>
    <row r="220" spans="1:51">
      <c r="A220" s="198">
        <v>215</v>
      </c>
      <c r="B220" s="211" t="s">
        <v>5390</v>
      </c>
      <c r="C220" s="4" t="str">
        <f t="shared" si="42"/>
        <v>名称：彦岳の太陽&lt;br&gt;住所：佐伯市大字狩生418番地２ &lt;br&gt;施設分類：福祉避難所-高齢者&lt;br&gt;TEL：&lt;br&gt;：受入可能人数：2人&lt;br&gt;：&lt;br&gt;：&lt;br&gt;</v>
      </c>
      <c r="D220" s="211"/>
      <c r="E220" s="202"/>
      <c r="F220" s="202" t="s">
        <v>4529</v>
      </c>
      <c r="G220" s="202">
        <v>33.016236712245799</v>
      </c>
      <c r="H220" s="202">
        <v>131.90186676563101</v>
      </c>
      <c r="I220" s="202" t="s">
        <v>4148</v>
      </c>
      <c r="J220" s="202" t="s">
        <v>2172</v>
      </c>
      <c r="K220" s="240"/>
      <c r="L220" s="240" t="s">
        <v>4150</v>
      </c>
      <c r="M220" s="240"/>
      <c r="N220" s="240"/>
      <c r="O220" s="4" t="s">
        <v>4107</v>
      </c>
      <c r="P220" s="246">
        <v>1</v>
      </c>
      <c r="Q220" s="246"/>
      <c r="R220" s="246" t="str">
        <f t="shared" si="39"/>
        <v>FFFFFFFF</v>
      </c>
      <c r="S220" s="202">
        <v>100</v>
      </c>
      <c r="T220" s="202">
        <v>100</v>
      </c>
      <c r="U220" s="202">
        <v>100</v>
      </c>
      <c r="V220" s="202">
        <v>100</v>
      </c>
      <c r="X220" s="242"/>
      <c r="Z220" s="239">
        <f t="shared" si="43"/>
        <v>0</v>
      </c>
      <c r="AA220" s="253" t="s">
        <v>4179</v>
      </c>
      <c r="AB220" s="265" t="str">
        <f t="shared" si="46"/>
        <v>彦岳の太陽</v>
      </c>
      <c r="AC220" s="254" t="s">
        <v>4194</v>
      </c>
      <c r="AD220" s="254" t="s">
        <v>4181</v>
      </c>
      <c r="AE220" s="254">
        <f t="shared" si="47"/>
        <v>0</v>
      </c>
      <c r="AF220" s="254" t="s">
        <v>4182</v>
      </c>
      <c r="AG220" s="254" t="s">
        <v>4183</v>
      </c>
      <c r="AH220" s="74" t="str">
        <f t="shared" si="48"/>
        <v>名称：彦岳の太陽&lt;br&gt;住所：佐伯市大字狩生418番地２ &lt;br&gt;施設分類：福祉避難所-高齢者&lt;br&gt;TEL：&lt;br&gt;：受入可能人数：2人&lt;br&gt;：&lt;br&gt;：&lt;br&gt;</v>
      </c>
      <c r="AI220" s="255" t="s">
        <v>4184</v>
      </c>
      <c r="AJ220" s="253" t="str">
        <f t="shared" si="40"/>
        <v>FFFFFFFF</v>
      </c>
      <c r="AK220" s="253" t="s">
        <v>4185</v>
      </c>
      <c r="AL220" s="265">
        <f t="shared" si="41"/>
        <v>1</v>
      </c>
      <c r="AM220" s="253" t="s">
        <v>4186</v>
      </c>
      <c r="AN220" s="253" t="s">
        <v>4187</v>
      </c>
      <c r="AO220" s="254">
        <f t="shared" si="44"/>
        <v>0</v>
      </c>
      <c r="AP220" s="253" t="s">
        <v>4188</v>
      </c>
      <c r="AQ220" s="74" t="str">
        <f t="shared" si="49"/>
        <v>https://www.pref.oita.jp/uploaded/life/2327624_4659442_img.png</v>
      </c>
      <c r="AR220" s="254" t="s">
        <v>4189</v>
      </c>
      <c r="AS220" s="254" t="s">
        <v>4190</v>
      </c>
      <c r="AT220" s="265">
        <f t="shared" si="50"/>
        <v>131.90186676563101</v>
      </c>
      <c r="AU220" s="254" t="s">
        <v>4191</v>
      </c>
      <c r="AV220" s="265">
        <f t="shared" si="51"/>
        <v>33.016236712245799</v>
      </c>
      <c r="AW220" s="254" t="s">
        <v>4192</v>
      </c>
      <c r="AX220" s="254" t="s">
        <v>4193</v>
      </c>
      <c r="AY220" s="244" t="str">
        <f t="shared" si="45"/>
        <v>&lt;Placemark&gt;&lt;name&gt;彦岳の太陽&lt;/name&gt;&lt;Snippet maxLines="0"&gt;&lt;/Snippet&gt;&lt;description&gt;&lt;![CDATA[名称：彦岳の太陽&lt;br&gt;住所：佐伯市大字狩生418番地２ &lt;br&gt;施設分類：福祉避難所-高齢者&lt;br&gt;TEL：&lt;br&gt;：受入可能人数：2人&lt;br&gt;：&lt;br&gt;：&lt;br&gt;]]&gt;&lt;/description&gt;&lt;Style&gt;&lt;IconStyle&gt;&lt;color&gt;FFFFFFFF&lt;/color&gt;&lt;scale&gt;1&lt;/scale&gt;&lt;heading&gt;0&lt;/heading&gt;&lt;Icon&gt;&lt;href&gt;https://www.pref.oita.jp/uploaded/life/2327624_4659442_img.png&lt;/href&gt;&lt;/Icon&gt;&lt;/IconStyle&gt;&lt;/Style&gt;&lt;Point&gt;&lt;coordinates&gt;131.901866765631,33.0162367122458&lt;/coordinates&gt;&lt;/Point&gt;&lt;/Placemark&gt;</v>
      </c>
    </row>
    <row r="221" spans="1:51">
      <c r="A221" s="198">
        <v>216</v>
      </c>
      <c r="B221" s="211" t="s">
        <v>5389</v>
      </c>
      <c r="C221" s="4" t="str">
        <f t="shared" si="42"/>
        <v>名称：上浦浅海井デイサービスセンター&lt;br&gt;住所：佐伯市上浦大字浅海井489番地10 &lt;br&gt;施設分類：福祉避難所-高齢者&lt;br&gt;TEL：&lt;br&gt;：受入可能人数：3人&lt;br&gt;：&lt;br&gt;：&lt;br&gt;</v>
      </c>
      <c r="D221" s="211"/>
      <c r="E221" s="202"/>
      <c r="F221" s="202" t="s">
        <v>4530</v>
      </c>
      <c r="G221" s="202">
        <v>33.042029752005902</v>
      </c>
      <c r="H221" s="202">
        <v>131.920463115546</v>
      </c>
      <c r="I221" s="202" t="s">
        <v>4148</v>
      </c>
      <c r="J221" s="202" t="s">
        <v>2173</v>
      </c>
      <c r="K221" s="240"/>
      <c r="L221" s="240" t="s">
        <v>4153</v>
      </c>
      <c r="M221" s="240"/>
      <c r="N221" s="240"/>
      <c r="O221" s="4" t="s">
        <v>4107</v>
      </c>
      <c r="P221" s="246">
        <v>1</v>
      </c>
      <c r="Q221" s="246"/>
      <c r="R221" s="246" t="str">
        <f t="shared" si="39"/>
        <v>FFFFFFFF</v>
      </c>
      <c r="S221" s="202">
        <v>100</v>
      </c>
      <c r="T221" s="202">
        <v>100</v>
      </c>
      <c r="U221" s="202">
        <v>100</v>
      </c>
      <c r="V221" s="202">
        <v>100</v>
      </c>
      <c r="X221" s="242"/>
      <c r="Z221" s="239">
        <f t="shared" si="43"/>
        <v>0</v>
      </c>
      <c r="AA221" s="253" t="s">
        <v>4179</v>
      </c>
      <c r="AB221" s="265" t="str">
        <f t="shared" si="46"/>
        <v>上浦浅海井デイサービスセンター</v>
      </c>
      <c r="AC221" s="254" t="s">
        <v>4194</v>
      </c>
      <c r="AD221" s="254" t="s">
        <v>4181</v>
      </c>
      <c r="AE221" s="254">
        <f t="shared" si="47"/>
        <v>0</v>
      </c>
      <c r="AF221" s="254" t="s">
        <v>4182</v>
      </c>
      <c r="AG221" s="254" t="s">
        <v>4183</v>
      </c>
      <c r="AH221" s="74" t="str">
        <f t="shared" si="48"/>
        <v>名称：上浦浅海井デイサービスセンター&lt;br&gt;住所：佐伯市上浦大字浅海井489番地10 &lt;br&gt;施設分類：福祉避難所-高齢者&lt;br&gt;TEL：&lt;br&gt;：受入可能人数：3人&lt;br&gt;：&lt;br&gt;：&lt;br&gt;</v>
      </c>
      <c r="AI221" s="255" t="s">
        <v>4184</v>
      </c>
      <c r="AJ221" s="253" t="str">
        <f t="shared" si="40"/>
        <v>FFFFFFFF</v>
      </c>
      <c r="AK221" s="253" t="s">
        <v>4185</v>
      </c>
      <c r="AL221" s="265">
        <f t="shared" si="41"/>
        <v>1</v>
      </c>
      <c r="AM221" s="253" t="s">
        <v>4186</v>
      </c>
      <c r="AN221" s="253" t="s">
        <v>4187</v>
      </c>
      <c r="AO221" s="254">
        <f t="shared" si="44"/>
        <v>0</v>
      </c>
      <c r="AP221" s="253" t="s">
        <v>4188</v>
      </c>
      <c r="AQ221" s="74" t="str">
        <f t="shared" si="49"/>
        <v>https://www.pref.oita.jp/uploaded/life/2327624_4659442_img.png</v>
      </c>
      <c r="AR221" s="254" t="s">
        <v>4189</v>
      </c>
      <c r="AS221" s="254" t="s">
        <v>4190</v>
      </c>
      <c r="AT221" s="265">
        <f t="shared" si="50"/>
        <v>131.920463115546</v>
      </c>
      <c r="AU221" s="254" t="s">
        <v>4191</v>
      </c>
      <c r="AV221" s="265">
        <f t="shared" si="51"/>
        <v>33.042029752005902</v>
      </c>
      <c r="AW221" s="254" t="s">
        <v>4192</v>
      </c>
      <c r="AX221" s="254" t="s">
        <v>4193</v>
      </c>
      <c r="AY221" s="244" t="str">
        <f t="shared" si="45"/>
        <v>&lt;Placemark&gt;&lt;name&gt;上浦浅海井デイサービスセンター&lt;/name&gt;&lt;Snippet maxLines="0"&gt;&lt;/Snippet&gt;&lt;description&gt;&lt;![CDATA[名称：上浦浅海井デイサービスセンター&lt;br&gt;住所：佐伯市上浦大字浅海井489番地10 &lt;br&gt;施設分類：福祉避難所-高齢者&lt;br&gt;TEL：&lt;br&gt;：受入可能人数：3人&lt;br&gt;：&lt;br&gt;：&lt;br&gt;]]&gt;&lt;/description&gt;&lt;Style&gt;&lt;IconStyle&gt;&lt;color&gt;FFFFFFFF&lt;/color&gt;&lt;scale&gt;1&lt;/scale&gt;&lt;heading&gt;0&lt;/heading&gt;&lt;Icon&gt;&lt;href&gt;https://www.pref.oita.jp/uploaded/life/2327624_4659442_img.png&lt;/href&gt;&lt;/Icon&gt;&lt;/IconStyle&gt;&lt;/Style&gt;&lt;Point&gt;&lt;coordinates&gt;131.920463115546,33.0420297520059&lt;/coordinates&gt;&lt;/Point&gt;&lt;/Placemark&gt;</v>
      </c>
    </row>
    <row r="222" spans="1:51">
      <c r="A222" s="198">
        <v>217</v>
      </c>
      <c r="B222" s="211" t="s">
        <v>5388</v>
      </c>
      <c r="C222" s="4" t="str">
        <f t="shared" si="42"/>
        <v>名称：豊寿苑&lt;br&gt;住所：佐伯市弥生大字井崎1765番地&lt;br&gt;施設分類：福祉避難所-高齢者&lt;br&gt;TEL：&lt;br&gt;：受入可能人数：3人&lt;br&gt;：&lt;br&gt;：&lt;br&gt;</v>
      </c>
      <c r="D222" s="211"/>
      <c r="E222" s="202"/>
      <c r="F222" s="202" t="s">
        <v>4531</v>
      </c>
      <c r="G222" s="202">
        <v>32.9784365709734</v>
      </c>
      <c r="H222" s="202">
        <v>131.84842337030801</v>
      </c>
      <c r="I222" s="202" t="s">
        <v>4148</v>
      </c>
      <c r="J222" s="202" t="s">
        <v>34</v>
      </c>
      <c r="K222" s="240"/>
      <c r="L222" s="240" t="s">
        <v>4153</v>
      </c>
      <c r="M222" s="240"/>
      <c r="N222" s="240"/>
      <c r="O222" s="4" t="s">
        <v>4107</v>
      </c>
      <c r="P222" s="246">
        <v>1</v>
      </c>
      <c r="Q222" s="246"/>
      <c r="R222" s="246" t="str">
        <f t="shared" si="39"/>
        <v>FFFFFFFF</v>
      </c>
      <c r="S222" s="202">
        <v>100</v>
      </c>
      <c r="T222" s="202">
        <v>100</v>
      </c>
      <c r="U222" s="202">
        <v>100</v>
      </c>
      <c r="V222" s="202">
        <v>100</v>
      </c>
      <c r="X222" s="242"/>
      <c r="Z222" s="239">
        <f t="shared" si="43"/>
        <v>0</v>
      </c>
      <c r="AA222" s="253" t="s">
        <v>4179</v>
      </c>
      <c r="AB222" s="265" t="str">
        <f t="shared" si="46"/>
        <v>豊寿苑</v>
      </c>
      <c r="AC222" s="254" t="s">
        <v>4194</v>
      </c>
      <c r="AD222" s="254" t="s">
        <v>4181</v>
      </c>
      <c r="AE222" s="254">
        <f t="shared" si="47"/>
        <v>0</v>
      </c>
      <c r="AF222" s="254" t="s">
        <v>4182</v>
      </c>
      <c r="AG222" s="254" t="s">
        <v>4183</v>
      </c>
      <c r="AH222" s="74" t="str">
        <f t="shared" si="48"/>
        <v>名称：豊寿苑&lt;br&gt;住所：佐伯市弥生大字井崎1765番地&lt;br&gt;施設分類：福祉避難所-高齢者&lt;br&gt;TEL：&lt;br&gt;：受入可能人数：3人&lt;br&gt;：&lt;br&gt;：&lt;br&gt;</v>
      </c>
      <c r="AI222" s="255" t="s">
        <v>4184</v>
      </c>
      <c r="AJ222" s="253" t="str">
        <f t="shared" si="40"/>
        <v>FFFFFFFF</v>
      </c>
      <c r="AK222" s="253" t="s">
        <v>4185</v>
      </c>
      <c r="AL222" s="265">
        <f t="shared" si="41"/>
        <v>1</v>
      </c>
      <c r="AM222" s="253" t="s">
        <v>4186</v>
      </c>
      <c r="AN222" s="253" t="s">
        <v>4187</v>
      </c>
      <c r="AO222" s="254">
        <f t="shared" si="44"/>
        <v>0</v>
      </c>
      <c r="AP222" s="253" t="s">
        <v>4188</v>
      </c>
      <c r="AQ222" s="74" t="str">
        <f t="shared" si="49"/>
        <v>https://www.pref.oita.jp/uploaded/life/2327624_4659442_img.png</v>
      </c>
      <c r="AR222" s="254" t="s">
        <v>4189</v>
      </c>
      <c r="AS222" s="254" t="s">
        <v>4190</v>
      </c>
      <c r="AT222" s="265">
        <f t="shared" si="50"/>
        <v>131.84842337030801</v>
      </c>
      <c r="AU222" s="254" t="s">
        <v>4191</v>
      </c>
      <c r="AV222" s="265">
        <f t="shared" si="51"/>
        <v>32.9784365709734</v>
      </c>
      <c r="AW222" s="254" t="s">
        <v>4192</v>
      </c>
      <c r="AX222" s="254" t="s">
        <v>4193</v>
      </c>
      <c r="AY222" s="244" t="str">
        <f t="shared" si="45"/>
        <v>&lt;Placemark&gt;&lt;name&gt;豊寿苑&lt;/name&gt;&lt;Snippet maxLines="0"&gt;&lt;/Snippet&gt;&lt;description&gt;&lt;![CDATA[名称：豊寿苑&lt;br&gt;住所：佐伯市弥生大字井崎1765番地&lt;br&gt;施設分類：福祉避難所-高齢者&lt;br&gt;TEL：&lt;br&gt;：受入可能人数：3人&lt;br&gt;：&lt;br&gt;：&lt;br&gt;]]&gt;&lt;/description&gt;&lt;Style&gt;&lt;IconStyle&gt;&lt;color&gt;FFFFFFFF&lt;/color&gt;&lt;scale&gt;1&lt;/scale&gt;&lt;heading&gt;0&lt;/heading&gt;&lt;Icon&gt;&lt;href&gt;https://www.pref.oita.jp/uploaded/life/2327624_4659442_img.png&lt;/href&gt;&lt;/Icon&gt;&lt;/IconStyle&gt;&lt;/Style&gt;&lt;Point&gt;&lt;coordinates&gt;131.848423370308,32.9784365709734&lt;/coordinates&gt;&lt;/Point&gt;&lt;/Placemark&gt;</v>
      </c>
    </row>
    <row r="223" spans="1:51">
      <c r="A223" s="198">
        <v>218</v>
      </c>
      <c r="B223" s="211" t="s">
        <v>5387</v>
      </c>
      <c r="C223" s="4" t="str">
        <f t="shared" si="42"/>
        <v>名称：ながと&lt;br&gt;住所：佐伯市弥生大字井崎981番地&lt;br&gt;施設分類：福祉避難所-高齢者&lt;br&gt;TEL：&lt;br&gt;：受入可能人数：2人&lt;br&gt;：&lt;br&gt;：&lt;br&gt;</v>
      </c>
      <c r="D223" s="211"/>
      <c r="E223" s="245"/>
      <c r="F223" s="202" t="s">
        <v>4532</v>
      </c>
      <c r="G223" s="245">
        <v>32.971885276355003</v>
      </c>
      <c r="H223" s="202">
        <v>131.84192816903399</v>
      </c>
      <c r="I223" s="245" t="s">
        <v>4148</v>
      </c>
      <c r="J223" s="245" t="s">
        <v>27</v>
      </c>
      <c r="K223" s="240"/>
      <c r="L223" s="240" t="s">
        <v>4150</v>
      </c>
      <c r="M223" s="240"/>
      <c r="N223" s="240"/>
      <c r="O223" s="4" t="s">
        <v>4107</v>
      </c>
      <c r="P223" s="246">
        <v>1</v>
      </c>
      <c r="Q223" s="246"/>
      <c r="R223" s="246" t="str">
        <f t="shared" si="39"/>
        <v>FFFFFFFF</v>
      </c>
      <c r="S223" s="202">
        <v>100</v>
      </c>
      <c r="T223" s="202">
        <v>100</v>
      </c>
      <c r="U223" s="202">
        <v>100</v>
      </c>
      <c r="V223" s="202">
        <v>100</v>
      </c>
      <c r="X223" s="242"/>
      <c r="Z223" s="239">
        <f t="shared" si="43"/>
        <v>0</v>
      </c>
      <c r="AA223" s="253" t="s">
        <v>4179</v>
      </c>
      <c r="AB223" s="265" t="str">
        <f t="shared" si="46"/>
        <v>ながと</v>
      </c>
      <c r="AC223" s="254" t="s">
        <v>4194</v>
      </c>
      <c r="AD223" s="254" t="s">
        <v>4181</v>
      </c>
      <c r="AE223" s="254">
        <f t="shared" si="47"/>
        <v>0</v>
      </c>
      <c r="AF223" s="254" t="s">
        <v>4182</v>
      </c>
      <c r="AG223" s="254" t="s">
        <v>4183</v>
      </c>
      <c r="AH223" s="74" t="str">
        <f t="shared" si="48"/>
        <v>名称：ながと&lt;br&gt;住所：佐伯市弥生大字井崎981番地&lt;br&gt;施設分類：福祉避難所-高齢者&lt;br&gt;TEL：&lt;br&gt;：受入可能人数：2人&lt;br&gt;：&lt;br&gt;：&lt;br&gt;</v>
      </c>
      <c r="AI223" s="255" t="s">
        <v>4184</v>
      </c>
      <c r="AJ223" s="253" t="str">
        <f t="shared" si="40"/>
        <v>FFFFFFFF</v>
      </c>
      <c r="AK223" s="253" t="s">
        <v>4185</v>
      </c>
      <c r="AL223" s="265">
        <f t="shared" si="41"/>
        <v>1</v>
      </c>
      <c r="AM223" s="253" t="s">
        <v>4186</v>
      </c>
      <c r="AN223" s="253" t="s">
        <v>4187</v>
      </c>
      <c r="AO223" s="254">
        <f t="shared" si="44"/>
        <v>0</v>
      </c>
      <c r="AP223" s="253" t="s">
        <v>4188</v>
      </c>
      <c r="AQ223" s="74" t="str">
        <f t="shared" si="49"/>
        <v>https://www.pref.oita.jp/uploaded/life/2327624_4659442_img.png</v>
      </c>
      <c r="AR223" s="254" t="s">
        <v>4189</v>
      </c>
      <c r="AS223" s="254" t="s">
        <v>4190</v>
      </c>
      <c r="AT223" s="265">
        <f t="shared" si="50"/>
        <v>131.84192816903399</v>
      </c>
      <c r="AU223" s="254" t="s">
        <v>4191</v>
      </c>
      <c r="AV223" s="265">
        <f t="shared" si="51"/>
        <v>32.971885276355003</v>
      </c>
      <c r="AW223" s="254" t="s">
        <v>4192</v>
      </c>
      <c r="AX223" s="254" t="s">
        <v>4193</v>
      </c>
      <c r="AY223" s="244" t="str">
        <f t="shared" si="45"/>
        <v>&lt;Placemark&gt;&lt;name&gt;ながと&lt;/name&gt;&lt;Snippet maxLines="0"&gt;&lt;/Snippet&gt;&lt;description&gt;&lt;![CDATA[名称：ながと&lt;br&gt;住所：佐伯市弥生大字井崎981番地&lt;br&gt;施設分類：福祉避難所-高齢者&lt;br&gt;TEL：&lt;br&gt;：受入可能人数：2人&lt;br&gt;：&lt;br&gt;：&lt;br&gt;]]&gt;&lt;/description&gt;&lt;Style&gt;&lt;IconStyle&gt;&lt;color&gt;FFFFFFFF&lt;/color&gt;&lt;scale&gt;1&lt;/scale&gt;&lt;heading&gt;0&lt;/heading&gt;&lt;Icon&gt;&lt;href&gt;https://www.pref.oita.jp/uploaded/life/2327624_4659442_img.png&lt;/href&gt;&lt;/Icon&gt;&lt;/IconStyle&gt;&lt;/Style&gt;&lt;Point&gt;&lt;coordinates&gt;131.841928169034,32.971885276355&lt;/coordinates&gt;&lt;/Point&gt;&lt;/Placemark&gt;</v>
      </c>
    </row>
    <row r="224" spans="1:51">
      <c r="A224" s="198">
        <v>219</v>
      </c>
      <c r="B224" s="211" t="s">
        <v>5386</v>
      </c>
      <c r="C224" s="4" t="str">
        <f t="shared" si="42"/>
        <v>名称：弥生老人デイサービスセンター&lt;br&gt;住所：佐伯市弥生大字上小倉1208番地&lt;br&gt;施設分類：福祉避難所-高齢者&lt;br&gt;TEL：&lt;br&gt;：受入可能人数：3人&lt;br&gt;：&lt;br&gt;：&lt;br&gt;</v>
      </c>
      <c r="D224" s="211"/>
      <c r="E224" s="245"/>
      <c r="F224" s="202" t="s">
        <v>4533</v>
      </c>
      <c r="G224" s="245">
        <v>32.969207855262802</v>
      </c>
      <c r="H224" s="202">
        <v>131.840772435285</v>
      </c>
      <c r="I224" s="245" t="s">
        <v>4148</v>
      </c>
      <c r="J224" s="245" t="s">
        <v>37</v>
      </c>
      <c r="K224" s="240"/>
      <c r="L224" s="240" t="s">
        <v>4153</v>
      </c>
      <c r="M224" s="240"/>
      <c r="N224" s="240"/>
      <c r="O224" s="4" t="s">
        <v>4107</v>
      </c>
      <c r="P224" s="246">
        <v>1</v>
      </c>
      <c r="Q224" s="246"/>
      <c r="R224" s="246" t="str">
        <f t="shared" si="39"/>
        <v>FFFFFFFF</v>
      </c>
      <c r="S224" s="202">
        <v>100</v>
      </c>
      <c r="T224" s="202">
        <v>100</v>
      </c>
      <c r="U224" s="202">
        <v>100</v>
      </c>
      <c r="V224" s="202">
        <v>100</v>
      </c>
      <c r="X224" s="242"/>
      <c r="Z224" s="239">
        <f t="shared" si="43"/>
        <v>0</v>
      </c>
      <c r="AA224" s="253" t="s">
        <v>4179</v>
      </c>
      <c r="AB224" s="265" t="str">
        <f t="shared" si="46"/>
        <v>弥生老人デイサービスセンター</v>
      </c>
      <c r="AC224" s="254" t="s">
        <v>4194</v>
      </c>
      <c r="AD224" s="254" t="s">
        <v>4181</v>
      </c>
      <c r="AE224" s="254">
        <f t="shared" si="47"/>
        <v>0</v>
      </c>
      <c r="AF224" s="254" t="s">
        <v>4182</v>
      </c>
      <c r="AG224" s="254" t="s">
        <v>4183</v>
      </c>
      <c r="AH224" s="74" t="str">
        <f t="shared" si="48"/>
        <v>名称：弥生老人デイサービスセンター&lt;br&gt;住所：佐伯市弥生大字上小倉1208番地&lt;br&gt;施設分類：福祉避難所-高齢者&lt;br&gt;TEL：&lt;br&gt;：受入可能人数：3人&lt;br&gt;：&lt;br&gt;：&lt;br&gt;</v>
      </c>
      <c r="AI224" s="255" t="s">
        <v>4184</v>
      </c>
      <c r="AJ224" s="253" t="str">
        <f t="shared" si="40"/>
        <v>FFFFFFFF</v>
      </c>
      <c r="AK224" s="253" t="s">
        <v>4185</v>
      </c>
      <c r="AL224" s="265">
        <f t="shared" si="41"/>
        <v>1</v>
      </c>
      <c r="AM224" s="253" t="s">
        <v>4186</v>
      </c>
      <c r="AN224" s="253" t="s">
        <v>4187</v>
      </c>
      <c r="AO224" s="254">
        <f t="shared" si="44"/>
        <v>0</v>
      </c>
      <c r="AP224" s="253" t="s">
        <v>4188</v>
      </c>
      <c r="AQ224" s="74" t="str">
        <f t="shared" si="49"/>
        <v>https://www.pref.oita.jp/uploaded/life/2327624_4659442_img.png</v>
      </c>
      <c r="AR224" s="254" t="s">
        <v>4189</v>
      </c>
      <c r="AS224" s="254" t="s">
        <v>4190</v>
      </c>
      <c r="AT224" s="265">
        <f t="shared" si="50"/>
        <v>131.840772435285</v>
      </c>
      <c r="AU224" s="254" t="s">
        <v>4191</v>
      </c>
      <c r="AV224" s="265">
        <f t="shared" si="51"/>
        <v>32.969207855262802</v>
      </c>
      <c r="AW224" s="254" t="s">
        <v>4192</v>
      </c>
      <c r="AX224" s="254" t="s">
        <v>4193</v>
      </c>
      <c r="AY224" s="244" t="str">
        <f t="shared" si="45"/>
        <v>&lt;Placemark&gt;&lt;name&gt;弥生老人デイサービスセンター&lt;/name&gt;&lt;Snippet maxLines="0"&gt;&lt;/Snippet&gt;&lt;description&gt;&lt;![CDATA[名称：弥生老人デイサービスセンター&lt;br&gt;住所：佐伯市弥生大字上小倉1208番地&lt;br&gt;施設分類：福祉避難所-高齢者&lt;br&gt;TEL：&lt;br&gt;：受入可能人数：3人&lt;br&gt;：&lt;br&gt;：&lt;br&gt;]]&gt;&lt;/description&gt;&lt;Style&gt;&lt;IconStyle&gt;&lt;color&gt;FFFFFFFF&lt;/color&gt;&lt;scale&gt;1&lt;/scale&gt;&lt;heading&gt;0&lt;/heading&gt;&lt;Icon&gt;&lt;href&gt;https://www.pref.oita.jp/uploaded/life/2327624_4659442_img.png&lt;/href&gt;&lt;/Icon&gt;&lt;/IconStyle&gt;&lt;/Style&gt;&lt;Point&gt;&lt;coordinates&gt;131.840772435285,32.9692078552628&lt;/coordinates&gt;&lt;/Point&gt;&lt;/Placemark&gt;</v>
      </c>
    </row>
    <row r="225" spans="1:51">
      <c r="A225" s="198">
        <v>220</v>
      </c>
      <c r="B225" s="211" t="s">
        <v>5385</v>
      </c>
      <c r="C225" s="4" t="str">
        <f t="shared" si="42"/>
        <v>名称：直川苑&lt;br&gt;住所：佐伯市直川大字仁田原1962番地１ &lt;br&gt;施設分類：福祉避難所-高齢者&lt;br&gt;TEL：&lt;br&gt;：受入可能人数：6人&lt;br&gt;：&lt;br&gt;：&lt;br&gt;</v>
      </c>
      <c r="D225" s="211"/>
      <c r="E225" s="202"/>
      <c r="F225" s="202" t="s">
        <v>4534</v>
      </c>
      <c r="G225" s="202">
        <v>32.878655831032198</v>
      </c>
      <c r="H225" s="202">
        <v>131.75738796072301</v>
      </c>
      <c r="I225" s="202" t="s">
        <v>4148</v>
      </c>
      <c r="J225" s="202" t="s">
        <v>2174</v>
      </c>
      <c r="K225" s="240"/>
      <c r="L225" s="240" t="s">
        <v>4154</v>
      </c>
      <c r="M225" s="240"/>
      <c r="N225" s="240"/>
      <c r="O225" s="4" t="s">
        <v>4107</v>
      </c>
      <c r="P225" s="246">
        <v>1</v>
      </c>
      <c r="Q225" s="246"/>
      <c r="R225" s="246" t="str">
        <f t="shared" si="39"/>
        <v>FFFFFFFF</v>
      </c>
      <c r="S225" s="202">
        <v>100</v>
      </c>
      <c r="T225" s="202">
        <v>100</v>
      </c>
      <c r="U225" s="202">
        <v>100</v>
      </c>
      <c r="V225" s="202">
        <v>100</v>
      </c>
      <c r="X225" s="242"/>
      <c r="Z225" s="239">
        <f t="shared" si="43"/>
        <v>0</v>
      </c>
      <c r="AA225" s="253" t="s">
        <v>4179</v>
      </c>
      <c r="AB225" s="265" t="str">
        <f t="shared" si="46"/>
        <v>直川苑</v>
      </c>
      <c r="AC225" s="254" t="s">
        <v>4194</v>
      </c>
      <c r="AD225" s="254" t="s">
        <v>4181</v>
      </c>
      <c r="AE225" s="254">
        <f t="shared" si="47"/>
        <v>0</v>
      </c>
      <c r="AF225" s="254" t="s">
        <v>4182</v>
      </c>
      <c r="AG225" s="254" t="s">
        <v>4183</v>
      </c>
      <c r="AH225" s="74" t="str">
        <f t="shared" si="48"/>
        <v>名称：直川苑&lt;br&gt;住所：佐伯市直川大字仁田原1962番地１ &lt;br&gt;施設分類：福祉避難所-高齢者&lt;br&gt;TEL：&lt;br&gt;：受入可能人数：6人&lt;br&gt;：&lt;br&gt;：&lt;br&gt;</v>
      </c>
      <c r="AI225" s="255" t="s">
        <v>4184</v>
      </c>
      <c r="AJ225" s="253" t="str">
        <f t="shared" si="40"/>
        <v>FFFFFFFF</v>
      </c>
      <c r="AK225" s="253" t="s">
        <v>4185</v>
      </c>
      <c r="AL225" s="265">
        <f t="shared" si="41"/>
        <v>1</v>
      </c>
      <c r="AM225" s="253" t="s">
        <v>4186</v>
      </c>
      <c r="AN225" s="253" t="s">
        <v>4187</v>
      </c>
      <c r="AO225" s="254">
        <f t="shared" si="44"/>
        <v>0</v>
      </c>
      <c r="AP225" s="253" t="s">
        <v>4188</v>
      </c>
      <c r="AQ225" s="74" t="str">
        <f t="shared" si="49"/>
        <v>https://www.pref.oita.jp/uploaded/life/2327624_4659442_img.png</v>
      </c>
      <c r="AR225" s="254" t="s">
        <v>4189</v>
      </c>
      <c r="AS225" s="254" t="s">
        <v>4190</v>
      </c>
      <c r="AT225" s="265">
        <f t="shared" si="50"/>
        <v>131.75738796072301</v>
      </c>
      <c r="AU225" s="254" t="s">
        <v>4191</v>
      </c>
      <c r="AV225" s="265">
        <f t="shared" si="51"/>
        <v>32.878655831032198</v>
      </c>
      <c r="AW225" s="254" t="s">
        <v>4192</v>
      </c>
      <c r="AX225" s="254" t="s">
        <v>4193</v>
      </c>
      <c r="AY225" s="244" t="str">
        <f t="shared" si="45"/>
        <v>&lt;Placemark&gt;&lt;name&gt;直川苑&lt;/name&gt;&lt;Snippet maxLines="0"&gt;&lt;/Snippet&gt;&lt;description&gt;&lt;![CDATA[名称：直川苑&lt;br&gt;住所：佐伯市直川大字仁田原1962番地１ &lt;br&gt;施設分類：福祉避難所-高齢者&lt;br&gt;TEL：&lt;br&gt;：受入可能人数：6人&lt;br&gt;：&lt;br&gt;：&lt;br&gt;]]&gt;&lt;/description&gt;&lt;Style&gt;&lt;IconStyle&gt;&lt;color&gt;FFFFFFFF&lt;/color&gt;&lt;scale&gt;1&lt;/scale&gt;&lt;heading&gt;0&lt;/heading&gt;&lt;Icon&gt;&lt;href&gt;https://www.pref.oita.jp/uploaded/life/2327624_4659442_img.png&lt;/href&gt;&lt;/Icon&gt;&lt;/IconStyle&gt;&lt;/Style&gt;&lt;Point&gt;&lt;coordinates&gt;131.757387960723,32.8786558310322&lt;/coordinates&gt;&lt;/Point&gt;&lt;/Placemark&gt;</v>
      </c>
    </row>
    <row r="226" spans="1:51">
      <c r="A226" s="198">
        <v>221</v>
      </c>
      <c r="B226" s="211" t="s">
        <v>5384</v>
      </c>
      <c r="C226" s="4" t="str">
        <f t="shared" si="42"/>
        <v>名称：直川老人デイサービスセンター&lt;br&gt;住所：佐伯市直川大字赤木1235番地&lt;br&gt;施設分類：福祉避難所-高齢者&lt;br&gt;TEL：&lt;br&gt;：受入可能人数：5人&lt;br&gt;：&lt;br&gt;：&lt;br&gt;</v>
      </c>
      <c r="D226" s="211"/>
      <c r="E226" s="202"/>
      <c r="F226" s="202" t="s">
        <v>4535</v>
      </c>
      <c r="G226" s="202">
        <v>32.873169728822099</v>
      </c>
      <c r="H226" s="202">
        <v>131.78473168653699</v>
      </c>
      <c r="I226" s="202" t="s">
        <v>4148</v>
      </c>
      <c r="J226" s="202" t="s">
        <v>40</v>
      </c>
      <c r="K226" s="240"/>
      <c r="L226" s="240" t="s">
        <v>4151</v>
      </c>
      <c r="M226" s="240"/>
      <c r="N226" s="240"/>
      <c r="O226" s="4" t="s">
        <v>4107</v>
      </c>
      <c r="P226" s="246">
        <v>1</v>
      </c>
      <c r="Q226" s="246"/>
      <c r="R226" s="246" t="str">
        <f t="shared" si="39"/>
        <v>FFFFFFFF</v>
      </c>
      <c r="S226" s="202">
        <v>100</v>
      </c>
      <c r="T226" s="202">
        <v>100</v>
      </c>
      <c r="U226" s="202">
        <v>100</v>
      </c>
      <c r="V226" s="202">
        <v>100</v>
      </c>
      <c r="X226" s="242"/>
      <c r="Z226" s="239">
        <f t="shared" si="43"/>
        <v>0</v>
      </c>
      <c r="AA226" s="253" t="s">
        <v>4179</v>
      </c>
      <c r="AB226" s="265" t="str">
        <f t="shared" si="46"/>
        <v>直川老人デイサービスセンター</v>
      </c>
      <c r="AC226" s="254" t="s">
        <v>4194</v>
      </c>
      <c r="AD226" s="254" t="s">
        <v>4181</v>
      </c>
      <c r="AE226" s="254">
        <f t="shared" si="47"/>
        <v>0</v>
      </c>
      <c r="AF226" s="254" t="s">
        <v>4182</v>
      </c>
      <c r="AG226" s="254" t="s">
        <v>4183</v>
      </c>
      <c r="AH226" s="74" t="str">
        <f t="shared" si="48"/>
        <v>名称：直川老人デイサービスセンター&lt;br&gt;住所：佐伯市直川大字赤木1235番地&lt;br&gt;施設分類：福祉避難所-高齢者&lt;br&gt;TEL：&lt;br&gt;：受入可能人数：5人&lt;br&gt;：&lt;br&gt;：&lt;br&gt;</v>
      </c>
      <c r="AI226" s="255" t="s">
        <v>4184</v>
      </c>
      <c r="AJ226" s="253" t="str">
        <f t="shared" si="40"/>
        <v>FFFFFFFF</v>
      </c>
      <c r="AK226" s="253" t="s">
        <v>4185</v>
      </c>
      <c r="AL226" s="265">
        <f t="shared" si="41"/>
        <v>1</v>
      </c>
      <c r="AM226" s="253" t="s">
        <v>4186</v>
      </c>
      <c r="AN226" s="253" t="s">
        <v>4187</v>
      </c>
      <c r="AO226" s="254">
        <f t="shared" si="44"/>
        <v>0</v>
      </c>
      <c r="AP226" s="253" t="s">
        <v>4188</v>
      </c>
      <c r="AQ226" s="74" t="str">
        <f t="shared" si="49"/>
        <v>https://www.pref.oita.jp/uploaded/life/2327624_4659442_img.png</v>
      </c>
      <c r="AR226" s="254" t="s">
        <v>4189</v>
      </c>
      <c r="AS226" s="254" t="s">
        <v>4190</v>
      </c>
      <c r="AT226" s="265">
        <f t="shared" si="50"/>
        <v>131.78473168653699</v>
      </c>
      <c r="AU226" s="254" t="s">
        <v>4191</v>
      </c>
      <c r="AV226" s="265">
        <f t="shared" si="51"/>
        <v>32.873169728822099</v>
      </c>
      <c r="AW226" s="254" t="s">
        <v>4192</v>
      </c>
      <c r="AX226" s="254" t="s">
        <v>4193</v>
      </c>
      <c r="AY226" s="244" t="str">
        <f t="shared" si="45"/>
        <v>&lt;Placemark&gt;&lt;name&gt;直川老人デイサービスセンター&lt;/name&gt;&lt;Snippet maxLines="0"&gt;&lt;/Snippet&gt;&lt;description&gt;&lt;![CDATA[名称：直川老人デイサービスセンター&lt;br&gt;住所：佐伯市直川大字赤木1235番地&lt;br&gt;施設分類：福祉避難所-高齢者&lt;br&gt;TEL：&lt;br&gt;：受入可能人数：5人&lt;br&gt;：&lt;br&gt;：&lt;br&gt;]]&gt;&lt;/description&gt;&lt;Style&gt;&lt;IconStyle&gt;&lt;color&gt;FFFFFFFF&lt;/color&gt;&lt;scale&gt;1&lt;/scale&gt;&lt;heading&gt;0&lt;/heading&gt;&lt;Icon&gt;&lt;href&gt;https://www.pref.oita.jp/uploaded/life/2327624_4659442_img.png&lt;/href&gt;&lt;/Icon&gt;&lt;/IconStyle&gt;&lt;/Style&gt;&lt;Point&gt;&lt;coordinates&gt;131.784731686537,32.8731697288221&lt;/coordinates&gt;&lt;/Point&gt;&lt;/Placemark&gt;</v>
      </c>
    </row>
    <row r="227" spans="1:51">
      <c r="A227" s="198">
        <v>222</v>
      </c>
      <c r="B227" s="211" t="s">
        <v>5383</v>
      </c>
      <c r="C227" s="4" t="str">
        <f t="shared" si="42"/>
        <v>名称：宇目高齢者生活福祉センター&lt;br&gt;住所：佐伯市宇目大字小野市3374番地１ &lt;br&gt;施設分類：福祉避難所-高齢者&lt;br&gt;TEL：&lt;br&gt;：受入可能人数：5人&lt;br&gt;：&lt;br&gt;：&lt;br&gt;</v>
      </c>
      <c r="D227" s="211"/>
      <c r="E227" s="202"/>
      <c r="F227" s="202" t="s">
        <v>4536</v>
      </c>
      <c r="G227" s="202">
        <v>32.852476116612799</v>
      </c>
      <c r="H227" s="202">
        <v>131.629225298617</v>
      </c>
      <c r="I227" s="202" t="s">
        <v>4148</v>
      </c>
      <c r="J227" s="202" t="s">
        <v>2175</v>
      </c>
      <c r="K227" s="240"/>
      <c r="L227" s="240" t="s">
        <v>4151</v>
      </c>
      <c r="M227" s="240"/>
      <c r="N227" s="240"/>
      <c r="O227" s="4" t="s">
        <v>4107</v>
      </c>
      <c r="P227" s="246">
        <v>1</v>
      </c>
      <c r="Q227" s="246"/>
      <c r="R227" s="246" t="str">
        <f t="shared" si="39"/>
        <v>FFFFFFFF</v>
      </c>
      <c r="S227" s="202">
        <v>100</v>
      </c>
      <c r="T227" s="202">
        <v>100</v>
      </c>
      <c r="U227" s="202">
        <v>100</v>
      </c>
      <c r="V227" s="202">
        <v>100</v>
      </c>
      <c r="X227" s="242"/>
      <c r="Z227" s="239">
        <f t="shared" si="43"/>
        <v>0</v>
      </c>
      <c r="AA227" s="253" t="s">
        <v>4179</v>
      </c>
      <c r="AB227" s="265" t="str">
        <f t="shared" si="46"/>
        <v>宇目高齢者生活福祉センター</v>
      </c>
      <c r="AC227" s="254" t="s">
        <v>4194</v>
      </c>
      <c r="AD227" s="254" t="s">
        <v>4181</v>
      </c>
      <c r="AE227" s="254">
        <f t="shared" si="47"/>
        <v>0</v>
      </c>
      <c r="AF227" s="254" t="s">
        <v>4182</v>
      </c>
      <c r="AG227" s="254" t="s">
        <v>4183</v>
      </c>
      <c r="AH227" s="74" t="str">
        <f t="shared" si="48"/>
        <v>名称：宇目高齢者生活福祉センター&lt;br&gt;住所：佐伯市宇目大字小野市3374番地１ &lt;br&gt;施設分類：福祉避難所-高齢者&lt;br&gt;TEL：&lt;br&gt;：受入可能人数：5人&lt;br&gt;：&lt;br&gt;：&lt;br&gt;</v>
      </c>
      <c r="AI227" s="255" t="s">
        <v>4184</v>
      </c>
      <c r="AJ227" s="253" t="str">
        <f t="shared" si="40"/>
        <v>FFFFFFFF</v>
      </c>
      <c r="AK227" s="253" t="s">
        <v>4185</v>
      </c>
      <c r="AL227" s="265">
        <f t="shared" si="41"/>
        <v>1</v>
      </c>
      <c r="AM227" s="253" t="s">
        <v>4186</v>
      </c>
      <c r="AN227" s="253" t="s">
        <v>4187</v>
      </c>
      <c r="AO227" s="254">
        <f t="shared" si="44"/>
        <v>0</v>
      </c>
      <c r="AP227" s="253" t="s">
        <v>4188</v>
      </c>
      <c r="AQ227" s="74" t="str">
        <f t="shared" si="49"/>
        <v>https://www.pref.oita.jp/uploaded/life/2327624_4659442_img.png</v>
      </c>
      <c r="AR227" s="254" t="s">
        <v>4189</v>
      </c>
      <c r="AS227" s="254" t="s">
        <v>4190</v>
      </c>
      <c r="AT227" s="265">
        <f t="shared" si="50"/>
        <v>131.629225298617</v>
      </c>
      <c r="AU227" s="254" t="s">
        <v>4191</v>
      </c>
      <c r="AV227" s="265">
        <f t="shared" si="51"/>
        <v>32.852476116612799</v>
      </c>
      <c r="AW227" s="254" t="s">
        <v>4192</v>
      </c>
      <c r="AX227" s="254" t="s">
        <v>4193</v>
      </c>
      <c r="AY227" s="244" t="str">
        <f t="shared" si="45"/>
        <v>&lt;Placemark&gt;&lt;name&gt;宇目高齢者生活福祉センター&lt;/name&gt;&lt;Snippet maxLines="0"&gt;&lt;/Snippet&gt;&lt;description&gt;&lt;![CDATA[名称：宇目高齢者生活福祉センター&lt;br&gt;住所：佐伯市宇目大字小野市3374番地１ &lt;br&gt;施設分類：福祉避難所-高齢者&lt;br&gt;TEL：&lt;br&gt;：受入可能人数：5人&lt;br&gt;：&lt;br&gt;：&lt;br&gt;]]&gt;&lt;/description&gt;&lt;Style&gt;&lt;IconStyle&gt;&lt;color&gt;FFFFFFFF&lt;/color&gt;&lt;scale&gt;1&lt;/scale&gt;&lt;heading&gt;0&lt;/heading&gt;&lt;Icon&gt;&lt;href&gt;https://www.pref.oita.jp/uploaded/life/2327624_4659442_img.png&lt;/href&gt;&lt;/Icon&gt;&lt;/IconStyle&gt;&lt;/Style&gt;&lt;Point&gt;&lt;coordinates&gt;131.629225298617,32.8524761166128&lt;/coordinates&gt;&lt;/Point&gt;&lt;/Placemark&gt;</v>
      </c>
    </row>
    <row r="228" spans="1:51">
      <c r="A228" s="198">
        <v>223</v>
      </c>
      <c r="B228" s="211" t="s">
        <v>5382</v>
      </c>
      <c r="C228" s="4" t="str">
        <f t="shared" si="42"/>
        <v>名称：うめの里&lt;br&gt;住所：佐伯市宇目大字小野市3745番地１ &lt;br&gt;施設分類：福祉避難所-高齢者&lt;br&gt;TEL：&lt;br&gt;：受入可能人数：3人&lt;br&gt;：&lt;br&gt;：&lt;br&gt;</v>
      </c>
      <c r="D228" s="211"/>
      <c r="E228" s="202"/>
      <c r="F228" s="202" t="s">
        <v>4537</v>
      </c>
      <c r="G228" s="202">
        <v>32.853239472303002</v>
      </c>
      <c r="H228" s="202">
        <v>131.62690112692201</v>
      </c>
      <c r="I228" s="202" t="s">
        <v>4148</v>
      </c>
      <c r="J228" s="202" t="s">
        <v>2176</v>
      </c>
      <c r="K228" s="240"/>
      <c r="L228" s="240" t="s">
        <v>4153</v>
      </c>
      <c r="M228" s="240"/>
      <c r="N228" s="240"/>
      <c r="O228" s="4" t="s">
        <v>4107</v>
      </c>
      <c r="P228" s="246">
        <v>1</v>
      </c>
      <c r="Q228" s="246"/>
      <c r="R228" s="246" t="str">
        <f t="shared" si="39"/>
        <v>FFFFFFFF</v>
      </c>
      <c r="S228" s="202">
        <v>100</v>
      </c>
      <c r="T228" s="202">
        <v>100</v>
      </c>
      <c r="U228" s="202">
        <v>100</v>
      </c>
      <c r="V228" s="202">
        <v>100</v>
      </c>
      <c r="X228" s="242"/>
      <c r="Z228" s="239">
        <f t="shared" si="43"/>
        <v>0</v>
      </c>
      <c r="AA228" s="253" t="s">
        <v>4179</v>
      </c>
      <c r="AB228" s="265" t="str">
        <f t="shared" si="46"/>
        <v>うめの里</v>
      </c>
      <c r="AC228" s="254" t="s">
        <v>4194</v>
      </c>
      <c r="AD228" s="254" t="s">
        <v>4181</v>
      </c>
      <c r="AE228" s="254">
        <f t="shared" si="47"/>
        <v>0</v>
      </c>
      <c r="AF228" s="254" t="s">
        <v>4182</v>
      </c>
      <c r="AG228" s="254" t="s">
        <v>4183</v>
      </c>
      <c r="AH228" s="74" t="str">
        <f t="shared" si="48"/>
        <v>名称：うめの里&lt;br&gt;住所：佐伯市宇目大字小野市3745番地１ &lt;br&gt;施設分類：福祉避難所-高齢者&lt;br&gt;TEL：&lt;br&gt;：受入可能人数：3人&lt;br&gt;：&lt;br&gt;：&lt;br&gt;</v>
      </c>
      <c r="AI228" s="255" t="s">
        <v>4184</v>
      </c>
      <c r="AJ228" s="253" t="str">
        <f t="shared" si="40"/>
        <v>FFFFFFFF</v>
      </c>
      <c r="AK228" s="253" t="s">
        <v>4185</v>
      </c>
      <c r="AL228" s="265">
        <f t="shared" si="41"/>
        <v>1</v>
      </c>
      <c r="AM228" s="253" t="s">
        <v>4186</v>
      </c>
      <c r="AN228" s="253" t="s">
        <v>4187</v>
      </c>
      <c r="AO228" s="254">
        <f t="shared" si="44"/>
        <v>0</v>
      </c>
      <c r="AP228" s="253" t="s">
        <v>4188</v>
      </c>
      <c r="AQ228" s="74" t="str">
        <f t="shared" si="49"/>
        <v>https://www.pref.oita.jp/uploaded/life/2327624_4659442_img.png</v>
      </c>
      <c r="AR228" s="254" t="s">
        <v>4189</v>
      </c>
      <c r="AS228" s="254" t="s">
        <v>4190</v>
      </c>
      <c r="AT228" s="265">
        <f t="shared" si="50"/>
        <v>131.62690112692201</v>
      </c>
      <c r="AU228" s="254" t="s">
        <v>4191</v>
      </c>
      <c r="AV228" s="265">
        <f t="shared" si="51"/>
        <v>32.853239472303002</v>
      </c>
      <c r="AW228" s="254" t="s">
        <v>4192</v>
      </c>
      <c r="AX228" s="254" t="s">
        <v>4193</v>
      </c>
      <c r="AY228" s="244" t="str">
        <f t="shared" si="45"/>
        <v>&lt;Placemark&gt;&lt;name&gt;うめの里&lt;/name&gt;&lt;Snippet maxLines="0"&gt;&lt;/Snippet&gt;&lt;description&gt;&lt;![CDATA[名称：うめの里&lt;br&gt;住所：佐伯市宇目大字小野市3745番地１ &lt;br&gt;施設分類：福祉避難所-高齢者&lt;br&gt;TEL：&lt;br&gt;：受入可能人数：3人&lt;br&gt;：&lt;br&gt;：&lt;br&gt;]]&gt;&lt;/description&gt;&lt;Style&gt;&lt;IconStyle&gt;&lt;color&gt;FFFFFFFF&lt;/color&gt;&lt;scale&gt;1&lt;/scale&gt;&lt;heading&gt;0&lt;/heading&gt;&lt;Icon&gt;&lt;href&gt;https://www.pref.oita.jp/uploaded/life/2327624_4659442_img.png&lt;/href&gt;&lt;/Icon&gt;&lt;/IconStyle&gt;&lt;/Style&gt;&lt;Point&gt;&lt;coordinates&gt;131.626901126922,32.853239472303&lt;/coordinates&gt;&lt;/Point&gt;&lt;/Placemark&gt;</v>
      </c>
    </row>
    <row r="229" spans="1:51">
      <c r="A229" s="198">
        <v>224</v>
      </c>
      <c r="B229" s="211" t="s">
        <v>5381</v>
      </c>
      <c r="C229" s="4" t="str">
        <f t="shared" si="42"/>
        <v>名称：鶴見の太陽&lt;br&gt;住所：佐伯市鶴見大字沖松浦51番地&lt;br&gt;施設分類：福祉避難所-高齢者&lt;br&gt;TEL：&lt;br&gt;：受入可能人数：5人&lt;br&gt;：&lt;br&gt;：&lt;br&gt;</v>
      </c>
      <c r="D229" s="211"/>
      <c r="E229" s="202"/>
      <c r="F229" s="202" t="s">
        <v>4538</v>
      </c>
      <c r="G229" s="202">
        <v>32.941580061895799</v>
      </c>
      <c r="H229" s="202">
        <v>131.962567881311</v>
      </c>
      <c r="I229" s="202" t="s">
        <v>4148</v>
      </c>
      <c r="J229" s="202" t="s">
        <v>19</v>
      </c>
      <c r="K229" s="240"/>
      <c r="L229" s="240" t="s">
        <v>4151</v>
      </c>
      <c r="M229" s="240"/>
      <c r="N229" s="240"/>
      <c r="O229" s="4" t="s">
        <v>4107</v>
      </c>
      <c r="P229" s="246">
        <v>1</v>
      </c>
      <c r="Q229" s="246"/>
      <c r="R229" s="246" t="str">
        <f t="shared" si="39"/>
        <v>FFFFFFFF</v>
      </c>
      <c r="S229" s="202">
        <v>100</v>
      </c>
      <c r="T229" s="202">
        <v>100</v>
      </c>
      <c r="U229" s="202">
        <v>100</v>
      </c>
      <c r="V229" s="202">
        <v>100</v>
      </c>
      <c r="X229" s="242"/>
      <c r="Z229" s="239">
        <f t="shared" si="43"/>
        <v>0</v>
      </c>
      <c r="AA229" s="253" t="s">
        <v>4179</v>
      </c>
      <c r="AB229" s="265" t="str">
        <f t="shared" si="46"/>
        <v>鶴見の太陽</v>
      </c>
      <c r="AC229" s="254" t="s">
        <v>4194</v>
      </c>
      <c r="AD229" s="254" t="s">
        <v>4181</v>
      </c>
      <c r="AE229" s="254">
        <f t="shared" si="47"/>
        <v>0</v>
      </c>
      <c r="AF229" s="254" t="s">
        <v>4182</v>
      </c>
      <c r="AG229" s="254" t="s">
        <v>4183</v>
      </c>
      <c r="AH229" s="74" t="str">
        <f t="shared" si="48"/>
        <v>名称：鶴見の太陽&lt;br&gt;住所：佐伯市鶴見大字沖松浦51番地&lt;br&gt;施設分類：福祉避難所-高齢者&lt;br&gt;TEL：&lt;br&gt;：受入可能人数：5人&lt;br&gt;：&lt;br&gt;：&lt;br&gt;</v>
      </c>
      <c r="AI229" s="255" t="s">
        <v>4184</v>
      </c>
      <c r="AJ229" s="253" t="str">
        <f t="shared" si="40"/>
        <v>FFFFFFFF</v>
      </c>
      <c r="AK229" s="253" t="s">
        <v>4185</v>
      </c>
      <c r="AL229" s="265">
        <f t="shared" si="41"/>
        <v>1</v>
      </c>
      <c r="AM229" s="253" t="s">
        <v>4186</v>
      </c>
      <c r="AN229" s="253" t="s">
        <v>4187</v>
      </c>
      <c r="AO229" s="254">
        <f t="shared" si="44"/>
        <v>0</v>
      </c>
      <c r="AP229" s="253" t="s">
        <v>4188</v>
      </c>
      <c r="AQ229" s="74" t="str">
        <f t="shared" si="49"/>
        <v>https://www.pref.oita.jp/uploaded/life/2327624_4659442_img.png</v>
      </c>
      <c r="AR229" s="254" t="s">
        <v>4189</v>
      </c>
      <c r="AS229" s="254" t="s">
        <v>4190</v>
      </c>
      <c r="AT229" s="265">
        <f t="shared" si="50"/>
        <v>131.962567881311</v>
      </c>
      <c r="AU229" s="254" t="s">
        <v>4191</v>
      </c>
      <c r="AV229" s="265">
        <f t="shared" si="51"/>
        <v>32.941580061895799</v>
      </c>
      <c r="AW229" s="254" t="s">
        <v>4192</v>
      </c>
      <c r="AX229" s="254" t="s">
        <v>4193</v>
      </c>
      <c r="AY229" s="244" t="str">
        <f t="shared" si="45"/>
        <v>&lt;Placemark&gt;&lt;name&gt;鶴見の太陽&lt;/name&gt;&lt;Snippet maxLines="0"&gt;&lt;/Snippet&gt;&lt;description&gt;&lt;![CDATA[名称：鶴見の太陽&lt;br&gt;住所：佐伯市鶴見大字沖松浦51番地&lt;br&gt;施設分類：福祉避難所-高齢者&lt;br&gt;TEL：&lt;br&gt;：受入可能人数：5人&lt;br&gt;：&lt;br&gt;：&lt;br&gt;]]&gt;&lt;/description&gt;&lt;Style&gt;&lt;IconStyle&gt;&lt;color&gt;FFFFFFFF&lt;/color&gt;&lt;scale&gt;1&lt;/scale&gt;&lt;heading&gt;0&lt;/heading&gt;&lt;Icon&gt;&lt;href&gt;https://www.pref.oita.jp/uploaded/life/2327624_4659442_img.png&lt;/href&gt;&lt;/Icon&gt;&lt;/IconStyle&gt;&lt;/Style&gt;&lt;Point&gt;&lt;coordinates&gt;131.962567881311,32.9415800618958&lt;/coordinates&gt;&lt;/Point&gt;&lt;/Placemark&gt;</v>
      </c>
    </row>
    <row r="230" spans="1:51">
      <c r="A230" s="198">
        <v>225</v>
      </c>
      <c r="B230" s="211" t="s">
        <v>5380</v>
      </c>
      <c r="C230" s="4" t="str">
        <f t="shared" si="42"/>
        <v>名称：鶴見高齢者生活福祉センター&lt;br&gt;住所：佐伯市鶴見大字沖松浦508番地２ &lt;br&gt;施設分類：福祉避難所-高齢者&lt;br&gt;TEL：&lt;br&gt;：受入可能人数：2人&lt;br&gt;：&lt;br&gt;：&lt;br&gt;</v>
      </c>
      <c r="D230" s="211"/>
      <c r="E230" s="245"/>
      <c r="F230" s="202" t="s">
        <v>4539</v>
      </c>
      <c r="G230" s="245">
        <v>32.942153034482303</v>
      </c>
      <c r="H230" s="202">
        <v>131.96304421453999</v>
      </c>
      <c r="I230" s="245" t="s">
        <v>4148</v>
      </c>
      <c r="J230" s="245" t="s">
        <v>2177</v>
      </c>
      <c r="K230" s="240"/>
      <c r="L230" s="240" t="s">
        <v>4150</v>
      </c>
      <c r="M230" s="240"/>
      <c r="N230" s="240"/>
      <c r="O230" s="4" t="s">
        <v>4107</v>
      </c>
      <c r="P230" s="246">
        <v>1</v>
      </c>
      <c r="Q230" s="246"/>
      <c r="R230" s="246" t="str">
        <f t="shared" si="39"/>
        <v>FFFFFFFF</v>
      </c>
      <c r="S230" s="202">
        <v>100</v>
      </c>
      <c r="T230" s="202">
        <v>100</v>
      </c>
      <c r="U230" s="202">
        <v>100</v>
      </c>
      <c r="V230" s="202">
        <v>100</v>
      </c>
      <c r="X230" s="242"/>
      <c r="Z230" s="239">
        <f t="shared" si="43"/>
        <v>0</v>
      </c>
      <c r="AA230" s="253" t="s">
        <v>4179</v>
      </c>
      <c r="AB230" s="265" t="str">
        <f t="shared" si="46"/>
        <v>鶴見高齢者生活福祉センター</v>
      </c>
      <c r="AC230" s="254" t="s">
        <v>4194</v>
      </c>
      <c r="AD230" s="254" t="s">
        <v>4181</v>
      </c>
      <c r="AE230" s="254">
        <f t="shared" si="47"/>
        <v>0</v>
      </c>
      <c r="AF230" s="254" t="s">
        <v>4182</v>
      </c>
      <c r="AG230" s="254" t="s">
        <v>4183</v>
      </c>
      <c r="AH230" s="74" t="str">
        <f t="shared" si="48"/>
        <v>名称：鶴見高齢者生活福祉センター&lt;br&gt;住所：佐伯市鶴見大字沖松浦508番地２ &lt;br&gt;施設分類：福祉避難所-高齢者&lt;br&gt;TEL：&lt;br&gt;：受入可能人数：2人&lt;br&gt;：&lt;br&gt;：&lt;br&gt;</v>
      </c>
      <c r="AI230" s="255" t="s">
        <v>4184</v>
      </c>
      <c r="AJ230" s="253" t="str">
        <f t="shared" si="40"/>
        <v>FFFFFFFF</v>
      </c>
      <c r="AK230" s="253" t="s">
        <v>4185</v>
      </c>
      <c r="AL230" s="265">
        <f t="shared" si="41"/>
        <v>1</v>
      </c>
      <c r="AM230" s="253" t="s">
        <v>4186</v>
      </c>
      <c r="AN230" s="253" t="s">
        <v>4187</v>
      </c>
      <c r="AO230" s="254">
        <f t="shared" si="44"/>
        <v>0</v>
      </c>
      <c r="AP230" s="253" t="s">
        <v>4188</v>
      </c>
      <c r="AQ230" s="74" t="str">
        <f t="shared" si="49"/>
        <v>https://www.pref.oita.jp/uploaded/life/2327624_4659442_img.png</v>
      </c>
      <c r="AR230" s="254" t="s">
        <v>4189</v>
      </c>
      <c r="AS230" s="254" t="s">
        <v>4190</v>
      </c>
      <c r="AT230" s="265">
        <f t="shared" si="50"/>
        <v>131.96304421453999</v>
      </c>
      <c r="AU230" s="254" t="s">
        <v>4191</v>
      </c>
      <c r="AV230" s="265">
        <f t="shared" si="51"/>
        <v>32.942153034482303</v>
      </c>
      <c r="AW230" s="254" t="s">
        <v>4192</v>
      </c>
      <c r="AX230" s="254" t="s">
        <v>4193</v>
      </c>
      <c r="AY230" s="244" t="str">
        <f t="shared" si="45"/>
        <v>&lt;Placemark&gt;&lt;name&gt;鶴見高齢者生活福祉センター&lt;/name&gt;&lt;Snippet maxLines="0"&gt;&lt;/Snippet&gt;&lt;description&gt;&lt;![CDATA[名称：鶴見高齢者生活福祉センター&lt;br&gt;住所：佐伯市鶴見大字沖松浦508番地２ &lt;br&gt;施設分類：福祉避難所-高齢者&lt;br&gt;TEL：&lt;br&gt;：受入可能人数：2人&lt;br&gt;：&lt;br&gt;：&lt;br&gt;]]&gt;&lt;/description&gt;&lt;Style&gt;&lt;IconStyle&gt;&lt;color&gt;FFFFFFFF&lt;/color&gt;&lt;scale&gt;1&lt;/scale&gt;&lt;heading&gt;0&lt;/heading&gt;&lt;Icon&gt;&lt;href&gt;https://www.pref.oita.jp/uploaded/life/2327624_4659442_img.png&lt;/href&gt;&lt;/Icon&gt;&lt;/IconStyle&gt;&lt;/Style&gt;&lt;Point&gt;&lt;coordinates&gt;131.96304421454,32.9421530344823&lt;/coordinates&gt;&lt;/Point&gt;&lt;/Placemark&gt;</v>
      </c>
    </row>
    <row r="231" spans="1:51">
      <c r="A231" s="198">
        <v>226</v>
      </c>
      <c r="B231" s="211" t="s">
        <v>5379</v>
      </c>
      <c r="C231" s="4" t="str">
        <f t="shared" si="42"/>
        <v>名称：はまゆう&lt;br&gt;住所：佐伯市蒲江大字蒲江浦1334番地１ &lt;br&gt;施設分類：福祉避難所-高齢者&lt;br&gt;TEL：&lt;br&gt;：受入可能人数：10人&lt;br&gt;：&lt;br&gt;：&lt;br&gt;</v>
      </c>
      <c r="D231" s="211"/>
      <c r="E231" s="245"/>
      <c r="F231" s="202" t="s">
        <v>4540</v>
      </c>
      <c r="G231" s="245">
        <v>32.803933613222902</v>
      </c>
      <c r="H231" s="202">
        <v>131.94146120614701</v>
      </c>
      <c r="I231" s="245" t="s">
        <v>4148</v>
      </c>
      <c r="J231" s="245" t="s">
        <v>2178</v>
      </c>
      <c r="K231" s="240"/>
      <c r="L231" s="240" t="s">
        <v>4155</v>
      </c>
      <c r="M231" s="240"/>
      <c r="N231" s="240"/>
      <c r="O231" s="4" t="s">
        <v>4107</v>
      </c>
      <c r="P231" s="246">
        <v>1</v>
      </c>
      <c r="Q231" s="246"/>
      <c r="R231" s="246" t="str">
        <f t="shared" si="39"/>
        <v>FFFFFFFF</v>
      </c>
      <c r="S231" s="202">
        <v>100</v>
      </c>
      <c r="T231" s="202">
        <v>100</v>
      </c>
      <c r="U231" s="202">
        <v>100</v>
      </c>
      <c r="V231" s="202">
        <v>100</v>
      </c>
      <c r="X231" s="242"/>
      <c r="Z231" s="239">
        <f t="shared" si="43"/>
        <v>0</v>
      </c>
      <c r="AA231" s="253" t="s">
        <v>4179</v>
      </c>
      <c r="AB231" s="265" t="str">
        <f t="shared" si="46"/>
        <v>はまゆう</v>
      </c>
      <c r="AC231" s="254" t="s">
        <v>4194</v>
      </c>
      <c r="AD231" s="254" t="s">
        <v>4181</v>
      </c>
      <c r="AE231" s="254">
        <f t="shared" si="47"/>
        <v>0</v>
      </c>
      <c r="AF231" s="254" t="s">
        <v>4182</v>
      </c>
      <c r="AG231" s="254" t="s">
        <v>4183</v>
      </c>
      <c r="AH231" s="74" t="str">
        <f t="shared" si="48"/>
        <v>名称：はまゆう&lt;br&gt;住所：佐伯市蒲江大字蒲江浦1334番地１ &lt;br&gt;施設分類：福祉避難所-高齢者&lt;br&gt;TEL：&lt;br&gt;：受入可能人数：10人&lt;br&gt;：&lt;br&gt;：&lt;br&gt;</v>
      </c>
      <c r="AI231" s="255" t="s">
        <v>4184</v>
      </c>
      <c r="AJ231" s="253" t="str">
        <f t="shared" si="40"/>
        <v>FFFFFFFF</v>
      </c>
      <c r="AK231" s="253" t="s">
        <v>4185</v>
      </c>
      <c r="AL231" s="265">
        <f t="shared" si="41"/>
        <v>1</v>
      </c>
      <c r="AM231" s="253" t="s">
        <v>4186</v>
      </c>
      <c r="AN231" s="253" t="s">
        <v>4187</v>
      </c>
      <c r="AO231" s="254">
        <f t="shared" si="44"/>
        <v>0</v>
      </c>
      <c r="AP231" s="253" t="s">
        <v>4188</v>
      </c>
      <c r="AQ231" s="74" t="str">
        <f t="shared" si="49"/>
        <v>https://www.pref.oita.jp/uploaded/life/2327624_4659442_img.png</v>
      </c>
      <c r="AR231" s="254" t="s">
        <v>4189</v>
      </c>
      <c r="AS231" s="254" t="s">
        <v>4190</v>
      </c>
      <c r="AT231" s="265">
        <f t="shared" si="50"/>
        <v>131.94146120614701</v>
      </c>
      <c r="AU231" s="254" t="s">
        <v>4191</v>
      </c>
      <c r="AV231" s="265">
        <f t="shared" si="51"/>
        <v>32.803933613222902</v>
      </c>
      <c r="AW231" s="254" t="s">
        <v>4192</v>
      </c>
      <c r="AX231" s="254" t="s">
        <v>4193</v>
      </c>
      <c r="AY231" s="244" t="str">
        <f t="shared" si="45"/>
        <v>&lt;Placemark&gt;&lt;name&gt;はまゆう&lt;/name&gt;&lt;Snippet maxLines="0"&gt;&lt;/Snippet&gt;&lt;description&gt;&lt;![CDATA[名称：はまゆう&lt;br&gt;住所：佐伯市蒲江大字蒲江浦1334番地１ &lt;br&gt;施設分類：福祉避難所-高齢者&lt;br&gt;TEL：&lt;br&gt;：受入可能人数：10人&lt;br&gt;：&lt;br&gt;：&lt;br&gt;]]&gt;&lt;/description&gt;&lt;Style&gt;&lt;IconStyle&gt;&lt;color&gt;FFFFFFFF&lt;/color&gt;&lt;scale&gt;1&lt;/scale&gt;&lt;heading&gt;0&lt;/heading&gt;&lt;Icon&gt;&lt;href&gt;https://www.pref.oita.jp/uploaded/life/2327624_4659442_img.png&lt;/href&gt;&lt;/Icon&gt;&lt;/IconStyle&gt;&lt;/Style&gt;&lt;Point&gt;&lt;coordinates&gt;131.941461206147,32.8039336132229&lt;/coordinates&gt;&lt;/Point&gt;&lt;/Placemark&gt;</v>
      </c>
    </row>
    <row r="232" spans="1:51">
      <c r="A232" s="198">
        <v>227</v>
      </c>
      <c r="B232" s="211" t="s">
        <v>5378</v>
      </c>
      <c r="C232" s="4" t="str">
        <f t="shared" si="42"/>
        <v>名称：蒲江デイサービスセンター&lt;br&gt;住所：佐伯市蒲江大字蒲江浦1334番地１ &lt;br&gt;施設分類：福祉避難所-高齢者&lt;br&gt;TEL：&lt;br&gt;：受入可能人数：5人&lt;br&gt;：&lt;br&gt;：&lt;br&gt;</v>
      </c>
      <c r="D232" s="211"/>
      <c r="E232" s="202"/>
      <c r="F232" s="202" t="s">
        <v>4541</v>
      </c>
      <c r="G232" s="202">
        <v>32.803945198676402</v>
      </c>
      <c r="H232" s="202">
        <v>131.94153101979501</v>
      </c>
      <c r="I232" s="202" t="s">
        <v>4148</v>
      </c>
      <c r="J232" s="202" t="s">
        <v>2178</v>
      </c>
      <c r="K232" s="240"/>
      <c r="L232" s="240" t="s">
        <v>4151</v>
      </c>
      <c r="M232" s="240"/>
      <c r="N232" s="240"/>
      <c r="O232" s="4" t="s">
        <v>4107</v>
      </c>
      <c r="P232" s="246">
        <v>1</v>
      </c>
      <c r="Q232" s="246"/>
      <c r="R232" s="246" t="str">
        <f t="shared" si="39"/>
        <v>FFFFFFFF</v>
      </c>
      <c r="S232" s="202">
        <v>100</v>
      </c>
      <c r="T232" s="202">
        <v>100</v>
      </c>
      <c r="U232" s="202">
        <v>100</v>
      </c>
      <c r="V232" s="202">
        <v>100</v>
      </c>
      <c r="X232" s="242"/>
      <c r="Z232" s="239">
        <f t="shared" si="43"/>
        <v>0</v>
      </c>
      <c r="AA232" s="253" t="s">
        <v>4179</v>
      </c>
      <c r="AB232" s="265" t="str">
        <f t="shared" si="46"/>
        <v>蒲江デイサービスセンター</v>
      </c>
      <c r="AC232" s="254" t="s">
        <v>4194</v>
      </c>
      <c r="AD232" s="254" t="s">
        <v>4181</v>
      </c>
      <c r="AE232" s="254">
        <f t="shared" si="47"/>
        <v>0</v>
      </c>
      <c r="AF232" s="254" t="s">
        <v>4182</v>
      </c>
      <c r="AG232" s="254" t="s">
        <v>4183</v>
      </c>
      <c r="AH232" s="74" t="str">
        <f t="shared" si="48"/>
        <v>名称：蒲江デイサービスセンター&lt;br&gt;住所：佐伯市蒲江大字蒲江浦1334番地１ &lt;br&gt;施設分類：福祉避難所-高齢者&lt;br&gt;TEL：&lt;br&gt;：受入可能人数：5人&lt;br&gt;：&lt;br&gt;：&lt;br&gt;</v>
      </c>
      <c r="AI232" s="255" t="s">
        <v>4184</v>
      </c>
      <c r="AJ232" s="253" t="str">
        <f t="shared" si="40"/>
        <v>FFFFFFFF</v>
      </c>
      <c r="AK232" s="253" t="s">
        <v>4185</v>
      </c>
      <c r="AL232" s="265">
        <f t="shared" si="41"/>
        <v>1</v>
      </c>
      <c r="AM232" s="253" t="s">
        <v>4186</v>
      </c>
      <c r="AN232" s="253" t="s">
        <v>4187</v>
      </c>
      <c r="AO232" s="254">
        <f t="shared" si="44"/>
        <v>0</v>
      </c>
      <c r="AP232" s="253" t="s">
        <v>4188</v>
      </c>
      <c r="AQ232" s="74" t="str">
        <f t="shared" si="49"/>
        <v>https://www.pref.oita.jp/uploaded/life/2327624_4659442_img.png</v>
      </c>
      <c r="AR232" s="254" t="s">
        <v>4189</v>
      </c>
      <c r="AS232" s="254" t="s">
        <v>4190</v>
      </c>
      <c r="AT232" s="265">
        <f t="shared" si="50"/>
        <v>131.94153101979501</v>
      </c>
      <c r="AU232" s="254" t="s">
        <v>4191</v>
      </c>
      <c r="AV232" s="265">
        <f t="shared" si="51"/>
        <v>32.803945198676402</v>
      </c>
      <c r="AW232" s="254" t="s">
        <v>4192</v>
      </c>
      <c r="AX232" s="254" t="s">
        <v>4193</v>
      </c>
      <c r="AY232" s="244" t="str">
        <f t="shared" si="45"/>
        <v>&lt;Placemark&gt;&lt;name&gt;蒲江デイサービスセンター&lt;/name&gt;&lt;Snippet maxLines="0"&gt;&lt;/Snippet&gt;&lt;description&gt;&lt;![CDATA[名称：蒲江デイサービスセンター&lt;br&gt;住所：佐伯市蒲江大字蒲江浦1334番地１ &lt;br&gt;施設分類：福祉避難所-高齢者&lt;br&gt;TEL：&lt;br&gt;：受入可能人数：5人&lt;br&gt;：&lt;br&gt;：&lt;br&gt;]]&gt;&lt;/description&gt;&lt;Style&gt;&lt;IconStyle&gt;&lt;color&gt;FFFFFFFF&lt;/color&gt;&lt;scale&gt;1&lt;/scale&gt;&lt;heading&gt;0&lt;/heading&gt;&lt;Icon&gt;&lt;href&gt;https://www.pref.oita.jp/uploaded/life/2327624_4659442_img.png&lt;/href&gt;&lt;/Icon&gt;&lt;/IconStyle&gt;&lt;/Style&gt;&lt;Point&gt;&lt;coordinates&gt;131.941531019795,32.8039451986764&lt;/coordinates&gt;&lt;/Point&gt;&lt;/Placemark&gt;</v>
      </c>
    </row>
    <row r="233" spans="1:51">
      <c r="A233" s="198">
        <v>228</v>
      </c>
      <c r="B233" s="211" t="s">
        <v>5377</v>
      </c>
      <c r="C233" s="4" t="str">
        <f t="shared" si="42"/>
        <v>名称：蒲江やすらぎケアセンター&lt;br&gt;住所：佐伯市蒲江大字蒲江浦3951番地&lt;br&gt;施設分類：福祉避難所-高齢者&lt;br&gt;TEL：&lt;br&gt;：受入可能人数：2人&lt;br&gt;：&lt;br&gt;：&lt;br&gt;</v>
      </c>
      <c r="D233" s="211"/>
      <c r="E233" s="202"/>
      <c r="F233" s="202" t="s">
        <v>4542</v>
      </c>
      <c r="G233" s="202">
        <v>32.812070656578598</v>
      </c>
      <c r="H233" s="202">
        <v>131.925029784857</v>
      </c>
      <c r="I233" s="202" t="s">
        <v>4148</v>
      </c>
      <c r="J233" s="202" t="s">
        <v>3895</v>
      </c>
      <c r="K233" s="240"/>
      <c r="L233" s="240" t="s">
        <v>4150</v>
      </c>
      <c r="M233" s="240"/>
      <c r="N233" s="240"/>
      <c r="O233" s="4" t="s">
        <v>4107</v>
      </c>
      <c r="P233" s="246">
        <v>1</v>
      </c>
      <c r="Q233" s="246"/>
      <c r="R233" s="246" t="str">
        <f t="shared" si="39"/>
        <v>FFFFFFFF</v>
      </c>
      <c r="S233" s="202">
        <v>100</v>
      </c>
      <c r="T233" s="202">
        <v>100</v>
      </c>
      <c r="U233" s="202">
        <v>100</v>
      </c>
      <c r="V233" s="202">
        <v>100</v>
      </c>
      <c r="X233" s="242"/>
      <c r="Z233" s="239">
        <f t="shared" si="43"/>
        <v>0</v>
      </c>
      <c r="AA233" s="253" t="s">
        <v>4179</v>
      </c>
      <c r="AB233" s="265" t="str">
        <f t="shared" si="46"/>
        <v>蒲江やすらぎケアセンター</v>
      </c>
      <c r="AC233" s="254" t="s">
        <v>4194</v>
      </c>
      <c r="AD233" s="254" t="s">
        <v>4181</v>
      </c>
      <c r="AE233" s="254">
        <f t="shared" si="47"/>
        <v>0</v>
      </c>
      <c r="AF233" s="254" t="s">
        <v>4182</v>
      </c>
      <c r="AG233" s="254" t="s">
        <v>4183</v>
      </c>
      <c r="AH233" s="74" t="str">
        <f t="shared" si="48"/>
        <v>名称：蒲江やすらぎケアセンター&lt;br&gt;住所：佐伯市蒲江大字蒲江浦3951番地&lt;br&gt;施設分類：福祉避難所-高齢者&lt;br&gt;TEL：&lt;br&gt;：受入可能人数：2人&lt;br&gt;：&lt;br&gt;：&lt;br&gt;</v>
      </c>
      <c r="AI233" s="255" t="s">
        <v>4184</v>
      </c>
      <c r="AJ233" s="253" t="str">
        <f t="shared" si="40"/>
        <v>FFFFFFFF</v>
      </c>
      <c r="AK233" s="253" t="s">
        <v>4185</v>
      </c>
      <c r="AL233" s="265">
        <f t="shared" si="41"/>
        <v>1</v>
      </c>
      <c r="AM233" s="253" t="s">
        <v>4186</v>
      </c>
      <c r="AN233" s="253" t="s">
        <v>4187</v>
      </c>
      <c r="AO233" s="254">
        <f t="shared" si="44"/>
        <v>0</v>
      </c>
      <c r="AP233" s="253" t="s">
        <v>4188</v>
      </c>
      <c r="AQ233" s="74" t="str">
        <f t="shared" si="49"/>
        <v>https://www.pref.oita.jp/uploaded/life/2327624_4659442_img.png</v>
      </c>
      <c r="AR233" s="254" t="s">
        <v>4189</v>
      </c>
      <c r="AS233" s="254" t="s">
        <v>4190</v>
      </c>
      <c r="AT233" s="265">
        <f t="shared" si="50"/>
        <v>131.925029784857</v>
      </c>
      <c r="AU233" s="254" t="s">
        <v>4191</v>
      </c>
      <c r="AV233" s="265">
        <f t="shared" si="51"/>
        <v>32.812070656578598</v>
      </c>
      <c r="AW233" s="254" t="s">
        <v>4192</v>
      </c>
      <c r="AX233" s="254" t="s">
        <v>4193</v>
      </c>
      <c r="AY233" s="244" t="str">
        <f t="shared" si="45"/>
        <v>&lt;Placemark&gt;&lt;name&gt;蒲江やすらぎケアセンター&lt;/name&gt;&lt;Snippet maxLines="0"&gt;&lt;/Snippet&gt;&lt;description&gt;&lt;![CDATA[名称：蒲江やすらぎケアセンター&lt;br&gt;住所：佐伯市蒲江大字蒲江浦3951番地&lt;br&gt;施設分類：福祉避難所-高齢者&lt;br&gt;TEL：&lt;br&gt;：受入可能人数：2人&lt;br&gt;：&lt;br&gt;：&lt;br&gt;]]&gt;&lt;/description&gt;&lt;Style&gt;&lt;IconStyle&gt;&lt;color&gt;FFFFFFFF&lt;/color&gt;&lt;scale&gt;1&lt;/scale&gt;&lt;heading&gt;0&lt;/heading&gt;&lt;Icon&gt;&lt;href&gt;https://www.pref.oita.jp/uploaded/life/2327624_4659442_img.png&lt;/href&gt;&lt;/Icon&gt;&lt;/IconStyle&gt;&lt;/Style&gt;&lt;Point&gt;&lt;coordinates&gt;131.925029784857,32.8120706565786&lt;/coordinates&gt;&lt;/Point&gt;&lt;/Placemark&gt;</v>
      </c>
    </row>
    <row r="234" spans="1:51">
      <c r="A234" s="198">
        <v>229</v>
      </c>
      <c r="B234" s="211" t="s">
        <v>5376</v>
      </c>
      <c r="C234" s="4" t="str">
        <f t="shared" si="42"/>
        <v>名称：はたのうら&lt;br&gt;住所：佐伯市蒲江大字畑野浦596番地32 &lt;br&gt;施設分類：福祉避難所-高齢者&lt;br&gt;TEL：&lt;br&gt;：受入可能人数：3人&lt;br&gt;：&lt;br&gt;：&lt;br&gt;</v>
      </c>
      <c r="D234" s="211"/>
      <c r="E234" s="202"/>
      <c r="F234" s="202" t="s">
        <v>4543</v>
      </c>
      <c r="G234" s="202">
        <v>32.856325626083297</v>
      </c>
      <c r="H234" s="202">
        <v>131.95006176995</v>
      </c>
      <c r="I234" s="202" t="s">
        <v>4148</v>
      </c>
      <c r="J234" s="202" t="s">
        <v>2179</v>
      </c>
      <c r="K234" s="240"/>
      <c r="L234" s="240" t="s">
        <v>4153</v>
      </c>
      <c r="M234" s="240"/>
      <c r="N234" s="240"/>
      <c r="O234" s="4" t="s">
        <v>4107</v>
      </c>
      <c r="P234" s="246">
        <v>1</v>
      </c>
      <c r="Q234" s="246"/>
      <c r="R234" s="246" t="str">
        <f t="shared" si="39"/>
        <v>FFFFFFFF</v>
      </c>
      <c r="S234" s="202">
        <v>100</v>
      </c>
      <c r="T234" s="202">
        <v>100</v>
      </c>
      <c r="U234" s="202">
        <v>100</v>
      </c>
      <c r="V234" s="202">
        <v>100</v>
      </c>
      <c r="X234" s="242"/>
      <c r="Z234" s="239">
        <f t="shared" si="43"/>
        <v>0</v>
      </c>
      <c r="AA234" s="253" t="s">
        <v>4179</v>
      </c>
      <c r="AB234" s="265" t="str">
        <f t="shared" si="46"/>
        <v>はたのうら</v>
      </c>
      <c r="AC234" s="254" t="s">
        <v>4194</v>
      </c>
      <c r="AD234" s="254" t="s">
        <v>4181</v>
      </c>
      <c r="AE234" s="254">
        <f t="shared" si="47"/>
        <v>0</v>
      </c>
      <c r="AF234" s="254" t="s">
        <v>4182</v>
      </c>
      <c r="AG234" s="254" t="s">
        <v>4183</v>
      </c>
      <c r="AH234" s="74" t="str">
        <f t="shared" si="48"/>
        <v>名称：はたのうら&lt;br&gt;住所：佐伯市蒲江大字畑野浦596番地32 &lt;br&gt;施設分類：福祉避難所-高齢者&lt;br&gt;TEL：&lt;br&gt;：受入可能人数：3人&lt;br&gt;：&lt;br&gt;：&lt;br&gt;</v>
      </c>
      <c r="AI234" s="255" t="s">
        <v>4184</v>
      </c>
      <c r="AJ234" s="253" t="str">
        <f t="shared" si="40"/>
        <v>FFFFFFFF</v>
      </c>
      <c r="AK234" s="253" t="s">
        <v>4185</v>
      </c>
      <c r="AL234" s="265">
        <f t="shared" si="41"/>
        <v>1</v>
      </c>
      <c r="AM234" s="253" t="s">
        <v>4186</v>
      </c>
      <c r="AN234" s="253" t="s">
        <v>4187</v>
      </c>
      <c r="AO234" s="254">
        <f t="shared" si="44"/>
        <v>0</v>
      </c>
      <c r="AP234" s="253" t="s">
        <v>4188</v>
      </c>
      <c r="AQ234" s="74" t="str">
        <f t="shared" si="49"/>
        <v>https://www.pref.oita.jp/uploaded/life/2327624_4659442_img.png</v>
      </c>
      <c r="AR234" s="254" t="s">
        <v>4189</v>
      </c>
      <c r="AS234" s="254" t="s">
        <v>4190</v>
      </c>
      <c r="AT234" s="265">
        <f t="shared" si="50"/>
        <v>131.95006176995</v>
      </c>
      <c r="AU234" s="254" t="s">
        <v>4191</v>
      </c>
      <c r="AV234" s="265">
        <f t="shared" si="51"/>
        <v>32.856325626083297</v>
      </c>
      <c r="AW234" s="254" t="s">
        <v>4192</v>
      </c>
      <c r="AX234" s="254" t="s">
        <v>4193</v>
      </c>
      <c r="AY234" s="244" t="str">
        <f t="shared" si="45"/>
        <v>&lt;Placemark&gt;&lt;name&gt;はたのうら&lt;/name&gt;&lt;Snippet maxLines="0"&gt;&lt;/Snippet&gt;&lt;description&gt;&lt;![CDATA[名称：はたのうら&lt;br&gt;住所：佐伯市蒲江大字畑野浦596番地32 &lt;br&gt;施設分類：福祉避難所-高齢者&lt;br&gt;TEL：&lt;br&gt;：受入可能人数：3人&lt;br&gt;：&lt;br&gt;：&lt;br&gt;]]&gt;&lt;/description&gt;&lt;Style&gt;&lt;IconStyle&gt;&lt;color&gt;FFFFFFFF&lt;/color&gt;&lt;scale&gt;1&lt;/scale&gt;&lt;heading&gt;0&lt;/heading&gt;&lt;Icon&gt;&lt;href&gt;https://www.pref.oita.jp/uploaded/life/2327624_4659442_img.png&lt;/href&gt;&lt;/Icon&gt;&lt;/IconStyle&gt;&lt;/Style&gt;&lt;Point&gt;&lt;coordinates&gt;131.95006176995,32.8563256260833&lt;/coordinates&gt;&lt;/Point&gt;&lt;/Placemark&gt;</v>
      </c>
    </row>
    <row r="235" spans="1:51">
      <c r="A235" s="198">
        <v>230</v>
      </c>
      <c r="B235" s="264" t="s">
        <v>5375</v>
      </c>
      <c r="C235" s="4" t="str">
        <f t="shared" si="42"/>
        <v>名称：虹の翼　福祉サービス&lt;br&gt;住所：佐伯市女島10361番地２ &lt;br&gt;施設分類：福祉避難所-障がい&lt;br&gt;TEL：&lt;br&gt;：受入可能人数：2人&lt;br&gt;：&lt;br&gt;：&lt;br&gt;</v>
      </c>
      <c r="D235" s="211"/>
      <c r="E235" s="202"/>
      <c r="F235" s="202" t="s">
        <v>4544</v>
      </c>
      <c r="G235" s="202">
        <v>32.959897779629898</v>
      </c>
      <c r="H235" s="202">
        <v>131.917984160277</v>
      </c>
      <c r="I235" s="202" t="s">
        <v>4149</v>
      </c>
      <c r="J235" s="202" t="s">
        <v>2180</v>
      </c>
      <c r="K235" s="240"/>
      <c r="L235" s="240" t="s">
        <v>4150</v>
      </c>
      <c r="M235" s="240"/>
      <c r="N235" s="240"/>
      <c r="O235" s="4" t="s">
        <v>4108</v>
      </c>
      <c r="P235" s="246">
        <v>1</v>
      </c>
      <c r="Q235" s="246"/>
      <c r="R235" s="246" t="str">
        <f t="shared" si="39"/>
        <v>FFFFFFFF</v>
      </c>
      <c r="S235" s="202">
        <v>100</v>
      </c>
      <c r="T235" s="202">
        <v>100</v>
      </c>
      <c r="U235" s="202">
        <v>100</v>
      </c>
      <c r="V235" s="202">
        <v>100</v>
      </c>
      <c r="X235" s="242"/>
      <c r="Z235" s="239">
        <f t="shared" si="43"/>
        <v>0</v>
      </c>
      <c r="AA235" s="253" t="s">
        <v>4179</v>
      </c>
      <c r="AB235" s="265" t="str">
        <f t="shared" si="46"/>
        <v>虹の翼　福祉サービス</v>
      </c>
      <c r="AC235" s="254" t="s">
        <v>4194</v>
      </c>
      <c r="AD235" s="254" t="s">
        <v>4181</v>
      </c>
      <c r="AE235" s="254">
        <f t="shared" si="47"/>
        <v>0</v>
      </c>
      <c r="AF235" s="254" t="s">
        <v>4182</v>
      </c>
      <c r="AG235" s="254" t="s">
        <v>4183</v>
      </c>
      <c r="AH235" s="74" t="str">
        <f t="shared" si="48"/>
        <v>名称：虹の翼　福祉サービス&lt;br&gt;住所：佐伯市女島10361番地２ &lt;br&gt;施設分類：福祉避難所-障がい&lt;br&gt;TEL：&lt;br&gt;：受入可能人数：2人&lt;br&gt;：&lt;br&gt;：&lt;br&gt;</v>
      </c>
      <c r="AI235" s="255" t="s">
        <v>4184</v>
      </c>
      <c r="AJ235" s="253" t="str">
        <f t="shared" si="40"/>
        <v>FFFFFFFF</v>
      </c>
      <c r="AK235" s="253" t="s">
        <v>4185</v>
      </c>
      <c r="AL235" s="265">
        <f t="shared" si="41"/>
        <v>1</v>
      </c>
      <c r="AM235" s="253" t="s">
        <v>4186</v>
      </c>
      <c r="AN235" s="253" t="s">
        <v>4187</v>
      </c>
      <c r="AO235" s="254">
        <f t="shared" si="44"/>
        <v>0</v>
      </c>
      <c r="AP235" s="253" t="s">
        <v>4188</v>
      </c>
      <c r="AQ235" s="74" t="str">
        <f t="shared" si="49"/>
        <v>https://www.pref.oita.jp/uploaded/life/2327624_4659447_img.png</v>
      </c>
      <c r="AR235" s="254" t="s">
        <v>4189</v>
      </c>
      <c r="AS235" s="254" t="s">
        <v>4190</v>
      </c>
      <c r="AT235" s="265">
        <f t="shared" si="50"/>
        <v>131.917984160277</v>
      </c>
      <c r="AU235" s="254" t="s">
        <v>4191</v>
      </c>
      <c r="AV235" s="265">
        <f t="shared" si="51"/>
        <v>32.959897779629898</v>
      </c>
      <c r="AW235" s="254" t="s">
        <v>4192</v>
      </c>
      <c r="AX235" s="254" t="s">
        <v>4193</v>
      </c>
      <c r="AY235" s="244" t="str">
        <f t="shared" si="45"/>
        <v>&lt;Placemark&gt;&lt;name&gt;虹の翼　福祉サービス&lt;/name&gt;&lt;Snippet maxLines="0"&gt;&lt;/Snippet&gt;&lt;description&gt;&lt;![CDATA[名称：虹の翼　福祉サービス&lt;br&gt;住所：佐伯市女島10361番地２ &lt;br&gt;施設分類：福祉避難所-障がい&lt;br&gt;TEL：&lt;br&gt;：受入可能人数：2人&lt;br&gt;：&lt;br&gt;：&lt;br&gt;]]&gt;&lt;/description&gt;&lt;Style&gt;&lt;IconStyle&gt;&lt;color&gt;FFFFFFFF&lt;/color&gt;&lt;scale&gt;1&lt;/scale&gt;&lt;heading&gt;0&lt;/heading&gt;&lt;Icon&gt;&lt;href&gt;https://www.pref.oita.jp/uploaded/life/2327624_4659447_img.png&lt;/href&gt;&lt;/Icon&gt;&lt;/IconStyle&gt;&lt;/Style&gt;&lt;Point&gt;&lt;coordinates&gt;131.917984160277,32.9598977796299&lt;/coordinates&gt;&lt;/Point&gt;&lt;/Placemark&gt;</v>
      </c>
    </row>
    <row r="236" spans="1:51">
      <c r="A236" s="198">
        <v>231</v>
      </c>
      <c r="B236" s="264" t="s">
        <v>5374</v>
      </c>
      <c r="C236" s="4" t="str">
        <f t="shared" si="42"/>
        <v>名称：太陽農園&lt;br&gt;住所：佐伯市中の島２丁目21番14号&lt;br&gt;施設分類：福祉避難所-障がい&lt;br&gt;TEL：&lt;br&gt;：受入可能人数：5人&lt;br&gt;：&lt;br&gt;：&lt;br&gt;</v>
      </c>
      <c r="D236" s="211"/>
      <c r="E236" s="202"/>
      <c r="F236" s="202" t="s">
        <v>4545</v>
      </c>
      <c r="G236" s="202">
        <v>32.952443860196801</v>
      </c>
      <c r="H236" s="202">
        <v>131.897517858231</v>
      </c>
      <c r="I236" s="202" t="s">
        <v>4149</v>
      </c>
      <c r="J236" s="202" t="s">
        <v>8</v>
      </c>
      <c r="K236" s="240"/>
      <c r="L236" s="240" t="s">
        <v>4151</v>
      </c>
      <c r="M236" s="240"/>
      <c r="N236" s="240"/>
      <c r="O236" s="4" t="s">
        <v>4108</v>
      </c>
      <c r="P236" s="246">
        <v>1</v>
      </c>
      <c r="Q236" s="246"/>
      <c r="R236" s="246" t="str">
        <f t="shared" si="39"/>
        <v>FFFFFFFF</v>
      </c>
      <c r="S236" s="202">
        <v>100</v>
      </c>
      <c r="T236" s="202">
        <v>100</v>
      </c>
      <c r="U236" s="202">
        <v>100</v>
      </c>
      <c r="V236" s="202">
        <v>100</v>
      </c>
      <c r="X236" s="242"/>
      <c r="Z236" s="239">
        <f t="shared" si="43"/>
        <v>0</v>
      </c>
      <c r="AA236" s="253" t="s">
        <v>4179</v>
      </c>
      <c r="AB236" s="265" t="str">
        <f t="shared" si="46"/>
        <v>太陽農園</v>
      </c>
      <c r="AC236" s="254" t="s">
        <v>4194</v>
      </c>
      <c r="AD236" s="254" t="s">
        <v>4181</v>
      </c>
      <c r="AE236" s="254">
        <f t="shared" si="47"/>
        <v>0</v>
      </c>
      <c r="AF236" s="254" t="s">
        <v>4182</v>
      </c>
      <c r="AG236" s="254" t="s">
        <v>4183</v>
      </c>
      <c r="AH236" s="74" t="str">
        <f t="shared" si="48"/>
        <v>名称：太陽農園&lt;br&gt;住所：佐伯市中の島２丁目21番14号&lt;br&gt;施設分類：福祉避難所-障がい&lt;br&gt;TEL：&lt;br&gt;：受入可能人数：5人&lt;br&gt;：&lt;br&gt;：&lt;br&gt;</v>
      </c>
      <c r="AI236" s="255" t="s">
        <v>4184</v>
      </c>
      <c r="AJ236" s="253" t="str">
        <f t="shared" si="40"/>
        <v>FFFFFFFF</v>
      </c>
      <c r="AK236" s="253" t="s">
        <v>4185</v>
      </c>
      <c r="AL236" s="265">
        <f t="shared" si="41"/>
        <v>1</v>
      </c>
      <c r="AM236" s="253" t="s">
        <v>4186</v>
      </c>
      <c r="AN236" s="253" t="s">
        <v>4187</v>
      </c>
      <c r="AO236" s="254">
        <f t="shared" si="44"/>
        <v>0</v>
      </c>
      <c r="AP236" s="253" t="s">
        <v>4188</v>
      </c>
      <c r="AQ236" s="74" t="str">
        <f t="shared" si="49"/>
        <v>https://www.pref.oita.jp/uploaded/life/2327624_4659447_img.png</v>
      </c>
      <c r="AR236" s="254" t="s">
        <v>4189</v>
      </c>
      <c r="AS236" s="254" t="s">
        <v>4190</v>
      </c>
      <c r="AT236" s="265">
        <f t="shared" si="50"/>
        <v>131.897517858231</v>
      </c>
      <c r="AU236" s="254" t="s">
        <v>4191</v>
      </c>
      <c r="AV236" s="265">
        <f t="shared" si="51"/>
        <v>32.952443860196801</v>
      </c>
      <c r="AW236" s="254" t="s">
        <v>4192</v>
      </c>
      <c r="AX236" s="254" t="s">
        <v>4193</v>
      </c>
      <c r="AY236" s="244" t="str">
        <f t="shared" si="45"/>
        <v>&lt;Placemark&gt;&lt;name&gt;太陽農園&lt;/name&gt;&lt;Snippet maxLines="0"&gt;&lt;/Snippet&gt;&lt;description&gt;&lt;![CDATA[名称：太陽農園&lt;br&gt;住所：佐伯市中の島２丁目21番14号&lt;br&gt;施設分類：福祉避難所-障がい&lt;br&gt;TEL：&lt;br&gt;：受入可能人数：5人&lt;br&gt;：&lt;br&gt;：&lt;br&gt;]]&gt;&lt;/description&gt;&lt;Style&gt;&lt;IconStyle&gt;&lt;color&gt;FFFFFFFF&lt;/color&gt;&lt;scale&gt;1&lt;/scale&gt;&lt;heading&gt;0&lt;/heading&gt;&lt;Icon&gt;&lt;href&gt;https://www.pref.oita.jp/uploaded/life/2327624_4659447_img.png&lt;/href&gt;&lt;/Icon&gt;&lt;/IconStyle&gt;&lt;/Style&gt;&lt;Point&gt;&lt;coordinates&gt;131.897517858231,32.9524438601968&lt;/coordinates&gt;&lt;/Point&gt;&lt;/Placemark&gt;</v>
      </c>
    </row>
    <row r="237" spans="1:51">
      <c r="A237" s="198">
        <v>232</v>
      </c>
      <c r="B237" s="211" t="s">
        <v>5373</v>
      </c>
      <c r="C237" s="4" t="str">
        <f t="shared" si="42"/>
        <v>名称：さつき園中江&lt;br&gt;住所：佐伯市中江町４番35号&lt;br&gt;施設分類：福祉避難所-障がい&lt;br&gt;TEL：&lt;br&gt;：受入可能人数：10人&lt;br&gt;：&lt;br&gt;：&lt;br&gt;</v>
      </c>
      <c r="D237" s="211"/>
      <c r="E237" s="245"/>
      <c r="F237" s="202" t="s">
        <v>4546</v>
      </c>
      <c r="G237" s="245">
        <v>32.9644350145782</v>
      </c>
      <c r="H237" s="202">
        <v>131.912708511532</v>
      </c>
      <c r="I237" s="245" t="s">
        <v>4149</v>
      </c>
      <c r="J237" s="245" t="s">
        <v>3</v>
      </c>
      <c r="K237" s="240"/>
      <c r="L237" s="240" t="s">
        <v>4155</v>
      </c>
      <c r="M237" s="240"/>
      <c r="N237" s="240"/>
      <c r="O237" s="4" t="s">
        <v>4108</v>
      </c>
      <c r="P237" s="246">
        <v>1</v>
      </c>
      <c r="Q237" s="246"/>
      <c r="R237" s="246" t="str">
        <f t="shared" si="39"/>
        <v>FFFFFFFF</v>
      </c>
      <c r="S237" s="202">
        <v>100</v>
      </c>
      <c r="T237" s="202">
        <v>100</v>
      </c>
      <c r="U237" s="202">
        <v>100</v>
      </c>
      <c r="V237" s="202">
        <v>100</v>
      </c>
      <c r="X237" s="242"/>
      <c r="Z237" s="239">
        <f t="shared" si="43"/>
        <v>0</v>
      </c>
      <c r="AA237" s="253" t="s">
        <v>4179</v>
      </c>
      <c r="AB237" s="265" t="str">
        <f t="shared" si="46"/>
        <v>さつき園中江</v>
      </c>
      <c r="AC237" s="254" t="s">
        <v>4194</v>
      </c>
      <c r="AD237" s="254" t="s">
        <v>4181</v>
      </c>
      <c r="AE237" s="254">
        <f t="shared" si="47"/>
        <v>0</v>
      </c>
      <c r="AF237" s="254" t="s">
        <v>4182</v>
      </c>
      <c r="AG237" s="254" t="s">
        <v>4183</v>
      </c>
      <c r="AH237" s="74" t="str">
        <f t="shared" si="48"/>
        <v>名称：さつき園中江&lt;br&gt;住所：佐伯市中江町４番35号&lt;br&gt;施設分類：福祉避難所-障がい&lt;br&gt;TEL：&lt;br&gt;：受入可能人数：10人&lt;br&gt;：&lt;br&gt;：&lt;br&gt;</v>
      </c>
      <c r="AI237" s="255" t="s">
        <v>4184</v>
      </c>
      <c r="AJ237" s="253" t="str">
        <f t="shared" si="40"/>
        <v>FFFFFFFF</v>
      </c>
      <c r="AK237" s="253" t="s">
        <v>4185</v>
      </c>
      <c r="AL237" s="265">
        <f t="shared" si="41"/>
        <v>1</v>
      </c>
      <c r="AM237" s="253" t="s">
        <v>4186</v>
      </c>
      <c r="AN237" s="253" t="s">
        <v>4187</v>
      </c>
      <c r="AO237" s="254">
        <f t="shared" si="44"/>
        <v>0</v>
      </c>
      <c r="AP237" s="253" t="s">
        <v>4188</v>
      </c>
      <c r="AQ237" s="74" t="str">
        <f t="shared" si="49"/>
        <v>https://www.pref.oita.jp/uploaded/life/2327624_4659447_img.png</v>
      </c>
      <c r="AR237" s="254" t="s">
        <v>4189</v>
      </c>
      <c r="AS237" s="254" t="s">
        <v>4190</v>
      </c>
      <c r="AT237" s="265">
        <f t="shared" si="50"/>
        <v>131.912708511532</v>
      </c>
      <c r="AU237" s="254" t="s">
        <v>4191</v>
      </c>
      <c r="AV237" s="265">
        <f t="shared" si="51"/>
        <v>32.9644350145782</v>
      </c>
      <c r="AW237" s="254" t="s">
        <v>4192</v>
      </c>
      <c r="AX237" s="254" t="s">
        <v>4193</v>
      </c>
      <c r="AY237" s="244" t="str">
        <f t="shared" si="45"/>
        <v>&lt;Placemark&gt;&lt;name&gt;さつき園中江&lt;/name&gt;&lt;Snippet maxLines="0"&gt;&lt;/Snippet&gt;&lt;description&gt;&lt;![CDATA[名称：さつき園中江&lt;br&gt;住所：佐伯市中江町４番35号&lt;br&gt;施設分類：福祉避難所-障がい&lt;br&gt;TEL：&lt;br&gt;：受入可能人数：10人&lt;br&gt;：&lt;br&gt;：&lt;br&gt;]]&gt;&lt;/description&gt;&lt;Style&gt;&lt;IconStyle&gt;&lt;color&gt;FFFFFFFF&lt;/color&gt;&lt;scale&gt;1&lt;/scale&gt;&lt;heading&gt;0&lt;/heading&gt;&lt;Icon&gt;&lt;href&gt;https://www.pref.oita.jp/uploaded/life/2327624_4659447_img.png&lt;/href&gt;&lt;/Icon&gt;&lt;/IconStyle&gt;&lt;/Style&gt;&lt;Point&gt;&lt;coordinates&gt;131.912708511532,32.9644350145782&lt;/coordinates&gt;&lt;/Point&gt;&lt;/Placemark&gt;</v>
      </c>
    </row>
    <row r="238" spans="1:51">
      <c r="A238" s="198">
        <v>233</v>
      </c>
      <c r="B238" s="211" t="s">
        <v>5372</v>
      </c>
      <c r="C238" s="4" t="str">
        <f t="shared" si="42"/>
        <v>名称：ケアホームバンブーの森&lt;br&gt;住所：佐伯市大字稲垣1085番地６ &lt;br&gt;施設分類：福祉避難所-障がい&lt;br&gt;TEL：&lt;br&gt;：受入可能人数：3人&lt;br&gt;：&lt;br&gt;：&lt;br&gt;</v>
      </c>
      <c r="D238" s="211"/>
      <c r="E238" s="245"/>
      <c r="F238" s="202" t="s">
        <v>4547</v>
      </c>
      <c r="G238" s="245">
        <v>32.9544398136429</v>
      </c>
      <c r="H238" s="202">
        <v>131.87053419331599</v>
      </c>
      <c r="I238" s="245" t="s">
        <v>4149</v>
      </c>
      <c r="J238" s="245" t="s">
        <v>2181</v>
      </c>
      <c r="K238" s="240"/>
      <c r="L238" s="240" t="s">
        <v>4153</v>
      </c>
      <c r="M238" s="240"/>
      <c r="N238" s="240"/>
      <c r="O238" s="4" t="s">
        <v>4108</v>
      </c>
      <c r="P238" s="246">
        <v>1</v>
      </c>
      <c r="Q238" s="246"/>
      <c r="R238" s="246" t="str">
        <f t="shared" si="39"/>
        <v>FFFFFFFF</v>
      </c>
      <c r="S238" s="202">
        <v>100</v>
      </c>
      <c r="T238" s="202">
        <v>100</v>
      </c>
      <c r="U238" s="202">
        <v>100</v>
      </c>
      <c r="V238" s="202">
        <v>100</v>
      </c>
      <c r="X238" s="242"/>
      <c r="Z238" s="239">
        <f t="shared" si="43"/>
        <v>0</v>
      </c>
      <c r="AA238" s="253" t="s">
        <v>4179</v>
      </c>
      <c r="AB238" s="265" t="str">
        <f t="shared" si="46"/>
        <v>ケアホームバンブーの森</v>
      </c>
      <c r="AC238" s="254" t="s">
        <v>4194</v>
      </c>
      <c r="AD238" s="254" t="s">
        <v>4181</v>
      </c>
      <c r="AE238" s="254">
        <f t="shared" si="47"/>
        <v>0</v>
      </c>
      <c r="AF238" s="254" t="s">
        <v>4182</v>
      </c>
      <c r="AG238" s="254" t="s">
        <v>4183</v>
      </c>
      <c r="AH238" s="74" t="str">
        <f t="shared" si="48"/>
        <v>名称：ケアホームバンブーの森&lt;br&gt;住所：佐伯市大字稲垣1085番地６ &lt;br&gt;施設分類：福祉避難所-障がい&lt;br&gt;TEL：&lt;br&gt;：受入可能人数：3人&lt;br&gt;：&lt;br&gt;：&lt;br&gt;</v>
      </c>
      <c r="AI238" s="255" t="s">
        <v>4184</v>
      </c>
      <c r="AJ238" s="253" t="str">
        <f t="shared" si="40"/>
        <v>FFFFFFFF</v>
      </c>
      <c r="AK238" s="253" t="s">
        <v>4185</v>
      </c>
      <c r="AL238" s="265">
        <f t="shared" si="41"/>
        <v>1</v>
      </c>
      <c r="AM238" s="253" t="s">
        <v>4186</v>
      </c>
      <c r="AN238" s="253" t="s">
        <v>4187</v>
      </c>
      <c r="AO238" s="254">
        <f t="shared" si="44"/>
        <v>0</v>
      </c>
      <c r="AP238" s="253" t="s">
        <v>4188</v>
      </c>
      <c r="AQ238" s="74" t="str">
        <f t="shared" si="49"/>
        <v>https://www.pref.oita.jp/uploaded/life/2327624_4659447_img.png</v>
      </c>
      <c r="AR238" s="254" t="s">
        <v>4189</v>
      </c>
      <c r="AS238" s="254" t="s">
        <v>4190</v>
      </c>
      <c r="AT238" s="265">
        <f t="shared" si="50"/>
        <v>131.87053419331599</v>
      </c>
      <c r="AU238" s="254" t="s">
        <v>4191</v>
      </c>
      <c r="AV238" s="265">
        <f t="shared" si="51"/>
        <v>32.9544398136429</v>
      </c>
      <c r="AW238" s="254" t="s">
        <v>4192</v>
      </c>
      <c r="AX238" s="254" t="s">
        <v>4193</v>
      </c>
      <c r="AY238" s="244" t="str">
        <f t="shared" si="45"/>
        <v>&lt;Placemark&gt;&lt;name&gt;ケアホームバンブーの森&lt;/name&gt;&lt;Snippet maxLines="0"&gt;&lt;/Snippet&gt;&lt;description&gt;&lt;![CDATA[名称：ケアホームバンブーの森&lt;br&gt;住所：佐伯市大字稲垣1085番地６ &lt;br&gt;施設分類：福祉避難所-障がい&lt;br&gt;TEL：&lt;br&gt;：受入可能人数：3人&lt;br&gt;：&lt;br&gt;：&lt;br&gt;]]&gt;&lt;/description&gt;&lt;Style&gt;&lt;IconStyle&gt;&lt;color&gt;FFFFFFFF&lt;/color&gt;&lt;scale&gt;1&lt;/scale&gt;&lt;heading&gt;0&lt;/heading&gt;&lt;Icon&gt;&lt;href&gt;https://www.pref.oita.jp/uploaded/life/2327624_4659447_img.png&lt;/href&gt;&lt;/Icon&gt;&lt;/IconStyle&gt;&lt;/Style&gt;&lt;Point&gt;&lt;coordinates&gt;131.870534193316,32.9544398136429&lt;/coordinates&gt;&lt;/Point&gt;&lt;/Placemark&gt;</v>
      </c>
    </row>
    <row r="239" spans="1:51">
      <c r="A239" s="198">
        <v>234</v>
      </c>
      <c r="B239" s="211" t="s">
        <v>5371</v>
      </c>
      <c r="C239" s="4" t="str">
        <f t="shared" si="42"/>
        <v>名称：エバーグリーン&lt;br&gt;住所：佐伯市大字池田1156番地&lt;br&gt;施設分類：福祉避難所-障がい&lt;br&gt;TEL：&lt;br&gt;：受入可能人数：5人&lt;br&gt;：&lt;br&gt;：&lt;br&gt;</v>
      </c>
      <c r="D239" s="211"/>
      <c r="E239" s="202"/>
      <c r="F239" s="202" t="s">
        <v>4548</v>
      </c>
      <c r="G239" s="202">
        <v>32.942983555931001</v>
      </c>
      <c r="H239" s="202">
        <v>131.88824317653899</v>
      </c>
      <c r="I239" s="202" t="s">
        <v>4149</v>
      </c>
      <c r="J239" s="202" t="s">
        <v>6</v>
      </c>
      <c r="K239" s="240"/>
      <c r="L239" s="240" t="s">
        <v>4151</v>
      </c>
      <c r="M239" s="240"/>
      <c r="N239" s="240"/>
      <c r="O239" s="4" t="s">
        <v>4108</v>
      </c>
      <c r="P239" s="246">
        <v>1</v>
      </c>
      <c r="Q239" s="246"/>
      <c r="R239" s="246" t="str">
        <f t="shared" si="39"/>
        <v>FFFFFFFF</v>
      </c>
      <c r="S239" s="202">
        <v>100</v>
      </c>
      <c r="T239" s="202">
        <v>100</v>
      </c>
      <c r="U239" s="202">
        <v>100</v>
      </c>
      <c r="V239" s="202">
        <v>100</v>
      </c>
      <c r="X239" s="242"/>
      <c r="Z239" s="239">
        <f t="shared" si="43"/>
        <v>0</v>
      </c>
      <c r="AA239" s="253" t="s">
        <v>4179</v>
      </c>
      <c r="AB239" s="265" t="str">
        <f t="shared" si="46"/>
        <v>エバーグリーン</v>
      </c>
      <c r="AC239" s="254" t="s">
        <v>4194</v>
      </c>
      <c r="AD239" s="254" t="s">
        <v>4181</v>
      </c>
      <c r="AE239" s="254">
        <f t="shared" si="47"/>
        <v>0</v>
      </c>
      <c r="AF239" s="254" t="s">
        <v>4182</v>
      </c>
      <c r="AG239" s="254" t="s">
        <v>4183</v>
      </c>
      <c r="AH239" s="74" t="str">
        <f t="shared" si="48"/>
        <v>名称：エバーグリーン&lt;br&gt;住所：佐伯市大字池田1156番地&lt;br&gt;施設分類：福祉避難所-障がい&lt;br&gt;TEL：&lt;br&gt;：受入可能人数：5人&lt;br&gt;：&lt;br&gt;：&lt;br&gt;</v>
      </c>
      <c r="AI239" s="255" t="s">
        <v>4184</v>
      </c>
      <c r="AJ239" s="253" t="str">
        <f t="shared" si="40"/>
        <v>FFFFFFFF</v>
      </c>
      <c r="AK239" s="253" t="s">
        <v>4185</v>
      </c>
      <c r="AL239" s="265">
        <f t="shared" si="41"/>
        <v>1</v>
      </c>
      <c r="AM239" s="253" t="s">
        <v>4186</v>
      </c>
      <c r="AN239" s="253" t="s">
        <v>4187</v>
      </c>
      <c r="AO239" s="254">
        <f t="shared" si="44"/>
        <v>0</v>
      </c>
      <c r="AP239" s="253" t="s">
        <v>4188</v>
      </c>
      <c r="AQ239" s="74" t="str">
        <f t="shared" si="49"/>
        <v>https://www.pref.oita.jp/uploaded/life/2327624_4659447_img.png</v>
      </c>
      <c r="AR239" s="254" t="s">
        <v>4189</v>
      </c>
      <c r="AS239" s="254" t="s">
        <v>4190</v>
      </c>
      <c r="AT239" s="265">
        <f t="shared" si="50"/>
        <v>131.88824317653899</v>
      </c>
      <c r="AU239" s="254" t="s">
        <v>4191</v>
      </c>
      <c r="AV239" s="265">
        <f t="shared" si="51"/>
        <v>32.942983555931001</v>
      </c>
      <c r="AW239" s="254" t="s">
        <v>4192</v>
      </c>
      <c r="AX239" s="254" t="s">
        <v>4193</v>
      </c>
      <c r="AY239" s="244" t="str">
        <f t="shared" si="45"/>
        <v>&lt;Placemark&gt;&lt;name&gt;エバーグリーン&lt;/name&gt;&lt;Snippet maxLines="0"&gt;&lt;/Snippet&gt;&lt;description&gt;&lt;![CDATA[名称：エバーグリーン&lt;br&gt;住所：佐伯市大字池田1156番地&lt;br&gt;施設分類：福祉避難所-障がい&lt;br&gt;TEL：&lt;br&gt;：受入可能人数：5人&lt;br&gt;：&lt;br&gt;：&lt;br&gt;]]&gt;&lt;/description&gt;&lt;Style&gt;&lt;IconStyle&gt;&lt;color&gt;FFFFFFFF&lt;/color&gt;&lt;scale&gt;1&lt;/scale&gt;&lt;heading&gt;0&lt;/heading&gt;&lt;Icon&gt;&lt;href&gt;https://www.pref.oita.jp/uploaded/life/2327624_4659447_img.png&lt;/href&gt;&lt;/Icon&gt;&lt;/IconStyle&gt;&lt;/Style&gt;&lt;Point&gt;&lt;coordinates&gt;131.888243176539,32.942983555931&lt;/coordinates&gt;&lt;/Point&gt;&lt;/Placemark&gt;</v>
      </c>
    </row>
    <row r="240" spans="1:51">
      <c r="A240" s="198">
        <v>235</v>
      </c>
      <c r="B240" s="211" t="s">
        <v>5370</v>
      </c>
      <c r="C240" s="4" t="str">
        <f t="shared" si="42"/>
        <v>名称：のびのびランド&lt;br&gt;住所：佐伯市大字木立6623番地&lt;br&gt;施設分類：福祉避難所-障がい&lt;br&gt;TEL：&lt;br&gt;：受入可能人数：5人&lt;br&gt;：&lt;br&gt;：&lt;br&gt;</v>
      </c>
      <c r="D240" s="211"/>
      <c r="E240" s="202"/>
      <c r="F240" s="202" t="s">
        <v>4549</v>
      </c>
      <c r="G240" s="202">
        <v>32.937095419867603</v>
      </c>
      <c r="H240" s="202">
        <v>131.920957089106</v>
      </c>
      <c r="I240" s="202" t="s">
        <v>4149</v>
      </c>
      <c r="J240" s="202" t="s">
        <v>1</v>
      </c>
      <c r="K240" s="240"/>
      <c r="L240" s="240" t="s">
        <v>4151</v>
      </c>
      <c r="M240" s="240"/>
      <c r="N240" s="240"/>
      <c r="O240" s="4" t="s">
        <v>4108</v>
      </c>
      <c r="P240" s="246">
        <v>1</v>
      </c>
      <c r="Q240" s="246"/>
      <c r="R240" s="246" t="str">
        <f t="shared" si="39"/>
        <v>FFFFFFFF</v>
      </c>
      <c r="S240" s="202">
        <v>100</v>
      </c>
      <c r="T240" s="202">
        <v>100</v>
      </c>
      <c r="U240" s="202">
        <v>100</v>
      </c>
      <c r="V240" s="202">
        <v>100</v>
      </c>
      <c r="X240" s="242"/>
      <c r="Z240" s="239">
        <f t="shared" si="43"/>
        <v>0</v>
      </c>
      <c r="AA240" s="253" t="s">
        <v>4179</v>
      </c>
      <c r="AB240" s="265" t="str">
        <f t="shared" si="46"/>
        <v>のびのびランド</v>
      </c>
      <c r="AC240" s="254" t="s">
        <v>4194</v>
      </c>
      <c r="AD240" s="254" t="s">
        <v>4181</v>
      </c>
      <c r="AE240" s="254">
        <f t="shared" si="47"/>
        <v>0</v>
      </c>
      <c r="AF240" s="254" t="s">
        <v>4182</v>
      </c>
      <c r="AG240" s="254" t="s">
        <v>4183</v>
      </c>
      <c r="AH240" s="74" t="str">
        <f t="shared" si="48"/>
        <v>名称：のびのびランド&lt;br&gt;住所：佐伯市大字木立6623番地&lt;br&gt;施設分類：福祉避難所-障がい&lt;br&gt;TEL：&lt;br&gt;：受入可能人数：5人&lt;br&gt;：&lt;br&gt;：&lt;br&gt;</v>
      </c>
      <c r="AI240" s="255" t="s">
        <v>4184</v>
      </c>
      <c r="AJ240" s="253" t="str">
        <f t="shared" si="40"/>
        <v>FFFFFFFF</v>
      </c>
      <c r="AK240" s="253" t="s">
        <v>4185</v>
      </c>
      <c r="AL240" s="265">
        <f t="shared" si="41"/>
        <v>1</v>
      </c>
      <c r="AM240" s="253" t="s">
        <v>4186</v>
      </c>
      <c r="AN240" s="253" t="s">
        <v>4187</v>
      </c>
      <c r="AO240" s="254">
        <f t="shared" si="44"/>
        <v>0</v>
      </c>
      <c r="AP240" s="253" t="s">
        <v>4188</v>
      </c>
      <c r="AQ240" s="74" t="str">
        <f t="shared" si="49"/>
        <v>https://www.pref.oita.jp/uploaded/life/2327624_4659447_img.png</v>
      </c>
      <c r="AR240" s="254" t="s">
        <v>4189</v>
      </c>
      <c r="AS240" s="254" t="s">
        <v>4190</v>
      </c>
      <c r="AT240" s="265">
        <f t="shared" si="50"/>
        <v>131.920957089106</v>
      </c>
      <c r="AU240" s="254" t="s">
        <v>4191</v>
      </c>
      <c r="AV240" s="265">
        <f t="shared" si="51"/>
        <v>32.937095419867603</v>
      </c>
      <c r="AW240" s="254" t="s">
        <v>4192</v>
      </c>
      <c r="AX240" s="254" t="s">
        <v>4193</v>
      </c>
      <c r="AY240" s="244" t="str">
        <f t="shared" si="45"/>
        <v>&lt;Placemark&gt;&lt;name&gt;のびのびランド&lt;/name&gt;&lt;Snippet maxLines="0"&gt;&lt;/Snippet&gt;&lt;description&gt;&lt;![CDATA[名称：のびのびランド&lt;br&gt;住所：佐伯市大字木立6623番地&lt;br&gt;施設分類：福祉避難所-障がい&lt;br&gt;TEL：&lt;br&gt;：受入可能人数：5人&lt;br&gt;：&lt;br&gt;：&lt;br&gt;]]&gt;&lt;/description&gt;&lt;Style&gt;&lt;IconStyle&gt;&lt;color&gt;FFFFFFFF&lt;/color&gt;&lt;scale&gt;1&lt;/scale&gt;&lt;heading&gt;0&lt;/heading&gt;&lt;Icon&gt;&lt;href&gt;https://www.pref.oita.jp/uploaded/life/2327624_4659447_img.png&lt;/href&gt;&lt;/Icon&gt;&lt;/IconStyle&gt;&lt;/Style&gt;&lt;Point&gt;&lt;coordinates&gt;131.920957089106,32.9370954198676&lt;/coordinates&gt;&lt;/Point&gt;&lt;/Placemark&gt;</v>
      </c>
    </row>
    <row r="241" spans="1:51">
      <c r="A241" s="198">
        <v>236</v>
      </c>
      <c r="B241" s="211" t="s">
        <v>5369</v>
      </c>
      <c r="C241" s="4" t="str">
        <f t="shared" si="42"/>
        <v>名称：サニーハウス&lt;br&gt;住所：佐伯市大字木立大中尾2160番地８ &lt;br&gt;施設分類：福祉避難所-障がい&lt;br&gt;TEL：&lt;br&gt;：受入可能人数：3人&lt;br&gt;：&lt;br&gt;：&lt;br&gt;</v>
      </c>
      <c r="D241" s="211"/>
      <c r="E241" s="202"/>
      <c r="F241" s="202" t="s">
        <v>4550</v>
      </c>
      <c r="G241" s="202">
        <v>32.902673564296698</v>
      </c>
      <c r="H241" s="202">
        <v>131.932441950742</v>
      </c>
      <c r="I241" s="202" t="s">
        <v>4149</v>
      </c>
      <c r="J241" s="202" t="s">
        <v>2182</v>
      </c>
      <c r="K241" s="240"/>
      <c r="L241" s="240" t="s">
        <v>4153</v>
      </c>
      <c r="M241" s="240"/>
      <c r="N241" s="240"/>
      <c r="O241" s="4" t="s">
        <v>4108</v>
      </c>
      <c r="P241" s="246">
        <v>1</v>
      </c>
      <c r="Q241" s="246"/>
      <c r="R241" s="246" t="str">
        <f t="shared" si="39"/>
        <v>FFFFFFFF</v>
      </c>
      <c r="S241" s="202">
        <v>100</v>
      </c>
      <c r="T241" s="202">
        <v>100</v>
      </c>
      <c r="U241" s="202">
        <v>100</v>
      </c>
      <c r="V241" s="202">
        <v>100</v>
      </c>
      <c r="X241" s="242"/>
      <c r="Z241" s="239">
        <f t="shared" si="43"/>
        <v>0</v>
      </c>
      <c r="AA241" s="253" t="s">
        <v>4179</v>
      </c>
      <c r="AB241" s="265" t="str">
        <f t="shared" si="46"/>
        <v>サニーハウス</v>
      </c>
      <c r="AC241" s="254" t="s">
        <v>4194</v>
      </c>
      <c r="AD241" s="254" t="s">
        <v>4181</v>
      </c>
      <c r="AE241" s="254">
        <f t="shared" si="47"/>
        <v>0</v>
      </c>
      <c r="AF241" s="254" t="s">
        <v>4182</v>
      </c>
      <c r="AG241" s="254" t="s">
        <v>4183</v>
      </c>
      <c r="AH241" s="74" t="str">
        <f t="shared" si="48"/>
        <v>名称：サニーハウス&lt;br&gt;住所：佐伯市大字木立大中尾2160番地８ &lt;br&gt;施設分類：福祉避難所-障がい&lt;br&gt;TEL：&lt;br&gt;：受入可能人数：3人&lt;br&gt;：&lt;br&gt;：&lt;br&gt;</v>
      </c>
      <c r="AI241" s="255" t="s">
        <v>4184</v>
      </c>
      <c r="AJ241" s="253" t="str">
        <f t="shared" si="40"/>
        <v>FFFFFFFF</v>
      </c>
      <c r="AK241" s="253" t="s">
        <v>4185</v>
      </c>
      <c r="AL241" s="265">
        <f t="shared" si="41"/>
        <v>1</v>
      </c>
      <c r="AM241" s="253" t="s">
        <v>4186</v>
      </c>
      <c r="AN241" s="253" t="s">
        <v>4187</v>
      </c>
      <c r="AO241" s="254">
        <f t="shared" si="44"/>
        <v>0</v>
      </c>
      <c r="AP241" s="253" t="s">
        <v>4188</v>
      </c>
      <c r="AQ241" s="74" t="str">
        <f t="shared" si="49"/>
        <v>https://www.pref.oita.jp/uploaded/life/2327624_4659447_img.png</v>
      </c>
      <c r="AR241" s="254" t="s">
        <v>4189</v>
      </c>
      <c r="AS241" s="254" t="s">
        <v>4190</v>
      </c>
      <c r="AT241" s="265">
        <f t="shared" si="50"/>
        <v>131.932441950742</v>
      </c>
      <c r="AU241" s="254" t="s">
        <v>4191</v>
      </c>
      <c r="AV241" s="265">
        <f t="shared" si="51"/>
        <v>32.902673564296698</v>
      </c>
      <c r="AW241" s="254" t="s">
        <v>4192</v>
      </c>
      <c r="AX241" s="254" t="s">
        <v>4193</v>
      </c>
      <c r="AY241" s="244" t="str">
        <f t="shared" si="45"/>
        <v>&lt;Placemark&gt;&lt;name&gt;サニーハウス&lt;/name&gt;&lt;Snippet maxLines="0"&gt;&lt;/Snippet&gt;&lt;description&gt;&lt;![CDATA[名称：サニーハウス&lt;br&gt;住所：佐伯市大字木立大中尾2160番地８ &lt;br&gt;施設分類：福祉避難所-障がい&lt;br&gt;TEL：&lt;br&gt;：受入可能人数：3人&lt;br&gt;：&lt;br&gt;：&lt;br&gt;]]&gt;&lt;/description&gt;&lt;Style&gt;&lt;IconStyle&gt;&lt;color&gt;FFFFFFFF&lt;/color&gt;&lt;scale&gt;1&lt;/scale&gt;&lt;heading&gt;0&lt;/heading&gt;&lt;Icon&gt;&lt;href&gt;https://www.pref.oita.jp/uploaded/life/2327624_4659447_img.png&lt;/href&gt;&lt;/Icon&gt;&lt;/IconStyle&gt;&lt;/Style&gt;&lt;Point&gt;&lt;coordinates&gt;131.932441950742,32.9026735642967&lt;/coordinates&gt;&lt;/Point&gt;&lt;/Placemark&gt;</v>
      </c>
    </row>
    <row r="242" spans="1:51">
      <c r="A242" s="198">
        <v>237</v>
      </c>
      <c r="B242" s="211" t="s">
        <v>5368</v>
      </c>
      <c r="C242" s="4" t="str">
        <f t="shared" si="42"/>
        <v>名称：さつき園小島&lt;br&gt;住所：佐伯市大字長良4917番地&lt;br&gt;施設分類：福祉避難所-障がい&lt;br&gt;TEL：&lt;br&gt;：受入可能人数：7人&lt;br&gt;：&lt;br&gt;：&lt;br&gt;</v>
      </c>
      <c r="D242" s="211"/>
      <c r="E242" s="202"/>
      <c r="F242" s="202" t="s">
        <v>4551</v>
      </c>
      <c r="G242" s="202">
        <v>32.935015713925097</v>
      </c>
      <c r="H242" s="202">
        <v>131.90815761270099</v>
      </c>
      <c r="I242" s="202" t="s">
        <v>4149</v>
      </c>
      <c r="J242" s="202" t="s">
        <v>4345</v>
      </c>
      <c r="K242" s="240"/>
      <c r="L242" s="240" t="s">
        <v>4156</v>
      </c>
      <c r="M242" s="240"/>
      <c r="N242" s="240"/>
      <c r="O242" s="4" t="s">
        <v>4108</v>
      </c>
      <c r="P242" s="246">
        <v>1</v>
      </c>
      <c r="Q242" s="246"/>
      <c r="R242" s="246" t="str">
        <f t="shared" si="39"/>
        <v>FFFFFFFF</v>
      </c>
      <c r="S242" s="202">
        <v>100</v>
      </c>
      <c r="T242" s="202">
        <v>100</v>
      </c>
      <c r="U242" s="202">
        <v>100</v>
      </c>
      <c r="V242" s="202">
        <v>100</v>
      </c>
      <c r="X242" s="242"/>
      <c r="Z242" s="239">
        <f t="shared" si="43"/>
        <v>0</v>
      </c>
      <c r="AA242" s="253" t="s">
        <v>4179</v>
      </c>
      <c r="AB242" s="265" t="str">
        <f t="shared" si="46"/>
        <v>さつき園小島</v>
      </c>
      <c r="AC242" s="254" t="s">
        <v>4194</v>
      </c>
      <c r="AD242" s="254" t="s">
        <v>4181</v>
      </c>
      <c r="AE242" s="254">
        <f t="shared" si="47"/>
        <v>0</v>
      </c>
      <c r="AF242" s="254" t="s">
        <v>4182</v>
      </c>
      <c r="AG242" s="254" t="s">
        <v>4183</v>
      </c>
      <c r="AH242" s="74" t="str">
        <f t="shared" si="48"/>
        <v>名称：さつき園小島&lt;br&gt;住所：佐伯市大字長良4917番地&lt;br&gt;施設分類：福祉避難所-障がい&lt;br&gt;TEL：&lt;br&gt;：受入可能人数：7人&lt;br&gt;：&lt;br&gt;：&lt;br&gt;</v>
      </c>
      <c r="AI242" s="255" t="s">
        <v>4184</v>
      </c>
      <c r="AJ242" s="253" t="str">
        <f t="shared" si="40"/>
        <v>FFFFFFFF</v>
      </c>
      <c r="AK242" s="253" t="s">
        <v>4185</v>
      </c>
      <c r="AL242" s="265">
        <f t="shared" si="41"/>
        <v>1</v>
      </c>
      <c r="AM242" s="253" t="s">
        <v>4186</v>
      </c>
      <c r="AN242" s="253" t="s">
        <v>4187</v>
      </c>
      <c r="AO242" s="254">
        <f t="shared" si="44"/>
        <v>0</v>
      </c>
      <c r="AP242" s="253" t="s">
        <v>4188</v>
      </c>
      <c r="AQ242" s="74" t="str">
        <f t="shared" si="49"/>
        <v>https://www.pref.oita.jp/uploaded/life/2327624_4659447_img.png</v>
      </c>
      <c r="AR242" s="254" t="s">
        <v>4189</v>
      </c>
      <c r="AS242" s="254" t="s">
        <v>4190</v>
      </c>
      <c r="AT242" s="265">
        <f t="shared" si="50"/>
        <v>131.90815761270099</v>
      </c>
      <c r="AU242" s="254" t="s">
        <v>4191</v>
      </c>
      <c r="AV242" s="265">
        <f t="shared" si="51"/>
        <v>32.935015713925097</v>
      </c>
      <c r="AW242" s="254" t="s">
        <v>4192</v>
      </c>
      <c r="AX242" s="254" t="s">
        <v>4193</v>
      </c>
      <c r="AY242" s="244" t="str">
        <f t="shared" si="45"/>
        <v>&lt;Placemark&gt;&lt;name&gt;さつき園小島&lt;/name&gt;&lt;Snippet maxLines="0"&gt;&lt;/Snippet&gt;&lt;description&gt;&lt;![CDATA[名称：さつき園小島&lt;br&gt;住所：佐伯市大字長良4917番地&lt;br&gt;施設分類：福祉避難所-障がい&lt;br&gt;TEL：&lt;br&gt;：受入可能人数：7人&lt;br&gt;：&lt;br&gt;：&lt;br&gt;]]&gt;&lt;/description&gt;&lt;Style&gt;&lt;IconStyle&gt;&lt;color&gt;FFFFFFFF&lt;/color&gt;&lt;scale&gt;1&lt;/scale&gt;&lt;heading&gt;0&lt;/heading&gt;&lt;Icon&gt;&lt;href&gt;https://www.pref.oita.jp/uploaded/life/2327624_4659447_img.png&lt;/href&gt;&lt;/Icon&gt;&lt;/IconStyle&gt;&lt;/Style&gt;&lt;Point&gt;&lt;coordinates&gt;131.908157612701,32.9350157139251&lt;/coordinates&gt;&lt;/Point&gt;&lt;/Placemark&gt;</v>
      </c>
    </row>
    <row r="243" spans="1:51">
      <c r="A243" s="198">
        <v>238</v>
      </c>
      <c r="B243" s="211" t="s">
        <v>5367</v>
      </c>
      <c r="C243" s="4" t="str">
        <f t="shared" si="42"/>
        <v>名称：清流の郷&lt;br&gt;住所：佐伯市大字堅田2288番地１ &lt;br&gt;施設分類：福祉避難所-障がい&lt;br&gt;TEL：&lt;br&gt;：受入可能人数：10人&lt;br&gt;：&lt;br&gt;：&lt;br&gt;</v>
      </c>
      <c r="D243" s="211"/>
      <c r="E243" s="202"/>
      <c r="F243" s="202" t="s">
        <v>4552</v>
      </c>
      <c r="G243" s="202">
        <v>32.909839155439997</v>
      </c>
      <c r="H243" s="202">
        <v>131.87658509087399</v>
      </c>
      <c r="I243" s="202" t="s">
        <v>4149</v>
      </c>
      <c r="J243" s="202" t="s">
        <v>2184</v>
      </c>
      <c r="K243" s="240"/>
      <c r="L243" s="240" t="s">
        <v>4155</v>
      </c>
      <c r="M243" s="240"/>
      <c r="N243" s="240"/>
      <c r="O243" s="4" t="s">
        <v>4108</v>
      </c>
      <c r="P243" s="246">
        <v>1</v>
      </c>
      <c r="Q243" s="246"/>
      <c r="R243" s="246" t="str">
        <f t="shared" si="39"/>
        <v>FFFFFFFF</v>
      </c>
      <c r="S243" s="202">
        <v>100</v>
      </c>
      <c r="T243" s="202">
        <v>100</v>
      </c>
      <c r="U243" s="202">
        <v>100</v>
      </c>
      <c r="V243" s="202">
        <v>100</v>
      </c>
      <c r="X243" s="242"/>
      <c r="Z243" s="239">
        <f t="shared" si="43"/>
        <v>0</v>
      </c>
      <c r="AA243" s="253" t="s">
        <v>4179</v>
      </c>
      <c r="AB243" s="265" t="str">
        <f t="shared" si="46"/>
        <v>清流の郷</v>
      </c>
      <c r="AC243" s="254" t="s">
        <v>4194</v>
      </c>
      <c r="AD243" s="254" t="s">
        <v>4181</v>
      </c>
      <c r="AE243" s="254">
        <f t="shared" si="47"/>
        <v>0</v>
      </c>
      <c r="AF243" s="254" t="s">
        <v>4182</v>
      </c>
      <c r="AG243" s="254" t="s">
        <v>4183</v>
      </c>
      <c r="AH243" s="74" t="str">
        <f t="shared" si="48"/>
        <v>名称：清流の郷&lt;br&gt;住所：佐伯市大字堅田2288番地１ &lt;br&gt;施設分類：福祉避難所-障がい&lt;br&gt;TEL：&lt;br&gt;：受入可能人数：10人&lt;br&gt;：&lt;br&gt;：&lt;br&gt;</v>
      </c>
      <c r="AI243" s="255" t="s">
        <v>4184</v>
      </c>
      <c r="AJ243" s="253" t="str">
        <f t="shared" si="40"/>
        <v>FFFFFFFF</v>
      </c>
      <c r="AK243" s="253" t="s">
        <v>4185</v>
      </c>
      <c r="AL243" s="265">
        <f t="shared" si="41"/>
        <v>1</v>
      </c>
      <c r="AM243" s="253" t="s">
        <v>4186</v>
      </c>
      <c r="AN243" s="253" t="s">
        <v>4187</v>
      </c>
      <c r="AO243" s="254">
        <f t="shared" si="44"/>
        <v>0</v>
      </c>
      <c r="AP243" s="253" t="s">
        <v>4188</v>
      </c>
      <c r="AQ243" s="74" t="str">
        <f t="shared" si="49"/>
        <v>https://www.pref.oita.jp/uploaded/life/2327624_4659447_img.png</v>
      </c>
      <c r="AR243" s="254" t="s">
        <v>4189</v>
      </c>
      <c r="AS243" s="254" t="s">
        <v>4190</v>
      </c>
      <c r="AT243" s="265">
        <f t="shared" si="50"/>
        <v>131.87658509087399</v>
      </c>
      <c r="AU243" s="254" t="s">
        <v>4191</v>
      </c>
      <c r="AV243" s="265">
        <f t="shared" si="51"/>
        <v>32.909839155439997</v>
      </c>
      <c r="AW243" s="254" t="s">
        <v>4192</v>
      </c>
      <c r="AX243" s="254" t="s">
        <v>4193</v>
      </c>
      <c r="AY243" s="244" t="str">
        <f t="shared" si="45"/>
        <v>&lt;Placemark&gt;&lt;name&gt;清流の郷&lt;/name&gt;&lt;Snippet maxLines="0"&gt;&lt;/Snippet&gt;&lt;description&gt;&lt;![CDATA[名称：清流の郷&lt;br&gt;住所：佐伯市大字堅田2288番地１ &lt;br&gt;施設分類：福祉避難所-障がい&lt;br&gt;TEL：&lt;br&gt;：受入可能人数：10人&lt;br&gt;：&lt;br&gt;：&lt;br&gt;]]&gt;&lt;/description&gt;&lt;Style&gt;&lt;IconStyle&gt;&lt;color&gt;FFFFFFFF&lt;/color&gt;&lt;scale&gt;1&lt;/scale&gt;&lt;heading&gt;0&lt;/heading&gt;&lt;Icon&gt;&lt;href&gt;https://www.pref.oita.jp/uploaded/life/2327624_4659447_img.png&lt;/href&gt;&lt;/Icon&gt;&lt;/IconStyle&gt;&lt;/Style&gt;&lt;Point&gt;&lt;coordinates&gt;131.876585090874,32.90983915544&lt;/coordinates&gt;&lt;/Point&gt;&lt;/Placemark&gt;</v>
      </c>
    </row>
    <row r="244" spans="1:51">
      <c r="A244" s="198">
        <v>239</v>
      </c>
      <c r="B244" s="211" t="s">
        <v>5366</v>
      </c>
      <c r="C244" s="4" t="str">
        <f t="shared" si="42"/>
        <v>名称：大分県なおみ園&lt;br&gt;住所：佐伯市大字堅田3909番地１ &lt;br&gt;施設分類：福祉避難所-障がい&lt;br&gt;TEL：&lt;br&gt;：受入可能人数：10人&lt;br&gt;：&lt;br&gt;：&lt;br&gt;</v>
      </c>
      <c r="D244" s="211"/>
      <c r="E244" s="245"/>
      <c r="F244" s="202" t="s">
        <v>4553</v>
      </c>
      <c r="G244" s="245">
        <v>32.9138831140408</v>
      </c>
      <c r="H244" s="202">
        <v>131.87844213990201</v>
      </c>
      <c r="I244" s="245" t="s">
        <v>4149</v>
      </c>
      <c r="J244" s="245" t="s">
        <v>2185</v>
      </c>
      <c r="K244" s="240"/>
      <c r="L244" s="240" t="s">
        <v>4155</v>
      </c>
      <c r="M244" s="240"/>
      <c r="N244" s="240"/>
      <c r="O244" s="4" t="s">
        <v>4108</v>
      </c>
      <c r="P244" s="246">
        <v>1</v>
      </c>
      <c r="Q244" s="246"/>
      <c r="R244" s="246" t="str">
        <f t="shared" si="39"/>
        <v>FFFFFFFF</v>
      </c>
      <c r="S244" s="202">
        <v>100</v>
      </c>
      <c r="T244" s="202">
        <v>100</v>
      </c>
      <c r="U244" s="202">
        <v>100</v>
      </c>
      <c r="V244" s="202">
        <v>100</v>
      </c>
      <c r="X244" s="242"/>
      <c r="Z244" s="239">
        <f t="shared" si="43"/>
        <v>0</v>
      </c>
      <c r="AA244" s="253" t="s">
        <v>4179</v>
      </c>
      <c r="AB244" s="265" t="str">
        <f t="shared" si="46"/>
        <v>大分県なおみ園</v>
      </c>
      <c r="AC244" s="254" t="s">
        <v>4194</v>
      </c>
      <c r="AD244" s="254" t="s">
        <v>4181</v>
      </c>
      <c r="AE244" s="254">
        <f t="shared" si="47"/>
        <v>0</v>
      </c>
      <c r="AF244" s="254" t="s">
        <v>4182</v>
      </c>
      <c r="AG244" s="254" t="s">
        <v>4183</v>
      </c>
      <c r="AH244" s="74" t="str">
        <f t="shared" si="48"/>
        <v>名称：大分県なおみ園&lt;br&gt;住所：佐伯市大字堅田3909番地１ &lt;br&gt;施設分類：福祉避難所-障がい&lt;br&gt;TEL：&lt;br&gt;：受入可能人数：10人&lt;br&gt;：&lt;br&gt;：&lt;br&gt;</v>
      </c>
      <c r="AI244" s="255" t="s">
        <v>4184</v>
      </c>
      <c r="AJ244" s="253" t="str">
        <f t="shared" si="40"/>
        <v>FFFFFFFF</v>
      </c>
      <c r="AK244" s="253" t="s">
        <v>4185</v>
      </c>
      <c r="AL244" s="265">
        <f t="shared" si="41"/>
        <v>1</v>
      </c>
      <c r="AM244" s="253" t="s">
        <v>4186</v>
      </c>
      <c r="AN244" s="253" t="s">
        <v>4187</v>
      </c>
      <c r="AO244" s="254">
        <f t="shared" si="44"/>
        <v>0</v>
      </c>
      <c r="AP244" s="253" t="s">
        <v>4188</v>
      </c>
      <c r="AQ244" s="74" t="str">
        <f t="shared" si="49"/>
        <v>https://www.pref.oita.jp/uploaded/life/2327624_4659447_img.png</v>
      </c>
      <c r="AR244" s="254" t="s">
        <v>4189</v>
      </c>
      <c r="AS244" s="254" t="s">
        <v>4190</v>
      </c>
      <c r="AT244" s="265">
        <f t="shared" si="50"/>
        <v>131.87844213990201</v>
      </c>
      <c r="AU244" s="254" t="s">
        <v>4191</v>
      </c>
      <c r="AV244" s="265">
        <f t="shared" si="51"/>
        <v>32.9138831140408</v>
      </c>
      <c r="AW244" s="254" t="s">
        <v>4192</v>
      </c>
      <c r="AX244" s="254" t="s">
        <v>4193</v>
      </c>
      <c r="AY244" s="244" t="str">
        <f t="shared" si="45"/>
        <v>&lt;Placemark&gt;&lt;name&gt;大分県なおみ園&lt;/name&gt;&lt;Snippet maxLines="0"&gt;&lt;/Snippet&gt;&lt;description&gt;&lt;![CDATA[名称：大分県なおみ園&lt;br&gt;住所：佐伯市大字堅田3909番地１ &lt;br&gt;施設分類：福祉避難所-障がい&lt;br&gt;TEL：&lt;br&gt;：受入可能人数：10人&lt;br&gt;：&lt;br&gt;：&lt;br&gt;]]&gt;&lt;/description&gt;&lt;Style&gt;&lt;IconStyle&gt;&lt;color&gt;FFFFFFFF&lt;/color&gt;&lt;scale&gt;1&lt;/scale&gt;&lt;heading&gt;0&lt;/heading&gt;&lt;Icon&gt;&lt;href&gt;https://www.pref.oita.jp/uploaded/life/2327624_4659447_img.png&lt;/href&gt;&lt;/Icon&gt;&lt;/IconStyle&gt;&lt;/Style&gt;&lt;Point&gt;&lt;coordinates&gt;131.878442139902,32.9138831140408&lt;/coordinates&gt;&lt;/Point&gt;&lt;/Placemark&gt;</v>
      </c>
    </row>
    <row r="245" spans="1:51">
      <c r="A245" s="198">
        <v>240</v>
      </c>
      <c r="B245" s="211" t="s">
        <v>5365</v>
      </c>
      <c r="C245" s="4" t="str">
        <f t="shared" si="42"/>
        <v>名称：らいふさぽーと　番匠の里&lt;br&gt;住所：佐伯市弥生大字井崎2579番地３ &lt;br&gt;施設分類：福祉避難所-障がい&lt;br&gt;TEL：&lt;br&gt;：受入可能人数：8人&lt;br&gt;：&lt;br&gt;：&lt;br&gt;</v>
      </c>
      <c r="D245" s="211"/>
      <c r="E245" s="245"/>
      <c r="F245" s="202" t="s">
        <v>4554</v>
      </c>
      <c r="G245" s="245">
        <v>32.972414498632098</v>
      </c>
      <c r="H245" s="202">
        <v>131.83624636033301</v>
      </c>
      <c r="I245" s="245" t="s">
        <v>4149</v>
      </c>
      <c r="J245" s="245" t="s">
        <v>2186</v>
      </c>
      <c r="K245" s="240"/>
      <c r="L245" s="240" t="s">
        <v>4157</v>
      </c>
      <c r="M245" s="240"/>
      <c r="N245" s="240"/>
      <c r="O245" s="4" t="s">
        <v>4108</v>
      </c>
      <c r="P245" s="246">
        <v>1</v>
      </c>
      <c r="Q245" s="246"/>
      <c r="R245" s="246" t="str">
        <f t="shared" si="39"/>
        <v>FFFFFFFF</v>
      </c>
      <c r="S245" s="202">
        <v>100</v>
      </c>
      <c r="T245" s="202">
        <v>100</v>
      </c>
      <c r="U245" s="202">
        <v>100</v>
      </c>
      <c r="V245" s="202">
        <v>100</v>
      </c>
      <c r="X245" s="242"/>
      <c r="Z245" s="239">
        <f t="shared" si="43"/>
        <v>0</v>
      </c>
      <c r="AA245" s="253" t="s">
        <v>4179</v>
      </c>
      <c r="AB245" s="265" t="str">
        <f t="shared" si="46"/>
        <v>らいふさぽーと　番匠の里</v>
      </c>
      <c r="AC245" s="254" t="s">
        <v>4194</v>
      </c>
      <c r="AD245" s="254" t="s">
        <v>4181</v>
      </c>
      <c r="AE245" s="254">
        <f t="shared" si="47"/>
        <v>0</v>
      </c>
      <c r="AF245" s="254" t="s">
        <v>4182</v>
      </c>
      <c r="AG245" s="254" t="s">
        <v>4183</v>
      </c>
      <c r="AH245" s="74" t="str">
        <f t="shared" si="48"/>
        <v>名称：らいふさぽーと　番匠の里&lt;br&gt;住所：佐伯市弥生大字井崎2579番地３ &lt;br&gt;施設分類：福祉避難所-障がい&lt;br&gt;TEL：&lt;br&gt;：受入可能人数：8人&lt;br&gt;：&lt;br&gt;：&lt;br&gt;</v>
      </c>
      <c r="AI245" s="255" t="s">
        <v>4184</v>
      </c>
      <c r="AJ245" s="253" t="str">
        <f t="shared" si="40"/>
        <v>FFFFFFFF</v>
      </c>
      <c r="AK245" s="253" t="s">
        <v>4185</v>
      </c>
      <c r="AL245" s="265">
        <f t="shared" si="41"/>
        <v>1</v>
      </c>
      <c r="AM245" s="253" t="s">
        <v>4186</v>
      </c>
      <c r="AN245" s="253" t="s">
        <v>4187</v>
      </c>
      <c r="AO245" s="254">
        <f t="shared" si="44"/>
        <v>0</v>
      </c>
      <c r="AP245" s="253" t="s">
        <v>4188</v>
      </c>
      <c r="AQ245" s="74" t="str">
        <f t="shared" si="49"/>
        <v>https://www.pref.oita.jp/uploaded/life/2327624_4659447_img.png</v>
      </c>
      <c r="AR245" s="254" t="s">
        <v>4189</v>
      </c>
      <c r="AS245" s="254" t="s">
        <v>4190</v>
      </c>
      <c r="AT245" s="265">
        <f t="shared" si="50"/>
        <v>131.83624636033301</v>
      </c>
      <c r="AU245" s="254" t="s">
        <v>4191</v>
      </c>
      <c r="AV245" s="265">
        <f t="shared" si="51"/>
        <v>32.972414498632098</v>
      </c>
      <c r="AW245" s="254" t="s">
        <v>4192</v>
      </c>
      <c r="AX245" s="254" t="s">
        <v>4193</v>
      </c>
      <c r="AY245" s="244" t="str">
        <f t="shared" si="45"/>
        <v>&lt;Placemark&gt;&lt;name&gt;らいふさぽーと　番匠の里&lt;/name&gt;&lt;Snippet maxLines="0"&gt;&lt;/Snippet&gt;&lt;description&gt;&lt;![CDATA[名称：らいふさぽーと　番匠の里&lt;br&gt;住所：佐伯市弥生大字井崎2579番地３ &lt;br&gt;施設分類：福祉避難所-障がい&lt;br&gt;TEL：&lt;br&gt;：受入可能人数：8人&lt;br&gt;：&lt;br&gt;：&lt;br&gt;]]&gt;&lt;/description&gt;&lt;Style&gt;&lt;IconStyle&gt;&lt;color&gt;FFFFFFFF&lt;/color&gt;&lt;scale&gt;1&lt;/scale&gt;&lt;heading&gt;0&lt;/heading&gt;&lt;Icon&gt;&lt;href&gt;https://www.pref.oita.jp/uploaded/life/2327624_4659447_img.png&lt;/href&gt;&lt;/Icon&gt;&lt;/IconStyle&gt;&lt;/Style&gt;&lt;Point&gt;&lt;coordinates&gt;131.836246360333,32.9724144986321&lt;/coordinates&gt;&lt;/Point&gt;&lt;/Placemark&gt;</v>
      </c>
    </row>
    <row r="246" spans="1:51">
      <c r="A246" s="198">
        <v>241</v>
      </c>
      <c r="B246" s="211" t="s">
        <v>5364</v>
      </c>
      <c r="C246" s="4" t="str">
        <f t="shared" si="42"/>
        <v>名称：大分県立佐伯支援学校&lt;br&gt;住所：佐伯市大字木立839番地５　&lt;br&gt;施設分類：福祉避難所-障がい&lt;br&gt;TEL：&lt;br&gt;：受入可能人数：40人&lt;br&gt;：&lt;br&gt;：&lt;br&gt;</v>
      </c>
      <c r="D246" s="211"/>
      <c r="E246" s="202"/>
      <c r="F246" s="202" t="s">
        <v>4555</v>
      </c>
      <c r="G246" s="202">
        <v>32.924311972791301</v>
      </c>
      <c r="H246" s="202">
        <v>131.92709687459299</v>
      </c>
      <c r="I246" s="202" t="s">
        <v>4149</v>
      </c>
      <c r="J246" s="202" t="s">
        <v>2187</v>
      </c>
      <c r="K246" s="240"/>
      <c r="L246" s="240" t="s">
        <v>4158</v>
      </c>
      <c r="M246" s="240"/>
      <c r="N246" s="240"/>
      <c r="O246" s="4" t="s">
        <v>4108</v>
      </c>
      <c r="P246" s="246">
        <v>1</v>
      </c>
      <c r="Q246" s="246"/>
      <c r="R246" s="246" t="str">
        <f t="shared" si="39"/>
        <v>FFFFFFFF</v>
      </c>
      <c r="S246" s="202">
        <v>100</v>
      </c>
      <c r="T246" s="202">
        <v>100</v>
      </c>
      <c r="U246" s="202">
        <v>100</v>
      </c>
      <c r="V246" s="202">
        <v>100</v>
      </c>
      <c r="X246" s="242"/>
      <c r="Z246" s="239">
        <f t="shared" si="43"/>
        <v>0</v>
      </c>
      <c r="AA246" s="253" t="s">
        <v>4179</v>
      </c>
      <c r="AB246" s="265" t="str">
        <f t="shared" si="46"/>
        <v>大分県立佐伯支援学校</v>
      </c>
      <c r="AC246" s="254" t="s">
        <v>4194</v>
      </c>
      <c r="AD246" s="254" t="s">
        <v>4181</v>
      </c>
      <c r="AE246" s="254">
        <f t="shared" si="47"/>
        <v>0</v>
      </c>
      <c r="AF246" s="254" t="s">
        <v>4182</v>
      </c>
      <c r="AG246" s="254" t="s">
        <v>4183</v>
      </c>
      <c r="AH246" s="74" t="str">
        <f t="shared" si="48"/>
        <v>名称：大分県立佐伯支援学校&lt;br&gt;住所：佐伯市大字木立839番地５　&lt;br&gt;施設分類：福祉避難所-障がい&lt;br&gt;TEL：&lt;br&gt;：受入可能人数：40人&lt;br&gt;：&lt;br&gt;：&lt;br&gt;</v>
      </c>
      <c r="AI246" s="255" t="s">
        <v>4184</v>
      </c>
      <c r="AJ246" s="253" t="str">
        <f t="shared" si="40"/>
        <v>FFFFFFFF</v>
      </c>
      <c r="AK246" s="253" t="s">
        <v>4185</v>
      </c>
      <c r="AL246" s="265">
        <f t="shared" si="41"/>
        <v>1</v>
      </c>
      <c r="AM246" s="253" t="s">
        <v>4186</v>
      </c>
      <c r="AN246" s="253" t="s">
        <v>4187</v>
      </c>
      <c r="AO246" s="254">
        <f t="shared" si="44"/>
        <v>0</v>
      </c>
      <c r="AP246" s="253" t="s">
        <v>4188</v>
      </c>
      <c r="AQ246" s="74" t="str">
        <f t="shared" si="49"/>
        <v>https://www.pref.oita.jp/uploaded/life/2327624_4659447_img.png</v>
      </c>
      <c r="AR246" s="254" t="s">
        <v>4189</v>
      </c>
      <c r="AS246" s="254" t="s">
        <v>4190</v>
      </c>
      <c r="AT246" s="265">
        <f t="shared" si="50"/>
        <v>131.92709687459299</v>
      </c>
      <c r="AU246" s="254" t="s">
        <v>4191</v>
      </c>
      <c r="AV246" s="265">
        <f t="shared" si="51"/>
        <v>32.924311972791301</v>
      </c>
      <c r="AW246" s="254" t="s">
        <v>4192</v>
      </c>
      <c r="AX246" s="254" t="s">
        <v>4193</v>
      </c>
      <c r="AY246" s="244" t="str">
        <f t="shared" si="45"/>
        <v>&lt;Placemark&gt;&lt;name&gt;大分県立佐伯支援学校&lt;/name&gt;&lt;Snippet maxLines="0"&gt;&lt;/Snippet&gt;&lt;description&gt;&lt;![CDATA[名称：大分県立佐伯支援学校&lt;br&gt;住所：佐伯市大字木立839番地５　&lt;br&gt;施設分類：福祉避難所-障がい&lt;br&gt;TEL：&lt;br&gt;：受入可能人数：40人&lt;br&gt;：&lt;br&gt;：&lt;br&gt;]]&gt;&lt;/description&gt;&lt;Style&gt;&lt;IconStyle&gt;&lt;color&gt;FFFFFFFF&lt;/color&gt;&lt;scale&gt;1&lt;/scale&gt;&lt;heading&gt;0&lt;/heading&gt;&lt;Icon&gt;&lt;href&gt;https://www.pref.oita.jp/uploaded/life/2327624_4659447_img.png&lt;/href&gt;&lt;/Icon&gt;&lt;/IconStyle&gt;&lt;/Style&gt;&lt;Point&gt;&lt;coordinates&gt;131.927096874593,32.9243119727913&lt;/coordinates&gt;&lt;/Point&gt;&lt;/Placemark&gt;</v>
      </c>
    </row>
    <row r="247" spans="1:51">
      <c r="A247" s="198">
        <v>242</v>
      </c>
      <c r="B247" s="211" t="s">
        <v>3253</v>
      </c>
      <c r="C247" s="4" t="str">
        <f t="shared" si="42"/>
        <v>名称：佐伯市 防災危機管理課&lt;br&gt;住所：佐伯市中村南町1番1号&lt;br&gt;施設分類：行政機関&lt;br&gt;TEL：0972-22-4567&lt;br&gt;：佐伯市地域防災計画　資料編（R6.9月）より&lt;br&gt;：&lt;br&gt;：&lt;br&gt;</v>
      </c>
      <c r="D247" s="211"/>
      <c r="E247" s="202"/>
      <c r="F247" s="202" t="s">
        <v>4556</v>
      </c>
      <c r="G247" s="202">
        <v>32.959775451493201</v>
      </c>
      <c r="H247" s="202">
        <v>131.90008240097299</v>
      </c>
      <c r="I247" s="202" t="s">
        <v>3254</v>
      </c>
      <c r="J247" s="202" t="s">
        <v>290</v>
      </c>
      <c r="K247" s="240" t="s">
        <v>361</v>
      </c>
      <c r="L247" s="240" t="s">
        <v>3255</v>
      </c>
      <c r="M247" s="240"/>
      <c r="N247" s="240"/>
      <c r="O247" s="4" t="s">
        <v>4321</v>
      </c>
      <c r="P247" s="246">
        <v>1</v>
      </c>
      <c r="Q247" s="246"/>
      <c r="R247" s="246" t="str">
        <f t="shared" si="39"/>
        <v>FFFFFFFF</v>
      </c>
      <c r="S247" s="202">
        <v>100</v>
      </c>
      <c r="T247" s="202">
        <v>100</v>
      </c>
      <c r="U247" s="202">
        <v>100</v>
      </c>
      <c r="V247" s="202">
        <v>100</v>
      </c>
      <c r="X247" s="242"/>
      <c r="Z247" s="239">
        <f t="shared" si="43"/>
        <v>0</v>
      </c>
      <c r="AA247" s="253" t="s">
        <v>4179</v>
      </c>
      <c r="AB247" s="265" t="str">
        <f t="shared" si="46"/>
        <v>佐伯市 防災危機管理課</v>
      </c>
      <c r="AC247" s="254" t="s">
        <v>4194</v>
      </c>
      <c r="AD247" s="254" t="s">
        <v>4181</v>
      </c>
      <c r="AE247" s="254">
        <f t="shared" si="47"/>
        <v>0</v>
      </c>
      <c r="AF247" s="254" t="s">
        <v>4182</v>
      </c>
      <c r="AG247" s="254" t="s">
        <v>4183</v>
      </c>
      <c r="AH247" s="74" t="str">
        <f t="shared" si="48"/>
        <v>名称：佐伯市 防災危機管理課&lt;br&gt;住所：佐伯市中村南町1番1号&lt;br&gt;施設分類：行政機関&lt;br&gt;TEL：0972-22-4567&lt;br&gt;：佐伯市地域防災計画　資料編（R6.9月）より&lt;br&gt;：&lt;br&gt;：&lt;br&gt;</v>
      </c>
      <c r="AI247" s="255" t="s">
        <v>4184</v>
      </c>
      <c r="AJ247" s="253" t="str">
        <f t="shared" si="40"/>
        <v>FFFFFFFF</v>
      </c>
      <c r="AK247" s="253" t="s">
        <v>4185</v>
      </c>
      <c r="AL247" s="265">
        <f t="shared" si="41"/>
        <v>1</v>
      </c>
      <c r="AM247" s="253" t="s">
        <v>4186</v>
      </c>
      <c r="AN247" s="253" t="s">
        <v>4187</v>
      </c>
      <c r="AO247" s="254">
        <f t="shared" si="44"/>
        <v>0</v>
      </c>
      <c r="AP247" s="253" t="s">
        <v>4188</v>
      </c>
      <c r="AQ247" s="74" t="str">
        <f t="shared" si="49"/>
        <v>https://cyberjapandata.gsi.go.jp/portal/sys/v4/symbols/388.png</v>
      </c>
      <c r="AR247" s="254" t="s">
        <v>4189</v>
      </c>
      <c r="AS247" s="254" t="s">
        <v>4190</v>
      </c>
      <c r="AT247" s="265">
        <f t="shared" si="50"/>
        <v>131.90008240097299</v>
      </c>
      <c r="AU247" s="254" t="s">
        <v>4191</v>
      </c>
      <c r="AV247" s="265">
        <f t="shared" si="51"/>
        <v>32.959775451493201</v>
      </c>
      <c r="AW247" s="254" t="s">
        <v>4192</v>
      </c>
      <c r="AX247" s="254" t="s">
        <v>4193</v>
      </c>
      <c r="AY247" s="244" t="str">
        <f t="shared" si="45"/>
        <v>&lt;Placemark&gt;&lt;name&gt;佐伯市 防災危機管理課&lt;/name&gt;&lt;Snippet maxLines="0"&gt;&lt;/Snippet&gt;&lt;description&gt;&lt;![CDATA[名称：佐伯市 防災危機管理課&lt;br&gt;住所：佐伯市中村南町1番1号&lt;br&gt;施設分類：行政機関&lt;br&gt;TEL：0972-22-4567&lt;br&gt;：佐伯市地域防災計画　資料編（R6.9月）より&lt;br&gt;：&lt;br&gt;：&lt;br&gt;]]&gt;&lt;/description&gt;&lt;Style&gt;&lt;IconStyle&gt;&lt;color&gt;FFFFFFFF&lt;/color&gt;&lt;scale&gt;1&lt;/scale&gt;&lt;heading&gt;0&lt;/heading&gt;&lt;Icon&gt;&lt;href&gt;https://cyberjapandata.gsi.go.jp/portal/sys/v4/symbols/388.png&lt;/href&gt;&lt;/Icon&gt;&lt;/IconStyle&gt;&lt;/Style&gt;&lt;Point&gt;&lt;coordinates&gt;131.900082400973,32.9597754514932&lt;/coordinates&gt;&lt;/Point&gt;&lt;/Placemark&gt;</v>
      </c>
    </row>
    <row r="248" spans="1:51">
      <c r="A248" s="198">
        <v>243</v>
      </c>
      <c r="B248" s="211" t="s">
        <v>5363</v>
      </c>
      <c r="C248" s="4" t="str">
        <f t="shared" si="42"/>
        <v>名称：佐伯市 上浦振興局&lt;br&gt;住所：佐伯市上浦大字津井浦1400-3&lt;br&gt;施設分類：行政機関&lt;br&gt;TEL：0972-32-3111&lt;br&gt;：佐伯市地域防災計画　資料編（R6.9月）より&lt;br&gt;：&lt;br&gt;：&lt;br&gt;</v>
      </c>
      <c r="D248" s="211"/>
      <c r="E248" s="202"/>
      <c r="F248" s="202" t="s">
        <v>4557</v>
      </c>
      <c r="G248" s="202">
        <v>33.053188122970298</v>
      </c>
      <c r="H248" s="202">
        <v>131.93059677643799</v>
      </c>
      <c r="I248" s="202" t="s">
        <v>3254</v>
      </c>
      <c r="J248" s="202" t="s">
        <v>4286</v>
      </c>
      <c r="K248" s="240" t="s">
        <v>366</v>
      </c>
      <c r="L248" s="240" t="s">
        <v>3255</v>
      </c>
      <c r="M248" s="240"/>
      <c r="N248" s="240"/>
      <c r="O248" s="4" t="s">
        <v>4321</v>
      </c>
      <c r="P248" s="246">
        <v>1</v>
      </c>
      <c r="Q248" s="246"/>
      <c r="R248" s="246" t="str">
        <f t="shared" si="39"/>
        <v>FFFFFFFF</v>
      </c>
      <c r="S248" s="202">
        <v>100</v>
      </c>
      <c r="T248" s="202">
        <v>100</v>
      </c>
      <c r="U248" s="202">
        <v>100</v>
      </c>
      <c r="V248" s="202">
        <v>100</v>
      </c>
      <c r="X248" s="242"/>
      <c r="Z248" s="239">
        <f t="shared" si="43"/>
        <v>0</v>
      </c>
      <c r="AA248" s="253" t="s">
        <v>4179</v>
      </c>
      <c r="AB248" s="265" t="str">
        <f t="shared" si="46"/>
        <v>佐伯市 上浦振興局</v>
      </c>
      <c r="AC248" s="254" t="s">
        <v>4194</v>
      </c>
      <c r="AD248" s="254" t="s">
        <v>4181</v>
      </c>
      <c r="AE248" s="254">
        <f t="shared" si="47"/>
        <v>0</v>
      </c>
      <c r="AF248" s="254" t="s">
        <v>4182</v>
      </c>
      <c r="AG248" s="254" t="s">
        <v>4183</v>
      </c>
      <c r="AH248" s="74" t="str">
        <f t="shared" si="48"/>
        <v>名称：佐伯市 上浦振興局&lt;br&gt;住所：佐伯市上浦大字津井浦1400-3&lt;br&gt;施設分類：行政機関&lt;br&gt;TEL：0972-32-3111&lt;br&gt;：佐伯市地域防災計画　資料編（R6.9月）より&lt;br&gt;：&lt;br&gt;：&lt;br&gt;</v>
      </c>
      <c r="AI248" s="255" t="s">
        <v>4184</v>
      </c>
      <c r="AJ248" s="253" t="str">
        <f t="shared" si="40"/>
        <v>FFFFFFFF</v>
      </c>
      <c r="AK248" s="253" t="s">
        <v>4185</v>
      </c>
      <c r="AL248" s="265">
        <f t="shared" si="41"/>
        <v>1</v>
      </c>
      <c r="AM248" s="253" t="s">
        <v>4186</v>
      </c>
      <c r="AN248" s="253" t="s">
        <v>4187</v>
      </c>
      <c r="AO248" s="254">
        <f t="shared" si="44"/>
        <v>0</v>
      </c>
      <c r="AP248" s="253" t="s">
        <v>4188</v>
      </c>
      <c r="AQ248" s="74" t="str">
        <f t="shared" si="49"/>
        <v>https://cyberjapandata.gsi.go.jp/portal/sys/v4/symbols/388.png</v>
      </c>
      <c r="AR248" s="254" t="s">
        <v>4189</v>
      </c>
      <c r="AS248" s="254" t="s">
        <v>4190</v>
      </c>
      <c r="AT248" s="265">
        <f t="shared" si="50"/>
        <v>131.93059677643799</v>
      </c>
      <c r="AU248" s="254" t="s">
        <v>4191</v>
      </c>
      <c r="AV248" s="265">
        <f t="shared" si="51"/>
        <v>33.053188122970298</v>
      </c>
      <c r="AW248" s="254" t="s">
        <v>4192</v>
      </c>
      <c r="AX248" s="254" t="s">
        <v>4193</v>
      </c>
      <c r="AY248" s="244" t="str">
        <f t="shared" si="45"/>
        <v>&lt;Placemark&gt;&lt;name&gt;佐伯市 上浦振興局&lt;/name&gt;&lt;Snippet maxLines="0"&gt;&lt;/Snippet&gt;&lt;description&gt;&lt;![CDATA[名称：佐伯市 上浦振興局&lt;br&gt;住所：佐伯市上浦大字津井浦1400-3&lt;br&gt;施設分類：行政機関&lt;br&gt;TEL：0972-32-3111&lt;br&gt;：佐伯市地域防災計画　資料編（R6.9月）より&lt;br&gt;：&lt;br&gt;：&lt;br&gt;]]&gt;&lt;/description&gt;&lt;Style&gt;&lt;IconStyle&gt;&lt;color&gt;FFFFFFFF&lt;/color&gt;&lt;scale&gt;1&lt;/scale&gt;&lt;heading&gt;0&lt;/heading&gt;&lt;Icon&gt;&lt;href&gt;https://cyberjapandata.gsi.go.jp/portal/sys/v4/symbols/388.png&lt;/href&gt;&lt;/Icon&gt;&lt;/IconStyle&gt;&lt;/Style&gt;&lt;Point&gt;&lt;coordinates&gt;131.930596776438,33.0531881229703&lt;/coordinates&gt;&lt;/Point&gt;&lt;/Placemark&gt;</v>
      </c>
    </row>
    <row r="249" spans="1:51">
      <c r="A249" s="198">
        <v>244</v>
      </c>
      <c r="B249" s="211" t="s">
        <v>5362</v>
      </c>
      <c r="C249" s="4" t="str">
        <f t="shared" si="42"/>
        <v>名称：佐伯市 弥生振興局&lt;br&gt;住所：佐伯市弥生大字上小倉656-1&lt;br&gt;施設分類：行政機関&lt;br&gt;TEL：0972-46-1111&lt;br&gt;：佐伯市地域防災計画　資料編（R6.9月）より&lt;br&gt;：&lt;br&gt;：&lt;br&gt;</v>
      </c>
      <c r="D249" s="211"/>
      <c r="E249" s="202"/>
      <c r="F249" s="202" t="s">
        <v>4558</v>
      </c>
      <c r="G249" s="202">
        <v>32.968512422788798</v>
      </c>
      <c r="H249" s="202">
        <v>131.83739586843299</v>
      </c>
      <c r="I249" s="202" t="s">
        <v>3254</v>
      </c>
      <c r="J249" s="202" t="s">
        <v>370</v>
      </c>
      <c r="K249" s="240" t="s">
        <v>368</v>
      </c>
      <c r="L249" s="240" t="s">
        <v>3255</v>
      </c>
      <c r="M249" s="240"/>
      <c r="N249" s="240"/>
      <c r="O249" s="4" t="s">
        <v>4321</v>
      </c>
      <c r="P249" s="246">
        <v>1</v>
      </c>
      <c r="Q249" s="246"/>
      <c r="R249" s="246" t="str">
        <f t="shared" si="39"/>
        <v>FFFFFFFF</v>
      </c>
      <c r="S249" s="202">
        <v>100</v>
      </c>
      <c r="T249" s="202">
        <v>100</v>
      </c>
      <c r="U249" s="202">
        <v>100</v>
      </c>
      <c r="V249" s="202">
        <v>100</v>
      </c>
      <c r="X249" s="242"/>
      <c r="Z249" s="239">
        <f t="shared" si="43"/>
        <v>0</v>
      </c>
      <c r="AA249" s="253" t="s">
        <v>4179</v>
      </c>
      <c r="AB249" s="265" t="str">
        <f t="shared" si="46"/>
        <v>佐伯市 弥生振興局</v>
      </c>
      <c r="AC249" s="254" t="s">
        <v>4194</v>
      </c>
      <c r="AD249" s="254" t="s">
        <v>4181</v>
      </c>
      <c r="AE249" s="254">
        <f t="shared" si="47"/>
        <v>0</v>
      </c>
      <c r="AF249" s="254" t="s">
        <v>4182</v>
      </c>
      <c r="AG249" s="254" t="s">
        <v>4183</v>
      </c>
      <c r="AH249" s="74" t="str">
        <f t="shared" si="48"/>
        <v>名称：佐伯市 弥生振興局&lt;br&gt;住所：佐伯市弥生大字上小倉656-1&lt;br&gt;施設分類：行政機関&lt;br&gt;TEL：0972-46-1111&lt;br&gt;：佐伯市地域防災計画　資料編（R6.9月）より&lt;br&gt;：&lt;br&gt;：&lt;br&gt;</v>
      </c>
      <c r="AI249" s="255" t="s">
        <v>4184</v>
      </c>
      <c r="AJ249" s="253" t="str">
        <f t="shared" si="40"/>
        <v>FFFFFFFF</v>
      </c>
      <c r="AK249" s="253" t="s">
        <v>4185</v>
      </c>
      <c r="AL249" s="265">
        <f t="shared" si="41"/>
        <v>1</v>
      </c>
      <c r="AM249" s="253" t="s">
        <v>4186</v>
      </c>
      <c r="AN249" s="253" t="s">
        <v>4187</v>
      </c>
      <c r="AO249" s="254">
        <f t="shared" si="44"/>
        <v>0</v>
      </c>
      <c r="AP249" s="253" t="s">
        <v>4188</v>
      </c>
      <c r="AQ249" s="74" t="str">
        <f t="shared" si="49"/>
        <v>https://cyberjapandata.gsi.go.jp/portal/sys/v4/symbols/388.png</v>
      </c>
      <c r="AR249" s="254" t="s">
        <v>4189</v>
      </c>
      <c r="AS249" s="254" t="s">
        <v>4190</v>
      </c>
      <c r="AT249" s="265">
        <f t="shared" si="50"/>
        <v>131.83739586843299</v>
      </c>
      <c r="AU249" s="254" t="s">
        <v>4191</v>
      </c>
      <c r="AV249" s="265">
        <f t="shared" si="51"/>
        <v>32.968512422788798</v>
      </c>
      <c r="AW249" s="254" t="s">
        <v>4192</v>
      </c>
      <c r="AX249" s="254" t="s">
        <v>4193</v>
      </c>
      <c r="AY249" s="244" t="str">
        <f t="shared" si="45"/>
        <v>&lt;Placemark&gt;&lt;name&gt;佐伯市 弥生振興局&lt;/name&gt;&lt;Snippet maxLines="0"&gt;&lt;/Snippet&gt;&lt;description&gt;&lt;![CDATA[名称：佐伯市 弥生振興局&lt;br&gt;住所：佐伯市弥生大字上小倉656-1&lt;br&gt;施設分類：行政機関&lt;br&gt;TEL：0972-46-1111&lt;br&gt;：佐伯市地域防災計画　資料編（R6.9月）より&lt;br&gt;：&lt;br&gt;：&lt;br&gt;]]&gt;&lt;/description&gt;&lt;Style&gt;&lt;IconStyle&gt;&lt;color&gt;FFFFFFFF&lt;/color&gt;&lt;scale&gt;1&lt;/scale&gt;&lt;heading&gt;0&lt;/heading&gt;&lt;Icon&gt;&lt;href&gt;https://cyberjapandata.gsi.go.jp/portal/sys/v4/symbols/388.png&lt;/href&gt;&lt;/Icon&gt;&lt;/IconStyle&gt;&lt;/Style&gt;&lt;Point&gt;&lt;coordinates&gt;131.837395868433,32.9685124227888&lt;/coordinates&gt;&lt;/Point&gt;&lt;/Placemark&gt;</v>
      </c>
    </row>
    <row r="250" spans="1:51">
      <c r="A250" s="198">
        <v>245</v>
      </c>
      <c r="B250" s="211" t="s">
        <v>5361</v>
      </c>
      <c r="C250" s="4" t="str">
        <f t="shared" si="42"/>
        <v>名称：佐伯市 本匠振興局&lt;br&gt;住所：佐伯市本匠大字笠掛2-5&lt;br&gt;施設分類：行政機関&lt;br&gt;TEL：0972-56-5111&lt;br&gt;：佐伯市地域防災計画　資料編（R6.9月）より&lt;br&gt;：&lt;br&gt;：&lt;br&gt;</v>
      </c>
      <c r="D250" s="211"/>
      <c r="E250" s="202"/>
      <c r="F250" s="202" t="s">
        <v>4559</v>
      </c>
      <c r="G250" s="202">
        <v>32.952784247706397</v>
      </c>
      <c r="H250" s="202">
        <v>131.80234337761601</v>
      </c>
      <c r="I250" s="202" t="s">
        <v>3254</v>
      </c>
      <c r="J250" s="202" t="s">
        <v>3232</v>
      </c>
      <c r="K250" s="240" t="s">
        <v>371</v>
      </c>
      <c r="L250" s="240" t="s">
        <v>3255</v>
      </c>
      <c r="M250" s="240"/>
      <c r="N250" s="240"/>
      <c r="O250" s="4" t="s">
        <v>4321</v>
      </c>
      <c r="P250" s="246">
        <v>1</v>
      </c>
      <c r="Q250" s="246"/>
      <c r="R250" s="246" t="str">
        <f t="shared" si="39"/>
        <v>FFFFFFFF</v>
      </c>
      <c r="S250" s="202">
        <v>100</v>
      </c>
      <c r="T250" s="202">
        <v>100</v>
      </c>
      <c r="U250" s="202">
        <v>100</v>
      </c>
      <c r="V250" s="202">
        <v>100</v>
      </c>
      <c r="X250" s="242"/>
      <c r="Z250" s="239">
        <f t="shared" si="43"/>
        <v>0</v>
      </c>
      <c r="AA250" s="253" t="s">
        <v>4179</v>
      </c>
      <c r="AB250" s="265" t="str">
        <f t="shared" si="46"/>
        <v>佐伯市 本匠振興局</v>
      </c>
      <c r="AC250" s="254" t="s">
        <v>4194</v>
      </c>
      <c r="AD250" s="254" t="s">
        <v>4181</v>
      </c>
      <c r="AE250" s="254">
        <f t="shared" si="47"/>
        <v>0</v>
      </c>
      <c r="AF250" s="254" t="s">
        <v>4182</v>
      </c>
      <c r="AG250" s="254" t="s">
        <v>4183</v>
      </c>
      <c r="AH250" s="74" t="str">
        <f t="shared" si="48"/>
        <v>名称：佐伯市 本匠振興局&lt;br&gt;住所：佐伯市本匠大字笠掛2-5&lt;br&gt;施設分類：行政機関&lt;br&gt;TEL：0972-56-5111&lt;br&gt;：佐伯市地域防災計画　資料編（R6.9月）より&lt;br&gt;：&lt;br&gt;：&lt;br&gt;</v>
      </c>
      <c r="AI250" s="255" t="s">
        <v>4184</v>
      </c>
      <c r="AJ250" s="253" t="str">
        <f t="shared" si="40"/>
        <v>FFFFFFFF</v>
      </c>
      <c r="AK250" s="253" t="s">
        <v>4185</v>
      </c>
      <c r="AL250" s="265">
        <f t="shared" si="41"/>
        <v>1</v>
      </c>
      <c r="AM250" s="253" t="s">
        <v>4186</v>
      </c>
      <c r="AN250" s="253" t="s">
        <v>4187</v>
      </c>
      <c r="AO250" s="254">
        <f t="shared" si="44"/>
        <v>0</v>
      </c>
      <c r="AP250" s="253" t="s">
        <v>4188</v>
      </c>
      <c r="AQ250" s="74" t="str">
        <f t="shared" si="49"/>
        <v>https://cyberjapandata.gsi.go.jp/portal/sys/v4/symbols/388.png</v>
      </c>
      <c r="AR250" s="254" t="s">
        <v>4189</v>
      </c>
      <c r="AS250" s="254" t="s">
        <v>4190</v>
      </c>
      <c r="AT250" s="265">
        <f t="shared" si="50"/>
        <v>131.80234337761601</v>
      </c>
      <c r="AU250" s="254" t="s">
        <v>4191</v>
      </c>
      <c r="AV250" s="265">
        <f t="shared" si="51"/>
        <v>32.952784247706397</v>
      </c>
      <c r="AW250" s="254" t="s">
        <v>4192</v>
      </c>
      <c r="AX250" s="254" t="s">
        <v>4193</v>
      </c>
      <c r="AY250" s="244" t="str">
        <f t="shared" si="45"/>
        <v>&lt;Placemark&gt;&lt;name&gt;佐伯市 本匠振興局&lt;/name&gt;&lt;Snippet maxLines="0"&gt;&lt;/Snippet&gt;&lt;description&gt;&lt;![CDATA[名称：佐伯市 本匠振興局&lt;br&gt;住所：佐伯市本匠大字笠掛2-5&lt;br&gt;施設分類：行政機関&lt;br&gt;TEL：0972-56-5111&lt;br&gt;：佐伯市地域防災計画　資料編（R6.9月）より&lt;br&gt;：&lt;br&gt;：&lt;br&gt;]]&gt;&lt;/description&gt;&lt;Style&gt;&lt;IconStyle&gt;&lt;color&gt;FFFFFFFF&lt;/color&gt;&lt;scale&gt;1&lt;/scale&gt;&lt;heading&gt;0&lt;/heading&gt;&lt;Icon&gt;&lt;href&gt;https://cyberjapandata.gsi.go.jp/portal/sys/v4/symbols/388.png&lt;/href&gt;&lt;/Icon&gt;&lt;/IconStyle&gt;&lt;/Style&gt;&lt;Point&gt;&lt;coordinates&gt;131.802343377616,32.9527842477064&lt;/coordinates&gt;&lt;/Point&gt;&lt;/Placemark&gt;</v>
      </c>
    </row>
    <row r="251" spans="1:51">
      <c r="A251" s="198">
        <v>246</v>
      </c>
      <c r="B251" s="211" t="s">
        <v>5360</v>
      </c>
      <c r="C251" s="4" t="str">
        <f t="shared" si="42"/>
        <v>名称：佐伯市 宇目振興局&lt;br&gt;住所：佐伯市宇目大字千束1060-1&lt;br&gt;施設分類：行政機関&lt;br&gt;TEL：0972-52-1111&lt;br&gt;：佐伯市地域防災計画　資料編（R6.9月）より&lt;br&gt;：&lt;br&gt;：&lt;br&gt;</v>
      </c>
      <c r="D251" s="211"/>
      <c r="E251" s="245"/>
      <c r="F251" s="202" t="s">
        <v>4560</v>
      </c>
      <c r="G251" s="245">
        <v>32.858022902716797</v>
      </c>
      <c r="H251" s="202">
        <v>131.656544115001</v>
      </c>
      <c r="I251" s="245" t="s">
        <v>3254</v>
      </c>
      <c r="J251" s="245" t="s">
        <v>375</v>
      </c>
      <c r="K251" s="240" t="s">
        <v>373</v>
      </c>
      <c r="L251" s="240" t="s">
        <v>3255</v>
      </c>
      <c r="M251" s="240"/>
      <c r="N251" s="240"/>
      <c r="O251" s="4" t="s">
        <v>4321</v>
      </c>
      <c r="P251" s="246">
        <v>1</v>
      </c>
      <c r="Q251" s="246"/>
      <c r="R251" s="246" t="str">
        <f t="shared" si="39"/>
        <v>FFFFFFFF</v>
      </c>
      <c r="S251" s="202">
        <v>100</v>
      </c>
      <c r="T251" s="202">
        <v>100</v>
      </c>
      <c r="U251" s="202">
        <v>100</v>
      </c>
      <c r="V251" s="202">
        <v>100</v>
      </c>
      <c r="X251" s="242"/>
      <c r="Z251" s="239">
        <f t="shared" si="43"/>
        <v>0</v>
      </c>
      <c r="AA251" s="253" t="s">
        <v>4179</v>
      </c>
      <c r="AB251" s="265" t="str">
        <f t="shared" si="46"/>
        <v>佐伯市 宇目振興局</v>
      </c>
      <c r="AC251" s="254" t="s">
        <v>4194</v>
      </c>
      <c r="AD251" s="254" t="s">
        <v>4181</v>
      </c>
      <c r="AE251" s="254">
        <f t="shared" si="47"/>
        <v>0</v>
      </c>
      <c r="AF251" s="254" t="s">
        <v>4182</v>
      </c>
      <c r="AG251" s="254" t="s">
        <v>4183</v>
      </c>
      <c r="AH251" s="74" t="str">
        <f t="shared" si="48"/>
        <v>名称：佐伯市 宇目振興局&lt;br&gt;住所：佐伯市宇目大字千束1060-1&lt;br&gt;施設分類：行政機関&lt;br&gt;TEL：0972-52-1111&lt;br&gt;：佐伯市地域防災計画　資料編（R6.9月）より&lt;br&gt;：&lt;br&gt;：&lt;br&gt;</v>
      </c>
      <c r="AI251" s="255" t="s">
        <v>4184</v>
      </c>
      <c r="AJ251" s="253" t="str">
        <f t="shared" si="40"/>
        <v>FFFFFFFF</v>
      </c>
      <c r="AK251" s="253" t="s">
        <v>4185</v>
      </c>
      <c r="AL251" s="265">
        <f t="shared" si="41"/>
        <v>1</v>
      </c>
      <c r="AM251" s="253" t="s">
        <v>4186</v>
      </c>
      <c r="AN251" s="253" t="s">
        <v>4187</v>
      </c>
      <c r="AO251" s="254">
        <f t="shared" si="44"/>
        <v>0</v>
      </c>
      <c r="AP251" s="253" t="s">
        <v>4188</v>
      </c>
      <c r="AQ251" s="74" t="str">
        <f t="shared" si="49"/>
        <v>https://cyberjapandata.gsi.go.jp/portal/sys/v4/symbols/388.png</v>
      </c>
      <c r="AR251" s="254" t="s">
        <v>4189</v>
      </c>
      <c r="AS251" s="254" t="s">
        <v>4190</v>
      </c>
      <c r="AT251" s="265">
        <f t="shared" si="50"/>
        <v>131.656544115001</v>
      </c>
      <c r="AU251" s="254" t="s">
        <v>4191</v>
      </c>
      <c r="AV251" s="265">
        <f t="shared" si="51"/>
        <v>32.858022902716797</v>
      </c>
      <c r="AW251" s="254" t="s">
        <v>4192</v>
      </c>
      <c r="AX251" s="254" t="s">
        <v>4193</v>
      </c>
      <c r="AY251" s="244" t="str">
        <f t="shared" si="45"/>
        <v>&lt;Placemark&gt;&lt;name&gt;佐伯市 宇目振興局&lt;/name&gt;&lt;Snippet maxLines="0"&gt;&lt;/Snippet&gt;&lt;description&gt;&lt;![CDATA[名称：佐伯市 宇目振興局&lt;br&gt;住所：佐伯市宇目大字千束1060-1&lt;br&gt;施設分類：行政機関&lt;br&gt;TEL：0972-52-1111&lt;br&gt;：佐伯市地域防災計画　資料編（R6.9月）より&lt;br&gt;：&lt;br&gt;：&lt;br&gt;]]&gt;&lt;/description&gt;&lt;Style&gt;&lt;IconStyle&gt;&lt;color&gt;FFFFFFFF&lt;/color&gt;&lt;scale&gt;1&lt;/scale&gt;&lt;heading&gt;0&lt;/heading&gt;&lt;Icon&gt;&lt;href&gt;https://cyberjapandata.gsi.go.jp/portal/sys/v4/symbols/388.png&lt;/href&gt;&lt;/Icon&gt;&lt;/IconStyle&gt;&lt;/Style&gt;&lt;Point&gt;&lt;coordinates&gt;131.656544115001,32.8580229027168&lt;/coordinates&gt;&lt;/Point&gt;&lt;/Placemark&gt;</v>
      </c>
    </row>
    <row r="252" spans="1:51">
      <c r="A252" s="198">
        <v>247</v>
      </c>
      <c r="B252" s="211" t="s">
        <v>5359</v>
      </c>
      <c r="C252" s="4" t="str">
        <f t="shared" si="42"/>
        <v>名称：佐伯市 直川振興局&lt;br&gt;住所：佐伯市直川大字赤木105&lt;br&gt;施設分類：行政機関&lt;br&gt;TEL：0972-58-2111&lt;br&gt;：佐伯市地域防災計画　資料編（R6.9月）より&lt;br&gt;：&lt;br&gt;：&lt;br&gt;</v>
      </c>
      <c r="D252" s="211"/>
      <c r="E252" s="245"/>
      <c r="F252" s="202" t="s">
        <v>4561</v>
      </c>
      <c r="G252" s="245">
        <v>32.896301726501399</v>
      </c>
      <c r="H252" s="202">
        <v>131.77870436203</v>
      </c>
      <c r="I252" s="245" t="s">
        <v>3254</v>
      </c>
      <c r="J252" s="245" t="s">
        <v>378</v>
      </c>
      <c r="K252" s="240" t="s">
        <v>376</v>
      </c>
      <c r="L252" s="240" t="s">
        <v>3255</v>
      </c>
      <c r="M252" s="240"/>
      <c r="N252" s="240"/>
      <c r="O252" s="4" t="s">
        <v>4321</v>
      </c>
      <c r="P252" s="246">
        <v>1</v>
      </c>
      <c r="Q252" s="246"/>
      <c r="R252" s="246" t="str">
        <f t="shared" si="39"/>
        <v>FFFFFFFF</v>
      </c>
      <c r="S252" s="202">
        <v>100</v>
      </c>
      <c r="T252" s="202">
        <v>100</v>
      </c>
      <c r="U252" s="202">
        <v>100</v>
      </c>
      <c r="V252" s="202">
        <v>100</v>
      </c>
      <c r="X252" s="242"/>
      <c r="Z252" s="239">
        <f t="shared" si="43"/>
        <v>0</v>
      </c>
      <c r="AA252" s="253" t="s">
        <v>4179</v>
      </c>
      <c r="AB252" s="265" t="str">
        <f t="shared" si="46"/>
        <v>佐伯市 直川振興局</v>
      </c>
      <c r="AC252" s="254" t="s">
        <v>4194</v>
      </c>
      <c r="AD252" s="254" t="s">
        <v>4181</v>
      </c>
      <c r="AE252" s="254">
        <f t="shared" si="47"/>
        <v>0</v>
      </c>
      <c r="AF252" s="254" t="s">
        <v>4182</v>
      </c>
      <c r="AG252" s="254" t="s">
        <v>4183</v>
      </c>
      <c r="AH252" s="74" t="str">
        <f t="shared" si="48"/>
        <v>名称：佐伯市 直川振興局&lt;br&gt;住所：佐伯市直川大字赤木105&lt;br&gt;施設分類：行政機関&lt;br&gt;TEL：0972-58-2111&lt;br&gt;：佐伯市地域防災計画　資料編（R6.9月）より&lt;br&gt;：&lt;br&gt;：&lt;br&gt;</v>
      </c>
      <c r="AI252" s="255" t="s">
        <v>4184</v>
      </c>
      <c r="AJ252" s="253" t="str">
        <f t="shared" si="40"/>
        <v>FFFFFFFF</v>
      </c>
      <c r="AK252" s="253" t="s">
        <v>4185</v>
      </c>
      <c r="AL252" s="265">
        <f t="shared" si="41"/>
        <v>1</v>
      </c>
      <c r="AM252" s="253" t="s">
        <v>4186</v>
      </c>
      <c r="AN252" s="253" t="s">
        <v>4187</v>
      </c>
      <c r="AO252" s="254">
        <f t="shared" si="44"/>
        <v>0</v>
      </c>
      <c r="AP252" s="253" t="s">
        <v>4188</v>
      </c>
      <c r="AQ252" s="74" t="str">
        <f t="shared" si="49"/>
        <v>https://cyberjapandata.gsi.go.jp/portal/sys/v4/symbols/388.png</v>
      </c>
      <c r="AR252" s="254" t="s">
        <v>4189</v>
      </c>
      <c r="AS252" s="254" t="s">
        <v>4190</v>
      </c>
      <c r="AT252" s="265">
        <f t="shared" si="50"/>
        <v>131.77870436203</v>
      </c>
      <c r="AU252" s="254" t="s">
        <v>4191</v>
      </c>
      <c r="AV252" s="265">
        <f t="shared" si="51"/>
        <v>32.896301726501399</v>
      </c>
      <c r="AW252" s="254" t="s">
        <v>4192</v>
      </c>
      <c r="AX252" s="254" t="s">
        <v>4193</v>
      </c>
      <c r="AY252" s="244" t="str">
        <f t="shared" si="45"/>
        <v>&lt;Placemark&gt;&lt;name&gt;佐伯市 直川振興局&lt;/name&gt;&lt;Snippet maxLines="0"&gt;&lt;/Snippet&gt;&lt;description&gt;&lt;![CDATA[名称：佐伯市 直川振興局&lt;br&gt;住所：佐伯市直川大字赤木105&lt;br&gt;施設分類：行政機関&lt;br&gt;TEL：0972-58-2111&lt;br&gt;：佐伯市地域防災計画　資料編（R6.9月）より&lt;br&gt;：&lt;br&gt;：&lt;br&gt;]]&gt;&lt;/description&gt;&lt;Style&gt;&lt;IconStyle&gt;&lt;color&gt;FFFFFFFF&lt;/color&gt;&lt;scale&gt;1&lt;/scale&gt;&lt;heading&gt;0&lt;/heading&gt;&lt;Icon&gt;&lt;href&gt;https://cyberjapandata.gsi.go.jp/portal/sys/v4/symbols/388.png&lt;/href&gt;&lt;/Icon&gt;&lt;/IconStyle&gt;&lt;/Style&gt;&lt;Point&gt;&lt;coordinates&gt;131.77870436203,32.8963017265014&lt;/coordinates&gt;&lt;/Point&gt;&lt;/Placemark&gt;</v>
      </c>
    </row>
    <row r="253" spans="1:51">
      <c r="A253" s="198">
        <v>248</v>
      </c>
      <c r="B253" s="211" t="s">
        <v>5358</v>
      </c>
      <c r="C253" s="4" t="str">
        <f t="shared" si="42"/>
        <v>名称：佐伯市 鶴見振興局&lt;br&gt;住所：佐伯市鶴見大字地松浦2008-6&lt;br&gt;施設分類：行政機関&lt;br&gt;TEL：0972-33-1111&lt;br&gt;：佐伯市地域防災計画　資料編（R6.9月）より&lt;br&gt;：&lt;br&gt;：&lt;br&gt;</v>
      </c>
      <c r="D253" s="211"/>
      <c r="E253" s="202"/>
      <c r="F253" s="202" t="s">
        <v>4562</v>
      </c>
      <c r="G253" s="202">
        <v>32.945116815813101</v>
      </c>
      <c r="H253" s="202">
        <v>131.96067617404</v>
      </c>
      <c r="I253" s="202" t="s">
        <v>3254</v>
      </c>
      <c r="J253" s="202" t="s">
        <v>381</v>
      </c>
      <c r="K253" s="240" t="s">
        <v>379</v>
      </c>
      <c r="L253" s="240" t="s">
        <v>3255</v>
      </c>
      <c r="M253" s="240"/>
      <c r="N253" s="240"/>
      <c r="O253" s="4" t="s">
        <v>4321</v>
      </c>
      <c r="P253" s="246">
        <v>1</v>
      </c>
      <c r="Q253" s="246"/>
      <c r="R253" s="246" t="str">
        <f t="shared" si="39"/>
        <v>FFFFFFFF</v>
      </c>
      <c r="S253" s="202">
        <v>100</v>
      </c>
      <c r="T253" s="202">
        <v>100</v>
      </c>
      <c r="U253" s="202">
        <v>100</v>
      </c>
      <c r="V253" s="202">
        <v>100</v>
      </c>
      <c r="X253" s="242"/>
      <c r="Z253" s="239">
        <f t="shared" si="43"/>
        <v>0</v>
      </c>
      <c r="AA253" s="253" t="s">
        <v>4179</v>
      </c>
      <c r="AB253" s="265" t="str">
        <f t="shared" si="46"/>
        <v>佐伯市 鶴見振興局</v>
      </c>
      <c r="AC253" s="254" t="s">
        <v>4194</v>
      </c>
      <c r="AD253" s="254" t="s">
        <v>4181</v>
      </c>
      <c r="AE253" s="254">
        <f t="shared" si="47"/>
        <v>0</v>
      </c>
      <c r="AF253" s="254" t="s">
        <v>4182</v>
      </c>
      <c r="AG253" s="254" t="s">
        <v>4183</v>
      </c>
      <c r="AH253" s="74" t="str">
        <f t="shared" si="48"/>
        <v>名称：佐伯市 鶴見振興局&lt;br&gt;住所：佐伯市鶴見大字地松浦2008-6&lt;br&gt;施設分類：行政機関&lt;br&gt;TEL：0972-33-1111&lt;br&gt;：佐伯市地域防災計画　資料編（R6.9月）より&lt;br&gt;：&lt;br&gt;：&lt;br&gt;</v>
      </c>
      <c r="AI253" s="255" t="s">
        <v>4184</v>
      </c>
      <c r="AJ253" s="253" t="str">
        <f t="shared" si="40"/>
        <v>FFFFFFFF</v>
      </c>
      <c r="AK253" s="253" t="s">
        <v>4185</v>
      </c>
      <c r="AL253" s="265">
        <f t="shared" si="41"/>
        <v>1</v>
      </c>
      <c r="AM253" s="253" t="s">
        <v>4186</v>
      </c>
      <c r="AN253" s="253" t="s">
        <v>4187</v>
      </c>
      <c r="AO253" s="254">
        <f t="shared" si="44"/>
        <v>0</v>
      </c>
      <c r="AP253" s="253" t="s">
        <v>4188</v>
      </c>
      <c r="AQ253" s="74" t="str">
        <f t="shared" si="49"/>
        <v>https://cyberjapandata.gsi.go.jp/portal/sys/v4/symbols/388.png</v>
      </c>
      <c r="AR253" s="254" t="s">
        <v>4189</v>
      </c>
      <c r="AS253" s="254" t="s">
        <v>4190</v>
      </c>
      <c r="AT253" s="265">
        <f t="shared" si="50"/>
        <v>131.96067617404</v>
      </c>
      <c r="AU253" s="254" t="s">
        <v>4191</v>
      </c>
      <c r="AV253" s="265">
        <f t="shared" si="51"/>
        <v>32.945116815813101</v>
      </c>
      <c r="AW253" s="254" t="s">
        <v>4192</v>
      </c>
      <c r="AX253" s="254" t="s">
        <v>4193</v>
      </c>
      <c r="AY253" s="244" t="str">
        <f t="shared" si="45"/>
        <v>&lt;Placemark&gt;&lt;name&gt;佐伯市 鶴見振興局&lt;/name&gt;&lt;Snippet maxLines="0"&gt;&lt;/Snippet&gt;&lt;description&gt;&lt;![CDATA[名称：佐伯市 鶴見振興局&lt;br&gt;住所：佐伯市鶴見大字地松浦2008-6&lt;br&gt;施設分類：行政機関&lt;br&gt;TEL：0972-33-1111&lt;br&gt;：佐伯市地域防災計画　資料編（R6.9月）より&lt;br&gt;：&lt;br&gt;：&lt;br&gt;]]&gt;&lt;/description&gt;&lt;Style&gt;&lt;IconStyle&gt;&lt;color&gt;FFFFFFFF&lt;/color&gt;&lt;scale&gt;1&lt;/scale&gt;&lt;heading&gt;0&lt;/heading&gt;&lt;Icon&gt;&lt;href&gt;https://cyberjapandata.gsi.go.jp/portal/sys/v4/symbols/388.png&lt;/href&gt;&lt;/Icon&gt;&lt;/IconStyle&gt;&lt;/Style&gt;&lt;Point&gt;&lt;coordinates&gt;131.96067617404,32.9451168158131&lt;/coordinates&gt;&lt;/Point&gt;&lt;/Placemark&gt;</v>
      </c>
    </row>
    <row r="254" spans="1:51">
      <c r="A254" s="198">
        <v>249</v>
      </c>
      <c r="B254" s="211" t="s">
        <v>5357</v>
      </c>
      <c r="C254" s="4" t="str">
        <f t="shared" si="42"/>
        <v>名称：佐伯市 米水津振興局&lt;br&gt;住所：佐伯市米水津大字浦代浦1239-2&lt;br&gt;施設分類：行政機関&lt;br&gt;TEL：0972-35-6111&lt;br&gt;：佐伯市地域防災計画　資料編（R6.9月）より&lt;br&gt;：&lt;br&gt;：&lt;br&gt;</v>
      </c>
      <c r="D254" s="211"/>
      <c r="E254" s="202"/>
      <c r="F254" s="202" t="s">
        <v>4563</v>
      </c>
      <c r="G254" s="202">
        <v>32.921189850294198</v>
      </c>
      <c r="H254" s="202">
        <v>131.975888947188</v>
      </c>
      <c r="I254" s="202" t="s">
        <v>3254</v>
      </c>
      <c r="J254" s="202" t="s">
        <v>384</v>
      </c>
      <c r="K254" s="240" t="s">
        <v>382</v>
      </c>
      <c r="L254" s="240" t="s">
        <v>3255</v>
      </c>
      <c r="M254" s="240"/>
      <c r="N254" s="240"/>
      <c r="O254" s="4" t="s">
        <v>4321</v>
      </c>
      <c r="P254" s="246">
        <v>1</v>
      </c>
      <c r="Q254" s="246"/>
      <c r="R254" s="246" t="str">
        <f t="shared" si="39"/>
        <v>FFFFFFFF</v>
      </c>
      <c r="S254" s="202">
        <v>100</v>
      </c>
      <c r="T254" s="202">
        <v>100</v>
      </c>
      <c r="U254" s="202">
        <v>100</v>
      </c>
      <c r="V254" s="202">
        <v>100</v>
      </c>
      <c r="X254" s="242"/>
      <c r="Z254" s="239">
        <f t="shared" si="43"/>
        <v>0</v>
      </c>
      <c r="AA254" s="253" t="s">
        <v>4179</v>
      </c>
      <c r="AB254" s="265" t="str">
        <f t="shared" si="46"/>
        <v>佐伯市 米水津振興局</v>
      </c>
      <c r="AC254" s="254" t="s">
        <v>4194</v>
      </c>
      <c r="AD254" s="254" t="s">
        <v>4181</v>
      </c>
      <c r="AE254" s="254">
        <f t="shared" si="47"/>
        <v>0</v>
      </c>
      <c r="AF254" s="254" t="s">
        <v>4182</v>
      </c>
      <c r="AG254" s="254" t="s">
        <v>4183</v>
      </c>
      <c r="AH254" s="74" t="str">
        <f t="shared" si="48"/>
        <v>名称：佐伯市 米水津振興局&lt;br&gt;住所：佐伯市米水津大字浦代浦1239-2&lt;br&gt;施設分類：行政機関&lt;br&gt;TEL：0972-35-6111&lt;br&gt;：佐伯市地域防災計画　資料編（R6.9月）より&lt;br&gt;：&lt;br&gt;：&lt;br&gt;</v>
      </c>
      <c r="AI254" s="255" t="s">
        <v>4184</v>
      </c>
      <c r="AJ254" s="253" t="str">
        <f t="shared" si="40"/>
        <v>FFFFFFFF</v>
      </c>
      <c r="AK254" s="253" t="s">
        <v>4185</v>
      </c>
      <c r="AL254" s="265">
        <f t="shared" si="41"/>
        <v>1</v>
      </c>
      <c r="AM254" s="253" t="s">
        <v>4186</v>
      </c>
      <c r="AN254" s="253" t="s">
        <v>4187</v>
      </c>
      <c r="AO254" s="254">
        <f t="shared" si="44"/>
        <v>0</v>
      </c>
      <c r="AP254" s="253" t="s">
        <v>4188</v>
      </c>
      <c r="AQ254" s="74" t="str">
        <f t="shared" si="49"/>
        <v>https://cyberjapandata.gsi.go.jp/portal/sys/v4/symbols/388.png</v>
      </c>
      <c r="AR254" s="254" t="s">
        <v>4189</v>
      </c>
      <c r="AS254" s="254" t="s">
        <v>4190</v>
      </c>
      <c r="AT254" s="265">
        <f t="shared" si="50"/>
        <v>131.975888947188</v>
      </c>
      <c r="AU254" s="254" t="s">
        <v>4191</v>
      </c>
      <c r="AV254" s="265">
        <f t="shared" si="51"/>
        <v>32.921189850294198</v>
      </c>
      <c r="AW254" s="254" t="s">
        <v>4192</v>
      </c>
      <c r="AX254" s="254" t="s">
        <v>4193</v>
      </c>
      <c r="AY254" s="244" t="str">
        <f t="shared" si="45"/>
        <v>&lt;Placemark&gt;&lt;name&gt;佐伯市 米水津振興局&lt;/name&gt;&lt;Snippet maxLines="0"&gt;&lt;/Snippet&gt;&lt;description&gt;&lt;![CDATA[名称：佐伯市 米水津振興局&lt;br&gt;住所：佐伯市米水津大字浦代浦1239-2&lt;br&gt;施設分類：行政機関&lt;br&gt;TEL：0972-35-6111&lt;br&gt;：佐伯市地域防災計画　資料編（R6.9月）より&lt;br&gt;：&lt;br&gt;：&lt;br&gt;]]&gt;&lt;/description&gt;&lt;Style&gt;&lt;IconStyle&gt;&lt;color&gt;FFFFFFFF&lt;/color&gt;&lt;scale&gt;1&lt;/scale&gt;&lt;heading&gt;0&lt;/heading&gt;&lt;Icon&gt;&lt;href&gt;https://cyberjapandata.gsi.go.jp/portal/sys/v4/symbols/388.png&lt;/href&gt;&lt;/Icon&gt;&lt;/IconStyle&gt;&lt;/Style&gt;&lt;Point&gt;&lt;coordinates&gt;131.975888947188,32.9211898502942&lt;/coordinates&gt;&lt;/Point&gt;&lt;/Placemark&gt;</v>
      </c>
    </row>
    <row r="255" spans="1:51">
      <c r="A255" s="198">
        <v>250</v>
      </c>
      <c r="B255" s="211" t="s">
        <v>5356</v>
      </c>
      <c r="C255" s="4" t="str">
        <f t="shared" si="42"/>
        <v>名称：佐伯市 蒲江振興局&lt;br&gt;住所：佐伯市蒲江大字蒲江浦373-1&lt;br&gt;施設分類：行政機関&lt;br&gt;TEL：0972-42-1111&lt;br&gt;：佐伯市地域防災計画　資料編（R6.9月）より&lt;br&gt;：&lt;br&gt;：&lt;br&gt;</v>
      </c>
      <c r="D255" s="211"/>
      <c r="E255" s="202"/>
      <c r="F255" s="202" t="s">
        <v>4564</v>
      </c>
      <c r="G255" s="202">
        <v>32.800876879167902</v>
      </c>
      <c r="H255" s="202">
        <v>131.93579529029299</v>
      </c>
      <c r="I255" s="202" t="s">
        <v>3254</v>
      </c>
      <c r="J255" s="202" t="s">
        <v>387</v>
      </c>
      <c r="K255" s="240" t="s">
        <v>385</v>
      </c>
      <c r="L255" s="240" t="s">
        <v>3255</v>
      </c>
      <c r="M255" s="240"/>
      <c r="N255" s="240"/>
      <c r="O255" s="4" t="s">
        <v>4321</v>
      </c>
      <c r="P255" s="246">
        <v>1</v>
      </c>
      <c r="Q255" s="246"/>
      <c r="R255" s="246" t="str">
        <f t="shared" si="39"/>
        <v>FFFFFFFF</v>
      </c>
      <c r="S255" s="202">
        <v>100</v>
      </c>
      <c r="T255" s="202">
        <v>100</v>
      </c>
      <c r="U255" s="202">
        <v>100</v>
      </c>
      <c r="V255" s="202">
        <v>100</v>
      </c>
      <c r="X255" s="242"/>
      <c r="Z255" s="239">
        <f t="shared" si="43"/>
        <v>0</v>
      </c>
      <c r="AA255" s="253" t="s">
        <v>4179</v>
      </c>
      <c r="AB255" s="265" t="str">
        <f t="shared" si="46"/>
        <v>佐伯市 蒲江振興局</v>
      </c>
      <c r="AC255" s="254" t="s">
        <v>4194</v>
      </c>
      <c r="AD255" s="254" t="s">
        <v>4181</v>
      </c>
      <c r="AE255" s="254">
        <f t="shared" si="47"/>
        <v>0</v>
      </c>
      <c r="AF255" s="254" t="s">
        <v>4182</v>
      </c>
      <c r="AG255" s="254" t="s">
        <v>4183</v>
      </c>
      <c r="AH255" s="74" t="str">
        <f t="shared" si="48"/>
        <v>名称：佐伯市 蒲江振興局&lt;br&gt;住所：佐伯市蒲江大字蒲江浦373-1&lt;br&gt;施設分類：行政機関&lt;br&gt;TEL：0972-42-1111&lt;br&gt;：佐伯市地域防災計画　資料編（R6.9月）より&lt;br&gt;：&lt;br&gt;：&lt;br&gt;</v>
      </c>
      <c r="AI255" s="255" t="s">
        <v>4184</v>
      </c>
      <c r="AJ255" s="253" t="str">
        <f t="shared" si="40"/>
        <v>FFFFFFFF</v>
      </c>
      <c r="AK255" s="253" t="s">
        <v>4185</v>
      </c>
      <c r="AL255" s="265">
        <f t="shared" si="41"/>
        <v>1</v>
      </c>
      <c r="AM255" s="253" t="s">
        <v>4186</v>
      </c>
      <c r="AN255" s="253" t="s">
        <v>4187</v>
      </c>
      <c r="AO255" s="254">
        <f t="shared" si="44"/>
        <v>0</v>
      </c>
      <c r="AP255" s="253" t="s">
        <v>4188</v>
      </c>
      <c r="AQ255" s="74" t="str">
        <f t="shared" si="49"/>
        <v>https://cyberjapandata.gsi.go.jp/portal/sys/v4/symbols/388.png</v>
      </c>
      <c r="AR255" s="254" t="s">
        <v>4189</v>
      </c>
      <c r="AS255" s="254" t="s">
        <v>4190</v>
      </c>
      <c r="AT255" s="265">
        <f t="shared" si="50"/>
        <v>131.93579529029299</v>
      </c>
      <c r="AU255" s="254" t="s">
        <v>4191</v>
      </c>
      <c r="AV255" s="265">
        <f t="shared" si="51"/>
        <v>32.800876879167902</v>
      </c>
      <c r="AW255" s="254" t="s">
        <v>4192</v>
      </c>
      <c r="AX255" s="254" t="s">
        <v>4193</v>
      </c>
      <c r="AY255" s="244" t="str">
        <f t="shared" si="45"/>
        <v>&lt;Placemark&gt;&lt;name&gt;佐伯市 蒲江振興局&lt;/name&gt;&lt;Snippet maxLines="0"&gt;&lt;/Snippet&gt;&lt;description&gt;&lt;![CDATA[名称：佐伯市 蒲江振興局&lt;br&gt;住所：佐伯市蒲江大字蒲江浦373-1&lt;br&gt;施設分類：行政機関&lt;br&gt;TEL：0972-42-1111&lt;br&gt;：佐伯市地域防災計画　資料編（R6.9月）より&lt;br&gt;：&lt;br&gt;：&lt;br&gt;]]&gt;&lt;/description&gt;&lt;Style&gt;&lt;IconStyle&gt;&lt;color&gt;FFFFFFFF&lt;/color&gt;&lt;scale&gt;1&lt;/scale&gt;&lt;heading&gt;0&lt;/heading&gt;&lt;Icon&gt;&lt;href&gt;https://cyberjapandata.gsi.go.jp/portal/sys/v4/symbols/388.png&lt;/href&gt;&lt;/Icon&gt;&lt;/IconStyle&gt;&lt;/Style&gt;&lt;Point&gt;&lt;coordinates&gt;131.935795290293,32.8008768791679&lt;/coordinates&gt;&lt;/Point&gt;&lt;/Placemark&gt;</v>
      </c>
    </row>
    <row r="256" spans="1:51">
      <c r="A256" s="198">
        <v>251</v>
      </c>
      <c r="B256" s="211" t="s">
        <v>5355</v>
      </c>
      <c r="C256" s="4" t="str">
        <f t="shared" si="42"/>
        <v>名称：大分県防災対策企画課&lt;br&gt;住所：大分市大手町3丁目1番1号&lt;br&gt;施設分類：行政機関&lt;br&gt;TEL：097-506-3067&lt;br&gt;：&lt;br&gt;：&lt;br&gt;：&lt;br&gt;</v>
      </c>
      <c r="D256" s="211"/>
      <c r="E256" s="202"/>
      <c r="F256" s="202" t="s">
        <v>4565</v>
      </c>
      <c r="G256" s="202">
        <v>33.23816629561</v>
      </c>
      <c r="H256" s="202">
        <v>131.61281541123901</v>
      </c>
      <c r="I256" s="202" t="s">
        <v>3254</v>
      </c>
      <c r="J256" s="202" t="s">
        <v>390</v>
      </c>
      <c r="K256" s="240" t="s">
        <v>388</v>
      </c>
      <c r="L256" s="240"/>
      <c r="M256" s="240"/>
      <c r="N256" s="240"/>
      <c r="O256" s="4" t="s">
        <v>4322</v>
      </c>
      <c r="P256" s="246">
        <v>1</v>
      </c>
      <c r="Q256" s="246"/>
      <c r="R256" s="246" t="str">
        <f t="shared" si="39"/>
        <v>FFFFFFFF</v>
      </c>
      <c r="S256" s="202">
        <v>100</v>
      </c>
      <c r="T256" s="202">
        <v>100</v>
      </c>
      <c r="U256" s="202">
        <v>100</v>
      </c>
      <c r="V256" s="202">
        <v>100</v>
      </c>
      <c r="X256" s="242"/>
      <c r="Z256" s="239">
        <f t="shared" si="43"/>
        <v>0</v>
      </c>
      <c r="AA256" s="253" t="s">
        <v>4179</v>
      </c>
      <c r="AB256" s="265" t="str">
        <f t="shared" si="46"/>
        <v>大分県防災対策企画課</v>
      </c>
      <c r="AC256" s="254" t="s">
        <v>4194</v>
      </c>
      <c r="AD256" s="254" t="s">
        <v>4181</v>
      </c>
      <c r="AE256" s="254">
        <f t="shared" si="47"/>
        <v>0</v>
      </c>
      <c r="AF256" s="254" t="s">
        <v>4182</v>
      </c>
      <c r="AG256" s="254" t="s">
        <v>4183</v>
      </c>
      <c r="AH256" s="74" t="str">
        <f t="shared" si="48"/>
        <v>名称：大分県防災対策企画課&lt;br&gt;住所：大分市大手町3丁目1番1号&lt;br&gt;施設分類：行政機関&lt;br&gt;TEL：097-506-3067&lt;br&gt;：&lt;br&gt;：&lt;br&gt;：&lt;br&gt;</v>
      </c>
      <c r="AI256" s="255" t="s">
        <v>4184</v>
      </c>
      <c r="AJ256" s="253" t="str">
        <f t="shared" si="40"/>
        <v>FFFFFFFF</v>
      </c>
      <c r="AK256" s="253" t="s">
        <v>4185</v>
      </c>
      <c r="AL256" s="265">
        <f t="shared" si="41"/>
        <v>1</v>
      </c>
      <c r="AM256" s="253" t="s">
        <v>4186</v>
      </c>
      <c r="AN256" s="253" t="s">
        <v>4187</v>
      </c>
      <c r="AO256" s="254">
        <f t="shared" si="44"/>
        <v>0</v>
      </c>
      <c r="AP256" s="253" t="s">
        <v>4188</v>
      </c>
      <c r="AQ256" s="74" t="str">
        <f t="shared" si="49"/>
        <v>https://cyberjapandata.gsi.go.jp/portal/sys/v4/symbols/385.png</v>
      </c>
      <c r="AR256" s="254" t="s">
        <v>4189</v>
      </c>
      <c r="AS256" s="254" t="s">
        <v>4190</v>
      </c>
      <c r="AT256" s="265">
        <f t="shared" si="50"/>
        <v>131.61281541123901</v>
      </c>
      <c r="AU256" s="254" t="s">
        <v>4191</v>
      </c>
      <c r="AV256" s="265">
        <f t="shared" si="51"/>
        <v>33.23816629561</v>
      </c>
      <c r="AW256" s="254" t="s">
        <v>4192</v>
      </c>
      <c r="AX256" s="254" t="s">
        <v>4193</v>
      </c>
      <c r="AY256" s="244" t="str">
        <f t="shared" si="45"/>
        <v>&lt;Placemark&gt;&lt;name&gt;大分県防災対策企画課&lt;/name&gt;&lt;Snippet maxLines="0"&gt;&lt;/Snippet&gt;&lt;description&gt;&lt;![CDATA[名称：大分県防災対策企画課&lt;br&gt;住所：大分市大手町3丁目1番1号&lt;br&gt;施設分類：行政機関&lt;br&gt;TEL：097-506-3067&lt;br&gt;：&lt;br&gt;：&lt;br&gt;：&lt;br&gt;]]&gt;&lt;/description&gt;&lt;Style&gt;&lt;IconStyle&gt;&lt;color&gt;FFFFFFFF&lt;/color&gt;&lt;scale&gt;1&lt;/scale&gt;&lt;heading&gt;0&lt;/heading&gt;&lt;Icon&gt;&lt;href&gt;https://cyberjapandata.gsi.go.jp/portal/sys/v4/symbols/385.png&lt;/href&gt;&lt;/Icon&gt;&lt;/IconStyle&gt;&lt;/Style&gt;&lt;Point&gt;&lt;coordinates&gt;131.612815411239,33.23816629561&lt;/coordinates&gt;&lt;/Point&gt;&lt;/Placemark&gt;</v>
      </c>
    </row>
    <row r="257" spans="1:51">
      <c r="A257" s="198">
        <v>252</v>
      </c>
      <c r="B257" s="211" t="s">
        <v>5354</v>
      </c>
      <c r="C257" s="4" t="str">
        <f t="shared" si="42"/>
        <v>名称：大分県危機管理室&lt;br&gt;住所：大分市大手町3丁目1番1号&lt;br&gt;施設分類：行政機関&lt;br&gt;TEL：097-506-3152&lt;br&gt;：&lt;br&gt;：&lt;br&gt;：&lt;br&gt;</v>
      </c>
      <c r="D257" s="211"/>
      <c r="E257" s="202"/>
      <c r="F257" s="202" t="s">
        <v>4566</v>
      </c>
      <c r="G257" s="202">
        <v>33.238096944018302</v>
      </c>
      <c r="H257" s="202">
        <v>131.612801449892</v>
      </c>
      <c r="I257" s="202" t="s">
        <v>3254</v>
      </c>
      <c r="J257" s="202" t="s">
        <v>390</v>
      </c>
      <c r="K257" s="240" t="s">
        <v>391</v>
      </c>
      <c r="L257" s="240"/>
      <c r="M257" s="240"/>
      <c r="N257" s="240"/>
      <c r="O257" s="4" t="s">
        <v>4322</v>
      </c>
      <c r="P257" s="246">
        <v>1</v>
      </c>
      <c r="Q257" s="246"/>
      <c r="R257" s="246" t="str">
        <f t="shared" si="39"/>
        <v>FFFFFFFF</v>
      </c>
      <c r="S257" s="202">
        <v>100</v>
      </c>
      <c r="T257" s="202">
        <v>100</v>
      </c>
      <c r="U257" s="202">
        <v>100</v>
      </c>
      <c r="V257" s="202">
        <v>100</v>
      </c>
      <c r="X257" s="242"/>
      <c r="Z257" s="239">
        <f t="shared" si="43"/>
        <v>0</v>
      </c>
      <c r="AA257" s="253" t="s">
        <v>4179</v>
      </c>
      <c r="AB257" s="265" t="str">
        <f t="shared" si="46"/>
        <v>大分県危機管理室</v>
      </c>
      <c r="AC257" s="254" t="s">
        <v>4194</v>
      </c>
      <c r="AD257" s="254" t="s">
        <v>4181</v>
      </c>
      <c r="AE257" s="254">
        <f t="shared" si="47"/>
        <v>0</v>
      </c>
      <c r="AF257" s="254" t="s">
        <v>4182</v>
      </c>
      <c r="AG257" s="254" t="s">
        <v>4183</v>
      </c>
      <c r="AH257" s="74" t="str">
        <f t="shared" si="48"/>
        <v>名称：大分県危機管理室&lt;br&gt;住所：大分市大手町3丁目1番1号&lt;br&gt;施設分類：行政機関&lt;br&gt;TEL：097-506-3152&lt;br&gt;：&lt;br&gt;：&lt;br&gt;：&lt;br&gt;</v>
      </c>
      <c r="AI257" s="255" t="s">
        <v>4184</v>
      </c>
      <c r="AJ257" s="253" t="str">
        <f t="shared" si="40"/>
        <v>FFFFFFFF</v>
      </c>
      <c r="AK257" s="253" t="s">
        <v>4185</v>
      </c>
      <c r="AL257" s="265">
        <f t="shared" si="41"/>
        <v>1</v>
      </c>
      <c r="AM257" s="253" t="s">
        <v>4186</v>
      </c>
      <c r="AN257" s="253" t="s">
        <v>4187</v>
      </c>
      <c r="AO257" s="254">
        <f t="shared" si="44"/>
        <v>0</v>
      </c>
      <c r="AP257" s="253" t="s">
        <v>4188</v>
      </c>
      <c r="AQ257" s="74" t="str">
        <f t="shared" si="49"/>
        <v>https://cyberjapandata.gsi.go.jp/portal/sys/v4/symbols/385.png</v>
      </c>
      <c r="AR257" s="254" t="s">
        <v>4189</v>
      </c>
      <c r="AS257" s="254" t="s">
        <v>4190</v>
      </c>
      <c r="AT257" s="265">
        <f t="shared" si="50"/>
        <v>131.612801449892</v>
      </c>
      <c r="AU257" s="254" t="s">
        <v>4191</v>
      </c>
      <c r="AV257" s="265">
        <f t="shared" si="51"/>
        <v>33.238096944018302</v>
      </c>
      <c r="AW257" s="254" t="s">
        <v>4192</v>
      </c>
      <c r="AX257" s="254" t="s">
        <v>4193</v>
      </c>
      <c r="AY257" s="244" t="str">
        <f t="shared" si="45"/>
        <v>&lt;Placemark&gt;&lt;name&gt;大分県危機管理室&lt;/name&gt;&lt;Snippet maxLines="0"&gt;&lt;/Snippet&gt;&lt;description&gt;&lt;![CDATA[名称：大分県危機管理室&lt;br&gt;住所：大分市大手町3丁目1番1号&lt;br&gt;施設分類：行政機関&lt;br&gt;TEL：097-506-3152&lt;br&gt;：&lt;br&gt;：&lt;br&gt;：&lt;br&gt;]]&gt;&lt;/description&gt;&lt;Style&gt;&lt;IconStyle&gt;&lt;color&gt;FFFFFFFF&lt;/color&gt;&lt;scale&gt;1&lt;/scale&gt;&lt;heading&gt;0&lt;/heading&gt;&lt;Icon&gt;&lt;href&gt;https://cyberjapandata.gsi.go.jp/portal/sys/v4/symbols/385.png&lt;/href&gt;&lt;/Icon&gt;&lt;/IconStyle&gt;&lt;/Style&gt;&lt;Point&gt;&lt;coordinates&gt;131.612801449892,33.2380969440183&lt;/coordinates&gt;&lt;/Point&gt;&lt;/Placemark&gt;</v>
      </c>
    </row>
    <row r="258" spans="1:51">
      <c r="A258" s="198">
        <v>253</v>
      </c>
      <c r="B258" s="211" t="s">
        <v>5353</v>
      </c>
      <c r="C258" s="4" t="str">
        <f t="shared" si="42"/>
        <v>名称：大分県南部振興局&lt;br&gt;住所：佐伯市長島町1丁目2番1号&lt;br&gt;施設分類：行政機関&lt;br&gt;TEL：0972-22-0390&lt;br&gt;：&lt;br&gt;：&lt;br&gt;：&lt;br&gt;</v>
      </c>
      <c r="D258" s="211"/>
      <c r="E258" s="245"/>
      <c r="F258" s="202" t="s">
        <v>4567</v>
      </c>
      <c r="G258" s="245">
        <v>32.964629919424603</v>
      </c>
      <c r="H258" s="202">
        <v>131.90470928557701</v>
      </c>
      <c r="I258" s="245" t="s">
        <v>3254</v>
      </c>
      <c r="J258" s="245" t="s">
        <v>394</v>
      </c>
      <c r="K258" s="240" t="s">
        <v>392</v>
      </c>
      <c r="L258" s="240"/>
      <c r="M258" s="240"/>
      <c r="N258" s="240"/>
      <c r="O258" s="4" t="s">
        <v>4322</v>
      </c>
      <c r="P258" s="246">
        <v>1</v>
      </c>
      <c r="Q258" s="246"/>
      <c r="R258" s="246" t="str">
        <f t="shared" si="39"/>
        <v>FFFFFFFF</v>
      </c>
      <c r="S258" s="202">
        <v>100</v>
      </c>
      <c r="T258" s="202">
        <v>100</v>
      </c>
      <c r="U258" s="202">
        <v>100</v>
      </c>
      <c r="V258" s="202">
        <v>100</v>
      </c>
      <c r="X258" s="242"/>
      <c r="Z258" s="239">
        <f t="shared" si="43"/>
        <v>0</v>
      </c>
      <c r="AA258" s="253" t="s">
        <v>4179</v>
      </c>
      <c r="AB258" s="265" t="str">
        <f t="shared" si="46"/>
        <v>大分県南部振興局</v>
      </c>
      <c r="AC258" s="254" t="s">
        <v>4194</v>
      </c>
      <c r="AD258" s="254" t="s">
        <v>4181</v>
      </c>
      <c r="AE258" s="254">
        <f t="shared" si="47"/>
        <v>0</v>
      </c>
      <c r="AF258" s="254" t="s">
        <v>4182</v>
      </c>
      <c r="AG258" s="254" t="s">
        <v>4183</v>
      </c>
      <c r="AH258" s="74" t="str">
        <f t="shared" si="48"/>
        <v>名称：大分県南部振興局&lt;br&gt;住所：佐伯市長島町1丁目2番1号&lt;br&gt;施設分類：行政機関&lt;br&gt;TEL：0972-22-0390&lt;br&gt;：&lt;br&gt;：&lt;br&gt;：&lt;br&gt;</v>
      </c>
      <c r="AI258" s="255" t="s">
        <v>4184</v>
      </c>
      <c r="AJ258" s="253" t="str">
        <f t="shared" si="40"/>
        <v>FFFFFFFF</v>
      </c>
      <c r="AK258" s="253" t="s">
        <v>4185</v>
      </c>
      <c r="AL258" s="265">
        <f t="shared" si="41"/>
        <v>1</v>
      </c>
      <c r="AM258" s="253" t="s">
        <v>4186</v>
      </c>
      <c r="AN258" s="253" t="s">
        <v>4187</v>
      </c>
      <c r="AO258" s="254">
        <f t="shared" si="44"/>
        <v>0</v>
      </c>
      <c r="AP258" s="253" t="s">
        <v>4188</v>
      </c>
      <c r="AQ258" s="74" t="str">
        <f t="shared" si="49"/>
        <v>https://cyberjapandata.gsi.go.jp/portal/sys/v4/symbols/385.png</v>
      </c>
      <c r="AR258" s="254" t="s">
        <v>4189</v>
      </c>
      <c r="AS258" s="254" t="s">
        <v>4190</v>
      </c>
      <c r="AT258" s="265">
        <f t="shared" si="50"/>
        <v>131.90470928557701</v>
      </c>
      <c r="AU258" s="254" t="s">
        <v>4191</v>
      </c>
      <c r="AV258" s="265">
        <f t="shared" si="51"/>
        <v>32.964629919424603</v>
      </c>
      <c r="AW258" s="254" t="s">
        <v>4192</v>
      </c>
      <c r="AX258" s="254" t="s">
        <v>4193</v>
      </c>
      <c r="AY258" s="244" t="str">
        <f t="shared" si="45"/>
        <v>&lt;Placemark&gt;&lt;name&gt;大分県南部振興局&lt;/name&gt;&lt;Snippet maxLines="0"&gt;&lt;/Snippet&gt;&lt;description&gt;&lt;![CDATA[名称：大分県南部振興局&lt;br&gt;住所：佐伯市長島町1丁目2番1号&lt;br&gt;施設分類：行政機関&lt;br&gt;TEL：0972-22-0390&lt;br&gt;：&lt;br&gt;：&lt;br&gt;：&lt;br&gt;]]&gt;&lt;/description&gt;&lt;Style&gt;&lt;IconStyle&gt;&lt;color&gt;FFFFFFFF&lt;/color&gt;&lt;scale&gt;1&lt;/scale&gt;&lt;heading&gt;0&lt;/heading&gt;&lt;Icon&gt;&lt;href&gt;https://cyberjapandata.gsi.go.jp/portal/sys/v4/symbols/385.png&lt;/href&gt;&lt;/Icon&gt;&lt;/IconStyle&gt;&lt;/Style&gt;&lt;Point&gt;&lt;coordinates&gt;131.904709285577,32.9646299194246&lt;/coordinates&gt;&lt;/Point&gt;&lt;/Placemark&gt;</v>
      </c>
    </row>
    <row r="259" spans="1:51">
      <c r="A259" s="198">
        <v>254</v>
      </c>
      <c r="B259" s="211" t="s">
        <v>5352</v>
      </c>
      <c r="C259" s="4" t="str">
        <f t="shared" si="42"/>
        <v>名称：大分県佐伯土木事務所&lt;br&gt;住所：佐伯市長島町1丁目2番1号&lt;br&gt;施設分類：行政機関&lt;br&gt;TEL：0972-22-3171&lt;br&gt;：&lt;br&gt;：&lt;br&gt;：&lt;br&gt;</v>
      </c>
      <c r="D259" s="211"/>
      <c r="E259" s="245"/>
      <c r="F259" s="202" t="s">
        <v>4568</v>
      </c>
      <c r="G259" s="245">
        <v>32.964834370311799</v>
      </c>
      <c r="H259" s="202">
        <v>131.904327124779</v>
      </c>
      <c r="I259" s="245" t="s">
        <v>3254</v>
      </c>
      <c r="J259" s="245" t="s">
        <v>394</v>
      </c>
      <c r="K259" s="240" t="s">
        <v>395</v>
      </c>
      <c r="L259" s="240"/>
      <c r="M259" s="240"/>
      <c r="N259" s="240"/>
      <c r="O259" s="4" t="s">
        <v>4322</v>
      </c>
      <c r="P259" s="246">
        <v>1</v>
      </c>
      <c r="Q259" s="246"/>
      <c r="R259" s="246" t="str">
        <f t="shared" si="39"/>
        <v>FFFFFFFF</v>
      </c>
      <c r="S259" s="202">
        <v>100</v>
      </c>
      <c r="T259" s="202">
        <v>100</v>
      </c>
      <c r="U259" s="202">
        <v>100</v>
      </c>
      <c r="V259" s="202">
        <v>100</v>
      </c>
      <c r="X259" s="242"/>
      <c r="Z259" s="239">
        <f t="shared" si="43"/>
        <v>0</v>
      </c>
      <c r="AA259" s="253" t="s">
        <v>4179</v>
      </c>
      <c r="AB259" s="265" t="str">
        <f t="shared" si="46"/>
        <v>大分県佐伯土木事務所</v>
      </c>
      <c r="AC259" s="254" t="s">
        <v>4194</v>
      </c>
      <c r="AD259" s="254" t="s">
        <v>4181</v>
      </c>
      <c r="AE259" s="254">
        <f t="shared" si="47"/>
        <v>0</v>
      </c>
      <c r="AF259" s="254" t="s">
        <v>4182</v>
      </c>
      <c r="AG259" s="254" t="s">
        <v>4183</v>
      </c>
      <c r="AH259" s="74" t="str">
        <f t="shared" si="48"/>
        <v>名称：大分県佐伯土木事務所&lt;br&gt;住所：佐伯市長島町1丁目2番1号&lt;br&gt;施設分類：行政機関&lt;br&gt;TEL：0972-22-3171&lt;br&gt;：&lt;br&gt;：&lt;br&gt;：&lt;br&gt;</v>
      </c>
      <c r="AI259" s="255" t="s">
        <v>4184</v>
      </c>
      <c r="AJ259" s="253" t="str">
        <f t="shared" si="40"/>
        <v>FFFFFFFF</v>
      </c>
      <c r="AK259" s="253" t="s">
        <v>4185</v>
      </c>
      <c r="AL259" s="265">
        <f t="shared" si="41"/>
        <v>1</v>
      </c>
      <c r="AM259" s="253" t="s">
        <v>4186</v>
      </c>
      <c r="AN259" s="253" t="s">
        <v>4187</v>
      </c>
      <c r="AO259" s="254">
        <f t="shared" si="44"/>
        <v>0</v>
      </c>
      <c r="AP259" s="253" t="s">
        <v>4188</v>
      </c>
      <c r="AQ259" s="74" t="str">
        <f t="shared" si="49"/>
        <v>https://cyberjapandata.gsi.go.jp/portal/sys/v4/symbols/385.png</v>
      </c>
      <c r="AR259" s="254" t="s">
        <v>4189</v>
      </c>
      <c r="AS259" s="254" t="s">
        <v>4190</v>
      </c>
      <c r="AT259" s="265">
        <f t="shared" si="50"/>
        <v>131.904327124779</v>
      </c>
      <c r="AU259" s="254" t="s">
        <v>4191</v>
      </c>
      <c r="AV259" s="265">
        <f t="shared" si="51"/>
        <v>32.964834370311799</v>
      </c>
      <c r="AW259" s="254" t="s">
        <v>4192</v>
      </c>
      <c r="AX259" s="254" t="s">
        <v>4193</v>
      </c>
      <c r="AY259" s="244" t="str">
        <f t="shared" si="45"/>
        <v>&lt;Placemark&gt;&lt;name&gt;大分県佐伯土木事務所&lt;/name&gt;&lt;Snippet maxLines="0"&gt;&lt;/Snippet&gt;&lt;description&gt;&lt;![CDATA[名称：大分県佐伯土木事務所&lt;br&gt;住所：佐伯市長島町1丁目2番1号&lt;br&gt;施設分類：行政機関&lt;br&gt;TEL：0972-22-3171&lt;br&gt;：&lt;br&gt;：&lt;br&gt;：&lt;br&gt;]]&gt;&lt;/description&gt;&lt;Style&gt;&lt;IconStyle&gt;&lt;color&gt;FFFFFFFF&lt;/color&gt;&lt;scale&gt;1&lt;/scale&gt;&lt;heading&gt;0&lt;/heading&gt;&lt;Icon&gt;&lt;href&gt;https://cyberjapandata.gsi.go.jp/portal/sys/v4/symbols/385.png&lt;/href&gt;&lt;/Icon&gt;&lt;/IconStyle&gt;&lt;/Style&gt;&lt;Point&gt;&lt;coordinates&gt;131.904327124779,32.9648343703118&lt;/coordinates&gt;&lt;/Point&gt;&lt;/Placemark&gt;</v>
      </c>
    </row>
    <row r="260" spans="1:51">
      <c r="A260" s="198">
        <v>255</v>
      </c>
      <c r="B260" s="211" t="s">
        <v>5351</v>
      </c>
      <c r="C260" s="4" t="str">
        <f t="shared" si="42"/>
        <v>名称：大分県南部保健所&lt;br&gt;住所：佐伯市向島1丁目4番1号&lt;br&gt;施設分類：行政機関&lt;br&gt;TEL：0972-22-0562&lt;br&gt;：庁舎被災時は佐伯豊南高校に臨時保健所を設置予定。&lt;br&gt;：&lt;br&gt;：&lt;br&gt;</v>
      </c>
      <c r="D260" s="211"/>
      <c r="E260" s="202"/>
      <c r="F260" s="202" t="s">
        <v>4569</v>
      </c>
      <c r="G260" s="202">
        <v>32.9576409172018</v>
      </c>
      <c r="H260" s="202">
        <v>131.89869034122501</v>
      </c>
      <c r="I260" s="202" t="s">
        <v>3254</v>
      </c>
      <c r="J260" s="202" t="s">
        <v>399</v>
      </c>
      <c r="K260" s="240" t="s">
        <v>397</v>
      </c>
      <c r="L260" s="240" t="s">
        <v>3263</v>
      </c>
      <c r="M260" s="240"/>
      <c r="N260" s="240"/>
      <c r="O260" s="4" t="s">
        <v>4323</v>
      </c>
      <c r="P260" s="246">
        <v>1</v>
      </c>
      <c r="Q260" s="246"/>
      <c r="R260" s="246" t="str">
        <f t="shared" si="39"/>
        <v>FFFFFFFF</v>
      </c>
      <c r="S260" s="202">
        <v>100</v>
      </c>
      <c r="T260" s="202">
        <v>100</v>
      </c>
      <c r="U260" s="202">
        <v>100</v>
      </c>
      <c r="V260" s="202">
        <v>100</v>
      </c>
      <c r="X260" s="242"/>
      <c r="Z260" s="239">
        <f t="shared" si="43"/>
        <v>0</v>
      </c>
      <c r="AA260" s="253" t="s">
        <v>4179</v>
      </c>
      <c r="AB260" s="265" t="str">
        <f t="shared" si="46"/>
        <v>大分県南部保健所</v>
      </c>
      <c r="AC260" s="254" t="s">
        <v>4194</v>
      </c>
      <c r="AD260" s="254" t="s">
        <v>4181</v>
      </c>
      <c r="AE260" s="254">
        <f t="shared" si="47"/>
        <v>0</v>
      </c>
      <c r="AF260" s="254" t="s">
        <v>4182</v>
      </c>
      <c r="AG260" s="254" t="s">
        <v>4183</v>
      </c>
      <c r="AH260" s="74" t="str">
        <f t="shared" si="48"/>
        <v>名称：大分県南部保健所&lt;br&gt;住所：佐伯市向島1丁目4番1号&lt;br&gt;施設分類：行政機関&lt;br&gt;TEL：0972-22-0562&lt;br&gt;：庁舎被災時は佐伯豊南高校に臨時保健所を設置予定。&lt;br&gt;：&lt;br&gt;：&lt;br&gt;</v>
      </c>
      <c r="AI260" s="255" t="s">
        <v>4184</v>
      </c>
      <c r="AJ260" s="253" t="str">
        <f t="shared" si="40"/>
        <v>FFFFFFFF</v>
      </c>
      <c r="AK260" s="253" t="s">
        <v>4185</v>
      </c>
      <c r="AL260" s="265">
        <f t="shared" si="41"/>
        <v>1</v>
      </c>
      <c r="AM260" s="253" t="s">
        <v>4186</v>
      </c>
      <c r="AN260" s="253" t="s">
        <v>4187</v>
      </c>
      <c r="AO260" s="254">
        <f t="shared" si="44"/>
        <v>0</v>
      </c>
      <c r="AP260" s="253" t="s">
        <v>4188</v>
      </c>
      <c r="AQ260" s="74" t="str">
        <f t="shared" si="49"/>
        <v>https://cyberjapandata.gsi.go.jp/portal/sys/v4/symbols/508.png</v>
      </c>
      <c r="AR260" s="254" t="s">
        <v>4189</v>
      </c>
      <c r="AS260" s="254" t="s">
        <v>4190</v>
      </c>
      <c r="AT260" s="265">
        <f t="shared" si="50"/>
        <v>131.89869034122501</v>
      </c>
      <c r="AU260" s="254" t="s">
        <v>4191</v>
      </c>
      <c r="AV260" s="265">
        <f t="shared" si="51"/>
        <v>32.9576409172018</v>
      </c>
      <c r="AW260" s="254" t="s">
        <v>4192</v>
      </c>
      <c r="AX260" s="254" t="s">
        <v>4193</v>
      </c>
      <c r="AY260" s="244" t="str">
        <f t="shared" si="45"/>
        <v>&lt;Placemark&gt;&lt;name&gt;大分県南部保健所&lt;/name&gt;&lt;Snippet maxLines="0"&gt;&lt;/Snippet&gt;&lt;description&gt;&lt;![CDATA[名称：大分県南部保健所&lt;br&gt;住所：佐伯市向島1丁目4番1号&lt;br&gt;施設分類：行政機関&lt;br&gt;TEL：0972-22-0562&lt;br&gt;：庁舎被災時は佐伯豊南高校に臨時保健所を設置予定。&lt;br&gt;：&lt;br&gt;：&lt;br&gt;]]&gt;&lt;/description&gt;&lt;Style&gt;&lt;IconStyle&gt;&lt;color&gt;FFFFFFFF&lt;/color&gt;&lt;scale&gt;1&lt;/scale&gt;&lt;heading&gt;0&lt;/heading&gt;&lt;Icon&gt;&lt;href&gt;https://cyberjapandata.gsi.go.jp/portal/sys/v4/symbols/508.png&lt;/href&gt;&lt;/Icon&gt;&lt;/IconStyle&gt;&lt;/Style&gt;&lt;Point&gt;&lt;coordinates&gt;131.898690341225,32.9576409172018&lt;/coordinates&gt;&lt;/Point&gt;&lt;/Placemark&gt;</v>
      </c>
    </row>
    <row r="261" spans="1:51">
      <c r="A261" s="198">
        <v>256</v>
      </c>
      <c r="B261" s="211" t="s">
        <v>5350</v>
      </c>
      <c r="C261" s="4" t="str">
        <f t="shared" si="42"/>
        <v>名称：大分県防災航空隊（県央飛行場）&lt;br&gt;住所：豊後大野市大野町田代2592-2&lt;br&gt;施設分類：行政機関&lt;br&gt;TEL：0974-34-2192&lt;br&gt;：&lt;br&gt;：&lt;br&gt;：&lt;br&gt;</v>
      </c>
      <c r="D261" s="211"/>
      <c r="E261" s="202"/>
      <c r="F261" s="202" t="s">
        <v>4570</v>
      </c>
      <c r="G261" s="202">
        <v>33.0278602101601</v>
      </c>
      <c r="H261" s="202">
        <v>131.50254965399199</v>
      </c>
      <c r="I261" s="202" t="s">
        <v>3254</v>
      </c>
      <c r="J261" s="202" t="s">
        <v>402</v>
      </c>
      <c r="K261" s="240" t="s">
        <v>400</v>
      </c>
      <c r="L261" s="240"/>
      <c r="M261" s="240"/>
      <c r="N261" s="240"/>
      <c r="O261" s="4" t="s">
        <v>4322</v>
      </c>
      <c r="P261" s="246">
        <v>1</v>
      </c>
      <c r="Q261" s="246"/>
      <c r="R261" s="246" t="str">
        <f t="shared" si="39"/>
        <v>FFFFFFFF</v>
      </c>
      <c r="S261" s="202">
        <v>100</v>
      </c>
      <c r="T261" s="202">
        <v>100</v>
      </c>
      <c r="U261" s="202">
        <v>100</v>
      </c>
      <c r="V261" s="202">
        <v>100</v>
      </c>
      <c r="X261" s="242"/>
      <c r="Z261" s="239">
        <f t="shared" si="43"/>
        <v>0</v>
      </c>
      <c r="AA261" s="253" t="s">
        <v>4179</v>
      </c>
      <c r="AB261" s="265" t="str">
        <f t="shared" si="46"/>
        <v>大分県防災航空隊（県央飛行場）</v>
      </c>
      <c r="AC261" s="254" t="s">
        <v>4194</v>
      </c>
      <c r="AD261" s="254" t="s">
        <v>4181</v>
      </c>
      <c r="AE261" s="254">
        <f t="shared" si="47"/>
        <v>0</v>
      </c>
      <c r="AF261" s="254" t="s">
        <v>4182</v>
      </c>
      <c r="AG261" s="254" t="s">
        <v>4183</v>
      </c>
      <c r="AH261" s="74" t="str">
        <f t="shared" si="48"/>
        <v>名称：大分県防災航空隊（県央飛行場）&lt;br&gt;住所：豊後大野市大野町田代2592-2&lt;br&gt;施設分類：行政機関&lt;br&gt;TEL：0974-34-2192&lt;br&gt;：&lt;br&gt;：&lt;br&gt;：&lt;br&gt;</v>
      </c>
      <c r="AI261" s="255" t="s">
        <v>4184</v>
      </c>
      <c r="AJ261" s="253" t="str">
        <f t="shared" si="40"/>
        <v>FFFFFFFF</v>
      </c>
      <c r="AK261" s="253" t="s">
        <v>4185</v>
      </c>
      <c r="AL261" s="265">
        <f t="shared" si="41"/>
        <v>1</v>
      </c>
      <c r="AM261" s="253" t="s">
        <v>4186</v>
      </c>
      <c r="AN261" s="253" t="s">
        <v>4187</v>
      </c>
      <c r="AO261" s="254">
        <f t="shared" si="44"/>
        <v>0</v>
      </c>
      <c r="AP261" s="253" t="s">
        <v>4188</v>
      </c>
      <c r="AQ261" s="74" t="str">
        <f t="shared" si="49"/>
        <v>https://cyberjapandata.gsi.go.jp/portal/sys/v4/symbols/385.png</v>
      </c>
      <c r="AR261" s="254" t="s">
        <v>4189</v>
      </c>
      <c r="AS261" s="254" t="s">
        <v>4190</v>
      </c>
      <c r="AT261" s="265">
        <f t="shared" si="50"/>
        <v>131.50254965399199</v>
      </c>
      <c r="AU261" s="254" t="s">
        <v>4191</v>
      </c>
      <c r="AV261" s="265">
        <f t="shared" si="51"/>
        <v>33.0278602101601</v>
      </c>
      <c r="AW261" s="254" t="s">
        <v>4192</v>
      </c>
      <c r="AX261" s="254" t="s">
        <v>4193</v>
      </c>
      <c r="AY261" s="244" t="str">
        <f t="shared" si="45"/>
        <v>&lt;Placemark&gt;&lt;name&gt;大分県防災航空隊（県央飛行場）&lt;/name&gt;&lt;Snippet maxLines="0"&gt;&lt;/Snippet&gt;&lt;description&gt;&lt;![CDATA[名称：大分県防災航空隊（県央飛行場）&lt;br&gt;住所：豊後大野市大野町田代2592-2&lt;br&gt;施設分類：行政機関&lt;br&gt;TEL：0974-34-2192&lt;br&gt;：&lt;br&gt;：&lt;br&gt;：&lt;br&gt;]]&gt;&lt;/description&gt;&lt;Style&gt;&lt;IconStyle&gt;&lt;color&gt;FFFFFFFF&lt;/color&gt;&lt;scale&gt;1&lt;/scale&gt;&lt;heading&gt;0&lt;/heading&gt;&lt;Icon&gt;&lt;href&gt;https://cyberjapandata.gsi.go.jp/portal/sys/v4/symbols/385.png&lt;/href&gt;&lt;/Icon&gt;&lt;/IconStyle&gt;&lt;/Style&gt;&lt;Point&gt;&lt;coordinates&gt;131.502549653992,33.0278602101601&lt;/coordinates&gt;&lt;/Point&gt;&lt;/Placemark&gt;</v>
      </c>
    </row>
    <row r="262" spans="1:51" ht="27">
      <c r="A262" s="198">
        <v>257</v>
      </c>
      <c r="B262" s="211" t="s">
        <v>5349</v>
      </c>
      <c r="C262" s="4" t="str">
        <f t="shared" si="42"/>
        <v>名称：陸上自衛隊西部方面隊　西部方面特科隊　第132特科大隊&lt;br&gt;住所：由布市湯布院町大字川上941&lt;br&gt;施設分類：行政機関&lt;br&gt;TEL：0977-84-2111&lt;br&gt;：佐伯市地域防災計画　資料編（R6.9月）より&lt;br&gt;：&lt;br&gt;：&lt;br&gt;</v>
      </c>
      <c r="D262" s="211"/>
      <c r="E262" s="202"/>
      <c r="F262" s="202" t="s">
        <v>4571</v>
      </c>
      <c r="G262" s="202">
        <v>33.268657491666303</v>
      </c>
      <c r="H262" s="202">
        <v>131.35954594946099</v>
      </c>
      <c r="I262" s="202" t="s">
        <v>3254</v>
      </c>
      <c r="J262" s="202" t="s">
        <v>4287</v>
      </c>
      <c r="K262" s="240" t="s">
        <v>411</v>
      </c>
      <c r="L262" s="240" t="s">
        <v>3255</v>
      </c>
      <c r="M262" s="240"/>
      <c r="N262" s="240"/>
      <c r="O262" s="4" t="s">
        <v>4324</v>
      </c>
      <c r="P262" s="246">
        <v>1</v>
      </c>
      <c r="Q262" s="246"/>
      <c r="R262" s="246" t="str">
        <f t="shared" ref="R262:R325" si="52">IF(OR(S262="",T262="",U262="",V262="")=TRUE,"ffffffff",DEC2HEX(S262/100*255,2)&amp;DEC2HEX(T262/100*255,2)&amp;DEC2HEX(U262/100*255,2)&amp;DEC2HEX(V262/100*255,2))</f>
        <v>FFFFFFFF</v>
      </c>
      <c r="S262" s="202">
        <v>100</v>
      </c>
      <c r="T262" s="202">
        <v>100</v>
      </c>
      <c r="U262" s="202">
        <v>100</v>
      </c>
      <c r="V262" s="202">
        <v>100</v>
      </c>
      <c r="X262" s="242"/>
      <c r="Z262" s="239">
        <f t="shared" si="43"/>
        <v>0</v>
      </c>
      <c r="AA262" s="253" t="s">
        <v>4179</v>
      </c>
      <c r="AB262" s="265" t="str">
        <f t="shared" si="46"/>
        <v>陸上自衛隊西部方面隊　西部方面特科隊　第132特科大隊</v>
      </c>
      <c r="AC262" s="254" t="s">
        <v>4194</v>
      </c>
      <c r="AD262" s="254" t="s">
        <v>4181</v>
      </c>
      <c r="AE262" s="254">
        <f t="shared" si="47"/>
        <v>0</v>
      </c>
      <c r="AF262" s="254" t="s">
        <v>4182</v>
      </c>
      <c r="AG262" s="254" t="s">
        <v>4183</v>
      </c>
      <c r="AH262" s="74" t="str">
        <f t="shared" si="48"/>
        <v>名称：陸上自衛隊西部方面隊　西部方面特科隊　第132特科大隊&lt;br&gt;住所：由布市湯布院町大字川上941&lt;br&gt;施設分類：行政機関&lt;br&gt;TEL：0977-84-2111&lt;br&gt;：佐伯市地域防災計画　資料編（R6.9月）より&lt;br&gt;：&lt;br&gt;：&lt;br&gt;</v>
      </c>
      <c r="AI262" s="255" t="s">
        <v>4184</v>
      </c>
      <c r="AJ262" s="253" t="str">
        <f t="shared" ref="AJ262:AJ325" si="53">R262</f>
        <v>FFFFFFFF</v>
      </c>
      <c r="AK262" s="253" t="s">
        <v>4185</v>
      </c>
      <c r="AL262" s="265">
        <f t="shared" ref="AL262:AL325" si="54">IF(OR(P262="",P262=0)=TRUE,1,P262)</f>
        <v>1</v>
      </c>
      <c r="AM262" s="253" t="s">
        <v>4186</v>
      </c>
      <c r="AN262" s="253" t="s">
        <v>4187</v>
      </c>
      <c r="AO262" s="254">
        <f t="shared" si="44"/>
        <v>0</v>
      </c>
      <c r="AP262" s="253" t="s">
        <v>4188</v>
      </c>
      <c r="AQ262" s="74" t="str">
        <f t="shared" si="49"/>
        <v>https://cyberjapandata.gsi.go.jp/portal/sys/v4/symbols/563.png</v>
      </c>
      <c r="AR262" s="254" t="s">
        <v>4189</v>
      </c>
      <c r="AS262" s="254" t="s">
        <v>4190</v>
      </c>
      <c r="AT262" s="265">
        <f t="shared" si="50"/>
        <v>131.35954594946099</v>
      </c>
      <c r="AU262" s="254" t="s">
        <v>4191</v>
      </c>
      <c r="AV262" s="265">
        <f t="shared" si="51"/>
        <v>33.268657491666303</v>
      </c>
      <c r="AW262" s="254" t="s">
        <v>4192</v>
      </c>
      <c r="AX262" s="254" t="s">
        <v>4193</v>
      </c>
      <c r="AY262" s="244" t="str">
        <f t="shared" si="45"/>
        <v>&lt;Placemark&gt;&lt;name&gt;陸上自衛隊西部方面隊　西部方面特科隊　第132特科大隊&lt;/name&gt;&lt;Snippet maxLines="0"&gt;&lt;/Snippet&gt;&lt;description&gt;&lt;![CDATA[名称：陸上自衛隊西部方面隊　西部方面特科隊　第132特科大隊&lt;br&gt;住所：由布市湯布院町大字川上941&lt;br&gt;施設分類：行政機関&lt;br&gt;TEL：0977-84-2111&lt;br&gt;：佐伯市地域防災計画　資料編（R6.9月）より&lt;br&gt;：&lt;br&gt;：&lt;br&gt;]]&gt;&lt;/description&gt;&lt;Style&gt;&lt;IconStyle&gt;&lt;color&gt;FFFFFFFF&lt;/color&gt;&lt;scale&gt;1&lt;/scale&gt;&lt;heading&gt;0&lt;/heading&gt;&lt;Icon&gt;&lt;href&gt;https://cyberjapandata.gsi.go.jp/portal/sys/v4/symbols/563.png&lt;/href&gt;&lt;/Icon&gt;&lt;/IconStyle&gt;&lt;/Style&gt;&lt;Point&gt;&lt;coordinates&gt;131.359545949461,33.2686574916663&lt;/coordinates&gt;&lt;/Point&gt;&lt;/Placemark&gt;</v>
      </c>
    </row>
    <row r="263" spans="1:51" ht="27">
      <c r="A263" s="198">
        <v>258</v>
      </c>
      <c r="B263" s="211" t="s">
        <v>5348</v>
      </c>
      <c r="C263" s="4" t="str">
        <f t="shared" ref="C263:C326" si="55">B$5&amp;"："&amp;B263&amp;"&lt;br&gt;"&amp;J$5&amp;"："&amp;J263&amp;"&lt;br&gt;"&amp;I$5&amp;"："&amp;I263&amp;"&lt;br&gt;"&amp;K$5&amp;"："&amp;K263&amp;"&lt;br&gt;"&amp;L$5&amp;"："&amp;L263&amp;"&lt;br&gt;"&amp;M$5&amp;"："&amp;M263&amp;"&lt;br&gt;"&amp;N$5&amp;"："&amp;N263&amp;"&lt;br&gt;"</f>
        <v>名称：海上自衛隊呉地方総幹部呉警備隊　佐伯基地分遣隊　警備科&lt;br&gt;住所：佐伯市鶴谷町3丁目3番37号&lt;br&gt;施設分類：行政機関&lt;br&gt;TEL：0972-22-0370&lt;br&gt;：佐伯市地域防災計画　資料編（R6.9月）より&lt;br&gt;：&lt;br&gt;：&lt;br&gt;</v>
      </c>
      <c r="D263" s="211"/>
      <c r="E263" s="202"/>
      <c r="F263" s="202" t="s">
        <v>4572</v>
      </c>
      <c r="G263" s="202">
        <v>32.968804296060597</v>
      </c>
      <c r="H263" s="202">
        <v>131.91412120698899</v>
      </c>
      <c r="I263" s="202" t="s">
        <v>3254</v>
      </c>
      <c r="J263" s="202" t="s">
        <v>414</v>
      </c>
      <c r="K263" s="240" t="s">
        <v>412</v>
      </c>
      <c r="L263" s="240" t="s">
        <v>3255</v>
      </c>
      <c r="M263" s="240"/>
      <c r="N263" s="240"/>
      <c r="O263" s="4" t="s">
        <v>4325</v>
      </c>
      <c r="P263" s="246">
        <v>1</v>
      </c>
      <c r="Q263" s="246"/>
      <c r="R263" s="246" t="str">
        <f t="shared" si="52"/>
        <v>FFFFFFFF</v>
      </c>
      <c r="S263" s="202">
        <v>100</v>
      </c>
      <c r="T263" s="202">
        <v>100</v>
      </c>
      <c r="U263" s="202">
        <v>100</v>
      </c>
      <c r="V263" s="202">
        <v>100</v>
      </c>
      <c r="X263" s="242"/>
      <c r="Z263" s="239">
        <f t="shared" ref="Z263:Z326" si="56">IF(H263="",1,0)</f>
        <v>0</v>
      </c>
      <c r="AA263" s="253" t="s">
        <v>4179</v>
      </c>
      <c r="AB263" s="265" t="str">
        <f t="shared" si="46"/>
        <v>海上自衛隊呉地方総幹部呉警備隊　佐伯基地分遣隊　警備科</v>
      </c>
      <c r="AC263" s="254" t="s">
        <v>4194</v>
      </c>
      <c r="AD263" s="254" t="s">
        <v>4181</v>
      </c>
      <c r="AE263" s="254">
        <f t="shared" si="47"/>
        <v>0</v>
      </c>
      <c r="AF263" s="254" t="s">
        <v>4182</v>
      </c>
      <c r="AG263" s="254" t="s">
        <v>4183</v>
      </c>
      <c r="AH263" s="74" t="str">
        <f t="shared" si="48"/>
        <v>名称：海上自衛隊呉地方総幹部呉警備隊　佐伯基地分遣隊　警備科&lt;br&gt;住所：佐伯市鶴谷町3丁目3番37号&lt;br&gt;施設分類：行政機関&lt;br&gt;TEL：0972-22-0370&lt;br&gt;：佐伯市地域防災計画　資料編（R6.9月）より&lt;br&gt;：&lt;br&gt;：&lt;br&gt;</v>
      </c>
      <c r="AI263" s="255" t="s">
        <v>4184</v>
      </c>
      <c r="AJ263" s="253" t="str">
        <f t="shared" si="53"/>
        <v>FFFFFFFF</v>
      </c>
      <c r="AK263" s="253" t="s">
        <v>4185</v>
      </c>
      <c r="AL263" s="265">
        <f t="shared" si="54"/>
        <v>1</v>
      </c>
      <c r="AM263" s="253" t="s">
        <v>4186</v>
      </c>
      <c r="AN263" s="253" t="s">
        <v>4187</v>
      </c>
      <c r="AO263" s="254">
        <f t="shared" ref="AO263:AO326" si="57">Q263</f>
        <v>0</v>
      </c>
      <c r="AP263" s="253" t="s">
        <v>4188</v>
      </c>
      <c r="AQ263" s="74" t="str">
        <f t="shared" si="49"/>
        <v>https://cyberjapandata.gsi.go.jp/portal/sys/v4/symbols/494.png</v>
      </c>
      <c r="AR263" s="254" t="s">
        <v>4189</v>
      </c>
      <c r="AS263" s="254" t="s">
        <v>4190</v>
      </c>
      <c r="AT263" s="265">
        <f t="shared" si="50"/>
        <v>131.91412120698899</v>
      </c>
      <c r="AU263" s="254" t="s">
        <v>4191</v>
      </c>
      <c r="AV263" s="265">
        <f t="shared" si="51"/>
        <v>32.968804296060597</v>
      </c>
      <c r="AW263" s="254" t="s">
        <v>4192</v>
      </c>
      <c r="AX263" s="254" t="s">
        <v>4193</v>
      </c>
      <c r="AY263" s="244" t="str">
        <f t="shared" ref="AY263:AY326" si="58">IF(AB263=0,"",IF(Z263=1,CONCATENATE(AA263,AB263,AC263,AD263,AE263,AF263,AG263,AH263,AI263,AJ263,AK263,AL263,AM263,AN263,AO263,AP263,AQ263,AR263,AX263),CONCATENATE(AA263,AB263,AC263,AG263,AH263,AI263,AJ263,AK263,AL263,AM263,AN263,AO263,AP263,AQ263,AR263,AS263,AT263,AU263,AV263,AW263,AX263)))</f>
        <v>&lt;Placemark&gt;&lt;name&gt;海上自衛隊呉地方総幹部呉警備隊　佐伯基地分遣隊　警備科&lt;/name&gt;&lt;Snippet maxLines="0"&gt;&lt;/Snippet&gt;&lt;description&gt;&lt;![CDATA[名称：海上自衛隊呉地方総幹部呉警備隊　佐伯基地分遣隊　警備科&lt;br&gt;住所：佐伯市鶴谷町3丁目3番37号&lt;br&gt;施設分類：行政機関&lt;br&gt;TEL：0972-22-0370&lt;br&gt;：佐伯市地域防災計画　資料編（R6.9月）より&lt;br&gt;：&lt;br&gt;：&lt;br&gt;]]&gt;&lt;/description&gt;&lt;Style&gt;&lt;IconStyle&gt;&lt;color&gt;FFFFFFFF&lt;/color&gt;&lt;scale&gt;1&lt;/scale&gt;&lt;heading&gt;0&lt;/heading&gt;&lt;Icon&gt;&lt;href&gt;https://cyberjapandata.gsi.go.jp/portal/sys/v4/symbols/494.png&lt;/href&gt;&lt;/Icon&gt;&lt;/IconStyle&gt;&lt;/Style&gt;&lt;Point&gt;&lt;coordinates&gt;131.914121206989,32.9688042960606&lt;/coordinates&gt;&lt;/Point&gt;&lt;/Placemark&gt;</v>
      </c>
    </row>
    <row r="264" spans="1:51">
      <c r="A264" s="198">
        <v>259</v>
      </c>
      <c r="B264" s="211" t="s">
        <v>5347</v>
      </c>
      <c r="C264" s="4" t="str">
        <f t="shared" si="55"/>
        <v>名称：気象庁福岡管区気象台　大分地方気象台&lt;br&gt;住所：大分市長浜町3丁目1番38号&lt;br&gt;施設分類：行政機関&lt;br&gt;TEL：097-532-0644&lt;br&gt;：佐伯市地域防災計画　資料編（R6.9月）より&lt;br&gt;：&lt;br&gt;：&lt;br&gt;</v>
      </c>
      <c r="D264" s="211"/>
      <c r="E264" s="202"/>
      <c r="F264" s="202" t="s">
        <v>4573</v>
      </c>
      <c r="G264" s="202">
        <v>33.236241803819098</v>
      </c>
      <c r="H264" s="202">
        <v>131.61962213626501</v>
      </c>
      <c r="I264" s="202" t="s">
        <v>3254</v>
      </c>
      <c r="J264" s="202" t="s">
        <v>421</v>
      </c>
      <c r="K264" s="240" t="s">
        <v>419</v>
      </c>
      <c r="L264" s="240" t="s">
        <v>3255</v>
      </c>
      <c r="M264" s="240"/>
      <c r="N264" s="240"/>
      <c r="O264" s="4" t="s">
        <v>4326</v>
      </c>
      <c r="P264" s="246">
        <v>1</v>
      </c>
      <c r="Q264" s="246"/>
      <c r="R264" s="246" t="str">
        <f t="shared" si="52"/>
        <v>FFFFFFFF</v>
      </c>
      <c r="S264" s="202">
        <v>100</v>
      </c>
      <c r="T264" s="202">
        <v>100</v>
      </c>
      <c r="U264" s="202">
        <v>100</v>
      </c>
      <c r="V264" s="202">
        <v>100</v>
      </c>
      <c r="X264" s="242"/>
      <c r="Z264" s="239">
        <f t="shared" si="56"/>
        <v>0</v>
      </c>
      <c r="AA264" s="253" t="s">
        <v>4179</v>
      </c>
      <c r="AB264" s="265" t="str">
        <f t="shared" ref="AB264:AB327" si="59">B264</f>
        <v>気象庁福岡管区気象台　大分地方気象台</v>
      </c>
      <c r="AC264" s="254" t="s">
        <v>4194</v>
      </c>
      <c r="AD264" s="254" t="s">
        <v>4181</v>
      </c>
      <c r="AE264" s="254">
        <f t="shared" ref="AE264:AE327" si="60">D264</f>
        <v>0</v>
      </c>
      <c r="AF264" s="254" t="s">
        <v>4182</v>
      </c>
      <c r="AG264" s="254" t="s">
        <v>4183</v>
      </c>
      <c r="AH264" s="74" t="str">
        <f t="shared" ref="AH264:AH327" si="61">C264</f>
        <v>名称：気象庁福岡管区気象台　大分地方気象台&lt;br&gt;住所：大分市長浜町3丁目1番38号&lt;br&gt;施設分類：行政機関&lt;br&gt;TEL：097-532-0644&lt;br&gt;：佐伯市地域防災計画　資料編（R6.9月）より&lt;br&gt;：&lt;br&gt;：&lt;br&gt;</v>
      </c>
      <c r="AI264" s="255" t="s">
        <v>4184</v>
      </c>
      <c r="AJ264" s="253" t="str">
        <f t="shared" si="53"/>
        <v>FFFFFFFF</v>
      </c>
      <c r="AK264" s="253" t="s">
        <v>4185</v>
      </c>
      <c r="AL264" s="265">
        <f t="shared" si="54"/>
        <v>1</v>
      </c>
      <c r="AM264" s="253" t="s">
        <v>4186</v>
      </c>
      <c r="AN264" s="253" t="s">
        <v>4187</v>
      </c>
      <c r="AO264" s="254">
        <f t="shared" si="57"/>
        <v>0</v>
      </c>
      <c r="AP264" s="253" t="s">
        <v>4188</v>
      </c>
      <c r="AQ264" s="74" t="str">
        <f t="shared" ref="AQ264:AQ327" si="62">O264</f>
        <v>https://cyberjapandata.gsi.go.jp/portal/sys/v4/symbols/384.png</v>
      </c>
      <c r="AR264" s="254" t="s">
        <v>4189</v>
      </c>
      <c r="AS264" s="254" t="s">
        <v>4190</v>
      </c>
      <c r="AT264" s="265">
        <f t="shared" ref="AT264:AT327" si="63">H264</f>
        <v>131.61962213626501</v>
      </c>
      <c r="AU264" s="254" t="s">
        <v>4191</v>
      </c>
      <c r="AV264" s="265">
        <f t="shared" ref="AV264:AV327" si="64">G264</f>
        <v>33.236241803819098</v>
      </c>
      <c r="AW264" s="254" t="s">
        <v>4192</v>
      </c>
      <c r="AX264" s="254" t="s">
        <v>4193</v>
      </c>
      <c r="AY264" s="244" t="str">
        <f t="shared" si="58"/>
        <v>&lt;Placemark&gt;&lt;name&gt;気象庁福岡管区気象台　大分地方気象台&lt;/name&gt;&lt;Snippet maxLines="0"&gt;&lt;/Snippet&gt;&lt;description&gt;&lt;![CDATA[名称：気象庁福岡管区気象台　大分地方気象台&lt;br&gt;住所：大分市長浜町3丁目1番38号&lt;br&gt;施設分類：行政機関&lt;br&gt;TEL：097-532-0644&lt;br&gt;：佐伯市地域防災計画　資料編（R6.9月）より&lt;br&gt;：&lt;br&gt;：&lt;br&gt;]]&gt;&lt;/description&gt;&lt;Style&gt;&lt;IconStyle&gt;&lt;color&gt;FFFFFFFF&lt;/color&gt;&lt;scale&gt;1&lt;/scale&gt;&lt;heading&gt;0&lt;/heading&gt;&lt;Icon&gt;&lt;href&gt;https://cyberjapandata.gsi.go.jp/portal/sys/v4/symbols/384.png&lt;/href&gt;&lt;/Icon&gt;&lt;/IconStyle&gt;&lt;/Style&gt;&lt;Point&gt;&lt;coordinates&gt;131.619622136265,33.2362418038191&lt;/coordinates&gt;&lt;/Point&gt;&lt;/Placemark&gt;</v>
      </c>
    </row>
    <row r="265" spans="1:51" ht="27">
      <c r="A265" s="198">
        <v>260</v>
      </c>
      <c r="B265" s="211" t="s">
        <v>5346</v>
      </c>
      <c r="C265" s="4" t="str">
        <f t="shared" si="55"/>
        <v>名称：第七管区海上保安本部　　大分海上保安部/佐伯海上保安署&lt;br&gt;住所：佐伯市鶴谷町2丁目3番30号&lt;br&gt;施設分類：行政機関&lt;br&gt;TEL：0972-22-4999&lt;br&gt;：佐伯市地域防災計画　資料編（R6.9月）より&lt;br&gt;：&lt;br&gt;：&lt;br&gt;</v>
      </c>
      <c r="D265" s="211"/>
      <c r="E265" s="245"/>
      <c r="F265" s="202" t="s">
        <v>4574</v>
      </c>
      <c r="G265" s="245">
        <v>32.974363338639499</v>
      </c>
      <c r="H265" s="202">
        <v>131.910054243746</v>
      </c>
      <c r="I265" s="245" t="s">
        <v>3254</v>
      </c>
      <c r="J265" s="245" t="s">
        <v>424</v>
      </c>
      <c r="K265" s="240" t="s">
        <v>422</v>
      </c>
      <c r="L265" s="240" t="s">
        <v>3255</v>
      </c>
      <c r="M265" s="240"/>
      <c r="N265" s="240"/>
      <c r="O265" s="4" t="s">
        <v>4326</v>
      </c>
      <c r="P265" s="246">
        <v>1</v>
      </c>
      <c r="Q265" s="246"/>
      <c r="R265" s="246" t="str">
        <f t="shared" si="52"/>
        <v>FFFFFFFF</v>
      </c>
      <c r="S265" s="202">
        <v>100</v>
      </c>
      <c r="T265" s="202">
        <v>100</v>
      </c>
      <c r="U265" s="202">
        <v>100</v>
      </c>
      <c r="V265" s="202">
        <v>100</v>
      </c>
      <c r="X265" s="242"/>
      <c r="Z265" s="239">
        <f t="shared" si="56"/>
        <v>0</v>
      </c>
      <c r="AA265" s="253" t="s">
        <v>4179</v>
      </c>
      <c r="AB265" s="265" t="str">
        <f t="shared" si="59"/>
        <v>第七管区海上保安本部　　大分海上保安部/佐伯海上保安署</v>
      </c>
      <c r="AC265" s="254" t="s">
        <v>4194</v>
      </c>
      <c r="AD265" s="254" t="s">
        <v>4181</v>
      </c>
      <c r="AE265" s="254">
        <f t="shared" si="60"/>
        <v>0</v>
      </c>
      <c r="AF265" s="254" t="s">
        <v>4182</v>
      </c>
      <c r="AG265" s="254" t="s">
        <v>4183</v>
      </c>
      <c r="AH265" s="74" t="str">
        <f t="shared" si="61"/>
        <v>名称：第七管区海上保安本部　　大分海上保安部/佐伯海上保安署&lt;br&gt;住所：佐伯市鶴谷町2丁目3番30号&lt;br&gt;施設分類：行政機関&lt;br&gt;TEL：0972-22-4999&lt;br&gt;：佐伯市地域防災計画　資料編（R6.9月）より&lt;br&gt;：&lt;br&gt;：&lt;br&gt;</v>
      </c>
      <c r="AI265" s="255" t="s">
        <v>4184</v>
      </c>
      <c r="AJ265" s="253" t="str">
        <f t="shared" si="53"/>
        <v>FFFFFFFF</v>
      </c>
      <c r="AK265" s="253" t="s">
        <v>4185</v>
      </c>
      <c r="AL265" s="265">
        <f t="shared" si="54"/>
        <v>1</v>
      </c>
      <c r="AM265" s="253" t="s">
        <v>4186</v>
      </c>
      <c r="AN265" s="253" t="s">
        <v>4187</v>
      </c>
      <c r="AO265" s="254">
        <f t="shared" si="57"/>
        <v>0</v>
      </c>
      <c r="AP265" s="253" t="s">
        <v>4188</v>
      </c>
      <c r="AQ265" s="74" t="str">
        <f t="shared" si="62"/>
        <v>https://cyberjapandata.gsi.go.jp/portal/sys/v4/symbols/384.png</v>
      </c>
      <c r="AR265" s="254" t="s">
        <v>4189</v>
      </c>
      <c r="AS265" s="254" t="s">
        <v>4190</v>
      </c>
      <c r="AT265" s="265">
        <f t="shared" si="63"/>
        <v>131.910054243746</v>
      </c>
      <c r="AU265" s="254" t="s">
        <v>4191</v>
      </c>
      <c r="AV265" s="265">
        <f t="shared" si="64"/>
        <v>32.974363338639499</v>
      </c>
      <c r="AW265" s="254" t="s">
        <v>4192</v>
      </c>
      <c r="AX265" s="254" t="s">
        <v>4193</v>
      </c>
      <c r="AY265" s="244" t="str">
        <f t="shared" si="58"/>
        <v>&lt;Placemark&gt;&lt;name&gt;第七管区海上保安本部　　大分海上保安部/佐伯海上保安署&lt;/name&gt;&lt;Snippet maxLines="0"&gt;&lt;/Snippet&gt;&lt;description&gt;&lt;![CDATA[名称：第七管区海上保安本部　　大分海上保安部/佐伯海上保安署&lt;br&gt;住所：佐伯市鶴谷町2丁目3番30号&lt;br&gt;施設分類：行政機関&lt;br&gt;TEL：0972-22-4999&lt;br&gt;：佐伯市地域防災計画　資料編（R6.9月）より&lt;br&gt;：&lt;br&gt;：&lt;br&gt;]]&gt;&lt;/description&gt;&lt;Style&gt;&lt;IconStyle&gt;&lt;color&gt;FFFFFFFF&lt;/color&gt;&lt;scale&gt;1&lt;/scale&gt;&lt;heading&gt;0&lt;/heading&gt;&lt;Icon&gt;&lt;href&gt;https://cyberjapandata.gsi.go.jp/portal/sys/v4/symbols/384.png&lt;/href&gt;&lt;/Icon&gt;&lt;/IconStyle&gt;&lt;/Style&gt;&lt;Point&gt;&lt;coordinates&gt;131.910054243746,32.9743633386395&lt;/coordinates&gt;&lt;/Point&gt;&lt;/Placemark&gt;</v>
      </c>
    </row>
    <row r="266" spans="1:51" ht="27">
      <c r="A266" s="198">
        <v>261</v>
      </c>
      <c r="B266" s="211" t="s">
        <v>5345</v>
      </c>
      <c r="C266" s="4" t="str">
        <f t="shared" si="55"/>
        <v>名称：国土交通省九州地方整備局　佐伯河川国道事務所&lt;br&gt;住所：佐伯市長島町4丁目14番14号&lt;br&gt;施設分類：行政機関&lt;br&gt;TEL：0972-22-1880&lt;br&gt;：佐伯市地域防災計画　資料編（R6.9月）より&lt;br&gt;：&lt;br&gt;：&lt;br&gt;</v>
      </c>
      <c r="D266" s="211"/>
      <c r="E266" s="245"/>
      <c r="F266" s="202" t="s">
        <v>4575</v>
      </c>
      <c r="G266" s="245">
        <v>32.953779707410597</v>
      </c>
      <c r="H266" s="202">
        <v>131.90634497836899</v>
      </c>
      <c r="I266" s="245" t="s">
        <v>3254</v>
      </c>
      <c r="J266" s="245" t="s">
        <v>4288</v>
      </c>
      <c r="K266" s="240" t="s">
        <v>425</v>
      </c>
      <c r="L266" s="240" t="s">
        <v>3255</v>
      </c>
      <c r="M266" s="240"/>
      <c r="N266" s="240"/>
      <c r="O266" s="4" t="s">
        <v>4326</v>
      </c>
      <c r="P266" s="246">
        <v>1</v>
      </c>
      <c r="Q266" s="246"/>
      <c r="R266" s="246" t="str">
        <f t="shared" si="52"/>
        <v>FFFFFFFF</v>
      </c>
      <c r="S266" s="202">
        <v>100</v>
      </c>
      <c r="T266" s="202">
        <v>100</v>
      </c>
      <c r="U266" s="202">
        <v>100</v>
      </c>
      <c r="V266" s="202">
        <v>100</v>
      </c>
      <c r="X266" s="242"/>
      <c r="Z266" s="239">
        <f t="shared" si="56"/>
        <v>0</v>
      </c>
      <c r="AA266" s="253" t="s">
        <v>4179</v>
      </c>
      <c r="AB266" s="265" t="str">
        <f t="shared" si="59"/>
        <v>国土交通省九州地方整備局　佐伯河川国道事務所</v>
      </c>
      <c r="AC266" s="254" t="s">
        <v>4194</v>
      </c>
      <c r="AD266" s="254" t="s">
        <v>4181</v>
      </c>
      <c r="AE266" s="254">
        <f t="shared" si="60"/>
        <v>0</v>
      </c>
      <c r="AF266" s="254" t="s">
        <v>4182</v>
      </c>
      <c r="AG266" s="254" t="s">
        <v>4183</v>
      </c>
      <c r="AH266" s="74" t="str">
        <f t="shared" si="61"/>
        <v>名称：国土交通省九州地方整備局　佐伯河川国道事務所&lt;br&gt;住所：佐伯市長島町4丁目14番14号&lt;br&gt;施設分類：行政機関&lt;br&gt;TEL：0972-22-1880&lt;br&gt;：佐伯市地域防災計画　資料編（R6.9月）より&lt;br&gt;：&lt;br&gt;：&lt;br&gt;</v>
      </c>
      <c r="AI266" s="255" t="s">
        <v>4184</v>
      </c>
      <c r="AJ266" s="253" t="str">
        <f t="shared" si="53"/>
        <v>FFFFFFFF</v>
      </c>
      <c r="AK266" s="253" t="s">
        <v>4185</v>
      </c>
      <c r="AL266" s="265">
        <f t="shared" si="54"/>
        <v>1</v>
      </c>
      <c r="AM266" s="253" t="s">
        <v>4186</v>
      </c>
      <c r="AN266" s="253" t="s">
        <v>4187</v>
      </c>
      <c r="AO266" s="254">
        <f t="shared" si="57"/>
        <v>0</v>
      </c>
      <c r="AP266" s="253" t="s">
        <v>4188</v>
      </c>
      <c r="AQ266" s="74" t="str">
        <f t="shared" si="62"/>
        <v>https://cyberjapandata.gsi.go.jp/portal/sys/v4/symbols/384.png</v>
      </c>
      <c r="AR266" s="254" t="s">
        <v>4189</v>
      </c>
      <c r="AS266" s="254" t="s">
        <v>4190</v>
      </c>
      <c r="AT266" s="265">
        <f t="shared" si="63"/>
        <v>131.90634497836899</v>
      </c>
      <c r="AU266" s="254" t="s">
        <v>4191</v>
      </c>
      <c r="AV266" s="265">
        <f t="shared" si="64"/>
        <v>32.953779707410597</v>
      </c>
      <c r="AW266" s="254" t="s">
        <v>4192</v>
      </c>
      <c r="AX266" s="254" t="s">
        <v>4193</v>
      </c>
      <c r="AY266" s="244" t="str">
        <f t="shared" si="58"/>
        <v>&lt;Placemark&gt;&lt;name&gt;国土交通省九州地方整備局　佐伯河川国道事務所&lt;/name&gt;&lt;Snippet maxLines="0"&gt;&lt;/Snippet&gt;&lt;description&gt;&lt;![CDATA[名称：国土交通省九州地方整備局　佐伯河川国道事務所&lt;br&gt;住所：佐伯市長島町4丁目14番14号&lt;br&gt;施設分類：行政機関&lt;br&gt;TEL：0972-22-1880&lt;br&gt;：佐伯市地域防災計画　資料編（R6.9月）より&lt;br&gt;：&lt;br&gt;：&lt;br&gt;]]&gt;&lt;/description&gt;&lt;Style&gt;&lt;IconStyle&gt;&lt;color&gt;FFFFFFFF&lt;/color&gt;&lt;scale&gt;1&lt;/scale&gt;&lt;heading&gt;0&lt;/heading&gt;&lt;Icon&gt;&lt;href&gt;https://cyberjapandata.gsi.go.jp/portal/sys/v4/symbols/384.png&lt;/href&gt;&lt;/Icon&gt;&lt;/IconStyle&gt;&lt;/Style&gt;&lt;Point&gt;&lt;coordinates&gt;131.906344978369,32.9537797074106&lt;/coordinates&gt;&lt;/Point&gt;&lt;/Placemark&gt;</v>
      </c>
    </row>
    <row r="267" spans="1:51">
      <c r="A267" s="198">
        <v>262</v>
      </c>
      <c r="B267" s="211" t="s">
        <v>5344</v>
      </c>
      <c r="C267" s="4" t="str">
        <f t="shared" si="55"/>
        <v>名称：佐伯河川国道事務所　佐伯出張所&lt;br&gt;住所：佐伯市弥生大字井崎1244-１&lt;br&gt;施設分類：行政機関&lt;br&gt;TEL：0972-22-1794&lt;br&gt;：&lt;br&gt;：&lt;br&gt;：&lt;br&gt;</v>
      </c>
      <c r="D267" s="211"/>
      <c r="E267" s="202"/>
      <c r="F267" s="202" t="s">
        <v>4576</v>
      </c>
      <c r="G267" s="202">
        <v>32.969673522084101</v>
      </c>
      <c r="H267" s="202">
        <v>131.83961116769299</v>
      </c>
      <c r="I267" s="202" t="s">
        <v>3254</v>
      </c>
      <c r="J267" s="202" t="s">
        <v>723</v>
      </c>
      <c r="K267" s="240" t="s">
        <v>3265</v>
      </c>
      <c r="L267" s="240"/>
      <c r="M267" s="240"/>
      <c r="N267" s="240"/>
      <c r="O267" s="4" t="s">
        <v>4326</v>
      </c>
      <c r="P267" s="246">
        <v>1</v>
      </c>
      <c r="Q267" s="246"/>
      <c r="R267" s="246" t="str">
        <f t="shared" si="52"/>
        <v>FFFFFFFF</v>
      </c>
      <c r="S267" s="202">
        <v>100</v>
      </c>
      <c r="T267" s="202">
        <v>100</v>
      </c>
      <c r="U267" s="202">
        <v>100</v>
      </c>
      <c r="V267" s="202">
        <v>100</v>
      </c>
      <c r="X267" s="242"/>
      <c r="Z267" s="239">
        <f t="shared" si="56"/>
        <v>0</v>
      </c>
      <c r="AA267" s="253" t="s">
        <v>4179</v>
      </c>
      <c r="AB267" s="265" t="str">
        <f t="shared" si="59"/>
        <v>佐伯河川国道事務所　佐伯出張所</v>
      </c>
      <c r="AC267" s="254" t="s">
        <v>4194</v>
      </c>
      <c r="AD267" s="254" t="s">
        <v>4181</v>
      </c>
      <c r="AE267" s="254">
        <f t="shared" si="60"/>
        <v>0</v>
      </c>
      <c r="AF267" s="254" t="s">
        <v>4182</v>
      </c>
      <c r="AG267" s="254" t="s">
        <v>4183</v>
      </c>
      <c r="AH267" s="74" t="str">
        <f t="shared" si="61"/>
        <v>名称：佐伯河川国道事務所　佐伯出張所&lt;br&gt;住所：佐伯市弥生大字井崎1244-１&lt;br&gt;施設分類：行政機関&lt;br&gt;TEL：0972-22-1794&lt;br&gt;：&lt;br&gt;：&lt;br&gt;：&lt;br&gt;</v>
      </c>
      <c r="AI267" s="255" t="s">
        <v>4184</v>
      </c>
      <c r="AJ267" s="253" t="str">
        <f t="shared" si="53"/>
        <v>FFFFFFFF</v>
      </c>
      <c r="AK267" s="253" t="s">
        <v>4185</v>
      </c>
      <c r="AL267" s="265">
        <f t="shared" si="54"/>
        <v>1</v>
      </c>
      <c r="AM267" s="253" t="s">
        <v>4186</v>
      </c>
      <c r="AN267" s="253" t="s">
        <v>4187</v>
      </c>
      <c r="AO267" s="254">
        <f t="shared" si="57"/>
        <v>0</v>
      </c>
      <c r="AP267" s="253" t="s">
        <v>4188</v>
      </c>
      <c r="AQ267" s="74" t="str">
        <f t="shared" si="62"/>
        <v>https://cyberjapandata.gsi.go.jp/portal/sys/v4/symbols/384.png</v>
      </c>
      <c r="AR267" s="254" t="s">
        <v>4189</v>
      </c>
      <c r="AS267" s="254" t="s">
        <v>4190</v>
      </c>
      <c r="AT267" s="265">
        <f t="shared" si="63"/>
        <v>131.83961116769299</v>
      </c>
      <c r="AU267" s="254" t="s">
        <v>4191</v>
      </c>
      <c r="AV267" s="265">
        <f t="shared" si="64"/>
        <v>32.969673522084101</v>
      </c>
      <c r="AW267" s="254" t="s">
        <v>4192</v>
      </c>
      <c r="AX267" s="254" t="s">
        <v>4193</v>
      </c>
      <c r="AY267" s="244" t="str">
        <f t="shared" si="58"/>
        <v>&lt;Placemark&gt;&lt;name&gt;佐伯河川国道事務所　佐伯出張所&lt;/name&gt;&lt;Snippet maxLines="0"&gt;&lt;/Snippet&gt;&lt;description&gt;&lt;![CDATA[名称：佐伯河川国道事務所　佐伯出張所&lt;br&gt;住所：佐伯市弥生大字井崎1244-１&lt;br&gt;施設分類：行政機関&lt;br&gt;TEL：0972-22-1794&lt;br&gt;：&lt;br&gt;：&lt;br&gt;：&lt;br&gt;]]&gt;&lt;/description&gt;&lt;Style&gt;&lt;IconStyle&gt;&lt;color&gt;FFFFFFFF&lt;/color&gt;&lt;scale&gt;1&lt;/scale&gt;&lt;heading&gt;0&lt;/heading&gt;&lt;Icon&gt;&lt;href&gt;https://cyberjapandata.gsi.go.jp/portal/sys/v4/symbols/384.png&lt;/href&gt;&lt;/Icon&gt;&lt;/IconStyle&gt;&lt;/Style&gt;&lt;Point&gt;&lt;coordinates&gt;131.839611167693,32.9696735220841&lt;/coordinates&gt;&lt;/Point&gt;&lt;/Placemark&gt;</v>
      </c>
    </row>
    <row r="268" spans="1:51" ht="27">
      <c r="A268" s="198">
        <v>263</v>
      </c>
      <c r="B268" s="211" t="s">
        <v>5343</v>
      </c>
      <c r="C268" s="4" t="str">
        <f t="shared" si="55"/>
        <v>名称：国土交通省九州運輸局大分運輸支局総務企画部門&lt;br&gt;住所：大分市大州浜1丁目1番45号&lt;br&gt;施設分類：行政機関&lt;br&gt;TEL：097-558-2235&lt;br&gt;：佐伯市地域防災計画　資料編（R6.9月）より&lt;br&gt;：&lt;br&gt;：&lt;br&gt;</v>
      </c>
      <c r="D268" s="211"/>
      <c r="E268" s="202"/>
      <c r="F268" s="202" t="s">
        <v>4577</v>
      </c>
      <c r="G268" s="202">
        <v>33.248768818368802</v>
      </c>
      <c r="H268" s="202">
        <v>131.630306596444</v>
      </c>
      <c r="I268" s="202" t="s">
        <v>3254</v>
      </c>
      <c r="J268" s="202" t="s">
        <v>428</v>
      </c>
      <c r="K268" s="240" t="s">
        <v>4306</v>
      </c>
      <c r="L268" s="240" t="s">
        <v>3255</v>
      </c>
      <c r="M268" s="240"/>
      <c r="N268" s="240"/>
      <c r="O268" s="4" t="s">
        <v>4326</v>
      </c>
      <c r="P268" s="246">
        <v>1</v>
      </c>
      <c r="Q268" s="246"/>
      <c r="R268" s="246" t="str">
        <f t="shared" si="52"/>
        <v>FFFFFFFF</v>
      </c>
      <c r="S268" s="202">
        <v>100</v>
      </c>
      <c r="T268" s="202">
        <v>100</v>
      </c>
      <c r="U268" s="202">
        <v>100</v>
      </c>
      <c r="V268" s="202">
        <v>100</v>
      </c>
      <c r="X268" s="242"/>
      <c r="Z268" s="239">
        <f t="shared" si="56"/>
        <v>0</v>
      </c>
      <c r="AA268" s="253" t="s">
        <v>4179</v>
      </c>
      <c r="AB268" s="265" t="str">
        <f t="shared" si="59"/>
        <v>国土交通省九州運輸局大分運輸支局総務企画部門</v>
      </c>
      <c r="AC268" s="254" t="s">
        <v>4194</v>
      </c>
      <c r="AD268" s="254" t="s">
        <v>4181</v>
      </c>
      <c r="AE268" s="254">
        <f t="shared" si="60"/>
        <v>0</v>
      </c>
      <c r="AF268" s="254" t="s">
        <v>4182</v>
      </c>
      <c r="AG268" s="254" t="s">
        <v>4183</v>
      </c>
      <c r="AH268" s="74" t="str">
        <f t="shared" si="61"/>
        <v>名称：国土交通省九州運輸局大分運輸支局総務企画部門&lt;br&gt;住所：大分市大州浜1丁目1番45号&lt;br&gt;施設分類：行政機関&lt;br&gt;TEL：097-558-2235&lt;br&gt;：佐伯市地域防災計画　資料編（R6.9月）より&lt;br&gt;：&lt;br&gt;：&lt;br&gt;</v>
      </c>
      <c r="AI268" s="255" t="s">
        <v>4184</v>
      </c>
      <c r="AJ268" s="253" t="str">
        <f t="shared" si="53"/>
        <v>FFFFFFFF</v>
      </c>
      <c r="AK268" s="253" t="s">
        <v>4185</v>
      </c>
      <c r="AL268" s="265">
        <f t="shared" si="54"/>
        <v>1</v>
      </c>
      <c r="AM268" s="253" t="s">
        <v>4186</v>
      </c>
      <c r="AN268" s="253" t="s">
        <v>4187</v>
      </c>
      <c r="AO268" s="254">
        <f t="shared" si="57"/>
        <v>0</v>
      </c>
      <c r="AP268" s="253" t="s">
        <v>4188</v>
      </c>
      <c r="AQ268" s="74" t="str">
        <f t="shared" si="62"/>
        <v>https://cyberjapandata.gsi.go.jp/portal/sys/v4/symbols/384.png</v>
      </c>
      <c r="AR268" s="254" t="s">
        <v>4189</v>
      </c>
      <c r="AS268" s="254" t="s">
        <v>4190</v>
      </c>
      <c r="AT268" s="265">
        <f t="shared" si="63"/>
        <v>131.630306596444</v>
      </c>
      <c r="AU268" s="254" t="s">
        <v>4191</v>
      </c>
      <c r="AV268" s="265">
        <f t="shared" si="64"/>
        <v>33.248768818368802</v>
      </c>
      <c r="AW268" s="254" t="s">
        <v>4192</v>
      </c>
      <c r="AX268" s="254" t="s">
        <v>4193</v>
      </c>
      <c r="AY268" s="244" t="str">
        <f t="shared" si="58"/>
        <v>&lt;Placemark&gt;&lt;name&gt;国土交通省九州運輸局大分運輸支局総務企画部門&lt;/name&gt;&lt;Snippet maxLines="0"&gt;&lt;/Snippet&gt;&lt;description&gt;&lt;![CDATA[名称：国土交通省九州運輸局大分運輸支局総務企画部門&lt;br&gt;住所：大分市大州浜1丁目1番45号&lt;br&gt;施設分類：行政機関&lt;br&gt;TEL：097-558-2235&lt;br&gt;：佐伯市地域防災計画　資料編（R6.9月）より&lt;br&gt;：&lt;br&gt;：&lt;br&gt;]]&gt;&lt;/description&gt;&lt;Style&gt;&lt;IconStyle&gt;&lt;color&gt;FFFFFFFF&lt;/color&gt;&lt;scale&gt;1&lt;/scale&gt;&lt;heading&gt;0&lt;/heading&gt;&lt;Icon&gt;&lt;href&gt;https://cyberjapandata.gsi.go.jp/portal/sys/v4/symbols/384.png&lt;/href&gt;&lt;/Icon&gt;&lt;/IconStyle&gt;&lt;/Style&gt;&lt;Point&gt;&lt;coordinates&gt;131.630306596444,33.2487688183688&lt;/coordinates&gt;&lt;/Point&gt;&lt;/Placemark&gt;</v>
      </c>
    </row>
    <row r="269" spans="1:51">
      <c r="A269" s="198">
        <v>264</v>
      </c>
      <c r="B269" s="211" t="s">
        <v>5265</v>
      </c>
      <c r="C269" s="4" t="str">
        <f t="shared" si="55"/>
        <v>名称：佐伯市総合運動公園&lt;br&gt;住所：佐伯市長谷2614&lt;br&gt;施設分類：行政機関&lt;br&gt;TEL：&lt;br&gt;：防災拠点・輸送拠点（緊急輸送基地）&lt;br&gt;：&lt;br&gt;：&lt;br&gt;</v>
      </c>
      <c r="D269" s="211"/>
      <c r="E269" s="202"/>
      <c r="F269" s="202" t="s">
        <v>4578</v>
      </c>
      <c r="G269" s="202">
        <v>32.926542680707897</v>
      </c>
      <c r="H269" s="202">
        <v>131.86695811385701</v>
      </c>
      <c r="I269" s="202" t="s">
        <v>3254</v>
      </c>
      <c r="J269" s="202" t="s">
        <v>3220</v>
      </c>
      <c r="K269" s="240"/>
      <c r="L269" s="240" t="s">
        <v>709</v>
      </c>
      <c r="M269" s="240"/>
      <c r="N269" s="240"/>
      <c r="O269" s="4" t="s">
        <v>4327</v>
      </c>
      <c r="P269" s="246">
        <v>1</v>
      </c>
      <c r="Q269" s="246"/>
      <c r="R269" s="246" t="str">
        <f t="shared" si="52"/>
        <v>FFFFFFFF</v>
      </c>
      <c r="S269" s="202">
        <v>100</v>
      </c>
      <c r="T269" s="202">
        <v>100</v>
      </c>
      <c r="U269" s="202">
        <v>100</v>
      </c>
      <c r="V269" s="202">
        <v>100</v>
      </c>
      <c r="X269" s="242"/>
      <c r="Z269" s="239">
        <f t="shared" si="56"/>
        <v>0</v>
      </c>
      <c r="AA269" s="253" t="s">
        <v>4179</v>
      </c>
      <c r="AB269" s="265" t="str">
        <f t="shared" si="59"/>
        <v>佐伯市総合運動公園</v>
      </c>
      <c r="AC269" s="254" t="s">
        <v>4194</v>
      </c>
      <c r="AD269" s="254" t="s">
        <v>4181</v>
      </c>
      <c r="AE269" s="254">
        <f t="shared" si="60"/>
        <v>0</v>
      </c>
      <c r="AF269" s="254" t="s">
        <v>4182</v>
      </c>
      <c r="AG269" s="254" t="s">
        <v>4183</v>
      </c>
      <c r="AH269" s="74" t="str">
        <f t="shared" si="61"/>
        <v>名称：佐伯市総合運動公園&lt;br&gt;住所：佐伯市長谷2614&lt;br&gt;施設分類：行政機関&lt;br&gt;TEL：&lt;br&gt;：防災拠点・輸送拠点（緊急輸送基地）&lt;br&gt;：&lt;br&gt;：&lt;br&gt;</v>
      </c>
      <c r="AI269" s="255" t="s">
        <v>4184</v>
      </c>
      <c r="AJ269" s="253" t="str">
        <f t="shared" si="53"/>
        <v>FFFFFFFF</v>
      </c>
      <c r="AK269" s="253" t="s">
        <v>4185</v>
      </c>
      <c r="AL269" s="265">
        <f t="shared" si="54"/>
        <v>1</v>
      </c>
      <c r="AM269" s="253" t="s">
        <v>4186</v>
      </c>
      <c r="AN269" s="253" t="s">
        <v>4187</v>
      </c>
      <c r="AO269" s="254">
        <f t="shared" si="57"/>
        <v>0</v>
      </c>
      <c r="AP269" s="253" t="s">
        <v>4188</v>
      </c>
      <c r="AQ269" s="74" t="str">
        <f t="shared" si="62"/>
        <v>https://cyberjapandata.gsi.go.jp/portal/sys/v4/symbols/515.png</v>
      </c>
      <c r="AR269" s="254" t="s">
        <v>4189</v>
      </c>
      <c r="AS269" s="254" t="s">
        <v>4190</v>
      </c>
      <c r="AT269" s="265">
        <f t="shared" si="63"/>
        <v>131.86695811385701</v>
      </c>
      <c r="AU269" s="254" t="s">
        <v>4191</v>
      </c>
      <c r="AV269" s="265">
        <f t="shared" si="64"/>
        <v>32.926542680707897</v>
      </c>
      <c r="AW269" s="254" t="s">
        <v>4192</v>
      </c>
      <c r="AX269" s="254" t="s">
        <v>4193</v>
      </c>
      <c r="AY269" s="244" t="str">
        <f t="shared" si="58"/>
        <v>&lt;Placemark&gt;&lt;name&gt;佐伯市総合運動公園&lt;/name&gt;&lt;Snippet maxLines="0"&gt;&lt;/Snippet&gt;&lt;description&gt;&lt;![CDATA[名称：佐伯市総合運動公園&lt;br&gt;住所：佐伯市長谷2614&lt;br&gt;施設分類：行政機関&lt;br&gt;TEL：&lt;br&gt;：防災拠点・輸送拠点（緊急輸送基地）&lt;br&gt;：&lt;br&gt;：&lt;br&gt;]]&gt;&lt;/description&gt;&lt;Style&gt;&lt;IconStyle&gt;&lt;color&gt;FFFFFFFF&lt;/color&gt;&lt;scale&gt;1&lt;/scale&gt;&lt;heading&gt;0&lt;/heading&gt;&lt;Icon&gt;&lt;href&gt;https://cyberjapandata.gsi.go.jp/portal/sys/v4/symbols/515.png&lt;/href&gt;&lt;/Icon&gt;&lt;/IconStyle&gt;&lt;/Style&gt;&lt;Point&gt;&lt;coordinates&gt;131.866958113857,32.9265426807079&lt;/coordinates&gt;&lt;/Point&gt;&lt;/Placemark&gt;</v>
      </c>
    </row>
    <row r="270" spans="1:51">
      <c r="A270" s="198">
        <v>265</v>
      </c>
      <c r="B270" s="211" t="s">
        <v>5342</v>
      </c>
      <c r="C270" s="4" t="str">
        <f t="shared" si="55"/>
        <v>名称：保健福祉総合センター和楽&lt;br&gt;住所：佐伯市向島1丁目3番8号&lt;br&gt;施設分類：行政機関&lt;br&gt;TEL：0972-23-5115&lt;br&gt;：市保健センター&lt;br&gt;：&lt;br&gt;：&lt;br&gt;</v>
      </c>
      <c r="D270" s="211"/>
      <c r="E270" s="202"/>
      <c r="F270" s="202" t="s">
        <v>4579</v>
      </c>
      <c r="G270" s="202">
        <v>32.958276241051898</v>
      </c>
      <c r="H270" s="202">
        <v>131.899778664086</v>
      </c>
      <c r="I270" s="202" t="s">
        <v>3254</v>
      </c>
      <c r="J270" s="202" t="s">
        <v>283</v>
      </c>
      <c r="K270" s="240" t="s">
        <v>766</v>
      </c>
      <c r="L270" s="240" t="s">
        <v>765</v>
      </c>
      <c r="M270" s="240"/>
      <c r="N270" s="240"/>
      <c r="O270" s="4" t="s">
        <v>4323</v>
      </c>
      <c r="P270" s="246">
        <v>1</v>
      </c>
      <c r="Q270" s="246"/>
      <c r="R270" s="246" t="str">
        <f t="shared" si="52"/>
        <v>FFFFFFFF</v>
      </c>
      <c r="S270" s="202">
        <v>100</v>
      </c>
      <c r="T270" s="202">
        <v>100</v>
      </c>
      <c r="U270" s="202">
        <v>100</v>
      </c>
      <c r="V270" s="202">
        <v>100</v>
      </c>
      <c r="X270" s="242"/>
      <c r="Z270" s="239">
        <f t="shared" si="56"/>
        <v>0</v>
      </c>
      <c r="AA270" s="253" t="s">
        <v>4179</v>
      </c>
      <c r="AB270" s="265" t="str">
        <f t="shared" si="59"/>
        <v>保健福祉総合センター和楽</v>
      </c>
      <c r="AC270" s="254" t="s">
        <v>4194</v>
      </c>
      <c r="AD270" s="254" t="s">
        <v>4181</v>
      </c>
      <c r="AE270" s="254">
        <f t="shared" si="60"/>
        <v>0</v>
      </c>
      <c r="AF270" s="254" t="s">
        <v>4182</v>
      </c>
      <c r="AG270" s="254" t="s">
        <v>4183</v>
      </c>
      <c r="AH270" s="74" t="str">
        <f t="shared" si="61"/>
        <v>名称：保健福祉総合センター和楽&lt;br&gt;住所：佐伯市向島1丁目3番8号&lt;br&gt;施設分類：行政機関&lt;br&gt;TEL：0972-23-5115&lt;br&gt;：市保健センター&lt;br&gt;：&lt;br&gt;：&lt;br&gt;</v>
      </c>
      <c r="AI270" s="255" t="s">
        <v>4184</v>
      </c>
      <c r="AJ270" s="253" t="str">
        <f t="shared" si="53"/>
        <v>FFFFFFFF</v>
      </c>
      <c r="AK270" s="253" t="s">
        <v>4185</v>
      </c>
      <c r="AL270" s="265">
        <f t="shared" si="54"/>
        <v>1</v>
      </c>
      <c r="AM270" s="253" t="s">
        <v>4186</v>
      </c>
      <c r="AN270" s="253" t="s">
        <v>4187</v>
      </c>
      <c r="AO270" s="254">
        <f t="shared" si="57"/>
        <v>0</v>
      </c>
      <c r="AP270" s="253" t="s">
        <v>4188</v>
      </c>
      <c r="AQ270" s="74" t="str">
        <f t="shared" si="62"/>
        <v>https://cyberjapandata.gsi.go.jp/portal/sys/v4/symbols/508.png</v>
      </c>
      <c r="AR270" s="254" t="s">
        <v>4189</v>
      </c>
      <c r="AS270" s="254" t="s">
        <v>4190</v>
      </c>
      <c r="AT270" s="265">
        <f t="shared" si="63"/>
        <v>131.899778664086</v>
      </c>
      <c r="AU270" s="254" t="s">
        <v>4191</v>
      </c>
      <c r="AV270" s="265">
        <f t="shared" si="64"/>
        <v>32.958276241051898</v>
      </c>
      <c r="AW270" s="254" t="s">
        <v>4192</v>
      </c>
      <c r="AX270" s="254" t="s">
        <v>4193</v>
      </c>
      <c r="AY270" s="244" t="str">
        <f t="shared" si="58"/>
        <v>&lt;Placemark&gt;&lt;name&gt;保健福祉総合センター和楽&lt;/name&gt;&lt;Snippet maxLines="0"&gt;&lt;/Snippet&gt;&lt;description&gt;&lt;![CDATA[名称：保健福祉総合センター和楽&lt;br&gt;住所：佐伯市向島1丁目3番8号&lt;br&gt;施設分類：行政機関&lt;br&gt;TEL：0972-23-5115&lt;br&gt;：市保健センター&lt;br&gt;：&lt;br&gt;：&lt;br&gt;]]&gt;&lt;/description&gt;&lt;Style&gt;&lt;IconStyle&gt;&lt;color&gt;FFFFFFFF&lt;/color&gt;&lt;scale&gt;1&lt;/scale&gt;&lt;heading&gt;0&lt;/heading&gt;&lt;Icon&gt;&lt;href&gt;https://cyberjapandata.gsi.go.jp/portal/sys/v4/symbols/508.png&lt;/href&gt;&lt;/Icon&gt;&lt;/IconStyle&gt;&lt;/Style&gt;&lt;Point&gt;&lt;coordinates&gt;131.899778664086,32.9582762410519&lt;/coordinates&gt;&lt;/Point&gt;&lt;/Placemark&gt;</v>
      </c>
    </row>
    <row r="271" spans="1:51">
      <c r="A271" s="198">
        <v>266</v>
      </c>
      <c r="B271" s="211" t="s">
        <v>5341</v>
      </c>
      <c r="C271" s="4" t="str">
        <f t="shared" si="55"/>
        <v>名称：弥生保健センター&lt;br&gt;住所：佐伯市弥生大字上小倉1196番地&lt;br&gt;施設分類：行政機関&lt;br&gt;TEL：0972-46-0265&lt;br&gt;：市保健センター&lt;br&gt;：&lt;br&gt;：&lt;br&gt;</v>
      </c>
      <c r="D271" s="211"/>
      <c r="E271" s="202"/>
      <c r="F271" s="202" t="s">
        <v>4580</v>
      </c>
      <c r="G271" s="202">
        <v>32.968668451956297</v>
      </c>
      <c r="H271" s="202">
        <v>131.840225140521</v>
      </c>
      <c r="I271" s="202" t="s">
        <v>3254</v>
      </c>
      <c r="J271" s="202" t="s">
        <v>247</v>
      </c>
      <c r="K271" s="240" t="s">
        <v>767</v>
      </c>
      <c r="L271" s="240" t="s">
        <v>765</v>
      </c>
      <c r="M271" s="240"/>
      <c r="N271" s="240"/>
      <c r="O271" s="4" t="s">
        <v>4323</v>
      </c>
      <c r="P271" s="246">
        <v>1</v>
      </c>
      <c r="Q271" s="246"/>
      <c r="R271" s="246" t="str">
        <f t="shared" si="52"/>
        <v>FFFFFFFF</v>
      </c>
      <c r="S271" s="202">
        <v>100</v>
      </c>
      <c r="T271" s="202">
        <v>100</v>
      </c>
      <c r="U271" s="202">
        <v>100</v>
      </c>
      <c r="V271" s="202">
        <v>100</v>
      </c>
      <c r="X271" s="242"/>
      <c r="Z271" s="239">
        <f t="shared" si="56"/>
        <v>0</v>
      </c>
      <c r="AA271" s="253" t="s">
        <v>4179</v>
      </c>
      <c r="AB271" s="265" t="str">
        <f t="shared" si="59"/>
        <v>弥生保健センター</v>
      </c>
      <c r="AC271" s="254" t="s">
        <v>4194</v>
      </c>
      <c r="AD271" s="254" t="s">
        <v>4181</v>
      </c>
      <c r="AE271" s="254">
        <f t="shared" si="60"/>
        <v>0</v>
      </c>
      <c r="AF271" s="254" t="s">
        <v>4182</v>
      </c>
      <c r="AG271" s="254" t="s">
        <v>4183</v>
      </c>
      <c r="AH271" s="74" t="str">
        <f t="shared" si="61"/>
        <v>名称：弥生保健センター&lt;br&gt;住所：佐伯市弥生大字上小倉1196番地&lt;br&gt;施設分類：行政機関&lt;br&gt;TEL：0972-46-0265&lt;br&gt;：市保健センター&lt;br&gt;：&lt;br&gt;：&lt;br&gt;</v>
      </c>
      <c r="AI271" s="255" t="s">
        <v>4184</v>
      </c>
      <c r="AJ271" s="253" t="str">
        <f t="shared" si="53"/>
        <v>FFFFFFFF</v>
      </c>
      <c r="AK271" s="253" t="s">
        <v>4185</v>
      </c>
      <c r="AL271" s="265">
        <f t="shared" si="54"/>
        <v>1</v>
      </c>
      <c r="AM271" s="253" t="s">
        <v>4186</v>
      </c>
      <c r="AN271" s="253" t="s">
        <v>4187</v>
      </c>
      <c r="AO271" s="254">
        <f t="shared" si="57"/>
        <v>0</v>
      </c>
      <c r="AP271" s="253" t="s">
        <v>4188</v>
      </c>
      <c r="AQ271" s="74" t="str">
        <f t="shared" si="62"/>
        <v>https://cyberjapandata.gsi.go.jp/portal/sys/v4/symbols/508.png</v>
      </c>
      <c r="AR271" s="254" t="s">
        <v>4189</v>
      </c>
      <c r="AS271" s="254" t="s">
        <v>4190</v>
      </c>
      <c r="AT271" s="265">
        <f t="shared" si="63"/>
        <v>131.840225140521</v>
      </c>
      <c r="AU271" s="254" t="s">
        <v>4191</v>
      </c>
      <c r="AV271" s="265">
        <f t="shared" si="64"/>
        <v>32.968668451956297</v>
      </c>
      <c r="AW271" s="254" t="s">
        <v>4192</v>
      </c>
      <c r="AX271" s="254" t="s">
        <v>4193</v>
      </c>
      <c r="AY271" s="244" t="str">
        <f t="shared" si="58"/>
        <v>&lt;Placemark&gt;&lt;name&gt;弥生保健センター&lt;/name&gt;&lt;Snippet maxLines="0"&gt;&lt;/Snippet&gt;&lt;description&gt;&lt;![CDATA[名称：弥生保健センター&lt;br&gt;住所：佐伯市弥生大字上小倉1196番地&lt;br&gt;施設分類：行政機関&lt;br&gt;TEL：0972-46-0265&lt;br&gt;：市保健センター&lt;br&gt;：&lt;br&gt;：&lt;br&gt;]]&gt;&lt;/description&gt;&lt;Style&gt;&lt;IconStyle&gt;&lt;color&gt;FFFFFFFF&lt;/color&gt;&lt;scale&gt;1&lt;/scale&gt;&lt;heading&gt;0&lt;/heading&gt;&lt;Icon&gt;&lt;href&gt;https://cyberjapandata.gsi.go.jp/portal/sys/v4/symbols/508.png&lt;/href&gt;&lt;/Icon&gt;&lt;/IconStyle&gt;&lt;/Style&gt;&lt;Point&gt;&lt;coordinates&gt;131.840225140521,32.9686684519563&lt;/coordinates&gt;&lt;/Point&gt;&lt;/Placemark&gt;</v>
      </c>
    </row>
    <row r="272" spans="1:51">
      <c r="A272" s="198">
        <v>267</v>
      </c>
      <c r="B272" s="211" t="s">
        <v>5340</v>
      </c>
      <c r="C272" s="4" t="str">
        <f t="shared" si="55"/>
        <v>名称：宇目保健センター&lt;br&gt;住所：佐伯市宇目大字千束1075番地&lt;br&gt;施設分類：行政機関&lt;br&gt;TEL：0972-23-4500&lt;br&gt;：市保健センター&lt;br&gt;：&lt;br&gt;：&lt;br&gt;</v>
      </c>
      <c r="D272" s="211"/>
      <c r="E272" s="245"/>
      <c r="F272" s="202" t="s">
        <v>4581</v>
      </c>
      <c r="G272" s="245">
        <v>32.858771257215601</v>
      </c>
      <c r="H272" s="202">
        <v>131.65747650341299</v>
      </c>
      <c r="I272" s="245" t="s">
        <v>3254</v>
      </c>
      <c r="J272" s="245" t="s">
        <v>774</v>
      </c>
      <c r="K272" s="240" t="s">
        <v>769</v>
      </c>
      <c r="L272" s="240" t="s">
        <v>765</v>
      </c>
      <c r="M272" s="240"/>
      <c r="N272" s="240"/>
      <c r="O272" s="4" t="s">
        <v>4323</v>
      </c>
      <c r="P272" s="246">
        <v>1</v>
      </c>
      <c r="Q272" s="246"/>
      <c r="R272" s="246" t="str">
        <f t="shared" si="52"/>
        <v>FFFFFFFF</v>
      </c>
      <c r="S272" s="202">
        <v>100</v>
      </c>
      <c r="T272" s="202">
        <v>100</v>
      </c>
      <c r="U272" s="202">
        <v>100</v>
      </c>
      <c r="V272" s="202">
        <v>100</v>
      </c>
      <c r="X272" s="242"/>
      <c r="Z272" s="239">
        <f t="shared" si="56"/>
        <v>0</v>
      </c>
      <c r="AA272" s="253" t="s">
        <v>4179</v>
      </c>
      <c r="AB272" s="265" t="str">
        <f t="shared" si="59"/>
        <v>宇目保健センター</v>
      </c>
      <c r="AC272" s="254" t="s">
        <v>4194</v>
      </c>
      <c r="AD272" s="254" t="s">
        <v>4181</v>
      </c>
      <c r="AE272" s="254">
        <f t="shared" si="60"/>
        <v>0</v>
      </c>
      <c r="AF272" s="254" t="s">
        <v>4182</v>
      </c>
      <c r="AG272" s="254" t="s">
        <v>4183</v>
      </c>
      <c r="AH272" s="74" t="str">
        <f t="shared" si="61"/>
        <v>名称：宇目保健センター&lt;br&gt;住所：佐伯市宇目大字千束1075番地&lt;br&gt;施設分類：行政機関&lt;br&gt;TEL：0972-23-4500&lt;br&gt;：市保健センター&lt;br&gt;：&lt;br&gt;：&lt;br&gt;</v>
      </c>
      <c r="AI272" s="255" t="s">
        <v>4184</v>
      </c>
      <c r="AJ272" s="253" t="str">
        <f t="shared" si="53"/>
        <v>FFFFFFFF</v>
      </c>
      <c r="AK272" s="253" t="s">
        <v>4185</v>
      </c>
      <c r="AL272" s="265">
        <f t="shared" si="54"/>
        <v>1</v>
      </c>
      <c r="AM272" s="253" t="s">
        <v>4186</v>
      </c>
      <c r="AN272" s="253" t="s">
        <v>4187</v>
      </c>
      <c r="AO272" s="254">
        <f t="shared" si="57"/>
        <v>0</v>
      </c>
      <c r="AP272" s="253" t="s">
        <v>4188</v>
      </c>
      <c r="AQ272" s="74" t="str">
        <f t="shared" si="62"/>
        <v>https://cyberjapandata.gsi.go.jp/portal/sys/v4/symbols/508.png</v>
      </c>
      <c r="AR272" s="254" t="s">
        <v>4189</v>
      </c>
      <c r="AS272" s="254" t="s">
        <v>4190</v>
      </c>
      <c r="AT272" s="265">
        <f t="shared" si="63"/>
        <v>131.65747650341299</v>
      </c>
      <c r="AU272" s="254" t="s">
        <v>4191</v>
      </c>
      <c r="AV272" s="265">
        <f t="shared" si="64"/>
        <v>32.858771257215601</v>
      </c>
      <c r="AW272" s="254" t="s">
        <v>4192</v>
      </c>
      <c r="AX272" s="254" t="s">
        <v>4193</v>
      </c>
      <c r="AY272" s="244" t="str">
        <f t="shared" si="58"/>
        <v>&lt;Placemark&gt;&lt;name&gt;宇目保健センター&lt;/name&gt;&lt;Snippet maxLines="0"&gt;&lt;/Snippet&gt;&lt;description&gt;&lt;![CDATA[名称：宇目保健センター&lt;br&gt;住所：佐伯市宇目大字千束1075番地&lt;br&gt;施設分類：行政機関&lt;br&gt;TEL：0972-23-4500&lt;br&gt;：市保健センター&lt;br&gt;：&lt;br&gt;：&lt;br&gt;]]&gt;&lt;/description&gt;&lt;Style&gt;&lt;IconStyle&gt;&lt;color&gt;FFFFFFFF&lt;/color&gt;&lt;scale&gt;1&lt;/scale&gt;&lt;heading&gt;0&lt;/heading&gt;&lt;Icon&gt;&lt;href&gt;https://cyberjapandata.gsi.go.jp/portal/sys/v4/symbols/508.png&lt;/href&gt;&lt;/Icon&gt;&lt;/IconStyle&gt;&lt;/Style&gt;&lt;Point&gt;&lt;coordinates&gt;131.657476503413,32.8587712572156&lt;/coordinates&gt;&lt;/Point&gt;&lt;/Placemark&gt;</v>
      </c>
    </row>
    <row r="273" spans="1:51">
      <c r="A273" s="198">
        <v>268</v>
      </c>
      <c r="B273" s="264" t="s">
        <v>5339</v>
      </c>
      <c r="C273" s="4" t="str">
        <f t="shared" si="55"/>
        <v>名称：直川保健センター&lt;br&gt;住所：佐伯市直川大字赤木106番地&lt;br&gt;施設分類：行政機関&lt;br&gt;TEL：0972-23-4500&lt;br&gt;：市保健センター&lt;br&gt;：&lt;br&gt;：&lt;br&gt;</v>
      </c>
      <c r="D273" s="211"/>
      <c r="E273" s="245"/>
      <c r="F273" s="202" t="s">
        <v>4582</v>
      </c>
      <c r="G273" s="245">
        <v>32.896548668449498</v>
      </c>
      <c r="H273" s="202">
        <v>131.77873119857799</v>
      </c>
      <c r="I273" s="245" t="s">
        <v>3254</v>
      </c>
      <c r="J273" s="245" t="s">
        <v>202</v>
      </c>
      <c r="K273" s="240" t="s">
        <v>769</v>
      </c>
      <c r="L273" s="240" t="s">
        <v>765</v>
      </c>
      <c r="M273" s="240"/>
      <c r="N273" s="240"/>
      <c r="O273" s="4" t="s">
        <v>4323</v>
      </c>
      <c r="P273" s="246">
        <v>1</v>
      </c>
      <c r="Q273" s="246"/>
      <c r="R273" s="246" t="str">
        <f t="shared" si="52"/>
        <v>FFFFFFFF</v>
      </c>
      <c r="S273" s="202">
        <v>100</v>
      </c>
      <c r="T273" s="202">
        <v>100</v>
      </c>
      <c r="U273" s="202">
        <v>100</v>
      </c>
      <c r="V273" s="202">
        <v>100</v>
      </c>
      <c r="X273" s="242"/>
      <c r="Z273" s="239">
        <f t="shared" si="56"/>
        <v>0</v>
      </c>
      <c r="AA273" s="253" t="s">
        <v>4179</v>
      </c>
      <c r="AB273" s="265" t="str">
        <f t="shared" si="59"/>
        <v>直川保健センター</v>
      </c>
      <c r="AC273" s="254" t="s">
        <v>4194</v>
      </c>
      <c r="AD273" s="254" t="s">
        <v>4181</v>
      </c>
      <c r="AE273" s="254">
        <f t="shared" si="60"/>
        <v>0</v>
      </c>
      <c r="AF273" s="254" t="s">
        <v>4182</v>
      </c>
      <c r="AG273" s="254" t="s">
        <v>4183</v>
      </c>
      <c r="AH273" s="74" t="str">
        <f t="shared" si="61"/>
        <v>名称：直川保健センター&lt;br&gt;住所：佐伯市直川大字赤木106番地&lt;br&gt;施設分類：行政機関&lt;br&gt;TEL：0972-23-4500&lt;br&gt;：市保健センター&lt;br&gt;：&lt;br&gt;：&lt;br&gt;</v>
      </c>
      <c r="AI273" s="255" t="s">
        <v>4184</v>
      </c>
      <c r="AJ273" s="253" t="str">
        <f t="shared" si="53"/>
        <v>FFFFFFFF</v>
      </c>
      <c r="AK273" s="253" t="s">
        <v>4185</v>
      </c>
      <c r="AL273" s="265">
        <f t="shared" si="54"/>
        <v>1</v>
      </c>
      <c r="AM273" s="253" t="s">
        <v>4186</v>
      </c>
      <c r="AN273" s="253" t="s">
        <v>4187</v>
      </c>
      <c r="AO273" s="254">
        <f t="shared" si="57"/>
        <v>0</v>
      </c>
      <c r="AP273" s="253" t="s">
        <v>4188</v>
      </c>
      <c r="AQ273" s="74" t="str">
        <f t="shared" si="62"/>
        <v>https://cyberjapandata.gsi.go.jp/portal/sys/v4/symbols/508.png</v>
      </c>
      <c r="AR273" s="254" t="s">
        <v>4189</v>
      </c>
      <c r="AS273" s="254" t="s">
        <v>4190</v>
      </c>
      <c r="AT273" s="265">
        <f t="shared" si="63"/>
        <v>131.77873119857799</v>
      </c>
      <c r="AU273" s="254" t="s">
        <v>4191</v>
      </c>
      <c r="AV273" s="265">
        <f t="shared" si="64"/>
        <v>32.896548668449498</v>
      </c>
      <c r="AW273" s="254" t="s">
        <v>4192</v>
      </c>
      <c r="AX273" s="254" t="s">
        <v>4193</v>
      </c>
      <c r="AY273" s="244" t="str">
        <f t="shared" si="58"/>
        <v>&lt;Placemark&gt;&lt;name&gt;直川保健センター&lt;/name&gt;&lt;Snippet maxLines="0"&gt;&lt;/Snippet&gt;&lt;description&gt;&lt;![CDATA[名称：直川保健センター&lt;br&gt;住所：佐伯市直川大字赤木106番地&lt;br&gt;施設分類：行政機関&lt;br&gt;TEL：0972-23-4500&lt;br&gt;：市保健センター&lt;br&gt;：&lt;br&gt;：&lt;br&gt;]]&gt;&lt;/description&gt;&lt;Style&gt;&lt;IconStyle&gt;&lt;color&gt;FFFFFFFF&lt;/color&gt;&lt;scale&gt;1&lt;/scale&gt;&lt;heading&gt;0&lt;/heading&gt;&lt;Icon&gt;&lt;href&gt;https://cyberjapandata.gsi.go.jp/portal/sys/v4/symbols/508.png&lt;/href&gt;&lt;/Icon&gt;&lt;/IconStyle&gt;&lt;/Style&gt;&lt;Point&gt;&lt;coordinates&gt;131.778731198578,32.8965486684495&lt;/coordinates&gt;&lt;/Point&gt;&lt;/Placemark&gt;</v>
      </c>
    </row>
    <row r="274" spans="1:51">
      <c r="A274" s="198">
        <v>269</v>
      </c>
      <c r="B274" s="211" t="s">
        <v>5338</v>
      </c>
      <c r="C274" s="4" t="str">
        <f t="shared" si="55"/>
        <v>名称：鶴見保健センター&lt;br&gt;住所：佐伯市鶴見大字沖松浦508番地2&lt;br&gt;施設分類：行政機関&lt;br&gt;TEL：0972-33-1300&lt;br&gt;：市保健センター&lt;br&gt;：&lt;br&gt;：&lt;br&gt;</v>
      </c>
      <c r="D274" s="211"/>
      <c r="E274" s="202"/>
      <c r="F274" s="202" t="s">
        <v>4583</v>
      </c>
      <c r="G274" s="202">
        <v>32.942262749640498</v>
      </c>
      <c r="H274" s="202">
        <v>131.96268225103199</v>
      </c>
      <c r="I274" s="202" t="s">
        <v>3254</v>
      </c>
      <c r="J274" s="202" t="s">
        <v>328</v>
      </c>
      <c r="K274" s="240" t="s">
        <v>770</v>
      </c>
      <c r="L274" s="240" t="s">
        <v>765</v>
      </c>
      <c r="M274" s="240"/>
      <c r="N274" s="240"/>
      <c r="O274" s="4" t="s">
        <v>4323</v>
      </c>
      <c r="P274" s="246">
        <v>1</v>
      </c>
      <c r="Q274" s="246"/>
      <c r="R274" s="246" t="str">
        <f t="shared" si="52"/>
        <v>FFFFFFFF</v>
      </c>
      <c r="S274" s="202">
        <v>100</v>
      </c>
      <c r="T274" s="202">
        <v>100</v>
      </c>
      <c r="U274" s="202">
        <v>100</v>
      </c>
      <c r="V274" s="202">
        <v>100</v>
      </c>
      <c r="X274" s="242"/>
      <c r="Z274" s="239">
        <f t="shared" si="56"/>
        <v>0</v>
      </c>
      <c r="AA274" s="253" t="s">
        <v>4179</v>
      </c>
      <c r="AB274" s="265" t="str">
        <f t="shared" si="59"/>
        <v>鶴見保健センター</v>
      </c>
      <c r="AC274" s="254" t="s">
        <v>4194</v>
      </c>
      <c r="AD274" s="254" t="s">
        <v>4181</v>
      </c>
      <c r="AE274" s="254">
        <f t="shared" si="60"/>
        <v>0</v>
      </c>
      <c r="AF274" s="254" t="s">
        <v>4182</v>
      </c>
      <c r="AG274" s="254" t="s">
        <v>4183</v>
      </c>
      <c r="AH274" s="74" t="str">
        <f t="shared" si="61"/>
        <v>名称：鶴見保健センター&lt;br&gt;住所：佐伯市鶴見大字沖松浦508番地2&lt;br&gt;施設分類：行政機関&lt;br&gt;TEL：0972-33-1300&lt;br&gt;：市保健センター&lt;br&gt;：&lt;br&gt;：&lt;br&gt;</v>
      </c>
      <c r="AI274" s="255" t="s">
        <v>4184</v>
      </c>
      <c r="AJ274" s="253" t="str">
        <f t="shared" si="53"/>
        <v>FFFFFFFF</v>
      </c>
      <c r="AK274" s="253" t="s">
        <v>4185</v>
      </c>
      <c r="AL274" s="265">
        <f t="shared" si="54"/>
        <v>1</v>
      </c>
      <c r="AM274" s="253" t="s">
        <v>4186</v>
      </c>
      <c r="AN274" s="253" t="s">
        <v>4187</v>
      </c>
      <c r="AO274" s="254">
        <f t="shared" si="57"/>
        <v>0</v>
      </c>
      <c r="AP274" s="253" t="s">
        <v>4188</v>
      </c>
      <c r="AQ274" s="74" t="str">
        <f t="shared" si="62"/>
        <v>https://cyberjapandata.gsi.go.jp/portal/sys/v4/symbols/508.png</v>
      </c>
      <c r="AR274" s="254" t="s">
        <v>4189</v>
      </c>
      <c r="AS274" s="254" t="s">
        <v>4190</v>
      </c>
      <c r="AT274" s="265">
        <f t="shared" si="63"/>
        <v>131.96268225103199</v>
      </c>
      <c r="AU274" s="254" t="s">
        <v>4191</v>
      </c>
      <c r="AV274" s="265">
        <f t="shared" si="64"/>
        <v>32.942262749640498</v>
      </c>
      <c r="AW274" s="254" t="s">
        <v>4192</v>
      </c>
      <c r="AX274" s="254" t="s">
        <v>4193</v>
      </c>
      <c r="AY274" s="244" t="str">
        <f t="shared" si="58"/>
        <v>&lt;Placemark&gt;&lt;name&gt;鶴見保健センター&lt;/name&gt;&lt;Snippet maxLines="0"&gt;&lt;/Snippet&gt;&lt;description&gt;&lt;![CDATA[名称：鶴見保健センター&lt;br&gt;住所：佐伯市鶴見大字沖松浦508番地2&lt;br&gt;施設分類：行政機関&lt;br&gt;TEL：0972-33-1300&lt;br&gt;：市保健センター&lt;br&gt;：&lt;br&gt;：&lt;br&gt;]]&gt;&lt;/description&gt;&lt;Style&gt;&lt;IconStyle&gt;&lt;color&gt;FFFFFFFF&lt;/color&gt;&lt;scale&gt;1&lt;/scale&gt;&lt;heading&gt;0&lt;/heading&gt;&lt;Icon&gt;&lt;href&gt;https://cyberjapandata.gsi.go.jp/portal/sys/v4/symbols/508.png&lt;/href&gt;&lt;/Icon&gt;&lt;/IconStyle&gt;&lt;/Style&gt;&lt;Point&gt;&lt;coordinates&gt;131.962682251032,32.9422627496405&lt;/coordinates&gt;&lt;/Point&gt;&lt;/Placemark&gt;</v>
      </c>
    </row>
    <row r="275" spans="1:51">
      <c r="A275" s="198">
        <v>270</v>
      </c>
      <c r="B275" s="211" t="s">
        <v>5337</v>
      </c>
      <c r="C275" s="4" t="str">
        <f t="shared" si="55"/>
        <v>名称：米水津保健センター&lt;br&gt;住所：佐伯市米水津大字浦代浦1215番地&lt;br&gt;施設分類：行政機関&lt;br&gt;TEL：0972-23-4500&lt;br&gt;：市保健センター&lt;br&gt;：&lt;br&gt;：&lt;br&gt;</v>
      </c>
      <c r="D275" s="211"/>
      <c r="E275" s="202"/>
      <c r="F275" s="202" t="s">
        <v>4584</v>
      </c>
      <c r="G275" s="202">
        <v>32.921324601133399</v>
      </c>
      <c r="H275" s="202">
        <v>131.974820358665</v>
      </c>
      <c r="I275" s="202" t="s">
        <v>3254</v>
      </c>
      <c r="J275" s="202" t="s">
        <v>205</v>
      </c>
      <c r="K275" s="240" t="s">
        <v>769</v>
      </c>
      <c r="L275" s="240" t="s">
        <v>765</v>
      </c>
      <c r="M275" s="240"/>
      <c r="N275" s="240"/>
      <c r="O275" s="4" t="s">
        <v>4323</v>
      </c>
      <c r="P275" s="246">
        <v>1</v>
      </c>
      <c r="Q275" s="246"/>
      <c r="R275" s="246" t="str">
        <f t="shared" si="52"/>
        <v>FFFFFFFF</v>
      </c>
      <c r="S275" s="202">
        <v>100</v>
      </c>
      <c r="T275" s="202">
        <v>100</v>
      </c>
      <c r="U275" s="202">
        <v>100</v>
      </c>
      <c r="V275" s="202">
        <v>100</v>
      </c>
      <c r="X275" s="242"/>
      <c r="Z275" s="239">
        <f t="shared" si="56"/>
        <v>0</v>
      </c>
      <c r="AA275" s="253" t="s">
        <v>4179</v>
      </c>
      <c r="AB275" s="265" t="str">
        <f t="shared" si="59"/>
        <v>米水津保健センター</v>
      </c>
      <c r="AC275" s="254" t="s">
        <v>4194</v>
      </c>
      <c r="AD275" s="254" t="s">
        <v>4181</v>
      </c>
      <c r="AE275" s="254">
        <f t="shared" si="60"/>
        <v>0</v>
      </c>
      <c r="AF275" s="254" t="s">
        <v>4182</v>
      </c>
      <c r="AG275" s="254" t="s">
        <v>4183</v>
      </c>
      <c r="AH275" s="74" t="str">
        <f t="shared" si="61"/>
        <v>名称：米水津保健センター&lt;br&gt;住所：佐伯市米水津大字浦代浦1215番地&lt;br&gt;施設分類：行政機関&lt;br&gt;TEL：0972-23-4500&lt;br&gt;：市保健センター&lt;br&gt;：&lt;br&gt;：&lt;br&gt;</v>
      </c>
      <c r="AI275" s="255" t="s">
        <v>4184</v>
      </c>
      <c r="AJ275" s="253" t="str">
        <f t="shared" si="53"/>
        <v>FFFFFFFF</v>
      </c>
      <c r="AK275" s="253" t="s">
        <v>4185</v>
      </c>
      <c r="AL275" s="265">
        <f t="shared" si="54"/>
        <v>1</v>
      </c>
      <c r="AM275" s="253" t="s">
        <v>4186</v>
      </c>
      <c r="AN275" s="253" t="s">
        <v>4187</v>
      </c>
      <c r="AO275" s="254">
        <f t="shared" si="57"/>
        <v>0</v>
      </c>
      <c r="AP275" s="253" t="s">
        <v>4188</v>
      </c>
      <c r="AQ275" s="74" t="str">
        <f t="shared" si="62"/>
        <v>https://cyberjapandata.gsi.go.jp/portal/sys/v4/symbols/508.png</v>
      </c>
      <c r="AR275" s="254" t="s">
        <v>4189</v>
      </c>
      <c r="AS275" s="254" t="s">
        <v>4190</v>
      </c>
      <c r="AT275" s="265">
        <f t="shared" si="63"/>
        <v>131.974820358665</v>
      </c>
      <c r="AU275" s="254" t="s">
        <v>4191</v>
      </c>
      <c r="AV275" s="265">
        <f t="shared" si="64"/>
        <v>32.921324601133399</v>
      </c>
      <c r="AW275" s="254" t="s">
        <v>4192</v>
      </c>
      <c r="AX275" s="254" t="s">
        <v>4193</v>
      </c>
      <c r="AY275" s="244" t="str">
        <f t="shared" si="58"/>
        <v>&lt;Placemark&gt;&lt;name&gt;米水津保健センター&lt;/name&gt;&lt;Snippet maxLines="0"&gt;&lt;/Snippet&gt;&lt;description&gt;&lt;![CDATA[名称：米水津保健センター&lt;br&gt;住所：佐伯市米水津大字浦代浦1215番地&lt;br&gt;施設分類：行政機関&lt;br&gt;TEL：0972-23-4500&lt;br&gt;：市保健センター&lt;br&gt;：&lt;br&gt;：&lt;br&gt;]]&gt;&lt;/description&gt;&lt;Style&gt;&lt;IconStyle&gt;&lt;color&gt;FFFFFFFF&lt;/color&gt;&lt;scale&gt;1&lt;/scale&gt;&lt;heading&gt;0&lt;/heading&gt;&lt;Icon&gt;&lt;href&gt;https://cyberjapandata.gsi.go.jp/portal/sys/v4/symbols/508.png&lt;/href&gt;&lt;/Icon&gt;&lt;/IconStyle&gt;&lt;/Style&gt;&lt;Point&gt;&lt;coordinates&gt;131.974820358665,32.9213246011334&lt;/coordinates&gt;&lt;/Point&gt;&lt;/Placemark&gt;</v>
      </c>
    </row>
    <row r="276" spans="1:51">
      <c r="A276" s="198">
        <v>271</v>
      </c>
      <c r="B276" s="211" t="s">
        <v>5336</v>
      </c>
      <c r="C276" s="4" t="str">
        <f t="shared" si="55"/>
        <v>名称：蒲江保健センター&lt;br&gt;住所：佐伯市蒲江大字蒲江浦3522番地5&lt;br&gt;施設分類：行政機関&lt;br&gt;TEL：0972-23-4500&lt;br&gt;：市保健センター&lt;br&gt;：&lt;br&gt;：&lt;br&gt;</v>
      </c>
      <c r="D276" s="211"/>
      <c r="E276" s="202"/>
      <c r="F276" s="202" t="s">
        <v>4585</v>
      </c>
      <c r="G276" s="202">
        <v>32.802602269287</v>
      </c>
      <c r="H276" s="202">
        <v>131.92405462692801</v>
      </c>
      <c r="I276" s="202" t="s">
        <v>3254</v>
      </c>
      <c r="J276" s="202" t="s">
        <v>775</v>
      </c>
      <c r="K276" s="240" t="s">
        <v>769</v>
      </c>
      <c r="L276" s="240" t="s">
        <v>765</v>
      </c>
      <c r="M276" s="240"/>
      <c r="N276" s="240"/>
      <c r="O276" s="4" t="s">
        <v>4323</v>
      </c>
      <c r="P276" s="246">
        <v>1</v>
      </c>
      <c r="Q276" s="246"/>
      <c r="R276" s="246" t="str">
        <f t="shared" si="52"/>
        <v>FFFFFFFF</v>
      </c>
      <c r="S276" s="202">
        <v>100</v>
      </c>
      <c r="T276" s="202">
        <v>100</v>
      </c>
      <c r="U276" s="202">
        <v>100</v>
      </c>
      <c r="V276" s="202">
        <v>100</v>
      </c>
      <c r="X276" s="242"/>
      <c r="Z276" s="239">
        <f t="shared" si="56"/>
        <v>0</v>
      </c>
      <c r="AA276" s="253" t="s">
        <v>4179</v>
      </c>
      <c r="AB276" s="265" t="str">
        <f t="shared" si="59"/>
        <v>蒲江保健センター</v>
      </c>
      <c r="AC276" s="254" t="s">
        <v>4194</v>
      </c>
      <c r="AD276" s="254" t="s">
        <v>4181</v>
      </c>
      <c r="AE276" s="254">
        <f t="shared" si="60"/>
        <v>0</v>
      </c>
      <c r="AF276" s="254" t="s">
        <v>4182</v>
      </c>
      <c r="AG276" s="254" t="s">
        <v>4183</v>
      </c>
      <c r="AH276" s="74" t="str">
        <f t="shared" si="61"/>
        <v>名称：蒲江保健センター&lt;br&gt;住所：佐伯市蒲江大字蒲江浦3522番地5&lt;br&gt;施設分類：行政機関&lt;br&gt;TEL：0972-23-4500&lt;br&gt;：市保健センター&lt;br&gt;：&lt;br&gt;：&lt;br&gt;</v>
      </c>
      <c r="AI276" s="255" t="s">
        <v>4184</v>
      </c>
      <c r="AJ276" s="253" t="str">
        <f t="shared" si="53"/>
        <v>FFFFFFFF</v>
      </c>
      <c r="AK276" s="253" t="s">
        <v>4185</v>
      </c>
      <c r="AL276" s="265">
        <f t="shared" si="54"/>
        <v>1</v>
      </c>
      <c r="AM276" s="253" t="s">
        <v>4186</v>
      </c>
      <c r="AN276" s="253" t="s">
        <v>4187</v>
      </c>
      <c r="AO276" s="254">
        <f t="shared" si="57"/>
        <v>0</v>
      </c>
      <c r="AP276" s="253" t="s">
        <v>4188</v>
      </c>
      <c r="AQ276" s="74" t="str">
        <f t="shared" si="62"/>
        <v>https://cyberjapandata.gsi.go.jp/portal/sys/v4/symbols/508.png</v>
      </c>
      <c r="AR276" s="254" t="s">
        <v>4189</v>
      </c>
      <c r="AS276" s="254" t="s">
        <v>4190</v>
      </c>
      <c r="AT276" s="265">
        <f t="shared" si="63"/>
        <v>131.92405462692801</v>
      </c>
      <c r="AU276" s="254" t="s">
        <v>4191</v>
      </c>
      <c r="AV276" s="265">
        <f t="shared" si="64"/>
        <v>32.802602269287</v>
      </c>
      <c r="AW276" s="254" t="s">
        <v>4192</v>
      </c>
      <c r="AX276" s="254" t="s">
        <v>4193</v>
      </c>
      <c r="AY276" s="244" t="str">
        <f t="shared" si="58"/>
        <v>&lt;Placemark&gt;&lt;name&gt;蒲江保健センター&lt;/name&gt;&lt;Snippet maxLines="0"&gt;&lt;/Snippet&gt;&lt;description&gt;&lt;![CDATA[名称：蒲江保健センター&lt;br&gt;住所：佐伯市蒲江大字蒲江浦3522番地5&lt;br&gt;施設分類：行政機関&lt;br&gt;TEL：0972-23-4500&lt;br&gt;：市保健センター&lt;br&gt;：&lt;br&gt;：&lt;br&gt;]]&gt;&lt;/description&gt;&lt;Style&gt;&lt;IconStyle&gt;&lt;color&gt;FFFFFFFF&lt;/color&gt;&lt;scale&gt;1&lt;/scale&gt;&lt;heading&gt;0&lt;/heading&gt;&lt;Icon&gt;&lt;href&gt;https://cyberjapandata.gsi.go.jp/portal/sys/v4/symbols/508.png&lt;/href&gt;&lt;/Icon&gt;&lt;/IconStyle&gt;&lt;/Style&gt;&lt;Point&gt;&lt;coordinates&gt;131.924054626928,32.802602269287&lt;/coordinates&gt;&lt;/Point&gt;&lt;/Placemark&gt;</v>
      </c>
    </row>
    <row r="277" spans="1:51">
      <c r="A277" s="198">
        <v>272</v>
      </c>
      <c r="B277" s="211" t="s">
        <v>5335</v>
      </c>
      <c r="C277" s="4" t="str">
        <f t="shared" si="55"/>
        <v>名称：直川地域福祉センター&lt;br&gt;住所：佐伯市直川大字赤木1235番地&lt;br&gt;施設分類：行政機関&lt;br&gt;TEL：0972-58-2041&lt;br&gt;：市保健センター&lt;br&gt;：&lt;br&gt;：&lt;br&gt;</v>
      </c>
      <c r="D277" s="211"/>
      <c r="E277" s="202"/>
      <c r="F277" s="202" t="s">
        <v>4586</v>
      </c>
      <c r="G277" s="202">
        <v>32.873144773383501</v>
      </c>
      <c r="H277" s="202">
        <v>131.78465677418501</v>
      </c>
      <c r="I277" s="202" t="s">
        <v>3254</v>
      </c>
      <c r="J277" s="202" t="s">
        <v>40</v>
      </c>
      <c r="K277" s="240" t="s">
        <v>773</v>
      </c>
      <c r="L277" s="240" t="s">
        <v>765</v>
      </c>
      <c r="M277" s="240"/>
      <c r="N277" s="240"/>
      <c r="O277" s="4" t="s">
        <v>4323</v>
      </c>
      <c r="P277" s="246">
        <v>1</v>
      </c>
      <c r="Q277" s="246"/>
      <c r="R277" s="246" t="str">
        <f t="shared" si="52"/>
        <v>FFFFFFFF</v>
      </c>
      <c r="S277" s="202">
        <v>100</v>
      </c>
      <c r="T277" s="202">
        <v>100</v>
      </c>
      <c r="U277" s="202">
        <v>100</v>
      </c>
      <c r="V277" s="202">
        <v>100</v>
      </c>
      <c r="X277" s="242"/>
      <c r="Z277" s="239">
        <f t="shared" si="56"/>
        <v>0</v>
      </c>
      <c r="AA277" s="253" t="s">
        <v>4179</v>
      </c>
      <c r="AB277" s="265" t="str">
        <f t="shared" si="59"/>
        <v>直川地域福祉センター</v>
      </c>
      <c r="AC277" s="254" t="s">
        <v>4194</v>
      </c>
      <c r="AD277" s="254" t="s">
        <v>4181</v>
      </c>
      <c r="AE277" s="254">
        <f t="shared" si="60"/>
        <v>0</v>
      </c>
      <c r="AF277" s="254" t="s">
        <v>4182</v>
      </c>
      <c r="AG277" s="254" t="s">
        <v>4183</v>
      </c>
      <c r="AH277" s="74" t="str">
        <f t="shared" si="61"/>
        <v>名称：直川地域福祉センター&lt;br&gt;住所：佐伯市直川大字赤木1235番地&lt;br&gt;施設分類：行政機関&lt;br&gt;TEL：0972-58-2041&lt;br&gt;：市保健センター&lt;br&gt;：&lt;br&gt;：&lt;br&gt;</v>
      </c>
      <c r="AI277" s="255" t="s">
        <v>4184</v>
      </c>
      <c r="AJ277" s="253" t="str">
        <f t="shared" si="53"/>
        <v>FFFFFFFF</v>
      </c>
      <c r="AK277" s="253" t="s">
        <v>4185</v>
      </c>
      <c r="AL277" s="265">
        <f t="shared" si="54"/>
        <v>1</v>
      </c>
      <c r="AM277" s="253" t="s">
        <v>4186</v>
      </c>
      <c r="AN277" s="253" t="s">
        <v>4187</v>
      </c>
      <c r="AO277" s="254">
        <f t="shared" si="57"/>
        <v>0</v>
      </c>
      <c r="AP277" s="253" t="s">
        <v>4188</v>
      </c>
      <c r="AQ277" s="74" t="str">
        <f t="shared" si="62"/>
        <v>https://cyberjapandata.gsi.go.jp/portal/sys/v4/symbols/508.png</v>
      </c>
      <c r="AR277" s="254" t="s">
        <v>4189</v>
      </c>
      <c r="AS277" s="254" t="s">
        <v>4190</v>
      </c>
      <c r="AT277" s="265">
        <f t="shared" si="63"/>
        <v>131.78465677418501</v>
      </c>
      <c r="AU277" s="254" t="s">
        <v>4191</v>
      </c>
      <c r="AV277" s="265">
        <f t="shared" si="64"/>
        <v>32.873144773383501</v>
      </c>
      <c r="AW277" s="254" t="s">
        <v>4192</v>
      </c>
      <c r="AX277" s="254" t="s">
        <v>4193</v>
      </c>
      <c r="AY277" s="244" t="str">
        <f t="shared" si="58"/>
        <v>&lt;Placemark&gt;&lt;name&gt;直川地域福祉センター&lt;/name&gt;&lt;Snippet maxLines="0"&gt;&lt;/Snippet&gt;&lt;description&gt;&lt;![CDATA[名称：直川地域福祉センター&lt;br&gt;住所：佐伯市直川大字赤木1235番地&lt;br&gt;施設分類：行政機関&lt;br&gt;TEL：0972-58-2041&lt;br&gt;：市保健センター&lt;br&gt;：&lt;br&gt;：&lt;br&gt;]]&gt;&lt;/description&gt;&lt;Style&gt;&lt;IconStyle&gt;&lt;color&gt;FFFFFFFF&lt;/color&gt;&lt;scale&gt;1&lt;/scale&gt;&lt;heading&gt;0&lt;/heading&gt;&lt;Icon&gt;&lt;href&gt;https://cyberjapandata.gsi.go.jp/portal/sys/v4/symbols/508.png&lt;/href&gt;&lt;/Icon&gt;&lt;/IconStyle&gt;&lt;/Style&gt;&lt;Point&gt;&lt;coordinates&gt;131.784656774185,32.8731447733835&lt;/coordinates&gt;&lt;/Point&gt;&lt;/Placemark&gt;</v>
      </c>
    </row>
    <row r="278" spans="1:51">
      <c r="A278" s="198">
        <v>273</v>
      </c>
      <c r="B278" s="211" t="s">
        <v>5334</v>
      </c>
      <c r="C278" s="4" t="str">
        <f t="shared" si="55"/>
        <v>名称：大分県警察本部　警備第2課&lt;br&gt;住所：大分市大手町3丁目1番1号&lt;br&gt;施設分類：警察&lt;br&gt;TEL：097-536-2131&lt;br&gt;：佐伯市地域防災計画　資料編（R6.9月）より&lt;br&gt;：&lt;br&gt;：&lt;br&gt;</v>
      </c>
      <c r="D278" s="211"/>
      <c r="E278" s="202"/>
      <c r="F278" s="202" t="s">
        <v>4587</v>
      </c>
      <c r="G278" s="202">
        <v>33.238837159730899</v>
      </c>
      <c r="H278" s="202">
        <v>131.61243393914501</v>
      </c>
      <c r="I278" s="202" t="s">
        <v>3267</v>
      </c>
      <c r="J278" s="202" t="s">
        <v>390</v>
      </c>
      <c r="K278" s="240" t="s">
        <v>405</v>
      </c>
      <c r="L278" s="240" t="s">
        <v>3255</v>
      </c>
      <c r="M278" s="240"/>
      <c r="N278" s="240"/>
      <c r="O278" s="4" t="s">
        <v>4328</v>
      </c>
      <c r="P278" s="246">
        <v>1</v>
      </c>
      <c r="Q278" s="246"/>
      <c r="R278" s="246" t="str">
        <f t="shared" si="52"/>
        <v>FFFFFFFF</v>
      </c>
      <c r="S278" s="202">
        <v>100</v>
      </c>
      <c r="T278" s="202">
        <v>100</v>
      </c>
      <c r="U278" s="202">
        <v>100</v>
      </c>
      <c r="V278" s="202">
        <v>100</v>
      </c>
      <c r="X278" s="242"/>
      <c r="Z278" s="239">
        <f t="shared" si="56"/>
        <v>0</v>
      </c>
      <c r="AA278" s="253" t="s">
        <v>4179</v>
      </c>
      <c r="AB278" s="265" t="str">
        <f t="shared" si="59"/>
        <v>大分県警察本部　警備第2課</v>
      </c>
      <c r="AC278" s="254" t="s">
        <v>4194</v>
      </c>
      <c r="AD278" s="254" t="s">
        <v>4181</v>
      </c>
      <c r="AE278" s="254">
        <f t="shared" si="60"/>
        <v>0</v>
      </c>
      <c r="AF278" s="254" t="s">
        <v>4182</v>
      </c>
      <c r="AG278" s="254" t="s">
        <v>4183</v>
      </c>
      <c r="AH278" s="74" t="str">
        <f t="shared" si="61"/>
        <v>名称：大分県警察本部　警備第2課&lt;br&gt;住所：大分市大手町3丁目1番1号&lt;br&gt;施設分類：警察&lt;br&gt;TEL：097-536-2131&lt;br&gt;：佐伯市地域防災計画　資料編（R6.9月）より&lt;br&gt;：&lt;br&gt;：&lt;br&gt;</v>
      </c>
      <c r="AI278" s="255" t="s">
        <v>4184</v>
      </c>
      <c r="AJ278" s="253" t="str">
        <f t="shared" si="53"/>
        <v>FFFFFFFF</v>
      </c>
      <c r="AK278" s="253" t="s">
        <v>4185</v>
      </c>
      <c r="AL278" s="265">
        <f t="shared" si="54"/>
        <v>1</v>
      </c>
      <c r="AM278" s="253" t="s">
        <v>4186</v>
      </c>
      <c r="AN278" s="253" t="s">
        <v>4187</v>
      </c>
      <c r="AO278" s="254">
        <f t="shared" si="57"/>
        <v>0</v>
      </c>
      <c r="AP278" s="253" t="s">
        <v>4188</v>
      </c>
      <c r="AQ278" s="74" t="str">
        <f t="shared" si="62"/>
        <v>https://cyberjapandata.gsi.go.jp/portal/sys/v4/symbols/496.png</v>
      </c>
      <c r="AR278" s="254" t="s">
        <v>4189</v>
      </c>
      <c r="AS278" s="254" t="s">
        <v>4190</v>
      </c>
      <c r="AT278" s="265">
        <f t="shared" si="63"/>
        <v>131.61243393914501</v>
      </c>
      <c r="AU278" s="254" t="s">
        <v>4191</v>
      </c>
      <c r="AV278" s="265">
        <f t="shared" si="64"/>
        <v>33.238837159730899</v>
      </c>
      <c r="AW278" s="254" t="s">
        <v>4192</v>
      </c>
      <c r="AX278" s="254" t="s">
        <v>4193</v>
      </c>
      <c r="AY278" s="244" t="str">
        <f t="shared" si="58"/>
        <v>&lt;Placemark&gt;&lt;name&gt;大分県警察本部　警備第2課&lt;/name&gt;&lt;Snippet maxLines="0"&gt;&lt;/Snippet&gt;&lt;description&gt;&lt;![CDATA[名称：大分県警察本部　警備第2課&lt;br&gt;住所：大分市大手町3丁目1番1号&lt;br&gt;施設分類：警察&lt;br&gt;TEL：097-536-2131&lt;br&gt;：佐伯市地域防災計画　資料編（R6.9月）より&lt;br&gt;：&lt;br&gt;：&lt;br&gt;]]&gt;&lt;/description&gt;&lt;Style&gt;&lt;IconStyle&gt;&lt;color&gt;FFFFFFFF&lt;/color&gt;&lt;scale&gt;1&lt;/scale&gt;&lt;heading&gt;0&lt;/heading&gt;&lt;Icon&gt;&lt;href&gt;https://cyberjapandata.gsi.go.jp/portal/sys/v4/symbols/496.png&lt;/href&gt;&lt;/Icon&gt;&lt;/IconStyle&gt;&lt;/Style&gt;&lt;Point&gt;&lt;coordinates&gt;131.612433939145,33.2388371597309&lt;/coordinates&gt;&lt;/Point&gt;&lt;/Placemark&gt;</v>
      </c>
    </row>
    <row r="279" spans="1:51">
      <c r="A279" s="198">
        <v>274</v>
      </c>
      <c r="B279" s="211" t="s">
        <v>5333</v>
      </c>
      <c r="C279" s="4" t="str">
        <f t="shared" si="55"/>
        <v>名称：大分県警察　佐伯警察署警備課&lt;br&gt;住所：佐伯市大字鶴望2825-4&lt;br&gt;施設分類：警察&lt;br&gt;TEL：0972-22-2131&lt;br&gt;：佐伯市地域防災計画　資料編（R6.9月）より&lt;br&gt;：&lt;br&gt;：&lt;br&gt;</v>
      </c>
      <c r="D279" s="211"/>
      <c r="E279" s="245"/>
      <c r="F279" s="202" t="s">
        <v>4588</v>
      </c>
      <c r="G279" s="245">
        <v>32.965641136108601</v>
      </c>
      <c r="H279" s="202">
        <v>131.87989317269901</v>
      </c>
      <c r="I279" s="245" t="s">
        <v>3267</v>
      </c>
      <c r="J279" s="245" t="s">
        <v>408</v>
      </c>
      <c r="K279" s="240" t="s">
        <v>406</v>
      </c>
      <c r="L279" s="240" t="s">
        <v>3255</v>
      </c>
      <c r="M279" s="240"/>
      <c r="N279" s="240"/>
      <c r="O279" s="4" t="s">
        <v>4328</v>
      </c>
      <c r="P279" s="246">
        <v>1</v>
      </c>
      <c r="Q279" s="246"/>
      <c r="R279" s="246" t="str">
        <f t="shared" si="52"/>
        <v>FFFFFFFF</v>
      </c>
      <c r="S279" s="202">
        <v>100</v>
      </c>
      <c r="T279" s="202">
        <v>100</v>
      </c>
      <c r="U279" s="202">
        <v>100</v>
      </c>
      <c r="V279" s="202">
        <v>100</v>
      </c>
      <c r="X279" s="242"/>
      <c r="Z279" s="239">
        <f t="shared" si="56"/>
        <v>0</v>
      </c>
      <c r="AA279" s="253" t="s">
        <v>4179</v>
      </c>
      <c r="AB279" s="265" t="str">
        <f t="shared" si="59"/>
        <v>大分県警察　佐伯警察署警備課</v>
      </c>
      <c r="AC279" s="254" t="s">
        <v>4194</v>
      </c>
      <c r="AD279" s="254" t="s">
        <v>4181</v>
      </c>
      <c r="AE279" s="254">
        <f t="shared" si="60"/>
        <v>0</v>
      </c>
      <c r="AF279" s="254" t="s">
        <v>4182</v>
      </c>
      <c r="AG279" s="254" t="s">
        <v>4183</v>
      </c>
      <c r="AH279" s="74" t="str">
        <f t="shared" si="61"/>
        <v>名称：大分県警察　佐伯警察署警備課&lt;br&gt;住所：佐伯市大字鶴望2825-4&lt;br&gt;施設分類：警察&lt;br&gt;TEL：0972-22-2131&lt;br&gt;：佐伯市地域防災計画　資料編（R6.9月）より&lt;br&gt;：&lt;br&gt;：&lt;br&gt;</v>
      </c>
      <c r="AI279" s="255" t="s">
        <v>4184</v>
      </c>
      <c r="AJ279" s="253" t="str">
        <f t="shared" si="53"/>
        <v>FFFFFFFF</v>
      </c>
      <c r="AK279" s="253" t="s">
        <v>4185</v>
      </c>
      <c r="AL279" s="265">
        <f t="shared" si="54"/>
        <v>1</v>
      </c>
      <c r="AM279" s="253" t="s">
        <v>4186</v>
      </c>
      <c r="AN279" s="253" t="s">
        <v>4187</v>
      </c>
      <c r="AO279" s="254">
        <f t="shared" si="57"/>
        <v>0</v>
      </c>
      <c r="AP279" s="253" t="s">
        <v>4188</v>
      </c>
      <c r="AQ279" s="74" t="str">
        <f t="shared" si="62"/>
        <v>https://cyberjapandata.gsi.go.jp/portal/sys/v4/symbols/496.png</v>
      </c>
      <c r="AR279" s="254" t="s">
        <v>4189</v>
      </c>
      <c r="AS279" s="254" t="s">
        <v>4190</v>
      </c>
      <c r="AT279" s="265">
        <f t="shared" si="63"/>
        <v>131.87989317269901</v>
      </c>
      <c r="AU279" s="254" t="s">
        <v>4191</v>
      </c>
      <c r="AV279" s="265">
        <f t="shared" si="64"/>
        <v>32.965641136108601</v>
      </c>
      <c r="AW279" s="254" t="s">
        <v>4192</v>
      </c>
      <c r="AX279" s="254" t="s">
        <v>4193</v>
      </c>
      <c r="AY279" s="244" t="str">
        <f t="shared" si="58"/>
        <v>&lt;Placemark&gt;&lt;name&gt;大分県警察　佐伯警察署警備課&lt;/name&gt;&lt;Snippet maxLines="0"&gt;&lt;/Snippet&gt;&lt;description&gt;&lt;![CDATA[名称：大分県警察　佐伯警察署警備課&lt;br&gt;住所：佐伯市大字鶴望2825-4&lt;br&gt;施設分類：警察&lt;br&gt;TEL：0972-22-2131&lt;br&gt;：佐伯市地域防災計画　資料編（R6.9月）より&lt;br&gt;：&lt;br&gt;：&lt;br&gt;]]&gt;&lt;/description&gt;&lt;Style&gt;&lt;IconStyle&gt;&lt;color&gt;FFFFFFFF&lt;/color&gt;&lt;scale&gt;1&lt;/scale&gt;&lt;heading&gt;0&lt;/heading&gt;&lt;Icon&gt;&lt;href&gt;https://cyberjapandata.gsi.go.jp/portal/sys/v4/symbols/496.png&lt;/href&gt;&lt;/Icon&gt;&lt;/IconStyle&gt;&lt;/Style&gt;&lt;Point&gt;&lt;coordinates&gt;131.879893172699,32.9656411361086&lt;/coordinates&gt;&lt;/Point&gt;&lt;/Placemark&gt;</v>
      </c>
    </row>
    <row r="280" spans="1:51">
      <c r="A280" s="198">
        <v>275</v>
      </c>
      <c r="B280" s="264" t="s">
        <v>5332</v>
      </c>
      <c r="C280" s="4" t="str">
        <f t="shared" si="55"/>
        <v>名称：佐伯中央交番&lt;br&gt;住所：佐伯市長島町1-2-1 大分県佐伯総合庁舎1階&lt;br&gt;施設分類：警察&lt;br&gt;TEL：0972-25-0155&lt;br&gt;：佐伯市ホームページ（R7.8月現在）&lt;br&gt;：&lt;br&gt;：&lt;br&gt;</v>
      </c>
      <c r="D280" s="211"/>
      <c r="E280" s="245"/>
      <c r="F280" s="202" t="s">
        <v>4589</v>
      </c>
      <c r="G280" s="245">
        <v>32.964838824329</v>
      </c>
      <c r="H280" s="202">
        <v>131.904088805877</v>
      </c>
      <c r="I280" s="245" t="s">
        <v>3267</v>
      </c>
      <c r="J280" s="245" t="s">
        <v>4289</v>
      </c>
      <c r="K280" s="240" t="s">
        <v>557</v>
      </c>
      <c r="L280" s="240" t="s">
        <v>3269</v>
      </c>
      <c r="M280" s="240"/>
      <c r="N280" s="240"/>
      <c r="O280" s="4" t="s">
        <v>4328</v>
      </c>
      <c r="P280" s="246">
        <v>1</v>
      </c>
      <c r="Q280" s="246"/>
      <c r="R280" s="246" t="str">
        <f t="shared" si="52"/>
        <v>FFFFFFFF</v>
      </c>
      <c r="S280" s="202">
        <v>100</v>
      </c>
      <c r="T280" s="202">
        <v>100</v>
      </c>
      <c r="U280" s="202">
        <v>100</v>
      </c>
      <c r="V280" s="202">
        <v>100</v>
      </c>
      <c r="X280" s="242"/>
      <c r="Z280" s="239">
        <f t="shared" si="56"/>
        <v>0</v>
      </c>
      <c r="AA280" s="253" t="s">
        <v>4179</v>
      </c>
      <c r="AB280" s="265" t="str">
        <f t="shared" si="59"/>
        <v>佐伯中央交番</v>
      </c>
      <c r="AC280" s="254" t="s">
        <v>4194</v>
      </c>
      <c r="AD280" s="254" t="s">
        <v>4181</v>
      </c>
      <c r="AE280" s="254">
        <f t="shared" si="60"/>
        <v>0</v>
      </c>
      <c r="AF280" s="254" t="s">
        <v>4182</v>
      </c>
      <c r="AG280" s="254" t="s">
        <v>4183</v>
      </c>
      <c r="AH280" s="74" t="str">
        <f t="shared" si="61"/>
        <v>名称：佐伯中央交番&lt;br&gt;住所：佐伯市長島町1-2-1 大分県佐伯総合庁舎1階&lt;br&gt;施設分類：警察&lt;br&gt;TEL：0972-25-0155&lt;br&gt;：佐伯市ホームページ（R7.8月現在）&lt;br&gt;：&lt;br&gt;：&lt;br&gt;</v>
      </c>
      <c r="AI280" s="255" t="s">
        <v>4184</v>
      </c>
      <c r="AJ280" s="253" t="str">
        <f t="shared" si="53"/>
        <v>FFFFFFFF</v>
      </c>
      <c r="AK280" s="253" t="s">
        <v>4185</v>
      </c>
      <c r="AL280" s="265">
        <f t="shared" si="54"/>
        <v>1</v>
      </c>
      <c r="AM280" s="253" t="s">
        <v>4186</v>
      </c>
      <c r="AN280" s="253" t="s">
        <v>4187</v>
      </c>
      <c r="AO280" s="254">
        <f t="shared" si="57"/>
        <v>0</v>
      </c>
      <c r="AP280" s="253" t="s">
        <v>4188</v>
      </c>
      <c r="AQ280" s="74" t="str">
        <f t="shared" si="62"/>
        <v>https://cyberjapandata.gsi.go.jp/portal/sys/v4/symbols/496.png</v>
      </c>
      <c r="AR280" s="254" t="s">
        <v>4189</v>
      </c>
      <c r="AS280" s="254" t="s">
        <v>4190</v>
      </c>
      <c r="AT280" s="265">
        <f t="shared" si="63"/>
        <v>131.904088805877</v>
      </c>
      <c r="AU280" s="254" t="s">
        <v>4191</v>
      </c>
      <c r="AV280" s="265">
        <f t="shared" si="64"/>
        <v>32.964838824329</v>
      </c>
      <c r="AW280" s="254" t="s">
        <v>4192</v>
      </c>
      <c r="AX280" s="254" t="s">
        <v>4193</v>
      </c>
      <c r="AY280" s="244" t="str">
        <f t="shared" si="58"/>
        <v>&lt;Placemark&gt;&lt;name&gt;佐伯中央交番&lt;/name&gt;&lt;Snippet maxLines="0"&gt;&lt;/Snippet&gt;&lt;description&gt;&lt;![CDATA[名称：佐伯中央交番&lt;br&gt;住所：佐伯市長島町1-2-1 大分県佐伯総合庁舎1階&lt;br&gt;施設分類：警察&lt;br&gt;TEL：0972-25-0155&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131.904088805877,32.964838824329&lt;/coordinates&gt;&lt;/Point&gt;&lt;/Placemark&gt;</v>
      </c>
    </row>
    <row r="281" spans="1:51">
      <c r="A281" s="198">
        <v>276</v>
      </c>
      <c r="B281" s="264" t="s">
        <v>5331</v>
      </c>
      <c r="C281" s="4" t="str">
        <f t="shared" si="55"/>
        <v>名称：大入島警察官駐在所&lt;br&gt;住所：佐伯市大字久保浦1059-13&lt;br&gt;施設分類：警察&lt;br&gt;TEL：0972-22-7936&lt;br&gt;：佐伯市ホームページ（R7.8月現在）&lt;br&gt;：&lt;br&gt;：&lt;br&gt;</v>
      </c>
      <c r="D281" s="211"/>
      <c r="E281" s="202"/>
      <c r="F281" s="202" t="s">
        <v>4590</v>
      </c>
      <c r="G281" s="202">
        <v>32.998929496865898</v>
      </c>
      <c r="H281" s="202">
        <v>131.92334880276101</v>
      </c>
      <c r="I281" s="202" t="s">
        <v>3267</v>
      </c>
      <c r="J281" s="202" t="s">
        <v>578</v>
      </c>
      <c r="K281" s="240" t="s">
        <v>558</v>
      </c>
      <c r="L281" s="240" t="s">
        <v>3269</v>
      </c>
      <c r="M281" s="240"/>
      <c r="N281" s="240"/>
      <c r="O281" s="4" t="s">
        <v>4328</v>
      </c>
      <c r="P281" s="246">
        <v>1</v>
      </c>
      <c r="Q281" s="246"/>
      <c r="R281" s="246" t="str">
        <f t="shared" si="52"/>
        <v>FFFFFFFF</v>
      </c>
      <c r="S281" s="202">
        <v>100</v>
      </c>
      <c r="T281" s="202">
        <v>100</v>
      </c>
      <c r="U281" s="202">
        <v>100</v>
      </c>
      <c r="V281" s="202">
        <v>100</v>
      </c>
      <c r="X281" s="242"/>
      <c r="Z281" s="239">
        <f t="shared" si="56"/>
        <v>0</v>
      </c>
      <c r="AA281" s="253" t="s">
        <v>4179</v>
      </c>
      <c r="AB281" s="265" t="str">
        <f t="shared" si="59"/>
        <v>大入島警察官駐在所</v>
      </c>
      <c r="AC281" s="254" t="s">
        <v>4194</v>
      </c>
      <c r="AD281" s="254" t="s">
        <v>4181</v>
      </c>
      <c r="AE281" s="254">
        <f t="shared" si="60"/>
        <v>0</v>
      </c>
      <c r="AF281" s="254" t="s">
        <v>4182</v>
      </c>
      <c r="AG281" s="254" t="s">
        <v>4183</v>
      </c>
      <c r="AH281" s="74" t="str">
        <f t="shared" si="61"/>
        <v>名称：大入島警察官駐在所&lt;br&gt;住所：佐伯市大字久保浦1059-13&lt;br&gt;施設分類：警察&lt;br&gt;TEL：0972-22-7936&lt;br&gt;：佐伯市ホームページ（R7.8月現在）&lt;br&gt;：&lt;br&gt;：&lt;br&gt;</v>
      </c>
      <c r="AI281" s="255" t="s">
        <v>4184</v>
      </c>
      <c r="AJ281" s="253" t="str">
        <f t="shared" si="53"/>
        <v>FFFFFFFF</v>
      </c>
      <c r="AK281" s="253" t="s">
        <v>4185</v>
      </c>
      <c r="AL281" s="265">
        <f t="shared" si="54"/>
        <v>1</v>
      </c>
      <c r="AM281" s="253" t="s">
        <v>4186</v>
      </c>
      <c r="AN281" s="253" t="s">
        <v>4187</v>
      </c>
      <c r="AO281" s="254">
        <f t="shared" si="57"/>
        <v>0</v>
      </c>
      <c r="AP281" s="253" t="s">
        <v>4188</v>
      </c>
      <c r="AQ281" s="74" t="str">
        <f t="shared" si="62"/>
        <v>https://cyberjapandata.gsi.go.jp/portal/sys/v4/symbols/496.png</v>
      </c>
      <c r="AR281" s="254" t="s">
        <v>4189</v>
      </c>
      <c r="AS281" s="254" t="s">
        <v>4190</v>
      </c>
      <c r="AT281" s="265">
        <f t="shared" si="63"/>
        <v>131.92334880276101</v>
      </c>
      <c r="AU281" s="254" t="s">
        <v>4191</v>
      </c>
      <c r="AV281" s="265">
        <f t="shared" si="64"/>
        <v>32.998929496865898</v>
      </c>
      <c r="AW281" s="254" t="s">
        <v>4192</v>
      </c>
      <c r="AX281" s="254" t="s">
        <v>4193</v>
      </c>
      <c r="AY281" s="244" t="str">
        <f t="shared" si="58"/>
        <v>&lt;Placemark&gt;&lt;name&gt;大入島警察官駐在所&lt;/name&gt;&lt;Snippet maxLines="0"&gt;&lt;/Snippet&gt;&lt;description&gt;&lt;![CDATA[名称：大入島警察官駐在所&lt;br&gt;住所：佐伯市大字久保浦1059-13&lt;br&gt;施設分類：警察&lt;br&gt;TEL：0972-22-7936&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131.923348802761,32.9989294968659&lt;/coordinates&gt;&lt;/Point&gt;&lt;/Placemark&gt;</v>
      </c>
    </row>
    <row r="282" spans="1:51">
      <c r="A282" s="198">
        <v>277</v>
      </c>
      <c r="B282" s="264" t="s">
        <v>5330</v>
      </c>
      <c r="C282" s="4" t="str">
        <f t="shared" si="55"/>
        <v>名称：堅田警察官駐在所&lt;br&gt;住所：佐伯市大字長良62&lt;br&gt;施設分類：警察&lt;br&gt;TEL：0972-23-7347&lt;br&gt;：佐伯市ホームページ（R7.8月現在）&lt;br&gt;：&lt;br&gt;：&lt;br&gt;</v>
      </c>
      <c r="D282" s="211"/>
      <c r="E282" s="202"/>
      <c r="F282" s="202" t="s">
        <v>4591</v>
      </c>
      <c r="G282" s="202">
        <v>32.931649274145997</v>
      </c>
      <c r="H282" s="202">
        <v>131.87640605895299</v>
      </c>
      <c r="I282" s="202" t="s">
        <v>3267</v>
      </c>
      <c r="J282" s="202" t="s">
        <v>4290</v>
      </c>
      <c r="K282" s="240" t="s">
        <v>559</v>
      </c>
      <c r="L282" s="240" t="s">
        <v>3269</v>
      </c>
      <c r="M282" s="240"/>
      <c r="N282" s="240"/>
      <c r="O282" s="4" t="s">
        <v>4328</v>
      </c>
      <c r="P282" s="246">
        <v>1</v>
      </c>
      <c r="Q282" s="246"/>
      <c r="R282" s="246" t="str">
        <f t="shared" si="52"/>
        <v>FFFFFFFF</v>
      </c>
      <c r="S282" s="202">
        <v>100</v>
      </c>
      <c r="T282" s="202">
        <v>100</v>
      </c>
      <c r="U282" s="202">
        <v>100</v>
      </c>
      <c r="V282" s="202">
        <v>100</v>
      </c>
      <c r="X282" s="242"/>
      <c r="Z282" s="239">
        <f t="shared" si="56"/>
        <v>0</v>
      </c>
      <c r="AA282" s="253" t="s">
        <v>4179</v>
      </c>
      <c r="AB282" s="265" t="str">
        <f t="shared" si="59"/>
        <v>堅田警察官駐在所</v>
      </c>
      <c r="AC282" s="254" t="s">
        <v>4194</v>
      </c>
      <c r="AD282" s="254" t="s">
        <v>4181</v>
      </c>
      <c r="AE282" s="254">
        <f t="shared" si="60"/>
        <v>0</v>
      </c>
      <c r="AF282" s="254" t="s">
        <v>4182</v>
      </c>
      <c r="AG282" s="254" t="s">
        <v>4183</v>
      </c>
      <c r="AH282" s="74" t="str">
        <f t="shared" si="61"/>
        <v>名称：堅田警察官駐在所&lt;br&gt;住所：佐伯市大字長良62&lt;br&gt;施設分類：警察&lt;br&gt;TEL：0972-23-7347&lt;br&gt;：佐伯市ホームページ（R7.8月現在）&lt;br&gt;：&lt;br&gt;：&lt;br&gt;</v>
      </c>
      <c r="AI282" s="255" t="s">
        <v>4184</v>
      </c>
      <c r="AJ282" s="253" t="str">
        <f t="shared" si="53"/>
        <v>FFFFFFFF</v>
      </c>
      <c r="AK282" s="253" t="s">
        <v>4185</v>
      </c>
      <c r="AL282" s="265">
        <f t="shared" si="54"/>
        <v>1</v>
      </c>
      <c r="AM282" s="253" t="s">
        <v>4186</v>
      </c>
      <c r="AN282" s="253" t="s">
        <v>4187</v>
      </c>
      <c r="AO282" s="254">
        <f t="shared" si="57"/>
        <v>0</v>
      </c>
      <c r="AP282" s="253" t="s">
        <v>4188</v>
      </c>
      <c r="AQ282" s="74" t="str">
        <f t="shared" si="62"/>
        <v>https://cyberjapandata.gsi.go.jp/portal/sys/v4/symbols/496.png</v>
      </c>
      <c r="AR282" s="254" t="s">
        <v>4189</v>
      </c>
      <c r="AS282" s="254" t="s">
        <v>4190</v>
      </c>
      <c r="AT282" s="265">
        <f t="shared" si="63"/>
        <v>131.87640605895299</v>
      </c>
      <c r="AU282" s="254" t="s">
        <v>4191</v>
      </c>
      <c r="AV282" s="265">
        <f t="shared" si="64"/>
        <v>32.931649274145997</v>
      </c>
      <c r="AW282" s="254" t="s">
        <v>4192</v>
      </c>
      <c r="AX282" s="254" t="s">
        <v>4193</v>
      </c>
      <c r="AY282" s="244" t="str">
        <f t="shared" si="58"/>
        <v>&lt;Placemark&gt;&lt;name&gt;堅田警察官駐在所&lt;/name&gt;&lt;Snippet maxLines="0"&gt;&lt;/Snippet&gt;&lt;description&gt;&lt;![CDATA[名称：堅田警察官駐在所&lt;br&gt;住所：佐伯市大字長良62&lt;br&gt;施設分類：警察&lt;br&gt;TEL：0972-23-7347&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131.876406058953,32.931649274146&lt;/coordinates&gt;&lt;/Point&gt;&lt;/Placemark&gt;</v>
      </c>
    </row>
    <row r="283" spans="1:51">
      <c r="A283" s="198">
        <v>278</v>
      </c>
      <c r="B283" s="264" t="s">
        <v>5329</v>
      </c>
      <c r="C283" s="4" t="str">
        <f t="shared" si="55"/>
        <v>名称：木立警察官駐在所&lt;br&gt;住所：佐伯市大字木立1431-5&lt;br&gt;施設分類：警察&lt;br&gt;TEL：0972-28-3643&lt;br&gt;：佐伯市ホームページ（R7.8月現在）&lt;br&gt;：&lt;br&gt;：&lt;br&gt;</v>
      </c>
      <c r="D283" s="211"/>
      <c r="E283" s="202"/>
      <c r="F283" s="202" t="s">
        <v>4592</v>
      </c>
      <c r="G283" s="202">
        <v>32.919132885297699</v>
      </c>
      <c r="H283" s="202">
        <v>131.927542980298</v>
      </c>
      <c r="I283" s="202" t="s">
        <v>3267</v>
      </c>
      <c r="J283" s="202" t="s">
        <v>573</v>
      </c>
      <c r="K283" s="240" t="s">
        <v>560</v>
      </c>
      <c r="L283" s="240" t="s">
        <v>3269</v>
      </c>
      <c r="M283" s="240"/>
      <c r="N283" s="240"/>
      <c r="O283" s="4" t="s">
        <v>4328</v>
      </c>
      <c r="P283" s="246">
        <v>1</v>
      </c>
      <c r="Q283" s="246"/>
      <c r="R283" s="246" t="str">
        <f t="shared" si="52"/>
        <v>FFFFFFFF</v>
      </c>
      <c r="S283" s="202">
        <v>100</v>
      </c>
      <c r="T283" s="202">
        <v>100</v>
      </c>
      <c r="U283" s="202">
        <v>100</v>
      </c>
      <c r="V283" s="202">
        <v>100</v>
      </c>
      <c r="X283" s="242"/>
      <c r="Z283" s="239">
        <f t="shared" si="56"/>
        <v>0</v>
      </c>
      <c r="AA283" s="253" t="s">
        <v>4179</v>
      </c>
      <c r="AB283" s="265" t="str">
        <f t="shared" si="59"/>
        <v>木立警察官駐在所</v>
      </c>
      <c r="AC283" s="254" t="s">
        <v>4194</v>
      </c>
      <c r="AD283" s="254" t="s">
        <v>4181</v>
      </c>
      <c r="AE283" s="254">
        <f t="shared" si="60"/>
        <v>0</v>
      </c>
      <c r="AF283" s="254" t="s">
        <v>4182</v>
      </c>
      <c r="AG283" s="254" t="s">
        <v>4183</v>
      </c>
      <c r="AH283" s="74" t="str">
        <f t="shared" si="61"/>
        <v>名称：木立警察官駐在所&lt;br&gt;住所：佐伯市大字木立1431-5&lt;br&gt;施設分類：警察&lt;br&gt;TEL：0972-28-3643&lt;br&gt;：佐伯市ホームページ（R7.8月現在）&lt;br&gt;：&lt;br&gt;：&lt;br&gt;</v>
      </c>
      <c r="AI283" s="255" t="s">
        <v>4184</v>
      </c>
      <c r="AJ283" s="253" t="str">
        <f t="shared" si="53"/>
        <v>FFFFFFFF</v>
      </c>
      <c r="AK283" s="253" t="s">
        <v>4185</v>
      </c>
      <c r="AL283" s="265">
        <f t="shared" si="54"/>
        <v>1</v>
      </c>
      <c r="AM283" s="253" t="s">
        <v>4186</v>
      </c>
      <c r="AN283" s="253" t="s">
        <v>4187</v>
      </c>
      <c r="AO283" s="254">
        <f t="shared" si="57"/>
        <v>0</v>
      </c>
      <c r="AP283" s="253" t="s">
        <v>4188</v>
      </c>
      <c r="AQ283" s="74" t="str">
        <f t="shared" si="62"/>
        <v>https://cyberjapandata.gsi.go.jp/portal/sys/v4/symbols/496.png</v>
      </c>
      <c r="AR283" s="254" t="s">
        <v>4189</v>
      </c>
      <c r="AS283" s="254" t="s">
        <v>4190</v>
      </c>
      <c r="AT283" s="265">
        <f t="shared" si="63"/>
        <v>131.927542980298</v>
      </c>
      <c r="AU283" s="254" t="s">
        <v>4191</v>
      </c>
      <c r="AV283" s="265">
        <f t="shared" si="64"/>
        <v>32.919132885297699</v>
      </c>
      <c r="AW283" s="254" t="s">
        <v>4192</v>
      </c>
      <c r="AX283" s="254" t="s">
        <v>4193</v>
      </c>
      <c r="AY283" s="244" t="str">
        <f t="shared" si="58"/>
        <v>&lt;Placemark&gt;&lt;name&gt;木立警察官駐在所&lt;/name&gt;&lt;Snippet maxLines="0"&gt;&lt;/Snippet&gt;&lt;description&gt;&lt;![CDATA[名称：木立警察官駐在所&lt;br&gt;住所：佐伯市大字木立1431-5&lt;br&gt;施設分類：警察&lt;br&gt;TEL：0972-28-3643&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131.927542980298,32.9191328852977&lt;/coordinates&gt;&lt;/Point&gt;&lt;/Placemark&gt;</v>
      </c>
    </row>
    <row r="284" spans="1:51">
      <c r="A284" s="198">
        <v>279</v>
      </c>
      <c r="B284" s="264" t="s">
        <v>5328</v>
      </c>
      <c r="C284" s="4" t="str">
        <f t="shared" si="55"/>
        <v>名称：弥生南警察官駐在所&lt;br&gt;住所：佐伯市弥生大字門田1320-4&lt;br&gt;施設分類：警察&lt;br&gt;TEL：0972-28-3643&lt;br&gt;：佐伯市ホームページ（R7.8月現在）&lt;br&gt;：&lt;br&gt;：&lt;br&gt;</v>
      </c>
      <c r="D284" s="211"/>
      <c r="E284" s="202"/>
      <c r="F284" s="202" t="s">
        <v>4593</v>
      </c>
      <c r="G284" s="202">
        <v>32.952515983253797</v>
      </c>
      <c r="H284" s="202">
        <v>131.83818077808601</v>
      </c>
      <c r="I284" s="202" t="s">
        <v>3267</v>
      </c>
      <c r="J284" s="202" t="s">
        <v>4291</v>
      </c>
      <c r="K284" s="240" t="s">
        <v>560</v>
      </c>
      <c r="L284" s="240" t="s">
        <v>3269</v>
      </c>
      <c r="M284" s="240"/>
      <c r="N284" s="240"/>
      <c r="O284" s="4" t="s">
        <v>4328</v>
      </c>
      <c r="P284" s="246">
        <v>1</v>
      </c>
      <c r="Q284" s="246"/>
      <c r="R284" s="246" t="str">
        <f t="shared" si="52"/>
        <v>FFFFFFFF</v>
      </c>
      <c r="S284" s="202">
        <v>100</v>
      </c>
      <c r="T284" s="202">
        <v>100</v>
      </c>
      <c r="U284" s="202">
        <v>100</v>
      </c>
      <c r="V284" s="202">
        <v>100</v>
      </c>
      <c r="X284" s="242"/>
      <c r="Z284" s="239">
        <f t="shared" si="56"/>
        <v>0</v>
      </c>
      <c r="AA284" s="253" t="s">
        <v>4179</v>
      </c>
      <c r="AB284" s="265" t="str">
        <f t="shared" si="59"/>
        <v>弥生南警察官駐在所</v>
      </c>
      <c r="AC284" s="254" t="s">
        <v>4194</v>
      </c>
      <c r="AD284" s="254" t="s">
        <v>4181</v>
      </c>
      <c r="AE284" s="254">
        <f t="shared" si="60"/>
        <v>0</v>
      </c>
      <c r="AF284" s="254" t="s">
        <v>4182</v>
      </c>
      <c r="AG284" s="254" t="s">
        <v>4183</v>
      </c>
      <c r="AH284" s="74" t="str">
        <f t="shared" si="61"/>
        <v>名称：弥生南警察官駐在所&lt;br&gt;住所：佐伯市弥生大字門田1320-4&lt;br&gt;施設分類：警察&lt;br&gt;TEL：0972-28-3643&lt;br&gt;：佐伯市ホームページ（R7.8月現在）&lt;br&gt;：&lt;br&gt;：&lt;br&gt;</v>
      </c>
      <c r="AI284" s="255" t="s">
        <v>4184</v>
      </c>
      <c r="AJ284" s="253" t="str">
        <f t="shared" si="53"/>
        <v>FFFFFFFF</v>
      </c>
      <c r="AK284" s="253" t="s">
        <v>4185</v>
      </c>
      <c r="AL284" s="265">
        <f t="shared" si="54"/>
        <v>1</v>
      </c>
      <c r="AM284" s="253" t="s">
        <v>4186</v>
      </c>
      <c r="AN284" s="253" t="s">
        <v>4187</v>
      </c>
      <c r="AO284" s="254">
        <f t="shared" si="57"/>
        <v>0</v>
      </c>
      <c r="AP284" s="253" t="s">
        <v>4188</v>
      </c>
      <c r="AQ284" s="74" t="str">
        <f t="shared" si="62"/>
        <v>https://cyberjapandata.gsi.go.jp/portal/sys/v4/symbols/496.png</v>
      </c>
      <c r="AR284" s="254" t="s">
        <v>4189</v>
      </c>
      <c r="AS284" s="254" t="s">
        <v>4190</v>
      </c>
      <c r="AT284" s="265">
        <f t="shared" si="63"/>
        <v>131.83818077808601</v>
      </c>
      <c r="AU284" s="254" t="s">
        <v>4191</v>
      </c>
      <c r="AV284" s="265">
        <f t="shared" si="64"/>
        <v>32.952515983253797</v>
      </c>
      <c r="AW284" s="254" t="s">
        <v>4192</v>
      </c>
      <c r="AX284" s="254" t="s">
        <v>4193</v>
      </c>
      <c r="AY284" s="244" t="str">
        <f t="shared" si="58"/>
        <v>&lt;Placemark&gt;&lt;name&gt;弥生南警察官駐在所&lt;/name&gt;&lt;Snippet maxLines="0"&gt;&lt;/Snippet&gt;&lt;description&gt;&lt;![CDATA[名称：弥生南警察官駐在所&lt;br&gt;住所：佐伯市弥生大字門田1320-4&lt;br&gt;施設分類：警察&lt;br&gt;TEL：0972-28-3643&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131.838180778086,32.9525159832538&lt;/coordinates&gt;&lt;/Point&gt;&lt;/Placemark&gt;</v>
      </c>
    </row>
    <row r="285" spans="1:51">
      <c r="A285" s="198">
        <v>280</v>
      </c>
      <c r="B285" s="264" t="s">
        <v>5327</v>
      </c>
      <c r="C285" s="4" t="str">
        <f t="shared" si="55"/>
        <v>名称：弥生北警察官駐在所&lt;br&gt;住所：佐伯市弥生大字井崎1798-5&lt;br&gt;施設分類：警察&lt;br&gt;TEL：0972-46-0062&lt;br&gt;：佐伯市ホームページ（R7.8月現在）&lt;br&gt;：&lt;br&gt;：&lt;br&gt;</v>
      </c>
      <c r="D285" s="211"/>
      <c r="E285" s="202"/>
      <c r="F285" s="202" t="s">
        <v>4594</v>
      </c>
      <c r="G285" s="202">
        <v>32.979200566843602</v>
      </c>
      <c r="H285" s="202">
        <v>131.84793019904899</v>
      </c>
      <c r="I285" s="202" t="s">
        <v>3267</v>
      </c>
      <c r="J285" s="202" t="s">
        <v>574</v>
      </c>
      <c r="K285" s="240" t="s">
        <v>561</v>
      </c>
      <c r="L285" s="240" t="s">
        <v>3269</v>
      </c>
      <c r="M285" s="240"/>
      <c r="N285" s="240"/>
      <c r="O285" s="4" t="s">
        <v>4328</v>
      </c>
      <c r="P285" s="246">
        <v>1</v>
      </c>
      <c r="Q285" s="246"/>
      <c r="R285" s="246" t="str">
        <f t="shared" si="52"/>
        <v>FFFFFFFF</v>
      </c>
      <c r="S285" s="202">
        <v>100</v>
      </c>
      <c r="T285" s="202">
        <v>100</v>
      </c>
      <c r="U285" s="202">
        <v>100</v>
      </c>
      <c r="V285" s="202">
        <v>100</v>
      </c>
      <c r="X285" s="242"/>
      <c r="Z285" s="239">
        <f t="shared" si="56"/>
        <v>0</v>
      </c>
      <c r="AA285" s="253" t="s">
        <v>4179</v>
      </c>
      <c r="AB285" s="265" t="str">
        <f t="shared" si="59"/>
        <v>弥生北警察官駐在所</v>
      </c>
      <c r="AC285" s="254" t="s">
        <v>4194</v>
      </c>
      <c r="AD285" s="254" t="s">
        <v>4181</v>
      </c>
      <c r="AE285" s="254">
        <f t="shared" si="60"/>
        <v>0</v>
      </c>
      <c r="AF285" s="254" t="s">
        <v>4182</v>
      </c>
      <c r="AG285" s="254" t="s">
        <v>4183</v>
      </c>
      <c r="AH285" s="74" t="str">
        <f t="shared" si="61"/>
        <v>名称：弥生北警察官駐在所&lt;br&gt;住所：佐伯市弥生大字井崎1798-5&lt;br&gt;施設分類：警察&lt;br&gt;TEL：0972-46-0062&lt;br&gt;：佐伯市ホームページ（R7.8月現在）&lt;br&gt;：&lt;br&gt;：&lt;br&gt;</v>
      </c>
      <c r="AI285" s="255" t="s">
        <v>4184</v>
      </c>
      <c r="AJ285" s="253" t="str">
        <f t="shared" si="53"/>
        <v>FFFFFFFF</v>
      </c>
      <c r="AK285" s="253" t="s">
        <v>4185</v>
      </c>
      <c r="AL285" s="265">
        <f t="shared" si="54"/>
        <v>1</v>
      </c>
      <c r="AM285" s="253" t="s">
        <v>4186</v>
      </c>
      <c r="AN285" s="253" t="s">
        <v>4187</v>
      </c>
      <c r="AO285" s="254">
        <f t="shared" si="57"/>
        <v>0</v>
      </c>
      <c r="AP285" s="253" t="s">
        <v>4188</v>
      </c>
      <c r="AQ285" s="74" t="str">
        <f t="shared" si="62"/>
        <v>https://cyberjapandata.gsi.go.jp/portal/sys/v4/symbols/496.png</v>
      </c>
      <c r="AR285" s="254" t="s">
        <v>4189</v>
      </c>
      <c r="AS285" s="254" t="s">
        <v>4190</v>
      </c>
      <c r="AT285" s="265">
        <f t="shared" si="63"/>
        <v>131.84793019904899</v>
      </c>
      <c r="AU285" s="254" t="s">
        <v>4191</v>
      </c>
      <c r="AV285" s="265">
        <f t="shared" si="64"/>
        <v>32.979200566843602</v>
      </c>
      <c r="AW285" s="254" t="s">
        <v>4192</v>
      </c>
      <c r="AX285" s="254" t="s">
        <v>4193</v>
      </c>
      <c r="AY285" s="244" t="str">
        <f t="shared" si="58"/>
        <v>&lt;Placemark&gt;&lt;name&gt;弥生北警察官駐在所&lt;/name&gt;&lt;Snippet maxLines="0"&gt;&lt;/Snippet&gt;&lt;description&gt;&lt;![CDATA[名称：弥生北警察官駐在所&lt;br&gt;住所：佐伯市弥生大字井崎1798-5&lt;br&gt;施設分類：警察&lt;br&gt;TEL：0972-46-0062&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131.847930199049,32.9792005668436&lt;/coordinates&gt;&lt;/Point&gt;&lt;/Placemark&gt;</v>
      </c>
    </row>
    <row r="286" spans="1:51">
      <c r="A286" s="198">
        <v>281</v>
      </c>
      <c r="B286" s="264" t="s">
        <v>5326</v>
      </c>
      <c r="C286" s="4" t="str">
        <f t="shared" si="55"/>
        <v>名称：米水津警察官駐在所&lt;br&gt;住所：佐伯市米水津大字浦代浦1215-2&lt;br&gt;施設分類：警察&lt;br&gt;TEL：0972-35-6001&lt;br&gt;：佐伯市ホームページ（R7.8月現在）&lt;br&gt;：&lt;br&gt;：&lt;br&gt;</v>
      </c>
      <c r="D286" s="211"/>
      <c r="E286" s="245"/>
      <c r="F286" s="202" t="s">
        <v>4595</v>
      </c>
      <c r="G286" s="245">
        <v>32.9217138266144</v>
      </c>
      <c r="H286" s="202">
        <v>131.975161279426</v>
      </c>
      <c r="I286" s="245" t="s">
        <v>3267</v>
      </c>
      <c r="J286" s="245" t="s">
        <v>575</v>
      </c>
      <c r="K286" s="240" t="s">
        <v>562</v>
      </c>
      <c r="L286" s="240" t="s">
        <v>3269</v>
      </c>
      <c r="M286" s="240"/>
      <c r="N286" s="240"/>
      <c r="O286" s="4" t="s">
        <v>4328</v>
      </c>
      <c r="P286" s="246">
        <v>1</v>
      </c>
      <c r="Q286" s="246"/>
      <c r="R286" s="246" t="str">
        <f t="shared" si="52"/>
        <v>FFFFFFFF</v>
      </c>
      <c r="S286" s="202">
        <v>100</v>
      </c>
      <c r="T286" s="202">
        <v>100</v>
      </c>
      <c r="U286" s="202">
        <v>100</v>
      </c>
      <c r="V286" s="202">
        <v>100</v>
      </c>
      <c r="X286" s="242"/>
      <c r="Z286" s="239">
        <f t="shared" si="56"/>
        <v>0</v>
      </c>
      <c r="AA286" s="253" t="s">
        <v>4179</v>
      </c>
      <c r="AB286" s="265" t="str">
        <f t="shared" si="59"/>
        <v>米水津警察官駐在所</v>
      </c>
      <c r="AC286" s="254" t="s">
        <v>4194</v>
      </c>
      <c r="AD286" s="254" t="s">
        <v>4181</v>
      </c>
      <c r="AE286" s="254">
        <f t="shared" si="60"/>
        <v>0</v>
      </c>
      <c r="AF286" s="254" t="s">
        <v>4182</v>
      </c>
      <c r="AG286" s="254" t="s">
        <v>4183</v>
      </c>
      <c r="AH286" s="74" t="str">
        <f t="shared" si="61"/>
        <v>名称：米水津警察官駐在所&lt;br&gt;住所：佐伯市米水津大字浦代浦1215-2&lt;br&gt;施設分類：警察&lt;br&gt;TEL：0972-35-6001&lt;br&gt;：佐伯市ホームページ（R7.8月現在）&lt;br&gt;：&lt;br&gt;：&lt;br&gt;</v>
      </c>
      <c r="AI286" s="255" t="s">
        <v>4184</v>
      </c>
      <c r="AJ286" s="253" t="str">
        <f t="shared" si="53"/>
        <v>FFFFFFFF</v>
      </c>
      <c r="AK286" s="253" t="s">
        <v>4185</v>
      </c>
      <c r="AL286" s="265">
        <f t="shared" si="54"/>
        <v>1</v>
      </c>
      <c r="AM286" s="253" t="s">
        <v>4186</v>
      </c>
      <c r="AN286" s="253" t="s">
        <v>4187</v>
      </c>
      <c r="AO286" s="254">
        <f t="shared" si="57"/>
        <v>0</v>
      </c>
      <c r="AP286" s="253" t="s">
        <v>4188</v>
      </c>
      <c r="AQ286" s="74" t="str">
        <f t="shared" si="62"/>
        <v>https://cyberjapandata.gsi.go.jp/portal/sys/v4/symbols/496.png</v>
      </c>
      <c r="AR286" s="254" t="s">
        <v>4189</v>
      </c>
      <c r="AS286" s="254" t="s">
        <v>4190</v>
      </c>
      <c r="AT286" s="265">
        <f t="shared" si="63"/>
        <v>131.975161279426</v>
      </c>
      <c r="AU286" s="254" t="s">
        <v>4191</v>
      </c>
      <c r="AV286" s="265">
        <f t="shared" si="64"/>
        <v>32.9217138266144</v>
      </c>
      <c r="AW286" s="254" t="s">
        <v>4192</v>
      </c>
      <c r="AX286" s="254" t="s">
        <v>4193</v>
      </c>
      <c r="AY286" s="244" t="str">
        <f t="shared" si="58"/>
        <v>&lt;Placemark&gt;&lt;name&gt;米水津警察官駐在所&lt;/name&gt;&lt;Snippet maxLines="0"&gt;&lt;/Snippet&gt;&lt;description&gt;&lt;![CDATA[名称：米水津警察官駐在所&lt;br&gt;住所：佐伯市米水津大字浦代浦1215-2&lt;br&gt;施設分類：警察&lt;br&gt;TEL：0972-35-6001&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131.975161279426,32.9217138266144&lt;/coordinates&gt;&lt;/Point&gt;&lt;/Placemark&gt;</v>
      </c>
    </row>
    <row r="287" spans="1:51">
      <c r="A287" s="198">
        <v>282</v>
      </c>
      <c r="B287" s="264" t="s">
        <v>5325</v>
      </c>
      <c r="C287" s="4" t="str">
        <f t="shared" si="55"/>
        <v>名称：上浦警察官駐在所&lt;br&gt;住所：佐伯市上浦大字浅海井浦2-4&lt;br&gt;施設分類：警察&lt;br&gt;TEL：0972-32-2131&lt;br&gt;：佐伯市ホームページ（R7.8月現在）&lt;br&gt;：&lt;br&gt;：&lt;br&gt;</v>
      </c>
      <c r="D287" s="211"/>
      <c r="E287" s="245"/>
      <c r="F287" s="202" t="s">
        <v>4596</v>
      </c>
      <c r="G287" s="245">
        <v>33.046002627409102</v>
      </c>
      <c r="H287" s="202">
        <v>131.92476831026499</v>
      </c>
      <c r="I287" s="245" t="s">
        <v>3267</v>
      </c>
      <c r="J287" s="245" t="s">
        <v>579</v>
      </c>
      <c r="K287" s="240" t="s">
        <v>563</v>
      </c>
      <c r="L287" s="240" t="s">
        <v>3269</v>
      </c>
      <c r="M287" s="240"/>
      <c r="N287" s="240"/>
      <c r="O287" s="4" t="s">
        <v>4328</v>
      </c>
      <c r="P287" s="246">
        <v>1</v>
      </c>
      <c r="Q287" s="246"/>
      <c r="R287" s="246" t="str">
        <f t="shared" si="52"/>
        <v>FFFFFFFF</v>
      </c>
      <c r="S287" s="202">
        <v>100</v>
      </c>
      <c r="T287" s="202">
        <v>100</v>
      </c>
      <c r="U287" s="202">
        <v>100</v>
      </c>
      <c r="V287" s="202">
        <v>100</v>
      </c>
      <c r="X287" s="242"/>
      <c r="Z287" s="239">
        <f t="shared" si="56"/>
        <v>0</v>
      </c>
      <c r="AA287" s="253" t="s">
        <v>4179</v>
      </c>
      <c r="AB287" s="265" t="str">
        <f t="shared" si="59"/>
        <v>上浦警察官駐在所</v>
      </c>
      <c r="AC287" s="254" t="s">
        <v>4194</v>
      </c>
      <c r="AD287" s="254" t="s">
        <v>4181</v>
      </c>
      <c r="AE287" s="254">
        <f t="shared" si="60"/>
        <v>0</v>
      </c>
      <c r="AF287" s="254" t="s">
        <v>4182</v>
      </c>
      <c r="AG287" s="254" t="s">
        <v>4183</v>
      </c>
      <c r="AH287" s="74" t="str">
        <f t="shared" si="61"/>
        <v>名称：上浦警察官駐在所&lt;br&gt;住所：佐伯市上浦大字浅海井浦2-4&lt;br&gt;施設分類：警察&lt;br&gt;TEL：0972-32-2131&lt;br&gt;：佐伯市ホームページ（R7.8月現在）&lt;br&gt;：&lt;br&gt;：&lt;br&gt;</v>
      </c>
      <c r="AI287" s="255" t="s">
        <v>4184</v>
      </c>
      <c r="AJ287" s="253" t="str">
        <f t="shared" si="53"/>
        <v>FFFFFFFF</v>
      </c>
      <c r="AK287" s="253" t="s">
        <v>4185</v>
      </c>
      <c r="AL287" s="265">
        <f t="shared" si="54"/>
        <v>1</v>
      </c>
      <c r="AM287" s="253" t="s">
        <v>4186</v>
      </c>
      <c r="AN287" s="253" t="s">
        <v>4187</v>
      </c>
      <c r="AO287" s="254">
        <f t="shared" si="57"/>
        <v>0</v>
      </c>
      <c r="AP287" s="253" t="s">
        <v>4188</v>
      </c>
      <c r="AQ287" s="74" t="str">
        <f t="shared" si="62"/>
        <v>https://cyberjapandata.gsi.go.jp/portal/sys/v4/symbols/496.png</v>
      </c>
      <c r="AR287" s="254" t="s">
        <v>4189</v>
      </c>
      <c r="AS287" s="254" t="s">
        <v>4190</v>
      </c>
      <c r="AT287" s="265">
        <f t="shared" si="63"/>
        <v>131.92476831026499</v>
      </c>
      <c r="AU287" s="254" t="s">
        <v>4191</v>
      </c>
      <c r="AV287" s="265">
        <f t="shared" si="64"/>
        <v>33.046002627409102</v>
      </c>
      <c r="AW287" s="254" t="s">
        <v>4192</v>
      </c>
      <c r="AX287" s="254" t="s">
        <v>4193</v>
      </c>
      <c r="AY287" s="244" t="str">
        <f t="shared" si="58"/>
        <v>&lt;Placemark&gt;&lt;name&gt;上浦警察官駐在所&lt;/name&gt;&lt;Snippet maxLines="0"&gt;&lt;/Snippet&gt;&lt;description&gt;&lt;![CDATA[名称：上浦警察官駐在所&lt;br&gt;住所：佐伯市上浦大字浅海井浦2-4&lt;br&gt;施設分類：警察&lt;br&gt;TEL：0972-32-2131&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131.924768310265,33.0460026274091&lt;/coordinates&gt;&lt;/Point&gt;&lt;/Placemark&gt;</v>
      </c>
    </row>
    <row r="288" spans="1:51">
      <c r="A288" s="198">
        <v>283</v>
      </c>
      <c r="B288" s="264" t="s">
        <v>5324</v>
      </c>
      <c r="C288" s="4" t="str">
        <f t="shared" si="55"/>
        <v>名称：本匠警察官駐在所&lt;br&gt;住所：佐伯市本匠大字笠掛1402&lt;br&gt;施設分類：警察&lt;br&gt;TEL：0972-56-5019&lt;br&gt;：佐伯市ホームページ（R7.8月現在）&lt;br&gt;：&lt;br&gt;：&lt;br&gt;</v>
      </c>
      <c r="D288" s="211"/>
      <c r="E288" s="202"/>
      <c r="F288" s="202" t="s">
        <v>4597</v>
      </c>
      <c r="G288" s="202">
        <v>32.955133575437898</v>
      </c>
      <c r="H288" s="202">
        <v>131.80222721027101</v>
      </c>
      <c r="I288" s="202" t="s">
        <v>3267</v>
      </c>
      <c r="J288" s="202" t="s">
        <v>576</v>
      </c>
      <c r="K288" s="240" t="s">
        <v>564</v>
      </c>
      <c r="L288" s="240" t="s">
        <v>3269</v>
      </c>
      <c r="M288" s="240"/>
      <c r="N288" s="240"/>
      <c r="O288" s="4" t="s">
        <v>4328</v>
      </c>
      <c r="P288" s="246">
        <v>1</v>
      </c>
      <c r="Q288" s="246"/>
      <c r="R288" s="246" t="str">
        <f t="shared" si="52"/>
        <v>FFFFFFFF</v>
      </c>
      <c r="S288" s="202">
        <v>100</v>
      </c>
      <c r="T288" s="202">
        <v>100</v>
      </c>
      <c r="U288" s="202">
        <v>100</v>
      </c>
      <c r="V288" s="202">
        <v>100</v>
      </c>
      <c r="X288" s="242"/>
      <c r="Z288" s="239">
        <f t="shared" si="56"/>
        <v>0</v>
      </c>
      <c r="AA288" s="253" t="s">
        <v>4179</v>
      </c>
      <c r="AB288" s="265" t="str">
        <f t="shared" si="59"/>
        <v>本匠警察官駐在所</v>
      </c>
      <c r="AC288" s="254" t="s">
        <v>4194</v>
      </c>
      <c r="AD288" s="254" t="s">
        <v>4181</v>
      </c>
      <c r="AE288" s="254">
        <f t="shared" si="60"/>
        <v>0</v>
      </c>
      <c r="AF288" s="254" t="s">
        <v>4182</v>
      </c>
      <c r="AG288" s="254" t="s">
        <v>4183</v>
      </c>
      <c r="AH288" s="74" t="str">
        <f t="shared" si="61"/>
        <v>名称：本匠警察官駐在所&lt;br&gt;住所：佐伯市本匠大字笠掛1402&lt;br&gt;施設分類：警察&lt;br&gt;TEL：0972-56-5019&lt;br&gt;：佐伯市ホームページ（R7.8月現在）&lt;br&gt;：&lt;br&gt;：&lt;br&gt;</v>
      </c>
      <c r="AI288" s="255" t="s">
        <v>4184</v>
      </c>
      <c r="AJ288" s="253" t="str">
        <f t="shared" si="53"/>
        <v>FFFFFFFF</v>
      </c>
      <c r="AK288" s="253" t="s">
        <v>4185</v>
      </c>
      <c r="AL288" s="265">
        <f t="shared" si="54"/>
        <v>1</v>
      </c>
      <c r="AM288" s="253" t="s">
        <v>4186</v>
      </c>
      <c r="AN288" s="253" t="s">
        <v>4187</v>
      </c>
      <c r="AO288" s="254">
        <f t="shared" si="57"/>
        <v>0</v>
      </c>
      <c r="AP288" s="253" t="s">
        <v>4188</v>
      </c>
      <c r="AQ288" s="74" t="str">
        <f t="shared" si="62"/>
        <v>https://cyberjapandata.gsi.go.jp/portal/sys/v4/symbols/496.png</v>
      </c>
      <c r="AR288" s="254" t="s">
        <v>4189</v>
      </c>
      <c r="AS288" s="254" t="s">
        <v>4190</v>
      </c>
      <c r="AT288" s="265">
        <f t="shared" si="63"/>
        <v>131.80222721027101</v>
      </c>
      <c r="AU288" s="254" t="s">
        <v>4191</v>
      </c>
      <c r="AV288" s="265">
        <f t="shared" si="64"/>
        <v>32.955133575437898</v>
      </c>
      <c r="AW288" s="254" t="s">
        <v>4192</v>
      </c>
      <c r="AX288" s="254" t="s">
        <v>4193</v>
      </c>
      <c r="AY288" s="244" t="str">
        <f t="shared" si="58"/>
        <v>&lt;Placemark&gt;&lt;name&gt;本匠警察官駐在所&lt;/name&gt;&lt;Snippet maxLines="0"&gt;&lt;/Snippet&gt;&lt;description&gt;&lt;![CDATA[名称：本匠警察官駐在所&lt;br&gt;住所：佐伯市本匠大字笠掛1402&lt;br&gt;施設分類：警察&lt;br&gt;TEL：0972-56-5019&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131.802227210271,32.9551335754379&lt;/coordinates&gt;&lt;/Point&gt;&lt;/Placemark&gt;</v>
      </c>
    </row>
    <row r="289" spans="1:51">
      <c r="A289" s="198">
        <v>284</v>
      </c>
      <c r="B289" s="264" t="s">
        <v>5323</v>
      </c>
      <c r="C289" s="4" t="str">
        <f t="shared" si="55"/>
        <v>名称：鶴見警察官駐在所&lt;br&gt;住所：佐伯市鶴見大字地松浦395-19&lt;br&gt;施設分類：警察&lt;br&gt;TEL：0972-33-1131&lt;br&gt;：佐伯市ホームページ（R7.8月現在）&lt;br&gt;：&lt;br&gt;：&lt;br&gt;</v>
      </c>
      <c r="D289" s="211"/>
      <c r="E289" s="202"/>
      <c r="F289" s="202" t="s">
        <v>4598</v>
      </c>
      <c r="G289" s="202">
        <v>32.947567577750199</v>
      </c>
      <c r="H289" s="202">
        <v>131.95765548918999</v>
      </c>
      <c r="I289" s="202" t="s">
        <v>3267</v>
      </c>
      <c r="J289" s="202" t="s">
        <v>580</v>
      </c>
      <c r="K289" s="240" t="s">
        <v>565</v>
      </c>
      <c r="L289" s="240" t="s">
        <v>3269</v>
      </c>
      <c r="M289" s="240"/>
      <c r="N289" s="240"/>
      <c r="O289" s="4" t="s">
        <v>4328</v>
      </c>
      <c r="P289" s="246">
        <v>1</v>
      </c>
      <c r="Q289" s="246"/>
      <c r="R289" s="246" t="str">
        <f t="shared" si="52"/>
        <v>FFFFFFFF</v>
      </c>
      <c r="S289" s="202">
        <v>100</v>
      </c>
      <c r="T289" s="202">
        <v>100</v>
      </c>
      <c r="U289" s="202">
        <v>100</v>
      </c>
      <c r="V289" s="202">
        <v>100</v>
      </c>
      <c r="X289" s="242"/>
      <c r="Z289" s="239">
        <f t="shared" si="56"/>
        <v>0</v>
      </c>
      <c r="AA289" s="253" t="s">
        <v>4179</v>
      </c>
      <c r="AB289" s="265" t="str">
        <f t="shared" si="59"/>
        <v>鶴見警察官駐在所</v>
      </c>
      <c r="AC289" s="254" t="s">
        <v>4194</v>
      </c>
      <c r="AD289" s="254" t="s">
        <v>4181</v>
      </c>
      <c r="AE289" s="254">
        <f t="shared" si="60"/>
        <v>0</v>
      </c>
      <c r="AF289" s="254" t="s">
        <v>4182</v>
      </c>
      <c r="AG289" s="254" t="s">
        <v>4183</v>
      </c>
      <c r="AH289" s="74" t="str">
        <f t="shared" si="61"/>
        <v>名称：鶴見警察官駐在所&lt;br&gt;住所：佐伯市鶴見大字地松浦395-19&lt;br&gt;施設分類：警察&lt;br&gt;TEL：0972-33-1131&lt;br&gt;：佐伯市ホームページ（R7.8月現在）&lt;br&gt;：&lt;br&gt;：&lt;br&gt;</v>
      </c>
      <c r="AI289" s="255" t="s">
        <v>4184</v>
      </c>
      <c r="AJ289" s="253" t="str">
        <f t="shared" si="53"/>
        <v>FFFFFFFF</v>
      </c>
      <c r="AK289" s="253" t="s">
        <v>4185</v>
      </c>
      <c r="AL289" s="265">
        <f t="shared" si="54"/>
        <v>1</v>
      </c>
      <c r="AM289" s="253" t="s">
        <v>4186</v>
      </c>
      <c r="AN289" s="253" t="s">
        <v>4187</v>
      </c>
      <c r="AO289" s="254">
        <f t="shared" si="57"/>
        <v>0</v>
      </c>
      <c r="AP289" s="253" t="s">
        <v>4188</v>
      </c>
      <c r="AQ289" s="74" t="str">
        <f t="shared" si="62"/>
        <v>https://cyberjapandata.gsi.go.jp/portal/sys/v4/symbols/496.png</v>
      </c>
      <c r="AR289" s="254" t="s">
        <v>4189</v>
      </c>
      <c r="AS289" s="254" t="s">
        <v>4190</v>
      </c>
      <c r="AT289" s="265">
        <f t="shared" si="63"/>
        <v>131.95765548918999</v>
      </c>
      <c r="AU289" s="254" t="s">
        <v>4191</v>
      </c>
      <c r="AV289" s="265">
        <f t="shared" si="64"/>
        <v>32.947567577750199</v>
      </c>
      <c r="AW289" s="254" t="s">
        <v>4192</v>
      </c>
      <c r="AX289" s="254" t="s">
        <v>4193</v>
      </c>
      <c r="AY289" s="244" t="str">
        <f t="shared" si="58"/>
        <v>&lt;Placemark&gt;&lt;name&gt;鶴見警察官駐在所&lt;/name&gt;&lt;Snippet maxLines="0"&gt;&lt;/Snippet&gt;&lt;description&gt;&lt;![CDATA[名称：鶴見警察官駐在所&lt;br&gt;住所：佐伯市鶴見大字地松浦395-19&lt;br&gt;施設分類：警察&lt;br&gt;TEL：0972-33-1131&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131.95765548919,32.9475675777502&lt;/coordinates&gt;&lt;/Point&gt;&lt;/Placemark&gt;</v>
      </c>
    </row>
    <row r="290" spans="1:51">
      <c r="A290" s="198">
        <v>285</v>
      </c>
      <c r="B290" s="264" t="s">
        <v>5322</v>
      </c>
      <c r="C290" s="4" t="str">
        <f t="shared" si="55"/>
        <v>名称：蒲江警察官駐在所&lt;br&gt;住所：佐伯市蒲江大字蒲江浦5104-1&lt;br&gt;施設分類：警察&lt;br&gt;TEL：0972-42-0724&lt;br&gt;：佐伯市ホームページ（R7.8月現在）&lt;br&gt;：&lt;br&gt;：&lt;br&gt;</v>
      </c>
      <c r="D290" s="211"/>
      <c r="E290" s="202"/>
      <c r="F290" s="202" t="s">
        <v>4599</v>
      </c>
      <c r="G290" s="202">
        <v>32.802338118698799</v>
      </c>
      <c r="H290" s="202">
        <v>131.925069204366</v>
      </c>
      <c r="I290" s="202" t="s">
        <v>3267</v>
      </c>
      <c r="J290" s="202" t="s">
        <v>581</v>
      </c>
      <c r="K290" s="240" t="s">
        <v>566</v>
      </c>
      <c r="L290" s="240" t="s">
        <v>3269</v>
      </c>
      <c r="M290" s="240"/>
      <c r="N290" s="240"/>
      <c r="O290" s="4" t="s">
        <v>4328</v>
      </c>
      <c r="P290" s="246">
        <v>1</v>
      </c>
      <c r="Q290" s="246"/>
      <c r="R290" s="246" t="str">
        <f t="shared" si="52"/>
        <v>FFFFFFFF</v>
      </c>
      <c r="S290" s="202">
        <v>100</v>
      </c>
      <c r="T290" s="202">
        <v>100</v>
      </c>
      <c r="U290" s="202">
        <v>100</v>
      </c>
      <c r="V290" s="202">
        <v>100</v>
      </c>
      <c r="X290" s="242"/>
      <c r="Z290" s="239">
        <f t="shared" si="56"/>
        <v>0</v>
      </c>
      <c r="AA290" s="253" t="s">
        <v>4179</v>
      </c>
      <c r="AB290" s="265" t="str">
        <f t="shared" si="59"/>
        <v>蒲江警察官駐在所</v>
      </c>
      <c r="AC290" s="254" t="s">
        <v>4194</v>
      </c>
      <c r="AD290" s="254" t="s">
        <v>4181</v>
      </c>
      <c r="AE290" s="254">
        <f t="shared" si="60"/>
        <v>0</v>
      </c>
      <c r="AF290" s="254" t="s">
        <v>4182</v>
      </c>
      <c r="AG290" s="254" t="s">
        <v>4183</v>
      </c>
      <c r="AH290" s="74" t="str">
        <f t="shared" si="61"/>
        <v>名称：蒲江警察官駐在所&lt;br&gt;住所：佐伯市蒲江大字蒲江浦5104-1&lt;br&gt;施設分類：警察&lt;br&gt;TEL：0972-42-0724&lt;br&gt;：佐伯市ホームページ（R7.8月現在）&lt;br&gt;：&lt;br&gt;：&lt;br&gt;</v>
      </c>
      <c r="AI290" s="255" t="s">
        <v>4184</v>
      </c>
      <c r="AJ290" s="253" t="str">
        <f t="shared" si="53"/>
        <v>FFFFFFFF</v>
      </c>
      <c r="AK290" s="253" t="s">
        <v>4185</v>
      </c>
      <c r="AL290" s="265">
        <f t="shared" si="54"/>
        <v>1</v>
      </c>
      <c r="AM290" s="253" t="s">
        <v>4186</v>
      </c>
      <c r="AN290" s="253" t="s">
        <v>4187</v>
      </c>
      <c r="AO290" s="254">
        <f t="shared" si="57"/>
        <v>0</v>
      </c>
      <c r="AP290" s="253" t="s">
        <v>4188</v>
      </c>
      <c r="AQ290" s="74" t="str">
        <f t="shared" si="62"/>
        <v>https://cyberjapandata.gsi.go.jp/portal/sys/v4/symbols/496.png</v>
      </c>
      <c r="AR290" s="254" t="s">
        <v>4189</v>
      </c>
      <c r="AS290" s="254" t="s">
        <v>4190</v>
      </c>
      <c r="AT290" s="265">
        <f t="shared" si="63"/>
        <v>131.925069204366</v>
      </c>
      <c r="AU290" s="254" t="s">
        <v>4191</v>
      </c>
      <c r="AV290" s="265">
        <f t="shared" si="64"/>
        <v>32.802338118698799</v>
      </c>
      <c r="AW290" s="254" t="s">
        <v>4192</v>
      </c>
      <c r="AX290" s="254" t="s">
        <v>4193</v>
      </c>
      <c r="AY290" s="244" t="str">
        <f t="shared" si="58"/>
        <v>&lt;Placemark&gt;&lt;name&gt;蒲江警察官駐在所&lt;/name&gt;&lt;Snippet maxLines="0"&gt;&lt;/Snippet&gt;&lt;description&gt;&lt;![CDATA[名称：蒲江警察官駐在所&lt;br&gt;住所：佐伯市蒲江大字蒲江浦5104-1&lt;br&gt;施設分類：警察&lt;br&gt;TEL：0972-42-0724&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131.925069204366,32.8023381186988&lt;/coordinates&gt;&lt;/Point&gt;&lt;/Placemark&gt;</v>
      </c>
    </row>
    <row r="291" spans="1:51">
      <c r="A291" s="198">
        <v>286</v>
      </c>
      <c r="B291" s="264" t="s">
        <v>5321</v>
      </c>
      <c r="C291" s="4" t="str">
        <f t="shared" si="55"/>
        <v>名称：名護屋警察官駐在所&lt;br&gt;住所：佐伯市蒲江大字丸市尾浦636-1&lt;br&gt;施設分類：警察&lt;br&gt;TEL：0972-44-0034&lt;br&gt;：佐伯市ホームページ（R7.8月現在）&lt;br&gt;：&lt;br&gt;：&lt;br&gt;</v>
      </c>
      <c r="D291" s="211"/>
      <c r="E291" s="202"/>
      <c r="F291" s="202" t="s">
        <v>4600</v>
      </c>
      <c r="G291" s="202">
        <v>32.793628552269404</v>
      </c>
      <c r="H291" s="202">
        <v>131.875106126974</v>
      </c>
      <c r="I291" s="202" t="s">
        <v>3267</v>
      </c>
      <c r="J291" s="202" t="s">
        <v>582</v>
      </c>
      <c r="K291" s="240" t="s">
        <v>567</v>
      </c>
      <c r="L291" s="240" t="s">
        <v>3269</v>
      </c>
      <c r="M291" s="240"/>
      <c r="N291" s="240"/>
      <c r="O291" s="4" t="s">
        <v>4328</v>
      </c>
      <c r="P291" s="246">
        <v>1</v>
      </c>
      <c r="Q291" s="246"/>
      <c r="R291" s="246" t="str">
        <f t="shared" si="52"/>
        <v>FFFFFFFF</v>
      </c>
      <c r="S291" s="202">
        <v>100</v>
      </c>
      <c r="T291" s="202">
        <v>100</v>
      </c>
      <c r="U291" s="202">
        <v>100</v>
      </c>
      <c r="V291" s="202">
        <v>100</v>
      </c>
      <c r="X291" s="242"/>
      <c r="Z291" s="239">
        <f t="shared" si="56"/>
        <v>0</v>
      </c>
      <c r="AA291" s="253" t="s">
        <v>4179</v>
      </c>
      <c r="AB291" s="265" t="str">
        <f t="shared" si="59"/>
        <v>名護屋警察官駐在所</v>
      </c>
      <c r="AC291" s="254" t="s">
        <v>4194</v>
      </c>
      <c r="AD291" s="254" t="s">
        <v>4181</v>
      </c>
      <c r="AE291" s="254">
        <f t="shared" si="60"/>
        <v>0</v>
      </c>
      <c r="AF291" s="254" t="s">
        <v>4182</v>
      </c>
      <c r="AG291" s="254" t="s">
        <v>4183</v>
      </c>
      <c r="AH291" s="74" t="str">
        <f t="shared" si="61"/>
        <v>名称：名護屋警察官駐在所&lt;br&gt;住所：佐伯市蒲江大字丸市尾浦636-1&lt;br&gt;施設分類：警察&lt;br&gt;TEL：0972-44-0034&lt;br&gt;：佐伯市ホームページ（R7.8月現在）&lt;br&gt;：&lt;br&gt;：&lt;br&gt;</v>
      </c>
      <c r="AI291" s="255" t="s">
        <v>4184</v>
      </c>
      <c r="AJ291" s="253" t="str">
        <f t="shared" si="53"/>
        <v>FFFFFFFF</v>
      </c>
      <c r="AK291" s="253" t="s">
        <v>4185</v>
      </c>
      <c r="AL291" s="265">
        <f t="shared" si="54"/>
        <v>1</v>
      </c>
      <c r="AM291" s="253" t="s">
        <v>4186</v>
      </c>
      <c r="AN291" s="253" t="s">
        <v>4187</v>
      </c>
      <c r="AO291" s="254">
        <f t="shared" si="57"/>
        <v>0</v>
      </c>
      <c r="AP291" s="253" t="s">
        <v>4188</v>
      </c>
      <c r="AQ291" s="74" t="str">
        <f t="shared" si="62"/>
        <v>https://cyberjapandata.gsi.go.jp/portal/sys/v4/symbols/496.png</v>
      </c>
      <c r="AR291" s="254" t="s">
        <v>4189</v>
      </c>
      <c r="AS291" s="254" t="s">
        <v>4190</v>
      </c>
      <c r="AT291" s="265">
        <f t="shared" si="63"/>
        <v>131.875106126974</v>
      </c>
      <c r="AU291" s="254" t="s">
        <v>4191</v>
      </c>
      <c r="AV291" s="265">
        <f t="shared" si="64"/>
        <v>32.793628552269404</v>
      </c>
      <c r="AW291" s="254" t="s">
        <v>4192</v>
      </c>
      <c r="AX291" s="254" t="s">
        <v>4193</v>
      </c>
      <c r="AY291" s="244" t="str">
        <f t="shared" si="58"/>
        <v>&lt;Placemark&gt;&lt;name&gt;名護屋警察官駐在所&lt;/name&gt;&lt;Snippet maxLines="0"&gt;&lt;/Snippet&gt;&lt;description&gt;&lt;![CDATA[名称：名護屋警察官駐在所&lt;br&gt;住所：佐伯市蒲江大字丸市尾浦636-1&lt;br&gt;施設分類：警察&lt;br&gt;TEL：0972-44-0034&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131.875106126974,32.7936285522694&lt;/coordinates&gt;&lt;/Point&gt;&lt;/Placemark&gt;</v>
      </c>
    </row>
    <row r="292" spans="1:51">
      <c r="A292" s="198">
        <v>287</v>
      </c>
      <c r="B292" s="211" t="s">
        <v>5320</v>
      </c>
      <c r="C292" s="4" t="str">
        <f t="shared" si="55"/>
        <v>名称：上入津警察官駐在所&lt;br&gt;住所：佐伯市蒲江大字畑野浦1700-4&lt;br&gt;施設分類：警察&lt;br&gt;TEL：0972-45-0678&lt;br&gt;：佐伯市ホームページ（R7.8月現在）&lt;br&gt;：&lt;br&gt;：&lt;br&gt;</v>
      </c>
      <c r="D292" s="211"/>
      <c r="E292" s="202"/>
      <c r="F292" s="202" t="s">
        <v>4601</v>
      </c>
      <c r="G292" s="202">
        <v>32.861484476441298</v>
      </c>
      <c r="H292" s="202">
        <v>131.94873583180799</v>
      </c>
      <c r="I292" s="202" t="s">
        <v>3267</v>
      </c>
      <c r="J292" s="202" t="s">
        <v>577</v>
      </c>
      <c r="K292" s="240" t="s">
        <v>568</v>
      </c>
      <c r="L292" s="240" t="s">
        <v>3269</v>
      </c>
      <c r="M292" s="240"/>
      <c r="N292" s="240"/>
      <c r="O292" s="4" t="s">
        <v>4328</v>
      </c>
      <c r="P292" s="246">
        <v>1</v>
      </c>
      <c r="Q292" s="246"/>
      <c r="R292" s="246" t="str">
        <f t="shared" si="52"/>
        <v>FFFFFFFF</v>
      </c>
      <c r="S292" s="202">
        <v>100</v>
      </c>
      <c r="T292" s="202">
        <v>100</v>
      </c>
      <c r="U292" s="202">
        <v>100</v>
      </c>
      <c r="V292" s="202">
        <v>100</v>
      </c>
      <c r="X292" s="242"/>
      <c r="Z292" s="239">
        <f t="shared" si="56"/>
        <v>0</v>
      </c>
      <c r="AA292" s="253" t="s">
        <v>4179</v>
      </c>
      <c r="AB292" s="265" t="str">
        <f t="shared" si="59"/>
        <v>上入津警察官駐在所</v>
      </c>
      <c r="AC292" s="254" t="s">
        <v>4194</v>
      </c>
      <c r="AD292" s="254" t="s">
        <v>4181</v>
      </c>
      <c r="AE292" s="254">
        <f t="shared" si="60"/>
        <v>0</v>
      </c>
      <c r="AF292" s="254" t="s">
        <v>4182</v>
      </c>
      <c r="AG292" s="254" t="s">
        <v>4183</v>
      </c>
      <c r="AH292" s="74" t="str">
        <f t="shared" si="61"/>
        <v>名称：上入津警察官駐在所&lt;br&gt;住所：佐伯市蒲江大字畑野浦1700-4&lt;br&gt;施設分類：警察&lt;br&gt;TEL：0972-45-0678&lt;br&gt;：佐伯市ホームページ（R7.8月現在）&lt;br&gt;：&lt;br&gt;：&lt;br&gt;</v>
      </c>
      <c r="AI292" s="255" t="s">
        <v>4184</v>
      </c>
      <c r="AJ292" s="253" t="str">
        <f t="shared" si="53"/>
        <v>FFFFFFFF</v>
      </c>
      <c r="AK292" s="253" t="s">
        <v>4185</v>
      </c>
      <c r="AL292" s="265">
        <f t="shared" si="54"/>
        <v>1</v>
      </c>
      <c r="AM292" s="253" t="s">
        <v>4186</v>
      </c>
      <c r="AN292" s="253" t="s">
        <v>4187</v>
      </c>
      <c r="AO292" s="254">
        <f t="shared" si="57"/>
        <v>0</v>
      </c>
      <c r="AP292" s="253" t="s">
        <v>4188</v>
      </c>
      <c r="AQ292" s="74" t="str">
        <f t="shared" si="62"/>
        <v>https://cyberjapandata.gsi.go.jp/portal/sys/v4/symbols/496.png</v>
      </c>
      <c r="AR292" s="254" t="s">
        <v>4189</v>
      </c>
      <c r="AS292" s="254" t="s">
        <v>4190</v>
      </c>
      <c r="AT292" s="265">
        <f t="shared" si="63"/>
        <v>131.94873583180799</v>
      </c>
      <c r="AU292" s="254" t="s">
        <v>4191</v>
      </c>
      <c r="AV292" s="265">
        <f t="shared" si="64"/>
        <v>32.861484476441298</v>
      </c>
      <c r="AW292" s="254" t="s">
        <v>4192</v>
      </c>
      <c r="AX292" s="254" t="s">
        <v>4193</v>
      </c>
      <c r="AY292" s="244" t="str">
        <f t="shared" si="58"/>
        <v>&lt;Placemark&gt;&lt;name&gt;上入津警察官駐在所&lt;/name&gt;&lt;Snippet maxLines="0"&gt;&lt;/Snippet&gt;&lt;description&gt;&lt;![CDATA[名称：上入津警察官駐在所&lt;br&gt;住所：佐伯市蒲江大字畑野浦1700-4&lt;br&gt;施設分類：警察&lt;br&gt;TEL：0972-45-0678&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131.948735831808,32.8614844764413&lt;/coordinates&gt;&lt;/Point&gt;&lt;/Placemark&gt;</v>
      </c>
    </row>
    <row r="293" spans="1:51">
      <c r="A293" s="198">
        <v>288</v>
      </c>
      <c r="B293" s="211" t="s">
        <v>5319</v>
      </c>
      <c r="C293" s="4" t="str">
        <f t="shared" si="55"/>
        <v>名称：直川警察官駐在所&lt;br&gt;住所：佐伯市直川大字上直見571-5&lt;br&gt;施設分類：警察&lt;br&gt;TEL：0972-58-2131&lt;br&gt;：佐伯市ホームページ（R7.8月現在）&lt;br&gt;：&lt;br&gt;：&lt;br&gt;</v>
      </c>
      <c r="D293" s="211"/>
      <c r="E293" s="245"/>
      <c r="F293" s="202" t="s">
        <v>4602</v>
      </c>
      <c r="G293" s="245">
        <v>32.896877039784002</v>
      </c>
      <c r="H293" s="202">
        <v>131.779069265006</v>
      </c>
      <c r="I293" s="245" t="s">
        <v>3267</v>
      </c>
      <c r="J293" s="245" t="s">
        <v>4292</v>
      </c>
      <c r="K293" s="240" t="s">
        <v>569</v>
      </c>
      <c r="L293" s="240" t="s">
        <v>3269</v>
      </c>
      <c r="M293" s="240"/>
      <c r="N293" s="240"/>
      <c r="O293" s="4" t="s">
        <v>4328</v>
      </c>
      <c r="P293" s="246">
        <v>1</v>
      </c>
      <c r="Q293" s="246"/>
      <c r="R293" s="246" t="str">
        <f t="shared" si="52"/>
        <v>FFFFFFFF</v>
      </c>
      <c r="S293" s="202">
        <v>100</v>
      </c>
      <c r="T293" s="202">
        <v>100</v>
      </c>
      <c r="U293" s="202">
        <v>100</v>
      </c>
      <c r="V293" s="202">
        <v>100</v>
      </c>
      <c r="X293" s="242"/>
      <c r="Z293" s="239">
        <f t="shared" si="56"/>
        <v>0</v>
      </c>
      <c r="AA293" s="253" t="s">
        <v>4179</v>
      </c>
      <c r="AB293" s="265" t="str">
        <f t="shared" si="59"/>
        <v>直川警察官駐在所</v>
      </c>
      <c r="AC293" s="254" t="s">
        <v>4194</v>
      </c>
      <c r="AD293" s="254" t="s">
        <v>4181</v>
      </c>
      <c r="AE293" s="254">
        <f t="shared" si="60"/>
        <v>0</v>
      </c>
      <c r="AF293" s="254" t="s">
        <v>4182</v>
      </c>
      <c r="AG293" s="254" t="s">
        <v>4183</v>
      </c>
      <c r="AH293" s="74" t="str">
        <f t="shared" si="61"/>
        <v>名称：直川警察官駐在所&lt;br&gt;住所：佐伯市直川大字上直見571-5&lt;br&gt;施設分類：警察&lt;br&gt;TEL：0972-58-2131&lt;br&gt;：佐伯市ホームページ（R7.8月現在）&lt;br&gt;：&lt;br&gt;：&lt;br&gt;</v>
      </c>
      <c r="AI293" s="255" t="s">
        <v>4184</v>
      </c>
      <c r="AJ293" s="253" t="str">
        <f t="shared" si="53"/>
        <v>FFFFFFFF</v>
      </c>
      <c r="AK293" s="253" t="s">
        <v>4185</v>
      </c>
      <c r="AL293" s="265">
        <f t="shared" si="54"/>
        <v>1</v>
      </c>
      <c r="AM293" s="253" t="s">
        <v>4186</v>
      </c>
      <c r="AN293" s="253" t="s">
        <v>4187</v>
      </c>
      <c r="AO293" s="254">
        <f t="shared" si="57"/>
        <v>0</v>
      </c>
      <c r="AP293" s="253" t="s">
        <v>4188</v>
      </c>
      <c r="AQ293" s="74" t="str">
        <f t="shared" si="62"/>
        <v>https://cyberjapandata.gsi.go.jp/portal/sys/v4/symbols/496.png</v>
      </c>
      <c r="AR293" s="254" t="s">
        <v>4189</v>
      </c>
      <c r="AS293" s="254" t="s">
        <v>4190</v>
      </c>
      <c r="AT293" s="265">
        <f t="shared" si="63"/>
        <v>131.779069265006</v>
      </c>
      <c r="AU293" s="254" t="s">
        <v>4191</v>
      </c>
      <c r="AV293" s="265">
        <f t="shared" si="64"/>
        <v>32.896877039784002</v>
      </c>
      <c r="AW293" s="254" t="s">
        <v>4192</v>
      </c>
      <c r="AX293" s="254" t="s">
        <v>4193</v>
      </c>
      <c r="AY293" s="244" t="str">
        <f t="shared" si="58"/>
        <v>&lt;Placemark&gt;&lt;name&gt;直川警察官駐在所&lt;/name&gt;&lt;Snippet maxLines="0"&gt;&lt;/Snippet&gt;&lt;description&gt;&lt;![CDATA[名称：直川警察官駐在所&lt;br&gt;住所：佐伯市直川大字上直見571-5&lt;br&gt;施設分類：警察&lt;br&gt;TEL：0972-58-2131&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131.779069265006,32.896877039784&lt;/coordinates&gt;&lt;/Point&gt;&lt;/Placemark&gt;</v>
      </c>
    </row>
    <row r="294" spans="1:51">
      <c r="A294" s="198">
        <v>289</v>
      </c>
      <c r="B294" s="211" t="s">
        <v>5318</v>
      </c>
      <c r="C294" s="4" t="str">
        <f t="shared" si="55"/>
        <v>名称：重岡警察官駐在所&lt;br&gt;住所：佐伯市宇目大字塩見園1494-1&lt;br&gt;施設分類：警察&lt;br&gt;TEL：0972-52-1149&lt;br&gt;：佐伯市ホームページ（R7.8月現在）&lt;br&gt;：&lt;br&gt;：&lt;br&gt;</v>
      </c>
      <c r="D294" s="211"/>
      <c r="E294" s="245"/>
      <c r="F294" s="202" t="s">
        <v>4603</v>
      </c>
      <c r="G294" s="245">
        <v>32.851318613114998</v>
      </c>
      <c r="H294" s="202">
        <v>131.691759686663</v>
      </c>
      <c r="I294" s="245" t="s">
        <v>3267</v>
      </c>
      <c r="J294" s="245" t="s">
        <v>583</v>
      </c>
      <c r="K294" s="240" t="s">
        <v>570</v>
      </c>
      <c r="L294" s="240" t="s">
        <v>3269</v>
      </c>
      <c r="M294" s="240"/>
      <c r="N294" s="240"/>
      <c r="O294" s="4" t="s">
        <v>4328</v>
      </c>
      <c r="P294" s="246">
        <v>1</v>
      </c>
      <c r="Q294" s="246"/>
      <c r="R294" s="246" t="str">
        <f t="shared" si="52"/>
        <v>FFFFFFFF</v>
      </c>
      <c r="S294" s="202">
        <v>100</v>
      </c>
      <c r="T294" s="202">
        <v>100</v>
      </c>
      <c r="U294" s="202">
        <v>100</v>
      </c>
      <c r="V294" s="202">
        <v>100</v>
      </c>
      <c r="X294" s="242"/>
      <c r="Z294" s="239">
        <f t="shared" si="56"/>
        <v>0</v>
      </c>
      <c r="AA294" s="253" t="s">
        <v>4179</v>
      </c>
      <c r="AB294" s="265" t="str">
        <f t="shared" si="59"/>
        <v>重岡警察官駐在所</v>
      </c>
      <c r="AC294" s="254" t="s">
        <v>4194</v>
      </c>
      <c r="AD294" s="254" t="s">
        <v>4181</v>
      </c>
      <c r="AE294" s="254">
        <f t="shared" si="60"/>
        <v>0</v>
      </c>
      <c r="AF294" s="254" t="s">
        <v>4182</v>
      </c>
      <c r="AG294" s="254" t="s">
        <v>4183</v>
      </c>
      <c r="AH294" s="74" t="str">
        <f t="shared" si="61"/>
        <v>名称：重岡警察官駐在所&lt;br&gt;住所：佐伯市宇目大字塩見園1494-1&lt;br&gt;施設分類：警察&lt;br&gt;TEL：0972-52-1149&lt;br&gt;：佐伯市ホームページ（R7.8月現在）&lt;br&gt;：&lt;br&gt;：&lt;br&gt;</v>
      </c>
      <c r="AI294" s="255" t="s">
        <v>4184</v>
      </c>
      <c r="AJ294" s="253" t="str">
        <f t="shared" si="53"/>
        <v>FFFFFFFF</v>
      </c>
      <c r="AK294" s="253" t="s">
        <v>4185</v>
      </c>
      <c r="AL294" s="265">
        <f t="shared" si="54"/>
        <v>1</v>
      </c>
      <c r="AM294" s="253" t="s">
        <v>4186</v>
      </c>
      <c r="AN294" s="253" t="s">
        <v>4187</v>
      </c>
      <c r="AO294" s="254">
        <f t="shared" si="57"/>
        <v>0</v>
      </c>
      <c r="AP294" s="253" t="s">
        <v>4188</v>
      </c>
      <c r="AQ294" s="74" t="str">
        <f t="shared" si="62"/>
        <v>https://cyberjapandata.gsi.go.jp/portal/sys/v4/symbols/496.png</v>
      </c>
      <c r="AR294" s="254" t="s">
        <v>4189</v>
      </c>
      <c r="AS294" s="254" t="s">
        <v>4190</v>
      </c>
      <c r="AT294" s="265">
        <f t="shared" si="63"/>
        <v>131.691759686663</v>
      </c>
      <c r="AU294" s="254" t="s">
        <v>4191</v>
      </c>
      <c r="AV294" s="265">
        <f t="shared" si="64"/>
        <v>32.851318613114998</v>
      </c>
      <c r="AW294" s="254" t="s">
        <v>4192</v>
      </c>
      <c r="AX294" s="254" t="s">
        <v>4193</v>
      </c>
      <c r="AY294" s="244" t="str">
        <f t="shared" si="58"/>
        <v>&lt;Placemark&gt;&lt;name&gt;重岡警察官駐在所&lt;/name&gt;&lt;Snippet maxLines="0"&gt;&lt;/Snippet&gt;&lt;description&gt;&lt;![CDATA[名称：重岡警察官駐在所&lt;br&gt;住所：佐伯市宇目大字塩見園1494-1&lt;br&gt;施設分類：警察&lt;br&gt;TEL：0972-52-1149&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131.691759686663,32.851318613115&lt;/coordinates&gt;&lt;/Point&gt;&lt;/Placemark&gt;</v>
      </c>
    </row>
    <row r="295" spans="1:51">
      <c r="A295" s="198">
        <v>290</v>
      </c>
      <c r="B295" s="264" t="s">
        <v>5317</v>
      </c>
      <c r="C295" s="4" t="str">
        <f t="shared" si="55"/>
        <v>名称：小野市警察官駐在所&lt;br&gt;住所：佐伯市宇目大字小野市2864&lt;br&gt;施設分類：警察&lt;br&gt;TEL：0972-54-3230&lt;br&gt;：佐伯市ホームページ（R7.8月現在）&lt;br&gt;：&lt;br&gt;：&lt;br&gt;</v>
      </c>
      <c r="D295" s="211"/>
      <c r="E295" s="202"/>
      <c r="F295" s="202" t="s">
        <v>4604</v>
      </c>
      <c r="G295" s="202">
        <v>32.856803322934901</v>
      </c>
      <c r="H295" s="202">
        <v>131.63075059454201</v>
      </c>
      <c r="I295" s="202" t="s">
        <v>3267</v>
      </c>
      <c r="J295" s="202" t="s">
        <v>4293</v>
      </c>
      <c r="K295" s="240" t="s">
        <v>571</v>
      </c>
      <c r="L295" s="240" t="s">
        <v>3269</v>
      </c>
      <c r="M295" s="240"/>
      <c r="N295" s="240"/>
      <c r="O295" s="4" t="s">
        <v>4328</v>
      </c>
      <c r="P295" s="246">
        <v>1</v>
      </c>
      <c r="Q295" s="246"/>
      <c r="R295" s="246" t="str">
        <f t="shared" si="52"/>
        <v>FFFFFFFF</v>
      </c>
      <c r="S295" s="202">
        <v>100</v>
      </c>
      <c r="T295" s="202">
        <v>100</v>
      </c>
      <c r="U295" s="202">
        <v>100</v>
      </c>
      <c r="V295" s="202">
        <v>100</v>
      </c>
      <c r="X295" s="242"/>
      <c r="Z295" s="239">
        <f t="shared" si="56"/>
        <v>0</v>
      </c>
      <c r="AA295" s="253" t="s">
        <v>4179</v>
      </c>
      <c r="AB295" s="265" t="str">
        <f t="shared" si="59"/>
        <v>小野市警察官駐在所</v>
      </c>
      <c r="AC295" s="254" t="s">
        <v>4194</v>
      </c>
      <c r="AD295" s="254" t="s">
        <v>4181</v>
      </c>
      <c r="AE295" s="254">
        <f t="shared" si="60"/>
        <v>0</v>
      </c>
      <c r="AF295" s="254" t="s">
        <v>4182</v>
      </c>
      <c r="AG295" s="254" t="s">
        <v>4183</v>
      </c>
      <c r="AH295" s="74" t="str">
        <f t="shared" si="61"/>
        <v>名称：小野市警察官駐在所&lt;br&gt;住所：佐伯市宇目大字小野市2864&lt;br&gt;施設分類：警察&lt;br&gt;TEL：0972-54-3230&lt;br&gt;：佐伯市ホームページ（R7.8月現在）&lt;br&gt;：&lt;br&gt;：&lt;br&gt;</v>
      </c>
      <c r="AI295" s="255" t="s">
        <v>4184</v>
      </c>
      <c r="AJ295" s="253" t="str">
        <f t="shared" si="53"/>
        <v>FFFFFFFF</v>
      </c>
      <c r="AK295" s="253" t="s">
        <v>4185</v>
      </c>
      <c r="AL295" s="265">
        <f t="shared" si="54"/>
        <v>1</v>
      </c>
      <c r="AM295" s="253" t="s">
        <v>4186</v>
      </c>
      <c r="AN295" s="253" t="s">
        <v>4187</v>
      </c>
      <c r="AO295" s="254">
        <f t="shared" si="57"/>
        <v>0</v>
      </c>
      <c r="AP295" s="253" t="s">
        <v>4188</v>
      </c>
      <c r="AQ295" s="74" t="str">
        <f t="shared" si="62"/>
        <v>https://cyberjapandata.gsi.go.jp/portal/sys/v4/symbols/496.png</v>
      </c>
      <c r="AR295" s="254" t="s">
        <v>4189</v>
      </c>
      <c r="AS295" s="254" t="s">
        <v>4190</v>
      </c>
      <c r="AT295" s="265">
        <f t="shared" si="63"/>
        <v>131.63075059454201</v>
      </c>
      <c r="AU295" s="254" t="s">
        <v>4191</v>
      </c>
      <c r="AV295" s="265">
        <f t="shared" si="64"/>
        <v>32.856803322934901</v>
      </c>
      <c r="AW295" s="254" t="s">
        <v>4192</v>
      </c>
      <c r="AX295" s="254" t="s">
        <v>4193</v>
      </c>
      <c r="AY295" s="244" t="str">
        <f t="shared" si="58"/>
        <v>&lt;Placemark&gt;&lt;name&gt;小野市警察官駐在所&lt;/name&gt;&lt;Snippet maxLines="0"&gt;&lt;/Snippet&gt;&lt;description&gt;&lt;![CDATA[名称：小野市警察官駐在所&lt;br&gt;住所：佐伯市宇目大字小野市2864&lt;br&gt;施設分類：警察&lt;br&gt;TEL：0972-54-3230&lt;br&gt;：佐伯市ホームページ（R7.8月現在）&lt;br&gt;：&lt;br&gt;：&lt;br&gt;]]&gt;&lt;/description&gt;&lt;Style&gt;&lt;IconStyle&gt;&lt;color&gt;FFFFFFFF&lt;/color&gt;&lt;scale&gt;1&lt;/scale&gt;&lt;heading&gt;0&lt;/heading&gt;&lt;Icon&gt;&lt;href&gt;https://cyberjapandata.gsi.go.jp/portal/sys/v4/symbols/496.png&lt;/href&gt;&lt;/Icon&gt;&lt;/IconStyle&gt;&lt;/Style&gt;&lt;Point&gt;&lt;coordinates&gt;131.630750594542,32.8568033229349&lt;/coordinates&gt;&lt;/Point&gt;&lt;/Placemark&gt;</v>
      </c>
    </row>
    <row r="296" spans="1:51">
      <c r="A296" s="198">
        <v>291</v>
      </c>
      <c r="B296" s="264" t="s">
        <v>5316</v>
      </c>
      <c r="C296" s="4" t="str">
        <f t="shared" si="55"/>
        <v>名称：佐伯市消防本部&lt;br&gt;住所：佐伯市鶴岡西町1丁目223番地&lt;br&gt;施設分類：消防&lt;br&gt;TEL：0972-22-3301&lt;br&gt;：佐伯市ホームページ（R7.8月現在）&lt;br&gt;：&lt;br&gt;：&lt;br&gt;</v>
      </c>
      <c r="D296" s="211"/>
      <c r="E296" s="202"/>
      <c r="F296" s="202" t="s">
        <v>4605</v>
      </c>
      <c r="G296" s="202">
        <v>32.961654130851599</v>
      </c>
      <c r="H296" s="202">
        <v>131.86482855990201</v>
      </c>
      <c r="I296" s="202" t="s">
        <v>3271</v>
      </c>
      <c r="J296" s="202" t="s">
        <v>320</v>
      </c>
      <c r="K296" s="240" t="s">
        <v>364</v>
      </c>
      <c r="L296" s="240" t="s">
        <v>3269</v>
      </c>
      <c r="M296" s="240"/>
      <c r="N296" s="240"/>
      <c r="O296" s="4" t="s">
        <v>4329</v>
      </c>
      <c r="P296" s="246">
        <v>1</v>
      </c>
      <c r="Q296" s="246"/>
      <c r="R296" s="246" t="str">
        <f t="shared" si="52"/>
        <v>FFFFFFFF</v>
      </c>
      <c r="S296" s="202">
        <v>100</v>
      </c>
      <c r="T296" s="202">
        <v>100</v>
      </c>
      <c r="U296" s="202">
        <v>100</v>
      </c>
      <c r="V296" s="202">
        <v>100</v>
      </c>
      <c r="X296" s="242"/>
      <c r="Z296" s="239">
        <f t="shared" si="56"/>
        <v>0</v>
      </c>
      <c r="AA296" s="253" t="s">
        <v>4179</v>
      </c>
      <c r="AB296" s="265" t="str">
        <f t="shared" si="59"/>
        <v>佐伯市消防本部</v>
      </c>
      <c r="AC296" s="254" t="s">
        <v>4194</v>
      </c>
      <c r="AD296" s="254" t="s">
        <v>4181</v>
      </c>
      <c r="AE296" s="254">
        <f t="shared" si="60"/>
        <v>0</v>
      </c>
      <c r="AF296" s="254" t="s">
        <v>4182</v>
      </c>
      <c r="AG296" s="254" t="s">
        <v>4183</v>
      </c>
      <c r="AH296" s="74" t="str">
        <f t="shared" si="61"/>
        <v>名称：佐伯市消防本部&lt;br&gt;住所：佐伯市鶴岡西町1丁目223番地&lt;br&gt;施設分類：消防&lt;br&gt;TEL：0972-22-3301&lt;br&gt;：佐伯市ホームページ（R7.8月現在）&lt;br&gt;：&lt;br&gt;：&lt;br&gt;</v>
      </c>
      <c r="AI296" s="255" t="s">
        <v>4184</v>
      </c>
      <c r="AJ296" s="253" t="str">
        <f t="shared" si="53"/>
        <v>FFFFFFFF</v>
      </c>
      <c r="AK296" s="253" t="s">
        <v>4185</v>
      </c>
      <c r="AL296" s="265">
        <f t="shared" si="54"/>
        <v>1</v>
      </c>
      <c r="AM296" s="253" t="s">
        <v>4186</v>
      </c>
      <c r="AN296" s="253" t="s">
        <v>4187</v>
      </c>
      <c r="AO296" s="254">
        <f t="shared" si="57"/>
        <v>0</v>
      </c>
      <c r="AP296" s="253" t="s">
        <v>4188</v>
      </c>
      <c r="AQ296" s="74" t="str">
        <f t="shared" si="62"/>
        <v>https://cyberjapandata.gsi.go.jp/portal/sys/v4/symbols/497.png</v>
      </c>
      <c r="AR296" s="254" t="s">
        <v>4189</v>
      </c>
      <c r="AS296" s="254" t="s">
        <v>4190</v>
      </c>
      <c r="AT296" s="265">
        <f t="shared" si="63"/>
        <v>131.86482855990201</v>
      </c>
      <c r="AU296" s="254" t="s">
        <v>4191</v>
      </c>
      <c r="AV296" s="265">
        <f t="shared" si="64"/>
        <v>32.961654130851599</v>
      </c>
      <c r="AW296" s="254" t="s">
        <v>4192</v>
      </c>
      <c r="AX296" s="254" t="s">
        <v>4193</v>
      </c>
      <c r="AY296" s="244" t="str">
        <f t="shared" si="58"/>
        <v>&lt;Placemark&gt;&lt;name&gt;佐伯市消防本部&lt;/name&gt;&lt;Snippet maxLines="0"&gt;&lt;/Snippet&gt;&lt;description&gt;&lt;![CDATA[名称：佐伯市消防本部&lt;br&gt;住所：佐伯市鶴岡西町1丁目223番地&lt;br&gt;施設分類：消防&lt;br&gt;TEL：0972-22-3301&lt;br&gt;：佐伯市ホームページ（R7.8月現在）&lt;br&gt;：&lt;br&gt;：&lt;br&gt;]]&gt;&lt;/description&gt;&lt;Style&gt;&lt;IconStyle&gt;&lt;color&gt;FFFFFFFF&lt;/color&gt;&lt;scale&gt;1&lt;/scale&gt;&lt;heading&gt;0&lt;/heading&gt;&lt;Icon&gt;&lt;href&gt;https://cyberjapandata.gsi.go.jp/portal/sys/v4/symbols/497.png&lt;/href&gt;&lt;/Icon&gt;&lt;/IconStyle&gt;&lt;/Style&gt;&lt;Point&gt;&lt;coordinates&gt;131.864828559902,32.9616541308516&lt;/coordinates&gt;&lt;/Point&gt;&lt;/Placemark&gt;</v>
      </c>
    </row>
    <row r="297" spans="1:51">
      <c r="A297" s="198">
        <v>292</v>
      </c>
      <c r="B297" s="264" t="s">
        <v>518</v>
      </c>
      <c r="C297" s="4" t="str">
        <f t="shared" si="55"/>
        <v>名称：佐伯市消防署&lt;br&gt;住所：佐伯市鶴岡西町1丁目223番地&lt;br&gt;施設分類：消防&lt;br&gt;TEL：0972-22-3301&lt;br&gt;：佐伯市ホームページ（R7.8月現在）&lt;br&gt;：&lt;br&gt;：&lt;br&gt;</v>
      </c>
      <c r="D297" s="211"/>
      <c r="E297" s="202"/>
      <c r="F297" s="202" t="s">
        <v>4606</v>
      </c>
      <c r="G297" s="202">
        <v>32.961587645111599</v>
      </c>
      <c r="H297" s="202">
        <v>131.86529875913999</v>
      </c>
      <c r="I297" s="202" t="s">
        <v>3271</v>
      </c>
      <c r="J297" s="202" t="s">
        <v>320</v>
      </c>
      <c r="K297" s="240" t="s">
        <v>364</v>
      </c>
      <c r="L297" s="240" t="s">
        <v>3269</v>
      </c>
      <c r="M297" s="240"/>
      <c r="N297" s="240"/>
      <c r="O297" s="4" t="s">
        <v>4329</v>
      </c>
      <c r="P297" s="246">
        <v>1</v>
      </c>
      <c r="Q297" s="246"/>
      <c r="R297" s="246" t="str">
        <f t="shared" si="52"/>
        <v>FFFFFFFF</v>
      </c>
      <c r="S297" s="202">
        <v>100</v>
      </c>
      <c r="T297" s="202">
        <v>100</v>
      </c>
      <c r="U297" s="202">
        <v>100</v>
      </c>
      <c r="V297" s="202">
        <v>100</v>
      </c>
      <c r="X297" s="242"/>
      <c r="Z297" s="239">
        <f t="shared" si="56"/>
        <v>0</v>
      </c>
      <c r="AA297" s="253" t="s">
        <v>4179</v>
      </c>
      <c r="AB297" s="265" t="str">
        <f t="shared" si="59"/>
        <v>佐伯市消防署</v>
      </c>
      <c r="AC297" s="254" t="s">
        <v>4194</v>
      </c>
      <c r="AD297" s="254" t="s">
        <v>4181</v>
      </c>
      <c r="AE297" s="254">
        <f t="shared" si="60"/>
        <v>0</v>
      </c>
      <c r="AF297" s="254" t="s">
        <v>4182</v>
      </c>
      <c r="AG297" s="254" t="s">
        <v>4183</v>
      </c>
      <c r="AH297" s="74" t="str">
        <f t="shared" si="61"/>
        <v>名称：佐伯市消防署&lt;br&gt;住所：佐伯市鶴岡西町1丁目223番地&lt;br&gt;施設分類：消防&lt;br&gt;TEL：0972-22-3301&lt;br&gt;：佐伯市ホームページ（R7.8月現在）&lt;br&gt;：&lt;br&gt;：&lt;br&gt;</v>
      </c>
      <c r="AI297" s="255" t="s">
        <v>4184</v>
      </c>
      <c r="AJ297" s="253" t="str">
        <f t="shared" si="53"/>
        <v>FFFFFFFF</v>
      </c>
      <c r="AK297" s="253" t="s">
        <v>4185</v>
      </c>
      <c r="AL297" s="265">
        <f t="shared" si="54"/>
        <v>1</v>
      </c>
      <c r="AM297" s="253" t="s">
        <v>4186</v>
      </c>
      <c r="AN297" s="253" t="s">
        <v>4187</v>
      </c>
      <c r="AO297" s="254">
        <f t="shared" si="57"/>
        <v>0</v>
      </c>
      <c r="AP297" s="253" t="s">
        <v>4188</v>
      </c>
      <c r="AQ297" s="74" t="str">
        <f t="shared" si="62"/>
        <v>https://cyberjapandata.gsi.go.jp/portal/sys/v4/symbols/497.png</v>
      </c>
      <c r="AR297" s="254" t="s">
        <v>4189</v>
      </c>
      <c r="AS297" s="254" t="s">
        <v>4190</v>
      </c>
      <c r="AT297" s="265">
        <f t="shared" si="63"/>
        <v>131.86529875913999</v>
      </c>
      <c r="AU297" s="254" t="s">
        <v>4191</v>
      </c>
      <c r="AV297" s="265">
        <f t="shared" si="64"/>
        <v>32.961587645111599</v>
      </c>
      <c r="AW297" s="254" t="s">
        <v>4192</v>
      </c>
      <c r="AX297" s="254" t="s">
        <v>4193</v>
      </c>
      <c r="AY297" s="244" t="str">
        <f t="shared" si="58"/>
        <v>&lt;Placemark&gt;&lt;name&gt;佐伯市消防署&lt;/name&gt;&lt;Snippet maxLines="0"&gt;&lt;/Snippet&gt;&lt;description&gt;&lt;![CDATA[名称：佐伯市消防署&lt;br&gt;住所：佐伯市鶴岡西町1丁目223番地&lt;br&gt;施設分類：消防&lt;br&gt;TEL：0972-22-3301&lt;br&gt;：佐伯市ホームページ（R7.8月現在）&lt;br&gt;：&lt;br&gt;：&lt;br&gt;]]&gt;&lt;/description&gt;&lt;Style&gt;&lt;IconStyle&gt;&lt;color&gt;FFFFFFFF&lt;/color&gt;&lt;scale&gt;1&lt;/scale&gt;&lt;heading&gt;0&lt;/heading&gt;&lt;Icon&gt;&lt;href&gt;https://cyberjapandata.gsi.go.jp/portal/sys/v4/symbols/497.png&lt;/href&gt;&lt;/Icon&gt;&lt;/IconStyle&gt;&lt;/Style&gt;&lt;Point&gt;&lt;coordinates&gt;131.86529875914,32.9615876451116&lt;/coordinates&gt;&lt;/Point&gt;&lt;/Placemark&gt;</v>
      </c>
    </row>
    <row r="298" spans="1:51">
      <c r="A298" s="198">
        <v>293</v>
      </c>
      <c r="B298" s="264" t="s">
        <v>519</v>
      </c>
      <c r="C298" s="4" t="str">
        <f t="shared" si="55"/>
        <v>名称：佐伯市消防署　蒲江分署&lt;br&gt;住所：佐伯市蒲江大字蒲江浦385番地1&lt;br&gt;施設分類：消防&lt;br&gt;TEL：0972-42-1199&lt;br&gt;：佐伯市ホームページ（R7.8月現在）&lt;br&gt;：&lt;br&gt;：&lt;br&gt;</v>
      </c>
      <c r="D298" s="211"/>
      <c r="E298" s="202"/>
      <c r="F298" s="202" t="s">
        <v>4607</v>
      </c>
      <c r="G298" s="202">
        <v>32.800902245118401</v>
      </c>
      <c r="H298" s="202">
        <v>131.93625829164</v>
      </c>
      <c r="I298" s="202" t="s">
        <v>3271</v>
      </c>
      <c r="J298" s="202" t="s">
        <v>4294</v>
      </c>
      <c r="K298" s="240" t="s">
        <v>4307</v>
      </c>
      <c r="L298" s="240" t="s">
        <v>3269</v>
      </c>
      <c r="M298" s="240"/>
      <c r="N298" s="240"/>
      <c r="O298" s="4" t="s">
        <v>4329</v>
      </c>
      <c r="P298" s="246">
        <v>1</v>
      </c>
      <c r="Q298" s="246"/>
      <c r="R298" s="246" t="str">
        <f t="shared" si="52"/>
        <v>FFFFFFFF</v>
      </c>
      <c r="S298" s="202">
        <v>100</v>
      </c>
      <c r="T298" s="202">
        <v>100</v>
      </c>
      <c r="U298" s="202">
        <v>100</v>
      </c>
      <c r="V298" s="202">
        <v>100</v>
      </c>
      <c r="X298" s="242"/>
      <c r="Z298" s="239">
        <f t="shared" si="56"/>
        <v>0</v>
      </c>
      <c r="AA298" s="253" t="s">
        <v>4179</v>
      </c>
      <c r="AB298" s="265" t="str">
        <f t="shared" si="59"/>
        <v>佐伯市消防署　蒲江分署</v>
      </c>
      <c r="AC298" s="254" t="s">
        <v>4194</v>
      </c>
      <c r="AD298" s="254" t="s">
        <v>4181</v>
      </c>
      <c r="AE298" s="254">
        <f t="shared" si="60"/>
        <v>0</v>
      </c>
      <c r="AF298" s="254" t="s">
        <v>4182</v>
      </c>
      <c r="AG298" s="254" t="s">
        <v>4183</v>
      </c>
      <c r="AH298" s="74" t="str">
        <f t="shared" si="61"/>
        <v>名称：佐伯市消防署　蒲江分署&lt;br&gt;住所：佐伯市蒲江大字蒲江浦385番地1&lt;br&gt;施設分類：消防&lt;br&gt;TEL：0972-42-1199&lt;br&gt;：佐伯市ホームページ（R7.8月現在）&lt;br&gt;：&lt;br&gt;：&lt;br&gt;</v>
      </c>
      <c r="AI298" s="255" t="s">
        <v>4184</v>
      </c>
      <c r="AJ298" s="253" t="str">
        <f t="shared" si="53"/>
        <v>FFFFFFFF</v>
      </c>
      <c r="AK298" s="253" t="s">
        <v>4185</v>
      </c>
      <c r="AL298" s="265">
        <f t="shared" si="54"/>
        <v>1</v>
      </c>
      <c r="AM298" s="253" t="s">
        <v>4186</v>
      </c>
      <c r="AN298" s="253" t="s">
        <v>4187</v>
      </c>
      <c r="AO298" s="254">
        <f t="shared" si="57"/>
        <v>0</v>
      </c>
      <c r="AP298" s="253" t="s">
        <v>4188</v>
      </c>
      <c r="AQ298" s="74" t="str">
        <f t="shared" si="62"/>
        <v>https://cyberjapandata.gsi.go.jp/portal/sys/v4/symbols/497.png</v>
      </c>
      <c r="AR298" s="254" t="s">
        <v>4189</v>
      </c>
      <c r="AS298" s="254" t="s">
        <v>4190</v>
      </c>
      <c r="AT298" s="265">
        <f t="shared" si="63"/>
        <v>131.93625829164</v>
      </c>
      <c r="AU298" s="254" t="s">
        <v>4191</v>
      </c>
      <c r="AV298" s="265">
        <f t="shared" si="64"/>
        <v>32.800902245118401</v>
      </c>
      <c r="AW298" s="254" t="s">
        <v>4192</v>
      </c>
      <c r="AX298" s="254" t="s">
        <v>4193</v>
      </c>
      <c r="AY298" s="244" t="str">
        <f t="shared" si="58"/>
        <v>&lt;Placemark&gt;&lt;name&gt;佐伯市消防署　蒲江分署&lt;/name&gt;&lt;Snippet maxLines="0"&gt;&lt;/Snippet&gt;&lt;description&gt;&lt;![CDATA[名称：佐伯市消防署　蒲江分署&lt;br&gt;住所：佐伯市蒲江大字蒲江浦385番地1&lt;br&gt;施設分類：消防&lt;br&gt;TEL：0972-42-1199&lt;br&gt;：佐伯市ホームページ（R7.8月現在）&lt;br&gt;：&lt;br&gt;：&lt;br&gt;]]&gt;&lt;/description&gt;&lt;Style&gt;&lt;IconStyle&gt;&lt;color&gt;FFFFFFFF&lt;/color&gt;&lt;scale&gt;1&lt;/scale&gt;&lt;heading&gt;0&lt;/heading&gt;&lt;Icon&gt;&lt;href&gt;https://cyberjapandata.gsi.go.jp/portal/sys/v4/symbols/497.png&lt;/href&gt;&lt;/Icon&gt;&lt;/IconStyle&gt;&lt;/Style&gt;&lt;Point&gt;&lt;coordinates&gt;131.93625829164,32.8009022451184&lt;/coordinates&gt;&lt;/Point&gt;&lt;/Placemark&gt;</v>
      </c>
    </row>
    <row r="299" spans="1:51">
      <c r="A299" s="198">
        <v>294</v>
      </c>
      <c r="B299" s="264" t="s">
        <v>520</v>
      </c>
      <c r="C299" s="4" t="str">
        <f t="shared" si="55"/>
        <v>名称：佐伯市消防署　東部分署&lt;br&gt;住所：佐伯市鶴見大字地松浦1878番地1&lt;br&gt;施設分類：消防&lt;br&gt;TEL：0972-33-0294&lt;br&gt;：佐伯市ホームページ（R7.8月現在）&lt;br&gt;：&lt;br&gt;：&lt;br&gt;</v>
      </c>
      <c r="D299" s="211"/>
      <c r="E299" s="202"/>
      <c r="F299" s="202" t="s">
        <v>4608</v>
      </c>
      <c r="G299" s="202">
        <v>32.939478815080001</v>
      </c>
      <c r="H299" s="202">
        <v>131.96234250085999</v>
      </c>
      <c r="I299" s="202" t="s">
        <v>3271</v>
      </c>
      <c r="J299" s="202" t="s">
        <v>533</v>
      </c>
      <c r="K299" s="240" t="s">
        <v>4308</v>
      </c>
      <c r="L299" s="240" t="s">
        <v>3269</v>
      </c>
      <c r="M299" s="240"/>
      <c r="N299" s="240"/>
      <c r="O299" s="4" t="s">
        <v>4329</v>
      </c>
      <c r="P299" s="246">
        <v>1</v>
      </c>
      <c r="Q299" s="246"/>
      <c r="R299" s="246" t="str">
        <f t="shared" si="52"/>
        <v>FFFFFFFF</v>
      </c>
      <c r="S299" s="202">
        <v>100</v>
      </c>
      <c r="T299" s="202">
        <v>100</v>
      </c>
      <c r="U299" s="202">
        <v>100</v>
      </c>
      <c r="V299" s="202">
        <v>100</v>
      </c>
      <c r="X299" s="242"/>
      <c r="Z299" s="239">
        <f t="shared" si="56"/>
        <v>0</v>
      </c>
      <c r="AA299" s="253" t="s">
        <v>4179</v>
      </c>
      <c r="AB299" s="265" t="str">
        <f t="shared" si="59"/>
        <v>佐伯市消防署　東部分署</v>
      </c>
      <c r="AC299" s="254" t="s">
        <v>4194</v>
      </c>
      <c r="AD299" s="254" t="s">
        <v>4181</v>
      </c>
      <c r="AE299" s="254">
        <f t="shared" si="60"/>
        <v>0</v>
      </c>
      <c r="AF299" s="254" t="s">
        <v>4182</v>
      </c>
      <c r="AG299" s="254" t="s">
        <v>4183</v>
      </c>
      <c r="AH299" s="74" t="str">
        <f t="shared" si="61"/>
        <v>名称：佐伯市消防署　東部分署&lt;br&gt;住所：佐伯市鶴見大字地松浦1878番地1&lt;br&gt;施設分類：消防&lt;br&gt;TEL：0972-33-0294&lt;br&gt;：佐伯市ホームページ（R7.8月現在）&lt;br&gt;：&lt;br&gt;：&lt;br&gt;</v>
      </c>
      <c r="AI299" s="255" t="s">
        <v>4184</v>
      </c>
      <c r="AJ299" s="253" t="str">
        <f t="shared" si="53"/>
        <v>FFFFFFFF</v>
      </c>
      <c r="AK299" s="253" t="s">
        <v>4185</v>
      </c>
      <c r="AL299" s="265">
        <f t="shared" si="54"/>
        <v>1</v>
      </c>
      <c r="AM299" s="253" t="s">
        <v>4186</v>
      </c>
      <c r="AN299" s="253" t="s">
        <v>4187</v>
      </c>
      <c r="AO299" s="254">
        <f t="shared" si="57"/>
        <v>0</v>
      </c>
      <c r="AP299" s="253" t="s">
        <v>4188</v>
      </c>
      <c r="AQ299" s="74" t="str">
        <f t="shared" si="62"/>
        <v>https://cyberjapandata.gsi.go.jp/portal/sys/v4/symbols/497.png</v>
      </c>
      <c r="AR299" s="254" t="s">
        <v>4189</v>
      </c>
      <c r="AS299" s="254" t="s">
        <v>4190</v>
      </c>
      <c r="AT299" s="265">
        <f t="shared" si="63"/>
        <v>131.96234250085999</v>
      </c>
      <c r="AU299" s="254" t="s">
        <v>4191</v>
      </c>
      <c r="AV299" s="265">
        <f t="shared" si="64"/>
        <v>32.939478815080001</v>
      </c>
      <c r="AW299" s="254" t="s">
        <v>4192</v>
      </c>
      <c r="AX299" s="254" t="s">
        <v>4193</v>
      </c>
      <c r="AY299" s="244" t="str">
        <f t="shared" si="58"/>
        <v>&lt;Placemark&gt;&lt;name&gt;佐伯市消防署　東部分署&lt;/name&gt;&lt;Snippet maxLines="0"&gt;&lt;/Snippet&gt;&lt;description&gt;&lt;![CDATA[名称：佐伯市消防署　東部分署&lt;br&gt;住所：佐伯市鶴見大字地松浦1878番地1&lt;br&gt;施設分類：消防&lt;br&gt;TEL：0972-33-0294&lt;br&gt;：佐伯市ホームページ（R7.8月現在）&lt;br&gt;：&lt;br&gt;：&lt;br&gt;]]&gt;&lt;/description&gt;&lt;Style&gt;&lt;IconStyle&gt;&lt;color&gt;FFFFFFFF&lt;/color&gt;&lt;scale&gt;1&lt;/scale&gt;&lt;heading&gt;0&lt;/heading&gt;&lt;Icon&gt;&lt;href&gt;https://cyberjapandata.gsi.go.jp/portal/sys/v4/symbols/497.png&lt;/href&gt;&lt;/Icon&gt;&lt;/IconStyle&gt;&lt;/Style&gt;&lt;Point&gt;&lt;coordinates&gt;131.96234250086,32.93947881508&lt;/coordinates&gt;&lt;/Point&gt;&lt;/Placemark&gt;</v>
      </c>
    </row>
    <row r="300" spans="1:51">
      <c r="A300" s="198">
        <v>295</v>
      </c>
      <c r="B300" s="264" t="s">
        <v>521</v>
      </c>
      <c r="C300" s="4" t="str">
        <f t="shared" si="55"/>
        <v>名称：佐伯市消防署　宇目分署&lt;br&gt;住所：佐伯市宇目大字千束2892番地1&lt;br&gt;施設分類：消防&lt;br&gt;TEL：0972-52-1100&lt;br&gt;：佐伯市ホームページ（R7.8月現在）&lt;br&gt;：&lt;br&gt;：&lt;br&gt;</v>
      </c>
      <c r="D300" s="211"/>
      <c r="E300" s="245"/>
      <c r="F300" s="202" t="s">
        <v>4609</v>
      </c>
      <c r="G300" s="245">
        <v>32.857885336322099</v>
      </c>
      <c r="H300" s="202">
        <v>131.68243245798101</v>
      </c>
      <c r="I300" s="245" t="s">
        <v>3271</v>
      </c>
      <c r="J300" s="245" t="s">
        <v>534</v>
      </c>
      <c r="K300" s="240" t="s">
        <v>4309</v>
      </c>
      <c r="L300" s="240" t="s">
        <v>3269</v>
      </c>
      <c r="M300" s="240"/>
      <c r="N300" s="240"/>
      <c r="O300" s="4" t="s">
        <v>4329</v>
      </c>
      <c r="P300" s="246">
        <v>1</v>
      </c>
      <c r="Q300" s="246"/>
      <c r="R300" s="246" t="str">
        <f t="shared" si="52"/>
        <v>FFFFFFFF</v>
      </c>
      <c r="S300" s="202">
        <v>100</v>
      </c>
      <c r="T300" s="202">
        <v>100</v>
      </c>
      <c r="U300" s="202">
        <v>100</v>
      </c>
      <c r="V300" s="202">
        <v>100</v>
      </c>
      <c r="X300" s="242"/>
      <c r="Z300" s="239">
        <f t="shared" si="56"/>
        <v>0</v>
      </c>
      <c r="AA300" s="253" t="s">
        <v>4179</v>
      </c>
      <c r="AB300" s="265" t="str">
        <f t="shared" si="59"/>
        <v>佐伯市消防署　宇目分署</v>
      </c>
      <c r="AC300" s="254" t="s">
        <v>4194</v>
      </c>
      <c r="AD300" s="254" t="s">
        <v>4181</v>
      </c>
      <c r="AE300" s="254">
        <f t="shared" si="60"/>
        <v>0</v>
      </c>
      <c r="AF300" s="254" t="s">
        <v>4182</v>
      </c>
      <c r="AG300" s="254" t="s">
        <v>4183</v>
      </c>
      <c r="AH300" s="74" t="str">
        <f t="shared" si="61"/>
        <v>名称：佐伯市消防署　宇目分署&lt;br&gt;住所：佐伯市宇目大字千束2892番地1&lt;br&gt;施設分類：消防&lt;br&gt;TEL：0972-52-1100&lt;br&gt;：佐伯市ホームページ（R7.8月現在）&lt;br&gt;：&lt;br&gt;：&lt;br&gt;</v>
      </c>
      <c r="AI300" s="255" t="s">
        <v>4184</v>
      </c>
      <c r="AJ300" s="253" t="str">
        <f t="shared" si="53"/>
        <v>FFFFFFFF</v>
      </c>
      <c r="AK300" s="253" t="s">
        <v>4185</v>
      </c>
      <c r="AL300" s="265">
        <f t="shared" si="54"/>
        <v>1</v>
      </c>
      <c r="AM300" s="253" t="s">
        <v>4186</v>
      </c>
      <c r="AN300" s="253" t="s">
        <v>4187</v>
      </c>
      <c r="AO300" s="254">
        <f t="shared" si="57"/>
        <v>0</v>
      </c>
      <c r="AP300" s="253" t="s">
        <v>4188</v>
      </c>
      <c r="AQ300" s="74" t="str">
        <f t="shared" si="62"/>
        <v>https://cyberjapandata.gsi.go.jp/portal/sys/v4/symbols/497.png</v>
      </c>
      <c r="AR300" s="254" t="s">
        <v>4189</v>
      </c>
      <c r="AS300" s="254" t="s">
        <v>4190</v>
      </c>
      <c r="AT300" s="265">
        <f t="shared" si="63"/>
        <v>131.68243245798101</v>
      </c>
      <c r="AU300" s="254" t="s">
        <v>4191</v>
      </c>
      <c r="AV300" s="265">
        <f t="shared" si="64"/>
        <v>32.857885336322099</v>
      </c>
      <c r="AW300" s="254" t="s">
        <v>4192</v>
      </c>
      <c r="AX300" s="254" t="s">
        <v>4193</v>
      </c>
      <c r="AY300" s="244" t="str">
        <f t="shared" si="58"/>
        <v>&lt;Placemark&gt;&lt;name&gt;佐伯市消防署　宇目分署&lt;/name&gt;&lt;Snippet maxLines="0"&gt;&lt;/Snippet&gt;&lt;description&gt;&lt;![CDATA[名称：佐伯市消防署　宇目分署&lt;br&gt;住所：佐伯市宇目大字千束2892番地1&lt;br&gt;施設分類：消防&lt;br&gt;TEL：0972-52-1100&lt;br&gt;：佐伯市ホームページ（R7.8月現在）&lt;br&gt;：&lt;br&gt;：&lt;br&gt;]]&gt;&lt;/description&gt;&lt;Style&gt;&lt;IconStyle&gt;&lt;color&gt;FFFFFFFF&lt;/color&gt;&lt;scale&gt;1&lt;/scale&gt;&lt;heading&gt;0&lt;/heading&gt;&lt;Icon&gt;&lt;href&gt;https://cyberjapandata.gsi.go.jp/portal/sys/v4/symbols/497.png&lt;/href&gt;&lt;/Icon&gt;&lt;/IconStyle&gt;&lt;/Style&gt;&lt;Point&gt;&lt;coordinates&gt;131.682432457981,32.8578853363221&lt;/coordinates&gt;&lt;/Point&gt;&lt;/Placemark&gt;</v>
      </c>
    </row>
    <row r="301" spans="1:51">
      <c r="A301" s="198">
        <v>296</v>
      </c>
      <c r="B301" s="264" t="s">
        <v>522</v>
      </c>
      <c r="C301" s="4" t="str">
        <f t="shared" si="55"/>
        <v>名称：佐伯市消防署　上浦派出所&lt;br&gt;住所：佐伯市上浦大字浅海井浦489番地10&lt;br&gt;施設分類：消防&lt;br&gt;TEL：0972-32-2088&lt;br&gt;：佐伯市ホームページ（R7.8月現在）&lt;br&gt;：&lt;br&gt;：&lt;br&gt;</v>
      </c>
      <c r="D301" s="211"/>
      <c r="E301" s="245"/>
      <c r="F301" s="202" t="s">
        <v>4610</v>
      </c>
      <c r="G301" s="245">
        <v>33.042293487013303</v>
      </c>
      <c r="H301" s="202">
        <v>131.92077665294701</v>
      </c>
      <c r="I301" s="245" t="s">
        <v>3271</v>
      </c>
      <c r="J301" s="245" t="s">
        <v>234</v>
      </c>
      <c r="K301" s="240" t="s">
        <v>4310</v>
      </c>
      <c r="L301" s="240" t="s">
        <v>3269</v>
      </c>
      <c r="M301" s="240"/>
      <c r="N301" s="240"/>
      <c r="O301" s="4" t="s">
        <v>4329</v>
      </c>
      <c r="P301" s="246">
        <v>1</v>
      </c>
      <c r="Q301" s="246"/>
      <c r="R301" s="246" t="str">
        <f t="shared" si="52"/>
        <v>FFFFFFFF</v>
      </c>
      <c r="S301" s="202">
        <v>100</v>
      </c>
      <c r="T301" s="202">
        <v>100</v>
      </c>
      <c r="U301" s="202">
        <v>100</v>
      </c>
      <c r="V301" s="202">
        <v>100</v>
      </c>
      <c r="X301" s="242"/>
      <c r="Z301" s="239">
        <f t="shared" si="56"/>
        <v>0</v>
      </c>
      <c r="AA301" s="253" t="s">
        <v>4179</v>
      </c>
      <c r="AB301" s="265" t="str">
        <f t="shared" si="59"/>
        <v>佐伯市消防署　上浦派出所</v>
      </c>
      <c r="AC301" s="254" t="s">
        <v>4194</v>
      </c>
      <c r="AD301" s="254" t="s">
        <v>4181</v>
      </c>
      <c r="AE301" s="254">
        <f t="shared" si="60"/>
        <v>0</v>
      </c>
      <c r="AF301" s="254" t="s">
        <v>4182</v>
      </c>
      <c r="AG301" s="254" t="s">
        <v>4183</v>
      </c>
      <c r="AH301" s="74" t="str">
        <f t="shared" si="61"/>
        <v>名称：佐伯市消防署　上浦派出所&lt;br&gt;住所：佐伯市上浦大字浅海井浦489番地10&lt;br&gt;施設分類：消防&lt;br&gt;TEL：0972-32-2088&lt;br&gt;：佐伯市ホームページ（R7.8月現在）&lt;br&gt;：&lt;br&gt;：&lt;br&gt;</v>
      </c>
      <c r="AI301" s="255" t="s">
        <v>4184</v>
      </c>
      <c r="AJ301" s="253" t="str">
        <f t="shared" si="53"/>
        <v>FFFFFFFF</v>
      </c>
      <c r="AK301" s="253" t="s">
        <v>4185</v>
      </c>
      <c r="AL301" s="265">
        <f t="shared" si="54"/>
        <v>1</v>
      </c>
      <c r="AM301" s="253" t="s">
        <v>4186</v>
      </c>
      <c r="AN301" s="253" t="s">
        <v>4187</v>
      </c>
      <c r="AO301" s="254">
        <f t="shared" si="57"/>
        <v>0</v>
      </c>
      <c r="AP301" s="253" t="s">
        <v>4188</v>
      </c>
      <c r="AQ301" s="74" t="str">
        <f t="shared" si="62"/>
        <v>https://cyberjapandata.gsi.go.jp/portal/sys/v4/symbols/497.png</v>
      </c>
      <c r="AR301" s="254" t="s">
        <v>4189</v>
      </c>
      <c r="AS301" s="254" t="s">
        <v>4190</v>
      </c>
      <c r="AT301" s="265">
        <f t="shared" si="63"/>
        <v>131.92077665294701</v>
      </c>
      <c r="AU301" s="254" t="s">
        <v>4191</v>
      </c>
      <c r="AV301" s="265">
        <f t="shared" si="64"/>
        <v>33.042293487013303</v>
      </c>
      <c r="AW301" s="254" t="s">
        <v>4192</v>
      </c>
      <c r="AX301" s="254" t="s">
        <v>4193</v>
      </c>
      <c r="AY301" s="244" t="str">
        <f t="shared" si="58"/>
        <v>&lt;Placemark&gt;&lt;name&gt;佐伯市消防署　上浦派出所&lt;/name&gt;&lt;Snippet maxLines="0"&gt;&lt;/Snippet&gt;&lt;description&gt;&lt;![CDATA[名称：佐伯市消防署　上浦派出所&lt;br&gt;住所：佐伯市上浦大字浅海井浦489番地10&lt;br&gt;施設分類：消防&lt;br&gt;TEL：0972-32-2088&lt;br&gt;：佐伯市ホームページ（R7.8月現在）&lt;br&gt;：&lt;br&gt;：&lt;br&gt;]]&gt;&lt;/description&gt;&lt;Style&gt;&lt;IconStyle&gt;&lt;color&gt;FFFFFFFF&lt;/color&gt;&lt;scale&gt;1&lt;/scale&gt;&lt;heading&gt;0&lt;/heading&gt;&lt;Icon&gt;&lt;href&gt;https://cyberjapandata.gsi.go.jp/portal/sys/v4/symbols/497.png&lt;/href&gt;&lt;/Icon&gt;&lt;/IconStyle&gt;&lt;/Style&gt;&lt;Point&gt;&lt;coordinates&gt;131.920776652947,33.0422934870133&lt;/coordinates&gt;&lt;/Point&gt;&lt;/Placemark&gt;</v>
      </c>
    </row>
    <row r="302" spans="1:51">
      <c r="A302" s="198">
        <v>297</v>
      </c>
      <c r="B302" s="264" t="s">
        <v>5315</v>
      </c>
      <c r="C302" s="4" t="str">
        <f t="shared" si="55"/>
        <v>名称：日本赤十字社　大分県支部　事業推進課&lt;br&gt;住所：大分市千代町2丁目3番31号&lt;br&gt;施設分類：公共機関等&lt;br&gt;TEL：097-534-2236&lt;br&gt;：佐伯市地域防災計画　資料編（R6.9月）より&lt;br&gt;：&lt;br&gt;：&lt;br&gt;</v>
      </c>
      <c r="D302" s="211"/>
      <c r="E302" s="202"/>
      <c r="F302" s="202" t="s">
        <v>4611</v>
      </c>
      <c r="G302" s="202">
        <v>33.244109181338999</v>
      </c>
      <c r="H302" s="202">
        <v>131.60587144907501</v>
      </c>
      <c r="I302" s="202" t="s">
        <v>3273</v>
      </c>
      <c r="J302" s="202" t="s">
        <v>438</v>
      </c>
      <c r="K302" s="240" t="s">
        <v>436</v>
      </c>
      <c r="L302" s="240" t="s">
        <v>3255</v>
      </c>
      <c r="M302" s="240"/>
      <c r="N302" s="240"/>
      <c r="O302" s="4" t="s">
        <v>4330</v>
      </c>
      <c r="P302" s="246">
        <v>1</v>
      </c>
      <c r="Q302" s="246"/>
      <c r="R302" s="246" t="str">
        <f t="shared" si="52"/>
        <v>FFFFFFFF</v>
      </c>
      <c r="S302" s="202">
        <v>100</v>
      </c>
      <c r="T302" s="202">
        <v>100</v>
      </c>
      <c r="U302" s="202">
        <v>100</v>
      </c>
      <c r="V302" s="202">
        <v>100</v>
      </c>
      <c r="X302" s="242"/>
      <c r="Z302" s="239">
        <f t="shared" si="56"/>
        <v>0</v>
      </c>
      <c r="AA302" s="253" t="s">
        <v>4179</v>
      </c>
      <c r="AB302" s="265" t="str">
        <f t="shared" si="59"/>
        <v>日本赤十字社　大分県支部　事業推進課</v>
      </c>
      <c r="AC302" s="254" t="s">
        <v>4194</v>
      </c>
      <c r="AD302" s="254" t="s">
        <v>4181</v>
      </c>
      <c r="AE302" s="254">
        <f t="shared" si="60"/>
        <v>0</v>
      </c>
      <c r="AF302" s="254" t="s">
        <v>4182</v>
      </c>
      <c r="AG302" s="254" t="s">
        <v>4183</v>
      </c>
      <c r="AH302" s="74" t="str">
        <f t="shared" si="61"/>
        <v>名称：日本赤十字社　大分県支部　事業推進課&lt;br&gt;住所：大分市千代町2丁目3番31号&lt;br&gt;施設分類：公共機関等&lt;br&gt;TEL：097-534-2236&lt;br&gt;：佐伯市地域防災計画　資料編（R6.9月）より&lt;br&gt;：&lt;br&gt;：&lt;br&gt;</v>
      </c>
      <c r="AI302" s="255" t="s">
        <v>4184</v>
      </c>
      <c r="AJ302" s="253" t="str">
        <f t="shared" si="53"/>
        <v>FFFFFFFF</v>
      </c>
      <c r="AK302" s="253" t="s">
        <v>4185</v>
      </c>
      <c r="AL302" s="265">
        <f t="shared" si="54"/>
        <v>1</v>
      </c>
      <c r="AM302" s="253" t="s">
        <v>4186</v>
      </c>
      <c r="AN302" s="253" t="s">
        <v>4187</v>
      </c>
      <c r="AO302" s="254">
        <f t="shared" si="57"/>
        <v>0</v>
      </c>
      <c r="AP302" s="253" t="s">
        <v>4188</v>
      </c>
      <c r="AQ302" s="74" t="str">
        <f t="shared" si="62"/>
        <v>https://cyberjapandata.gsi.go.jp/portal/sys/v4/symbols/383.png</v>
      </c>
      <c r="AR302" s="254" t="s">
        <v>4189</v>
      </c>
      <c r="AS302" s="254" t="s">
        <v>4190</v>
      </c>
      <c r="AT302" s="265">
        <f t="shared" si="63"/>
        <v>131.60587144907501</v>
      </c>
      <c r="AU302" s="254" t="s">
        <v>4191</v>
      </c>
      <c r="AV302" s="265">
        <f t="shared" si="64"/>
        <v>33.244109181338999</v>
      </c>
      <c r="AW302" s="254" t="s">
        <v>4192</v>
      </c>
      <c r="AX302" s="254" t="s">
        <v>4193</v>
      </c>
      <c r="AY302" s="244" t="str">
        <f t="shared" si="58"/>
        <v>&lt;Placemark&gt;&lt;name&gt;日本赤十字社　大分県支部　事業推進課&lt;/name&gt;&lt;Snippet maxLines="0"&gt;&lt;/Snippet&gt;&lt;description&gt;&lt;![CDATA[名称：日本赤十字社　大分県支部　事業推進課&lt;br&gt;住所：大分市千代町2丁目3番31号&lt;br&gt;施設分類：公共機関等&lt;br&gt;TEL：097-534-2236&lt;br&gt;：佐伯市地域防災計画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131.605871449075,33.244109181339&lt;/coordinates&gt;&lt;/Point&gt;&lt;/Placemark&gt;</v>
      </c>
    </row>
    <row r="303" spans="1:51" ht="27">
      <c r="A303" s="198">
        <v>298</v>
      </c>
      <c r="B303" s="264" t="s">
        <v>5314</v>
      </c>
      <c r="C303" s="4" t="str">
        <f t="shared" si="55"/>
        <v>名称：社会福祉法人　佐伯市社会福祉協議会　地域福祉課&lt;br&gt;住所：佐伯市7255番地13&lt;br&gt;施設分類：公共機関等&lt;br&gt;TEL：0972-24-2956&lt;br&gt;：佐伯市地域防災計画　資料編（R6.9月）より&lt;br&gt;：&lt;br&gt;：&lt;br&gt;</v>
      </c>
      <c r="D303" s="211"/>
      <c r="E303" s="202"/>
      <c r="F303" s="202" t="s">
        <v>4612</v>
      </c>
      <c r="G303" s="202">
        <v>32.9573920667194</v>
      </c>
      <c r="H303" s="202">
        <v>131.911329620602</v>
      </c>
      <c r="I303" s="202" t="s">
        <v>3273</v>
      </c>
      <c r="J303" s="202" t="s">
        <v>441</v>
      </c>
      <c r="K303" s="240" t="s">
        <v>439</v>
      </c>
      <c r="L303" s="240" t="s">
        <v>3255</v>
      </c>
      <c r="M303" s="240"/>
      <c r="N303" s="240"/>
      <c r="O303" s="4" t="s">
        <v>4330</v>
      </c>
      <c r="P303" s="246">
        <v>1</v>
      </c>
      <c r="Q303" s="246"/>
      <c r="R303" s="246" t="str">
        <f t="shared" si="52"/>
        <v>FFFFFFFF</v>
      </c>
      <c r="S303" s="202">
        <v>100</v>
      </c>
      <c r="T303" s="202">
        <v>100</v>
      </c>
      <c r="U303" s="202">
        <v>100</v>
      </c>
      <c r="V303" s="202">
        <v>100</v>
      </c>
      <c r="X303" s="242"/>
      <c r="Z303" s="239">
        <f t="shared" si="56"/>
        <v>0</v>
      </c>
      <c r="AA303" s="253" t="s">
        <v>4179</v>
      </c>
      <c r="AB303" s="265" t="str">
        <f t="shared" si="59"/>
        <v>社会福祉法人　佐伯市社会福祉協議会　地域福祉課</v>
      </c>
      <c r="AC303" s="254" t="s">
        <v>4194</v>
      </c>
      <c r="AD303" s="254" t="s">
        <v>4181</v>
      </c>
      <c r="AE303" s="254">
        <f t="shared" si="60"/>
        <v>0</v>
      </c>
      <c r="AF303" s="254" t="s">
        <v>4182</v>
      </c>
      <c r="AG303" s="254" t="s">
        <v>4183</v>
      </c>
      <c r="AH303" s="74" t="str">
        <f t="shared" si="61"/>
        <v>名称：社会福祉法人　佐伯市社会福祉協議会　地域福祉課&lt;br&gt;住所：佐伯市7255番地13&lt;br&gt;施設分類：公共機関等&lt;br&gt;TEL：0972-24-2956&lt;br&gt;：佐伯市地域防災計画　資料編（R6.9月）より&lt;br&gt;：&lt;br&gt;：&lt;br&gt;</v>
      </c>
      <c r="AI303" s="255" t="s">
        <v>4184</v>
      </c>
      <c r="AJ303" s="253" t="str">
        <f t="shared" si="53"/>
        <v>FFFFFFFF</v>
      </c>
      <c r="AK303" s="253" t="s">
        <v>4185</v>
      </c>
      <c r="AL303" s="265">
        <f t="shared" si="54"/>
        <v>1</v>
      </c>
      <c r="AM303" s="253" t="s">
        <v>4186</v>
      </c>
      <c r="AN303" s="253" t="s">
        <v>4187</v>
      </c>
      <c r="AO303" s="254">
        <f t="shared" si="57"/>
        <v>0</v>
      </c>
      <c r="AP303" s="253" t="s">
        <v>4188</v>
      </c>
      <c r="AQ303" s="74" t="str">
        <f t="shared" si="62"/>
        <v>https://cyberjapandata.gsi.go.jp/portal/sys/v4/symbols/383.png</v>
      </c>
      <c r="AR303" s="254" t="s">
        <v>4189</v>
      </c>
      <c r="AS303" s="254" t="s">
        <v>4190</v>
      </c>
      <c r="AT303" s="265">
        <f t="shared" si="63"/>
        <v>131.911329620602</v>
      </c>
      <c r="AU303" s="254" t="s">
        <v>4191</v>
      </c>
      <c r="AV303" s="265">
        <f t="shared" si="64"/>
        <v>32.9573920667194</v>
      </c>
      <c r="AW303" s="254" t="s">
        <v>4192</v>
      </c>
      <c r="AX303" s="254" t="s">
        <v>4193</v>
      </c>
      <c r="AY303" s="244" t="str">
        <f t="shared" si="58"/>
        <v>&lt;Placemark&gt;&lt;name&gt;社会福祉法人　佐伯市社会福祉協議会　地域福祉課&lt;/name&gt;&lt;Snippet maxLines="0"&gt;&lt;/Snippet&gt;&lt;description&gt;&lt;![CDATA[名称：社会福祉法人　佐伯市社会福祉協議会　地域福祉課&lt;br&gt;住所：佐伯市7255番地13&lt;br&gt;施設分類：公共機関等&lt;br&gt;TEL：0972-24-2956&lt;br&gt;：佐伯市地域防災計画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131.911329620602,32.9573920667194&lt;/coordinates&gt;&lt;/Point&gt;&lt;/Placemark&gt;</v>
      </c>
    </row>
    <row r="304" spans="1:51">
      <c r="A304" s="198">
        <v>299</v>
      </c>
      <c r="B304" s="264" t="s">
        <v>5313</v>
      </c>
      <c r="C304" s="4" t="str">
        <f t="shared" si="55"/>
        <v>名称：九州電力（株）　佐伯営業所　営業グループ&lt;br&gt;住所：佐伯市駅前2丁目6番53号&lt;br&gt;施設分類：公共機関等&lt;br&gt;TEL：0120-986-506&lt;br&gt;：佐伯市地域防災計画　資料編（R6.9月）より&lt;br&gt;：&lt;br&gt;：&lt;br&gt;</v>
      </c>
      <c r="D304" s="211"/>
      <c r="E304" s="202"/>
      <c r="F304" s="202" t="s">
        <v>4613</v>
      </c>
      <c r="G304" s="202">
        <v>32.971227960769603</v>
      </c>
      <c r="H304" s="202">
        <v>131.90255401526099</v>
      </c>
      <c r="I304" s="202" t="s">
        <v>3273</v>
      </c>
      <c r="J304" s="202" t="s">
        <v>444</v>
      </c>
      <c r="K304" s="240" t="s">
        <v>442</v>
      </c>
      <c r="L304" s="240" t="s">
        <v>3255</v>
      </c>
      <c r="M304" s="240"/>
      <c r="N304" s="240"/>
      <c r="O304" s="4" t="s">
        <v>4330</v>
      </c>
      <c r="P304" s="246">
        <v>1</v>
      </c>
      <c r="Q304" s="246"/>
      <c r="R304" s="246" t="str">
        <f t="shared" si="52"/>
        <v>FFFFFFFF</v>
      </c>
      <c r="S304" s="202">
        <v>100</v>
      </c>
      <c r="T304" s="202">
        <v>100</v>
      </c>
      <c r="U304" s="202">
        <v>100</v>
      </c>
      <c r="V304" s="202">
        <v>100</v>
      </c>
      <c r="X304" s="242"/>
      <c r="Z304" s="239">
        <f t="shared" si="56"/>
        <v>0</v>
      </c>
      <c r="AA304" s="253" t="s">
        <v>4179</v>
      </c>
      <c r="AB304" s="265" t="str">
        <f t="shared" si="59"/>
        <v>九州電力（株）　佐伯営業所　営業グループ</v>
      </c>
      <c r="AC304" s="254" t="s">
        <v>4194</v>
      </c>
      <c r="AD304" s="254" t="s">
        <v>4181</v>
      </c>
      <c r="AE304" s="254">
        <f t="shared" si="60"/>
        <v>0</v>
      </c>
      <c r="AF304" s="254" t="s">
        <v>4182</v>
      </c>
      <c r="AG304" s="254" t="s">
        <v>4183</v>
      </c>
      <c r="AH304" s="74" t="str">
        <f t="shared" si="61"/>
        <v>名称：九州電力（株）　佐伯営業所　営業グループ&lt;br&gt;住所：佐伯市駅前2丁目6番53号&lt;br&gt;施設分類：公共機関等&lt;br&gt;TEL：0120-986-506&lt;br&gt;：佐伯市地域防災計画　資料編（R6.9月）より&lt;br&gt;：&lt;br&gt;：&lt;br&gt;</v>
      </c>
      <c r="AI304" s="255" t="s">
        <v>4184</v>
      </c>
      <c r="AJ304" s="253" t="str">
        <f t="shared" si="53"/>
        <v>FFFFFFFF</v>
      </c>
      <c r="AK304" s="253" t="s">
        <v>4185</v>
      </c>
      <c r="AL304" s="265">
        <f t="shared" si="54"/>
        <v>1</v>
      </c>
      <c r="AM304" s="253" t="s">
        <v>4186</v>
      </c>
      <c r="AN304" s="253" t="s">
        <v>4187</v>
      </c>
      <c r="AO304" s="254">
        <f t="shared" si="57"/>
        <v>0</v>
      </c>
      <c r="AP304" s="253" t="s">
        <v>4188</v>
      </c>
      <c r="AQ304" s="74" t="str">
        <f t="shared" si="62"/>
        <v>https://cyberjapandata.gsi.go.jp/portal/sys/v4/symbols/383.png</v>
      </c>
      <c r="AR304" s="254" t="s">
        <v>4189</v>
      </c>
      <c r="AS304" s="254" t="s">
        <v>4190</v>
      </c>
      <c r="AT304" s="265">
        <f t="shared" si="63"/>
        <v>131.90255401526099</v>
      </c>
      <c r="AU304" s="254" t="s">
        <v>4191</v>
      </c>
      <c r="AV304" s="265">
        <f t="shared" si="64"/>
        <v>32.971227960769603</v>
      </c>
      <c r="AW304" s="254" t="s">
        <v>4192</v>
      </c>
      <c r="AX304" s="254" t="s">
        <v>4193</v>
      </c>
      <c r="AY304" s="244" t="str">
        <f t="shared" si="58"/>
        <v>&lt;Placemark&gt;&lt;name&gt;九州電力（株）　佐伯営業所　営業グループ&lt;/name&gt;&lt;Snippet maxLines="0"&gt;&lt;/Snippet&gt;&lt;description&gt;&lt;![CDATA[名称：九州電力（株）　佐伯営業所　営業グループ&lt;br&gt;住所：佐伯市駅前2丁目6番53号&lt;br&gt;施設分類：公共機関等&lt;br&gt;TEL：0120-986-506&lt;br&gt;：佐伯市地域防災計画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131.902554015261,32.9712279607696&lt;/coordinates&gt;&lt;/Point&gt;&lt;/Placemark&gt;</v>
      </c>
    </row>
    <row r="305" spans="1:51">
      <c r="A305" s="198">
        <v>300</v>
      </c>
      <c r="B305" s="264" t="s">
        <v>5312</v>
      </c>
      <c r="C305" s="4" t="str">
        <f t="shared" si="55"/>
        <v>名称：九州旅客鉄道（株）大分支社佐伯駅&lt;br&gt;住所：佐伯市駅前2丁目6番35号&lt;br&gt;施設分類：公共機関等&lt;br&gt;TEL：0972-22-0142&lt;br&gt;：佐伯市地域防災計画　資料編（R6.9月）より&lt;br&gt;：&lt;br&gt;：&lt;br&gt;</v>
      </c>
      <c r="D305" s="211"/>
      <c r="E305" s="202"/>
      <c r="F305" s="202" t="s">
        <v>4614</v>
      </c>
      <c r="G305" s="202">
        <v>32.972570359616697</v>
      </c>
      <c r="H305" s="202">
        <v>131.902101767479</v>
      </c>
      <c r="I305" s="202" t="s">
        <v>3273</v>
      </c>
      <c r="J305" s="202" t="s">
        <v>447</v>
      </c>
      <c r="K305" s="240" t="s">
        <v>445</v>
      </c>
      <c r="L305" s="240" t="s">
        <v>3255</v>
      </c>
      <c r="M305" s="240"/>
      <c r="N305" s="240"/>
      <c r="O305" s="4" t="s">
        <v>4330</v>
      </c>
      <c r="P305" s="246">
        <v>1</v>
      </c>
      <c r="Q305" s="246"/>
      <c r="R305" s="246" t="str">
        <f t="shared" si="52"/>
        <v>FFFFFFFF</v>
      </c>
      <c r="S305" s="202">
        <v>100</v>
      </c>
      <c r="T305" s="202">
        <v>100</v>
      </c>
      <c r="U305" s="202">
        <v>100</v>
      </c>
      <c r="V305" s="202">
        <v>100</v>
      </c>
      <c r="X305" s="242"/>
      <c r="Z305" s="239">
        <f t="shared" si="56"/>
        <v>0</v>
      </c>
      <c r="AA305" s="253" t="s">
        <v>4179</v>
      </c>
      <c r="AB305" s="265" t="str">
        <f t="shared" si="59"/>
        <v>九州旅客鉄道（株）大分支社佐伯駅</v>
      </c>
      <c r="AC305" s="254" t="s">
        <v>4194</v>
      </c>
      <c r="AD305" s="254" t="s">
        <v>4181</v>
      </c>
      <c r="AE305" s="254">
        <f t="shared" si="60"/>
        <v>0</v>
      </c>
      <c r="AF305" s="254" t="s">
        <v>4182</v>
      </c>
      <c r="AG305" s="254" t="s">
        <v>4183</v>
      </c>
      <c r="AH305" s="74" t="str">
        <f t="shared" si="61"/>
        <v>名称：九州旅客鉄道（株）大分支社佐伯駅&lt;br&gt;住所：佐伯市駅前2丁目6番35号&lt;br&gt;施設分類：公共機関等&lt;br&gt;TEL：0972-22-0142&lt;br&gt;：佐伯市地域防災計画　資料編（R6.9月）より&lt;br&gt;：&lt;br&gt;：&lt;br&gt;</v>
      </c>
      <c r="AI305" s="255" t="s">
        <v>4184</v>
      </c>
      <c r="AJ305" s="253" t="str">
        <f t="shared" si="53"/>
        <v>FFFFFFFF</v>
      </c>
      <c r="AK305" s="253" t="s">
        <v>4185</v>
      </c>
      <c r="AL305" s="265">
        <f t="shared" si="54"/>
        <v>1</v>
      </c>
      <c r="AM305" s="253" t="s">
        <v>4186</v>
      </c>
      <c r="AN305" s="253" t="s">
        <v>4187</v>
      </c>
      <c r="AO305" s="254">
        <f t="shared" si="57"/>
        <v>0</v>
      </c>
      <c r="AP305" s="253" t="s">
        <v>4188</v>
      </c>
      <c r="AQ305" s="74" t="str">
        <f t="shared" si="62"/>
        <v>https://cyberjapandata.gsi.go.jp/portal/sys/v4/symbols/383.png</v>
      </c>
      <c r="AR305" s="254" t="s">
        <v>4189</v>
      </c>
      <c r="AS305" s="254" t="s">
        <v>4190</v>
      </c>
      <c r="AT305" s="265">
        <f t="shared" si="63"/>
        <v>131.902101767479</v>
      </c>
      <c r="AU305" s="254" t="s">
        <v>4191</v>
      </c>
      <c r="AV305" s="265">
        <f t="shared" si="64"/>
        <v>32.972570359616697</v>
      </c>
      <c r="AW305" s="254" t="s">
        <v>4192</v>
      </c>
      <c r="AX305" s="254" t="s">
        <v>4193</v>
      </c>
      <c r="AY305" s="244" t="str">
        <f t="shared" si="58"/>
        <v>&lt;Placemark&gt;&lt;name&gt;九州旅客鉄道（株）大分支社佐伯駅&lt;/name&gt;&lt;Snippet maxLines="0"&gt;&lt;/Snippet&gt;&lt;description&gt;&lt;![CDATA[名称：九州旅客鉄道（株）大分支社佐伯駅&lt;br&gt;住所：佐伯市駅前2丁目6番35号&lt;br&gt;施設分類：公共機関等&lt;br&gt;TEL：0972-22-0142&lt;br&gt;：佐伯市地域防災計画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131.902101767479,32.9725703596167&lt;/coordinates&gt;&lt;/Point&gt;&lt;/Placemark&gt;</v>
      </c>
    </row>
    <row r="306" spans="1:51">
      <c r="A306" s="198">
        <v>301</v>
      </c>
      <c r="B306" s="264" t="s">
        <v>5311</v>
      </c>
      <c r="C306" s="4" t="str">
        <f t="shared" si="55"/>
        <v>名称：日本郵便（株）　佐伯郵便局総務課&lt;br&gt;住所：佐伯市中村東町8番35号&lt;br&gt;施設分類：公共機関等&lt;br&gt;TEL：0972-22-0077&lt;br&gt;：佐伯市地域防災計画　資料編（R6.9月）より&lt;br&gt;：&lt;br&gt;：&lt;br&gt;</v>
      </c>
      <c r="D306" s="211"/>
      <c r="E306" s="202"/>
      <c r="F306" s="202" t="s">
        <v>4615</v>
      </c>
      <c r="G306" s="202">
        <v>32.961894026744197</v>
      </c>
      <c r="H306" s="202">
        <v>131.90169185364999</v>
      </c>
      <c r="I306" s="202" t="s">
        <v>3273</v>
      </c>
      <c r="J306" s="202" t="s">
        <v>450</v>
      </c>
      <c r="K306" s="240" t="s">
        <v>448</v>
      </c>
      <c r="L306" s="240" t="s">
        <v>3255</v>
      </c>
      <c r="M306" s="240"/>
      <c r="N306" s="240"/>
      <c r="O306" s="4" t="s">
        <v>4330</v>
      </c>
      <c r="P306" s="246">
        <v>1</v>
      </c>
      <c r="Q306" s="246"/>
      <c r="R306" s="246" t="str">
        <f t="shared" si="52"/>
        <v>FFFFFFFF</v>
      </c>
      <c r="S306" s="202">
        <v>100</v>
      </c>
      <c r="T306" s="202">
        <v>100</v>
      </c>
      <c r="U306" s="202">
        <v>100</v>
      </c>
      <c r="V306" s="202">
        <v>100</v>
      </c>
      <c r="X306" s="242"/>
      <c r="Z306" s="239">
        <f t="shared" si="56"/>
        <v>0</v>
      </c>
      <c r="AA306" s="253" t="s">
        <v>4179</v>
      </c>
      <c r="AB306" s="265" t="str">
        <f t="shared" si="59"/>
        <v>日本郵便（株）　佐伯郵便局総務課</v>
      </c>
      <c r="AC306" s="254" t="s">
        <v>4194</v>
      </c>
      <c r="AD306" s="254" t="s">
        <v>4181</v>
      </c>
      <c r="AE306" s="254">
        <f t="shared" si="60"/>
        <v>0</v>
      </c>
      <c r="AF306" s="254" t="s">
        <v>4182</v>
      </c>
      <c r="AG306" s="254" t="s">
        <v>4183</v>
      </c>
      <c r="AH306" s="74" t="str">
        <f t="shared" si="61"/>
        <v>名称：日本郵便（株）　佐伯郵便局総務課&lt;br&gt;住所：佐伯市中村東町8番35号&lt;br&gt;施設分類：公共機関等&lt;br&gt;TEL：0972-22-0077&lt;br&gt;：佐伯市地域防災計画　資料編（R6.9月）より&lt;br&gt;：&lt;br&gt;：&lt;br&gt;</v>
      </c>
      <c r="AI306" s="255" t="s">
        <v>4184</v>
      </c>
      <c r="AJ306" s="253" t="str">
        <f t="shared" si="53"/>
        <v>FFFFFFFF</v>
      </c>
      <c r="AK306" s="253" t="s">
        <v>4185</v>
      </c>
      <c r="AL306" s="265">
        <f t="shared" si="54"/>
        <v>1</v>
      </c>
      <c r="AM306" s="253" t="s">
        <v>4186</v>
      </c>
      <c r="AN306" s="253" t="s">
        <v>4187</v>
      </c>
      <c r="AO306" s="254">
        <f t="shared" si="57"/>
        <v>0</v>
      </c>
      <c r="AP306" s="253" t="s">
        <v>4188</v>
      </c>
      <c r="AQ306" s="74" t="str">
        <f t="shared" si="62"/>
        <v>https://cyberjapandata.gsi.go.jp/portal/sys/v4/symbols/383.png</v>
      </c>
      <c r="AR306" s="254" t="s">
        <v>4189</v>
      </c>
      <c r="AS306" s="254" t="s">
        <v>4190</v>
      </c>
      <c r="AT306" s="265">
        <f t="shared" si="63"/>
        <v>131.90169185364999</v>
      </c>
      <c r="AU306" s="254" t="s">
        <v>4191</v>
      </c>
      <c r="AV306" s="265">
        <f t="shared" si="64"/>
        <v>32.961894026744197</v>
      </c>
      <c r="AW306" s="254" t="s">
        <v>4192</v>
      </c>
      <c r="AX306" s="254" t="s">
        <v>4193</v>
      </c>
      <c r="AY306" s="244" t="str">
        <f t="shared" si="58"/>
        <v>&lt;Placemark&gt;&lt;name&gt;日本郵便（株）　佐伯郵便局総務課&lt;/name&gt;&lt;Snippet maxLines="0"&gt;&lt;/Snippet&gt;&lt;description&gt;&lt;![CDATA[名称：日本郵便（株）　佐伯郵便局総務課&lt;br&gt;住所：佐伯市中村東町8番35号&lt;br&gt;施設分類：公共機関等&lt;br&gt;TEL：0972-22-0077&lt;br&gt;：佐伯市地域防災計画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131.90169185365,32.9618940267442&lt;/coordinates&gt;&lt;/Point&gt;&lt;/Placemark&gt;</v>
      </c>
    </row>
    <row r="307" spans="1:51">
      <c r="A307" s="198">
        <v>302</v>
      </c>
      <c r="B307" s="264" t="s">
        <v>5310</v>
      </c>
      <c r="C307" s="4" t="str">
        <f t="shared" si="55"/>
        <v>名称：西日本電信電話（株）大分支店&lt;br&gt;住所：大分市長浜町3丁目15番7号&lt;br&gt;施設分類：公共機関等&lt;br&gt;TEL：097-513-0101&lt;br&gt;：佐伯市地域防災計画　資料編（R6.9月）より&lt;br&gt;：&lt;br&gt;：&lt;br&gt;</v>
      </c>
      <c r="D307" s="211"/>
      <c r="E307" s="245"/>
      <c r="F307" s="202" t="s">
        <v>4616</v>
      </c>
      <c r="G307" s="245">
        <v>33.238449324350597</v>
      </c>
      <c r="H307" s="202">
        <v>131.61923145111101</v>
      </c>
      <c r="I307" s="245" t="s">
        <v>3273</v>
      </c>
      <c r="J307" s="245" t="s">
        <v>4295</v>
      </c>
      <c r="K307" s="240" t="s">
        <v>451</v>
      </c>
      <c r="L307" s="240" t="s">
        <v>3255</v>
      </c>
      <c r="M307" s="240"/>
      <c r="N307" s="240"/>
      <c r="O307" s="4" t="s">
        <v>4330</v>
      </c>
      <c r="P307" s="246">
        <v>1</v>
      </c>
      <c r="Q307" s="246"/>
      <c r="R307" s="246" t="str">
        <f t="shared" si="52"/>
        <v>FFFFFFFF</v>
      </c>
      <c r="S307" s="202">
        <v>100</v>
      </c>
      <c r="T307" s="202">
        <v>100</v>
      </c>
      <c r="U307" s="202">
        <v>100</v>
      </c>
      <c r="V307" s="202">
        <v>100</v>
      </c>
      <c r="X307" s="242"/>
      <c r="Z307" s="239">
        <f t="shared" si="56"/>
        <v>0</v>
      </c>
      <c r="AA307" s="253" t="s">
        <v>4179</v>
      </c>
      <c r="AB307" s="265" t="str">
        <f t="shared" si="59"/>
        <v>西日本電信電話（株）大分支店</v>
      </c>
      <c r="AC307" s="254" t="s">
        <v>4194</v>
      </c>
      <c r="AD307" s="254" t="s">
        <v>4181</v>
      </c>
      <c r="AE307" s="254">
        <f t="shared" si="60"/>
        <v>0</v>
      </c>
      <c r="AF307" s="254" t="s">
        <v>4182</v>
      </c>
      <c r="AG307" s="254" t="s">
        <v>4183</v>
      </c>
      <c r="AH307" s="74" t="str">
        <f t="shared" si="61"/>
        <v>名称：西日本電信電話（株）大分支店&lt;br&gt;住所：大分市長浜町3丁目15番7号&lt;br&gt;施設分類：公共機関等&lt;br&gt;TEL：097-513-0101&lt;br&gt;：佐伯市地域防災計画　資料編（R6.9月）より&lt;br&gt;：&lt;br&gt;：&lt;br&gt;</v>
      </c>
      <c r="AI307" s="255" t="s">
        <v>4184</v>
      </c>
      <c r="AJ307" s="253" t="str">
        <f t="shared" si="53"/>
        <v>FFFFFFFF</v>
      </c>
      <c r="AK307" s="253" t="s">
        <v>4185</v>
      </c>
      <c r="AL307" s="265">
        <f t="shared" si="54"/>
        <v>1</v>
      </c>
      <c r="AM307" s="253" t="s">
        <v>4186</v>
      </c>
      <c r="AN307" s="253" t="s">
        <v>4187</v>
      </c>
      <c r="AO307" s="254">
        <f t="shared" si="57"/>
        <v>0</v>
      </c>
      <c r="AP307" s="253" t="s">
        <v>4188</v>
      </c>
      <c r="AQ307" s="74" t="str">
        <f t="shared" si="62"/>
        <v>https://cyberjapandata.gsi.go.jp/portal/sys/v4/symbols/383.png</v>
      </c>
      <c r="AR307" s="254" t="s">
        <v>4189</v>
      </c>
      <c r="AS307" s="254" t="s">
        <v>4190</v>
      </c>
      <c r="AT307" s="265">
        <f t="shared" si="63"/>
        <v>131.61923145111101</v>
      </c>
      <c r="AU307" s="254" t="s">
        <v>4191</v>
      </c>
      <c r="AV307" s="265">
        <f t="shared" si="64"/>
        <v>33.238449324350597</v>
      </c>
      <c r="AW307" s="254" t="s">
        <v>4192</v>
      </c>
      <c r="AX307" s="254" t="s">
        <v>4193</v>
      </c>
      <c r="AY307" s="244" t="str">
        <f t="shared" si="58"/>
        <v>&lt;Placemark&gt;&lt;name&gt;西日本電信電話（株）大分支店&lt;/name&gt;&lt;Snippet maxLines="0"&gt;&lt;/Snippet&gt;&lt;description&gt;&lt;![CDATA[名称：西日本電信電話（株）大分支店&lt;br&gt;住所：大分市長浜町3丁目15番7号&lt;br&gt;施設分類：公共機関等&lt;br&gt;TEL：097-513-0101&lt;br&gt;：佐伯市地域防災計画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131.619231451111,33.2384493243506&lt;/coordinates&gt;&lt;/Point&gt;&lt;/Placemark&gt;</v>
      </c>
    </row>
    <row r="308" spans="1:51" ht="27">
      <c r="A308" s="198">
        <v>303</v>
      </c>
      <c r="B308" s="264" t="s">
        <v>5309</v>
      </c>
      <c r="C308" s="4" t="str">
        <f t="shared" si="55"/>
        <v>名称：西日本高速道路（株）九州支社　大分高速道路事務所&lt;br&gt;住所：大分市大字金谷迫字塚田1438&lt;br&gt;施設分類：公共機関等&lt;br&gt;TEL：097-546-8061&lt;br&gt;：佐伯市地域防災計画　資料編（R6.9月）より&lt;br&gt;：&lt;br&gt;：&lt;br&gt;</v>
      </c>
      <c r="D308" s="211"/>
      <c r="E308" s="245"/>
      <c r="F308" s="202" t="s">
        <v>4617</v>
      </c>
      <c r="G308" s="245">
        <v>33.224325704181801</v>
      </c>
      <c r="H308" s="202">
        <v>131.573862866822</v>
      </c>
      <c r="I308" s="245" t="s">
        <v>3273</v>
      </c>
      <c r="J308" s="245" t="s">
        <v>4296</v>
      </c>
      <c r="K308" s="240" t="s">
        <v>452</v>
      </c>
      <c r="L308" s="240" t="s">
        <v>3255</v>
      </c>
      <c r="M308" s="240"/>
      <c r="N308" s="240"/>
      <c r="O308" s="4" t="s">
        <v>4330</v>
      </c>
      <c r="P308" s="246">
        <v>1</v>
      </c>
      <c r="Q308" s="246"/>
      <c r="R308" s="246" t="str">
        <f t="shared" si="52"/>
        <v>FFFFFFFF</v>
      </c>
      <c r="S308" s="202">
        <v>100</v>
      </c>
      <c r="T308" s="202">
        <v>100</v>
      </c>
      <c r="U308" s="202">
        <v>100</v>
      </c>
      <c r="V308" s="202">
        <v>100</v>
      </c>
      <c r="X308" s="242"/>
      <c r="Z308" s="239">
        <f t="shared" si="56"/>
        <v>0</v>
      </c>
      <c r="AA308" s="253" t="s">
        <v>4179</v>
      </c>
      <c r="AB308" s="265" t="str">
        <f t="shared" si="59"/>
        <v>西日本高速道路（株）九州支社　大分高速道路事務所</v>
      </c>
      <c r="AC308" s="254" t="s">
        <v>4194</v>
      </c>
      <c r="AD308" s="254" t="s">
        <v>4181</v>
      </c>
      <c r="AE308" s="254">
        <f t="shared" si="60"/>
        <v>0</v>
      </c>
      <c r="AF308" s="254" t="s">
        <v>4182</v>
      </c>
      <c r="AG308" s="254" t="s">
        <v>4183</v>
      </c>
      <c r="AH308" s="74" t="str">
        <f t="shared" si="61"/>
        <v>名称：西日本高速道路（株）九州支社　大分高速道路事務所&lt;br&gt;住所：大分市大字金谷迫字塚田1438&lt;br&gt;施設分類：公共機関等&lt;br&gt;TEL：097-546-8061&lt;br&gt;：佐伯市地域防災計画　資料編（R6.9月）より&lt;br&gt;：&lt;br&gt;：&lt;br&gt;</v>
      </c>
      <c r="AI308" s="255" t="s">
        <v>4184</v>
      </c>
      <c r="AJ308" s="253" t="str">
        <f t="shared" si="53"/>
        <v>FFFFFFFF</v>
      </c>
      <c r="AK308" s="253" t="s">
        <v>4185</v>
      </c>
      <c r="AL308" s="265">
        <f t="shared" si="54"/>
        <v>1</v>
      </c>
      <c r="AM308" s="253" t="s">
        <v>4186</v>
      </c>
      <c r="AN308" s="253" t="s">
        <v>4187</v>
      </c>
      <c r="AO308" s="254">
        <f t="shared" si="57"/>
        <v>0</v>
      </c>
      <c r="AP308" s="253" t="s">
        <v>4188</v>
      </c>
      <c r="AQ308" s="74" t="str">
        <f t="shared" si="62"/>
        <v>https://cyberjapandata.gsi.go.jp/portal/sys/v4/symbols/383.png</v>
      </c>
      <c r="AR308" s="254" t="s">
        <v>4189</v>
      </c>
      <c r="AS308" s="254" t="s">
        <v>4190</v>
      </c>
      <c r="AT308" s="265">
        <f t="shared" si="63"/>
        <v>131.573862866822</v>
      </c>
      <c r="AU308" s="254" t="s">
        <v>4191</v>
      </c>
      <c r="AV308" s="265">
        <f t="shared" si="64"/>
        <v>33.224325704181801</v>
      </c>
      <c r="AW308" s="254" t="s">
        <v>4192</v>
      </c>
      <c r="AX308" s="254" t="s">
        <v>4193</v>
      </c>
      <c r="AY308" s="244" t="str">
        <f t="shared" si="58"/>
        <v>&lt;Placemark&gt;&lt;name&gt;西日本高速道路（株）九州支社　大分高速道路事務所&lt;/name&gt;&lt;Snippet maxLines="0"&gt;&lt;/Snippet&gt;&lt;description&gt;&lt;![CDATA[名称：西日本高速道路（株）九州支社　大分高速道路事務所&lt;br&gt;住所：大分市大字金谷迫字塚田1438&lt;br&gt;施設分類：公共機関等&lt;br&gt;TEL：097-546-8061&lt;br&gt;：佐伯市地域防災計画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131.573862866822,33.2243257041818&lt;/coordinates&gt;&lt;/Point&gt;&lt;/Placemark&gt;</v>
      </c>
    </row>
    <row r="309" spans="1:51">
      <c r="A309" s="198">
        <v>304</v>
      </c>
      <c r="B309" s="264" t="s">
        <v>5308</v>
      </c>
      <c r="C309" s="4" t="str">
        <f t="shared" si="55"/>
        <v>名称：大分バス（株）佐伯営業所&lt;br&gt;住所：佐伯市駅前2丁目10番6号&lt;br&gt;施設分類：公共機関等&lt;br&gt;TEL：0972-22-1852&lt;br&gt;：佐伯市地域防災計画　資料編（R6.9月）より&lt;br&gt;：&lt;br&gt;：&lt;br&gt;</v>
      </c>
      <c r="D309" s="211"/>
      <c r="E309" s="202"/>
      <c r="F309" s="202" t="s">
        <v>4618</v>
      </c>
      <c r="G309" s="202">
        <v>32.973624893586198</v>
      </c>
      <c r="H309" s="202">
        <v>131.90362988666001</v>
      </c>
      <c r="I309" s="202" t="s">
        <v>3273</v>
      </c>
      <c r="J309" s="202" t="s">
        <v>454</v>
      </c>
      <c r="K309" s="240" t="s">
        <v>453</v>
      </c>
      <c r="L309" s="240" t="s">
        <v>3255</v>
      </c>
      <c r="M309" s="240"/>
      <c r="N309" s="240"/>
      <c r="O309" s="4" t="s">
        <v>4330</v>
      </c>
      <c r="P309" s="246">
        <v>1</v>
      </c>
      <c r="Q309" s="246"/>
      <c r="R309" s="246" t="str">
        <f t="shared" si="52"/>
        <v>FFFFFFFF</v>
      </c>
      <c r="S309" s="202">
        <v>100</v>
      </c>
      <c r="T309" s="202">
        <v>100</v>
      </c>
      <c r="U309" s="202">
        <v>100</v>
      </c>
      <c r="V309" s="202">
        <v>100</v>
      </c>
      <c r="X309" s="242"/>
      <c r="Z309" s="239">
        <f t="shared" si="56"/>
        <v>0</v>
      </c>
      <c r="AA309" s="253" t="s">
        <v>4179</v>
      </c>
      <c r="AB309" s="265" t="str">
        <f t="shared" si="59"/>
        <v>大分バス（株）佐伯営業所</v>
      </c>
      <c r="AC309" s="254" t="s">
        <v>4194</v>
      </c>
      <c r="AD309" s="254" t="s">
        <v>4181</v>
      </c>
      <c r="AE309" s="254">
        <f t="shared" si="60"/>
        <v>0</v>
      </c>
      <c r="AF309" s="254" t="s">
        <v>4182</v>
      </c>
      <c r="AG309" s="254" t="s">
        <v>4183</v>
      </c>
      <c r="AH309" s="74" t="str">
        <f t="shared" si="61"/>
        <v>名称：大分バス（株）佐伯営業所&lt;br&gt;住所：佐伯市駅前2丁目10番6号&lt;br&gt;施設分類：公共機関等&lt;br&gt;TEL：0972-22-1852&lt;br&gt;：佐伯市地域防災計画　資料編（R6.9月）より&lt;br&gt;：&lt;br&gt;：&lt;br&gt;</v>
      </c>
      <c r="AI309" s="255" t="s">
        <v>4184</v>
      </c>
      <c r="AJ309" s="253" t="str">
        <f t="shared" si="53"/>
        <v>FFFFFFFF</v>
      </c>
      <c r="AK309" s="253" t="s">
        <v>4185</v>
      </c>
      <c r="AL309" s="265">
        <f t="shared" si="54"/>
        <v>1</v>
      </c>
      <c r="AM309" s="253" t="s">
        <v>4186</v>
      </c>
      <c r="AN309" s="253" t="s">
        <v>4187</v>
      </c>
      <c r="AO309" s="254">
        <f t="shared" si="57"/>
        <v>0</v>
      </c>
      <c r="AP309" s="253" t="s">
        <v>4188</v>
      </c>
      <c r="AQ309" s="74" t="str">
        <f t="shared" si="62"/>
        <v>https://cyberjapandata.gsi.go.jp/portal/sys/v4/symbols/383.png</v>
      </c>
      <c r="AR309" s="254" t="s">
        <v>4189</v>
      </c>
      <c r="AS309" s="254" t="s">
        <v>4190</v>
      </c>
      <c r="AT309" s="265">
        <f t="shared" si="63"/>
        <v>131.90362988666001</v>
      </c>
      <c r="AU309" s="254" t="s">
        <v>4191</v>
      </c>
      <c r="AV309" s="265">
        <f t="shared" si="64"/>
        <v>32.973624893586198</v>
      </c>
      <c r="AW309" s="254" t="s">
        <v>4192</v>
      </c>
      <c r="AX309" s="254" t="s">
        <v>4193</v>
      </c>
      <c r="AY309" s="244" t="str">
        <f t="shared" si="58"/>
        <v>&lt;Placemark&gt;&lt;name&gt;大分バス（株）佐伯営業所&lt;/name&gt;&lt;Snippet maxLines="0"&gt;&lt;/Snippet&gt;&lt;description&gt;&lt;![CDATA[名称：大分バス（株）佐伯営業所&lt;br&gt;住所：佐伯市駅前2丁目10番6号&lt;br&gt;施設分類：公共機関等&lt;br&gt;TEL：0972-22-1852&lt;br&gt;：佐伯市地域防災計画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131.90362988666,32.9736248935862&lt;/coordinates&gt;&lt;/Point&gt;&lt;/Placemark&gt;</v>
      </c>
    </row>
    <row r="310" spans="1:51">
      <c r="A310" s="198">
        <v>305</v>
      </c>
      <c r="B310" s="264" t="s">
        <v>5307</v>
      </c>
      <c r="C310" s="4" t="str">
        <f t="shared" si="55"/>
        <v>名称：日本通運（株）佐伯営業所&lt;br&gt;住所：佐伯市鶴谷町2丁目3番32号&lt;br&gt;施設分類：公共機関等&lt;br&gt;TEL：0972-22-2721&lt;br&gt;：佐伯市地域防災計画　資料編（R6.9月）より&lt;br&gt;：&lt;br&gt;：&lt;br&gt;</v>
      </c>
      <c r="D310" s="211"/>
      <c r="E310" s="202"/>
      <c r="F310" s="202" t="s">
        <v>4619</v>
      </c>
      <c r="G310" s="202">
        <v>32.974450954368798</v>
      </c>
      <c r="H310" s="202">
        <v>131.90947159081401</v>
      </c>
      <c r="I310" s="202" t="s">
        <v>3273</v>
      </c>
      <c r="J310" s="202" t="s">
        <v>457</v>
      </c>
      <c r="K310" s="240" t="s">
        <v>455</v>
      </c>
      <c r="L310" s="240" t="s">
        <v>3255</v>
      </c>
      <c r="M310" s="240"/>
      <c r="N310" s="240"/>
      <c r="O310" s="4" t="s">
        <v>4330</v>
      </c>
      <c r="P310" s="246">
        <v>1</v>
      </c>
      <c r="Q310" s="246"/>
      <c r="R310" s="246" t="str">
        <f t="shared" si="52"/>
        <v>FFFFFFFF</v>
      </c>
      <c r="S310" s="202">
        <v>100</v>
      </c>
      <c r="T310" s="202">
        <v>100</v>
      </c>
      <c r="U310" s="202">
        <v>100</v>
      </c>
      <c r="V310" s="202">
        <v>100</v>
      </c>
      <c r="X310" s="242"/>
      <c r="Z310" s="239">
        <f t="shared" si="56"/>
        <v>0</v>
      </c>
      <c r="AA310" s="253" t="s">
        <v>4179</v>
      </c>
      <c r="AB310" s="265" t="str">
        <f t="shared" si="59"/>
        <v>日本通運（株）佐伯営業所</v>
      </c>
      <c r="AC310" s="254" t="s">
        <v>4194</v>
      </c>
      <c r="AD310" s="254" t="s">
        <v>4181</v>
      </c>
      <c r="AE310" s="254">
        <f t="shared" si="60"/>
        <v>0</v>
      </c>
      <c r="AF310" s="254" t="s">
        <v>4182</v>
      </c>
      <c r="AG310" s="254" t="s">
        <v>4183</v>
      </c>
      <c r="AH310" s="74" t="str">
        <f t="shared" si="61"/>
        <v>名称：日本通運（株）佐伯営業所&lt;br&gt;住所：佐伯市鶴谷町2丁目3番32号&lt;br&gt;施設分類：公共機関等&lt;br&gt;TEL：0972-22-2721&lt;br&gt;：佐伯市地域防災計画　資料編（R6.9月）より&lt;br&gt;：&lt;br&gt;：&lt;br&gt;</v>
      </c>
      <c r="AI310" s="255" t="s">
        <v>4184</v>
      </c>
      <c r="AJ310" s="253" t="str">
        <f t="shared" si="53"/>
        <v>FFFFFFFF</v>
      </c>
      <c r="AK310" s="253" t="s">
        <v>4185</v>
      </c>
      <c r="AL310" s="265">
        <f t="shared" si="54"/>
        <v>1</v>
      </c>
      <c r="AM310" s="253" t="s">
        <v>4186</v>
      </c>
      <c r="AN310" s="253" t="s">
        <v>4187</v>
      </c>
      <c r="AO310" s="254">
        <f t="shared" si="57"/>
        <v>0</v>
      </c>
      <c r="AP310" s="253" t="s">
        <v>4188</v>
      </c>
      <c r="AQ310" s="74" t="str">
        <f t="shared" si="62"/>
        <v>https://cyberjapandata.gsi.go.jp/portal/sys/v4/symbols/383.png</v>
      </c>
      <c r="AR310" s="254" t="s">
        <v>4189</v>
      </c>
      <c r="AS310" s="254" t="s">
        <v>4190</v>
      </c>
      <c r="AT310" s="265">
        <f t="shared" si="63"/>
        <v>131.90947159081401</v>
      </c>
      <c r="AU310" s="254" t="s">
        <v>4191</v>
      </c>
      <c r="AV310" s="265">
        <f t="shared" si="64"/>
        <v>32.974450954368798</v>
      </c>
      <c r="AW310" s="254" t="s">
        <v>4192</v>
      </c>
      <c r="AX310" s="254" t="s">
        <v>4193</v>
      </c>
      <c r="AY310" s="244" t="str">
        <f t="shared" si="58"/>
        <v>&lt;Placemark&gt;&lt;name&gt;日本通運（株）佐伯営業所&lt;/name&gt;&lt;Snippet maxLines="0"&gt;&lt;/Snippet&gt;&lt;description&gt;&lt;![CDATA[名称：日本通運（株）佐伯営業所&lt;br&gt;住所：佐伯市鶴谷町2丁目3番32号&lt;br&gt;施設分類：公共機関等&lt;br&gt;TEL：0972-22-2721&lt;br&gt;：佐伯市地域防災計画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131.909471590814,32.9744509543688&lt;/coordinates&gt;&lt;/Point&gt;&lt;/Placemark&gt;</v>
      </c>
    </row>
    <row r="311" spans="1:51">
      <c r="A311" s="198">
        <v>306</v>
      </c>
      <c r="B311" s="264" t="s">
        <v>5306</v>
      </c>
      <c r="C311" s="4" t="str">
        <f t="shared" si="55"/>
        <v>名称：公益社団法人　大分県トラック協会　佐伯分会&lt;br&gt;住所：佐伯市大字池田777番地（伯友クレーン）&lt;br&gt;施設分類：公共機関等&lt;br&gt;TEL：0972-23-4511&lt;br&gt;：佐伯市地域防災計画　資料編（R6.9月）より&lt;br&gt;：&lt;br&gt;：&lt;br&gt;</v>
      </c>
      <c r="D311" s="211"/>
      <c r="E311" s="202"/>
      <c r="F311" s="202" t="s">
        <v>4620</v>
      </c>
      <c r="G311" s="202">
        <v>32.946831283399199</v>
      </c>
      <c r="H311" s="202">
        <v>131.889241033567</v>
      </c>
      <c r="I311" s="202" t="s">
        <v>3273</v>
      </c>
      <c r="J311" s="202" t="s">
        <v>4297</v>
      </c>
      <c r="K311" s="240" t="s">
        <v>458</v>
      </c>
      <c r="L311" s="240" t="s">
        <v>3255</v>
      </c>
      <c r="M311" s="240"/>
      <c r="N311" s="240"/>
      <c r="O311" s="4" t="s">
        <v>4330</v>
      </c>
      <c r="P311" s="246">
        <v>1</v>
      </c>
      <c r="Q311" s="246"/>
      <c r="R311" s="246" t="str">
        <f t="shared" si="52"/>
        <v>FFFFFFFF</v>
      </c>
      <c r="S311" s="202">
        <v>100</v>
      </c>
      <c r="T311" s="202">
        <v>100</v>
      </c>
      <c r="U311" s="202">
        <v>100</v>
      </c>
      <c r="V311" s="202">
        <v>100</v>
      </c>
      <c r="X311" s="242"/>
      <c r="Z311" s="239">
        <f t="shared" si="56"/>
        <v>0</v>
      </c>
      <c r="AA311" s="253" t="s">
        <v>4179</v>
      </c>
      <c r="AB311" s="265" t="str">
        <f t="shared" si="59"/>
        <v>公益社団法人　大分県トラック協会　佐伯分会</v>
      </c>
      <c r="AC311" s="254" t="s">
        <v>4194</v>
      </c>
      <c r="AD311" s="254" t="s">
        <v>4181</v>
      </c>
      <c r="AE311" s="254">
        <f t="shared" si="60"/>
        <v>0</v>
      </c>
      <c r="AF311" s="254" t="s">
        <v>4182</v>
      </c>
      <c r="AG311" s="254" t="s">
        <v>4183</v>
      </c>
      <c r="AH311" s="74" t="str">
        <f t="shared" si="61"/>
        <v>名称：公益社団法人　大分県トラック協会　佐伯分会&lt;br&gt;住所：佐伯市大字池田777番地（伯友クレーン）&lt;br&gt;施設分類：公共機関等&lt;br&gt;TEL：0972-23-4511&lt;br&gt;：佐伯市地域防災計画　資料編（R6.9月）より&lt;br&gt;：&lt;br&gt;：&lt;br&gt;</v>
      </c>
      <c r="AI311" s="255" t="s">
        <v>4184</v>
      </c>
      <c r="AJ311" s="253" t="str">
        <f t="shared" si="53"/>
        <v>FFFFFFFF</v>
      </c>
      <c r="AK311" s="253" t="s">
        <v>4185</v>
      </c>
      <c r="AL311" s="265">
        <f t="shared" si="54"/>
        <v>1</v>
      </c>
      <c r="AM311" s="253" t="s">
        <v>4186</v>
      </c>
      <c r="AN311" s="253" t="s">
        <v>4187</v>
      </c>
      <c r="AO311" s="254">
        <f t="shared" si="57"/>
        <v>0</v>
      </c>
      <c r="AP311" s="253" t="s">
        <v>4188</v>
      </c>
      <c r="AQ311" s="74" t="str">
        <f t="shared" si="62"/>
        <v>https://cyberjapandata.gsi.go.jp/portal/sys/v4/symbols/383.png</v>
      </c>
      <c r="AR311" s="254" t="s">
        <v>4189</v>
      </c>
      <c r="AS311" s="254" t="s">
        <v>4190</v>
      </c>
      <c r="AT311" s="265">
        <f t="shared" si="63"/>
        <v>131.889241033567</v>
      </c>
      <c r="AU311" s="254" t="s">
        <v>4191</v>
      </c>
      <c r="AV311" s="265">
        <f t="shared" si="64"/>
        <v>32.946831283399199</v>
      </c>
      <c r="AW311" s="254" t="s">
        <v>4192</v>
      </c>
      <c r="AX311" s="254" t="s">
        <v>4193</v>
      </c>
      <c r="AY311" s="244" t="str">
        <f t="shared" si="58"/>
        <v>&lt;Placemark&gt;&lt;name&gt;公益社団法人　大分県トラック協会　佐伯分会&lt;/name&gt;&lt;Snippet maxLines="0"&gt;&lt;/Snippet&gt;&lt;description&gt;&lt;![CDATA[名称：公益社団法人　大分県トラック協会　佐伯分会&lt;br&gt;住所：佐伯市大字池田777番地（伯友クレーン）&lt;br&gt;施設分類：公共機関等&lt;br&gt;TEL：0972-23-4511&lt;br&gt;：佐伯市地域防災計画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131.889241033567,32.9468312833992&lt;/coordinates&gt;&lt;/Point&gt;&lt;/Placemark&gt;</v>
      </c>
    </row>
    <row r="312" spans="1:51">
      <c r="A312" s="198">
        <v>307</v>
      </c>
      <c r="B312" s="264" t="s">
        <v>5305</v>
      </c>
      <c r="C312" s="4" t="str">
        <f t="shared" si="55"/>
        <v>名称：一般社団法人　大分県医師会　佐伯市医師会&lt;br&gt;住所：佐伯市鶴谷町1丁目7番28号&lt;br&gt;施設分類：公共機関等&lt;br&gt;TEL：0972-23-1300&lt;br&gt;：佐伯市地域防災計画　資料編（R6.9月）より&lt;br&gt;：&lt;br&gt;：&lt;br&gt;</v>
      </c>
      <c r="D312" s="211"/>
      <c r="E312" s="202"/>
      <c r="F312" s="202" t="s">
        <v>4621</v>
      </c>
      <c r="G312" s="202">
        <v>32.974894405361603</v>
      </c>
      <c r="H312" s="202">
        <v>131.90819930068</v>
      </c>
      <c r="I312" s="202" t="s">
        <v>3273</v>
      </c>
      <c r="J312" s="202" t="s">
        <v>460</v>
      </c>
      <c r="K312" s="240" t="s">
        <v>4311</v>
      </c>
      <c r="L312" s="240" t="s">
        <v>3255</v>
      </c>
      <c r="M312" s="240"/>
      <c r="N312" s="240"/>
      <c r="O312" s="4" t="s">
        <v>4330</v>
      </c>
      <c r="P312" s="246">
        <v>1</v>
      </c>
      <c r="Q312" s="246"/>
      <c r="R312" s="246" t="str">
        <f t="shared" si="52"/>
        <v>FFFFFFFF</v>
      </c>
      <c r="S312" s="202">
        <v>100</v>
      </c>
      <c r="T312" s="202">
        <v>100</v>
      </c>
      <c r="U312" s="202">
        <v>100</v>
      </c>
      <c r="V312" s="202">
        <v>100</v>
      </c>
      <c r="X312" s="242"/>
      <c r="Z312" s="239">
        <f t="shared" si="56"/>
        <v>0</v>
      </c>
      <c r="AA312" s="253" t="s">
        <v>4179</v>
      </c>
      <c r="AB312" s="265" t="str">
        <f t="shared" si="59"/>
        <v>一般社団法人　大分県医師会　佐伯市医師会</v>
      </c>
      <c r="AC312" s="254" t="s">
        <v>4194</v>
      </c>
      <c r="AD312" s="254" t="s">
        <v>4181</v>
      </c>
      <c r="AE312" s="254">
        <f t="shared" si="60"/>
        <v>0</v>
      </c>
      <c r="AF312" s="254" t="s">
        <v>4182</v>
      </c>
      <c r="AG312" s="254" t="s">
        <v>4183</v>
      </c>
      <c r="AH312" s="74" t="str">
        <f t="shared" si="61"/>
        <v>名称：一般社団法人　大分県医師会　佐伯市医師会&lt;br&gt;住所：佐伯市鶴谷町1丁目7番28号&lt;br&gt;施設分類：公共機関等&lt;br&gt;TEL：0972-23-1300&lt;br&gt;：佐伯市地域防災計画　資料編（R6.9月）より&lt;br&gt;：&lt;br&gt;：&lt;br&gt;</v>
      </c>
      <c r="AI312" s="255" t="s">
        <v>4184</v>
      </c>
      <c r="AJ312" s="253" t="str">
        <f t="shared" si="53"/>
        <v>FFFFFFFF</v>
      </c>
      <c r="AK312" s="253" t="s">
        <v>4185</v>
      </c>
      <c r="AL312" s="265">
        <f t="shared" si="54"/>
        <v>1</v>
      </c>
      <c r="AM312" s="253" t="s">
        <v>4186</v>
      </c>
      <c r="AN312" s="253" t="s">
        <v>4187</v>
      </c>
      <c r="AO312" s="254">
        <f t="shared" si="57"/>
        <v>0</v>
      </c>
      <c r="AP312" s="253" t="s">
        <v>4188</v>
      </c>
      <c r="AQ312" s="74" t="str">
        <f t="shared" si="62"/>
        <v>https://cyberjapandata.gsi.go.jp/portal/sys/v4/symbols/383.png</v>
      </c>
      <c r="AR312" s="254" t="s">
        <v>4189</v>
      </c>
      <c r="AS312" s="254" t="s">
        <v>4190</v>
      </c>
      <c r="AT312" s="265">
        <f t="shared" si="63"/>
        <v>131.90819930068</v>
      </c>
      <c r="AU312" s="254" t="s">
        <v>4191</v>
      </c>
      <c r="AV312" s="265">
        <f t="shared" si="64"/>
        <v>32.974894405361603</v>
      </c>
      <c r="AW312" s="254" t="s">
        <v>4192</v>
      </c>
      <c r="AX312" s="254" t="s">
        <v>4193</v>
      </c>
      <c r="AY312" s="244" t="str">
        <f t="shared" si="58"/>
        <v>&lt;Placemark&gt;&lt;name&gt;一般社団法人　大分県医師会　佐伯市医師会&lt;/name&gt;&lt;Snippet maxLines="0"&gt;&lt;/Snippet&gt;&lt;description&gt;&lt;![CDATA[名称：一般社団法人　大分県医師会　佐伯市医師会&lt;br&gt;住所：佐伯市鶴谷町1丁目7番28号&lt;br&gt;施設分類：公共機関等&lt;br&gt;TEL：0972-23-1300&lt;br&gt;：佐伯市地域防災計画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131.90819930068,32.9748944053616&lt;/coordinates&gt;&lt;/Point&gt;&lt;/Placemark&gt;</v>
      </c>
    </row>
    <row r="313" spans="1:51" ht="27">
      <c r="A313" s="198">
        <v>308</v>
      </c>
      <c r="B313" s="264" t="s">
        <v>5304</v>
      </c>
      <c r="C313" s="4" t="str">
        <f t="shared" si="55"/>
        <v>名称：一般社団法人　大分県歯科医師会　佐伯市歯科医師会&lt;br&gt;住所：佐伯市蒲江大字畑野浦389-5（戸髙歯科医院内）&lt;br&gt;施設分類：公共機関等&lt;br&gt;TEL：0972-45-0841&lt;br&gt;：佐伯市地域防災計画　資料編（R6.9月）より&lt;br&gt;：&lt;br&gt;：&lt;br&gt;</v>
      </c>
      <c r="D313" s="211"/>
      <c r="E313" s="202"/>
      <c r="F313" s="202" t="s">
        <v>4622</v>
      </c>
      <c r="G313" s="202">
        <v>32.855411621360098</v>
      </c>
      <c r="H313" s="202">
        <v>131.94965815868301</v>
      </c>
      <c r="I313" s="202" t="s">
        <v>3273</v>
      </c>
      <c r="J313" s="202" t="s">
        <v>4298</v>
      </c>
      <c r="K313" s="240" t="s">
        <v>475</v>
      </c>
      <c r="L313" s="240" t="s">
        <v>3255</v>
      </c>
      <c r="M313" s="240"/>
      <c r="N313" s="240"/>
      <c r="O313" s="4" t="s">
        <v>4330</v>
      </c>
      <c r="P313" s="246">
        <v>1</v>
      </c>
      <c r="Q313" s="246"/>
      <c r="R313" s="246" t="str">
        <f t="shared" si="52"/>
        <v>FFFFFFFF</v>
      </c>
      <c r="S313" s="202">
        <v>100</v>
      </c>
      <c r="T313" s="202">
        <v>100</v>
      </c>
      <c r="U313" s="202">
        <v>100</v>
      </c>
      <c r="V313" s="202">
        <v>100</v>
      </c>
      <c r="X313" s="242"/>
      <c r="Z313" s="239">
        <f t="shared" si="56"/>
        <v>0</v>
      </c>
      <c r="AA313" s="253" t="s">
        <v>4179</v>
      </c>
      <c r="AB313" s="265" t="str">
        <f t="shared" si="59"/>
        <v>一般社団法人　大分県歯科医師会　佐伯市歯科医師会</v>
      </c>
      <c r="AC313" s="254" t="s">
        <v>4194</v>
      </c>
      <c r="AD313" s="254" t="s">
        <v>4181</v>
      </c>
      <c r="AE313" s="254">
        <f t="shared" si="60"/>
        <v>0</v>
      </c>
      <c r="AF313" s="254" t="s">
        <v>4182</v>
      </c>
      <c r="AG313" s="254" t="s">
        <v>4183</v>
      </c>
      <c r="AH313" s="74" t="str">
        <f t="shared" si="61"/>
        <v>名称：一般社団法人　大分県歯科医師会　佐伯市歯科医師会&lt;br&gt;住所：佐伯市蒲江大字畑野浦389-5（戸髙歯科医院内）&lt;br&gt;施設分類：公共機関等&lt;br&gt;TEL：0972-45-0841&lt;br&gt;：佐伯市地域防災計画　資料編（R6.9月）より&lt;br&gt;：&lt;br&gt;：&lt;br&gt;</v>
      </c>
      <c r="AI313" s="255" t="s">
        <v>4184</v>
      </c>
      <c r="AJ313" s="253" t="str">
        <f t="shared" si="53"/>
        <v>FFFFFFFF</v>
      </c>
      <c r="AK313" s="253" t="s">
        <v>4185</v>
      </c>
      <c r="AL313" s="265">
        <f t="shared" si="54"/>
        <v>1</v>
      </c>
      <c r="AM313" s="253" t="s">
        <v>4186</v>
      </c>
      <c r="AN313" s="253" t="s">
        <v>4187</v>
      </c>
      <c r="AO313" s="254">
        <f t="shared" si="57"/>
        <v>0</v>
      </c>
      <c r="AP313" s="253" t="s">
        <v>4188</v>
      </c>
      <c r="AQ313" s="74" t="str">
        <f t="shared" si="62"/>
        <v>https://cyberjapandata.gsi.go.jp/portal/sys/v4/symbols/383.png</v>
      </c>
      <c r="AR313" s="254" t="s">
        <v>4189</v>
      </c>
      <c r="AS313" s="254" t="s">
        <v>4190</v>
      </c>
      <c r="AT313" s="265">
        <f t="shared" si="63"/>
        <v>131.94965815868301</v>
      </c>
      <c r="AU313" s="254" t="s">
        <v>4191</v>
      </c>
      <c r="AV313" s="265">
        <f t="shared" si="64"/>
        <v>32.855411621360098</v>
      </c>
      <c r="AW313" s="254" t="s">
        <v>4192</v>
      </c>
      <c r="AX313" s="254" t="s">
        <v>4193</v>
      </c>
      <c r="AY313" s="244" t="str">
        <f t="shared" si="58"/>
        <v>&lt;Placemark&gt;&lt;name&gt;一般社団法人　大分県歯科医師会　佐伯市歯科医師会&lt;/name&gt;&lt;Snippet maxLines="0"&gt;&lt;/Snippet&gt;&lt;description&gt;&lt;![CDATA[名称：一般社団法人　大分県歯科医師会　佐伯市歯科医師会&lt;br&gt;住所：佐伯市蒲江大字畑野浦389-5（戸髙歯科医院内）&lt;br&gt;施設分類：公共機関等&lt;br&gt;TEL：0972-45-0841&lt;br&gt;：佐伯市地域防災計画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131.949658158683,32.8554116213601&lt;/coordinates&gt;&lt;/Point&gt;&lt;/Placemark&gt;</v>
      </c>
    </row>
    <row r="314" spans="1:51">
      <c r="A314" s="198">
        <v>309</v>
      </c>
      <c r="B314" s="264" t="s">
        <v>5303</v>
      </c>
      <c r="C314" s="4" t="str">
        <f t="shared" si="55"/>
        <v>名称：公益社団法人　大分県薬剤師会　佐伯市薬剤師会&lt;br&gt;住所：佐伯市上岡木戸ノ瀬1258-4（上岡調剤薬局）&lt;br&gt;施設分類：公共機関等&lt;br&gt;TEL：0972-20-3388&lt;br&gt;：佐伯市地域防災計画　資料編（R6.9月）より&lt;br&gt;：&lt;br&gt;：&lt;br&gt;</v>
      </c>
      <c r="D314" s="211"/>
      <c r="E314" s="245"/>
      <c r="F314" s="202" t="s">
        <v>4623</v>
      </c>
      <c r="G314" s="245">
        <v>32.9650074758312</v>
      </c>
      <c r="H314" s="202">
        <v>131.89983243699399</v>
      </c>
      <c r="I314" s="245" t="s">
        <v>3273</v>
      </c>
      <c r="J314" s="245" t="s">
        <v>4299</v>
      </c>
      <c r="K314" s="240" t="s">
        <v>477</v>
      </c>
      <c r="L314" s="240" t="s">
        <v>3255</v>
      </c>
      <c r="M314" s="240"/>
      <c r="N314" s="240"/>
      <c r="O314" s="4" t="s">
        <v>4330</v>
      </c>
      <c r="P314" s="246">
        <v>1</v>
      </c>
      <c r="Q314" s="246"/>
      <c r="R314" s="246" t="str">
        <f t="shared" si="52"/>
        <v>FFFFFFFF</v>
      </c>
      <c r="S314" s="202">
        <v>100</v>
      </c>
      <c r="T314" s="202">
        <v>100</v>
      </c>
      <c r="U314" s="202">
        <v>100</v>
      </c>
      <c r="V314" s="202">
        <v>100</v>
      </c>
      <c r="X314" s="242"/>
      <c r="Z314" s="239">
        <f t="shared" si="56"/>
        <v>0</v>
      </c>
      <c r="AA314" s="253" t="s">
        <v>4179</v>
      </c>
      <c r="AB314" s="265" t="str">
        <f t="shared" si="59"/>
        <v>公益社団法人　大分県薬剤師会　佐伯市薬剤師会</v>
      </c>
      <c r="AC314" s="254" t="s">
        <v>4194</v>
      </c>
      <c r="AD314" s="254" t="s">
        <v>4181</v>
      </c>
      <c r="AE314" s="254">
        <f t="shared" si="60"/>
        <v>0</v>
      </c>
      <c r="AF314" s="254" t="s">
        <v>4182</v>
      </c>
      <c r="AG314" s="254" t="s">
        <v>4183</v>
      </c>
      <c r="AH314" s="74" t="str">
        <f t="shared" si="61"/>
        <v>名称：公益社団法人　大分県薬剤師会　佐伯市薬剤師会&lt;br&gt;住所：佐伯市上岡木戸ノ瀬1258-4（上岡調剤薬局）&lt;br&gt;施設分類：公共機関等&lt;br&gt;TEL：0972-20-3388&lt;br&gt;：佐伯市地域防災計画　資料編（R6.9月）より&lt;br&gt;：&lt;br&gt;：&lt;br&gt;</v>
      </c>
      <c r="AI314" s="255" t="s">
        <v>4184</v>
      </c>
      <c r="AJ314" s="253" t="str">
        <f t="shared" si="53"/>
        <v>FFFFFFFF</v>
      </c>
      <c r="AK314" s="253" t="s">
        <v>4185</v>
      </c>
      <c r="AL314" s="265">
        <f t="shared" si="54"/>
        <v>1</v>
      </c>
      <c r="AM314" s="253" t="s">
        <v>4186</v>
      </c>
      <c r="AN314" s="253" t="s">
        <v>4187</v>
      </c>
      <c r="AO314" s="254">
        <f t="shared" si="57"/>
        <v>0</v>
      </c>
      <c r="AP314" s="253" t="s">
        <v>4188</v>
      </c>
      <c r="AQ314" s="74" t="str">
        <f t="shared" si="62"/>
        <v>https://cyberjapandata.gsi.go.jp/portal/sys/v4/symbols/383.png</v>
      </c>
      <c r="AR314" s="254" t="s">
        <v>4189</v>
      </c>
      <c r="AS314" s="254" t="s">
        <v>4190</v>
      </c>
      <c r="AT314" s="265">
        <f t="shared" si="63"/>
        <v>131.89983243699399</v>
      </c>
      <c r="AU314" s="254" t="s">
        <v>4191</v>
      </c>
      <c r="AV314" s="265">
        <f t="shared" si="64"/>
        <v>32.9650074758312</v>
      </c>
      <c r="AW314" s="254" t="s">
        <v>4192</v>
      </c>
      <c r="AX314" s="254" t="s">
        <v>4193</v>
      </c>
      <c r="AY314" s="244" t="str">
        <f t="shared" si="58"/>
        <v>&lt;Placemark&gt;&lt;name&gt;公益社団法人　大分県薬剤師会　佐伯市薬剤師会&lt;/name&gt;&lt;Snippet maxLines="0"&gt;&lt;/Snippet&gt;&lt;description&gt;&lt;![CDATA[名称：公益社団法人　大分県薬剤師会　佐伯市薬剤師会&lt;br&gt;住所：佐伯市上岡木戸ノ瀬1258-4（上岡調剤薬局）&lt;br&gt;施設分類：公共機関等&lt;br&gt;TEL：0972-20-3388&lt;br&gt;：佐伯市地域防災計画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131.899832436994,32.9650074758312&lt;/coordinates&gt;&lt;/Point&gt;&lt;/Placemark&gt;</v>
      </c>
    </row>
    <row r="315" spans="1:51">
      <c r="A315" s="198">
        <v>310</v>
      </c>
      <c r="B315" s="211" t="s">
        <v>5302</v>
      </c>
      <c r="C315" s="4" t="str">
        <f t="shared" si="55"/>
        <v>名称：公益社団法人　大分県看護協会　佐伯地区&lt;br&gt;住所：佐伯市常盤東町6番30号（佐伯中央病院内）&lt;br&gt;施設分類：公共機関等&lt;br&gt;TEL：0972-22-8846&lt;br&gt;：佐伯市地域防災計画　資料編（R6.9月）より&lt;br&gt;：&lt;br&gt;：&lt;br&gt;</v>
      </c>
      <c r="D315" s="211"/>
      <c r="E315" s="245"/>
      <c r="F315" s="202" t="s">
        <v>4624</v>
      </c>
      <c r="G315" s="202">
        <v>32.965257769327899</v>
      </c>
      <c r="H315" s="202">
        <v>131.902369749889</v>
      </c>
      <c r="I315" s="245" t="s">
        <v>3273</v>
      </c>
      <c r="J315" s="245" t="s">
        <v>4300</v>
      </c>
      <c r="K315" s="240" t="s">
        <v>479</v>
      </c>
      <c r="L315" s="240" t="s">
        <v>3255</v>
      </c>
      <c r="M315" s="240"/>
      <c r="N315" s="240"/>
      <c r="O315" s="4" t="s">
        <v>4330</v>
      </c>
      <c r="P315" s="246">
        <v>1</v>
      </c>
      <c r="Q315" s="246"/>
      <c r="R315" s="246" t="str">
        <f t="shared" si="52"/>
        <v>FFFFFFFF</v>
      </c>
      <c r="S315" s="202">
        <v>100</v>
      </c>
      <c r="T315" s="202">
        <v>100</v>
      </c>
      <c r="U315" s="202">
        <v>100</v>
      </c>
      <c r="V315" s="202">
        <v>100</v>
      </c>
      <c r="X315" s="242"/>
      <c r="Z315" s="239">
        <f t="shared" si="56"/>
        <v>0</v>
      </c>
      <c r="AA315" s="253" t="s">
        <v>4179</v>
      </c>
      <c r="AB315" s="265" t="str">
        <f t="shared" si="59"/>
        <v>公益社団法人　大分県看護協会　佐伯地区</v>
      </c>
      <c r="AC315" s="254" t="s">
        <v>4194</v>
      </c>
      <c r="AD315" s="254" t="s">
        <v>4181</v>
      </c>
      <c r="AE315" s="254">
        <f t="shared" si="60"/>
        <v>0</v>
      </c>
      <c r="AF315" s="254" t="s">
        <v>4182</v>
      </c>
      <c r="AG315" s="254" t="s">
        <v>4183</v>
      </c>
      <c r="AH315" s="74" t="str">
        <f t="shared" si="61"/>
        <v>名称：公益社団法人　大分県看護協会　佐伯地区&lt;br&gt;住所：佐伯市常盤東町6番30号（佐伯中央病院内）&lt;br&gt;施設分類：公共機関等&lt;br&gt;TEL：0972-22-8846&lt;br&gt;：佐伯市地域防災計画　資料編（R6.9月）より&lt;br&gt;：&lt;br&gt;：&lt;br&gt;</v>
      </c>
      <c r="AI315" s="255" t="s">
        <v>4184</v>
      </c>
      <c r="AJ315" s="253" t="str">
        <f t="shared" si="53"/>
        <v>FFFFFFFF</v>
      </c>
      <c r="AK315" s="253" t="s">
        <v>4185</v>
      </c>
      <c r="AL315" s="265">
        <f t="shared" si="54"/>
        <v>1</v>
      </c>
      <c r="AM315" s="253" t="s">
        <v>4186</v>
      </c>
      <c r="AN315" s="253" t="s">
        <v>4187</v>
      </c>
      <c r="AO315" s="254">
        <f t="shared" si="57"/>
        <v>0</v>
      </c>
      <c r="AP315" s="253" t="s">
        <v>4188</v>
      </c>
      <c r="AQ315" s="74" t="str">
        <f t="shared" si="62"/>
        <v>https://cyberjapandata.gsi.go.jp/portal/sys/v4/symbols/383.png</v>
      </c>
      <c r="AR315" s="254" t="s">
        <v>4189</v>
      </c>
      <c r="AS315" s="254" t="s">
        <v>4190</v>
      </c>
      <c r="AT315" s="265">
        <f t="shared" si="63"/>
        <v>131.902369749889</v>
      </c>
      <c r="AU315" s="254" t="s">
        <v>4191</v>
      </c>
      <c r="AV315" s="265">
        <f t="shared" si="64"/>
        <v>32.965257769327899</v>
      </c>
      <c r="AW315" s="254" t="s">
        <v>4192</v>
      </c>
      <c r="AX315" s="254" t="s">
        <v>4193</v>
      </c>
      <c r="AY315" s="244" t="str">
        <f t="shared" si="58"/>
        <v>&lt;Placemark&gt;&lt;name&gt;公益社団法人　大分県看護協会　佐伯地区&lt;/name&gt;&lt;Snippet maxLines="0"&gt;&lt;/Snippet&gt;&lt;description&gt;&lt;![CDATA[名称：公益社団法人　大分県看護協会　佐伯地区&lt;br&gt;住所：佐伯市常盤東町6番30号（佐伯中央病院内）&lt;br&gt;施設分類：公共機関等&lt;br&gt;TEL：0972-22-8846&lt;br&gt;：佐伯市地域防災計画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131.902369749889,32.9652577693279&lt;/coordinates&gt;&lt;/Point&gt;&lt;/Placemark&gt;</v>
      </c>
    </row>
    <row r="316" spans="1:51" ht="27">
      <c r="A316" s="198">
        <v>311</v>
      </c>
      <c r="B316" s="211" t="s">
        <v>5301</v>
      </c>
      <c r="C316" s="4" t="str">
        <f t="shared" si="55"/>
        <v>名称：一般社団法人　大分県ＬＰガス協会　佐伯地区ＬＰガス協議会&lt;br&gt;住所：佐伯市長島町3丁目14番1号（イワタニ九州㈱佐伯営業所内）&lt;br&gt;施設分類：公共機関等&lt;br&gt;TEL：0972-28-5433&lt;br&gt;：佐伯市地域防災計画　資料編（R6.9月）より&lt;br&gt;：&lt;br&gt;：&lt;br&gt;</v>
      </c>
      <c r="D316" s="211"/>
      <c r="E316" s="245"/>
      <c r="F316" s="202" t="s">
        <v>4625</v>
      </c>
      <c r="G316" s="211">
        <v>32.957549044283802</v>
      </c>
      <c r="H316" s="202">
        <v>131.906946766115</v>
      </c>
      <c r="I316" s="245" t="s">
        <v>3273</v>
      </c>
      <c r="J316" s="245" t="s">
        <v>4301</v>
      </c>
      <c r="K316" s="240" t="s">
        <v>481</v>
      </c>
      <c r="L316" s="240" t="s">
        <v>3255</v>
      </c>
      <c r="M316" s="240"/>
      <c r="N316" s="240"/>
      <c r="O316" s="4" t="s">
        <v>4330</v>
      </c>
      <c r="P316" s="246">
        <v>1</v>
      </c>
      <c r="Q316" s="246"/>
      <c r="R316" s="246" t="str">
        <f t="shared" si="52"/>
        <v>FFFFFFFF</v>
      </c>
      <c r="S316" s="202">
        <v>100</v>
      </c>
      <c r="T316" s="202">
        <v>100</v>
      </c>
      <c r="U316" s="202">
        <v>100</v>
      </c>
      <c r="V316" s="202">
        <v>100</v>
      </c>
      <c r="X316" s="242"/>
      <c r="Z316" s="239">
        <f t="shared" si="56"/>
        <v>0</v>
      </c>
      <c r="AA316" s="253" t="s">
        <v>4179</v>
      </c>
      <c r="AB316" s="265" t="str">
        <f t="shared" si="59"/>
        <v>一般社団法人　大分県ＬＰガス協会　佐伯地区ＬＰガス協議会</v>
      </c>
      <c r="AC316" s="254" t="s">
        <v>4194</v>
      </c>
      <c r="AD316" s="254" t="s">
        <v>4181</v>
      </c>
      <c r="AE316" s="254">
        <f t="shared" si="60"/>
        <v>0</v>
      </c>
      <c r="AF316" s="254" t="s">
        <v>4182</v>
      </c>
      <c r="AG316" s="254" t="s">
        <v>4183</v>
      </c>
      <c r="AH316" s="74" t="str">
        <f t="shared" si="61"/>
        <v>名称：一般社団法人　大分県ＬＰガス協会　佐伯地区ＬＰガス協議会&lt;br&gt;住所：佐伯市長島町3丁目14番1号（イワタニ九州㈱佐伯営業所内）&lt;br&gt;施設分類：公共機関等&lt;br&gt;TEL：0972-28-5433&lt;br&gt;：佐伯市地域防災計画　資料編（R6.9月）より&lt;br&gt;：&lt;br&gt;：&lt;br&gt;</v>
      </c>
      <c r="AI316" s="255" t="s">
        <v>4184</v>
      </c>
      <c r="AJ316" s="253" t="str">
        <f t="shared" si="53"/>
        <v>FFFFFFFF</v>
      </c>
      <c r="AK316" s="253" t="s">
        <v>4185</v>
      </c>
      <c r="AL316" s="265">
        <f t="shared" si="54"/>
        <v>1</v>
      </c>
      <c r="AM316" s="253" t="s">
        <v>4186</v>
      </c>
      <c r="AN316" s="253" t="s">
        <v>4187</v>
      </c>
      <c r="AO316" s="254">
        <f t="shared" si="57"/>
        <v>0</v>
      </c>
      <c r="AP316" s="253" t="s">
        <v>4188</v>
      </c>
      <c r="AQ316" s="74" t="str">
        <f t="shared" si="62"/>
        <v>https://cyberjapandata.gsi.go.jp/portal/sys/v4/symbols/383.png</v>
      </c>
      <c r="AR316" s="254" t="s">
        <v>4189</v>
      </c>
      <c r="AS316" s="254" t="s">
        <v>4190</v>
      </c>
      <c r="AT316" s="265">
        <f t="shared" si="63"/>
        <v>131.906946766115</v>
      </c>
      <c r="AU316" s="254" t="s">
        <v>4191</v>
      </c>
      <c r="AV316" s="265">
        <f t="shared" si="64"/>
        <v>32.957549044283802</v>
      </c>
      <c r="AW316" s="254" t="s">
        <v>4192</v>
      </c>
      <c r="AX316" s="254" t="s">
        <v>4193</v>
      </c>
      <c r="AY316" s="244" t="str">
        <f t="shared" si="58"/>
        <v>&lt;Placemark&gt;&lt;name&gt;一般社団法人　大分県ＬＰガス協会　佐伯地区ＬＰガス協議会&lt;/name&gt;&lt;Snippet maxLines="0"&gt;&lt;/Snippet&gt;&lt;description&gt;&lt;![CDATA[名称：一般社団法人　大分県ＬＰガス協会　佐伯地区ＬＰガス協議会&lt;br&gt;住所：佐伯市長島町3丁目14番1号（イワタニ九州㈱佐伯営業所内）&lt;br&gt;施設分類：公共機関等&lt;br&gt;TEL：0972-28-5433&lt;br&gt;：佐伯市地域防災計画　資料編（R6.9月）より&lt;br&gt;：&lt;br&gt;：&lt;br&gt;]]&gt;&lt;/description&gt;&lt;Style&gt;&lt;IconStyle&gt;&lt;color&gt;FFFFFFFF&lt;/color&gt;&lt;scale&gt;1&lt;/scale&gt;&lt;heading&gt;0&lt;/heading&gt;&lt;Icon&gt;&lt;href&gt;https://cyberjapandata.gsi.go.jp/portal/sys/v4/symbols/383.png&lt;/href&gt;&lt;/Icon&gt;&lt;/IconStyle&gt;&lt;/Style&gt;&lt;Point&gt;&lt;coordinates&gt;131.906946766115,32.9575490442838&lt;/coordinates&gt;&lt;/Point&gt;&lt;/Placemark&gt;</v>
      </c>
    </row>
    <row r="317" spans="1:51">
      <c r="A317" s="198">
        <v>312</v>
      </c>
      <c r="B317" s="211" t="s">
        <v>5263</v>
      </c>
      <c r="C317" s="4" t="str">
        <f t="shared" si="55"/>
        <v>名称：エコセンター番匠&lt;br&gt;住所：佐伯市東浜1-38&lt;br&gt;施設分類：公共機関等&lt;br&gt;TEL：&lt;br&gt;：ごみ処理施設&lt;br&gt;：&lt;br&gt;：&lt;br&gt;</v>
      </c>
      <c r="D317" s="211"/>
      <c r="E317" s="245"/>
      <c r="F317" s="202" t="s">
        <v>4626</v>
      </c>
      <c r="G317" s="202">
        <v>32.971644220555497</v>
      </c>
      <c r="H317" s="202">
        <v>131.92502185641101</v>
      </c>
      <c r="I317" s="245" t="s">
        <v>3273</v>
      </c>
      <c r="J317" s="245" t="s">
        <v>734</v>
      </c>
      <c r="K317" s="240"/>
      <c r="L317" s="240" t="s">
        <v>678</v>
      </c>
      <c r="M317" s="240"/>
      <c r="N317" s="240"/>
      <c r="O317" s="4" t="s">
        <v>4330</v>
      </c>
      <c r="P317" s="246">
        <v>1</v>
      </c>
      <c r="Q317" s="246"/>
      <c r="R317" s="246" t="str">
        <f t="shared" si="52"/>
        <v>FFFFFFFF</v>
      </c>
      <c r="S317" s="202">
        <v>100</v>
      </c>
      <c r="T317" s="202">
        <v>100</v>
      </c>
      <c r="U317" s="202">
        <v>100</v>
      </c>
      <c r="V317" s="202">
        <v>100</v>
      </c>
      <c r="X317" s="242"/>
      <c r="Z317" s="239">
        <f t="shared" si="56"/>
        <v>0</v>
      </c>
      <c r="AA317" s="253" t="s">
        <v>4179</v>
      </c>
      <c r="AB317" s="265" t="str">
        <f t="shared" si="59"/>
        <v>エコセンター番匠</v>
      </c>
      <c r="AC317" s="254" t="s">
        <v>4194</v>
      </c>
      <c r="AD317" s="254" t="s">
        <v>4181</v>
      </c>
      <c r="AE317" s="254">
        <f t="shared" si="60"/>
        <v>0</v>
      </c>
      <c r="AF317" s="254" t="s">
        <v>4182</v>
      </c>
      <c r="AG317" s="254" t="s">
        <v>4183</v>
      </c>
      <c r="AH317" s="74" t="str">
        <f t="shared" si="61"/>
        <v>名称：エコセンター番匠&lt;br&gt;住所：佐伯市東浜1-38&lt;br&gt;施設分類：公共機関等&lt;br&gt;TEL：&lt;br&gt;：ごみ処理施設&lt;br&gt;：&lt;br&gt;：&lt;br&gt;</v>
      </c>
      <c r="AI317" s="255" t="s">
        <v>4184</v>
      </c>
      <c r="AJ317" s="253" t="str">
        <f t="shared" si="53"/>
        <v>FFFFFFFF</v>
      </c>
      <c r="AK317" s="253" t="s">
        <v>4185</v>
      </c>
      <c r="AL317" s="265">
        <f t="shared" si="54"/>
        <v>1</v>
      </c>
      <c r="AM317" s="253" t="s">
        <v>4186</v>
      </c>
      <c r="AN317" s="253" t="s">
        <v>4187</v>
      </c>
      <c r="AO317" s="254">
        <f t="shared" si="57"/>
        <v>0</v>
      </c>
      <c r="AP317" s="253" t="s">
        <v>4188</v>
      </c>
      <c r="AQ317" s="74" t="str">
        <f t="shared" si="62"/>
        <v>https://cyberjapandata.gsi.go.jp/portal/sys/v4/symbols/383.png</v>
      </c>
      <c r="AR317" s="254" t="s">
        <v>4189</v>
      </c>
      <c r="AS317" s="254" t="s">
        <v>4190</v>
      </c>
      <c r="AT317" s="265">
        <f t="shared" si="63"/>
        <v>131.92502185641101</v>
      </c>
      <c r="AU317" s="254" t="s">
        <v>4191</v>
      </c>
      <c r="AV317" s="265">
        <f t="shared" si="64"/>
        <v>32.971644220555497</v>
      </c>
      <c r="AW317" s="254" t="s">
        <v>4192</v>
      </c>
      <c r="AX317" s="254" t="s">
        <v>4193</v>
      </c>
      <c r="AY317" s="244" t="str">
        <f t="shared" si="58"/>
        <v>&lt;Placemark&gt;&lt;name&gt;エコセンター番匠&lt;/name&gt;&lt;Snippet maxLines="0"&gt;&lt;/Snippet&gt;&lt;description&gt;&lt;![CDATA[名称：エコセンター番匠&lt;br&gt;住所：佐伯市東浜1-38&lt;br&gt;施設分類：公共機関等&lt;br&gt;TEL：&lt;br&gt;：ごみ処理施設&lt;br&gt;：&lt;br&gt;：&lt;br&gt;]]&gt;&lt;/description&gt;&lt;Style&gt;&lt;IconStyle&gt;&lt;color&gt;FFFFFFFF&lt;/color&gt;&lt;scale&gt;1&lt;/scale&gt;&lt;heading&gt;0&lt;/heading&gt;&lt;Icon&gt;&lt;href&gt;https://cyberjapandata.gsi.go.jp/portal/sys/v4/symbols/383.png&lt;/href&gt;&lt;/Icon&gt;&lt;/IconStyle&gt;&lt;/Style&gt;&lt;Point&gt;&lt;coordinates&gt;131.925021856411,32.9716442205555&lt;/coordinates&gt;&lt;/Point&gt;&lt;/Placemark&gt;</v>
      </c>
    </row>
    <row r="318" spans="1:51">
      <c r="A318" s="198">
        <v>313</v>
      </c>
      <c r="B318" s="211" t="s">
        <v>5300</v>
      </c>
      <c r="C318" s="4" t="str">
        <f t="shared" si="55"/>
        <v>名称：佐伯市火葬場「紫翠苑」&lt;br&gt;住所：佐伯市臼坪2881&lt;br&gt;施設分類：公共機関等&lt;br&gt;TEL：&lt;br&gt;：火葬場&lt;br&gt;：&lt;br&gt;：&lt;br&gt;</v>
      </c>
      <c r="D318" s="211"/>
      <c r="E318" s="202"/>
      <c r="F318" s="202" t="s">
        <v>4627</v>
      </c>
      <c r="G318" s="202">
        <v>32.964636897188399</v>
      </c>
      <c r="H318" s="202">
        <v>131.889585382767</v>
      </c>
      <c r="I318" s="202" t="s">
        <v>3273</v>
      </c>
      <c r="J318" s="202" t="s">
        <v>4302</v>
      </c>
      <c r="K318" s="240"/>
      <c r="L318" s="240" t="s">
        <v>679</v>
      </c>
      <c r="M318" s="240"/>
      <c r="N318" s="240"/>
      <c r="O318" s="4" t="s">
        <v>4330</v>
      </c>
      <c r="P318" s="246">
        <v>1</v>
      </c>
      <c r="Q318" s="246"/>
      <c r="R318" s="246" t="str">
        <f t="shared" si="52"/>
        <v>FFFFFFFF</v>
      </c>
      <c r="S318" s="202">
        <v>100</v>
      </c>
      <c r="T318" s="202">
        <v>100</v>
      </c>
      <c r="U318" s="202">
        <v>100</v>
      </c>
      <c r="V318" s="202">
        <v>100</v>
      </c>
      <c r="X318" s="242"/>
      <c r="Z318" s="239">
        <f t="shared" si="56"/>
        <v>0</v>
      </c>
      <c r="AA318" s="253" t="s">
        <v>4179</v>
      </c>
      <c r="AB318" s="265" t="str">
        <f t="shared" si="59"/>
        <v>佐伯市火葬場「紫翠苑」</v>
      </c>
      <c r="AC318" s="254" t="s">
        <v>4194</v>
      </c>
      <c r="AD318" s="254" t="s">
        <v>4181</v>
      </c>
      <c r="AE318" s="254">
        <f t="shared" si="60"/>
        <v>0</v>
      </c>
      <c r="AF318" s="254" t="s">
        <v>4182</v>
      </c>
      <c r="AG318" s="254" t="s">
        <v>4183</v>
      </c>
      <c r="AH318" s="74" t="str">
        <f t="shared" si="61"/>
        <v>名称：佐伯市火葬場「紫翠苑」&lt;br&gt;住所：佐伯市臼坪2881&lt;br&gt;施設分類：公共機関等&lt;br&gt;TEL：&lt;br&gt;：火葬場&lt;br&gt;：&lt;br&gt;：&lt;br&gt;</v>
      </c>
      <c r="AI318" s="255" t="s">
        <v>4184</v>
      </c>
      <c r="AJ318" s="253" t="str">
        <f t="shared" si="53"/>
        <v>FFFFFFFF</v>
      </c>
      <c r="AK318" s="253" t="s">
        <v>4185</v>
      </c>
      <c r="AL318" s="265">
        <f t="shared" si="54"/>
        <v>1</v>
      </c>
      <c r="AM318" s="253" t="s">
        <v>4186</v>
      </c>
      <c r="AN318" s="253" t="s">
        <v>4187</v>
      </c>
      <c r="AO318" s="254">
        <f t="shared" si="57"/>
        <v>0</v>
      </c>
      <c r="AP318" s="253" t="s">
        <v>4188</v>
      </c>
      <c r="AQ318" s="74" t="str">
        <f t="shared" si="62"/>
        <v>https://cyberjapandata.gsi.go.jp/portal/sys/v4/symbols/383.png</v>
      </c>
      <c r="AR318" s="254" t="s">
        <v>4189</v>
      </c>
      <c r="AS318" s="254" t="s">
        <v>4190</v>
      </c>
      <c r="AT318" s="265">
        <f t="shared" si="63"/>
        <v>131.889585382767</v>
      </c>
      <c r="AU318" s="254" t="s">
        <v>4191</v>
      </c>
      <c r="AV318" s="265">
        <f t="shared" si="64"/>
        <v>32.964636897188399</v>
      </c>
      <c r="AW318" s="254" t="s">
        <v>4192</v>
      </c>
      <c r="AX318" s="254" t="s">
        <v>4193</v>
      </c>
      <c r="AY318" s="244" t="str">
        <f t="shared" si="58"/>
        <v>&lt;Placemark&gt;&lt;name&gt;佐伯市火葬場「紫翠苑」&lt;/name&gt;&lt;Snippet maxLines="0"&gt;&lt;/Snippet&gt;&lt;description&gt;&lt;![CDATA[名称：佐伯市火葬場「紫翠苑」&lt;br&gt;住所：佐伯市臼坪2881&lt;br&gt;施設分類：公共機関等&lt;br&gt;TEL：&lt;br&gt;：火葬場&lt;br&gt;：&lt;br&gt;：&lt;br&gt;]]&gt;&lt;/description&gt;&lt;Style&gt;&lt;IconStyle&gt;&lt;color&gt;FFFFFFFF&lt;/color&gt;&lt;scale&gt;1&lt;/scale&gt;&lt;heading&gt;0&lt;/heading&gt;&lt;Icon&gt;&lt;href&gt;https://cyberjapandata.gsi.go.jp/portal/sys/v4/symbols/383.png&lt;/href&gt;&lt;/Icon&gt;&lt;/IconStyle&gt;&lt;/Style&gt;&lt;Point&gt;&lt;coordinates&gt;131.889585382767,32.9646368971884&lt;/coordinates&gt;&lt;/Point&gt;&lt;/Placemark&gt;</v>
      </c>
    </row>
    <row r="319" spans="1:51">
      <c r="A319" s="198">
        <v>314</v>
      </c>
      <c r="B319" s="211" t="s">
        <v>5299</v>
      </c>
      <c r="C319" s="4" t="str">
        <f t="shared" si="55"/>
        <v>名称：弥生火葬場「弥照園」&lt;br&gt;住所：佐伯市弥生大字上小倉1412-2&lt;br&gt;施設分類：公共機関等&lt;br&gt;TEL：&lt;br&gt;：火葬場&lt;br&gt;：&lt;br&gt;：&lt;br&gt;</v>
      </c>
      <c r="D319" s="211"/>
      <c r="E319" s="202"/>
      <c r="F319" s="202" t="s">
        <v>4628</v>
      </c>
      <c r="G319" s="202">
        <v>32.965999003931699</v>
      </c>
      <c r="H319" s="202">
        <v>131.841914518175</v>
      </c>
      <c r="I319" s="202" t="s">
        <v>3273</v>
      </c>
      <c r="J319" s="202" t="s">
        <v>4303</v>
      </c>
      <c r="K319" s="240"/>
      <c r="L319" s="240" t="s">
        <v>679</v>
      </c>
      <c r="M319" s="240"/>
      <c r="N319" s="240"/>
      <c r="O319" s="4" t="s">
        <v>4330</v>
      </c>
      <c r="P319" s="246">
        <v>1</v>
      </c>
      <c r="Q319" s="246"/>
      <c r="R319" s="246" t="str">
        <f t="shared" si="52"/>
        <v>FFFFFFFF</v>
      </c>
      <c r="S319" s="202">
        <v>100</v>
      </c>
      <c r="T319" s="202">
        <v>100</v>
      </c>
      <c r="U319" s="202">
        <v>100</v>
      </c>
      <c r="V319" s="202">
        <v>100</v>
      </c>
      <c r="X319" s="242"/>
      <c r="Z319" s="239">
        <f t="shared" si="56"/>
        <v>0</v>
      </c>
      <c r="AA319" s="253" t="s">
        <v>4179</v>
      </c>
      <c r="AB319" s="265" t="str">
        <f t="shared" si="59"/>
        <v>弥生火葬場「弥照園」</v>
      </c>
      <c r="AC319" s="254" t="s">
        <v>4194</v>
      </c>
      <c r="AD319" s="254" t="s">
        <v>4181</v>
      </c>
      <c r="AE319" s="254">
        <f t="shared" si="60"/>
        <v>0</v>
      </c>
      <c r="AF319" s="254" t="s">
        <v>4182</v>
      </c>
      <c r="AG319" s="254" t="s">
        <v>4183</v>
      </c>
      <c r="AH319" s="74" t="str">
        <f t="shared" si="61"/>
        <v>名称：弥生火葬場「弥照園」&lt;br&gt;住所：佐伯市弥生大字上小倉1412-2&lt;br&gt;施設分類：公共機関等&lt;br&gt;TEL：&lt;br&gt;：火葬場&lt;br&gt;：&lt;br&gt;：&lt;br&gt;</v>
      </c>
      <c r="AI319" s="255" t="s">
        <v>4184</v>
      </c>
      <c r="AJ319" s="253" t="str">
        <f t="shared" si="53"/>
        <v>FFFFFFFF</v>
      </c>
      <c r="AK319" s="253" t="s">
        <v>4185</v>
      </c>
      <c r="AL319" s="265">
        <f t="shared" si="54"/>
        <v>1</v>
      </c>
      <c r="AM319" s="253" t="s">
        <v>4186</v>
      </c>
      <c r="AN319" s="253" t="s">
        <v>4187</v>
      </c>
      <c r="AO319" s="254">
        <f t="shared" si="57"/>
        <v>0</v>
      </c>
      <c r="AP319" s="253" t="s">
        <v>4188</v>
      </c>
      <c r="AQ319" s="74" t="str">
        <f t="shared" si="62"/>
        <v>https://cyberjapandata.gsi.go.jp/portal/sys/v4/symbols/383.png</v>
      </c>
      <c r="AR319" s="254" t="s">
        <v>4189</v>
      </c>
      <c r="AS319" s="254" t="s">
        <v>4190</v>
      </c>
      <c r="AT319" s="265">
        <f t="shared" si="63"/>
        <v>131.841914518175</v>
      </c>
      <c r="AU319" s="254" t="s">
        <v>4191</v>
      </c>
      <c r="AV319" s="265">
        <f t="shared" si="64"/>
        <v>32.965999003931699</v>
      </c>
      <c r="AW319" s="254" t="s">
        <v>4192</v>
      </c>
      <c r="AX319" s="254" t="s">
        <v>4193</v>
      </c>
      <c r="AY319" s="244" t="str">
        <f t="shared" si="58"/>
        <v>&lt;Placemark&gt;&lt;name&gt;弥生火葬場「弥照園」&lt;/name&gt;&lt;Snippet maxLines="0"&gt;&lt;/Snippet&gt;&lt;description&gt;&lt;![CDATA[名称：弥生火葬場「弥照園」&lt;br&gt;住所：佐伯市弥生大字上小倉1412-2&lt;br&gt;施設分類：公共機関等&lt;br&gt;TEL：&lt;br&gt;：火葬場&lt;br&gt;：&lt;br&gt;：&lt;br&gt;]]&gt;&lt;/description&gt;&lt;Style&gt;&lt;IconStyle&gt;&lt;color&gt;FFFFFFFF&lt;/color&gt;&lt;scale&gt;1&lt;/scale&gt;&lt;heading&gt;0&lt;/heading&gt;&lt;Icon&gt;&lt;href&gt;https://cyberjapandata.gsi.go.jp/portal/sys/v4/symbols/383.png&lt;/href&gt;&lt;/Icon&gt;&lt;/IconStyle&gt;&lt;/Style&gt;&lt;Point&gt;&lt;coordinates&gt;131.841914518175,32.9659990039317&lt;/coordinates&gt;&lt;/Point&gt;&lt;/Placemark&gt;</v>
      </c>
    </row>
    <row r="320" spans="1:51">
      <c r="A320" s="198">
        <v>315</v>
      </c>
      <c r="B320" s="211" t="s">
        <v>5298</v>
      </c>
      <c r="C320" s="4" t="str">
        <f t="shared" si="55"/>
        <v>名称：蒲江火葬場「花明苑」&lt;br&gt;住所：佐伯市蒲江大字蒲江浦1234&lt;br&gt;施設分類：公共機関等&lt;br&gt;TEL：&lt;br&gt;：火葬場&lt;br&gt;：&lt;br&gt;：&lt;br&gt;</v>
      </c>
      <c r="D320" s="211"/>
      <c r="E320" s="245"/>
      <c r="F320" s="202" t="s">
        <v>4629</v>
      </c>
      <c r="G320" s="202">
        <v>32.800605506267601</v>
      </c>
      <c r="H320" s="202">
        <v>131.94596500484101</v>
      </c>
      <c r="I320" s="245" t="s">
        <v>3273</v>
      </c>
      <c r="J320" s="245" t="s">
        <v>4304</v>
      </c>
      <c r="K320" s="240"/>
      <c r="L320" s="240" t="s">
        <v>679</v>
      </c>
      <c r="M320" s="240"/>
      <c r="N320" s="240"/>
      <c r="O320" s="4" t="s">
        <v>4330</v>
      </c>
      <c r="P320" s="246">
        <v>1</v>
      </c>
      <c r="Q320" s="246"/>
      <c r="R320" s="246" t="str">
        <f t="shared" si="52"/>
        <v>FFFFFFFF</v>
      </c>
      <c r="S320" s="202">
        <v>100</v>
      </c>
      <c r="T320" s="202">
        <v>100</v>
      </c>
      <c r="U320" s="202">
        <v>100</v>
      </c>
      <c r="V320" s="202">
        <v>100</v>
      </c>
      <c r="X320" s="242"/>
      <c r="Z320" s="239">
        <f t="shared" si="56"/>
        <v>0</v>
      </c>
      <c r="AA320" s="253" t="s">
        <v>4179</v>
      </c>
      <c r="AB320" s="265" t="str">
        <f t="shared" si="59"/>
        <v>蒲江火葬場「花明苑」</v>
      </c>
      <c r="AC320" s="254" t="s">
        <v>4194</v>
      </c>
      <c r="AD320" s="254" t="s">
        <v>4181</v>
      </c>
      <c r="AE320" s="254">
        <f t="shared" si="60"/>
        <v>0</v>
      </c>
      <c r="AF320" s="254" t="s">
        <v>4182</v>
      </c>
      <c r="AG320" s="254" t="s">
        <v>4183</v>
      </c>
      <c r="AH320" s="74" t="str">
        <f t="shared" si="61"/>
        <v>名称：蒲江火葬場「花明苑」&lt;br&gt;住所：佐伯市蒲江大字蒲江浦1234&lt;br&gt;施設分類：公共機関等&lt;br&gt;TEL：&lt;br&gt;：火葬場&lt;br&gt;：&lt;br&gt;：&lt;br&gt;</v>
      </c>
      <c r="AI320" s="255" t="s">
        <v>4184</v>
      </c>
      <c r="AJ320" s="253" t="str">
        <f t="shared" si="53"/>
        <v>FFFFFFFF</v>
      </c>
      <c r="AK320" s="253" t="s">
        <v>4185</v>
      </c>
      <c r="AL320" s="265">
        <f t="shared" si="54"/>
        <v>1</v>
      </c>
      <c r="AM320" s="253" t="s">
        <v>4186</v>
      </c>
      <c r="AN320" s="253" t="s">
        <v>4187</v>
      </c>
      <c r="AO320" s="254">
        <f t="shared" si="57"/>
        <v>0</v>
      </c>
      <c r="AP320" s="253" t="s">
        <v>4188</v>
      </c>
      <c r="AQ320" s="74" t="str">
        <f t="shared" si="62"/>
        <v>https://cyberjapandata.gsi.go.jp/portal/sys/v4/symbols/383.png</v>
      </c>
      <c r="AR320" s="254" t="s">
        <v>4189</v>
      </c>
      <c r="AS320" s="254" t="s">
        <v>4190</v>
      </c>
      <c r="AT320" s="265">
        <f t="shared" si="63"/>
        <v>131.94596500484101</v>
      </c>
      <c r="AU320" s="254" t="s">
        <v>4191</v>
      </c>
      <c r="AV320" s="265">
        <f t="shared" si="64"/>
        <v>32.800605506267601</v>
      </c>
      <c r="AW320" s="254" t="s">
        <v>4192</v>
      </c>
      <c r="AX320" s="254" t="s">
        <v>4193</v>
      </c>
      <c r="AY320" s="244" t="str">
        <f t="shared" si="58"/>
        <v>&lt;Placemark&gt;&lt;name&gt;蒲江火葬場「花明苑」&lt;/name&gt;&lt;Snippet maxLines="0"&gt;&lt;/Snippet&gt;&lt;description&gt;&lt;![CDATA[名称：蒲江火葬場「花明苑」&lt;br&gt;住所：佐伯市蒲江大字蒲江浦1234&lt;br&gt;施設分類：公共機関等&lt;br&gt;TEL：&lt;br&gt;：火葬場&lt;br&gt;：&lt;br&gt;：&lt;br&gt;]]&gt;&lt;/description&gt;&lt;Style&gt;&lt;IconStyle&gt;&lt;color&gt;FFFFFFFF&lt;/color&gt;&lt;scale&gt;1&lt;/scale&gt;&lt;heading&gt;0&lt;/heading&gt;&lt;Icon&gt;&lt;href&gt;https://cyberjapandata.gsi.go.jp/portal/sys/v4/symbols/383.png&lt;/href&gt;&lt;/Icon&gt;&lt;/IconStyle&gt;&lt;/Style&gt;&lt;Point&gt;&lt;coordinates&gt;131.945965004841,32.8006055062676&lt;/coordinates&gt;&lt;/Point&gt;&lt;/Placemark&gt;</v>
      </c>
    </row>
    <row r="321" spans="1:51">
      <c r="A321" s="198">
        <v>316</v>
      </c>
      <c r="B321" s="211" t="s">
        <v>5297</v>
      </c>
      <c r="C321" s="4" t="str">
        <f t="shared" si="55"/>
        <v>名称：NHK大分放送局　企画総務総務係&lt;br&gt;住所：大分市高砂町2番36号&lt;br&gt;施設分類：公共機関等&lt;br&gt;TEL：097-533-2801、097-533-2808&lt;br&gt;：佐伯市地域防災計画　資料編（R6.9月）より&lt;br&gt;：&lt;br&gt;：&lt;br&gt;</v>
      </c>
      <c r="D321" s="211"/>
      <c r="E321" s="245"/>
      <c r="F321" s="202" t="s">
        <v>4630</v>
      </c>
      <c r="G321" s="202">
        <v>33.238662134238801</v>
      </c>
      <c r="H321" s="202">
        <v>131.60227797584</v>
      </c>
      <c r="I321" s="245" t="s">
        <v>3273</v>
      </c>
      <c r="J321" s="245" t="s">
        <v>492</v>
      </c>
      <c r="K321" s="240" t="s">
        <v>4312</v>
      </c>
      <c r="L321" s="240" t="s">
        <v>3255</v>
      </c>
      <c r="M321" s="240"/>
      <c r="N321" s="240"/>
      <c r="O321" s="4" t="s">
        <v>4331</v>
      </c>
      <c r="P321" s="246">
        <v>1</v>
      </c>
      <c r="Q321" s="246"/>
      <c r="R321" s="246" t="str">
        <f t="shared" si="52"/>
        <v>FFFFFFFF</v>
      </c>
      <c r="S321" s="202">
        <v>100</v>
      </c>
      <c r="T321" s="202">
        <v>100</v>
      </c>
      <c r="U321" s="202">
        <v>100</v>
      </c>
      <c r="V321" s="202">
        <v>100</v>
      </c>
      <c r="X321" s="242"/>
      <c r="Z321" s="239">
        <f t="shared" si="56"/>
        <v>0</v>
      </c>
      <c r="AA321" s="253" t="s">
        <v>4179</v>
      </c>
      <c r="AB321" s="265" t="str">
        <f t="shared" si="59"/>
        <v>NHK大分放送局　企画総務総務係</v>
      </c>
      <c r="AC321" s="254" t="s">
        <v>4194</v>
      </c>
      <c r="AD321" s="254" t="s">
        <v>4181</v>
      </c>
      <c r="AE321" s="254">
        <f t="shared" si="60"/>
        <v>0</v>
      </c>
      <c r="AF321" s="254" t="s">
        <v>4182</v>
      </c>
      <c r="AG321" s="254" t="s">
        <v>4183</v>
      </c>
      <c r="AH321" s="74" t="str">
        <f t="shared" si="61"/>
        <v>名称：NHK大分放送局　企画総務総務係&lt;br&gt;住所：大分市高砂町2番36号&lt;br&gt;施設分類：公共機関等&lt;br&gt;TEL：097-533-2801、097-533-2808&lt;br&gt;：佐伯市地域防災計画　資料編（R6.9月）より&lt;br&gt;：&lt;br&gt;：&lt;br&gt;</v>
      </c>
      <c r="AI321" s="255" t="s">
        <v>4184</v>
      </c>
      <c r="AJ321" s="253" t="str">
        <f t="shared" si="53"/>
        <v>FFFFFFFF</v>
      </c>
      <c r="AK321" s="253" t="s">
        <v>4185</v>
      </c>
      <c r="AL321" s="265">
        <f t="shared" si="54"/>
        <v>1</v>
      </c>
      <c r="AM321" s="253" t="s">
        <v>4186</v>
      </c>
      <c r="AN321" s="253" t="s">
        <v>4187</v>
      </c>
      <c r="AO321" s="254">
        <f t="shared" si="57"/>
        <v>0</v>
      </c>
      <c r="AP321" s="253" t="s">
        <v>4188</v>
      </c>
      <c r="AQ321" s="74" t="str">
        <f t="shared" si="62"/>
        <v>https://cyberjapandata.gsi.go.jp/portal/sys/v4/symbols/386.png</v>
      </c>
      <c r="AR321" s="254" t="s">
        <v>4189</v>
      </c>
      <c r="AS321" s="254" t="s">
        <v>4190</v>
      </c>
      <c r="AT321" s="265">
        <f t="shared" si="63"/>
        <v>131.60227797584</v>
      </c>
      <c r="AU321" s="254" t="s">
        <v>4191</v>
      </c>
      <c r="AV321" s="265">
        <f t="shared" si="64"/>
        <v>33.238662134238801</v>
      </c>
      <c r="AW321" s="254" t="s">
        <v>4192</v>
      </c>
      <c r="AX321" s="254" t="s">
        <v>4193</v>
      </c>
      <c r="AY321" s="244" t="str">
        <f t="shared" si="58"/>
        <v>&lt;Placemark&gt;&lt;name&gt;NHK大分放送局　企画総務総務係&lt;/name&gt;&lt;Snippet maxLines="0"&gt;&lt;/Snippet&gt;&lt;description&gt;&lt;![CDATA[名称：NHK大分放送局　企画総務総務係&lt;br&gt;住所：大分市高砂町2番36号&lt;br&gt;施設分類：公共機関等&lt;br&gt;TEL：097-533-2801、097-533-2808&lt;br&gt;：佐伯市地域防災計画　資料編（R6.9月）より&lt;br&gt;：&lt;br&gt;：&lt;br&gt;]]&gt;&lt;/description&gt;&lt;Style&gt;&lt;IconStyle&gt;&lt;color&gt;FFFFFFFF&lt;/color&gt;&lt;scale&gt;1&lt;/scale&gt;&lt;heading&gt;0&lt;/heading&gt;&lt;Icon&gt;&lt;href&gt;https://cyberjapandata.gsi.go.jp/portal/sys/v4/symbols/386.png&lt;/href&gt;&lt;/Icon&gt;&lt;/IconStyle&gt;&lt;/Style&gt;&lt;Point&gt;&lt;coordinates&gt;131.60227797584,33.2386621342388&lt;/coordinates&gt;&lt;/Point&gt;&lt;/Placemark&gt;</v>
      </c>
    </row>
    <row r="322" spans="1:51">
      <c r="A322" s="198">
        <v>317</v>
      </c>
      <c r="B322" s="211" t="s">
        <v>5296</v>
      </c>
      <c r="C322" s="4" t="str">
        <f t="shared" si="55"/>
        <v>名称：（株）大分放送総務局総務部&lt;br&gt;住所：大分市今津留3丁目1番1号&lt;br&gt;施設分類：公共機関等&lt;br&gt;TEL：097-558-1111、097-558-0989&lt;br&gt;：佐伯市地域防災計画　資料編（R6.9月）より&lt;br&gt;：&lt;br&gt;：&lt;br&gt;</v>
      </c>
      <c r="D322" s="211"/>
      <c r="E322" s="245"/>
      <c r="F322" s="202" t="s">
        <v>4631</v>
      </c>
      <c r="G322" s="202">
        <v>33.241524153914398</v>
      </c>
      <c r="H322" s="202">
        <v>131.626900634024</v>
      </c>
      <c r="I322" s="245" t="s">
        <v>3273</v>
      </c>
      <c r="J322" s="245" t="s">
        <v>494</v>
      </c>
      <c r="K322" s="240" t="s">
        <v>4313</v>
      </c>
      <c r="L322" s="240" t="s">
        <v>3255</v>
      </c>
      <c r="M322" s="240"/>
      <c r="N322" s="240"/>
      <c r="O322" s="4" t="s">
        <v>4331</v>
      </c>
      <c r="P322" s="246">
        <v>1</v>
      </c>
      <c r="Q322" s="246"/>
      <c r="R322" s="246" t="str">
        <f t="shared" si="52"/>
        <v>FFFFFFFF</v>
      </c>
      <c r="S322" s="202">
        <v>100</v>
      </c>
      <c r="T322" s="202">
        <v>100</v>
      </c>
      <c r="U322" s="202">
        <v>100</v>
      </c>
      <c r="V322" s="202">
        <v>100</v>
      </c>
      <c r="X322" s="242"/>
      <c r="Z322" s="239">
        <f t="shared" si="56"/>
        <v>0</v>
      </c>
      <c r="AA322" s="253" t="s">
        <v>4179</v>
      </c>
      <c r="AB322" s="265" t="str">
        <f t="shared" si="59"/>
        <v>（株）大分放送総務局総務部</v>
      </c>
      <c r="AC322" s="254" t="s">
        <v>4194</v>
      </c>
      <c r="AD322" s="254" t="s">
        <v>4181</v>
      </c>
      <c r="AE322" s="254">
        <f t="shared" si="60"/>
        <v>0</v>
      </c>
      <c r="AF322" s="254" t="s">
        <v>4182</v>
      </c>
      <c r="AG322" s="254" t="s">
        <v>4183</v>
      </c>
      <c r="AH322" s="74" t="str">
        <f t="shared" si="61"/>
        <v>名称：（株）大分放送総務局総務部&lt;br&gt;住所：大分市今津留3丁目1番1号&lt;br&gt;施設分類：公共機関等&lt;br&gt;TEL：097-558-1111、097-558-0989&lt;br&gt;：佐伯市地域防災計画　資料編（R6.9月）より&lt;br&gt;：&lt;br&gt;：&lt;br&gt;</v>
      </c>
      <c r="AI322" s="255" t="s">
        <v>4184</v>
      </c>
      <c r="AJ322" s="253" t="str">
        <f t="shared" si="53"/>
        <v>FFFFFFFF</v>
      </c>
      <c r="AK322" s="253" t="s">
        <v>4185</v>
      </c>
      <c r="AL322" s="265">
        <f t="shared" si="54"/>
        <v>1</v>
      </c>
      <c r="AM322" s="253" t="s">
        <v>4186</v>
      </c>
      <c r="AN322" s="253" t="s">
        <v>4187</v>
      </c>
      <c r="AO322" s="254">
        <f t="shared" si="57"/>
        <v>0</v>
      </c>
      <c r="AP322" s="253" t="s">
        <v>4188</v>
      </c>
      <c r="AQ322" s="74" t="str">
        <f t="shared" si="62"/>
        <v>https://cyberjapandata.gsi.go.jp/portal/sys/v4/symbols/386.png</v>
      </c>
      <c r="AR322" s="254" t="s">
        <v>4189</v>
      </c>
      <c r="AS322" s="254" t="s">
        <v>4190</v>
      </c>
      <c r="AT322" s="265">
        <f t="shared" si="63"/>
        <v>131.626900634024</v>
      </c>
      <c r="AU322" s="254" t="s">
        <v>4191</v>
      </c>
      <c r="AV322" s="265">
        <f t="shared" si="64"/>
        <v>33.241524153914398</v>
      </c>
      <c r="AW322" s="254" t="s">
        <v>4192</v>
      </c>
      <c r="AX322" s="254" t="s">
        <v>4193</v>
      </c>
      <c r="AY322" s="244" t="str">
        <f t="shared" si="58"/>
        <v>&lt;Placemark&gt;&lt;name&gt;（株）大分放送総務局総務部&lt;/name&gt;&lt;Snippet maxLines="0"&gt;&lt;/Snippet&gt;&lt;description&gt;&lt;![CDATA[名称：（株）大分放送総務局総務部&lt;br&gt;住所：大分市今津留3丁目1番1号&lt;br&gt;施設分類：公共機関等&lt;br&gt;TEL：097-558-1111、097-558-0989&lt;br&gt;：佐伯市地域防災計画　資料編（R6.9月）より&lt;br&gt;：&lt;br&gt;：&lt;br&gt;]]&gt;&lt;/description&gt;&lt;Style&gt;&lt;IconStyle&gt;&lt;color&gt;FFFFFFFF&lt;/color&gt;&lt;scale&gt;1&lt;/scale&gt;&lt;heading&gt;0&lt;/heading&gt;&lt;Icon&gt;&lt;href&gt;https://cyberjapandata.gsi.go.jp/portal/sys/v4/symbols/386.png&lt;/href&gt;&lt;/Icon&gt;&lt;/IconStyle&gt;&lt;/Style&gt;&lt;Point&gt;&lt;coordinates&gt;131.626900634024,33.2415241539144&lt;/coordinates&gt;&lt;/Point&gt;&lt;/Placemark&gt;</v>
      </c>
    </row>
    <row r="323" spans="1:51">
      <c r="A323" s="198">
        <v>318</v>
      </c>
      <c r="B323" s="211" t="s">
        <v>5295</v>
      </c>
      <c r="C323" s="4" t="str">
        <f t="shared" si="55"/>
        <v>名称：（株）テレビ大分　総務局総務部&lt;br&gt;住所：大分市春日浦843-25&lt;br&gt;施設分類：公共機関等&lt;br&gt;TEL：097-532-9111、097-537-5521&lt;br&gt;：佐伯市地域防災計画　資料編（R6.9月）より&lt;br&gt;：&lt;br&gt;：&lt;br&gt;</v>
      </c>
      <c r="D323" s="211"/>
      <c r="E323" s="202"/>
      <c r="F323" s="202" t="s">
        <v>4632</v>
      </c>
      <c r="G323" s="202">
        <v>33.246964320153999</v>
      </c>
      <c r="H323" s="202">
        <v>131.59726683573999</v>
      </c>
      <c r="I323" s="202" t="s">
        <v>3273</v>
      </c>
      <c r="J323" s="202" t="s">
        <v>496</v>
      </c>
      <c r="K323" s="240" t="s">
        <v>4314</v>
      </c>
      <c r="L323" s="240" t="s">
        <v>3255</v>
      </c>
      <c r="M323" s="240"/>
      <c r="N323" s="240"/>
      <c r="O323" s="4" t="s">
        <v>4331</v>
      </c>
      <c r="P323" s="246">
        <v>1</v>
      </c>
      <c r="Q323" s="246"/>
      <c r="R323" s="246" t="str">
        <f t="shared" si="52"/>
        <v>FFFFFFFF</v>
      </c>
      <c r="S323" s="202">
        <v>100</v>
      </c>
      <c r="T323" s="202">
        <v>100</v>
      </c>
      <c r="U323" s="202">
        <v>100</v>
      </c>
      <c r="V323" s="202">
        <v>100</v>
      </c>
      <c r="X323" s="242"/>
      <c r="Z323" s="239">
        <f t="shared" si="56"/>
        <v>0</v>
      </c>
      <c r="AA323" s="253" t="s">
        <v>4179</v>
      </c>
      <c r="AB323" s="265" t="str">
        <f t="shared" si="59"/>
        <v>（株）テレビ大分　総務局総務部</v>
      </c>
      <c r="AC323" s="254" t="s">
        <v>4194</v>
      </c>
      <c r="AD323" s="254" t="s">
        <v>4181</v>
      </c>
      <c r="AE323" s="254">
        <f t="shared" si="60"/>
        <v>0</v>
      </c>
      <c r="AF323" s="254" t="s">
        <v>4182</v>
      </c>
      <c r="AG323" s="254" t="s">
        <v>4183</v>
      </c>
      <c r="AH323" s="74" t="str">
        <f t="shared" si="61"/>
        <v>名称：（株）テレビ大分　総務局総務部&lt;br&gt;住所：大分市春日浦843-25&lt;br&gt;施設分類：公共機関等&lt;br&gt;TEL：097-532-9111、097-537-5521&lt;br&gt;：佐伯市地域防災計画　資料編（R6.9月）より&lt;br&gt;：&lt;br&gt;：&lt;br&gt;</v>
      </c>
      <c r="AI323" s="255" t="s">
        <v>4184</v>
      </c>
      <c r="AJ323" s="253" t="str">
        <f t="shared" si="53"/>
        <v>FFFFFFFF</v>
      </c>
      <c r="AK323" s="253" t="s">
        <v>4185</v>
      </c>
      <c r="AL323" s="265">
        <f t="shared" si="54"/>
        <v>1</v>
      </c>
      <c r="AM323" s="253" t="s">
        <v>4186</v>
      </c>
      <c r="AN323" s="253" t="s">
        <v>4187</v>
      </c>
      <c r="AO323" s="254">
        <f t="shared" si="57"/>
        <v>0</v>
      </c>
      <c r="AP323" s="253" t="s">
        <v>4188</v>
      </c>
      <c r="AQ323" s="74" t="str">
        <f t="shared" si="62"/>
        <v>https://cyberjapandata.gsi.go.jp/portal/sys/v4/symbols/386.png</v>
      </c>
      <c r="AR323" s="254" t="s">
        <v>4189</v>
      </c>
      <c r="AS323" s="254" t="s">
        <v>4190</v>
      </c>
      <c r="AT323" s="265">
        <f t="shared" si="63"/>
        <v>131.59726683573999</v>
      </c>
      <c r="AU323" s="254" t="s">
        <v>4191</v>
      </c>
      <c r="AV323" s="265">
        <f t="shared" si="64"/>
        <v>33.246964320153999</v>
      </c>
      <c r="AW323" s="254" t="s">
        <v>4192</v>
      </c>
      <c r="AX323" s="254" t="s">
        <v>4193</v>
      </c>
      <c r="AY323" s="244" t="str">
        <f t="shared" si="58"/>
        <v>&lt;Placemark&gt;&lt;name&gt;（株）テレビ大分　総務局総務部&lt;/name&gt;&lt;Snippet maxLines="0"&gt;&lt;/Snippet&gt;&lt;description&gt;&lt;![CDATA[名称：（株）テレビ大分　総務局総務部&lt;br&gt;住所：大分市春日浦843-25&lt;br&gt;施設分類：公共機関等&lt;br&gt;TEL：097-532-9111、097-537-5521&lt;br&gt;：佐伯市地域防災計画　資料編（R6.9月）より&lt;br&gt;：&lt;br&gt;：&lt;br&gt;]]&gt;&lt;/description&gt;&lt;Style&gt;&lt;IconStyle&gt;&lt;color&gt;FFFFFFFF&lt;/color&gt;&lt;scale&gt;1&lt;/scale&gt;&lt;heading&gt;0&lt;/heading&gt;&lt;Icon&gt;&lt;href&gt;https://cyberjapandata.gsi.go.jp/portal/sys/v4/symbols/386.png&lt;/href&gt;&lt;/Icon&gt;&lt;/IconStyle&gt;&lt;/Style&gt;&lt;Point&gt;&lt;coordinates&gt;131.59726683574,33.246964320154&lt;/coordinates&gt;&lt;/Point&gt;&lt;/Placemark&gt;</v>
      </c>
    </row>
    <row r="324" spans="1:51">
      <c r="A324" s="198">
        <v>319</v>
      </c>
      <c r="B324" s="211" t="s">
        <v>5294</v>
      </c>
      <c r="C324" s="4" t="str">
        <f t="shared" si="55"/>
        <v>名称：（株）大分朝日放送　総務局総務部&lt;br&gt;住所：大分市新川西12組&lt;br&gt;施設分類：公共機関等&lt;br&gt;TEL：097-538-8506、097-538-8507&lt;br&gt;：佐伯市地域防災計画　資料編（R6.9月）より&lt;br&gt;：&lt;br&gt;：&lt;br&gt;</v>
      </c>
      <c r="D324" s="211"/>
      <c r="E324" s="202"/>
      <c r="F324" s="202" t="s">
        <v>4633</v>
      </c>
      <c r="G324" s="202">
        <v>33.249223467976698</v>
      </c>
      <c r="H324" s="202">
        <v>131.60544741682699</v>
      </c>
      <c r="I324" s="202" t="s">
        <v>3273</v>
      </c>
      <c r="J324" s="202" t="s">
        <v>498</v>
      </c>
      <c r="K324" s="240" t="s">
        <v>4315</v>
      </c>
      <c r="L324" s="240" t="s">
        <v>3255</v>
      </c>
      <c r="M324" s="240"/>
      <c r="N324" s="240"/>
      <c r="O324" s="4" t="s">
        <v>4331</v>
      </c>
      <c r="P324" s="246">
        <v>1</v>
      </c>
      <c r="Q324" s="246"/>
      <c r="R324" s="246" t="str">
        <f t="shared" si="52"/>
        <v>FFFFFFFF</v>
      </c>
      <c r="S324" s="202">
        <v>100</v>
      </c>
      <c r="T324" s="202">
        <v>100</v>
      </c>
      <c r="U324" s="202">
        <v>100</v>
      </c>
      <c r="V324" s="202">
        <v>100</v>
      </c>
      <c r="X324" s="242"/>
      <c r="Z324" s="239">
        <f t="shared" si="56"/>
        <v>0</v>
      </c>
      <c r="AA324" s="253" t="s">
        <v>4179</v>
      </c>
      <c r="AB324" s="265" t="str">
        <f t="shared" si="59"/>
        <v>（株）大分朝日放送　総務局総務部</v>
      </c>
      <c r="AC324" s="254" t="s">
        <v>4194</v>
      </c>
      <c r="AD324" s="254" t="s">
        <v>4181</v>
      </c>
      <c r="AE324" s="254">
        <f t="shared" si="60"/>
        <v>0</v>
      </c>
      <c r="AF324" s="254" t="s">
        <v>4182</v>
      </c>
      <c r="AG324" s="254" t="s">
        <v>4183</v>
      </c>
      <c r="AH324" s="74" t="str">
        <f t="shared" si="61"/>
        <v>名称：（株）大分朝日放送　総務局総務部&lt;br&gt;住所：大分市新川西12組&lt;br&gt;施設分類：公共機関等&lt;br&gt;TEL：097-538-8506、097-538-8507&lt;br&gt;：佐伯市地域防災計画　資料編（R6.9月）より&lt;br&gt;：&lt;br&gt;：&lt;br&gt;</v>
      </c>
      <c r="AI324" s="255" t="s">
        <v>4184</v>
      </c>
      <c r="AJ324" s="253" t="str">
        <f t="shared" si="53"/>
        <v>FFFFFFFF</v>
      </c>
      <c r="AK324" s="253" t="s">
        <v>4185</v>
      </c>
      <c r="AL324" s="265">
        <f t="shared" si="54"/>
        <v>1</v>
      </c>
      <c r="AM324" s="253" t="s">
        <v>4186</v>
      </c>
      <c r="AN324" s="253" t="s">
        <v>4187</v>
      </c>
      <c r="AO324" s="254">
        <f t="shared" si="57"/>
        <v>0</v>
      </c>
      <c r="AP324" s="253" t="s">
        <v>4188</v>
      </c>
      <c r="AQ324" s="74" t="str">
        <f t="shared" si="62"/>
        <v>https://cyberjapandata.gsi.go.jp/portal/sys/v4/symbols/386.png</v>
      </c>
      <c r="AR324" s="254" t="s">
        <v>4189</v>
      </c>
      <c r="AS324" s="254" t="s">
        <v>4190</v>
      </c>
      <c r="AT324" s="265">
        <f t="shared" si="63"/>
        <v>131.60544741682699</v>
      </c>
      <c r="AU324" s="254" t="s">
        <v>4191</v>
      </c>
      <c r="AV324" s="265">
        <f t="shared" si="64"/>
        <v>33.249223467976698</v>
      </c>
      <c r="AW324" s="254" t="s">
        <v>4192</v>
      </c>
      <c r="AX324" s="254" t="s">
        <v>4193</v>
      </c>
      <c r="AY324" s="244" t="str">
        <f t="shared" si="58"/>
        <v>&lt;Placemark&gt;&lt;name&gt;（株）大分朝日放送　総務局総務部&lt;/name&gt;&lt;Snippet maxLines="0"&gt;&lt;/Snippet&gt;&lt;description&gt;&lt;![CDATA[名称：（株）大分朝日放送　総務局総務部&lt;br&gt;住所：大分市新川西12組&lt;br&gt;施設分類：公共機関等&lt;br&gt;TEL：097-538-8506、097-538-8507&lt;br&gt;：佐伯市地域防災計画　資料編（R6.9月）より&lt;br&gt;：&lt;br&gt;：&lt;br&gt;]]&gt;&lt;/description&gt;&lt;Style&gt;&lt;IconStyle&gt;&lt;color&gt;FFFFFFFF&lt;/color&gt;&lt;scale&gt;1&lt;/scale&gt;&lt;heading&gt;0&lt;/heading&gt;&lt;Icon&gt;&lt;href&gt;https://cyberjapandata.gsi.go.jp/portal/sys/v4/symbols/386.png&lt;/href&gt;&lt;/Icon&gt;&lt;/IconStyle&gt;&lt;/Style&gt;&lt;Point&gt;&lt;coordinates&gt;131.605447416827,33.2492234679767&lt;/coordinates&gt;&lt;/Point&gt;&lt;/Placemark&gt;</v>
      </c>
    </row>
    <row r="325" spans="1:51">
      <c r="A325" s="198">
        <v>320</v>
      </c>
      <c r="B325" s="211" t="s">
        <v>5293</v>
      </c>
      <c r="C325" s="4" t="str">
        <f t="shared" si="55"/>
        <v>名称：（株）エフエム大分　放送部&lt;br&gt;住所：大分市東春日町17番19号&lt;br&gt;施設分類：公共機関等&lt;br&gt;TEL：097-534-8888、097-534-0612&lt;br&gt;：佐伯市地域防災計画　資料編（R6.9月）より&lt;br&gt;：春日町ではなく、大分市府内町３丁目８−８ ハニカムプラザ 4F&lt;br&gt;：&lt;br&gt;</v>
      </c>
      <c r="D325" s="211"/>
      <c r="E325" s="245"/>
      <c r="F325" s="202" t="s">
        <v>4634</v>
      </c>
      <c r="G325" s="202">
        <v>33.238235254104801</v>
      </c>
      <c r="H325" s="202">
        <v>131.610184300903</v>
      </c>
      <c r="I325" s="245" t="s">
        <v>3273</v>
      </c>
      <c r="J325" s="245" t="s">
        <v>3274</v>
      </c>
      <c r="K325" s="240" t="s">
        <v>4316</v>
      </c>
      <c r="L325" s="240" t="s">
        <v>3255</v>
      </c>
      <c r="M325" s="240" t="s">
        <v>3275</v>
      </c>
      <c r="N325" s="240"/>
      <c r="O325" s="4" t="s">
        <v>4331</v>
      </c>
      <c r="P325" s="246">
        <v>1</v>
      </c>
      <c r="Q325" s="246"/>
      <c r="R325" s="246" t="str">
        <f t="shared" si="52"/>
        <v>FFFFFFFF</v>
      </c>
      <c r="S325" s="202">
        <v>100</v>
      </c>
      <c r="T325" s="202">
        <v>100</v>
      </c>
      <c r="U325" s="202">
        <v>100</v>
      </c>
      <c r="V325" s="202">
        <v>100</v>
      </c>
      <c r="X325" s="242"/>
      <c r="Z325" s="239">
        <f t="shared" si="56"/>
        <v>0</v>
      </c>
      <c r="AA325" s="253" t="s">
        <v>4179</v>
      </c>
      <c r="AB325" s="265" t="str">
        <f t="shared" si="59"/>
        <v>（株）エフエム大分　放送部</v>
      </c>
      <c r="AC325" s="254" t="s">
        <v>4194</v>
      </c>
      <c r="AD325" s="254" t="s">
        <v>4181</v>
      </c>
      <c r="AE325" s="254">
        <f t="shared" si="60"/>
        <v>0</v>
      </c>
      <c r="AF325" s="254" t="s">
        <v>4182</v>
      </c>
      <c r="AG325" s="254" t="s">
        <v>4183</v>
      </c>
      <c r="AH325" s="74" t="str">
        <f t="shared" si="61"/>
        <v>名称：（株）エフエム大分　放送部&lt;br&gt;住所：大分市東春日町17番19号&lt;br&gt;施設分類：公共機関等&lt;br&gt;TEL：097-534-8888、097-534-0612&lt;br&gt;：佐伯市地域防災計画　資料編（R6.9月）より&lt;br&gt;：春日町ではなく、大分市府内町３丁目８−８ ハニカムプラザ 4F&lt;br&gt;：&lt;br&gt;</v>
      </c>
      <c r="AI325" s="255" t="s">
        <v>4184</v>
      </c>
      <c r="AJ325" s="253" t="str">
        <f t="shared" si="53"/>
        <v>FFFFFFFF</v>
      </c>
      <c r="AK325" s="253" t="s">
        <v>4185</v>
      </c>
      <c r="AL325" s="265">
        <f t="shared" si="54"/>
        <v>1</v>
      </c>
      <c r="AM325" s="253" t="s">
        <v>4186</v>
      </c>
      <c r="AN325" s="253" t="s">
        <v>4187</v>
      </c>
      <c r="AO325" s="254">
        <f t="shared" si="57"/>
        <v>0</v>
      </c>
      <c r="AP325" s="253" t="s">
        <v>4188</v>
      </c>
      <c r="AQ325" s="74" t="str">
        <f t="shared" si="62"/>
        <v>https://cyberjapandata.gsi.go.jp/portal/sys/v4/symbols/386.png</v>
      </c>
      <c r="AR325" s="254" t="s">
        <v>4189</v>
      </c>
      <c r="AS325" s="254" t="s">
        <v>4190</v>
      </c>
      <c r="AT325" s="265">
        <f t="shared" si="63"/>
        <v>131.610184300903</v>
      </c>
      <c r="AU325" s="254" t="s">
        <v>4191</v>
      </c>
      <c r="AV325" s="265">
        <f t="shared" si="64"/>
        <v>33.238235254104801</v>
      </c>
      <c r="AW325" s="254" t="s">
        <v>4192</v>
      </c>
      <c r="AX325" s="254" t="s">
        <v>4193</v>
      </c>
      <c r="AY325" s="244" t="str">
        <f t="shared" si="58"/>
        <v>&lt;Placemark&gt;&lt;name&gt;（株）エフエム大分　放送部&lt;/name&gt;&lt;Snippet maxLines="0"&gt;&lt;/Snippet&gt;&lt;description&gt;&lt;![CDATA[名称：（株）エフエム大分　放送部&lt;br&gt;住所：大分市東春日町17番19号&lt;br&gt;施設分類：公共機関等&lt;br&gt;TEL：097-534-8888、097-534-0612&lt;br&gt;：佐伯市地域防災計画　資料編（R6.9月）より&lt;br&gt;：春日町ではなく、大分市府内町３丁目８−８ ハニカムプラザ 4F&lt;br&gt;：&lt;br&gt;]]&gt;&lt;/description&gt;&lt;Style&gt;&lt;IconStyle&gt;&lt;color&gt;FFFFFFFF&lt;/color&gt;&lt;scale&gt;1&lt;/scale&gt;&lt;heading&gt;0&lt;/heading&gt;&lt;Icon&gt;&lt;href&gt;https://cyberjapandata.gsi.go.jp/portal/sys/v4/symbols/386.png&lt;/href&gt;&lt;/Icon&gt;&lt;/IconStyle&gt;&lt;/Style&gt;&lt;Point&gt;&lt;coordinates&gt;131.610184300903,33.2382352541048&lt;/coordinates&gt;&lt;/Point&gt;&lt;/Placemark&gt;</v>
      </c>
    </row>
    <row r="326" spans="1:51">
      <c r="A326" s="198">
        <v>321</v>
      </c>
      <c r="B326" s="211" t="s">
        <v>5292</v>
      </c>
      <c r="C326" s="4" t="str">
        <f t="shared" si="55"/>
        <v>名称：（株）ケーブルテレビ　佐伯業務部&lt;br&gt;住所：佐伯市池船町20番3号&lt;br&gt;施設分類：公共機関等&lt;br&gt;TEL：0972-22-9811&lt;br&gt;：佐伯市地域防災計画　資料編（R6.9月）より&lt;br&gt;：&lt;br&gt;：&lt;br&gt;</v>
      </c>
      <c r="D326" s="211"/>
      <c r="E326" s="245"/>
      <c r="F326" s="202" t="s">
        <v>4635</v>
      </c>
      <c r="G326" s="202">
        <v>32.9524126474806</v>
      </c>
      <c r="H326" s="202">
        <v>131.89446453624799</v>
      </c>
      <c r="I326" s="245" t="s">
        <v>3273</v>
      </c>
      <c r="J326" s="245" t="s">
        <v>502</v>
      </c>
      <c r="K326" s="240" t="s">
        <v>500</v>
      </c>
      <c r="L326" s="240" t="s">
        <v>3255</v>
      </c>
      <c r="M326" s="240"/>
      <c r="N326" s="240"/>
      <c r="O326" s="4" t="s">
        <v>4331</v>
      </c>
      <c r="P326" s="246">
        <v>1</v>
      </c>
      <c r="Q326" s="246"/>
      <c r="R326" s="246" t="str">
        <f t="shared" ref="R326:R389" si="65">IF(OR(S326="",T326="",U326="",V326="")=TRUE,"ffffffff",DEC2HEX(S326/100*255,2)&amp;DEC2HEX(T326/100*255,2)&amp;DEC2HEX(U326/100*255,2)&amp;DEC2HEX(V326/100*255,2))</f>
        <v>FFFFFFFF</v>
      </c>
      <c r="S326" s="202">
        <v>100</v>
      </c>
      <c r="T326" s="202">
        <v>100</v>
      </c>
      <c r="U326" s="202">
        <v>100</v>
      </c>
      <c r="V326" s="202">
        <v>100</v>
      </c>
      <c r="X326" s="242"/>
      <c r="Z326" s="239">
        <f t="shared" si="56"/>
        <v>0</v>
      </c>
      <c r="AA326" s="253" t="s">
        <v>4179</v>
      </c>
      <c r="AB326" s="265" t="str">
        <f t="shared" si="59"/>
        <v>（株）ケーブルテレビ　佐伯業務部</v>
      </c>
      <c r="AC326" s="254" t="s">
        <v>4194</v>
      </c>
      <c r="AD326" s="254" t="s">
        <v>4181</v>
      </c>
      <c r="AE326" s="254">
        <f t="shared" si="60"/>
        <v>0</v>
      </c>
      <c r="AF326" s="254" t="s">
        <v>4182</v>
      </c>
      <c r="AG326" s="254" t="s">
        <v>4183</v>
      </c>
      <c r="AH326" s="74" t="str">
        <f t="shared" si="61"/>
        <v>名称：（株）ケーブルテレビ　佐伯業務部&lt;br&gt;住所：佐伯市池船町20番3号&lt;br&gt;施設分類：公共機関等&lt;br&gt;TEL：0972-22-9811&lt;br&gt;：佐伯市地域防災計画　資料編（R6.9月）より&lt;br&gt;：&lt;br&gt;：&lt;br&gt;</v>
      </c>
      <c r="AI326" s="255" t="s">
        <v>4184</v>
      </c>
      <c r="AJ326" s="253" t="str">
        <f t="shared" ref="AJ326:AJ389" si="66">R326</f>
        <v>FFFFFFFF</v>
      </c>
      <c r="AK326" s="253" t="s">
        <v>4185</v>
      </c>
      <c r="AL326" s="265">
        <f t="shared" ref="AL326:AL389" si="67">IF(OR(P326="",P326=0)=TRUE,1,P326)</f>
        <v>1</v>
      </c>
      <c r="AM326" s="253" t="s">
        <v>4186</v>
      </c>
      <c r="AN326" s="253" t="s">
        <v>4187</v>
      </c>
      <c r="AO326" s="254">
        <f t="shared" si="57"/>
        <v>0</v>
      </c>
      <c r="AP326" s="253" t="s">
        <v>4188</v>
      </c>
      <c r="AQ326" s="74" t="str">
        <f t="shared" si="62"/>
        <v>https://cyberjapandata.gsi.go.jp/portal/sys/v4/symbols/386.png</v>
      </c>
      <c r="AR326" s="254" t="s">
        <v>4189</v>
      </c>
      <c r="AS326" s="254" t="s">
        <v>4190</v>
      </c>
      <c r="AT326" s="265">
        <f t="shared" si="63"/>
        <v>131.89446453624799</v>
      </c>
      <c r="AU326" s="254" t="s">
        <v>4191</v>
      </c>
      <c r="AV326" s="265">
        <f t="shared" si="64"/>
        <v>32.9524126474806</v>
      </c>
      <c r="AW326" s="254" t="s">
        <v>4192</v>
      </c>
      <c r="AX326" s="254" t="s">
        <v>4193</v>
      </c>
      <c r="AY326" s="244" t="str">
        <f t="shared" si="58"/>
        <v>&lt;Placemark&gt;&lt;name&gt;（株）ケーブルテレビ　佐伯業務部&lt;/name&gt;&lt;Snippet maxLines="0"&gt;&lt;/Snippet&gt;&lt;description&gt;&lt;![CDATA[名称：（株）ケーブルテレビ　佐伯業務部&lt;br&gt;住所：佐伯市池船町20番3号&lt;br&gt;施設分類：公共機関等&lt;br&gt;TEL：0972-22-9811&lt;br&gt;：佐伯市地域防災計画　資料編（R6.9月）より&lt;br&gt;：&lt;br&gt;：&lt;br&gt;]]&gt;&lt;/description&gt;&lt;Style&gt;&lt;IconStyle&gt;&lt;color&gt;FFFFFFFF&lt;/color&gt;&lt;scale&gt;1&lt;/scale&gt;&lt;heading&gt;0&lt;/heading&gt;&lt;Icon&gt;&lt;href&gt;https://cyberjapandata.gsi.go.jp/portal/sys/v4/symbols/386.png&lt;/href&gt;&lt;/Icon&gt;&lt;/IconStyle&gt;&lt;/Style&gt;&lt;Point&gt;&lt;coordinates&gt;131.894464536248,32.9524126474806&lt;/coordinates&gt;&lt;/Point&gt;&lt;/Placemark&gt;</v>
      </c>
    </row>
    <row r="327" spans="1:51">
      <c r="A327" s="198">
        <v>322</v>
      </c>
      <c r="B327" s="211" t="s">
        <v>5291</v>
      </c>
      <c r="C327" s="4" t="str">
        <f t="shared" ref="C327:C390" si="68">B$5&amp;"："&amp;B327&amp;"&lt;br&gt;"&amp;J$5&amp;"："&amp;J327&amp;"&lt;br&gt;"&amp;I$5&amp;"："&amp;I327&amp;"&lt;br&gt;"&amp;K$5&amp;"："&amp;K327&amp;"&lt;br&gt;"&amp;L$5&amp;"："&amp;L327&amp;"&lt;br&gt;"&amp;M$5&amp;"："&amp;M327&amp;"&lt;br&gt;"&amp;N$5&amp;"："&amp;N327&amp;"&lt;br&gt;"</f>
        <v>名称：さいき市民放送（株）　エフエムさいき&lt;br&gt;住所：佐伯市池船町21番5号&lt;br&gt;施設分類：公共機関等&lt;br&gt;TEL：0972-22-0763&lt;br&gt;：佐伯市地域防災計画　資料編（R6.9月）より&lt;br&gt;：&lt;br&gt;：&lt;br&gt;</v>
      </c>
      <c r="D327" s="211"/>
      <c r="E327" s="245"/>
      <c r="F327" s="202" t="s">
        <v>4636</v>
      </c>
      <c r="G327" s="202">
        <v>32.951586413305002</v>
      </c>
      <c r="H327" s="202">
        <v>131.89409323541801</v>
      </c>
      <c r="I327" s="245" t="s">
        <v>3273</v>
      </c>
      <c r="J327" s="245" t="s">
        <v>505</v>
      </c>
      <c r="K327" s="240" t="s">
        <v>503</v>
      </c>
      <c r="L327" s="240" t="s">
        <v>3255</v>
      </c>
      <c r="M327" s="240"/>
      <c r="N327" s="240"/>
      <c r="O327" s="4" t="s">
        <v>4331</v>
      </c>
      <c r="P327" s="246">
        <v>1</v>
      </c>
      <c r="Q327" s="246"/>
      <c r="R327" s="246" t="str">
        <f t="shared" si="65"/>
        <v>FFFFFFFF</v>
      </c>
      <c r="S327" s="202">
        <v>100</v>
      </c>
      <c r="T327" s="202">
        <v>100</v>
      </c>
      <c r="U327" s="202">
        <v>100</v>
      </c>
      <c r="V327" s="202">
        <v>100</v>
      </c>
      <c r="X327" s="242"/>
      <c r="Z327" s="239">
        <f t="shared" ref="Z327:Z390" si="69">IF(H327="",1,0)</f>
        <v>0</v>
      </c>
      <c r="AA327" s="253" t="s">
        <v>4179</v>
      </c>
      <c r="AB327" s="265" t="str">
        <f t="shared" si="59"/>
        <v>さいき市民放送（株）　エフエムさいき</v>
      </c>
      <c r="AC327" s="254" t="s">
        <v>4194</v>
      </c>
      <c r="AD327" s="254" t="s">
        <v>4181</v>
      </c>
      <c r="AE327" s="254">
        <f t="shared" si="60"/>
        <v>0</v>
      </c>
      <c r="AF327" s="254" t="s">
        <v>4182</v>
      </c>
      <c r="AG327" s="254" t="s">
        <v>4183</v>
      </c>
      <c r="AH327" s="74" t="str">
        <f t="shared" si="61"/>
        <v>名称：さいき市民放送（株）　エフエムさいき&lt;br&gt;住所：佐伯市池船町21番5号&lt;br&gt;施設分類：公共機関等&lt;br&gt;TEL：0972-22-0763&lt;br&gt;：佐伯市地域防災計画　資料編（R6.9月）より&lt;br&gt;：&lt;br&gt;：&lt;br&gt;</v>
      </c>
      <c r="AI327" s="255" t="s">
        <v>4184</v>
      </c>
      <c r="AJ327" s="253" t="str">
        <f t="shared" si="66"/>
        <v>FFFFFFFF</v>
      </c>
      <c r="AK327" s="253" t="s">
        <v>4185</v>
      </c>
      <c r="AL327" s="265">
        <f t="shared" si="67"/>
        <v>1</v>
      </c>
      <c r="AM327" s="253" t="s">
        <v>4186</v>
      </c>
      <c r="AN327" s="253" t="s">
        <v>4187</v>
      </c>
      <c r="AO327" s="254">
        <f t="shared" ref="AO327:AO390" si="70">Q327</f>
        <v>0</v>
      </c>
      <c r="AP327" s="253" t="s">
        <v>4188</v>
      </c>
      <c r="AQ327" s="74" t="str">
        <f t="shared" si="62"/>
        <v>https://cyberjapandata.gsi.go.jp/portal/sys/v4/symbols/386.png</v>
      </c>
      <c r="AR327" s="254" t="s">
        <v>4189</v>
      </c>
      <c r="AS327" s="254" t="s">
        <v>4190</v>
      </c>
      <c r="AT327" s="265">
        <f t="shared" si="63"/>
        <v>131.89409323541801</v>
      </c>
      <c r="AU327" s="254" t="s">
        <v>4191</v>
      </c>
      <c r="AV327" s="265">
        <f t="shared" si="64"/>
        <v>32.951586413305002</v>
      </c>
      <c r="AW327" s="254" t="s">
        <v>4192</v>
      </c>
      <c r="AX327" s="254" t="s">
        <v>4193</v>
      </c>
      <c r="AY327" s="244" t="str">
        <f t="shared" ref="AY327:AY390" si="71">IF(AB327=0,"",IF(Z327=1,CONCATENATE(AA327,AB327,AC327,AD327,AE327,AF327,AG327,AH327,AI327,AJ327,AK327,AL327,AM327,AN327,AO327,AP327,AQ327,AR327,AX327),CONCATENATE(AA327,AB327,AC327,AG327,AH327,AI327,AJ327,AK327,AL327,AM327,AN327,AO327,AP327,AQ327,AR327,AS327,AT327,AU327,AV327,AW327,AX327)))</f>
        <v>&lt;Placemark&gt;&lt;name&gt;さいき市民放送（株）　エフエムさいき&lt;/name&gt;&lt;Snippet maxLines="0"&gt;&lt;/Snippet&gt;&lt;description&gt;&lt;![CDATA[名称：さいき市民放送（株）　エフエムさいき&lt;br&gt;住所：佐伯市池船町21番5号&lt;br&gt;施設分類：公共機関等&lt;br&gt;TEL：0972-22-0763&lt;br&gt;：佐伯市地域防災計画　資料編（R6.9月）より&lt;br&gt;：&lt;br&gt;：&lt;br&gt;]]&gt;&lt;/description&gt;&lt;Style&gt;&lt;IconStyle&gt;&lt;color&gt;FFFFFFFF&lt;/color&gt;&lt;scale&gt;1&lt;/scale&gt;&lt;heading&gt;0&lt;/heading&gt;&lt;Icon&gt;&lt;href&gt;https://cyberjapandata.gsi.go.jp/portal/sys/v4/symbols/386.png&lt;/href&gt;&lt;/Icon&gt;&lt;/IconStyle&gt;&lt;/Style&gt;&lt;Point&gt;&lt;coordinates&gt;131.894093235418,32.951586413305&lt;/coordinates&gt;&lt;/Point&gt;&lt;/Placemark&gt;</v>
      </c>
    </row>
    <row r="328" spans="1:51">
      <c r="A328" s="198">
        <v>323</v>
      </c>
      <c r="B328" s="211" t="s">
        <v>5265</v>
      </c>
      <c r="C328" s="4" t="str">
        <f t="shared" si="68"/>
        <v>名称：佐伯市総合運動公園&lt;br&gt;住所：佐伯市長谷2614&lt;br&gt;施設分類：備蓄倉庫&lt;br&gt;TEL：&lt;br&gt;：防災拠点・輸送拠点（緊急輸送基地）&lt;br&gt;：&lt;br&gt;：&lt;br&gt;</v>
      </c>
      <c r="D328" s="211"/>
      <c r="E328" s="202"/>
      <c r="F328" s="202" t="s">
        <v>4637</v>
      </c>
      <c r="G328" s="202">
        <v>32.930073627568298</v>
      </c>
      <c r="H328" s="202">
        <v>131.86264185679801</v>
      </c>
      <c r="I328" s="202" t="s">
        <v>3276</v>
      </c>
      <c r="J328" s="202" t="s">
        <v>3220</v>
      </c>
      <c r="K328" s="240"/>
      <c r="L328" s="240" t="s">
        <v>709</v>
      </c>
      <c r="M328" s="240"/>
      <c r="N328" s="240"/>
      <c r="O328" s="4" t="s">
        <v>4327</v>
      </c>
      <c r="P328" s="246">
        <v>1</v>
      </c>
      <c r="Q328" s="246"/>
      <c r="R328" s="246" t="str">
        <f t="shared" si="65"/>
        <v>FFFFFFFF</v>
      </c>
      <c r="S328" s="202">
        <v>100</v>
      </c>
      <c r="T328" s="202">
        <v>100</v>
      </c>
      <c r="U328" s="202">
        <v>100</v>
      </c>
      <c r="V328" s="202">
        <v>100</v>
      </c>
      <c r="X328" s="242"/>
      <c r="Z328" s="239">
        <f t="shared" si="69"/>
        <v>0</v>
      </c>
      <c r="AA328" s="253" t="s">
        <v>4179</v>
      </c>
      <c r="AB328" s="265" t="str">
        <f t="shared" ref="AB328:AB391" si="72">B328</f>
        <v>佐伯市総合運動公園</v>
      </c>
      <c r="AC328" s="254" t="s">
        <v>4194</v>
      </c>
      <c r="AD328" s="254" t="s">
        <v>4181</v>
      </c>
      <c r="AE328" s="254">
        <f t="shared" ref="AE328:AE391" si="73">D328</f>
        <v>0</v>
      </c>
      <c r="AF328" s="254" t="s">
        <v>4182</v>
      </c>
      <c r="AG328" s="254" t="s">
        <v>4183</v>
      </c>
      <c r="AH328" s="74" t="str">
        <f t="shared" ref="AH328:AH391" si="74">C328</f>
        <v>名称：佐伯市総合運動公園&lt;br&gt;住所：佐伯市長谷2614&lt;br&gt;施設分類：備蓄倉庫&lt;br&gt;TEL：&lt;br&gt;：防災拠点・輸送拠点（緊急輸送基地）&lt;br&gt;：&lt;br&gt;：&lt;br&gt;</v>
      </c>
      <c r="AI328" s="255" t="s">
        <v>4184</v>
      </c>
      <c r="AJ328" s="253" t="str">
        <f t="shared" si="66"/>
        <v>FFFFFFFF</v>
      </c>
      <c r="AK328" s="253" t="s">
        <v>4185</v>
      </c>
      <c r="AL328" s="265">
        <f t="shared" si="67"/>
        <v>1</v>
      </c>
      <c r="AM328" s="253" t="s">
        <v>4186</v>
      </c>
      <c r="AN328" s="253" t="s">
        <v>4187</v>
      </c>
      <c r="AO328" s="254">
        <f t="shared" si="70"/>
        <v>0</v>
      </c>
      <c r="AP328" s="253" t="s">
        <v>4188</v>
      </c>
      <c r="AQ328" s="74" t="str">
        <f t="shared" ref="AQ328:AQ391" si="75">O328</f>
        <v>https://cyberjapandata.gsi.go.jp/portal/sys/v4/symbols/515.png</v>
      </c>
      <c r="AR328" s="254" t="s">
        <v>4189</v>
      </c>
      <c r="AS328" s="254" t="s">
        <v>4190</v>
      </c>
      <c r="AT328" s="265">
        <f t="shared" ref="AT328:AT391" si="76">H328</f>
        <v>131.86264185679801</v>
      </c>
      <c r="AU328" s="254" t="s">
        <v>4191</v>
      </c>
      <c r="AV328" s="265">
        <f t="shared" ref="AV328:AV391" si="77">G328</f>
        <v>32.930073627568298</v>
      </c>
      <c r="AW328" s="254" t="s">
        <v>4192</v>
      </c>
      <c r="AX328" s="254" t="s">
        <v>4193</v>
      </c>
      <c r="AY328" s="244" t="str">
        <f t="shared" si="71"/>
        <v>&lt;Placemark&gt;&lt;name&gt;佐伯市総合運動公園&lt;/name&gt;&lt;Snippet maxLines="0"&gt;&lt;/Snippet&gt;&lt;description&gt;&lt;![CDATA[名称：佐伯市総合運動公園&lt;br&gt;住所：佐伯市長谷2614&lt;br&gt;施設分類：備蓄倉庫&lt;br&gt;TEL：&lt;br&gt;：防災拠点・輸送拠点（緊急輸送基地）&lt;br&gt;：&lt;br&gt;：&lt;br&gt;]]&gt;&lt;/description&gt;&lt;Style&gt;&lt;IconStyle&gt;&lt;color&gt;FFFFFFFF&lt;/color&gt;&lt;scale&gt;1&lt;/scale&gt;&lt;heading&gt;0&lt;/heading&gt;&lt;Icon&gt;&lt;href&gt;https://cyberjapandata.gsi.go.jp/portal/sys/v4/symbols/515.png&lt;/href&gt;&lt;/Icon&gt;&lt;/IconStyle&gt;&lt;/Style&gt;&lt;Point&gt;&lt;coordinates&gt;131.862641856798,32.9300736275683&lt;/coordinates&gt;&lt;/Point&gt;&lt;/Placemark&gt;</v>
      </c>
    </row>
    <row r="329" spans="1:51">
      <c r="A329" s="198">
        <v>324</v>
      </c>
      <c r="B329" s="211" t="s">
        <v>5290</v>
      </c>
      <c r="C329" s="4" t="str">
        <f t="shared" si="68"/>
        <v>名称：市役所倉庫&lt;br&gt;住所：佐伯市中村南町1番1号&lt;br&gt;施設分類：備蓄倉庫&lt;br&gt;TEL：&lt;br&gt;：災害備蓄倉庫&lt;br&gt;：&lt;br&gt;：&lt;br&gt;</v>
      </c>
      <c r="D329" s="211"/>
      <c r="E329" s="202"/>
      <c r="F329" s="202" t="s">
        <v>4638</v>
      </c>
      <c r="G329" s="202">
        <v>32.959910220126098</v>
      </c>
      <c r="H329" s="202">
        <v>131.899977559446</v>
      </c>
      <c r="I329" s="202" t="s">
        <v>3276</v>
      </c>
      <c r="J329" s="202" t="s">
        <v>698</v>
      </c>
      <c r="K329" s="240"/>
      <c r="L329" s="240" t="s">
        <v>680</v>
      </c>
      <c r="M329" s="240"/>
      <c r="N329" s="240"/>
      <c r="O329" s="4" t="s">
        <v>4327</v>
      </c>
      <c r="P329" s="246">
        <v>1</v>
      </c>
      <c r="Q329" s="246"/>
      <c r="R329" s="246" t="str">
        <f t="shared" si="65"/>
        <v>FFFFFFFF</v>
      </c>
      <c r="S329" s="202">
        <v>100</v>
      </c>
      <c r="T329" s="202">
        <v>100</v>
      </c>
      <c r="U329" s="202">
        <v>100</v>
      </c>
      <c r="V329" s="202">
        <v>100</v>
      </c>
      <c r="X329" s="242"/>
      <c r="Z329" s="239">
        <f t="shared" si="69"/>
        <v>0</v>
      </c>
      <c r="AA329" s="253" t="s">
        <v>4179</v>
      </c>
      <c r="AB329" s="265" t="str">
        <f t="shared" si="72"/>
        <v>市役所倉庫</v>
      </c>
      <c r="AC329" s="254" t="s">
        <v>4194</v>
      </c>
      <c r="AD329" s="254" t="s">
        <v>4181</v>
      </c>
      <c r="AE329" s="254">
        <f t="shared" si="73"/>
        <v>0</v>
      </c>
      <c r="AF329" s="254" t="s">
        <v>4182</v>
      </c>
      <c r="AG329" s="254" t="s">
        <v>4183</v>
      </c>
      <c r="AH329" s="74" t="str">
        <f t="shared" si="74"/>
        <v>名称：市役所倉庫&lt;br&gt;住所：佐伯市中村南町1番1号&lt;br&gt;施設分類：備蓄倉庫&lt;br&gt;TEL：&lt;br&gt;：災害備蓄倉庫&lt;br&gt;：&lt;br&gt;：&lt;br&gt;</v>
      </c>
      <c r="AI329" s="255" t="s">
        <v>4184</v>
      </c>
      <c r="AJ329" s="253" t="str">
        <f t="shared" si="66"/>
        <v>FFFFFFFF</v>
      </c>
      <c r="AK329" s="253" t="s">
        <v>4185</v>
      </c>
      <c r="AL329" s="265">
        <f t="shared" si="67"/>
        <v>1</v>
      </c>
      <c r="AM329" s="253" t="s">
        <v>4186</v>
      </c>
      <c r="AN329" s="253" t="s">
        <v>4187</v>
      </c>
      <c r="AO329" s="254">
        <f t="shared" si="70"/>
        <v>0</v>
      </c>
      <c r="AP329" s="253" t="s">
        <v>4188</v>
      </c>
      <c r="AQ329" s="74" t="str">
        <f t="shared" si="75"/>
        <v>https://cyberjapandata.gsi.go.jp/portal/sys/v4/symbols/515.png</v>
      </c>
      <c r="AR329" s="254" t="s">
        <v>4189</v>
      </c>
      <c r="AS329" s="254" t="s">
        <v>4190</v>
      </c>
      <c r="AT329" s="265">
        <f t="shared" si="76"/>
        <v>131.899977559446</v>
      </c>
      <c r="AU329" s="254" t="s">
        <v>4191</v>
      </c>
      <c r="AV329" s="265">
        <f t="shared" si="77"/>
        <v>32.959910220126098</v>
      </c>
      <c r="AW329" s="254" t="s">
        <v>4192</v>
      </c>
      <c r="AX329" s="254" t="s">
        <v>4193</v>
      </c>
      <c r="AY329" s="244" t="str">
        <f t="shared" si="71"/>
        <v>&lt;Placemark&gt;&lt;name&gt;市役所倉庫&lt;/name&gt;&lt;Snippet maxLines="0"&gt;&lt;/Snippet&gt;&lt;description&gt;&lt;![CDATA[名称：市役所倉庫&lt;br&gt;住所：佐伯市中村南町1番1号&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131.899977559446,32.9599102201261&lt;/coordinates&gt;&lt;/Point&gt;&lt;/Placemark&gt;</v>
      </c>
    </row>
    <row r="330" spans="1:51">
      <c r="A330" s="198">
        <v>325</v>
      </c>
      <c r="B330" s="211" t="s">
        <v>5289</v>
      </c>
      <c r="C330" s="4" t="str">
        <f t="shared" si="68"/>
        <v>名称：市役所公用車管理室倉庫&lt;br&gt;住所：佐伯市中村南町1番1号&lt;br&gt;施設分類：備蓄倉庫&lt;br&gt;TEL：&lt;br&gt;：災害備蓄倉庫&lt;br&gt;：&lt;br&gt;：&lt;br&gt;</v>
      </c>
      <c r="D330" s="211"/>
      <c r="E330" s="245"/>
      <c r="F330" s="202" t="s">
        <v>4639</v>
      </c>
      <c r="G330" s="202">
        <v>32.9597072375295</v>
      </c>
      <c r="H330" s="202">
        <v>131.90045315444101</v>
      </c>
      <c r="I330" s="245" t="s">
        <v>3276</v>
      </c>
      <c r="J330" s="245" t="s">
        <v>698</v>
      </c>
      <c r="K330" s="240"/>
      <c r="L330" s="240" t="s">
        <v>680</v>
      </c>
      <c r="M330" s="240"/>
      <c r="N330" s="240"/>
      <c r="O330" s="4" t="s">
        <v>4327</v>
      </c>
      <c r="P330" s="246">
        <v>1</v>
      </c>
      <c r="Q330" s="246"/>
      <c r="R330" s="246" t="str">
        <f t="shared" si="65"/>
        <v>FFFFFFFF</v>
      </c>
      <c r="S330" s="202">
        <v>100</v>
      </c>
      <c r="T330" s="202">
        <v>100</v>
      </c>
      <c r="U330" s="202">
        <v>100</v>
      </c>
      <c r="V330" s="202">
        <v>100</v>
      </c>
      <c r="X330" s="242"/>
      <c r="Z330" s="239">
        <f t="shared" si="69"/>
        <v>0</v>
      </c>
      <c r="AA330" s="253" t="s">
        <v>4179</v>
      </c>
      <c r="AB330" s="265" t="str">
        <f t="shared" si="72"/>
        <v>市役所公用車管理室倉庫</v>
      </c>
      <c r="AC330" s="254" t="s">
        <v>4194</v>
      </c>
      <c r="AD330" s="254" t="s">
        <v>4181</v>
      </c>
      <c r="AE330" s="254">
        <f t="shared" si="73"/>
        <v>0</v>
      </c>
      <c r="AF330" s="254" t="s">
        <v>4182</v>
      </c>
      <c r="AG330" s="254" t="s">
        <v>4183</v>
      </c>
      <c r="AH330" s="74" t="str">
        <f t="shared" si="74"/>
        <v>名称：市役所公用車管理室倉庫&lt;br&gt;住所：佐伯市中村南町1番1号&lt;br&gt;施設分類：備蓄倉庫&lt;br&gt;TEL：&lt;br&gt;：災害備蓄倉庫&lt;br&gt;：&lt;br&gt;：&lt;br&gt;</v>
      </c>
      <c r="AI330" s="255" t="s">
        <v>4184</v>
      </c>
      <c r="AJ330" s="253" t="str">
        <f t="shared" si="66"/>
        <v>FFFFFFFF</v>
      </c>
      <c r="AK330" s="253" t="s">
        <v>4185</v>
      </c>
      <c r="AL330" s="265">
        <f t="shared" si="67"/>
        <v>1</v>
      </c>
      <c r="AM330" s="253" t="s">
        <v>4186</v>
      </c>
      <c r="AN330" s="253" t="s">
        <v>4187</v>
      </c>
      <c r="AO330" s="254">
        <f t="shared" si="70"/>
        <v>0</v>
      </c>
      <c r="AP330" s="253" t="s">
        <v>4188</v>
      </c>
      <c r="AQ330" s="74" t="str">
        <f t="shared" si="75"/>
        <v>https://cyberjapandata.gsi.go.jp/portal/sys/v4/symbols/515.png</v>
      </c>
      <c r="AR330" s="254" t="s">
        <v>4189</v>
      </c>
      <c r="AS330" s="254" t="s">
        <v>4190</v>
      </c>
      <c r="AT330" s="265">
        <f t="shared" si="76"/>
        <v>131.90045315444101</v>
      </c>
      <c r="AU330" s="254" t="s">
        <v>4191</v>
      </c>
      <c r="AV330" s="265">
        <f t="shared" si="77"/>
        <v>32.9597072375295</v>
      </c>
      <c r="AW330" s="254" t="s">
        <v>4192</v>
      </c>
      <c r="AX330" s="254" t="s">
        <v>4193</v>
      </c>
      <c r="AY330" s="244" t="str">
        <f t="shared" si="71"/>
        <v>&lt;Placemark&gt;&lt;name&gt;市役所公用車管理室倉庫&lt;/name&gt;&lt;Snippet maxLines="0"&gt;&lt;/Snippet&gt;&lt;description&gt;&lt;![CDATA[名称：市役所公用車管理室倉庫&lt;br&gt;住所：佐伯市中村南町1番1号&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131.900453154441,32.9597072375295&lt;/coordinates&gt;&lt;/Point&gt;&lt;/Placemark&gt;</v>
      </c>
    </row>
    <row r="331" spans="1:51">
      <c r="A331" s="198">
        <v>326</v>
      </c>
      <c r="B331" s="211" t="s">
        <v>5288</v>
      </c>
      <c r="C331" s="4" t="str">
        <f t="shared" si="68"/>
        <v>名称：堅田水防倉庫&lt;br&gt;住所：佐伯市大字長良539番地&lt;br&gt;施設分類：備蓄倉庫&lt;br&gt;TEL：&lt;br&gt;：災害備蓄倉庫&lt;br&gt;：&lt;br&gt;：&lt;br&gt;</v>
      </c>
      <c r="D331" s="211"/>
      <c r="E331" s="245"/>
      <c r="F331" s="202" t="s">
        <v>4640</v>
      </c>
      <c r="G331" s="202">
        <v>32.929290623725898</v>
      </c>
      <c r="H331" s="202">
        <v>131.874140429454</v>
      </c>
      <c r="I331" s="245" t="s">
        <v>3276</v>
      </c>
      <c r="J331" s="245" t="s">
        <v>697</v>
      </c>
      <c r="K331" s="240"/>
      <c r="L331" s="240" t="s">
        <v>680</v>
      </c>
      <c r="M331" s="240"/>
      <c r="N331" s="240"/>
      <c r="O331" s="4" t="s">
        <v>4327</v>
      </c>
      <c r="P331" s="246">
        <v>1</v>
      </c>
      <c r="Q331" s="246"/>
      <c r="R331" s="246" t="str">
        <f t="shared" si="65"/>
        <v>FFFFFFFF</v>
      </c>
      <c r="S331" s="202">
        <v>100</v>
      </c>
      <c r="T331" s="202">
        <v>100</v>
      </c>
      <c r="U331" s="202">
        <v>100</v>
      </c>
      <c r="V331" s="202">
        <v>100</v>
      </c>
      <c r="X331" s="242"/>
      <c r="Z331" s="239">
        <f t="shared" si="69"/>
        <v>0</v>
      </c>
      <c r="AA331" s="253" t="s">
        <v>4179</v>
      </c>
      <c r="AB331" s="265" t="str">
        <f t="shared" si="72"/>
        <v>堅田水防倉庫</v>
      </c>
      <c r="AC331" s="254" t="s">
        <v>4194</v>
      </c>
      <c r="AD331" s="254" t="s">
        <v>4181</v>
      </c>
      <c r="AE331" s="254">
        <f t="shared" si="73"/>
        <v>0</v>
      </c>
      <c r="AF331" s="254" t="s">
        <v>4182</v>
      </c>
      <c r="AG331" s="254" t="s">
        <v>4183</v>
      </c>
      <c r="AH331" s="74" t="str">
        <f t="shared" si="74"/>
        <v>名称：堅田水防倉庫&lt;br&gt;住所：佐伯市大字長良539番地&lt;br&gt;施設分類：備蓄倉庫&lt;br&gt;TEL：&lt;br&gt;：災害備蓄倉庫&lt;br&gt;：&lt;br&gt;：&lt;br&gt;</v>
      </c>
      <c r="AI331" s="255" t="s">
        <v>4184</v>
      </c>
      <c r="AJ331" s="253" t="str">
        <f t="shared" si="66"/>
        <v>FFFFFFFF</v>
      </c>
      <c r="AK331" s="253" t="s">
        <v>4185</v>
      </c>
      <c r="AL331" s="265">
        <f t="shared" si="67"/>
        <v>1</v>
      </c>
      <c r="AM331" s="253" t="s">
        <v>4186</v>
      </c>
      <c r="AN331" s="253" t="s">
        <v>4187</v>
      </c>
      <c r="AO331" s="254">
        <f t="shared" si="70"/>
        <v>0</v>
      </c>
      <c r="AP331" s="253" t="s">
        <v>4188</v>
      </c>
      <c r="AQ331" s="74" t="str">
        <f t="shared" si="75"/>
        <v>https://cyberjapandata.gsi.go.jp/portal/sys/v4/symbols/515.png</v>
      </c>
      <c r="AR331" s="254" t="s">
        <v>4189</v>
      </c>
      <c r="AS331" s="254" t="s">
        <v>4190</v>
      </c>
      <c r="AT331" s="265">
        <f t="shared" si="76"/>
        <v>131.874140429454</v>
      </c>
      <c r="AU331" s="254" t="s">
        <v>4191</v>
      </c>
      <c r="AV331" s="265">
        <f t="shared" si="77"/>
        <v>32.929290623725898</v>
      </c>
      <c r="AW331" s="254" t="s">
        <v>4192</v>
      </c>
      <c r="AX331" s="254" t="s">
        <v>4193</v>
      </c>
      <c r="AY331" s="244" t="str">
        <f t="shared" si="71"/>
        <v>&lt;Placemark&gt;&lt;name&gt;堅田水防倉庫&lt;/name&gt;&lt;Snippet maxLines="0"&gt;&lt;/Snippet&gt;&lt;description&gt;&lt;![CDATA[名称：堅田水防倉庫&lt;br&gt;住所：佐伯市大字長良539番地&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131.874140429454,32.9292906237259&lt;/coordinates&gt;&lt;/Point&gt;&lt;/Placemark&gt;</v>
      </c>
    </row>
    <row r="332" spans="1:51">
      <c r="A332" s="198">
        <v>327</v>
      </c>
      <c r="B332" s="211" t="s">
        <v>5287</v>
      </c>
      <c r="C332" s="4" t="str">
        <f t="shared" si="68"/>
        <v>名称：東町水防倉庫&lt;br&gt;住所：佐伯市東町25&lt;br&gt;施設分類：備蓄倉庫&lt;br&gt;TEL：&lt;br&gt;：災害備蓄倉庫&lt;br&gt;：&lt;br&gt;：&lt;br&gt;</v>
      </c>
      <c r="D332" s="211"/>
      <c r="E332" s="202"/>
      <c r="F332" s="202" t="s">
        <v>4641</v>
      </c>
      <c r="G332" s="202">
        <v>32.967322985665703</v>
      </c>
      <c r="H332" s="202">
        <v>131.910324445496</v>
      </c>
      <c r="I332" s="202" t="s">
        <v>3276</v>
      </c>
      <c r="J332" s="202" t="s">
        <v>718</v>
      </c>
      <c r="K332" s="240"/>
      <c r="L332" s="240" t="s">
        <v>680</v>
      </c>
      <c r="M332" s="240"/>
      <c r="N332" s="240"/>
      <c r="O332" s="4" t="s">
        <v>4327</v>
      </c>
      <c r="P332" s="246">
        <v>1</v>
      </c>
      <c r="Q332" s="246"/>
      <c r="R332" s="246" t="str">
        <f t="shared" si="65"/>
        <v>FFFFFFFF</v>
      </c>
      <c r="S332" s="202">
        <v>100</v>
      </c>
      <c r="T332" s="202">
        <v>100</v>
      </c>
      <c r="U332" s="202">
        <v>100</v>
      </c>
      <c r="V332" s="202">
        <v>100</v>
      </c>
      <c r="X332" s="242"/>
      <c r="Z332" s="239">
        <f t="shared" si="69"/>
        <v>0</v>
      </c>
      <c r="AA332" s="253" t="s">
        <v>4179</v>
      </c>
      <c r="AB332" s="265" t="str">
        <f t="shared" si="72"/>
        <v>東町水防倉庫</v>
      </c>
      <c r="AC332" s="254" t="s">
        <v>4194</v>
      </c>
      <c r="AD332" s="254" t="s">
        <v>4181</v>
      </c>
      <c r="AE332" s="254">
        <f t="shared" si="73"/>
        <v>0</v>
      </c>
      <c r="AF332" s="254" t="s">
        <v>4182</v>
      </c>
      <c r="AG332" s="254" t="s">
        <v>4183</v>
      </c>
      <c r="AH332" s="74" t="str">
        <f t="shared" si="74"/>
        <v>名称：東町水防倉庫&lt;br&gt;住所：佐伯市東町25&lt;br&gt;施設分類：備蓄倉庫&lt;br&gt;TEL：&lt;br&gt;：災害備蓄倉庫&lt;br&gt;：&lt;br&gt;：&lt;br&gt;</v>
      </c>
      <c r="AI332" s="255" t="s">
        <v>4184</v>
      </c>
      <c r="AJ332" s="253" t="str">
        <f t="shared" si="66"/>
        <v>FFFFFFFF</v>
      </c>
      <c r="AK332" s="253" t="s">
        <v>4185</v>
      </c>
      <c r="AL332" s="265">
        <f t="shared" si="67"/>
        <v>1</v>
      </c>
      <c r="AM332" s="253" t="s">
        <v>4186</v>
      </c>
      <c r="AN332" s="253" t="s">
        <v>4187</v>
      </c>
      <c r="AO332" s="254">
        <f t="shared" si="70"/>
        <v>0</v>
      </c>
      <c r="AP332" s="253" t="s">
        <v>4188</v>
      </c>
      <c r="AQ332" s="74" t="str">
        <f t="shared" si="75"/>
        <v>https://cyberjapandata.gsi.go.jp/portal/sys/v4/symbols/515.png</v>
      </c>
      <c r="AR332" s="254" t="s">
        <v>4189</v>
      </c>
      <c r="AS332" s="254" t="s">
        <v>4190</v>
      </c>
      <c r="AT332" s="265">
        <f t="shared" si="76"/>
        <v>131.910324445496</v>
      </c>
      <c r="AU332" s="254" t="s">
        <v>4191</v>
      </c>
      <c r="AV332" s="265">
        <f t="shared" si="77"/>
        <v>32.967322985665703</v>
      </c>
      <c r="AW332" s="254" t="s">
        <v>4192</v>
      </c>
      <c r="AX332" s="254" t="s">
        <v>4193</v>
      </c>
      <c r="AY332" s="244" t="str">
        <f t="shared" si="71"/>
        <v>&lt;Placemark&gt;&lt;name&gt;東町水防倉庫&lt;/name&gt;&lt;Snippet maxLines="0"&gt;&lt;/Snippet&gt;&lt;description&gt;&lt;![CDATA[名称：東町水防倉庫&lt;br&gt;住所：佐伯市東町25&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131.910324445496,32.9673229856657&lt;/coordinates&gt;&lt;/Point&gt;&lt;/Placemark&gt;</v>
      </c>
    </row>
    <row r="333" spans="1:51">
      <c r="A333" s="198">
        <v>328</v>
      </c>
      <c r="B333" s="211" t="s">
        <v>5286</v>
      </c>
      <c r="C333" s="4" t="str">
        <f t="shared" si="68"/>
        <v>名称：木立公民館&lt;br&gt;住所：佐伯市大字木立890番地&lt;br&gt;施設分類：備蓄倉庫&lt;br&gt;TEL：&lt;br&gt;：災害備蓄倉庫&lt;br&gt;：&lt;br&gt;：&lt;br&gt;</v>
      </c>
      <c r="D333" s="211"/>
      <c r="E333" s="202"/>
      <c r="F333" s="202" t="s">
        <v>4642</v>
      </c>
      <c r="G333" s="202">
        <v>32.924012928879399</v>
      </c>
      <c r="H333" s="202">
        <v>131.929143805123</v>
      </c>
      <c r="I333" s="202" t="s">
        <v>3276</v>
      </c>
      <c r="J333" s="202" t="s">
        <v>280</v>
      </c>
      <c r="K333" s="240"/>
      <c r="L333" s="240" t="s">
        <v>680</v>
      </c>
      <c r="M333" s="240"/>
      <c r="N333" s="240"/>
      <c r="O333" s="4" t="s">
        <v>4327</v>
      </c>
      <c r="P333" s="246">
        <v>1</v>
      </c>
      <c r="Q333" s="246"/>
      <c r="R333" s="246" t="str">
        <f t="shared" si="65"/>
        <v>FFFFFFFF</v>
      </c>
      <c r="S333" s="202">
        <v>100</v>
      </c>
      <c r="T333" s="202">
        <v>100</v>
      </c>
      <c r="U333" s="202">
        <v>100</v>
      </c>
      <c r="V333" s="202">
        <v>100</v>
      </c>
      <c r="X333" s="242"/>
      <c r="Z333" s="239">
        <f t="shared" si="69"/>
        <v>0</v>
      </c>
      <c r="AA333" s="253" t="s">
        <v>4179</v>
      </c>
      <c r="AB333" s="265" t="str">
        <f t="shared" si="72"/>
        <v>木立公民館</v>
      </c>
      <c r="AC333" s="254" t="s">
        <v>4194</v>
      </c>
      <c r="AD333" s="254" t="s">
        <v>4181</v>
      </c>
      <c r="AE333" s="254">
        <f t="shared" si="73"/>
        <v>0</v>
      </c>
      <c r="AF333" s="254" t="s">
        <v>4182</v>
      </c>
      <c r="AG333" s="254" t="s">
        <v>4183</v>
      </c>
      <c r="AH333" s="74" t="str">
        <f t="shared" si="74"/>
        <v>名称：木立公民館&lt;br&gt;住所：佐伯市大字木立890番地&lt;br&gt;施設分類：備蓄倉庫&lt;br&gt;TEL：&lt;br&gt;：災害備蓄倉庫&lt;br&gt;：&lt;br&gt;：&lt;br&gt;</v>
      </c>
      <c r="AI333" s="255" t="s">
        <v>4184</v>
      </c>
      <c r="AJ333" s="253" t="str">
        <f t="shared" si="66"/>
        <v>FFFFFFFF</v>
      </c>
      <c r="AK333" s="253" t="s">
        <v>4185</v>
      </c>
      <c r="AL333" s="265">
        <f t="shared" si="67"/>
        <v>1</v>
      </c>
      <c r="AM333" s="253" t="s">
        <v>4186</v>
      </c>
      <c r="AN333" s="253" t="s">
        <v>4187</v>
      </c>
      <c r="AO333" s="254">
        <f t="shared" si="70"/>
        <v>0</v>
      </c>
      <c r="AP333" s="253" t="s">
        <v>4188</v>
      </c>
      <c r="AQ333" s="74" t="str">
        <f t="shared" si="75"/>
        <v>https://cyberjapandata.gsi.go.jp/portal/sys/v4/symbols/515.png</v>
      </c>
      <c r="AR333" s="254" t="s">
        <v>4189</v>
      </c>
      <c r="AS333" s="254" t="s">
        <v>4190</v>
      </c>
      <c r="AT333" s="265">
        <f t="shared" si="76"/>
        <v>131.929143805123</v>
      </c>
      <c r="AU333" s="254" t="s">
        <v>4191</v>
      </c>
      <c r="AV333" s="265">
        <f t="shared" si="77"/>
        <v>32.924012928879399</v>
      </c>
      <c r="AW333" s="254" t="s">
        <v>4192</v>
      </c>
      <c r="AX333" s="254" t="s">
        <v>4193</v>
      </c>
      <c r="AY333" s="244" t="str">
        <f t="shared" si="71"/>
        <v>&lt;Placemark&gt;&lt;name&gt;木立公民館&lt;/name&gt;&lt;Snippet maxLines="0"&gt;&lt;/Snippet&gt;&lt;description&gt;&lt;![CDATA[名称：木立公民館&lt;br&gt;住所：佐伯市大字木立890番地&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131.929143805123,32.9240129288794&lt;/coordinates&gt;&lt;/Point&gt;&lt;/Placemark&gt;</v>
      </c>
    </row>
    <row r="334" spans="1:51">
      <c r="A334" s="198">
        <v>329</v>
      </c>
      <c r="B334" s="211" t="s">
        <v>5285</v>
      </c>
      <c r="C334" s="4" t="str">
        <f t="shared" si="68"/>
        <v>名称：上浦振興局&lt;br&gt;住所：佐伯市上浦大字津井浦1400番地3&lt;br&gt;施設分類：備蓄倉庫&lt;br&gt;TEL：&lt;br&gt;：災害備蓄倉庫&lt;br&gt;：&lt;br&gt;：&lt;br&gt;</v>
      </c>
      <c r="D334" s="211"/>
      <c r="E334" s="245"/>
      <c r="F334" s="202" t="s">
        <v>4643</v>
      </c>
      <c r="G334" s="202">
        <v>33.053154271753598</v>
      </c>
      <c r="H334" s="202">
        <v>131.93076311616099</v>
      </c>
      <c r="I334" s="245" t="s">
        <v>3276</v>
      </c>
      <c r="J334" s="245" t="s">
        <v>699</v>
      </c>
      <c r="K334" s="240"/>
      <c r="L334" s="240" t="s">
        <v>680</v>
      </c>
      <c r="M334" s="240"/>
      <c r="N334" s="240"/>
      <c r="O334" s="4" t="s">
        <v>4327</v>
      </c>
      <c r="P334" s="246">
        <v>1</v>
      </c>
      <c r="Q334" s="246"/>
      <c r="R334" s="246" t="str">
        <f t="shared" si="65"/>
        <v>FFFFFFFF</v>
      </c>
      <c r="S334" s="202">
        <v>100</v>
      </c>
      <c r="T334" s="202">
        <v>100</v>
      </c>
      <c r="U334" s="202">
        <v>100</v>
      </c>
      <c r="V334" s="202">
        <v>100</v>
      </c>
      <c r="X334" s="242"/>
      <c r="Z334" s="239">
        <f t="shared" si="69"/>
        <v>0</v>
      </c>
      <c r="AA334" s="253" t="s">
        <v>4179</v>
      </c>
      <c r="AB334" s="265" t="str">
        <f t="shared" si="72"/>
        <v>上浦振興局</v>
      </c>
      <c r="AC334" s="254" t="s">
        <v>4194</v>
      </c>
      <c r="AD334" s="254" t="s">
        <v>4181</v>
      </c>
      <c r="AE334" s="254">
        <f t="shared" si="73"/>
        <v>0</v>
      </c>
      <c r="AF334" s="254" t="s">
        <v>4182</v>
      </c>
      <c r="AG334" s="254" t="s">
        <v>4183</v>
      </c>
      <c r="AH334" s="74" t="str">
        <f t="shared" si="74"/>
        <v>名称：上浦振興局&lt;br&gt;住所：佐伯市上浦大字津井浦1400番地3&lt;br&gt;施設分類：備蓄倉庫&lt;br&gt;TEL：&lt;br&gt;：災害備蓄倉庫&lt;br&gt;：&lt;br&gt;：&lt;br&gt;</v>
      </c>
      <c r="AI334" s="255" t="s">
        <v>4184</v>
      </c>
      <c r="AJ334" s="253" t="str">
        <f t="shared" si="66"/>
        <v>FFFFFFFF</v>
      </c>
      <c r="AK334" s="253" t="s">
        <v>4185</v>
      </c>
      <c r="AL334" s="265">
        <f t="shared" si="67"/>
        <v>1</v>
      </c>
      <c r="AM334" s="253" t="s">
        <v>4186</v>
      </c>
      <c r="AN334" s="253" t="s">
        <v>4187</v>
      </c>
      <c r="AO334" s="254">
        <f t="shared" si="70"/>
        <v>0</v>
      </c>
      <c r="AP334" s="253" t="s">
        <v>4188</v>
      </c>
      <c r="AQ334" s="74" t="str">
        <f t="shared" si="75"/>
        <v>https://cyberjapandata.gsi.go.jp/portal/sys/v4/symbols/515.png</v>
      </c>
      <c r="AR334" s="254" t="s">
        <v>4189</v>
      </c>
      <c r="AS334" s="254" t="s">
        <v>4190</v>
      </c>
      <c r="AT334" s="265">
        <f t="shared" si="76"/>
        <v>131.93076311616099</v>
      </c>
      <c r="AU334" s="254" t="s">
        <v>4191</v>
      </c>
      <c r="AV334" s="265">
        <f t="shared" si="77"/>
        <v>33.053154271753598</v>
      </c>
      <c r="AW334" s="254" t="s">
        <v>4192</v>
      </c>
      <c r="AX334" s="254" t="s">
        <v>4193</v>
      </c>
      <c r="AY334" s="244" t="str">
        <f t="shared" si="71"/>
        <v>&lt;Placemark&gt;&lt;name&gt;上浦振興局&lt;/name&gt;&lt;Snippet maxLines="0"&gt;&lt;/Snippet&gt;&lt;description&gt;&lt;![CDATA[名称：上浦振興局&lt;br&gt;住所：佐伯市上浦大字津井浦1400番地3&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131.930763116161,33.0531542717536&lt;/coordinates&gt;&lt;/Point&gt;&lt;/Placemark&gt;</v>
      </c>
    </row>
    <row r="335" spans="1:51">
      <c r="A335" s="198">
        <v>330</v>
      </c>
      <c r="B335" s="211" t="s">
        <v>5284</v>
      </c>
      <c r="C335" s="4" t="str">
        <f t="shared" si="68"/>
        <v>名称：弥生振興局防災備蓄倉庫&lt;br&gt;住所：弥生大字上小倉656番地1&lt;br&gt;施設分類：備蓄倉庫&lt;br&gt;TEL：&lt;br&gt;：災害備蓄倉庫&lt;br&gt;：&lt;br&gt;：&lt;br&gt;</v>
      </c>
      <c r="D335" s="211"/>
      <c r="E335" s="245"/>
      <c r="F335" s="202" t="s">
        <v>4644</v>
      </c>
      <c r="G335" s="202">
        <v>32.968703000705901</v>
      </c>
      <c r="H335" s="202">
        <v>131.83722018030599</v>
      </c>
      <c r="I335" s="245" t="s">
        <v>3276</v>
      </c>
      <c r="J335" s="245" t="s">
        <v>3227</v>
      </c>
      <c r="K335" s="240"/>
      <c r="L335" s="240" t="s">
        <v>680</v>
      </c>
      <c r="M335" s="240"/>
      <c r="N335" s="240"/>
      <c r="O335" s="4" t="s">
        <v>4327</v>
      </c>
      <c r="P335" s="246">
        <v>1</v>
      </c>
      <c r="Q335" s="246"/>
      <c r="R335" s="246" t="str">
        <f t="shared" si="65"/>
        <v>FFFFFFFF</v>
      </c>
      <c r="S335" s="202">
        <v>100</v>
      </c>
      <c r="T335" s="202">
        <v>100</v>
      </c>
      <c r="U335" s="202">
        <v>100</v>
      </c>
      <c r="V335" s="202">
        <v>100</v>
      </c>
      <c r="X335" s="242"/>
      <c r="Z335" s="239">
        <f t="shared" si="69"/>
        <v>0</v>
      </c>
      <c r="AA335" s="253" t="s">
        <v>4179</v>
      </c>
      <c r="AB335" s="265" t="str">
        <f t="shared" si="72"/>
        <v>弥生振興局防災備蓄倉庫</v>
      </c>
      <c r="AC335" s="254" t="s">
        <v>4194</v>
      </c>
      <c r="AD335" s="254" t="s">
        <v>4181</v>
      </c>
      <c r="AE335" s="254">
        <f t="shared" si="73"/>
        <v>0</v>
      </c>
      <c r="AF335" s="254" t="s">
        <v>4182</v>
      </c>
      <c r="AG335" s="254" t="s">
        <v>4183</v>
      </c>
      <c r="AH335" s="74" t="str">
        <f t="shared" si="74"/>
        <v>名称：弥生振興局防災備蓄倉庫&lt;br&gt;住所：弥生大字上小倉656番地1&lt;br&gt;施設分類：備蓄倉庫&lt;br&gt;TEL：&lt;br&gt;：災害備蓄倉庫&lt;br&gt;：&lt;br&gt;：&lt;br&gt;</v>
      </c>
      <c r="AI335" s="255" t="s">
        <v>4184</v>
      </c>
      <c r="AJ335" s="253" t="str">
        <f t="shared" si="66"/>
        <v>FFFFFFFF</v>
      </c>
      <c r="AK335" s="253" t="s">
        <v>4185</v>
      </c>
      <c r="AL335" s="265">
        <f t="shared" si="67"/>
        <v>1</v>
      </c>
      <c r="AM335" s="253" t="s">
        <v>4186</v>
      </c>
      <c r="AN335" s="253" t="s">
        <v>4187</v>
      </c>
      <c r="AO335" s="254">
        <f t="shared" si="70"/>
        <v>0</v>
      </c>
      <c r="AP335" s="253" t="s">
        <v>4188</v>
      </c>
      <c r="AQ335" s="74" t="str">
        <f t="shared" si="75"/>
        <v>https://cyberjapandata.gsi.go.jp/portal/sys/v4/symbols/515.png</v>
      </c>
      <c r="AR335" s="254" t="s">
        <v>4189</v>
      </c>
      <c r="AS335" s="254" t="s">
        <v>4190</v>
      </c>
      <c r="AT335" s="265">
        <f t="shared" si="76"/>
        <v>131.83722018030599</v>
      </c>
      <c r="AU335" s="254" t="s">
        <v>4191</v>
      </c>
      <c r="AV335" s="265">
        <f t="shared" si="77"/>
        <v>32.968703000705901</v>
      </c>
      <c r="AW335" s="254" t="s">
        <v>4192</v>
      </c>
      <c r="AX335" s="254" t="s">
        <v>4193</v>
      </c>
      <c r="AY335" s="244" t="str">
        <f t="shared" si="71"/>
        <v>&lt;Placemark&gt;&lt;name&gt;弥生振興局防災備蓄倉庫&lt;/name&gt;&lt;Snippet maxLines="0"&gt;&lt;/Snippet&gt;&lt;description&gt;&lt;![CDATA[名称：弥生振興局防災備蓄倉庫&lt;br&gt;住所：弥生大字上小倉656番地1&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131.837220180306,32.9687030007059&lt;/coordinates&gt;&lt;/Point&gt;&lt;/Placemark&gt;</v>
      </c>
    </row>
    <row r="336" spans="1:51">
      <c r="A336" s="198">
        <v>331</v>
      </c>
      <c r="B336" s="211" t="s">
        <v>5283</v>
      </c>
      <c r="C336" s="4" t="str">
        <f t="shared" si="68"/>
        <v>名称：弥生振興局倉庫&lt;br&gt;住所：弥生大字上小倉656番地1&lt;br&gt;施設分類：備蓄倉庫&lt;br&gt;TEL：&lt;br&gt;：災害備蓄倉庫&lt;br&gt;：&lt;br&gt;：&lt;br&gt;</v>
      </c>
      <c r="D336" s="211"/>
      <c r="E336" s="245"/>
      <c r="F336" s="202" t="s">
        <v>4645</v>
      </c>
      <c r="G336" s="202">
        <v>32.968533058632502</v>
      </c>
      <c r="H336" s="202">
        <v>131.83761979477001</v>
      </c>
      <c r="I336" s="245" t="s">
        <v>3276</v>
      </c>
      <c r="J336" s="245" t="s">
        <v>3227</v>
      </c>
      <c r="K336" s="240"/>
      <c r="L336" s="240" t="s">
        <v>680</v>
      </c>
      <c r="M336" s="240"/>
      <c r="N336" s="240"/>
      <c r="O336" s="4" t="s">
        <v>4327</v>
      </c>
      <c r="P336" s="246">
        <v>1</v>
      </c>
      <c r="Q336" s="246"/>
      <c r="R336" s="246" t="str">
        <f t="shared" si="65"/>
        <v>FFFFFFFF</v>
      </c>
      <c r="S336" s="202">
        <v>100</v>
      </c>
      <c r="T336" s="202">
        <v>100</v>
      </c>
      <c r="U336" s="202">
        <v>100</v>
      </c>
      <c r="V336" s="202">
        <v>100</v>
      </c>
      <c r="X336" s="242"/>
      <c r="Z336" s="239">
        <f t="shared" si="69"/>
        <v>0</v>
      </c>
      <c r="AA336" s="253" t="s">
        <v>4179</v>
      </c>
      <c r="AB336" s="265" t="str">
        <f t="shared" si="72"/>
        <v>弥生振興局倉庫</v>
      </c>
      <c r="AC336" s="254" t="s">
        <v>4194</v>
      </c>
      <c r="AD336" s="254" t="s">
        <v>4181</v>
      </c>
      <c r="AE336" s="254">
        <f t="shared" si="73"/>
        <v>0</v>
      </c>
      <c r="AF336" s="254" t="s">
        <v>4182</v>
      </c>
      <c r="AG336" s="254" t="s">
        <v>4183</v>
      </c>
      <c r="AH336" s="74" t="str">
        <f t="shared" si="74"/>
        <v>名称：弥生振興局倉庫&lt;br&gt;住所：弥生大字上小倉656番地1&lt;br&gt;施設分類：備蓄倉庫&lt;br&gt;TEL：&lt;br&gt;：災害備蓄倉庫&lt;br&gt;：&lt;br&gt;：&lt;br&gt;</v>
      </c>
      <c r="AI336" s="255" t="s">
        <v>4184</v>
      </c>
      <c r="AJ336" s="253" t="str">
        <f t="shared" si="66"/>
        <v>FFFFFFFF</v>
      </c>
      <c r="AK336" s="253" t="s">
        <v>4185</v>
      </c>
      <c r="AL336" s="265">
        <f t="shared" si="67"/>
        <v>1</v>
      </c>
      <c r="AM336" s="253" t="s">
        <v>4186</v>
      </c>
      <c r="AN336" s="253" t="s">
        <v>4187</v>
      </c>
      <c r="AO336" s="254">
        <f t="shared" si="70"/>
        <v>0</v>
      </c>
      <c r="AP336" s="253" t="s">
        <v>4188</v>
      </c>
      <c r="AQ336" s="74" t="str">
        <f t="shared" si="75"/>
        <v>https://cyberjapandata.gsi.go.jp/portal/sys/v4/symbols/515.png</v>
      </c>
      <c r="AR336" s="254" t="s">
        <v>4189</v>
      </c>
      <c r="AS336" s="254" t="s">
        <v>4190</v>
      </c>
      <c r="AT336" s="265">
        <f t="shared" si="76"/>
        <v>131.83761979477001</v>
      </c>
      <c r="AU336" s="254" t="s">
        <v>4191</v>
      </c>
      <c r="AV336" s="265">
        <f t="shared" si="77"/>
        <v>32.968533058632502</v>
      </c>
      <c r="AW336" s="254" t="s">
        <v>4192</v>
      </c>
      <c r="AX336" s="254" t="s">
        <v>4193</v>
      </c>
      <c r="AY336" s="244" t="str">
        <f t="shared" si="71"/>
        <v>&lt;Placemark&gt;&lt;name&gt;弥生振興局倉庫&lt;/name&gt;&lt;Snippet maxLines="0"&gt;&lt;/Snippet&gt;&lt;description&gt;&lt;![CDATA[名称：弥生振興局倉庫&lt;br&gt;住所：弥生大字上小倉656番地1&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131.83761979477,32.9685330586325&lt;/coordinates&gt;&lt;/Point&gt;&lt;/Placemark&gt;</v>
      </c>
    </row>
    <row r="337" spans="1:51">
      <c r="A337" s="198">
        <v>332</v>
      </c>
      <c r="B337" s="211" t="s">
        <v>5282</v>
      </c>
      <c r="C337" s="4" t="str">
        <f t="shared" si="68"/>
        <v>名称：旧弥生給食センター&lt;br&gt;住所：佐伯市弥生大字井崎781&lt;br&gt;施設分類：備蓄倉庫&lt;br&gt;TEL：&lt;br&gt;：災害備蓄倉庫&lt;br&gt;：&lt;br&gt;：&lt;br&gt;</v>
      </c>
      <c r="D337" s="211"/>
      <c r="E337" s="202"/>
      <c r="F337" s="202" t="s">
        <v>4646</v>
      </c>
      <c r="G337" s="202">
        <v>32.969728725990997</v>
      </c>
      <c r="H337" s="202">
        <v>131.84240743495999</v>
      </c>
      <c r="I337" s="202" t="s">
        <v>3276</v>
      </c>
      <c r="J337" s="202" t="s">
        <v>3230</v>
      </c>
      <c r="K337" s="240"/>
      <c r="L337" s="240" t="s">
        <v>680</v>
      </c>
      <c r="M337" s="240"/>
      <c r="N337" s="240"/>
      <c r="O337" s="4" t="s">
        <v>4327</v>
      </c>
      <c r="P337" s="246">
        <v>1</v>
      </c>
      <c r="Q337" s="246"/>
      <c r="R337" s="246" t="str">
        <f t="shared" si="65"/>
        <v>FFFFFFFF</v>
      </c>
      <c r="S337" s="202">
        <v>100</v>
      </c>
      <c r="T337" s="202">
        <v>100</v>
      </c>
      <c r="U337" s="202">
        <v>100</v>
      </c>
      <c r="V337" s="202">
        <v>100</v>
      </c>
      <c r="X337" s="242"/>
      <c r="Z337" s="239">
        <f t="shared" si="69"/>
        <v>0</v>
      </c>
      <c r="AA337" s="253" t="s">
        <v>4179</v>
      </c>
      <c r="AB337" s="265" t="str">
        <f t="shared" si="72"/>
        <v>旧弥生給食センター</v>
      </c>
      <c r="AC337" s="254" t="s">
        <v>4194</v>
      </c>
      <c r="AD337" s="254" t="s">
        <v>4181</v>
      </c>
      <c r="AE337" s="254">
        <f t="shared" si="73"/>
        <v>0</v>
      </c>
      <c r="AF337" s="254" t="s">
        <v>4182</v>
      </c>
      <c r="AG337" s="254" t="s">
        <v>4183</v>
      </c>
      <c r="AH337" s="74" t="str">
        <f t="shared" si="74"/>
        <v>名称：旧弥生給食センター&lt;br&gt;住所：佐伯市弥生大字井崎781&lt;br&gt;施設分類：備蓄倉庫&lt;br&gt;TEL：&lt;br&gt;：災害備蓄倉庫&lt;br&gt;：&lt;br&gt;：&lt;br&gt;</v>
      </c>
      <c r="AI337" s="255" t="s">
        <v>4184</v>
      </c>
      <c r="AJ337" s="253" t="str">
        <f t="shared" si="66"/>
        <v>FFFFFFFF</v>
      </c>
      <c r="AK337" s="253" t="s">
        <v>4185</v>
      </c>
      <c r="AL337" s="265">
        <f t="shared" si="67"/>
        <v>1</v>
      </c>
      <c r="AM337" s="253" t="s">
        <v>4186</v>
      </c>
      <c r="AN337" s="253" t="s">
        <v>4187</v>
      </c>
      <c r="AO337" s="254">
        <f t="shared" si="70"/>
        <v>0</v>
      </c>
      <c r="AP337" s="253" t="s">
        <v>4188</v>
      </c>
      <c r="AQ337" s="74" t="str">
        <f t="shared" si="75"/>
        <v>https://cyberjapandata.gsi.go.jp/portal/sys/v4/symbols/515.png</v>
      </c>
      <c r="AR337" s="254" t="s">
        <v>4189</v>
      </c>
      <c r="AS337" s="254" t="s">
        <v>4190</v>
      </c>
      <c r="AT337" s="265">
        <f t="shared" si="76"/>
        <v>131.84240743495999</v>
      </c>
      <c r="AU337" s="254" t="s">
        <v>4191</v>
      </c>
      <c r="AV337" s="265">
        <f t="shared" si="77"/>
        <v>32.969728725990997</v>
      </c>
      <c r="AW337" s="254" t="s">
        <v>4192</v>
      </c>
      <c r="AX337" s="254" t="s">
        <v>4193</v>
      </c>
      <c r="AY337" s="244" t="str">
        <f t="shared" si="71"/>
        <v>&lt;Placemark&gt;&lt;name&gt;旧弥生給食センター&lt;/name&gt;&lt;Snippet maxLines="0"&gt;&lt;/Snippet&gt;&lt;description&gt;&lt;![CDATA[名称：旧弥生給食センター&lt;br&gt;住所：佐伯市弥生大字井崎781&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131.84240743496,32.969728725991&lt;/coordinates&gt;&lt;/Point&gt;&lt;/Placemark&gt;</v>
      </c>
    </row>
    <row r="338" spans="1:51">
      <c r="A338" s="198">
        <v>333</v>
      </c>
      <c r="B338" s="211" t="s">
        <v>5281</v>
      </c>
      <c r="C338" s="4" t="str">
        <f t="shared" si="68"/>
        <v>名称：本匠振興局&lt;br&gt;住所：佐伯市本匠大字笠掛2-5&lt;br&gt;施設分類：備蓄倉庫&lt;br&gt;TEL：&lt;br&gt;：災害備蓄倉庫&lt;br&gt;：&lt;br&gt;：&lt;br&gt;</v>
      </c>
      <c r="D338" s="211"/>
      <c r="E338" s="202"/>
      <c r="F338" s="202" t="s">
        <v>4647</v>
      </c>
      <c r="G338" s="202">
        <v>32.952761011171802</v>
      </c>
      <c r="H338" s="202">
        <v>131.80233248715101</v>
      </c>
      <c r="I338" s="202" t="s">
        <v>3276</v>
      </c>
      <c r="J338" s="202" t="s">
        <v>3232</v>
      </c>
      <c r="K338" s="240"/>
      <c r="L338" s="240" t="s">
        <v>680</v>
      </c>
      <c r="M338" s="240"/>
      <c r="N338" s="240"/>
      <c r="O338" s="4" t="s">
        <v>4327</v>
      </c>
      <c r="P338" s="246">
        <v>1</v>
      </c>
      <c r="Q338" s="246"/>
      <c r="R338" s="246" t="str">
        <f t="shared" si="65"/>
        <v>FFFFFFFF</v>
      </c>
      <c r="S338" s="202">
        <v>100</v>
      </c>
      <c r="T338" s="202">
        <v>100</v>
      </c>
      <c r="U338" s="202">
        <v>100</v>
      </c>
      <c r="V338" s="202">
        <v>100</v>
      </c>
      <c r="X338" s="242"/>
      <c r="Z338" s="239">
        <f t="shared" si="69"/>
        <v>0</v>
      </c>
      <c r="AA338" s="253" t="s">
        <v>4179</v>
      </c>
      <c r="AB338" s="265" t="str">
        <f t="shared" si="72"/>
        <v>本匠振興局</v>
      </c>
      <c r="AC338" s="254" t="s">
        <v>4194</v>
      </c>
      <c r="AD338" s="254" t="s">
        <v>4181</v>
      </c>
      <c r="AE338" s="254">
        <f t="shared" si="73"/>
        <v>0</v>
      </c>
      <c r="AF338" s="254" t="s">
        <v>4182</v>
      </c>
      <c r="AG338" s="254" t="s">
        <v>4183</v>
      </c>
      <c r="AH338" s="74" t="str">
        <f t="shared" si="74"/>
        <v>名称：本匠振興局&lt;br&gt;住所：佐伯市本匠大字笠掛2-5&lt;br&gt;施設分類：備蓄倉庫&lt;br&gt;TEL：&lt;br&gt;：災害備蓄倉庫&lt;br&gt;：&lt;br&gt;：&lt;br&gt;</v>
      </c>
      <c r="AI338" s="255" t="s">
        <v>4184</v>
      </c>
      <c r="AJ338" s="253" t="str">
        <f t="shared" si="66"/>
        <v>FFFFFFFF</v>
      </c>
      <c r="AK338" s="253" t="s">
        <v>4185</v>
      </c>
      <c r="AL338" s="265">
        <f t="shared" si="67"/>
        <v>1</v>
      </c>
      <c r="AM338" s="253" t="s">
        <v>4186</v>
      </c>
      <c r="AN338" s="253" t="s">
        <v>4187</v>
      </c>
      <c r="AO338" s="254">
        <f t="shared" si="70"/>
        <v>0</v>
      </c>
      <c r="AP338" s="253" t="s">
        <v>4188</v>
      </c>
      <c r="AQ338" s="74" t="str">
        <f t="shared" si="75"/>
        <v>https://cyberjapandata.gsi.go.jp/portal/sys/v4/symbols/515.png</v>
      </c>
      <c r="AR338" s="254" t="s">
        <v>4189</v>
      </c>
      <c r="AS338" s="254" t="s">
        <v>4190</v>
      </c>
      <c r="AT338" s="265">
        <f t="shared" si="76"/>
        <v>131.80233248715101</v>
      </c>
      <c r="AU338" s="254" t="s">
        <v>4191</v>
      </c>
      <c r="AV338" s="265">
        <f t="shared" si="77"/>
        <v>32.952761011171802</v>
      </c>
      <c r="AW338" s="254" t="s">
        <v>4192</v>
      </c>
      <c r="AX338" s="254" t="s">
        <v>4193</v>
      </c>
      <c r="AY338" s="244" t="str">
        <f t="shared" si="71"/>
        <v>&lt;Placemark&gt;&lt;name&gt;本匠振興局&lt;/name&gt;&lt;Snippet maxLines="0"&gt;&lt;/Snippet&gt;&lt;description&gt;&lt;![CDATA[名称：本匠振興局&lt;br&gt;住所：佐伯市本匠大字笠掛2-5&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131.802332487151,32.9527610111718&lt;/coordinates&gt;&lt;/Point&gt;&lt;/Placemark&gt;</v>
      </c>
    </row>
    <row r="339" spans="1:51">
      <c r="A339" s="198">
        <v>334</v>
      </c>
      <c r="B339" s="211" t="s">
        <v>5280</v>
      </c>
      <c r="C339" s="4" t="str">
        <f t="shared" si="68"/>
        <v>名称：因尾出張所&lt;br&gt;住所：佐伯市本匠大字堂ノ間1061番地&lt;br&gt;施設分類：備蓄倉庫&lt;br&gt;TEL：&lt;br&gt;：災害備蓄倉庫&lt;br&gt;：&lt;br&gt;：&lt;br&gt;</v>
      </c>
      <c r="D339" s="211"/>
      <c r="E339" s="245"/>
      <c r="F339" s="202" t="s">
        <v>4648</v>
      </c>
      <c r="G339" s="202">
        <v>32.928241303613902</v>
      </c>
      <c r="H339" s="202">
        <v>131.712951483127</v>
      </c>
      <c r="I339" s="245" t="s">
        <v>3276</v>
      </c>
      <c r="J339" s="245" t="s">
        <v>701</v>
      </c>
      <c r="K339" s="240"/>
      <c r="L339" s="240" t="s">
        <v>680</v>
      </c>
      <c r="M339" s="240"/>
      <c r="N339" s="240"/>
      <c r="O339" s="4" t="s">
        <v>4327</v>
      </c>
      <c r="P339" s="246">
        <v>1</v>
      </c>
      <c r="Q339" s="246"/>
      <c r="R339" s="246" t="str">
        <f t="shared" si="65"/>
        <v>FFFFFFFF</v>
      </c>
      <c r="S339" s="202">
        <v>100</v>
      </c>
      <c r="T339" s="202">
        <v>100</v>
      </c>
      <c r="U339" s="202">
        <v>100</v>
      </c>
      <c r="V339" s="202">
        <v>100</v>
      </c>
      <c r="X339" s="242"/>
      <c r="Z339" s="239">
        <f t="shared" si="69"/>
        <v>0</v>
      </c>
      <c r="AA339" s="253" t="s">
        <v>4179</v>
      </c>
      <c r="AB339" s="265" t="str">
        <f t="shared" si="72"/>
        <v>因尾出張所</v>
      </c>
      <c r="AC339" s="254" t="s">
        <v>4194</v>
      </c>
      <c r="AD339" s="254" t="s">
        <v>4181</v>
      </c>
      <c r="AE339" s="254">
        <f t="shared" si="73"/>
        <v>0</v>
      </c>
      <c r="AF339" s="254" t="s">
        <v>4182</v>
      </c>
      <c r="AG339" s="254" t="s">
        <v>4183</v>
      </c>
      <c r="AH339" s="74" t="str">
        <f t="shared" si="74"/>
        <v>名称：因尾出張所&lt;br&gt;住所：佐伯市本匠大字堂ノ間1061番地&lt;br&gt;施設分類：備蓄倉庫&lt;br&gt;TEL：&lt;br&gt;：災害備蓄倉庫&lt;br&gt;：&lt;br&gt;：&lt;br&gt;</v>
      </c>
      <c r="AI339" s="255" t="s">
        <v>4184</v>
      </c>
      <c r="AJ339" s="253" t="str">
        <f t="shared" si="66"/>
        <v>FFFFFFFF</v>
      </c>
      <c r="AK339" s="253" t="s">
        <v>4185</v>
      </c>
      <c r="AL339" s="265">
        <f t="shared" si="67"/>
        <v>1</v>
      </c>
      <c r="AM339" s="253" t="s">
        <v>4186</v>
      </c>
      <c r="AN339" s="253" t="s">
        <v>4187</v>
      </c>
      <c r="AO339" s="254">
        <f t="shared" si="70"/>
        <v>0</v>
      </c>
      <c r="AP339" s="253" t="s">
        <v>4188</v>
      </c>
      <c r="AQ339" s="74" t="str">
        <f t="shared" si="75"/>
        <v>https://cyberjapandata.gsi.go.jp/portal/sys/v4/symbols/515.png</v>
      </c>
      <c r="AR339" s="254" t="s">
        <v>4189</v>
      </c>
      <c r="AS339" s="254" t="s">
        <v>4190</v>
      </c>
      <c r="AT339" s="265">
        <f t="shared" si="76"/>
        <v>131.712951483127</v>
      </c>
      <c r="AU339" s="254" t="s">
        <v>4191</v>
      </c>
      <c r="AV339" s="265">
        <f t="shared" si="77"/>
        <v>32.928241303613902</v>
      </c>
      <c r="AW339" s="254" t="s">
        <v>4192</v>
      </c>
      <c r="AX339" s="254" t="s">
        <v>4193</v>
      </c>
      <c r="AY339" s="244" t="str">
        <f t="shared" si="71"/>
        <v>&lt;Placemark&gt;&lt;name&gt;因尾出張所&lt;/name&gt;&lt;Snippet maxLines="0"&gt;&lt;/Snippet&gt;&lt;description&gt;&lt;![CDATA[名称：因尾出張所&lt;br&gt;住所：佐伯市本匠大字堂ノ間1061番地&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131.712951483127,32.9282413036139&lt;/coordinates&gt;&lt;/Point&gt;&lt;/Placemark&gt;</v>
      </c>
    </row>
    <row r="340" spans="1:51">
      <c r="A340" s="198">
        <v>335</v>
      </c>
      <c r="B340" s="211" t="s">
        <v>5279</v>
      </c>
      <c r="C340" s="4" t="str">
        <f t="shared" si="68"/>
        <v>名称：旧本匠保育所&lt;br&gt;住所：佐伯市本匠大字笠掛1426番地&lt;br&gt;施設分類：備蓄倉庫&lt;br&gt;TEL：&lt;br&gt;：災害備蓄倉庫&lt;br&gt;：&lt;br&gt;：&lt;br&gt;</v>
      </c>
      <c r="D340" s="211"/>
      <c r="E340" s="245"/>
      <c r="F340" s="202" t="s">
        <v>4649</v>
      </c>
      <c r="G340" s="202">
        <v>32.954949241380703</v>
      </c>
      <c r="H340" s="202">
        <v>131.80248442231999</v>
      </c>
      <c r="I340" s="245" t="s">
        <v>3276</v>
      </c>
      <c r="J340" s="245" t="s">
        <v>3235</v>
      </c>
      <c r="K340" s="240"/>
      <c r="L340" s="240" t="s">
        <v>680</v>
      </c>
      <c r="M340" s="240"/>
      <c r="N340" s="240"/>
      <c r="O340" s="4" t="s">
        <v>4327</v>
      </c>
      <c r="P340" s="246">
        <v>1</v>
      </c>
      <c r="Q340" s="246"/>
      <c r="R340" s="246" t="str">
        <f t="shared" si="65"/>
        <v>FFFFFFFF</v>
      </c>
      <c r="S340" s="202">
        <v>100</v>
      </c>
      <c r="T340" s="202">
        <v>100</v>
      </c>
      <c r="U340" s="202">
        <v>100</v>
      </c>
      <c r="V340" s="202">
        <v>100</v>
      </c>
      <c r="X340" s="242"/>
      <c r="Z340" s="239">
        <f t="shared" si="69"/>
        <v>0</v>
      </c>
      <c r="AA340" s="253" t="s">
        <v>4179</v>
      </c>
      <c r="AB340" s="265" t="str">
        <f t="shared" si="72"/>
        <v>旧本匠保育所</v>
      </c>
      <c r="AC340" s="254" t="s">
        <v>4194</v>
      </c>
      <c r="AD340" s="254" t="s">
        <v>4181</v>
      </c>
      <c r="AE340" s="254">
        <f t="shared" si="73"/>
        <v>0</v>
      </c>
      <c r="AF340" s="254" t="s">
        <v>4182</v>
      </c>
      <c r="AG340" s="254" t="s">
        <v>4183</v>
      </c>
      <c r="AH340" s="74" t="str">
        <f t="shared" si="74"/>
        <v>名称：旧本匠保育所&lt;br&gt;住所：佐伯市本匠大字笠掛1426番地&lt;br&gt;施設分類：備蓄倉庫&lt;br&gt;TEL：&lt;br&gt;：災害備蓄倉庫&lt;br&gt;：&lt;br&gt;：&lt;br&gt;</v>
      </c>
      <c r="AI340" s="255" t="s">
        <v>4184</v>
      </c>
      <c r="AJ340" s="253" t="str">
        <f t="shared" si="66"/>
        <v>FFFFFFFF</v>
      </c>
      <c r="AK340" s="253" t="s">
        <v>4185</v>
      </c>
      <c r="AL340" s="265">
        <f t="shared" si="67"/>
        <v>1</v>
      </c>
      <c r="AM340" s="253" t="s">
        <v>4186</v>
      </c>
      <c r="AN340" s="253" t="s">
        <v>4187</v>
      </c>
      <c r="AO340" s="254">
        <f t="shared" si="70"/>
        <v>0</v>
      </c>
      <c r="AP340" s="253" t="s">
        <v>4188</v>
      </c>
      <c r="AQ340" s="74" t="str">
        <f t="shared" si="75"/>
        <v>https://cyberjapandata.gsi.go.jp/portal/sys/v4/symbols/515.png</v>
      </c>
      <c r="AR340" s="254" t="s">
        <v>4189</v>
      </c>
      <c r="AS340" s="254" t="s">
        <v>4190</v>
      </c>
      <c r="AT340" s="265">
        <f t="shared" si="76"/>
        <v>131.80248442231999</v>
      </c>
      <c r="AU340" s="254" t="s">
        <v>4191</v>
      </c>
      <c r="AV340" s="265">
        <f t="shared" si="77"/>
        <v>32.954949241380703</v>
      </c>
      <c r="AW340" s="254" t="s">
        <v>4192</v>
      </c>
      <c r="AX340" s="254" t="s">
        <v>4193</v>
      </c>
      <c r="AY340" s="244" t="str">
        <f t="shared" si="71"/>
        <v>&lt;Placemark&gt;&lt;name&gt;旧本匠保育所&lt;/name&gt;&lt;Snippet maxLines="0"&gt;&lt;/Snippet&gt;&lt;description&gt;&lt;![CDATA[名称：旧本匠保育所&lt;br&gt;住所：佐伯市本匠大字笠掛1426番地&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131.80248442232,32.9549492413807&lt;/coordinates&gt;&lt;/Point&gt;&lt;/Placemark&gt;</v>
      </c>
    </row>
    <row r="341" spans="1:51">
      <c r="A341" s="198">
        <v>336</v>
      </c>
      <c r="B341" s="211" t="s">
        <v>5278</v>
      </c>
      <c r="C341" s="4" t="str">
        <f t="shared" si="68"/>
        <v>名称：宇目振興局&lt;br&gt;住所：佐伯市宇目大字千束1060番地1&lt;br&gt;施設分類：備蓄倉庫&lt;br&gt;TEL：&lt;br&gt;：災害備蓄倉庫&lt;br&gt;：&lt;br&gt;：&lt;br&gt;</v>
      </c>
      <c r="D341" s="211"/>
      <c r="E341" s="202"/>
      <c r="F341" s="202" t="s">
        <v>4650</v>
      </c>
      <c r="G341" s="202">
        <v>32.858040481891599</v>
      </c>
      <c r="H341" s="202">
        <v>131.65648441354099</v>
      </c>
      <c r="I341" s="202" t="s">
        <v>3276</v>
      </c>
      <c r="J341" s="202" t="s">
        <v>703</v>
      </c>
      <c r="K341" s="240"/>
      <c r="L341" s="240" t="s">
        <v>680</v>
      </c>
      <c r="M341" s="240"/>
      <c r="N341" s="240"/>
      <c r="O341" s="4" t="s">
        <v>4327</v>
      </c>
      <c r="P341" s="246">
        <v>1</v>
      </c>
      <c r="Q341" s="246"/>
      <c r="R341" s="246" t="str">
        <f t="shared" si="65"/>
        <v>FFFFFFFF</v>
      </c>
      <c r="S341" s="202">
        <v>100</v>
      </c>
      <c r="T341" s="202">
        <v>100</v>
      </c>
      <c r="U341" s="202">
        <v>100</v>
      </c>
      <c r="V341" s="202">
        <v>100</v>
      </c>
      <c r="X341" s="242"/>
      <c r="Z341" s="239">
        <f t="shared" si="69"/>
        <v>0</v>
      </c>
      <c r="AA341" s="253" t="s">
        <v>4179</v>
      </c>
      <c r="AB341" s="265" t="str">
        <f t="shared" si="72"/>
        <v>宇目振興局</v>
      </c>
      <c r="AC341" s="254" t="s">
        <v>4194</v>
      </c>
      <c r="AD341" s="254" t="s">
        <v>4181</v>
      </c>
      <c r="AE341" s="254">
        <f t="shared" si="73"/>
        <v>0</v>
      </c>
      <c r="AF341" s="254" t="s">
        <v>4182</v>
      </c>
      <c r="AG341" s="254" t="s">
        <v>4183</v>
      </c>
      <c r="AH341" s="74" t="str">
        <f t="shared" si="74"/>
        <v>名称：宇目振興局&lt;br&gt;住所：佐伯市宇目大字千束1060番地1&lt;br&gt;施設分類：備蓄倉庫&lt;br&gt;TEL：&lt;br&gt;：災害備蓄倉庫&lt;br&gt;：&lt;br&gt;：&lt;br&gt;</v>
      </c>
      <c r="AI341" s="255" t="s">
        <v>4184</v>
      </c>
      <c r="AJ341" s="253" t="str">
        <f t="shared" si="66"/>
        <v>FFFFFFFF</v>
      </c>
      <c r="AK341" s="253" t="s">
        <v>4185</v>
      </c>
      <c r="AL341" s="265">
        <f t="shared" si="67"/>
        <v>1</v>
      </c>
      <c r="AM341" s="253" t="s">
        <v>4186</v>
      </c>
      <c r="AN341" s="253" t="s">
        <v>4187</v>
      </c>
      <c r="AO341" s="254">
        <f t="shared" si="70"/>
        <v>0</v>
      </c>
      <c r="AP341" s="253" t="s">
        <v>4188</v>
      </c>
      <c r="AQ341" s="74" t="str">
        <f t="shared" si="75"/>
        <v>https://cyberjapandata.gsi.go.jp/portal/sys/v4/symbols/515.png</v>
      </c>
      <c r="AR341" s="254" t="s">
        <v>4189</v>
      </c>
      <c r="AS341" s="254" t="s">
        <v>4190</v>
      </c>
      <c r="AT341" s="265">
        <f t="shared" si="76"/>
        <v>131.65648441354099</v>
      </c>
      <c r="AU341" s="254" t="s">
        <v>4191</v>
      </c>
      <c r="AV341" s="265">
        <f t="shared" si="77"/>
        <v>32.858040481891599</v>
      </c>
      <c r="AW341" s="254" t="s">
        <v>4192</v>
      </c>
      <c r="AX341" s="254" t="s">
        <v>4193</v>
      </c>
      <c r="AY341" s="244" t="str">
        <f t="shared" si="71"/>
        <v>&lt;Placemark&gt;&lt;name&gt;宇目振興局&lt;/name&gt;&lt;Snippet maxLines="0"&gt;&lt;/Snippet&gt;&lt;description&gt;&lt;![CDATA[名称：宇目振興局&lt;br&gt;住所：佐伯市宇目大字千束1060番地1&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131.656484413541,32.8580404818916&lt;/coordinates&gt;&lt;/Point&gt;&lt;/Placemark&gt;</v>
      </c>
    </row>
    <row r="342" spans="1:51">
      <c r="A342" s="198">
        <v>337</v>
      </c>
      <c r="B342" s="211" t="s">
        <v>5277</v>
      </c>
      <c r="C342" s="4" t="str">
        <f t="shared" si="68"/>
        <v>名称：宇目小野市地区防災備蓄倉庫&lt;br&gt;住所：佐伯市宇目大字小野市3734&lt;br&gt;施設分類：備蓄倉庫&lt;br&gt;TEL：&lt;br&gt;：災害備蓄倉庫&lt;br&gt;：&lt;br&gt;：&lt;br&gt;</v>
      </c>
      <c r="D342" s="211"/>
      <c r="E342" s="202"/>
      <c r="F342" s="202" t="s">
        <v>4651</v>
      </c>
      <c r="G342" s="202">
        <v>32.854455376682097</v>
      </c>
      <c r="H342" s="202">
        <v>131.62851289177601</v>
      </c>
      <c r="I342" s="202" t="s">
        <v>3276</v>
      </c>
      <c r="J342" s="202" t="s">
        <v>3238</v>
      </c>
      <c r="K342" s="240"/>
      <c r="L342" s="240" t="s">
        <v>680</v>
      </c>
      <c r="M342" s="240"/>
      <c r="N342" s="240"/>
      <c r="O342" s="4" t="s">
        <v>4327</v>
      </c>
      <c r="P342" s="246">
        <v>1</v>
      </c>
      <c r="Q342" s="246"/>
      <c r="R342" s="246" t="str">
        <f t="shared" si="65"/>
        <v>FFFFFFFF</v>
      </c>
      <c r="S342" s="202">
        <v>100</v>
      </c>
      <c r="T342" s="202">
        <v>100</v>
      </c>
      <c r="U342" s="202">
        <v>100</v>
      </c>
      <c r="V342" s="202">
        <v>100</v>
      </c>
      <c r="X342" s="242"/>
      <c r="Z342" s="239">
        <f t="shared" si="69"/>
        <v>0</v>
      </c>
      <c r="AA342" s="253" t="s">
        <v>4179</v>
      </c>
      <c r="AB342" s="265" t="str">
        <f t="shared" si="72"/>
        <v>宇目小野市地区防災備蓄倉庫</v>
      </c>
      <c r="AC342" s="254" t="s">
        <v>4194</v>
      </c>
      <c r="AD342" s="254" t="s">
        <v>4181</v>
      </c>
      <c r="AE342" s="254">
        <f t="shared" si="73"/>
        <v>0</v>
      </c>
      <c r="AF342" s="254" t="s">
        <v>4182</v>
      </c>
      <c r="AG342" s="254" t="s">
        <v>4183</v>
      </c>
      <c r="AH342" s="74" t="str">
        <f t="shared" si="74"/>
        <v>名称：宇目小野市地区防災備蓄倉庫&lt;br&gt;住所：佐伯市宇目大字小野市3734&lt;br&gt;施設分類：備蓄倉庫&lt;br&gt;TEL：&lt;br&gt;：災害備蓄倉庫&lt;br&gt;：&lt;br&gt;：&lt;br&gt;</v>
      </c>
      <c r="AI342" s="255" t="s">
        <v>4184</v>
      </c>
      <c r="AJ342" s="253" t="str">
        <f t="shared" si="66"/>
        <v>FFFFFFFF</v>
      </c>
      <c r="AK342" s="253" t="s">
        <v>4185</v>
      </c>
      <c r="AL342" s="265">
        <f t="shared" si="67"/>
        <v>1</v>
      </c>
      <c r="AM342" s="253" t="s">
        <v>4186</v>
      </c>
      <c r="AN342" s="253" t="s">
        <v>4187</v>
      </c>
      <c r="AO342" s="254">
        <f t="shared" si="70"/>
        <v>0</v>
      </c>
      <c r="AP342" s="253" t="s">
        <v>4188</v>
      </c>
      <c r="AQ342" s="74" t="str">
        <f t="shared" si="75"/>
        <v>https://cyberjapandata.gsi.go.jp/portal/sys/v4/symbols/515.png</v>
      </c>
      <c r="AR342" s="254" t="s">
        <v>4189</v>
      </c>
      <c r="AS342" s="254" t="s">
        <v>4190</v>
      </c>
      <c r="AT342" s="265">
        <f t="shared" si="76"/>
        <v>131.62851289177601</v>
      </c>
      <c r="AU342" s="254" t="s">
        <v>4191</v>
      </c>
      <c r="AV342" s="265">
        <f t="shared" si="77"/>
        <v>32.854455376682097</v>
      </c>
      <c r="AW342" s="254" t="s">
        <v>4192</v>
      </c>
      <c r="AX342" s="254" t="s">
        <v>4193</v>
      </c>
      <c r="AY342" s="244" t="str">
        <f t="shared" si="71"/>
        <v>&lt;Placemark&gt;&lt;name&gt;宇目小野市地区防災備蓄倉庫&lt;/name&gt;&lt;Snippet maxLines="0"&gt;&lt;/Snippet&gt;&lt;description&gt;&lt;![CDATA[名称：宇目小野市地区防災備蓄倉庫&lt;br&gt;住所：佐伯市宇目大字小野市3734&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131.628512891776,32.8544553766821&lt;/coordinates&gt;&lt;/Point&gt;&lt;/Placemark&gt;</v>
      </c>
    </row>
    <row r="343" spans="1:51">
      <c r="A343" s="198">
        <v>338</v>
      </c>
      <c r="B343" s="211" t="s">
        <v>5276</v>
      </c>
      <c r="C343" s="4" t="str">
        <f t="shared" si="68"/>
        <v>名称：直川振興局&lt;br&gt;住所：佐伯市直川大字赤木105番地&lt;br&gt;施設分類：備蓄倉庫&lt;br&gt;TEL：&lt;br&gt;：災害備蓄倉庫&lt;br&gt;：&lt;br&gt;：&lt;br&gt;</v>
      </c>
      <c r="D343" s="211"/>
      <c r="E343" s="202"/>
      <c r="F343" s="202" t="s">
        <v>4652</v>
      </c>
      <c r="G343" s="202">
        <v>32.896244072886702</v>
      </c>
      <c r="H343" s="202">
        <v>131.778695596055</v>
      </c>
      <c r="I343" s="202" t="s">
        <v>3276</v>
      </c>
      <c r="J343" s="202" t="s">
        <v>704</v>
      </c>
      <c r="K343" s="240"/>
      <c r="L343" s="240" t="s">
        <v>680</v>
      </c>
      <c r="M343" s="240"/>
      <c r="N343" s="240"/>
      <c r="O343" s="4" t="s">
        <v>4327</v>
      </c>
      <c r="P343" s="246">
        <v>1</v>
      </c>
      <c r="Q343" s="246"/>
      <c r="R343" s="246" t="str">
        <f t="shared" si="65"/>
        <v>FFFFFFFF</v>
      </c>
      <c r="S343" s="202">
        <v>100</v>
      </c>
      <c r="T343" s="202">
        <v>100</v>
      </c>
      <c r="U343" s="202">
        <v>100</v>
      </c>
      <c r="V343" s="202">
        <v>100</v>
      </c>
      <c r="X343" s="242"/>
      <c r="Z343" s="239">
        <f t="shared" si="69"/>
        <v>0</v>
      </c>
      <c r="AA343" s="253" t="s">
        <v>4179</v>
      </c>
      <c r="AB343" s="265" t="str">
        <f t="shared" si="72"/>
        <v>直川振興局</v>
      </c>
      <c r="AC343" s="254" t="s">
        <v>4194</v>
      </c>
      <c r="AD343" s="254" t="s">
        <v>4181</v>
      </c>
      <c r="AE343" s="254">
        <f t="shared" si="73"/>
        <v>0</v>
      </c>
      <c r="AF343" s="254" t="s">
        <v>4182</v>
      </c>
      <c r="AG343" s="254" t="s">
        <v>4183</v>
      </c>
      <c r="AH343" s="74" t="str">
        <f t="shared" si="74"/>
        <v>名称：直川振興局&lt;br&gt;住所：佐伯市直川大字赤木105番地&lt;br&gt;施設分類：備蓄倉庫&lt;br&gt;TEL：&lt;br&gt;：災害備蓄倉庫&lt;br&gt;：&lt;br&gt;：&lt;br&gt;</v>
      </c>
      <c r="AI343" s="255" t="s">
        <v>4184</v>
      </c>
      <c r="AJ343" s="253" t="str">
        <f t="shared" si="66"/>
        <v>FFFFFFFF</v>
      </c>
      <c r="AK343" s="253" t="s">
        <v>4185</v>
      </c>
      <c r="AL343" s="265">
        <f t="shared" si="67"/>
        <v>1</v>
      </c>
      <c r="AM343" s="253" t="s">
        <v>4186</v>
      </c>
      <c r="AN343" s="253" t="s">
        <v>4187</v>
      </c>
      <c r="AO343" s="254">
        <f t="shared" si="70"/>
        <v>0</v>
      </c>
      <c r="AP343" s="253" t="s">
        <v>4188</v>
      </c>
      <c r="AQ343" s="74" t="str">
        <f t="shared" si="75"/>
        <v>https://cyberjapandata.gsi.go.jp/portal/sys/v4/symbols/515.png</v>
      </c>
      <c r="AR343" s="254" t="s">
        <v>4189</v>
      </c>
      <c r="AS343" s="254" t="s">
        <v>4190</v>
      </c>
      <c r="AT343" s="265">
        <f t="shared" si="76"/>
        <v>131.778695596055</v>
      </c>
      <c r="AU343" s="254" t="s">
        <v>4191</v>
      </c>
      <c r="AV343" s="265">
        <f t="shared" si="77"/>
        <v>32.896244072886702</v>
      </c>
      <c r="AW343" s="254" t="s">
        <v>4192</v>
      </c>
      <c r="AX343" s="254" t="s">
        <v>4193</v>
      </c>
      <c r="AY343" s="244" t="str">
        <f t="shared" si="71"/>
        <v>&lt;Placemark&gt;&lt;name&gt;直川振興局&lt;/name&gt;&lt;Snippet maxLines="0"&gt;&lt;/Snippet&gt;&lt;description&gt;&lt;![CDATA[名称：直川振興局&lt;br&gt;住所：佐伯市直川大字赤木105番地&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131.778695596055,32.8962440728867&lt;/coordinates&gt;&lt;/Point&gt;&lt;/Placemark&gt;</v>
      </c>
    </row>
    <row r="344" spans="1:51">
      <c r="A344" s="198">
        <v>339</v>
      </c>
      <c r="B344" s="211" t="s">
        <v>5275</v>
      </c>
      <c r="C344" s="4" t="str">
        <f t="shared" si="68"/>
        <v>名称：鶴見振興局&lt;br&gt;住所：佐伯市鶴見大字地松浦2008番地6&lt;br&gt;施設分類：備蓄倉庫&lt;br&gt;TEL：&lt;br&gt;：災害備蓄倉庫&lt;br&gt;：&lt;br&gt;：&lt;br&gt;</v>
      </c>
      <c r="D344" s="211"/>
      <c r="E344" s="245"/>
      <c r="F344" s="202" t="s">
        <v>4653</v>
      </c>
      <c r="G344" s="202">
        <v>32.945210508902498</v>
      </c>
      <c r="H344" s="202">
        <v>131.960696575187</v>
      </c>
      <c r="I344" s="245" t="s">
        <v>3276</v>
      </c>
      <c r="J344" s="245" t="s">
        <v>705</v>
      </c>
      <c r="K344" s="240"/>
      <c r="L344" s="240" t="s">
        <v>680</v>
      </c>
      <c r="M344" s="240"/>
      <c r="N344" s="240"/>
      <c r="O344" s="4" t="s">
        <v>4327</v>
      </c>
      <c r="P344" s="246">
        <v>1</v>
      </c>
      <c r="Q344" s="246"/>
      <c r="R344" s="246" t="str">
        <f t="shared" si="65"/>
        <v>FFFFFFFF</v>
      </c>
      <c r="S344" s="202">
        <v>100</v>
      </c>
      <c r="T344" s="202">
        <v>100</v>
      </c>
      <c r="U344" s="202">
        <v>100</v>
      </c>
      <c r="V344" s="202">
        <v>100</v>
      </c>
      <c r="X344" s="242"/>
      <c r="Z344" s="239">
        <f t="shared" si="69"/>
        <v>0</v>
      </c>
      <c r="AA344" s="253" t="s">
        <v>4179</v>
      </c>
      <c r="AB344" s="265" t="str">
        <f t="shared" si="72"/>
        <v>鶴見振興局</v>
      </c>
      <c r="AC344" s="254" t="s">
        <v>4194</v>
      </c>
      <c r="AD344" s="254" t="s">
        <v>4181</v>
      </c>
      <c r="AE344" s="254">
        <f t="shared" si="73"/>
        <v>0</v>
      </c>
      <c r="AF344" s="254" t="s">
        <v>4182</v>
      </c>
      <c r="AG344" s="254" t="s">
        <v>4183</v>
      </c>
      <c r="AH344" s="74" t="str">
        <f t="shared" si="74"/>
        <v>名称：鶴見振興局&lt;br&gt;住所：佐伯市鶴見大字地松浦2008番地6&lt;br&gt;施設分類：備蓄倉庫&lt;br&gt;TEL：&lt;br&gt;：災害備蓄倉庫&lt;br&gt;：&lt;br&gt;：&lt;br&gt;</v>
      </c>
      <c r="AI344" s="255" t="s">
        <v>4184</v>
      </c>
      <c r="AJ344" s="253" t="str">
        <f t="shared" si="66"/>
        <v>FFFFFFFF</v>
      </c>
      <c r="AK344" s="253" t="s">
        <v>4185</v>
      </c>
      <c r="AL344" s="265">
        <f t="shared" si="67"/>
        <v>1</v>
      </c>
      <c r="AM344" s="253" t="s">
        <v>4186</v>
      </c>
      <c r="AN344" s="253" t="s">
        <v>4187</v>
      </c>
      <c r="AO344" s="254">
        <f t="shared" si="70"/>
        <v>0</v>
      </c>
      <c r="AP344" s="253" t="s">
        <v>4188</v>
      </c>
      <c r="AQ344" s="74" t="str">
        <f t="shared" si="75"/>
        <v>https://cyberjapandata.gsi.go.jp/portal/sys/v4/symbols/515.png</v>
      </c>
      <c r="AR344" s="254" t="s">
        <v>4189</v>
      </c>
      <c r="AS344" s="254" t="s">
        <v>4190</v>
      </c>
      <c r="AT344" s="265">
        <f t="shared" si="76"/>
        <v>131.960696575187</v>
      </c>
      <c r="AU344" s="254" t="s">
        <v>4191</v>
      </c>
      <c r="AV344" s="265">
        <f t="shared" si="77"/>
        <v>32.945210508902498</v>
      </c>
      <c r="AW344" s="254" t="s">
        <v>4192</v>
      </c>
      <c r="AX344" s="254" t="s">
        <v>4193</v>
      </c>
      <c r="AY344" s="244" t="str">
        <f t="shared" si="71"/>
        <v>&lt;Placemark&gt;&lt;name&gt;鶴見振興局&lt;/name&gt;&lt;Snippet maxLines="0"&gt;&lt;/Snippet&gt;&lt;description&gt;&lt;![CDATA[名称：鶴見振興局&lt;br&gt;住所：佐伯市鶴見大字地松浦2008番地6&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131.960696575187,32.9452105089025&lt;/coordinates&gt;&lt;/Point&gt;&lt;/Placemark&gt;</v>
      </c>
    </row>
    <row r="345" spans="1:51">
      <c r="A345" s="198">
        <v>340</v>
      </c>
      <c r="B345" s="211" t="s">
        <v>5274</v>
      </c>
      <c r="C345" s="4" t="str">
        <f t="shared" si="68"/>
        <v>名称：米水津振興局&lt;br&gt;住所：佐伯市米水津大字浦代浦1239 番地2&lt;br&gt;施設分類：備蓄倉庫&lt;br&gt;TEL：&lt;br&gt;：災害備蓄倉庫&lt;br&gt;：&lt;br&gt;：&lt;br&gt;</v>
      </c>
      <c r="D345" s="211"/>
      <c r="E345" s="245"/>
      <c r="F345" s="202" t="s">
        <v>4654</v>
      </c>
      <c r="G345" s="202">
        <v>32.921230028558597</v>
      </c>
      <c r="H345" s="202">
        <v>131.97598504982699</v>
      </c>
      <c r="I345" s="245" t="s">
        <v>3276</v>
      </c>
      <c r="J345" s="245" t="s">
        <v>706</v>
      </c>
      <c r="K345" s="240"/>
      <c r="L345" s="240" t="s">
        <v>680</v>
      </c>
      <c r="M345" s="240"/>
      <c r="N345" s="240"/>
      <c r="O345" s="4" t="s">
        <v>4327</v>
      </c>
      <c r="P345" s="246">
        <v>1</v>
      </c>
      <c r="Q345" s="246"/>
      <c r="R345" s="246" t="str">
        <f t="shared" si="65"/>
        <v>FFFFFFFF</v>
      </c>
      <c r="S345" s="202">
        <v>100</v>
      </c>
      <c r="T345" s="202">
        <v>100</v>
      </c>
      <c r="U345" s="202">
        <v>100</v>
      </c>
      <c r="V345" s="202">
        <v>100</v>
      </c>
      <c r="X345" s="242"/>
      <c r="Z345" s="239">
        <f t="shared" si="69"/>
        <v>0</v>
      </c>
      <c r="AA345" s="253" t="s">
        <v>4179</v>
      </c>
      <c r="AB345" s="265" t="str">
        <f t="shared" si="72"/>
        <v>米水津振興局</v>
      </c>
      <c r="AC345" s="254" t="s">
        <v>4194</v>
      </c>
      <c r="AD345" s="254" t="s">
        <v>4181</v>
      </c>
      <c r="AE345" s="254">
        <f t="shared" si="73"/>
        <v>0</v>
      </c>
      <c r="AF345" s="254" t="s">
        <v>4182</v>
      </c>
      <c r="AG345" s="254" t="s">
        <v>4183</v>
      </c>
      <c r="AH345" s="74" t="str">
        <f t="shared" si="74"/>
        <v>名称：米水津振興局&lt;br&gt;住所：佐伯市米水津大字浦代浦1239 番地2&lt;br&gt;施設分類：備蓄倉庫&lt;br&gt;TEL：&lt;br&gt;：災害備蓄倉庫&lt;br&gt;：&lt;br&gt;：&lt;br&gt;</v>
      </c>
      <c r="AI345" s="255" t="s">
        <v>4184</v>
      </c>
      <c r="AJ345" s="253" t="str">
        <f t="shared" si="66"/>
        <v>FFFFFFFF</v>
      </c>
      <c r="AK345" s="253" t="s">
        <v>4185</v>
      </c>
      <c r="AL345" s="265">
        <f t="shared" si="67"/>
        <v>1</v>
      </c>
      <c r="AM345" s="253" t="s">
        <v>4186</v>
      </c>
      <c r="AN345" s="253" t="s">
        <v>4187</v>
      </c>
      <c r="AO345" s="254">
        <f t="shared" si="70"/>
        <v>0</v>
      </c>
      <c r="AP345" s="253" t="s">
        <v>4188</v>
      </c>
      <c r="AQ345" s="74" t="str">
        <f t="shared" si="75"/>
        <v>https://cyberjapandata.gsi.go.jp/portal/sys/v4/symbols/515.png</v>
      </c>
      <c r="AR345" s="254" t="s">
        <v>4189</v>
      </c>
      <c r="AS345" s="254" t="s">
        <v>4190</v>
      </c>
      <c r="AT345" s="265">
        <f t="shared" si="76"/>
        <v>131.97598504982699</v>
      </c>
      <c r="AU345" s="254" t="s">
        <v>4191</v>
      </c>
      <c r="AV345" s="265">
        <f t="shared" si="77"/>
        <v>32.921230028558597</v>
      </c>
      <c r="AW345" s="254" t="s">
        <v>4192</v>
      </c>
      <c r="AX345" s="254" t="s">
        <v>4193</v>
      </c>
      <c r="AY345" s="244" t="str">
        <f t="shared" si="71"/>
        <v>&lt;Placemark&gt;&lt;name&gt;米水津振興局&lt;/name&gt;&lt;Snippet maxLines="0"&gt;&lt;/Snippet&gt;&lt;description&gt;&lt;![CDATA[名称：米水津振興局&lt;br&gt;住所：佐伯市米水津大字浦代浦1239 番地2&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131.975985049827,32.9212300285586&lt;/coordinates&gt;&lt;/Point&gt;&lt;/Placemark&gt;</v>
      </c>
    </row>
    <row r="346" spans="1:51">
      <c r="A346" s="198">
        <v>341</v>
      </c>
      <c r="B346" s="211" t="s">
        <v>5273</v>
      </c>
      <c r="C346" s="4" t="str">
        <f t="shared" si="68"/>
        <v>名称：蒲江振興局庁舎&lt;br&gt;住所：佐伯市蒲江大字蒲江浦3283番地&lt;br&gt;施設分類：備蓄倉庫&lt;br&gt;TEL：&lt;br&gt;：災害備蓄倉庫&lt;br&gt;：&lt;br&gt;：&lt;br&gt;</v>
      </c>
      <c r="D346" s="211"/>
      <c r="E346" s="245"/>
      <c r="F346" s="202" t="s">
        <v>4655</v>
      </c>
      <c r="G346" s="202">
        <v>32.800841511229898</v>
      </c>
      <c r="H346" s="202">
        <v>131.93580682231101</v>
      </c>
      <c r="I346" s="245" t="s">
        <v>3276</v>
      </c>
      <c r="J346" s="245" t="s">
        <v>707</v>
      </c>
      <c r="K346" s="240"/>
      <c r="L346" s="240" t="s">
        <v>680</v>
      </c>
      <c r="M346" s="240"/>
      <c r="N346" s="240"/>
      <c r="O346" s="4" t="s">
        <v>4327</v>
      </c>
      <c r="P346" s="246">
        <v>1</v>
      </c>
      <c r="Q346" s="246"/>
      <c r="R346" s="246" t="str">
        <f t="shared" si="65"/>
        <v>FFFFFFFF</v>
      </c>
      <c r="S346" s="202">
        <v>100</v>
      </c>
      <c r="T346" s="202">
        <v>100</v>
      </c>
      <c r="U346" s="202">
        <v>100</v>
      </c>
      <c r="V346" s="202">
        <v>100</v>
      </c>
      <c r="X346" s="242"/>
      <c r="Z346" s="239">
        <f t="shared" si="69"/>
        <v>0</v>
      </c>
      <c r="AA346" s="253" t="s">
        <v>4179</v>
      </c>
      <c r="AB346" s="265" t="str">
        <f t="shared" si="72"/>
        <v>蒲江振興局庁舎</v>
      </c>
      <c r="AC346" s="254" t="s">
        <v>4194</v>
      </c>
      <c r="AD346" s="254" t="s">
        <v>4181</v>
      </c>
      <c r="AE346" s="254">
        <f t="shared" si="73"/>
        <v>0</v>
      </c>
      <c r="AF346" s="254" t="s">
        <v>4182</v>
      </c>
      <c r="AG346" s="254" t="s">
        <v>4183</v>
      </c>
      <c r="AH346" s="74" t="str">
        <f t="shared" si="74"/>
        <v>名称：蒲江振興局庁舎&lt;br&gt;住所：佐伯市蒲江大字蒲江浦3283番地&lt;br&gt;施設分類：備蓄倉庫&lt;br&gt;TEL：&lt;br&gt;：災害備蓄倉庫&lt;br&gt;：&lt;br&gt;：&lt;br&gt;</v>
      </c>
      <c r="AI346" s="255" t="s">
        <v>4184</v>
      </c>
      <c r="AJ346" s="253" t="str">
        <f t="shared" si="66"/>
        <v>FFFFFFFF</v>
      </c>
      <c r="AK346" s="253" t="s">
        <v>4185</v>
      </c>
      <c r="AL346" s="265">
        <f t="shared" si="67"/>
        <v>1</v>
      </c>
      <c r="AM346" s="253" t="s">
        <v>4186</v>
      </c>
      <c r="AN346" s="253" t="s">
        <v>4187</v>
      </c>
      <c r="AO346" s="254">
        <f t="shared" si="70"/>
        <v>0</v>
      </c>
      <c r="AP346" s="253" t="s">
        <v>4188</v>
      </c>
      <c r="AQ346" s="74" t="str">
        <f t="shared" si="75"/>
        <v>https://cyberjapandata.gsi.go.jp/portal/sys/v4/symbols/515.png</v>
      </c>
      <c r="AR346" s="254" t="s">
        <v>4189</v>
      </c>
      <c r="AS346" s="254" t="s">
        <v>4190</v>
      </c>
      <c r="AT346" s="265">
        <f t="shared" si="76"/>
        <v>131.93580682231101</v>
      </c>
      <c r="AU346" s="254" t="s">
        <v>4191</v>
      </c>
      <c r="AV346" s="265">
        <f t="shared" si="77"/>
        <v>32.800841511229898</v>
      </c>
      <c r="AW346" s="254" t="s">
        <v>4192</v>
      </c>
      <c r="AX346" s="254" t="s">
        <v>4193</v>
      </c>
      <c r="AY346" s="244" t="str">
        <f t="shared" si="71"/>
        <v>&lt;Placemark&gt;&lt;name&gt;蒲江振興局庁舎&lt;/name&gt;&lt;Snippet maxLines="0"&gt;&lt;/Snippet&gt;&lt;description&gt;&lt;![CDATA[名称：蒲江振興局庁舎&lt;br&gt;住所：佐伯市蒲江大字蒲江浦3283番地&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131.935806822311,32.8008415112299&lt;/coordinates&gt;&lt;/Point&gt;&lt;/Placemark&gt;</v>
      </c>
    </row>
    <row r="347" spans="1:51">
      <c r="A347" s="198">
        <v>342</v>
      </c>
      <c r="B347" s="211" t="s">
        <v>5272</v>
      </c>
      <c r="C347" s="4" t="str">
        <f t="shared" si="68"/>
        <v>名称：蒲江振興局防災備蓄倉庫&lt;br&gt;住所：佐伯市蒲江大字蒲江浦3283番地&lt;br&gt;施設分類：備蓄倉庫&lt;br&gt;TEL：&lt;br&gt;：災害備蓄倉庫&lt;br&gt;：&lt;br&gt;：&lt;br&gt;</v>
      </c>
      <c r="D347" s="211"/>
      <c r="E347" s="202"/>
      <c r="F347" s="202" t="s">
        <v>4656</v>
      </c>
      <c r="G347" s="202">
        <v>32.8011432216203</v>
      </c>
      <c r="H347" s="202">
        <v>131.93598842396599</v>
      </c>
      <c r="I347" s="202" t="s">
        <v>3276</v>
      </c>
      <c r="J347" s="202" t="s">
        <v>707</v>
      </c>
      <c r="K347" s="240"/>
      <c r="L347" s="240" t="s">
        <v>680</v>
      </c>
      <c r="M347" s="240"/>
      <c r="N347" s="240"/>
      <c r="O347" s="4" t="s">
        <v>4327</v>
      </c>
      <c r="P347" s="246">
        <v>1</v>
      </c>
      <c r="Q347" s="246"/>
      <c r="R347" s="246" t="str">
        <f t="shared" si="65"/>
        <v>FFFFFFFF</v>
      </c>
      <c r="S347" s="202">
        <v>100</v>
      </c>
      <c r="T347" s="202">
        <v>100</v>
      </c>
      <c r="U347" s="202">
        <v>100</v>
      </c>
      <c r="V347" s="202">
        <v>100</v>
      </c>
      <c r="X347" s="242"/>
      <c r="Z347" s="239">
        <f t="shared" si="69"/>
        <v>0</v>
      </c>
      <c r="AA347" s="253" t="s">
        <v>4179</v>
      </c>
      <c r="AB347" s="265" t="str">
        <f t="shared" si="72"/>
        <v>蒲江振興局防災備蓄倉庫</v>
      </c>
      <c r="AC347" s="254" t="s">
        <v>4194</v>
      </c>
      <c r="AD347" s="254" t="s">
        <v>4181</v>
      </c>
      <c r="AE347" s="254">
        <f t="shared" si="73"/>
        <v>0</v>
      </c>
      <c r="AF347" s="254" t="s">
        <v>4182</v>
      </c>
      <c r="AG347" s="254" t="s">
        <v>4183</v>
      </c>
      <c r="AH347" s="74" t="str">
        <f t="shared" si="74"/>
        <v>名称：蒲江振興局防災備蓄倉庫&lt;br&gt;住所：佐伯市蒲江大字蒲江浦3283番地&lt;br&gt;施設分類：備蓄倉庫&lt;br&gt;TEL：&lt;br&gt;：災害備蓄倉庫&lt;br&gt;：&lt;br&gt;：&lt;br&gt;</v>
      </c>
      <c r="AI347" s="255" t="s">
        <v>4184</v>
      </c>
      <c r="AJ347" s="253" t="str">
        <f t="shared" si="66"/>
        <v>FFFFFFFF</v>
      </c>
      <c r="AK347" s="253" t="s">
        <v>4185</v>
      </c>
      <c r="AL347" s="265">
        <f t="shared" si="67"/>
        <v>1</v>
      </c>
      <c r="AM347" s="253" t="s">
        <v>4186</v>
      </c>
      <c r="AN347" s="253" t="s">
        <v>4187</v>
      </c>
      <c r="AO347" s="254">
        <f t="shared" si="70"/>
        <v>0</v>
      </c>
      <c r="AP347" s="253" t="s">
        <v>4188</v>
      </c>
      <c r="AQ347" s="74" t="str">
        <f t="shared" si="75"/>
        <v>https://cyberjapandata.gsi.go.jp/portal/sys/v4/symbols/515.png</v>
      </c>
      <c r="AR347" s="254" t="s">
        <v>4189</v>
      </c>
      <c r="AS347" s="254" t="s">
        <v>4190</v>
      </c>
      <c r="AT347" s="265">
        <f t="shared" si="76"/>
        <v>131.93598842396599</v>
      </c>
      <c r="AU347" s="254" t="s">
        <v>4191</v>
      </c>
      <c r="AV347" s="265">
        <f t="shared" si="77"/>
        <v>32.8011432216203</v>
      </c>
      <c r="AW347" s="254" t="s">
        <v>4192</v>
      </c>
      <c r="AX347" s="254" t="s">
        <v>4193</v>
      </c>
      <c r="AY347" s="244" t="str">
        <f t="shared" si="71"/>
        <v>&lt;Placemark&gt;&lt;name&gt;蒲江振興局防災備蓄倉庫&lt;/name&gt;&lt;Snippet maxLines="0"&gt;&lt;/Snippet&gt;&lt;description&gt;&lt;![CDATA[名称：蒲江振興局防災備蓄倉庫&lt;br&gt;住所：佐伯市蒲江大字蒲江浦3283番地&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131.935988423966,32.8011432216203&lt;/coordinates&gt;&lt;/Point&gt;&lt;/Placemark&gt;</v>
      </c>
    </row>
    <row r="348" spans="1:51">
      <c r="A348" s="198">
        <v>343</v>
      </c>
      <c r="B348" s="211" t="s">
        <v>5271</v>
      </c>
      <c r="C348" s="4" t="str">
        <f t="shared" si="68"/>
        <v>名称：やまばと児童公園防災備蓄倉庫&lt;br&gt;住所：佐伯市長島町３丁目8番&lt;br&gt;施設分類：備蓄倉庫&lt;br&gt;TEL：&lt;br&gt;：災害備蓄倉庫&lt;br&gt;：&lt;br&gt;：&lt;br&gt;</v>
      </c>
      <c r="D348" s="211"/>
      <c r="E348" s="202"/>
      <c r="F348" s="202" t="s">
        <v>4657</v>
      </c>
      <c r="G348" s="202">
        <v>32.9580327494131</v>
      </c>
      <c r="H348" s="202">
        <v>131.90671689313101</v>
      </c>
      <c r="I348" s="202" t="s">
        <v>3276</v>
      </c>
      <c r="J348" s="202" t="s">
        <v>712</v>
      </c>
      <c r="K348" s="240"/>
      <c r="L348" s="240" t="s">
        <v>680</v>
      </c>
      <c r="M348" s="240"/>
      <c r="N348" s="240"/>
      <c r="O348" s="4" t="s">
        <v>4327</v>
      </c>
      <c r="P348" s="246">
        <v>1</v>
      </c>
      <c r="Q348" s="246"/>
      <c r="R348" s="246" t="str">
        <f t="shared" si="65"/>
        <v>FFFFFFFF</v>
      </c>
      <c r="S348" s="202">
        <v>100</v>
      </c>
      <c r="T348" s="202">
        <v>100</v>
      </c>
      <c r="U348" s="202">
        <v>100</v>
      </c>
      <c r="V348" s="202">
        <v>100</v>
      </c>
      <c r="X348" s="242"/>
      <c r="Z348" s="239">
        <f t="shared" si="69"/>
        <v>0</v>
      </c>
      <c r="AA348" s="253" t="s">
        <v>4179</v>
      </c>
      <c r="AB348" s="265" t="str">
        <f t="shared" si="72"/>
        <v>やまばと児童公園防災備蓄倉庫</v>
      </c>
      <c r="AC348" s="254" t="s">
        <v>4194</v>
      </c>
      <c r="AD348" s="254" t="s">
        <v>4181</v>
      </c>
      <c r="AE348" s="254">
        <f t="shared" si="73"/>
        <v>0</v>
      </c>
      <c r="AF348" s="254" t="s">
        <v>4182</v>
      </c>
      <c r="AG348" s="254" t="s">
        <v>4183</v>
      </c>
      <c r="AH348" s="74" t="str">
        <f t="shared" si="74"/>
        <v>名称：やまばと児童公園防災備蓄倉庫&lt;br&gt;住所：佐伯市長島町３丁目8番&lt;br&gt;施設分類：備蓄倉庫&lt;br&gt;TEL：&lt;br&gt;：災害備蓄倉庫&lt;br&gt;：&lt;br&gt;：&lt;br&gt;</v>
      </c>
      <c r="AI348" s="255" t="s">
        <v>4184</v>
      </c>
      <c r="AJ348" s="253" t="str">
        <f t="shared" si="66"/>
        <v>FFFFFFFF</v>
      </c>
      <c r="AK348" s="253" t="s">
        <v>4185</v>
      </c>
      <c r="AL348" s="265">
        <f t="shared" si="67"/>
        <v>1</v>
      </c>
      <c r="AM348" s="253" t="s">
        <v>4186</v>
      </c>
      <c r="AN348" s="253" t="s">
        <v>4187</v>
      </c>
      <c r="AO348" s="254">
        <f t="shared" si="70"/>
        <v>0</v>
      </c>
      <c r="AP348" s="253" t="s">
        <v>4188</v>
      </c>
      <c r="AQ348" s="74" t="str">
        <f t="shared" si="75"/>
        <v>https://cyberjapandata.gsi.go.jp/portal/sys/v4/symbols/515.png</v>
      </c>
      <c r="AR348" s="254" t="s">
        <v>4189</v>
      </c>
      <c r="AS348" s="254" t="s">
        <v>4190</v>
      </c>
      <c r="AT348" s="265">
        <f t="shared" si="76"/>
        <v>131.90671689313101</v>
      </c>
      <c r="AU348" s="254" t="s">
        <v>4191</v>
      </c>
      <c r="AV348" s="265">
        <f t="shared" si="77"/>
        <v>32.9580327494131</v>
      </c>
      <c r="AW348" s="254" t="s">
        <v>4192</v>
      </c>
      <c r="AX348" s="254" t="s">
        <v>4193</v>
      </c>
      <c r="AY348" s="244" t="str">
        <f t="shared" si="71"/>
        <v>&lt;Placemark&gt;&lt;name&gt;やまばと児童公園防災備蓄倉庫&lt;/name&gt;&lt;Snippet maxLines="0"&gt;&lt;/Snippet&gt;&lt;description&gt;&lt;![CDATA[名称：やまばと児童公園防災備蓄倉庫&lt;br&gt;住所：佐伯市長島町３丁目8番&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131.906716893131,32.9580327494131&lt;/coordinates&gt;&lt;/Point&gt;&lt;/Placemark&gt;</v>
      </c>
    </row>
    <row r="349" spans="1:51">
      <c r="A349" s="198">
        <v>344</v>
      </c>
      <c r="B349" s="211" t="s">
        <v>5270</v>
      </c>
      <c r="C349" s="4" t="str">
        <f t="shared" si="68"/>
        <v>名称：城山北防災備蓄倉庫&lt;br&gt;住所：佐伯市臼坪2881前&lt;br&gt;施設分類：備蓄倉庫&lt;br&gt;TEL：&lt;br&gt;：災害備蓄倉庫&lt;br&gt;：&lt;br&gt;：&lt;br&gt;</v>
      </c>
      <c r="D349" s="211"/>
      <c r="E349" s="245"/>
      <c r="F349" s="202" t="s">
        <v>4658</v>
      </c>
      <c r="G349" s="202">
        <v>32.963666277818902</v>
      </c>
      <c r="H349" s="202">
        <v>131.88917771699201</v>
      </c>
      <c r="I349" s="245" t="s">
        <v>3276</v>
      </c>
      <c r="J349" s="245" t="s">
        <v>713</v>
      </c>
      <c r="K349" s="240"/>
      <c r="L349" s="240" t="s">
        <v>680</v>
      </c>
      <c r="M349" s="240"/>
      <c r="N349" s="240"/>
      <c r="O349" s="4" t="s">
        <v>4327</v>
      </c>
      <c r="P349" s="246">
        <v>1</v>
      </c>
      <c r="Q349" s="246"/>
      <c r="R349" s="246" t="str">
        <f t="shared" si="65"/>
        <v>FFFFFFFF</v>
      </c>
      <c r="S349" s="202">
        <v>100</v>
      </c>
      <c r="T349" s="202">
        <v>100</v>
      </c>
      <c r="U349" s="202">
        <v>100</v>
      </c>
      <c r="V349" s="202">
        <v>100</v>
      </c>
      <c r="X349" s="242"/>
      <c r="Z349" s="239">
        <f t="shared" si="69"/>
        <v>0</v>
      </c>
      <c r="AA349" s="253" t="s">
        <v>4179</v>
      </c>
      <c r="AB349" s="265" t="str">
        <f t="shared" si="72"/>
        <v>城山北防災備蓄倉庫</v>
      </c>
      <c r="AC349" s="254" t="s">
        <v>4194</v>
      </c>
      <c r="AD349" s="254" t="s">
        <v>4181</v>
      </c>
      <c r="AE349" s="254">
        <f t="shared" si="73"/>
        <v>0</v>
      </c>
      <c r="AF349" s="254" t="s">
        <v>4182</v>
      </c>
      <c r="AG349" s="254" t="s">
        <v>4183</v>
      </c>
      <c r="AH349" s="74" t="str">
        <f t="shared" si="74"/>
        <v>名称：城山北防災備蓄倉庫&lt;br&gt;住所：佐伯市臼坪2881前&lt;br&gt;施設分類：備蓄倉庫&lt;br&gt;TEL：&lt;br&gt;：災害備蓄倉庫&lt;br&gt;：&lt;br&gt;：&lt;br&gt;</v>
      </c>
      <c r="AI349" s="255" t="s">
        <v>4184</v>
      </c>
      <c r="AJ349" s="253" t="str">
        <f t="shared" si="66"/>
        <v>FFFFFFFF</v>
      </c>
      <c r="AK349" s="253" t="s">
        <v>4185</v>
      </c>
      <c r="AL349" s="265">
        <f t="shared" si="67"/>
        <v>1</v>
      </c>
      <c r="AM349" s="253" t="s">
        <v>4186</v>
      </c>
      <c r="AN349" s="253" t="s">
        <v>4187</v>
      </c>
      <c r="AO349" s="254">
        <f t="shared" si="70"/>
        <v>0</v>
      </c>
      <c r="AP349" s="253" t="s">
        <v>4188</v>
      </c>
      <c r="AQ349" s="74" t="str">
        <f t="shared" si="75"/>
        <v>https://cyberjapandata.gsi.go.jp/portal/sys/v4/symbols/515.png</v>
      </c>
      <c r="AR349" s="254" t="s">
        <v>4189</v>
      </c>
      <c r="AS349" s="254" t="s">
        <v>4190</v>
      </c>
      <c r="AT349" s="265">
        <f t="shared" si="76"/>
        <v>131.88917771699201</v>
      </c>
      <c r="AU349" s="254" t="s">
        <v>4191</v>
      </c>
      <c r="AV349" s="265">
        <f t="shared" si="77"/>
        <v>32.963666277818902</v>
      </c>
      <c r="AW349" s="254" t="s">
        <v>4192</v>
      </c>
      <c r="AX349" s="254" t="s">
        <v>4193</v>
      </c>
      <c r="AY349" s="244" t="str">
        <f t="shared" si="71"/>
        <v>&lt;Placemark&gt;&lt;name&gt;城山北防災備蓄倉庫&lt;/name&gt;&lt;Snippet maxLines="0"&gt;&lt;/Snippet&gt;&lt;description&gt;&lt;![CDATA[名称：城山北防災備蓄倉庫&lt;br&gt;住所：佐伯市臼坪2881前&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131.889177716992,32.9636662778189&lt;/coordinates&gt;&lt;/Point&gt;&lt;/Placemark&gt;</v>
      </c>
    </row>
    <row r="350" spans="1:51">
      <c r="A350" s="198">
        <v>345</v>
      </c>
      <c r="B350" s="211" t="s">
        <v>5269</v>
      </c>
      <c r="C350" s="4" t="str">
        <f t="shared" si="68"/>
        <v>名称：上堅田上城地区防災備蓄倉庫&lt;br&gt;住所：佐伯市長谷4979&lt;br&gt;施設分類：備蓄倉庫&lt;br&gt;TEL：&lt;br&gt;：災害備蓄倉庫&lt;br&gt;：&lt;br&gt;：&lt;br&gt;</v>
      </c>
      <c r="D350" s="211"/>
      <c r="E350" s="245"/>
      <c r="F350" s="202" t="s">
        <v>4659</v>
      </c>
      <c r="G350" s="202">
        <v>32.929375949354899</v>
      </c>
      <c r="H350" s="202">
        <v>131.862960373128</v>
      </c>
      <c r="I350" s="245" t="s">
        <v>3276</v>
      </c>
      <c r="J350" s="245" t="s">
        <v>3244</v>
      </c>
      <c r="K350" s="240"/>
      <c r="L350" s="240" t="s">
        <v>680</v>
      </c>
      <c r="M350" s="240"/>
      <c r="N350" s="240"/>
      <c r="O350" s="4" t="s">
        <v>4327</v>
      </c>
      <c r="P350" s="246">
        <v>1</v>
      </c>
      <c r="Q350" s="246"/>
      <c r="R350" s="246" t="str">
        <f t="shared" si="65"/>
        <v>FFFFFFFF</v>
      </c>
      <c r="S350" s="202">
        <v>100</v>
      </c>
      <c r="T350" s="202">
        <v>100</v>
      </c>
      <c r="U350" s="202">
        <v>100</v>
      </c>
      <c r="V350" s="202">
        <v>100</v>
      </c>
      <c r="X350" s="242"/>
      <c r="Z350" s="239">
        <f t="shared" si="69"/>
        <v>0</v>
      </c>
      <c r="AA350" s="253" t="s">
        <v>4179</v>
      </c>
      <c r="AB350" s="265" t="str">
        <f t="shared" si="72"/>
        <v>上堅田上城地区防災備蓄倉庫</v>
      </c>
      <c r="AC350" s="254" t="s">
        <v>4194</v>
      </c>
      <c r="AD350" s="254" t="s">
        <v>4181</v>
      </c>
      <c r="AE350" s="254">
        <f t="shared" si="73"/>
        <v>0</v>
      </c>
      <c r="AF350" s="254" t="s">
        <v>4182</v>
      </c>
      <c r="AG350" s="254" t="s">
        <v>4183</v>
      </c>
      <c r="AH350" s="74" t="str">
        <f t="shared" si="74"/>
        <v>名称：上堅田上城地区防災備蓄倉庫&lt;br&gt;住所：佐伯市長谷4979&lt;br&gt;施設分類：備蓄倉庫&lt;br&gt;TEL：&lt;br&gt;：災害備蓄倉庫&lt;br&gt;：&lt;br&gt;：&lt;br&gt;</v>
      </c>
      <c r="AI350" s="255" t="s">
        <v>4184</v>
      </c>
      <c r="AJ350" s="253" t="str">
        <f t="shared" si="66"/>
        <v>FFFFFFFF</v>
      </c>
      <c r="AK350" s="253" t="s">
        <v>4185</v>
      </c>
      <c r="AL350" s="265">
        <f t="shared" si="67"/>
        <v>1</v>
      </c>
      <c r="AM350" s="253" t="s">
        <v>4186</v>
      </c>
      <c r="AN350" s="253" t="s">
        <v>4187</v>
      </c>
      <c r="AO350" s="254">
        <f t="shared" si="70"/>
        <v>0</v>
      </c>
      <c r="AP350" s="253" t="s">
        <v>4188</v>
      </c>
      <c r="AQ350" s="74" t="str">
        <f t="shared" si="75"/>
        <v>https://cyberjapandata.gsi.go.jp/portal/sys/v4/symbols/515.png</v>
      </c>
      <c r="AR350" s="254" t="s">
        <v>4189</v>
      </c>
      <c r="AS350" s="254" t="s">
        <v>4190</v>
      </c>
      <c r="AT350" s="265">
        <f t="shared" si="76"/>
        <v>131.862960373128</v>
      </c>
      <c r="AU350" s="254" t="s">
        <v>4191</v>
      </c>
      <c r="AV350" s="265">
        <f t="shared" si="77"/>
        <v>32.929375949354899</v>
      </c>
      <c r="AW350" s="254" t="s">
        <v>4192</v>
      </c>
      <c r="AX350" s="254" t="s">
        <v>4193</v>
      </c>
      <c r="AY350" s="244" t="str">
        <f t="shared" si="71"/>
        <v>&lt;Placemark&gt;&lt;name&gt;上堅田上城地区防災備蓄倉庫&lt;/name&gt;&lt;Snippet maxLines="0"&gt;&lt;/Snippet&gt;&lt;description&gt;&lt;![CDATA[名称：上堅田上城地区防災備蓄倉庫&lt;br&gt;住所：佐伯市長谷4979&lt;br&gt;施設分類：備蓄倉庫&lt;br&gt;TEL：&lt;br&gt;：災害備蓄倉庫&lt;br&gt;：&lt;br&gt;：&lt;br&gt;]]&gt;&lt;/description&gt;&lt;Style&gt;&lt;IconStyle&gt;&lt;color&gt;FFFFFFFF&lt;/color&gt;&lt;scale&gt;1&lt;/scale&gt;&lt;heading&gt;0&lt;/heading&gt;&lt;Icon&gt;&lt;href&gt;https://cyberjapandata.gsi.go.jp/portal/sys/v4/symbols/515.png&lt;/href&gt;&lt;/Icon&gt;&lt;/IconStyle&gt;&lt;/Style&gt;&lt;Point&gt;&lt;coordinates&gt;131.862960373128,32.9293759493549&lt;/coordinates&gt;&lt;/Point&gt;&lt;/Placemark&gt;</v>
      </c>
    </row>
    <row r="351" spans="1:51">
      <c r="A351" s="198">
        <v>346</v>
      </c>
      <c r="B351" s="211" t="s">
        <v>5268</v>
      </c>
      <c r="C351" s="4" t="str">
        <f t="shared" si="68"/>
        <v>名称：道の駅やよい&lt;br&gt;住所：佐伯市弥生大字上小倉898-1&lt;br&gt;施設分類：活動拠点&lt;br&gt;TEL：&lt;br&gt;：大分県道路啓開計画 防災拠点一覧表&lt;br&gt;：&lt;br&gt;：&lt;br&gt;</v>
      </c>
      <c r="D351" s="211"/>
      <c r="E351" s="202"/>
      <c r="F351" s="202" t="s">
        <v>4660</v>
      </c>
      <c r="G351" s="202">
        <v>32.9644394664667</v>
      </c>
      <c r="H351" s="202">
        <v>131.838663389282</v>
      </c>
      <c r="I351" s="202" t="s">
        <v>3278</v>
      </c>
      <c r="J351" s="202" t="s">
        <v>730</v>
      </c>
      <c r="K351" s="240"/>
      <c r="L351" s="240" t="s">
        <v>1624</v>
      </c>
      <c r="M351" s="240"/>
      <c r="N351" s="240"/>
      <c r="O351" s="4" t="s">
        <v>4332</v>
      </c>
      <c r="P351" s="246">
        <v>1</v>
      </c>
      <c r="Q351" s="246"/>
      <c r="R351" s="246" t="str">
        <f t="shared" si="65"/>
        <v>FFFFFFFF</v>
      </c>
      <c r="S351" s="202">
        <v>100</v>
      </c>
      <c r="T351" s="202">
        <v>100</v>
      </c>
      <c r="U351" s="202">
        <v>100</v>
      </c>
      <c r="V351" s="202">
        <v>100</v>
      </c>
      <c r="X351" s="242"/>
      <c r="Z351" s="239">
        <f t="shared" si="69"/>
        <v>0</v>
      </c>
      <c r="AA351" s="253" t="s">
        <v>4179</v>
      </c>
      <c r="AB351" s="265" t="str">
        <f t="shared" si="72"/>
        <v>道の駅やよい</v>
      </c>
      <c r="AC351" s="254" t="s">
        <v>4194</v>
      </c>
      <c r="AD351" s="254" t="s">
        <v>4181</v>
      </c>
      <c r="AE351" s="254">
        <f t="shared" si="73"/>
        <v>0</v>
      </c>
      <c r="AF351" s="254" t="s">
        <v>4182</v>
      </c>
      <c r="AG351" s="254" t="s">
        <v>4183</v>
      </c>
      <c r="AH351" s="74" t="str">
        <f t="shared" si="74"/>
        <v>名称：道の駅やよい&lt;br&gt;住所：佐伯市弥生大字上小倉898-1&lt;br&gt;施設分類：活動拠点&lt;br&gt;TEL：&lt;br&gt;：大分県道路啓開計画 防災拠点一覧表&lt;br&gt;：&lt;br&gt;：&lt;br&gt;</v>
      </c>
      <c r="AI351" s="255" t="s">
        <v>4184</v>
      </c>
      <c r="AJ351" s="253" t="str">
        <f t="shared" si="66"/>
        <v>FFFFFFFF</v>
      </c>
      <c r="AK351" s="253" t="s">
        <v>4185</v>
      </c>
      <c r="AL351" s="265">
        <f t="shared" si="67"/>
        <v>1</v>
      </c>
      <c r="AM351" s="253" t="s">
        <v>4186</v>
      </c>
      <c r="AN351" s="253" t="s">
        <v>4187</v>
      </c>
      <c r="AO351" s="254">
        <f t="shared" si="70"/>
        <v>0</v>
      </c>
      <c r="AP351" s="253" t="s">
        <v>4188</v>
      </c>
      <c r="AQ351" s="74" t="str">
        <f t="shared" si="75"/>
        <v>https://cyberjapandata.gsi.go.jp/portal/sys/v4/symbols/474.png</v>
      </c>
      <c r="AR351" s="254" t="s">
        <v>4189</v>
      </c>
      <c r="AS351" s="254" t="s">
        <v>4190</v>
      </c>
      <c r="AT351" s="265">
        <f t="shared" si="76"/>
        <v>131.838663389282</v>
      </c>
      <c r="AU351" s="254" t="s">
        <v>4191</v>
      </c>
      <c r="AV351" s="265">
        <f t="shared" si="77"/>
        <v>32.9644394664667</v>
      </c>
      <c r="AW351" s="254" t="s">
        <v>4192</v>
      </c>
      <c r="AX351" s="254" t="s">
        <v>4193</v>
      </c>
      <c r="AY351" s="244" t="str">
        <f t="shared" si="71"/>
        <v>&lt;Placemark&gt;&lt;name&gt;道の駅やよい&lt;/name&gt;&lt;Snippet maxLines="0"&gt;&lt;/Snippet&gt;&lt;description&gt;&lt;![CDATA[名称：道の駅やよい&lt;br&gt;住所：佐伯市弥生大字上小倉898-1&lt;br&gt;施設分類：活動拠点&lt;br&gt;TEL：&lt;br&gt;：大分県道路啓開計画 防災拠点一覧表&lt;br&gt;：&lt;br&gt;：&lt;br&gt;]]&gt;&lt;/description&gt;&lt;Style&gt;&lt;IconStyle&gt;&lt;color&gt;FFFFFFFF&lt;/color&gt;&lt;scale&gt;1&lt;/scale&gt;&lt;heading&gt;0&lt;/heading&gt;&lt;Icon&gt;&lt;href&gt;https://cyberjapandata.gsi.go.jp/portal/sys/v4/symbols/474.png&lt;/href&gt;&lt;/Icon&gt;&lt;/IconStyle&gt;&lt;/Style&gt;&lt;Point&gt;&lt;coordinates&gt;131.838663389282,32.9644394664667&lt;/coordinates&gt;&lt;/Point&gt;&lt;/Placemark&gt;</v>
      </c>
    </row>
    <row r="352" spans="1:51">
      <c r="A352" s="198">
        <v>347</v>
      </c>
      <c r="B352" s="211" t="s">
        <v>5267</v>
      </c>
      <c r="C352" s="4" t="str">
        <f t="shared" si="68"/>
        <v>名称：道の駅宇目&lt;br&gt;住所：佐伯市宇目大字南田原2513-5&lt;br&gt;施設分類：活動拠点&lt;br&gt;TEL：&lt;br&gt;：大分県道路啓開計画 防災拠点一覧表&lt;br&gt;：&lt;br&gt;：&lt;br&gt;</v>
      </c>
      <c r="D352" s="211"/>
      <c r="E352" s="202"/>
      <c r="F352" s="202" t="s">
        <v>4661</v>
      </c>
      <c r="G352" s="202">
        <v>32.803616197059803</v>
      </c>
      <c r="H352" s="202">
        <v>131.610464589722</v>
      </c>
      <c r="I352" s="202" t="s">
        <v>3278</v>
      </c>
      <c r="J352" s="202" t="s">
        <v>732</v>
      </c>
      <c r="K352" s="240"/>
      <c r="L352" s="240" t="s">
        <v>1624</v>
      </c>
      <c r="M352" s="240"/>
      <c r="N352" s="240"/>
      <c r="O352" s="4" t="s">
        <v>4332</v>
      </c>
      <c r="P352" s="246">
        <v>1</v>
      </c>
      <c r="Q352" s="246"/>
      <c r="R352" s="246" t="str">
        <f t="shared" si="65"/>
        <v>FFFFFFFF</v>
      </c>
      <c r="S352" s="202">
        <v>100</v>
      </c>
      <c r="T352" s="202">
        <v>100</v>
      </c>
      <c r="U352" s="202">
        <v>100</v>
      </c>
      <c r="V352" s="202">
        <v>100</v>
      </c>
      <c r="X352" s="242"/>
      <c r="Z352" s="239">
        <f t="shared" si="69"/>
        <v>0</v>
      </c>
      <c r="AA352" s="253" t="s">
        <v>4179</v>
      </c>
      <c r="AB352" s="265" t="str">
        <f t="shared" si="72"/>
        <v>道の駅宇目</v>
      </c>
      <c r="AC352" s="254" t="s">
        <v>4194</v>
      </c>
      <c r="AD352" s="254" t="s">
        <v>4181</v>
      </c>
      <c r="AE352" s="254">
        <f t="shared" si="73"/>
        <v>0</v>
      </c>
      <c r="AF352" s="254" t="s">
        <v>4182</v>
      </c>
      <c r="AG352" s="254" t="s">
        <v>4183</v>
      </c>
      <c r="AH352" s="74" t="str">
        <f t="shared" si="74"/>
        <v>名称：道の駅宇目&lt;br&gt;住所：佐伯市宇目大字南田原2513-5&lt;br&gt;施設分類：活動拠点&lt;br&gt;TEL：&lt;br&gt;：大分県道路啓開計画 防災拠点一覧表&lt;br&gt;：&lt;br&gt;：&lt;br&gt;</v>
      </c>
      <c r="AI352" s="255" t="s">
        <v>4184</v>
      </c>
      <c r="AJ352" s="253" t="str">
        <f t="shared" si="66"/>
        <v>FFFFFFFF</v>
      </c>
      <c r="AK352" s="253" t="s">
        <v>4185</v>
      </c>
      <c r="AL352" s="265">
        <f t="shared" si="67"/>
        <v>1</v>
      </c>
      <c r="AM352" s="253" t="s">
        <v>4186</v>
      </c>
      <c r="AN352" s="253" t="s">
        <v>4187</v>
      </c>
      <c r="AO352" s="254">
        <f t="shared" si="70"/>
        <v>0</v>
      </c>
      <c r="AP352" s="253" t="s">
        <v>4188</v>
      </c>
      <c r="AQ352" s="74" t="str">
        <f t="shared" si="75"/>
        <v>https://cyberjapandata.gsi.go.jp/portal/sys/v4/symbols/474.png</v>
      </c>
      <c r="AR352" s="254" t="s">
        <v>4189</v>
      </c>
      <c r="AS352" s="254" t="s">
        <v>4190</v>
      </c>
      <c r="AT352" s="265">
        <f t="shared" si="76"/>
        <v>131.610464589722</v>
      </c>
      <c r="AU352" s="254" t="s">
        <v>4191</v>
      </c>
      <c r="AV352" s="265">
        <f t="shared" si="77"/>
        <v>32.803616197059803</v>
      </c>
      <c r="AW352" s="254" t="s">
        <v>4192</v>
      </c>
      <c r="AX352" s="254" t="s">
        <v>4193</v>
      </c>
      <c r="AY352" s="244" t="str">
        <f t="shared" si="71"/>
        <v>&lt;Placemark&gt;&lt;name&gt;道の駅宇目&lt;/name&gt;&lt;Snippet maxLines="0"&gt;&lt;/Snippet&gt;&lt;description&gt;&lt;![CDATA[名称：道の駅宇目&lt;br&gt;住所：佐伯市宇目大字南田原2513-5&lt;br&gt;施設分類：活動拠点&lt;br&gt;TEL：&lt;br&gt;：大分県道路啓開計画 防災拠点一覧表&lt;br&gt;：&lt;br&gt;：&lt;br&gt;]]&gt;&lt;/description&gt;&lt;Style&gt;&lt;IconStyle&gt;&lt;color&gt;FFFFFFFF&lt;/color&gt;&lt;scale&gt;1&lt;/scale&gt;&lt;heading&gt;0&lt;/heading&gt;&lt;Icon&gt;&lt;href&gt;https://cyberjapandata.gsi.go.jp/portal/sys/v4/symbols/474.png&lt;/href&gt;&lt;/Icon&gt;&lt;/IconStyle&gt;&lt;/Style&gt;&lt;Point&gt;&lt;coordinates&gt;131.610464589722,32.8036161970598&lt;/coordinates&gt;&lt;/Point&gt;&lt;/Placemark&gt;</v>
      </c>
    </row>
    <row r="353" spans="1:51">
      <c r="A353" s="198">
        <v>348</v>
      </c>
      <c r="B353" s="211" t="s">
        <v>5266</v>
      </c>
      <c r="C353" s="4" t="str">
        <f t="shared" si="68"/>
        <v>名称：道の駅かまえ&lt;br&gt;住所：佐伯市蒲江大字蒲江浦5104-1&lt;br&gt;施設分類：活動拠点&lt;br&gt;TEL：&lt;br&gt;：大分県道路啓開計画 防災拠点一覧表&lt;br&gt;：&lt;br&gt;：&lt;br&gt;</v>
      </c>
      <c r="D353" s="211"/>
      <c r="E353" s="202"/>
      <c r="F353" s="202" t="s">
        <v>4662</v>
      </c>
      <c r="G353" s="202">
        <v>32.8017632686662</v>
      </c>
      <c r="H353" s="202">
        <v>131.924353795586</v>
      </c>
      <c r="I353" s="202" t="s">
        <v>3278</v>
      </c>
      <c r="J353" s="202" t="s">
        <v>581</v>
      </c>
      <c r="K353" s="240"/>
      <c r="L353" s="240" t="s">
        <v>1624</v>
      </c>
      <c r="M353" s="240"/>
      <c r="N353" s="240"/>
      <c r="O353" s="4" t="s">
        <v>4332</v>
      </c>
      <c r="P353" s="246">
        <v>1</v>
      </c>
      <c r="Q353" s="246"/>
      <c r="R353" s="246" t="str">
        <f t="shared" si="65"/>
        <v>FFFFFFFF</v>
      </c>
      <c r="S353" s="202">
        <v>100</v>
      </c>
      <c r="T353" s="202">
        <v>100</v>
      </c>
      <c r="U353" s="202">
        <v>100</v>
      </c>
      <c r="V353" s="202">
        <v>100</v>
      </c>
      <c r="X353" s="242"/>
      <c r="Z353" s="239">
        <f t="shared" si="69"/>
        <v>0</v>
      </c>
      <c r="AA353" s="253" t="s">
        <v>4179</v>
      </c>
      <c r="AB353" s="265" t="str">
        <f t="shared" si="72"/>
        <v>道の駅かまえ</v>
      </c>
      <c r="AC353" s="254" t="s">
        <v>4194</v>
      </c>
      <c r="AD353" s="254" t="s">
        <v>4181</v>
      </c>
      <c r="AE353" s="254">
        <f t="shared" si="73"/>
        <v>0</v>
      </c>
      <c r="AF353" s="254" t="s">
        <v>4182</v>
      </c>
      <c r="AG353" s="254" t="s">
        <v>4183</v>
      </c>
      <c r="AH353" s="74" t="str">
        <f t="shared" si="74"/>
        <v>名称：道の駅かまえ&lt;br&gt;住所：佐伯市蒲江大字蒲江浦5104-1&lt;br&gt;施設分類：活動拠点&lt;br&gt;TEL：&lt;br&gt;：大分県道路啓開計画 防災拠点一覧表&lt;br&gt;：&lt;br&gt;：&lt;br&gt;</v>
      </c>
      <c r="AI353" s="255" t="s">
        <v>4184</v>
      </c>
      <c r="AJ353" s="253" t="str">
        <f t="shared" si="66"/>
        <v>FFFFFFFF</v>
      </c>
      <c r="AK353" s="253" t="s">
        <v>4185</v>
      </c>
      <c r="AL353" s="265">
        <f t="shared" si="67"/>
        <v>1</v>
      </c>
      <c r="AM353" s="253" t="s">
        <v>4186</v>
      </c>
      <c r="AN353" s="253" t="s">
        <v>4187</v>
      </c>
      <c r="AO353" s="254">
        <f t="shared" si="70"/>
        <v>0</v>
      </c>
      <c r="AP353" s="253" t="s">
        <v>4188</v>
      </c>
      <c r="AQ353" s="74" t="str">
        <f t="shared" si="75"/>
        <v>https://cyberjapandata.gsi.go.jp/portal/sys/v4/symbols/474.png</v>
      </c>
      <c r="AR353" s="254" t="s">
        <v>4189</v>
      </c>
      <c r="AS353" s="254" t="s">
        <v>4190</v>
      </c>
      <c r="AT353" s="265">
        <f t="shared" si="76"/>
        <v>131.924353795586</v>
      </c>
      <c r="AU353" s="254" t="s">
        <v>4191</v>
      </c>
      <c r="AV353" s="265">
        <f t="shared" si="77"/>
        <v>32.8017632686662</v>
      </c>
      <c r="AW353" s="254" t="s">
        <v>4192</v>
      </c>
      <c r="AX353" s="254" t="s">
        <v>4193</v>
      </c>
      <c r="AY353" s="244" t="str">
        <f t="shared" si="71"/>
        <v>&lt;Placemark&gt;&lt;name&gt;道の駅かまえ&lt;/name&gt;&lt;Snippet maxLines="0"&gt;&lt;/Snippet&gt;&lt;description&gt;&lt;![CDATA[名称：道の駅かまえ&lt;br&gt;住所：佐伯市蒲江大字蒲江浦5104-1&lt;br&gt;施設分類：活動拠点&lt;br&gt;TEL：&lt;br&gt;：大分県道路啓開計画 防災拠点一覧表&lt;br&gt;：&lt;br&gt;：&lt;br&gt;]]&gt;&lt;/description&gt;&lt;Style&gt;&lt;IconStyle&gt;&lt;color&gt;FFFFFFFF&lt;/color&gt;&lt;scale&gt;1&lt;/scale&gt;&lt;heading&gt;0&lt;/heading&gt;&lt;Icon&gt;&lt;href&gt;https://cyberjapandata.gsi.go.jp/portal/sys/v4/symbols/474.png&lt;/href&gt;&lt;/Icon&gt;&lt;/IconStyle&gt;&lt;/Style&gt;&lt;Point&gt;&lt;coordinates&gt;131.924353795586,32.8017632686662&lt;/coordinates&gt;&lt;/Point&gt;&lt;/Placemark&gt;</v>
      </c>
    </row>
    <row r="354" spans="1:51">
      <c r="A354" s="198">
        <v>349</v>
      </c>
      <c r="B354" s="211" t="s">
        <v>5265</v>
      </c>
      <c r="C354" s="4" t="str">
        <f t="shared" si="68"/>
        <v>名称：佐伯市総合運動公園&lt;br&gt;住所：佐伯市大字長谷2614&lt;br&gt;施設分類：活動拠点&lt;br&gt;TEL：&lt;br&gt;：大分県道路啓開計画 防災拠点一覧表&lt;br&gt;：&lt;br&gt;：&lt;br&gt;</v>
      </c>
      <c r="D354" s="211"/>
      <c r="E354" s="245"/>
      <c r="F354" s="202" t="s">
        <v>4663</v>
      </c>
      <c r="G354" s="202">
        <v>32.929836198988802</v>
      </c>
      <c r="H354" s="202">
        <v>131.86250741951</v>
      </c>
      <c r="I354" s="245" t="s">
        <v>3278</v>
      </c>
      <c r="J354" s="245" t="s">
        <v>727</v>
      </c>
      <c r="K354" s="240"/>
      <c r="L354" s="240" t="s">
        <v>1624</v>
      </c>
      <c r="M354" s="240"/>
      <c r="N354" s="240"/>
      <c r="O354" s="4" t="s">
        <v>4333</v>
      </c>
      <c r="P354" s="246">
        <v>1</v>
      </c>
      <c r="Q354" s="246"/>
      <c r="R354" s="246" t="str">
        <f t="shared" si="65"/>
        <v>FFFFFFFF</v>
      </c>
      <c r="S354" s="202">
        <v>100</v>
      </c>
      <c r="T354" s="202">
        <v>100</v>
      </c>
      <c r="U354" s="202">
        <v>100</v>
      </c>
      <c r="V354" s="202">
        <v>100</v>
      </c>
      <c r="X354" s="242"/>
      <c r="Z354" s="239">
        <f t="shared" si="69"/>
        <v>0</v>
      </c>
      <c r="AA354" s="253" t="s">
        <v>4179</v>
      </c>
      <c r="AB354" s="265" t="str">
        <f t="shared" si="72"/>
        <v>佐伯市総合運動公園</v>
      </c>
      <c r="AC354" s="254" t="s">
        <v>4194</v>
      </c>
      <c r="AD354" s="254" t="s">
        <v>4181</v>
      </c>
      <c r="AE354" s="254">
        <f t="shared" si="73"/>
        <v>0</v>
      </c>
      <c r="AF354" s="254" t="s">
        <v>4182</v>
      </c>
      <c r="AG354" s="254" t="s">
        <v>4183</v>
      </c>
      <c r="AH354" s="74" t="str">
        <f t="shared" si="74"/>
        <v>名称：佐伯市総合運動公園&lt;br&gt;住所：佐伯市大字長谷2614&lt;br&gt;施設分類：活動拠点&lt;br&gt;TEL：&lt;br&gt;：大分県道路啓開計画 防災拠点一覧表&lt;br&gt;：&lt;br&gt;：&lt;br&gt;</v>
      </c>
      <c r="AI354" s="255" t="s">
        <v>4184</v>
      </c>
      <c r="AJ354" s="253" t="str">
        <f t="shared" si="66"/>
        <v>FFFFFFFF</v>
      </c>
      <c r="AK354" s="253" t="s">
        <v>4185</v>
      </c>
      <c r="AL354" s="265">
        <f t="shared" si="67"/>
        <v>1</v>
      </c>
      <c r="AM354" s="253" t="s">
        <v>4186</v>
      </c>
      <c r="AN354" s="253" t="s">
        <v>4187</v>
      </c>
      <c r="AO354" s="254">
        <f t="shared" si="70"/>
        <v>0</v>
      </c>
      <c r="AP354" s="253" t="s">
        <v>4188</v>
      </c>
      <c r="AQ354" s="74" t="str">
        <f t="shared" si="75"/>
        <v>https://cyberjapandata.gsi.go.jp/portal/sys/v4/symbols/129.png</v>
      </c>
      <c r="AR354" s="254" t="s">
        <v>4189</v>
      </c>
      <c r="AS354" s="254" t="s">
        <v>4190</v>
      </c>
      <c r="AT354" s="265">
        <f t="shared" si="76"/>
        <v>131.86250741951</v>
      </c>
      <c r="AU354" s="254" t="s">
        <v>4191</v>
      </c>
      <c r="AV354" s="265">
        <f t="shared" si="77"/>
        <v>32.929836198988802</v>
      </c>
      <c r="AW354" s="254" t="s">
        <v>4192</v>
      </c>
      <c r="AX354" s="254" t="s">
        <v>4193</v>
      </c>
      <c r="AY354" s="244" t="str">
        <f t="shared" si="71"/>
        <v>&lt;Placemark&gt;&lt;name&gt;佐伯市総合運動公園&lt;/name&gt;&lt;Snippet maxLines="0"&gt;&lt;/Snippet&gt;&lt;description&gt;&lt;![CDATA[名称：佐伯市総合運動公園&lt;br&gt;住所：佐伯市大字長谷2614&lt;br&gt;施設分類：活動拠点&lt;br&gt;TEL：&lt;br&gt;：大分県道路啓開計画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131.86250741951,32.9298361989888&lt;/coordinates&gt;&lt;/Point&gt;&lt;/Placemark&gt;</v>
      </c>
    </row>
    <row r="355" spans="1:51">
      <c r="A355" s="198">
        <v>350</v>
      </c>
      <c r="B355" s="211" t="s">
        <v>5264</v>
      </c>
      <c r="C355" s="4" t="str">
        <f t="shared" si="68"/>
        <v>名称：佐伯弥生スポーツ公園&lt;br&gt;住所：佐伯市弥生大字上小倉&lt;br&gt;施設分類：活動拠点&lt;br&gt;TEL：&lt;br&gt;：大分県道路啓開計画 防災拠点一覧表&lt;br&gt;：&lt;br&gt;：&lt;br&gt;</v>
      </c>
      <c r="D355" s="211"/>
      <c r="E355" s="245"/>
      <c r="F355" s="202" t="s">
        <v>4664</v>
      </c>
      <c r="G355" s="202">
        <v>32.967376919520802</v>
      </c>
      <c r="H355" s="202">
        <v>131.84029990069001</v>
      </c>
      <c r="I355" s="245" t="s">
        <v>3278</v>
      </c>
      <c r="J355" s="245" t="s">
        <v>729</v>
      </c>
      <c r="K355" s="240"/>
      <c r="L355" s="240" t="s">
        <v>1624</v>
      </c>
      <c r="M355" s="240"/>
      <c r="N355" s="240"/>
      <c r="O355" s="4" t="s">
        <v>4333</v>
      </c>
      <c r="P355" s="246">
        <v>1</v>
      </c>
      <c r="Q355" s="246"/>
      <c r="R355" s="246" t="str">
        <f t="shared" si="65"/>
        <v>FFFFFFFF</v>
      </c>
      <c r="S355" s="202">
        <v>100</v>
      </c>
      <c r="T355" s="202">
        <v>100</v>
      </c>
      <c r="U355" s="202">
        <v>100</v>
      </c>
      <c r="V355" s="202">
        <v>100</v>
      </c>
      <c r="X355" s="242"/>
      <c r="Z355" s="239">
        <f t="shared" si="69"/>
        <v>0</v>
      </c>
      <c r="AA355" s="253" t="s">
        <v>4179</v>
      </c>
      <c r="AB355" s="265" t="str">
        <f t="shared" si="72"/>
        <v>佐伯弥生スポーツ公園</v>
      </c>
      <c r="AC355" s="254" t="s">
        <v>4194</v>
      </c>
      <c r="AD355" s="254" t="s">
        <v>4181</v>
      </c>
      <c r="AE355" s="254">
        <f t="shared" si="73"/>
        <v>0</v>
      </c>
      <c r="AF355" s="254" t="s">
        <v>4182</v>
      </c>
      <c r="AG355" s="254" t="s">
        <v>4183</v>
      </c>
      <c r="AH355" s="74" t="str">
        <f t="shared" si="74"/>
        <v>名称：佐伯弥生スポーツ公園&lt;br&gt;住所：佐伯市弥生大字上小倉&lt;br&gt;施設分類：活動拠点&lt;br&gt;TEL：&lt;br&gt;：大分県道路啓開計画 防災拠点一覧表&lt;br&gt;：&lt;br&gt;：&lt;br&gt;</v>
      </c>
      <c r="AI355" s="255" t="s">
        <v>4184</v>
      </c>
      <c r="AJ355" s="253" t="str">
        <f t="shared" si="66"/>
        <v>FFFFFFFF</v>
      </c>
      <c r="AK355" s="253" t="s">
        <v>4185</v>
      </c>
      <c r="AL355" s="265">
        <f t="shared" si="67"/>
        <v>1</v>
      </c>
      <c r="AM355" s="253" t="s">
        <v>4186</v>
      </c>
      <c r="AN355" s="253" t="s">
        <v>4187</v>
      </c>
      <c r="AO355" s="254">
        <f t="shared" si="70"/>
        <v>0</v>
      </c>
      <c r="AP355" s="253" t="s">
        <v>4188</v>
      </c>
      <c r="AQ355" s="74" t="str">
        <f t="shared" si="75"/>
        <v>https://cyberjapandata.gsi.go.jp/portal/sys/v4/symbols/129.png</v>
      </c>
      <c r="AR355" s="254" t="s">
        <v>4189</v>
      </c>
      <c r="AS355" s="254" t="s">
        <v>4190</v>
      </c>
      <c r="AT355" s="265">
        <f t="shared" si="76"/>
        <v>131.84029990069001</v>
      </c>
      <c r="AU355" s="254" t="s">
        <v>4191</v>
      </c>
      <c r="AV355" s="265">
        <f t="shared" si="77"/>
        <v>32.967376919520802</v>
      </c>
      <c r="AW355" s="254" t="s">
        <v>4192</v>
      </c>
      <c r="AX355" s="254" t="s">
        <v>4193</v>
      </c>
      <c r="AY355" s="244" t="str">
        <f t="shared" si="71"/>
        <v>&lt;Placemark&gt;&lt;name&gt;佐伯弥生スポーツ公園&lt;/name&gt;&lt;Snippet maxLines="0"&gt;&lt;/Snippet&gt;&lt;description&gt;&lt;![CDATA[名称：佐伯弥生スポーツ公園&lt;br&gt;住所：佐伯市弥生大字上小倉&lt;br&gt;施設分類：活動拠点&lt;br&gt;TEL：&lt;br&gt;：大分県道路啓開計画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131.84029990069,32.9673769195208&lt;/coordinates&gt;&lt;/Point&gt;&lt;/Placemark&gt;</v>
      </c>
    </row>
    <row r="356" spans="1:51">
      <c r="A356" s="198">
        <v>351</v>
      </c>
      <c r="B356" s="211" t="s">
        <v>5263</v>
      </c>
      <c r="C356" s="4" t="str">
        <f t="shared" si="68"/>
        <v>名称：エコセンター番匠&lt;br&gt;住所：佐伯市東浜1-38&lt;br&gt;施設分類：活動拠点&lt;br&gt;TEL：&lt;br&gt;：大分県道路啓開計画 防災拠点一覧表&lt;br&gt;：&lt;br&gt;：&lt;br&gt;</v>
      </c>
      <c r="D356" s="211"/>
      <c r="E356" s="245"/>
      <c r="F356" s="202" t="s">
        <v>4665</v>
      </c>
      <c r="G356" s="202">
        <v>32.9717233217199</v>
      </c>
      <c r="H356" s="202">
        <v>131.92501297055401</v>
      </c>
      <c r="I356" s="245" t="s">
        <v>3278</v>
      </c>
      <c r="J356" s="245" t="s">
        <v>734</v>
      </c>
      <c r="K356" s="240"/>
      <c r="L356" s="240" t="s">
        <v>1624</v>
      </c>
      <c r="M356" s="240"/>
      <c r="N356" s="240"/>
      <c r="O356" s="4" t="s">
        <v>4333</v>
      </c>
      <c r="P356" s="246">
        <v>1</v>
      </c>
      <c r="Q356" s="246"/>
      <c r="R356" s="246" t="str">
        <f t="shared" si="65"/>
        <v>FFFFFFFF</v>
      </c>
      <c r="S356" s="202">
        <v>100</v>
      </c>
      <c r="T356" s="202">
        <v>100</v>
      </c>
      <c r="U356" s="202">
        <v>100</v>
      </c>
      <c r="V356" s="202">
        <v>100</v>
      </c>
      <c r="X356" s="242"/>
      <c r="Z356" s="239">
        <f t="shared" si="69"/>
        <v>0</v>
      </c>
      <c r="AA356" s="253" t="s">
        <v>4179</v>
      </c>
      <c r="AB356" s="265" t="str">
        <f t="shared" si="72"/>
        <v>エコセンター番匠</v>
      </c>
      <c r="AC356" s="254" t="s">
        <v>4194</v>
      </c>
      <c r="AD356" s="254" t="s">
        <v>4181</v>
      </c>
      <c r="AE356" s="254">
        <f t="shared" si="73"/>
        <v>0</v>
      </c>
      <c r="AF356" s="254" t="s">
        <v>4182</v>
      </c>
      <c r="AG356" s="254" t="s">
        <v>4183</v>
      </c>
      <c r="AH356" s="74" t="str">
        <f t="shared" si="74"/>
        <v>名称：エコセンター番匠&lt;br&gt;住所：佐伯市東浜1-38&lt;br&gt;施設分類：活動拠点&lt;br&gt;TEL：&lt;br&gt;：大分県道路啓開計画 防災拠点一覧表&lt;br&gt;：&lt;br&gt;：&lt;br&gt;</v>
      </c>
      <c r="AI356" s="255" t="s">
        <v>4184</v>
      </c>
      <c r="AJ356" s="253" t="str">
        <f t="shared" si="66"/>
        <v>FFFFFFFF</v>
      </c>
      <c r="AK356" s="253" t="s">
        <v>4185</v>
      </c>
      <c r="AL356" s="265">
        <f t="shared" si="67"/>
        <v>1</v>
      </c>
      <c r="AM356" s="253" t="s">
        <v>4186</v>
      </c>
      <c r="AN356" s="253" t="s">
        <v>4187</v>
      </c>
      <c r="AO356" s="254">
        <f t="shared" si="70"/>
        <v>0</v>
      </c>
      <c r="AP356" s="253" t="s">
        <v>4188</v>
      </c>
      <c r="AQ356" s="74" t="str">
        <f t="shared" si="75"/>
        <v>https://cyberjapandata.gsi.go.jp/portal/sys/v4/symbols/129.png</v>
      </c>
      <c r="AR356" s="254" t="s">
        <v>4189</v>
      </c>
      <c r="AS356" s="254" t="s">
        <v>4190</v>
      </c>
      <c r="AT356" s="265">
        <f t="shared" si="76"/>
        <v>131.92501297055401</v>
      </c>
      <c r="AU356" s="254" t="s">
        <v>4191</v>
      </c>
      <c r="AV356" s="265">
        <f t="shared" si="77"/>
        <v>32.9717233217199</v>
      </c>
      <c r="AW356" s="254" t="s">
        <v>4192</v>
      </c>
      <c r="AX356" s="254" t="s">
        <v>4193</v>
      </c>
      <c r="AY356" s="244" t="str">
        <f t="shared" si="71"/>
        <v>&lt;Placemark&gt;&lt;name&gt;エコセンター番匠&lt;/name&gt;&lt;Snippet maxLines="0"&gt;&lt;/Snippet&gt;&lt;description&gt;&lt;![CDATA[名称：エコセンター番匠&lt;br&gt;住所：佐伯市東浜1-38&lt;br&gt;施設分類：活動拠点&lt;br&gt;TEL：&lt;br&gt;：大分県道路啓開計画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131.925012970554,32.9717233217199&lt;/coordinates&gt;&lt;/Point&gt;&lt;/Placemark&gt;</v>
      </c>
    </row>
    <row r="357" spans="1:51">
      <c r="A357" s="198">
        <v>352</v>
      </c>
      <c r="B357" s="211" t="s">
        <v>5262</v>
      </c>
      <c r="C357" s="4" t="str">
        <f t="shared" si="68"/>
        <v>名称：直川B＆G海洋センター&lt;br&gt;住所：佐伯市直川大字上直見3781&lt;br&gt;施設分類：活動拠点&lt;br&gt;TEL：&lt;br&gt;：大分県道路啓開計画 防災拠点一覧表&lt;br&gt;：&lt;br&gt;：&lt;br&gt;</v>
      </c>
      <c r="D357" s="211"/>
      <c r="E357" s="202"/>
      <c r="F357" s="202" t="s">
        <v>4666</v>
      </c>
      <c r="G357" s="202">
        <v>32.8968464818212</v>
      </c>
      <c r="H357" s="202">
        <v>131.78700454200799</v>
      </c>
      <c r="I357" s="202" t="s">
        <v>3278</v>
      </c>
      <c r="J357" s="202" t="s">
        <v>736</v>
      </c>
      <c r="K357" s="240"/>
      <c r="L357" s="240" t="s">
        <v>1624</v>
      </c>
      <c r="M357" s="240"/>
      <c r="N357" s="240"/>
      <c r="O357" s="4" t="s">
        <v>4333</v>
      </c>
      <c r="P357" s="246">
        <v>1</v>
      </c>
      <c r="Q357" s="246"/>
      <c r="R357" s="246" t="str">
        <f t="shared" si="65"/>
        <v>FFFFFFFF</v>
      </c>
      <c r="S357" s="202">
        <v>100</v>
      </c>
      <c r="T357" s="202">
        <v>100</v>
      </c>
      <c r="U357" s="202">
        <v>100</v>
      </c>
      <c r="V357" s="202">
        <v>100</v>
      </c>
      <c r="X357" s="242"/>
      <c r="Z357" s="239">
        <f t="shared" si="69"/>
        <v>0</v>
      </c>
      <c r="AA357" s="253" t="s">
        <v>4179</v>
      </c>
      <c r="AB357" s="265" t="str">
        <f t="shared" si="72"/>
        <v>直川B＆G海洋センター</v>
      </c>
      <c r="AC357" s="254" t="s">
        <v>4194</v>
      </c>
      <c r="AD357" s="254" t="s">
        <v>4181</v>
      </c>
      <c r="AE357" s="254">
        <f t="shared" si="73"/>
        <v>0</v>
      </c>
      <c r="AF357" s="254" t="s">
        <v>4182</v>
      </c>
      <c r="AG357" s="254" t="s">
        <v>4183</v>
      </c>
      <c r="AH357" s="74" t="str">
        <f t="shared" si="74"/>
        <v>名称：直川B＆G海洋センター&lt;br&gt;住所：佐伯市直川大字上直見3781&lt;br&gt;施設分類：活動拠点&lt;br&gt;TEL：&lt;br&gt;：大分県道路啓開計画 防災拠点一覧表&lt;br&gt;：&lt;br&gt;：&lt;br&gt;</v>
      </c>
      <c r="AI357" s="255" t="s">
        <v>4184</v>
      </c>
      <c r="AJ357" s="253" t="str">
        <f t="shared" si="66"/>
        <v>FFFFFFFF</v>
      </c>
      <c r="AK357" s="253" t="s">
        <v>4185</v>
      </c>
      <c r="AL357" s="265">
        <f t="shared" si="67"/>
        <v>1</v>
      </c>
      <c r="AM357" s="253" t="s">
        <v>4186</v>
      </c>
      <c r="AN357" s="253" t="s">
        <v>4187</v>
      </c>
      <c r="AO357" s="254">
        <f t="shared" si="70"/>
        <v>0</v>
      </c>
      <c r="AP357" s="253" t="s">
        <v>4188</v>
      </c>
      <c r="AQ357" s="74" t="str">
        <f t="shared" si="75"/>
        <v>https://cyberjapandata.gsi.go.jp/portal/sys/v4/symbols/129.png</v>
      </c>
      <c r="AR357" s="254" t="s">
        <v>4189</v>
      </c>
      <c r="AS357" s="254" t="s">
        <v>4190</v>
      </c>
      <c r="AT357" s="265">
        <f t="shared" si="76"/>
        <v>131.78700454200799</v>
      </c>
      <c r="AU357" s="254" t="s">
        <v>4191</v>
      </c>
      <c r="AV357" s="265">
        <f t="shared" si="77"/>
        <v>32.8968464818212</v>
      </c>
      <c r="AW357" s="254" t="s">
        <v>4192</v>
      </c>
      <c r="AX357" s="254" t="s">
        <v>4193</v>
      </c>
      <c r="AY357" s="244" t="str">
        <f t="shared" si="71"/>
        <v>&lt;Placemark&gt;&lt;name&gt;直川B＆G海洋センター&lt;/name&gt;&lt;Snippet maxLines="0"&gt;&lt;/Snippet&gt;&lt;description&gt;&lt;![CDATA[名称：直川B＆G海洋センター&lt;br&gt;住所：佐伯市直川大字上直見3781&lt;br&gt;施設分類：活動拠点&lt;br&gt;TEL：&lt;br&gt;：大分県道路啓開計画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131.787004542008,32.8968464818212&lt;/coordinates&gt;&lt;/Point&gt;&lt;/Placemark&gt;</v>
      </c>
    </row>
    <row r="358" spans="1:51">
      <c r="A358" s="198">
        <v>353</v>
      </c>
      <c r="B358" s="211" t="s">
        <v>5261</v>
      </c>
      <c r="C358" s="4" t="str">
        <f t="shared" si="68"/>
        <v>名称：宇目スポーツ公園&lt;br&gt;住所：佐伯市宇目大字塩見園38の1番地&lt;br&gt;施設分類：活動拠点&lt;br&gt;TEL：&lt;br&gt;：大分県道路啓開計画 防災拠点一覧表&lt;br&gt;：&lt;br&gt;：&lt;br&gt;</v>
      </c>
      <c r="D358" s="211"/>
      <c r="E358" s="202"/>
      <c r="F358" s="202" t="s">
        <v>4667</v>
      </c>
      <c r="G358" s="202">
        <v>32.847008307096402</v>
      </c>
      <c r="H358" s="202">
        <v>131.67834049098801</v>
      </c>
      <c r="I358" s="202" t="s">
        <v>3278</v>
      </c>
      <c r="J358" s="202" t="s">
        <v>738</v>
      </c>
      <c r="K358" s="240"/>
      <c r="L358" s="240" t="s">
        <v>1624</v>
      </c>
      <c r="M358" s="240"/>
      <c r="N358" s="240"/>
      <c r="O358" s="4" t="s">
        <v>4333</v>
      </c>
      <c r="P358" s="246">
        <v>1</v>
      </c>
      <c r="Q358" s="246"/>
      <c r="R358" s="246" t="str">
        <f t="shared" si="65"/>
        <v>FFFFFFFF</v>
      </c>
      <c r="S358" s="202">
        <v>100</v>
      </c>
      <c r="T358" s="202">
        <v>100</v>
      </c>
      <c r="U358" s="202">
        <v>100</v>
      </c>
      <c r="V358" s="202">
        <v>100</v>
      </c>
      <c r="X358" s="242"/>
      <c r="Z358" s="239">
        <f t="shared" si="69"/>
        <v>0</v>
      </c>
      <c r="AA358" s="253" t="s">
        <v>4179</v>
      </c>
      <c r="AB358" s="265" t="str">
        <f t="shared" si="72"/>
        <v>宇目スポーツ公園</v>
      </c>
      <c r="AC358" s="254" t="s">
        <v>4194</v>
      </c>
      <c r="AD358" s="254" t="s">
        <v>4181</v>
      </c>
      <c r="AE358" s="254">
        <f t="shared" si="73"/>
        <v>0</v>
      </c>
      <c r="AF358" s="254" t="s">
        <v>4182</v>
      </c>
      <c r="AG358" s="254" t="s">
        <v>4183</v>
      </c>
      <c r="AH358" s="74" t="str">
        <f t="shared" si="74"/>
        <v>名称：宇目スポーツ公園&lt;br&gt;住所：佐伯市宇目大字塩見園38の1番地&lt;br&gt;施設分類：活動拠点&lt;br&gt;TEL：&lt;br&gt;：大分県道路啓開計画 防災拠点一覧表&lt;br&gt;：&lt;br&gt;：&lt;br&gt;</v>
      </c>
      <c r="AI358" s="255" t="s">
        <v>4184</v>
      </c>
      <c r="AJ358" s="253" t="str">
        <f t="shared" si="66"/>
        <v>FFFFFFFF</v>
      </c>
      <c r="AK358" s="253" t="s">
        <v>4185</v>
      </c>
      <c r="AL358" s="265">
        <f t="shared" si="67"/>
        <v>1</v>
      </c>
      <c r="AM358" s="253" t="s">
        <v>4186</v>
      </c>
      <c r="AN358" s="253" t="s">
        <v>4187</v>
      </c>
      <c r="AO358" s="254">
        <f t="shared" si="70"/>
        <v>0</v>
      </c>
      <c r="AP358" s="253" t="s">
        <v>4188</v>
      </c>
      <c r="AQ358" s="74" t="str">
        <f t="shared" si="75"/>
        <v>https://cyberjapandata.gsi.go.jp/portal/sys/v4/symbols/129.png</v>
      </c>
      <c r="AR358" s="254" t="s">
        <v>4189</v>
      </c>
      <c r="AS358" s="254" t="s">
        <v>4190</v>
      </c>
      <c r="AT358" s="265">
        <f t="shared" si="76"/>
        <v>131.67834049098801</v>
      </c>
      <c r="AU358" s="254" t="s">
        <v>4191</v>
      </c>
      <c r="AV358" s="265">
        <f t="shared" si="77"/>
        <v>32.847008307096402</v>
      </c>
      <c r="AW358" s="254" t="s">
        <v>4192</v>
      </c>
      <c r="AX358" s="254" t="s">
        <v>4193</v>
      </c>
      <c r="AY358" s="244" t="str">
        <f t="shared" si="71"/>
        <v>&lt;Placemark&gt;&lt;name&gt;宇目スポーツ公園&lt;/name&gt;&lt;Snippet maxLines="0"&gt;&lt;/Snippet&gt;&lt;description&gt;&lt;![CDATA[名称：宇目スポーツ公園&lt;br&gt;住所：佐伯市宇目大字塩見園38の1番地&lt;br&gt;施設分類：活動拠点&lt;br&gt;TEL：&lt;br&gt;：大分県道路啓開計画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131.678340490988,32.8470083070964&lt;/coordinates&gt;&lt;/Point&gt;&lt;/Placemark&gt;</v>
      </c>
    </row>
    <row r="359" spans="1:51">
      <c r="A359" s="198">
        <v>354</v>
      </c>
      <c r="B359" s="211" t="s">
        <v>5260</v>
      </c>
      <c r="C359" s="4" t="str">
        <f t="shared" si="68"/>
        <v>名称：直川スポーツ公園&lt;br&gt;住所：佐伯市直川大字上直見207番地2&lt;br&gt;施設分類：活動拠点&lt;br&gt;TEL：&lt;br&gt;：大分県道路啓開計画 防災拠点一覧表&lt;br&gt;：&lt;br&gt;：&lt;br&gt;</v>
      </c>
      <c r="D359" s="211"/>
      <c r="E359" s="245"/>
      <c r="F359" s="202" t="s">
        <v>4668</v>
      </c>
      <c r="G359" s="202">
        <v>32.898033421131203</v>
      </c>
      <c r="H359" s="202">
        <v>131.77292718581899</v>
      </c>
      <c r="I359" s="245" t="s">
        <v>3278</v>
      </c>
      <c r="J359" s="245" t="s">
        <v>740</v>
      </c>
      <c r="K359" s="240"/>
      <c r="L359" s="240" t="s">
        <v>1624</v>
      </c>
      <c r="M359" s="240"/>
      <c r="N359" s="240"/>
      <c r="O359" s="4" t="s">
        <v>4333</v>
      </c>
      <c r="P359" s="246">
        <v>1</v>
      </c>
      <c r="Q359" s="246"/>
      <c r="R359" s="246" t="str">
        <f t="shared" si="65"/>
        <v>FFFFFFFF</v>
      </c>
      <c r="S359" s="202">
        <v>100</v>
      </c>
      <c r="T359" s="202">
        <v>100</v>
      </c>
      <c r="U359" s="202">
        <v>100</v>
      </c>
      <c r="V359" s="202">
        <v>100</v>
      </c>
      <c r="X359" s="242"/>
      <c r="Z359" s="239">
        <f t="shared" si="69"/>
        <v>0</v>
      </c>
      <c r="AA359" s="253" t="s">
        <v>4179</v>
      </c>
      <c r="AB359" s="265" t="str">
        <f t="shared" si="72"/>
        <v>直川スポーツ公園</v>
      </c>
      <c r="AC359" s="254" t="s">
        <v>4194</v>
      </c>
      <c r="AD359" s="254" t="s">
        <v>4181</v>
      </c>
      <c r="AE359" s="254">
        <f t="shared" si="73"/>
        <v>0</v>
      </c>
      <c r="AF359" s="254" t="s">
        <v>4182</v>
      </c>
      <c r="AG359" s="254" t="s">
        <v>4183</v>
      </c>
      <c r="AH359" s="74" t="str">
        <f t="shared" si="74"/>
        <v>名称：直川スポーツ公園&lt;br&gt;住所：佐伯市直川大字上直見207番地2&lt;br&gt;施設分類：活動拠点&lt;br&gt;TEL：&lt;br&gt;：大分県道路啓開計画 防災拠点一覧表&lt;br&gt;：&lt;br&gt;：&lt;br&gt;</v>
      </c>
      <c r="AI359" s="255" t="s">
        <v>4184</v>
      </c>
      <c r="AJ359" s="253" t="str">
        <f t="shared" si="66"/>
        <v>FFFFFFFF</v>
      </c>
      <c r="AK359" s="253" t="s">
        <v>4185</v>
      </c>
      <c r="AL359" s="265">
        <f t="shared" si="67"/>
        <v>1</v>
      </c>
      <c r="AM359" s="253" t="s">
        <v>4186</v>
      </c>
      <c r="AN359" s="253" t="s">
        <v>4187</v>
      </c>
      <c r="AO359" s="254">
        <f t="shared" si="70"/>
        <v>0</v>
      </c>
      <c r="AP359" s="253" t="s">
        <v>4188</v>
      </c>
      <c r="AQ359" s="74" t="str">
        <f t="shared" si="75"/>
        <v>https://cyberjapandata.gsi.go.jp/portal/sys/v4/symbols/129.png</v>
      </c>
      <c r="AR359" s="254" t="s">
        <v>4189</v>
      </c>
      <c r="AS359" s="254" t="s">
        <v>4190</v>
      </c>
      <c r="AT359" s="265">
        <f t="shared" si="76"/>
        <v>131.77292718581899</v>
      </c>
      <c r="AU359" s="254" t="s">
        <v>4191</v>
      </c>
      <c r="AV359" s="265">
        <f t="shared" si="77"/>
        <v>32.898033421131203</v>
      </c>
      <c r="AW359" s="254" t="s">
        <v>4192</v>
      </c>
      <c r="AX359" s="254" t="s">
        <v>4193</v>
      </c>
      <c r="AY359" s="244" t="str">
        <f t="shared" si="71"/>
        <v>&lt;Placemark&gt;&lt;name&gt;直川スポーツ公園&lt;/name&gt;&lt;Snippet maxLines="0"&gt;&lt;/Snippet&gt;&lt;description&gt;&lt;![CDATA[名称：直川スポーツ公園&lt;br&gt;住所：佐伯市直川大字上直見207番地2&lt;br&gt;施設分類：活動拠点&lt;br&gt;TEL：&lt;br&gt;：大分県道路啓開計画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131.772927185819,32.8980334211312&lt;/coordinates&gt;&lt;/Point&gt;&lt;/Placemark&gt;</v>
      </c>
    </row>
    <row r="360" spans="1:51">
      <c r="A360" s="198">
        <v>355</v>
      </c>
      <c r="B360" s="211" t="s">
        <v>5259</v>
      </c>
      <c r="C360" s="4" t="str">
        <f t="shared" si="68"/>
        <v>名称：木立グラウンド&lt;br&gt;住所：佐伯市大字木立890&lt;br&gt;施設分類：活動拠点&lt;br&gt;TEL：&lt;br&gt;：大分県道路啓開計画 防災拠点一覧表&lt;br&gt;：&lt;br&gt;：&lt;br&gt;</v>
      </c>
      <c r="D360" s="211"/>
      <c r="E360" s="245"/>
      <c r="F360" s="202" t="s">
        <v>4669</v>
      </c>
      <c r="G360" s="202">
        <v>32.923614650389503</v>
      </c>
      <c r="H360" s="202">
        <v>131.928815678425</v>
      </c>
      <c r="I360" s="245" t="s">
        <v>3278</v>
      </c>
      <c r="J360" s="245" t="s">
        <v>743</v>
      </c>
      <c r="K360" s="240"/>
      <c r="L360" s="240" t="s">
        <v>1624</v>
      </c>
      <c r="M360" s="240"/>
      <c r="N360" s="240"/>
      <c r="O360" s="4" t="s">
        <v>4333</v>
      </c>
      <c r="P360" s="246">
        <v>1</v>
      </c>
      <c r="Q360" s="246"/>
      <c r="R360" s="246" t="str">
        <f t="shared" si="65"/>
        <v>FFFFFFFF</v>
      </c>
      <c r="S360" s="202">
        <v>100</v>
      </c>
      <c r="T360" s="202">
        <v>100</v>
      </c>
      <c r="U360" s="202">
        <v>100</v>
      </c>
      <c r="V360" s="202">
        <v>100</v>
      </c>
      <c r="X360" s="242"/>
      <c r="Z360" s="239">
        <f t="shared" si="69"/>
        <v>0</v>
      </c>
      <c r="AA360" s="253" t="s">
        <v>4179</v>
      </c>
      <c r="AB360" s="265" t="str">
        <f t="shared" si="72"/>
        <v>木立グラウンド</v>
      </c>
      <c r="AC360" s="254" t="s">
        <v>4194</v>
      </c>
      <c r="AD360" s="254" t="s">
        <v>4181</v>
      </c>
      <c r="AE360" s="254">
        <f t="shared" si="73"/>
        <v>0</v>
      </c>
      <c r="AF360" s="254" t="s">
        <v>4182</v>
      </c>
      <c r="AG360" s="254" t="s">
        <v>4183</v>
      </c>
      <c r="AH360" s="74" t="str">
        <f t="shared" si="74"/>
        <v>名称：木立グラウンド&lt;br&gt;住所：佐伯市大字木立890&lt;br&gt;施設分類：活動拠点&lt;br&gt;TEL：&lt;br&gt;：大分県道路啓開計画 防災拠点一覧表&lt;br&gt;：&lt;br&gt;：&lt;br&gt;</v>
      </c>
      <c r="AI360" s="255" t="s">
        <v>4184</v>
      </c>
      <c r="AJ360" s="253" t="str">
        <f t="shared" si="66"/>
        <v>FFFFFFFF</v>
      </c>
      <c r="AK360" s="253" t="s">
        <v>4185</v>
      </c>
      <c r="AL360" s="265">
        <f t="shared" si="67"/>
        <v>1</v>
      </c>
      <c r="AM360" s="253" t="s">
        <v>4186</v>
      </c>
      <c r="AN360" s="253" t="s">
        <v>4187</v>
      </c>
      <c r="AO360" s="254">
        <f t="shared" si="70"/>
        <v>0</v>
      </c>
      <c r="AP360" s="253" t="s">
        <v>4188</v>
      </c>
      <c r="AQ360" s="74" t="str">
        <f t="shared" si="75"/>
        <v>https://cyberjapandata.gsi.go.jp/portal/sys/v4/symbols/129.png</v>
      </c>
      <c r="AR360" s="254" t="s">
        <v>4189</v>
      </c>
      <c r="AS360" s="254" t="s">
        <v>4190</v>
      </c>
      <c r="AT360" s="265">
        <f t="shared" si="76"/>
        <v>131.928815678425</v>
      </c>
      <c r="AU360" s="254" t="s">
        <v>4191</v>
      </c>
      <c r="AV360" s="265">
        <f t="shared" si="77"/>
        <v>32.923614650389503</v>
      </c>
      <c r="AW360" s="254" t="s">
        <v>4192</v>
      </c>
      <c r="AX360" s="254" t="s">
        <v>4193</v>
      </c>
      <c r="AY360" s="244" t="str">
        <f t="shared" si="71"/>
        <v>&lt;Placemark&gt;&lt;name&gt;木立グラウンド&lt;/name&gt;&lt;Snippet maxLines="0"&gt;&lt;/Snippet&gt;&lt;description&gt;&lt;![CDATA[名称：木立グラウンド&lt;br&gt;住所：佐伯市大字木立890&lt;br&gt;施設分類：活動拠点&lt;br&gt;TEL：&lt;br&gt;：大分県道路啓開計画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131.928815678425,32.9236146503895&lt;/coordinates&gt;&lt;/Point&gt;&lt;/Placemark&gt;</v>
      </c>
    </row>
    <row r="361" spans="1:51">
      <c r="A361" s="198">
        <v>356</v>
      </c>
      <c r="B361" s="211" t="s">
        <v>5258</v>
      </c>
      <c r="C361" s="4" t="str">
        <f t="shared" si="68"/>
        <v>名称：佐伯市弥生番匠公園&lt;br&gt;住所：佐伯市弥生大字小田&lt;br&gt;施設分類：活動拠点&lt;br&gt;TEL：&lt;br&gt;：大分県道路啓開計画 防災拠点一覧表&lt;br&gt;：&lt;br&gt;：&lt;br&gt;</v>
      </c>
      <c r="D361" s="211"/>
      <c r="E361" s="202"/>
      <c r="F361" s="202" t="s">
        <v>4670</v>
      </c>
      <c r="G361" s="202">
        <v>32.960532044662202</v>
      </c>
      <c r="H361" s="202">
        <v>131.83977798923999</v>
      </c>
      <c r="I361" s="202" t="s">
        <v>3278</v>
      </c>
      <c r="J361" s="202" t="s">
        <v>745</v>
      </c>
      <c r="K361" s="240"/>
      <c r="L361" s="240" t="s">
        <v>1624</v>
      </c>
      <c r="M361" s="240"/>
      <c r="N361" s="240"/>
      <c r="O361" s="4" t="s">
        <v>4333</v>
      </c>
      <c r="P361" s="246">
        <v>1</v>
      </c>
      <c r="Q361" s="246"/>
      <c r="R361" s="246" t="str">
        <f t="shared" si="65"/>
        <v>FFFFFFFF</v>
      </c>
      <c r="S361" s="202">
        <v>100</v>
      </c>
      <c r="T361" s="202">
        <v>100</v>
      </c>
      <c r="U361" s="202">
        <v>100</v>
      </c>
      <c r="V361" s="202">
        <v>100</v>
      </c>
      <c r="X361" s="242"/>
      <c r="Z361" s="239">
        <f t="shared" si="69"/>
        <v>0</v>
      </c>
      <c r="AA361" s="253" t="s">
        <v>4179</v>
      </c>
      <c r="AB361" s="265" t="str">
        <f t="shared" si="72"/>
        <v>佐伯市弥生番匠公園</v>
      </c>
      <c r="AC361" s="254" t="s">
        <v>4194</v>
      </c>
      <c r="AD361" s="254" t="s">
        <v>4181</v>
      </c>
      <c r="AE361" s="254">
        <f t="shared" si="73"/>
        <v>0</v>
      </c>
      <c r="AF361" s="254" t="s">
        <v>4182</v>
      </c>
      <c r="AG361" s="254" t="s">
        <v>4183</v>
      </c>
      <c r="AH361" s="74" t="str">
        <f t="shared" si="74"/>
        <v>名称：佐伯市弥生番匠公園&lt;br&gt;住所：佐伯市弥生大字小田&lt;br&gt;施設分類：活動拠点&lt;br&gt;TEL：&lt;br&gt;：大分県道路啓開計画 防災拠点一覧表&lt;br&gt;：&lt;br&gt;：&lt;br&gt;</v>
      </c>
      <c r="AI361" s="255" t="s">
        <v>4184</v>
      </c>
      <c r="AJ361" s="253" t="str">
        <f t="shared" si="66"/>
        <v>FFFFFFFF</v>
      </c>
      <c r="AK361" s="253" t="s">
        <v>4185</v>
      </c>
      <c r="AL361" s="265">
        <f t="shared" si="67"/>
        <v>1</v>
      </c>
      <c r="AM361" s="253" t="s">
        <v>4186</v>
      </c>
      <c r="AN361" s="253" t="s">
        <v>4187</v>
      </c>
      <c r="AO361" s="254">
        <f t="shared" si="70"/>
        <v>0</v>
      </c>
      <c r="AP361" s="253" t="s">
        <v>4188</v>
      </c>
      <c r="AQ361" s="74" t="str">
        <f t="shared" si="75"/>
        <v>https://cyberjapandata.gsi.go.jp/portal/sys/v4/symbols/129.png</v>
      </c>
      <c r="AR361" s="254" t="s">
        <v>4189</v>
      </c>
      <c r="AS361" s="254" t="s">
        <v>4190</v>
      </c>
      <c r="AT361" s="265">
        <f t="shared" si="76"/>
        <v>131.83977798923999</v>
      </c>
      <c r="AU361" s="254" t="s">
        <v>4191</v>
      </c>
      <c r="AV361" s="265">
        <f t="shared" si="77"/>
        <v>32.960532044662202</v>
      </c>
      <c r="AW361" s="254" t="s">
        <v>4192</v>
      </c>
      <c r="AX361" s="254" t="s">
        <v>4193</v>
      </c>
      <c r="AY361" s="244" t="str">
        <f t="shared" si="71"/>
        <v>&lt;Placemark&gt;&lt;name&gt;佐伯市弥生番匠公園&lt;/name&gt;&lt;Snippet maxLines="0"&gt;&lt;/Snippet&gt;&lt;description&gt;&lt;![CDATA[名称：佐伯市弥生番匠公園&lt;br&gt;住所：佐伯市弥生大字小田&lt;br&gt;施設分類：活動拠点&lt;br&gt;TEL：&lt;br&gt;：大分県道路啓開計画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131.83977798924,32.9605320446622&lt;/coordinates&gt;&lt;/Point&gt;&lt;/Placemark&gt;</v>
      </c>
    </row>
    <row r="362" spans="1:51">
      <c r="A362" s="198">
        <v>357</v>
      </c>
      <c r="B362" s="211" t="s">
        <v>5257</v>
      </c>
      <c r="C362" s="4" t="str">
        <f t="shared" si="68"/>
        <v>名称：旧昭和中学校グラウンド&lt;br&gt;住所：佐伯市弥生大市井崎&lt;br&gt;施設分類：活動拠点&lt;br&gt;TEL：&lt;br&gt;：大分県道路啓開計画 防災拠点一覧表&lt;br&gt;：&lt;br&gt;：&lt;br&gt;</v>
      </c>
      <c r="D362" s="211"/>
      <c r="E362" s="202"/>
      <c r="F362" s="202" t="s">
        <v>4671</v>
      </c>
      <c r="G362" s="202">
        <v>32.970791971521102</v>
      </c>
      <c r="H362" s="202">
        <v>131.83912605981499</v>
      </c>
      <c r="I362" s="202" t="s">
        <v>3278</v>
      </c>
      <c r="J362" s="202" t="s">
        <v>747</v>
      </c>
      <c r="K362" s="240"/>
      <c r="L362" s="240" t="s">
        <v>1624</v>
      </c>
      <c r="M362" s="240"/>
      <c r="N362" s="240"/>
      <c r="O362" s="4" t="s">
        <v>4333</v>
      </c>
      <c r="P362" s="246">
        <v>1</v>
      </c>
      <c r="Q362" s="246"/>
      <c r="R362" s="246" t="str">
        <f t="shared" si="65"/>
        <v>FFFFFFFF</v>
      </c>
      <c r="S362" s="202">
        <v>100</v>
      </c>
      <c r="T362" s="202">
        <v>100</v>
      </c>
      <c r="U362" s="202">
        <v>100</v>
      </c>
      <c r="V362" s="202">
        <v>100</v>
      </c>
      <c r="X362" s="242"/>
      <c r="Z362" s="239">
        <f t="shared" si="69"/>
        <v>0</v>
      </c>
      <c r="AA362" s="253" t="s">
        <v>4179</v>
      </c>
      <c r="AB362" s="265" t="str">
        <f t="shared" si="72"/>
        <v>旧昭和中学校グラウンド</v>
      </c>
      <c r="AC362" s="254" t="s">
        <v>4194</v>
      </c>
      <c r="AD362" s="254" t="s">
        <v>4181</v>
      </c>
      <c r="AE362" s="254">
        <f t="shared" si="73"/>
        <v>0</v>
      </c>
      <c r="AF362" s="254" t="s">
        <v>4182</v>
      </c>
      <c r="AG362" s="254" t="s">
        <v>4183</v>
      </c>
      <c r="AH362" s="74" t="str">
        <f t="shared" si="74"/>
        <v>名称：旧昭和中学校グラウンド&lt;br&gt;住所：佐伯市弥生大市井崎&lt;br&gt;施設分類：活動拠点&lt;br&gt;TEL：&lt;br&gt;：大分県道路啓開計画 防災拠点一覧表&lt;br&gt;：&lt;br&gt;：&lt;br&gt;</v>
      </c>
      <c r="AI362" s="255" t="s">
        <v>4184</v>
      </c>
      <c r="AJ362" s="253" t="str">
        <f t="shared" si="66"/>
        <v>FFFFFFFF</v>
      </c>
      <c r="AK362" s="253" t="s">
        <v>4185</v>
      </c>
      <c r="AL362" s="265">
        <f t="shared" si="67"/>
        <v>1</v>
      </c>
      <c r="AM362" s="253" t="s">
        <v>4186</v>
      </c>
      <c r="AN362" s="253" t="s">
        <v>4187</v>
      </c>
      <c r="AO362" s="254">
        <f t="shared" si="70"/>
        <v>0</v>
      </c>
      <c r="AP362" s="253" t="s">
        <v>4188</v>
      </c>
      <c r="AQ362" s="74" t="str">
        <f t="shared" si="75"/>
        <v>https://cyberjapandata.gsi.go.jp/portal/sys/v4/symbols/129.png</v>
      </c>
      <c r="AR362" s="254" t="s">
        <v>4189</v>
      </c>
      <c r="AS362" s="254" t="s">
        <v>4190</v>
      </c>
      <c r="AT362" s="265">
        <f t="shared" si="76"/>
        <v>131.83912605981499</v>
      </c>
      <c r="AU362" s="254" t="s">
        <v>4191</v>
      </c>
      <c r="AV362" s="265">
        <f t="shared" si="77"/>
        <v>32.970791971521102</v>
      </c>
      <c r="AW362" s="254" t="s">
        <v>4192</v>
      </c>
      <c r="AX362" s="254" t="s">
        <v>4193</v>
      </c>
      <c r="AY362" s="244" t="str">
        <f t="shared" si="71"/>
        <v>&lt;Placemark&gt;&lt;name&gt;旧昭和中学校グラウンド&lt;/name&gt;&lt;Snippet maxLines="0"&gt;&lt;/Snippet&gt;&lt;description&gt;&lt;![CDATA[名称：旧昭和中学校グラウンド&lt;br&gt;住所：佐伯市弥生大市井崎&lt;br&gt;施設分類：活動拠点&lt;br&gt;TEL：&lt;br&gt;：大分県道路啓開計画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131.839126059815,32.9707919715211&lt;/coordinates&gt;&lt;/Point&gt;&lt;/Placemark&gt;</v>
      </c>
    </row>
    <row r="363" spans="1:51">
      <c r="A363" s="198">
        <v>358</v>
      </c>
      <c r="B363" s="211" t="s">
        <v>5256</v>
      </c>
      <c r="C363" s="4" t="str">
        <f t="shared" si="68"/>
        <v>名称：床木グラウンド&lt;br&gt;住所：佐伯市弥生大字床木1339&lt;br&gt;施設分類：活動拠点&lt;br&gt;TEL：&lt;br&gt;：大分県道路啓開計画 防災拠点一覧表&lt;br&gt;：&lt;br&gt;：&lt;br&gt;</v>
      </c>
      <c r="D363" s="211"/>
      <c r="E363" s="202"/>
      <c r="F363" s="202" t="s">
        <v>4672</v>
      </c>
      <c r="G363" s="202">
        <v>32.9995098043428</v>
      </c>
      <c r="H363" s="202">
        <v>131.86249390174899</v>
      </c>
      <c r="I363" s="202" t="s">
        <v>3278</v>
      </c>
      <c r="J363" s="202" t="s">
        <v>749</v>
      </c>
      <c r="K363" s="240"/>
      <c r="L363" s="240" t="s">
        <v>1624</v>
      </c>
      <c r="M363" s="240"/>
      <c r="N363" s="240"/>
      <c r="O363" s="4" t="s">
        <v>4333</v>
      </c>
      <c r="P363" s="246">
        <v>1</v>
      </c>
      <c r="Q363" s="246"/>
      <c r="R363" s="246" t="str">
        <f t="shared" si="65"/>
        <v>FFFFFFFF</v>
      </c>
      <c r="S363" s="202">
        <v>100</v>
      </c>
      <c r="T363" s="202">
        <v>100</v>
      </c>
      <c r="U363" s="202">
        <v>100</v>
      </c>
      <c r="V363" s="202">
        <v>100</v>
      </c>
      <c r="X363" s="242"/>
      <c r="Z363" s="239">
        <f t="shared" si="69"/>
        <v>0</v>
      </c>
      <c r="AA363" s="253" t="s">
        <v>4179</v>
      </c>
      <c r="AB363" s="265" t="str">
        <f t="shared" si="72"/>
        <v>床木グラウンド</v>
      </c>
      <c r="AC363" s="254" t="s">
        <v>4194</v>
      </c>
      <c r="AD363" s="254" t="s">
        <v>4181</v>
      </c>
      <c r="AE363" s="254">
        <f t="shared" si="73"/>
        <v>0</v>
      </c>
      <c r="AF363" s="254" t="s">
        <v>4182</v>
      </c>
      <c r="AG363" s="254" t="s">
        <v>4183</v>
      </c>
      <c r="AH363" s="74" t="str">
        <f t="shared" si="74"/>
        <v>名称：床木グラウンド&lt;br&gt;住所：佐伯市弥生大字床木1339&lt;br&gt;施設分類：活動拠点&lt;br&gt;TEL：&lt;br&gt;：大分県道路啓開計画 防災拠点一覧表&lt;br&gt;：&lt;br&gt;：&lt;br&gt;</v>
      </c>
      <c r="AI363" s="255" t="s">
        <v>4184</v>
      </c>
      <c r="AJ363" s="253" t="str">
        <f t="shared" si="66"/>
        <v>FFFFFFFF</v>
      </c>
      <c r="AK363" s="253" t="s">
        <v>4185</v>
      </c>
      <c r="AL363" s="265">
        <f t="shared" si="67"/>
        <v>1</v>
      </c>
      <c r="AM363" s="253" t="s">
        <v>4186</v>
      </c>
      <c r="AN363" s="253" t="s">
        <v>4187</v>
      </c>
      <c r="AO363" s="254">
        <f t="shared" si="70"/>
        <v>0</v>
      </c>
      <c r="AP363" s="253" t="s">
        <v>4188</v>
      </c>
      <c r="AQ363" s="74" t="str">
        <f t="shared" si="75"/>
        <v>https://cyberjapandata.gsi.go.jp/portal/sys/v4/symbols/129.png</v>
      </c>
      <c r="AR363" s="254" t="s">
        <v>4189</v>
      </c>
      <c r="AS363" s="254" t="s">
        <v>4190</v>
      </c>
      <c r="AT363" s="265">
        <f t="shared" si="76"/>
        <v>131.86249390174899</v>
      </c>
      <c r="AU363" s="254" t="s">
        <v>4191</v>
      </c>
      <c r="AV363" s="265">
        <f t="shared" si="77"/>
        <v>32.9995098043428</v>
      </c>
      <c r="AW363" s="254" t="s">
        <v>4192</v>
      </c>
      <c r="AX363" s="254" t="s">
        <v>4193</v>
      </c>
      <c r="AY363" s="244" t="str">
        <f t="shared" si="71"/>
        <v>&lt;Placemark&gt;&lt;name&gt;床木グラウンド&lt;/name&gt;&lt;Snippet maxLines="0"&gt;&lt;/Snippet&gt;&lt;description&gt;&lt;![CDATA[名称：床木グラウンド&lt;br&gt;住所：佐伯市弥生大字床木1339&lt;br&gt;施設分類：活動拠点&lt;br&gt;TEL：&lt;br&gt;：大分県道路啓開計画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131.862493901749,32.9995098043428&lt;/coordinates&gt;&lt;/Point&gt;&lt;/Placemark&gt;</v>
      </c>
    </row>
    <row r="364" spans="1:51">
      <c r="A364" s="198">
        <v>359</v>
      </c>
      <c r="B364" s="211" t="s">
        <v>5255</v>
      </c>
      <c r="C364" s="4" t="str">
        <f t="shared" si="68"/>
        <v>名称：上切畑グラウンド&lt;br&gt;住所：佐伯市弥生大字江良&lt;br&gt;施設分類：活動拠点&lt;br&gt;TEL：&lt;br&gt;：大分県道路啓開計画 防災拠点一覧表&lt;br&gt;：&lt;br&gt;：&lt;br&gt;</v>
      </c>
      <c r="D364" s="211"/>
      <c r="E364" s="245"/>
      <c r="F364" s="202" t="s">
        <v>4673</v>
      </c>
      <c r="G364" s="202">
        <v>32.939224955540801</v>
      </c>
      <c r="H364" s="202">
        <v>131.83071267720601</v>
      </c>
      <c r="I364" s="245" t="s">
        <v>3278</v>
      </c>
      <c r="J364" s="245" t="s">
        <v>751</v>
      </c>
      <c r="K364" s="240"/>
      <c r="L364" s="240" t="s">
        <v>1624</v>
      </c>
      <c r="M364" s="240"/>
      <c r="N364" s="240"/>
      <c r="O364" s="4" t="s">
        <v>4333</v>
      </c>
      <c r="P364" s="246">
        <v>1</v>
      </c>
      <c r="Q364" s="246"/>
      <c r="R364" s="246" t="str">
        <f t="shared" si="65"/>
        <v>FFFFFFFF</v>
      </c>
      <c r="S364" s="202">
        <v>100</v>
      </c>
      <c r="T364" s="202">
        <v>100</v>
      </c>
      <c r="U364" s="202">
        <v>100</v>
      </c>
      <c r="V364" s="202">
        <v>100</v>
      </c>
      <c r="X364" s="242"/>
      <c r="Z364" s="239">
        <f t="shared" si="69"/>
        <v>0</v>
      </c>
      <c r="AA364" s="253" t="s">
        <v>4179</v>
      </c>
      <c r="AB364" s="265" t="str">
        <f t="shared" si="72"/>
        <v>上切畑グラウンド</v>
      </c>
      <c r="AC364" s="254" t="s">
        <v>4194</v>
      </c>
      <c r="AD364" s="254" t="s">
        <v>4181</v>
      </c>
      <c r="AE364" s="254">
        <f t="shared" si="73"/>
        <v>0</v>
      </c>
      <c r="AF364" s="254" t="s">
        <v>4182</v>
      </c>
      <c r="AG364" s="254" t="s">
        <v>4183</v>
      </c>
      <c r="AH364" s="74" t="str">
        <f t="shared" si="74"/>
        <v>名称：上切畑グラウンド&lt;br&gt;住所：佐伯市弥生大字江良&lt;br&gt;施設分類：活動拠点&lt;br&gt;TEL：&lt;br&gt;：大分県道路啓開計画 防災拠点一覧表&lt;br&gt;：&lt;br&gt;：&lt;br&gt;</v>
      </c>
      <c r="AI364" s="255" t="s">
        <v>4184</v>
      </c>
      <c r="AJ364" s="253" t="str">
        <f t="shared" si="66"/>
        <v>FFFFFFFF</v>
      </c>
      <c r="AK364" s="253" t="s">
        <v>4185</v>
      </c>
      <c r="AL364" s="265">
        <f t="shared" si="67"/>
        <v>1</v>
      </c>
      <c r="AM364" s="253" t="s">
        <v>4186</v>
      </c>
      <c r="AN364" s="253" t="s">
        <v>4187</v>
      </c>
      <c r="AO364" s="254">
        <f t="shared" si="70"/>
        <v>0</v>
      </c>
      <c r="AP364" s="253" t="s">
        <v>4188</v>
      </c>
      <c r="AQ364" s="74" t="str">
        <f t="shared" si="75"/>
        <v>https://cyberjapandata.gsi.go.jp/portal/sys/v4/symbols/129.png</v>
      </c>
      <c r="AR364" s="254" t="s">
        <v>4189</v>
      </c>
      <c r="AS364" s="254" t="s">
        <v>4190</v>
      </c>
      <c r="AT364" s="265">
        <f t="shared" si="76"/>
        <v>131.83071267720601</v>
      </c>
      <c r="AU364" s="254" t="s">
        <v>4191</v>
      </c>
      <c r="AV364" s="265">
        <f t="shared" si="77"/>
        <v>32.939224955540801</v>
      </c>
      <c r="AW364" s="254" t="s">
        <v>4192</v>
      </c>
      <c r="AX364" s="254" t="s">
        <v>4193</v>
      </c>
      <c r="AY364" s="244" t="str">
        <f t="shared" si="71"/>
        <v>&lt;Placemark&gt;&lt;name&gt;上切畑グラウンド&lt;/name&gt;&lt;Snippet maxLines="0"&gt;&lt;/Snippet&gt;&lt;description&gt;&lt;![CDATA[名称：上切畑グラウンド&lt;br&gt;住所：佐伯市弥生大字江良&lt;br&gt;施設分類：活動拠点&lt;br&gt;TEL：&lt;br&gt;：大分県道路啓開計画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131.830712677206,32.9392249555408&lt;/coordinates&gt;&lt;/Point&gt;&lt;/Placemark&gt;</v>
      </c>
    </row>
    <row r="365" spans="1:51">
      <c r="A365" s="198">
        <v>360</v>
      </c>
      <c r="B365" s="211" t="s">
        <v>5254</v>
      </c>
      <c r="C365" s="4" t="str">
        <f t="shared" si="68"/>
        <v>名称：尺間グラウンド&lt;br&gt;住所：佐伯市弥生大字尺間538&lt;br&gt;施設分類：活動拠点&lt;br&gt;TEL：&lt;br&gt;：大分県道路啓開計画 防災拠点一覧表&lt;br&gt;：&lt;br&gt;：&lt;br&gt;</v>
      </c>
      <c r="D365" s="211"/>
      <c r="E365" s="245"/>
      <c r="F365" s="202" t="s">
        <v>4674</v>
      </c>
      <c r="G365" s="202">
        <v>32.987358644623001</v>
      </c>
      <c r="H365" s="202">
        <v>131.82925222603799</v>
      </c>
      <c r="I365" s="245" t="s">
        <v>3278</v>
      </c>
      <c r="J365" s="245" t="s">
        <v>753</v>
      </c>
      <c r="K365" s="240"/>
      <c r="L365" s="240" t="s">
        <v>1624</v>
      </c>
      <c r="M365" s="240"/>
      <c r="N365" s="240"/>
      <c r="O365" s="4" t="s">
        <v>4333</v>
      </c>
      <c r="P365" s="246">
        <v>1</v>
      </c>
      <c r="Q365" s="246"/>
      <c r="R365" s="246" t="str">
        <f t="shared" si="65"/>
        <v>FFFFFFFF</v>
      </c>
      <c r="S365" s="202">
        <v>100</v>
      </c>
      <c r="T365" s="202">
        <v>100</v>
      </c>
      <c r="U365" s="202">
        <v>100</v>
      </c>
      <c r="V365" s="202">
        <v>100</v>
      </c>
      <c r="X365" s="242"/>
      <c r="Z365" s="239">
        <f t="shared" si="69"/>
        <v>0</v>
      </c>
      <c r="AA365" s="253" t="s">
        <v>4179</v>
      </c>
      <c r="AB365" s="265" t="str">
        <f t="shared" si="72"/>
        <v>尺間グラウンド</v>
      </c>
      <c r="AC365" s="254" t="s">
        <v>4194</v>
      </c>
      <c r="AD365" s="254" t="s">
        <v>4181</v>
      </c>
      <c r="AE365" s="254">
        <f t="shared" si="73"/>
        <v>0</v>
      </c>
      <c r="AF365" s="254" t="s">
        <v>4182</v>
      </c>
      <c r="AG365" s="254" t="s">
        <v>4183</v>
      </c>
      <c r="AH365" s="74" t="str">
        <f t="shared" si="74"/>
        <v>名称：尺間グラウンド&lt;br&gt;住所：佐伯市弥生大字尺間538&lt;br&gt;施設分類：活動拠点&lt;br&gt;TEL：&lt;br&gt;：大分県道路啓開計画 防災拠点一覧表&lt;br&gt;：&lt;br&gt;：&lt;br&gt;</v>
      </c>
      <c r="AI365" s="255" t="s">
        <v>4184</v>
      </c>
      <c r="AJ365" s="253" t="str">
        <f t="shared" si="66"/>
        <v>FFFFFFFF</v>
      </c>
      <c r="AK365" s="253" t="s">
        <v>4185</v>
      </c>
      <c r="AL365" s="265">
        <f t="shared" si="67"/>
        <v>1</v>
      </c>
      <c r="AM365" s="253" t="s">
        <v>4186</v>
      </c>
      <c r="AN365" s="253" t="s">
        <v>4187</v>
      </c>
      <c r="AO365" s="254">
        <f t="shared" si="70"/>
        <v>0</v>
      </c>
      <c r="AP365" s="253" t="s">
        <v>4188</v>
      </c>
      <c r="AQ365" s="74" t="str">
        <f t="shared" si="75"/>
        <v>https://cyberjapandata.gsi.go.jp/portal/sys/v4/symbols/129.png</v>
      </c>
      <c r="AR365" s="254" t="s">
        <v>4189</v>
      </c>
      <c r="AS365" s="254" t="s">
        <v>4190</v>
      </c>
      <c r="AT365" s="265">
        <f t="shared" si="76"/>
        <v>131.82925222603799</v>
      </c>
      <c r="AU365" s="254" t="s">
        <v>4191</v>
      </c>
      <c r="AV365" s="265">
        <f t="shared" si="77"/>
        <v>32.987358644623001</v>
      </c>
      <c r="AW365" s="254" t="s">
        <v>4192</v>
      </c>
      <c r="AX365" s="254" t="s">
        <v>4193</v>
      </c>
      <c r="AY365" s="244" t="str">
        <f t="shared" si="71"/>
        <v>&lt;Placemark&gt;&lt;name&gt;尺間グラウンド&lt;/name&gt;&lt;Snippet maxLines="0"&gt;&lt;/Snippet&gt;&lt;description&gt;&lt;![CDATA[名称：尺間グラウンド&lt;br&gt;住所：佐伯市弥生大字尺間538&lt;br&gt;施設分類：活動拠点&lt;br&gt;TEL：&lt;br&gt;：大分県道路啓開計画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131.829252226038,32.987358644623&lt;/coordinates&gt;&lt;/Point&gt;&lt;/Placemark&gt;</v>
      </c>
    </row>
    <row r="366" spans="1:51">
      <c r="A366" s="198">
        <v>361</v>
      </c>
      <c r="B366" s="211" t="s">
        <v>5253</v>
      </c>
      <c r="C366" s="4" t="str">
        <f t="shared" si="68"/>
        <v>名称：小半ふれあい広場&lt;br&gt;住所：佐伯市本匠大字小半&lt;br&gt;施設分類：活動拠点&lt;br&gt;TEL：&lt;br&gt;：大分県道路啓開計画 防災拠点一覧表&lt;br&gt;：&lt;br&gt;：&lt;br&gt;</v>
      </c>
      <c r="D366" s="211"/>
      <c r="E366" s="245"/>
      <c r="F366" s="202" t="s">
        <v>4675</v>
      </c>
      <c r="G366" s="202">
        <v>32.9481607810797</v>
      </c>
      <c r="H366" s="202">
        <v>131.75610562899399</v>
      </c>
      <c r="I366" s="245" t="s">
        <v>3278</v>
      </c>
      <c r="J366" s="245" t="s">
        <v>754</v>
      </c>
      <c r="K366" s="240"/>
      <c r="L366" s="240" t="s">
        <v>1624</v>
      </c>
      <c r="M366" s="240"/>
      <c r="N366" s="240"/>
      <c r="O366" s="4" t="s">
        <v>4333</v>
      </c>
      <c r="P366" s="246">
        <v>1</v>
      </c>
      <c r="Q366" s="246"/>
      <c r="R366" s="246" t="str">
        <f t="shared" si="65"/>
        <v>FFFFFFFF</v>
      </c>
      <c r="S366" s="202">
        <v>100</v>
      </c>
      <c r="T366" s="202">
        <v>100</v>
      </c>
      <c r="U366" s="202">
        <v>100</v>
      </c>
      <c r="V366" s="202">
        <v>100</v>
      </c>
      <c r="X366" s="242"/>
      <c r="Z366" s="239">
        <f t="shared" si="69"/>
        <v>0</v>
      </c>
      <c r="AA366" s="253" t="s">
        <v>4179</v>
      </c>
      <c r="AB366" s="265" t="str">
        <f t="shared" si="72"/>
        <v>小半ふれあい広場</v>
      </c>
      <c r="AC366" s="254" t="s">
        <v>4194</v>
      </c>
      <c r="AD366" s="254" t="s">
        <v>4181</v>
      </c>
      <c r="AE366" s="254">
        <f t="shared" si="73"/>
        <v>0</v>
      </c>
      <c r="AF366" s="254" t="s">
        <v>4182</v>
      </c>
      <c r="AG366" s="254" t="s">
        <v>4183</v>
      </c>
      <c r="AH366" s="74" t="str">
        <f t="shared" si="74"/>
        <v>名称：小半ふれあい広場&lt;br&gt;住所：佐伯市本匠大字小半&lt;br&gt;施設分類：活動拠点&lt;br&gt;TEL：&lt;br&gt;：大分県道路啓開計画 防災拠点一覧表&lt;br&gt;：&lt;br&gt;：&lt;br&gt;</v>
      </c>
      <c r="AI366" s="255" t="s">
        <v>4184</v>
      </c>
      <c r="AJ366" s="253" t="str">
        <f t="shared" si="66"/>
        <v>FFFFFFFF</v>
      </c>
      <c r="AK366" s="253" t="s">
        <v>4185</v>
      </c>
      <c r="AL366" s="265">
        <f t="shared" si="67"/>
        <v>1</v>
      </c>
      <c r="AM366" s="253" t="s">
        <v>4186</v>
      </c>
      <c r="AN366" s="253" t="s">
        <v>4187</v>
      </c>
      <c r="AO366" s="254">
        <f t="shared" si="70"/>
        <v>0</v>
      </c>
      <c r="AP366" s="253" t="s">
        <v>4188</v>
      </c>
      <c r="AQ366" s="74" t="str">
        <f t="shared" si="75"/>
        <v>https://cyberjapandata.gsi.go.jp/portal/sys/v4/symbols/129.png</v>
      </c>
      <c r="AR366" s="254" t="s">
        <v>4189</v>
      </c>
      <c r="AS366" s="254" t="s">
        <v>4190</v>
      </c>
      <c r="AT366" s="265">
        <f t="shared" si="76"/>
        <v>131.75610562899399</v>
      </c>
      <c r="AU366" s="254" t="s">
        <v>4191</v>
      </c>
      <c r="AV366" s="265">
        <f t="shared" si="77"/>
        <v>32.9481607810797</v>
      </c>
      <c r="AW366" s="254" t="s">
        <v>4192</v>
      </c>
      <c r="AX366" s="254" t="s">
        <v>4193</v>
      </c>
      <c r="AY366" s="244" t="str">
        <f t="shared" si="71"/>
        <v>&lt;Placemark&gt;&lt;name&gt;小半ふれあい広場&lt;/name&gt;&lt;Snippet maxLines="0"&gt;&lt;/Snippet&gt;&lt;description&gt;&lt;![CDATA[名称：小半ふれあい広場&lt;br&gt;住所：佐伯市本匠大字小半&lt;br&gt;施設分類：活動拠点&lt;br&gt;TEL：&lt;br&gt;：大分県道路啓開計画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131.756105628994,32.9481607810797&lt;/coordinates&gt;&lt;/Point&gt;&lt;/Placemark&gt;</v>
      </c>
    </row>
    <row r="367" spans="1:51">
      <c r="A367" s="198">
        <v>362</v>
      </c>
      <c r="B367" s="211" t="s">
        <v>5252</v>
      </c>
      <c r="C367" s="4" t="str">
        <f t="shared" si="68"/>
        <v>名称：本匠西スポーツ公園&lt;br&gt;住所：佐伯市本匠大字因尾826&lt;br&gt;施設分類：活動拠点&lt;br&gt;TEL：&lt;br&gt;：大分県道路啓開計画 防災拠点一覧表&lt;br&gt;：&lt;br&gt;：&lt;br&gt;</v>
      </c>
      <c r="D367" s="211"/>
      <c r="E367" s="202"/>
      <c r="F367" s="202" t="s">
        <v>4676</v>
      </c>
      <c r="G367" s="202">
        <v>32.934908658384501</v>
      </c>
      <c r="H367" s="202">
        <v>131.72232854315601</v>
      </c>
      <c r="I367" s="202" t="s">
        <v>3278</v>
      </c>
      <c r="J367" s="202" t="s">
        <v>756</v>
      </c>
      <c r="K367" s="240"/>
      <c r="L367" s="240" t="s">
        <v>1624</v>
      </c>
      <c r="M367" s="240"/>
      <c r="N367" s="240"/>
      <c r="O367" s="4" t="s">
        <v>4333</v>
      </c>
      <c r="P367" s="246">
        <v>1</v>
      </c>
      <c r="Q367" s="246"/>
      <c r="R367" s="246" t="str">
        <f t="shared" si="65"/>
        <v>FFFFFFFF</v>
      </c>
      <c r="S367" s="202">
        <v>100</v>
      </c>
      <c r="T367" s="202">
        <v>100</v>
      </c>
      <c r="U367" s="202">
        <v>100</v>
      </c>
      <c r="V367" s="202">
        <v>100</v>
      </c>
      <c r="X367" s="242"/>
      <c r="Z367" s="239">
        <f t="shared" si="69"/>
        <v>0</v>
      </c>
      <c r="AA367" s="253" t="s">
        <v>4179</v>
      </c>
      <c r="AB367" s="265" t="str">
        <f t="shared" si="72"/>
        <v>本匠西スポーツ公園</v>
      </c>
      <c r="AC367" s="254" t="s">
        <v>4194</v>
      </c>
      <c r="AD367" s="254" t="s">
        <v>4181</v>
      </c>
      <c r="AE367" s="254">
        <f t="shared" si="73"/>
        <v>0</v>
      </c>
      <c r="AF367" s="254" t="s">
        <v>4182</v>
      </c>
      <c r="AG367" s="254" t="s">
        <v>4183</v>
      </c>
      <c r="AH367" s="74" t="str">
        <f t="shared" si="74"/>
        <v>名称：本匠西スポーツ公園&lt;br&gt;住所：佐伯市本匠大字因尾826&lt;br&gt;施設分類：活動拠点&lt;br&gt;TEL：&lt;br&gt;：大分県道路啓開計画 防災拠点一覧表&lt;br&gt;：&lt;br&gt;：&lt;br&gt;</v>
      </c>
      <c r="AI367" s="255" t="s">
        <v>4184</v>
      </c>
      <c r="AJ367" s="253" t="str">
        <f t="shared" si="66"/>
        <v>FFFFFFFF</v>
      </c>
      <c r="AK367" s="253" t="s">
        <v>4185</v>
      </c>
      <c r="AL367" s="265">
        <f t="shared" si="67"/>
        <v>1</v>
      </c>
      <c r="AM367" s="253" t="s">
        <v>4186</v>
      </c>
      <c r="AN367" s="253" t="s">
        <v>4187</v>
      </c>
      <c r="AO367" s="254">
        <f t="shared" si="70"/>
        <v>0</v>
      </c>
      <c r="AP367" s="253" t="s">
        <v>4188</v>
      </c>
      <c r="AQ367" s="74" t="str">
        <f t="shared" si="75"/>
        <v>https://cyberjapandata.gsi.go.jp/portal/sys/v4/symbols/129.png</v>
      </c>
      <c r="AR367" s="254" t="s">
        <v>4189</v>
      </c>
      <c r="AS367" s="254" t="s">
        <v>4190</v>
      </c>
      <c r="AT367" s="265">
        <f t="shared" si="76"/>
        <v>131.72232854315601</v>
      </c>
      <c r="AU367" s="254" t="s">
        <v>4191</v>
      </c>
      <c r="AV367" s="265">
        <f t="shared" si="77"/>
        <v>32.934908658384501</v>
      </c>
      <c r="AW367" s="254" t="s">
        <v>4192</v>
      </c>
      <c r="AX367" s="254" t="s">
        <v>4193</v>
      </c>
      <c r="AY367" s="244" t="str">
        <f t="shared" si="71"/>
        <v>&lt;Placemark&gt;&lt;name&gt;本匠西スポーツ公園&lt;/name&gt;&lt;Snippet maxLines="0"&gt;&lt;/Snippet&gt;&lt;description&gt;&lt;![CDATA[名称：本匠西スポーツ公園&lt;br&gt;住所：佐伯市本匠大字因尾826&lt;br&gt;施設分類：活動拠点&lt;br&gt;TEL：&lt;br&gt;：大分県道路啓開計画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131.722328543156,32.9349086583845&lt;/coordinates&gt;&lt;/Point&gt;&lt;/Placemark&gt;</v>
      </c>
    </row>
    <row r="368" spans="1:51">
      <c r="A368" s="198">
        <v>363</v>
      </c>
      <c r="B368" s="211" t="s">
        <v>5251</v>
      </c>
      <c r="C368" s="4" t="str">
        <f t="shared" si="68"/>
        <v>名称：旧重岡小学校グラウンド&lt;br&gt;住所：佐伯市宇目大字千束2661&lt;br&gt;施設分類：活動拠点&lt;br&gt;TEL：&lt;br&gt;：大分県道路啓開計画 防災拠点一覧表&lt;br&gt;：&lt;br&gt;：&lt;br&gt;</v>
      </c>
      <c r="D368" s="211"/>
      <c r="E368" s="202"/>
      <c r="F368" s="202" t="s">
        <v>4677</v>
      </c>
      <c r="G368" s="202">
        <v>32.851251116842597</v>
      </c>
      <c r="H368" s="202">
        <v>131.678634872841</v>
      </c>
      <c r="I368" s="202" t="s">
        <v>3278</v>
      </c>
      <c r="J368" s="202" t="s">
        <v>758</v>
      </c>
      <c r="K368" s="240"/>
      <c r="L368" s="240" t="s">
        <v>1624</v>
      </c>
      <c r="M368" s="240"/>
      <c r="N368" s="240"/>
      <c r="O368" s="4" t="s">
        <v>4333</v>
      </c>
      <c r="P368" s="246">
        <v>1</v>
      </c>
      <c r="Q368" s="246"/>
      <c r="R368" s="246" t="str">
        <f t="shared" si="65"/>
        <v>FFFFFFFF</v>
      </c>
      <c r="S368" s="202">
        <v>100</v>
      </c>
      <c r="T368" s="202">
        <v>100</v>
      </c>
      <c r="U368" s="202">
        <v>100</v>
      </c>
      <c r="V368" s="202">
        <v>100</v>
      </c>
      <c r="X368" s="242"/>
      <c r="Z368" s="239">
        <f t="shared" si="69"/>
        <v>0</v>
      </c>
      <c r="AA368" s="253" t="s">
        <v>4179</v>
      </c>
      <c r="AB368" s="265" t="str">
        <f t="shared" si="72"/>
        <v>旧重岡小学校グラウンド</v>
      </c>
      <c r="AC368" s="254" t="s">
        <v>4194</v>
      </c>
      <c r="AD368" s="254" t="s">
        <v>4181</v>
      </c>
      <c r="AE368" s="254">
        <f t="shared" si="73"/>
        <v>0</v>
      </c>
      <c r="AF368" s="254" t="s">
        <v>4182</v>
      </c>
      <c r="AG368" s="254" t="s">
        <v>4183</v>
      </c>
      <c r="AH368" s="74" t="str">
        <f t="shared" si="74"/>
        <v>名称：旧重岡小学校グラウンド&lt;br&gt;住所：佐伯市宇目大字千束2661&lt;br&gt;施設分類：活動拠点&lt;br&gt;TEL：&lt;br&gt;：大分県道路啓開計画 防災拠点一覧表&lt;br&gt;：&lt;br&gt;：&lt;br&gt;</v>
      </c>
      <c r="AI368" s="255" t="s">
        <v>4184</v>
      </c>
      <c r="AJ368" s="253" t="str">
        <f t="shared" si="66"/>
        <v>FFFFFFFF</v>
      </c>
      <c r="AK368" s="253" t="s">
        <v>4185</v>
      </c>
      <c r="AL368" s="265">
        <f t="shared" si="67"/>
        <v>1</v>
      </c>
      <c r="AM368" s="253" t="s">
        <v>4186</v>
      </c>
      <c r="AN368" s="253" t="s">
        <v>4187</v>
      </c>
      <c r="AO368" s="254">
        <f t="shared" si="70"/>
        <v>0</v>
      </c>
      <c r="AP368" s="253" t="s">
        <v>4188</v>
      </c>
      <c r="AQ368" s="74" t="str">
        <f t="shared" si="75"/>
        <v>https://cyberjapandata.gsi.go.jp/portal/sys/v4/symbols/129.png</v>
      </c>
      <c r="AR368" s="254" t="s">
        <v>4189</v>
      </c>
      <c r="AS368" s="254" t="s">
        <v>4190</v>
      </c>
      <c r="AT368" s="265">
        <f t="shared" si="76"/>
        <v>131.678634872841</v>
      </c>
      <c r="AU368" s="254" t="s">
        <v>4191</v>
      </c>
      <c r="AV368" s="265">
        <f t="shared" si="77"/>
        <v>32.851251116842597</v>
      </c>
      <c r="AW368" s="254" t="s">
        <v>4192</v>
      </c>
      <c r="AX368" s="254" t="s">
        <v>4193</v>
      </c>
      <c r="AY368" s="244" t="str">
        <f t="shared" si="71"/>
        <v>&lt;Placemark&gt;&lt;name&gt;旧重岡小学校グラウンド&lt;/name&gt;&lt;Snippet maxLines="0"&gt;&lt;/Snippet&gt;&lt;description&gt;&lt;![CDATA[名称：旧重岡小学校グラウンド&lt;br&gt;住所：佐伯市宇目大字千束2661&lt;br&gt;施設分類：活動拠点&lt;br&gt;TEL：&lt;br&gt;：大分県道路啓開計画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131.678634872841,32.8512511168426&lt;/coordinates&gt;&lt;/Point&gt;&lt;/Placemark&gt;</v>
      </c>
    </row>
    <row r="369" spans="1:51">
      <c r="A369" s="198">
        <v>364</v>
      </c>
      <c r="B369" s="211" t="s">
        <v>5250</v>
      </c>
      <c r="C369" s="4" t="str">
        <f t="shared" si="68"/>
        <v>名称：八匹原広場&lt;br&gt;住所：佐伯市宇目大字塩見園1-1&lt;br&gt;施設分類：活動拠点&lt;br&gt;TEL：&lt;br&gt;：大分県道路啓開計画 防災拠点一覧表&lt;br&gt;：&lt;br&gt;：&lt;br&gt;</v>
      </c>
      <c r="D369" s="211"/>
      <c r="E369" s="245"/>
      <c r="F369" s="202" t="s">
        <v>4678</v>
      </c>
      <c r="G369" s="202">
        <v>32.848275738166201</v>
      </c>
      <c r="H369" s="202">
        <v>131.67960824525699</v>
      </c>
      <c r="I369" s="245" t="s">
        <v>3278</v>
      </c>
      <c r="J369" s="245" t="s">
        <v>1618</v>
      </c>
      <c r="K369" s="240"/>
      <c r="L369" s="240" t="s">
        <v>1624</v>
      </c>
      <c r="M369" s="240"/>
      <c r="N369" s="240"/>
      <c r="O369" s="4" t="s">
        <v>4333</v>
      </c>
      <c r="P369" s="246">
        <v>1</v>
      </c>
      <c r="Q369" s="246"/>
      <c r="R369" s="246" t="str">
        <f t="shared" si="65"/>
        <v>FFFFFFFF</v>
      </c>
      <c r="S369" s="202">
        <v>100</v>
      </c>
      <c r="T369" s="202">
        <v>100</v>
      </c>
      <c r="U369" s="202">
        <v>100</v>
      </c>
      <c r="V369" s="202">
        <v>100</v>
      </c>
      <c r="X369" s="242"/>
      <c r="Z369" s="239">
        <f t="shared" si="69"/>
        <v>0</v>
      </c>
      <c r="AA369" s="253" t="s">
        <v>4179</v>
      </c>
      <c r="AB369" s="265" t="str">
        <f t="shared" si="72"/>
        <v>八匹原広場</v>
      </c>
      <c r="AC369" s="254" t="s">
        <v>4194</v>
      </c>
      <c r="AD369" s="254" t="s">
        <v>4181</v>
      </c>
      <c r="AE369" s="254">
        <f t="shared" si="73"/>
        <v>0</v>
      </c>
      <c r="AF369" s="254" t="s">
        <v>4182</v>
      </c>
      <c r="AG369" s="254" t="s">
        <v>4183</v>
      </c>
      <c r="AH369" s="74" t="str">
        <f t="shared" si="74"/>
        <v>名称：八匹原広場&lt;br&gt;住所：佐伯市宇目大字塩見園1-1&lt;br&gt;施設分類：活動拠点&lt;br&gt;TEL：&lt;br&gt;：大分県道路啓開計画 防災拠点一覧表&lt;br&gt;：&lt;br&gt;：&lt;br&gt;</v>
      </c>
      <c r="AI369" s="255" t="s">
        <v>4184</v>
      </c>
      <c r="AJ369" s="253" t="str">
        <f t="shared" si="66"/>
        <v>FFFFFFFF</v>
      </c>
      <c r="AK369" s="253" t="s">
        <v>4185</v>
      </c>
      <c r="AL369" s="265">
        <f t="shared" si="67"/>
        <v>1</v>
      </c>
      <c r="AM369" s="253" t="s">
        <v>4186</v>
      </c>
      <c r="AN369" s="253" t="s">
        <v>4187</v>
      </c>
      <c r="AO369" s="254">
        <f t="shared" si="70"/>
        <v>0</v>
      </c>
      <c r="AP369" s="253" t="s">
        <v>4188</v>
      </c>
      <c r="AQ369" s="74" t="str">
        <f t="shared" si="75"/>
        <v>https://cyberjapandata.gsi.go.jp/portal/sys/v4/symbols/129.png</v>
      </c>
      <c r="AR369" s="254" t="s">
        <v>4189</v>
      </c>
      <c r="AS369" s="254" t="s">
        <v>4190</v>
      </c>
      <c r="AT369" s="265">
        <f t="shared" si="76"/>
        <v>131.67960824525699</v>
      </c>
      <c r="AU369" s="254" t="s">
        <v>4191</v>
      </c>
      <c r="AV369" s="265">
        <f t="shared" si="77"/>
        <v>32.848275738166201</v>
      </c>
      <c r="AW369" s="254" t="s">
        <v>4192</v>
      </c>
      <c r="AX369" s="254" t="s">
        <v>4193</v>
      </c>
      <c r="AY369" s="244" t="str">
        <f t="shared" si="71"/>
        <v>&lt;Placemark&gt;&lt;name&gt;八匹原広場&lt;/name&gt;&lt;Snippet maxLines="0"&gt;&lt;/Snippet&gt;&lt;description&gt;&lt;![CDATA[名称：八匹原広場&lt;br&gt;住所：佐伯市宇目大字塩見園1-1&lt;br&gt;施設分類：活動拠点&lt;br&gt;TEL：&lt;br&gt;：大分県道路啓開計画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131.679608245257,32.8482757381662&lt;/coordinates&gt;&lt;/Point&gt;&lt;/Placemark&gt;</v>
      </c>
    </row>
    <row r="370" spans="1:51">
      <c r="A370" s="198">
        <v>365</v>
      </c>
      <c r="B370" s="211" t="s">
        <v>5249</v>
      </c>
      <c r="C370" s="4" t="str">
        <f t="shared" si="68"/>
        <v>名称：小野市グラウンド&lt;br&gt;住所：佐伯市宇目大字小野市3721番地&lt;br&gt;施設分類：活動拠点&lt;br&gt;TEL：&lt;br&gt;：大分県道路啓開計画 防災拠点一覧表&lt;br&gt;：&lt;br&gt;：&lt;br&gt;</v>
      </c>
      <c r="D370" s="211"/>
      <c r="E370" s="245"/>
      <c r="F370" s="202" t="s">
        <v>4679</v>
      </c>
      <c r="G370" s="202">
        <v>32.853712190561197</v>
      </c>
      <c r="H370" s="202">
        <v>131.62792334759499</v>
      </c>
      <c r="I370" s="245" t="s">
        <v>3278</v>
      </c>
      <c r="J370" s="245" t="s">
        <v>1619</v>
      </c>
      <c r="K370" s="240"/>
      <c r="L370" s="240" t="s">
        <v>1624</v>
      </c>
      <c r="M370" s="240"/>
      <c r="N370" s="240"/>
      <c r="O370" s="4" t="s">
        <v>4333</v>
      </c>
      <c r="P370" s="246">
        <v>1</v>
      </c>
      <c r="Q370" s="246"/>
      <c r="R370" s="246" t="str">
        <f t="shared" si="65"/>
        <v>FFFFFFFF</v>
      </c>
      <c r="S370" s="202">
        <v>100</v>
      </c>
      <c r="T370" s="202">
        <v>100</v>
      </c>
      <c r="U370" s="202">
        <v>100</v>
      </c>
      <c r="V370" s="202">
        <v>100</v>
      </c>
      <c r="X370" s="242"/>
      <c r="Z370" s="239">
        <f t="shared" si="69"/>
        <v>0</v>
      </c>
      <c r="AA370" s="253" t="s">
        <v>4179</v>
      </c>
      <c r="AB370" s="265" t="str">
        <f t="shared" si="72"/>
        <v>小野市グラウンド</v>
      </c>
      <c r="AC370" s="254" t="s">
        <v>4194</v>
      </c>
      <c r="AD370" s="254" t="s">
        <v>4181</v>
      </c>
      <c r="AE370" s="254">
        <f t="shared" si="73"/>
        <v>0</v>
      </c>
      <c r="AF370" s="254" t="s">
        <v>4182</v>
      </c>
      <c r="AG370" s="254" t="s">
        <v>4183</v>
      </c>
      <c r="AH370" s="74" t="str">
        <f t="shared" si="74"/>
        <v>名称：小野市グラウンド&lt;br&gt;住所：佐伯市宇目大字小野市3721番地&lt;br&gt;施設分類：活動拠点&lt;br&gt;TEL：&lt;br&gt;：大分県道路啓開計画 防災拠点一覧表&lt;br&gt;：&lt;br&gt;：&lt;br&gt;</v>
      </c>
      <c r="AI370" s="255" t="s">
        <v>4184</v>
      </c>
      <c r="AJ370" s="253" t="str">
        <f t="shared" si="66"/>
        <v>FFFFFFFF</v>
      </c>
      <c r="AK370" s="253" t="s">
        <v>4185</v>
      </c>
      <c r="AL370" s="265">
        <f t="shared" si="67"/>
        <v>1</v>
      </c>
      <c r="AM370" s="253" t="s">
        <v>4186</v>
      </c>
      <c r="AN370" s="253" t="s">
        <v>4187</v>
      </c>
      <c r="AO370" s="254">
        <f t="shared" si="70"/>
        <v>0</v>
      </c>
      <c r="AP370" s="253" t="s">
        <v>4188</v>
      </c>
      <c r="AQ370" s="74" t="str">
        <f t="shared" si="75"/>
        <v>https://cyberjapandata.gsi.go.jp/portal/sys/v4/symbols/129.png</v>
      </c>
      <c r="AR370" s="254" t="s">
        <v>4189</v>
      </c>
      <c r="AS370" s="254" t="s">
        <v>4190</v>
      </c>
      <c r="AT370" s="265">
        <f t="shared" si="76"/>
        <v>131.62792334759499</v>
      </c>
      <c r="AU370" s="254" t="s">
        <v>4191</v>
      </c>
      <c r="AV370" s="265">
        <f t="shared" si="77"/>
        <v>32.853712190561197</v>
      </c>
      <c r="AW370" s="254" t="s">
        <v>4192</v>
      </c>
      <c r="AX370" s="254" t="s">
        <v>4193</v>
      </c>
      <c r="AY370" s="244" t="str">
        <f t="shared" si="71"/>
        <v>&lt;Placemark&gt;&lt;name&gt;小野市グラウンド&lt;/name&gt;&lt;Snippet maxLines="0"&gt;&lt;/Snippet&gt;&lt;description&gt;&lt;![CDATA[名称：小野市グラウンド&lt;br&gt;住所：佐伯市宇目大字小野市3721番地&lt;br&gt;施設分類：活動拠点&lt;br&gt;TEL：&lt;br&gt;：大分県道路啓開計画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131.627923347595,32.8537121905612&lt;/coordinates&gt;&lt;/Point&gt;&lt;/Placemark&gt;</v>
      </c>
    </row>
    <row r="371" spans="1:51">
      <c r="A371" s="198">
        <v>366</v>
      </c>
      <c r="B371" s="211" t="s">
        <v>5248</v>
      </c>
      <c r="C371" s="4" t="str">
        <f t="shared" si="68"/>
        <v>名称：直川源六原グラウンド&lt;br&gt;住所：佐伯市直川大字上直見3813&lt;br&gt;施設分類：活動拠点&lt;br&gt;TEL：&lt;br&gt;：大分県道路啓開計画 防災拠点一覧表&lt;br&gt;：&lt;br&gt;：&lt;br&gt;</v>
      </c>
      <c r="D371" s="211"/>
      <c r="E371" s="202"/>
      <c r="F371" s="202" t="s">
        <v>4680</v>
      </c>
      <c r="G371" s="202">
        <v>32.897415639304299</v>
      </c>
      <c r="H371" s="202">
        <v>131.786333212399</v>
      </c>
      <c r="I371" s="202" t="s">
        <v>3278</v>
      </c>
      <c r="J371" s="202" t="s">
        <v>762</v>
      </c>
      <c r="K371" s="240"/>
      <c r="L371" s="240" t="s">
        <v>1624</v>
      </c>
      <c r="M371" s="240"/>
      <c r="N371" s="240"/>
      <c r="O371" s="4" t="s">
        <v>4333</v>
      </c>
      <c r="P371" s="246">
        <v>1</v>
      </c>
      <c r="Q371" s="246"/>
      <c r="R371" s="246" t="str">
        <f t="shared" si="65"/>
        <v>FFFFFFFF</v>
      </c>
      <c r="S371" s="202">
        <v>100</v>
      </c>
      <c r="T371" s="202">
        <v>100</v>
      </c>
      <c r="U371" s="202">
        <v>100</v>
      </c>
      <c r="V371" s="202">
        <v>100</v>
      </c>
      <c r="X371" s="242"/>
      <c r="Z371" s="239">
        <f t="shared" si="69"/>
        <v>0</v>
      </c>
      <c r="AA371" s="253" t="s">
        <v>4179</v>
      </c>
      <c r="AB371" s="265" t="str">
        <f t="shared" si="72"/>
        <v>直川源六原グラウンド</v>
      </c>
      <c r="AC371" s="254" t="s">
        <v>4194</v>
      </c>
      <c r="AD371" s="254" t="s">
        <v>4181</v>
      </c>
      <c r="AE371" s="254">
        <f t="shared" si="73"/>
        <v>0</v>
      </c>
      <c r="AF371" s="254" t="s">
        <v>4182</v>
      </c>
      <c r="AG371" s="254" t="s">
        <v>4183</v>
      </c>
      <c r="AH371" s="74" t="str">
        <f t="shared" si="74"/>
        <v>名称：直川源六原グラウンド&lt;br&gt;住所：佐伯市直川大字上直見3813&lt;br&gt;施設分類：活動拠点&lt;br&gt;TEL：&lt;br&gt;：大分県道路啓開計画 防災拠点一覧表&lt;br&gt;：&lt;br&gt;：&lt;br&gt;</v>
      </c>
      <c r="AI371" s="255" t="s">
        <v>4184</v>
      </c>
      <c r="AJ371" s="253" t="str">
        <f t="shared" si="66"/>
        <v>FFFFFFFF</v>
      </c>
      <c r="AK371" s="253" t="s">
        <v>4185</v>
      </c>
      <c r="AL371" s="265">
        <f t="shared" si="67"/>
        <v>1</v>
      </c>
      <c r="AM371" s="253" t="s">
        <v>4186</v>
      </c>
      <c r="AN371" s="253" t="s">
        <v>4187</v>
      </c>
      <c r="AO371" s="254">
        <f t="shared" si="70"/>
        <v>0</v>
      </c>
      <c r="AP371" s="253" t="s">
        <v>4188</v>
      </c>
      <c r="AQ371" s="74" t="str">
        <f t="shared" si="75"/>
        <v>https://cyberjapandata.gsi.go.jp/portal/sys/v4/symbols/129.png</v>
      </c>
      <c r="AR371" s="254" t="s">
        <v>4189</v>
      </c>
      <c r="AS371" s="254" t="s">
        <v>4190</v>
      </c>
      <c r="AT371" s="265">
        <f t="shared" si="76"/>
        <v>131.786333212399</v>
      </c>
      <c r="AU371" s="254" t="s">
        <v>4191</v>
      </c>
      <c r="AV371" s="265">
        <f t="shared" si="77"/>
        <v>32.897415639304299</v>
      </c>
      <c r="AW371" s="254" t="s">
        <v>4192</v>
      </c>
      <c r="AX371" s="254" t="s">
        <v>4193</v>
      </c>
      <c r="AY371" s="244" t="str">
        <f t="shared" si="71"/>
        <v>&lt;Placemark&gt;&lt;name&gt;直川源六原グラウンド&lt;/name&gt;&lt;Snippet maxLines="0"&gt;&lt;/Snippet&gt;&lt;description&gt;&lt;![CDATA[名称：直川源六原グラウンド&lt;br&gt;住所：佐伯市直川大字上直見3813&lt;br&gt;施設分類：活動拠点&lt;br&gt;TEL：&lt;br&gt;：大分県道路啓開計画 防災拠点一覧表&lt;br&gt;：&lt;br&gt;：&lt;br&gt;]]&gt;&lt;/description&gt;&lt;Style&gt;&lt;IconStyle&gt;&lt;color&gt;FFFFFFFF&lt;/color&gt;&lt;scale&gt;1&lt;/scale&gt;&lt;heading&gt;0&lt;/heading&gt;&lt;Icon&gt;&lt;href&gt;https://cyberjapandata.gsi.go.jp/portal/sys/v4/symbols/129.png&lt;/href&gt;&lt;/Icon&gt;&lt;/IconStyle&gt;&lt;/Style&gt;&lt;Point&gt;&lt;coordinates&gt;131.786333212399,32.8974156393043&lt;/coordinates&gt;&lt;/Point&gt;&lt;/Placemark&gt;</v>
      </c>
    </row>
    <row r="372" spans="1:51">
      <c r="A372" s="198">
        <v>367</v>
      </c>
      <c r="B372" s="211" t="s">
        <v>5247</v>
      </c>
      <c r="C372" s="4" t="str">
        <f t="shared" si="68"/>
        <v>名称：GS-1：ENEOS　弥生SS&lt;br&gt;住所：佐伯市弥生大字門田824&lt;br&gt;施設分類：ガソリンスタンド&lt;br&gt;TEL：0972-46-2125&lt;br&gt;：住民拠点SS&lt;br&gt;：GS-1&lt;br&gt;：&lt;br&gt;</v>
      </c>
      <c r="D372" s="211"/>
      <c r="E372" s="202"/>
      <c r="F372" s="202" t="s">
        <v>4681</v>
      </c>
      <c r="G372" s="202">
        <v>32.952006828413303</v>
      </c>
      <c r="H372" s="202">
        <v>131.840902845317</v>
      </c>
      <c r="I372" s="202" t="s">
        <v>4284</v>
      </c>
      <c r="J372" s="202" t="s">
        <v>1425</v>
      </c>
      <c r="K372" s="240" t="s">
        <v>1398</v>
      </c>
      <c r="L372" s="240" t="s">
        <v>3283</v>
      </c>
      <c r="M372" s="240" t="s">
        <v>4317</v>
      </c>
      <c r="N372" s="240"/>
      <c r="O372" s="4" t="s">
        <v>4334</v>
      </c>
      <c r="P372" s="246">
        <v>1</v>
      </c>
      <c r="Q372" s="246"/>
      <c r="R372" s="246" t="str">
        <f t="shared" si="65"/>
        <v>FFFFFFFF</v>
      </c>
      <c r="S372" s="202">
        <v>100</v>
      </c>
      <c r="T372" s="202">
        <v>100</v>
      </c>
      <c r="U372" s="202">
        <v>100</v>
      </c>
      <c r="V372" s="202">
        <v>100</v>
      </c>
      <c r="X372" s="242"/>
      <c r="Z372" s="239">
        <f t="shared" si="69"/>
        <v>0</v>
      </c>
      <c r="AA372" s="253" t="s">
        <v>4179</v>
      </c>
      <c r="AB372" s="265" t="str">
        <f t="shared" si="72"/>
        <v>GS-1：ENEOS　弥生SS</v>
      </c>
      <c r="AC372" s="254" t="s">
        <v>4194</v>
      </c>
      <c r="AD372" s="254" t="s">
        <v>4181</v>
      </c>
      <c r="AE372" s="254">
        <f t="shared" si="73"/>
        <v>0</v>
      </c>
      <c r="AF372" s="254" t="s">
        <v>4182</v>
      </c>
      <c r="AG372" s="254" t="s">
        <v>4183</v>
      </c>
      <c r="AH372" s="74" t="str">
        <f t="shared" si="74"/>
        <v>名称：GS-1：ENEOS　弥生SS&lt;br&gt;住所：佐伯市弥生大字門田824&lt;br&gt;施設分類：ガソリンスタンド&lt;br&gt;TEL：0972-46-2125&lt;br&gt;：住民拠点SS&lt;br&gt;：GS-1&lt;br&gt;：&lt;br&gt;</v>
      </c>
      <c r="AI372" s="255" t="s">
        <v>4184</v>
      </c>
      <c r="AJ372" s="253" t="str">
        <f t="shared" si="66"/>
        <v>FFFFFFFF</v>
      </c>
      <c r="AK372" s="253" t="s">
        <v>4185</v>
      </c>
      <c r="AL372" s="265">
        <f t="shared" si="67"/>
        <v>1</v>
      </c>
      <c r="AM372" s="253" t="s">
        <v>4186</v>
      </c>
      <c r="AN372" s="253" t="s">
        <v>4187</v>
      </c>
      <c r="AO372" s="254">
        <f t="shared" si="70"/>
        <v>0</v>
      </c>
      <c r="AP372" s="253" t="s">
        <v>4188</v>
      </c>
      <c r="AQ372" s="74" t="str">
        <f t="shared" si="75"/>
        <v>https://cyberjapandata.gsi.go.jp/portal/sys/v4/symbols/009.png</v>
      </c>
      <c r="AR372" s="254" t="s">
        <v>4189</v>
      </c>
      <c r="AS372" s="254" t="s">
        <v>4190</v>
      </c>
      <c r="AT372" s="265">
        <f t="shared" si="76"/>
        <v>131.840902845317</v>
      </c>
      <c r="AU372" s="254" t="s">
        <v>4191</v>
      </c>
      <c r="AV372" s="265">
        <f t="shared" si="77"/>
        <v>32.952006828413303</v>
      </c>
      <c r="AW372" s="254" t="s">
        <v>4192</v>
      </c>
      <c r="AX372" s="254" t="s">
        <v>4193</v>
      </c>
      <c r="AY372" s="244" t="str">
        <f t="shared" si="71"/>
        <v>&lt;Placemark&gt;&lt;name&gt;GS-1：ENEOS　弥生SS&lt;/name&gt;&lt;Snippet maxLines="0"&gt;&lt;/Snippet&gt;&lt;description&gt;&lt;![CDATA[名称：GS-1：ENEOS　弥生SS&lt;br&gt;住所：佐伯市弥生大字門田824&lt;br&gt;施設分類：ガソリンスタンド&lt;br&gt;TEL：0972-46-2125&lt;br&gt;：住民拠点SS&lt;br&gt;：GS-1&lt;br&gt;：&lt;br&gt;]]&gt;&lt;/description&gt;&lt;Style&gt;&lt;IconStyle&gt;&lt;color&gt;FFFFFFFF&lt;/color&gt;&lt;scale&gt;1&lt;/scale&gt;&lt;heading&gt;0&lt;/heading&gt;&lt;Icon&gt;&lt;href&gt;https://cyberjapandata.gsi.go.jp/portal/sys/v4/symbols/009.png&lt;/href&gt;&lt;/Icon&gt;&lt;/IconStyle&gt;&lt;/Style&gt;&lt;Point&gt;&lt;coordinates&gt;131.840902845317,32.9520068284133&lt;/coordinates&gt;&lt;/Point&gt;&lt;/Placemark&gt;</v>
      </c>
    </row>
    <row r="373" spans="1:51">
      <c r="A373" s="198">
        <v>368</v>
      </c>
      <c r="B373" s="211" t="s">
        <v>5246</v>
      </c>
      <c r="C373" s="4" t="str">
        <f t="shared" si="68"/>
        <v>名称：GS-2：ENEOS　木立SS&lt;br&gt;住所：佐伯市大字木立6579&lt;br&gt;施設分類：ガソリンスタンド&lt;br&gt;TEL：0972-29-2107&lt;br&gt;：住民拠点SS&lt;br&gt;：GS-2&lt;br&gt;：&lt;br&gt;</v>
      </c>
      <c r="D373" s="211"/>
      <c r="E373" s="202"/>
      <c r="F373" s="202" t="s">
        <v>4682</v>
      </c>
      <c r="G373" s="202">
        <v>32.933867035452401</v>
      </c>
      <c r="H373" s="202">
        <v>131.921838297379</v>
      </c>
      <c r="I373" s="202" t="s">
        <v>4284</v>
      </c>
      <c r="J373" s="202" t="s">
        <v>1429</v>
      </c>
      <c r="K373" s="240" t="s">
        <v>1430</v>
      </c>
      <c r="L373" s="240" t="s">
        <v>3283</v>
      </c>
      <c r="M373" s="240" t="s">
        <v>3287</v>
      </c>
      <c r="N373" s="240"/>
      <c r="O373" s="4" t="s">
        <v>4334</v>
      </c>
      <c r="P373" s="246">
        <v>1</v>
      </c>
      <c r="Q373" s="246"/>
      <c r="R373" s="246" t="str">
        <f t="shared" si="65"/>
        <v>FFFFFFFF</v>
      </c>
      <c r="S373" s="202">
        <v>100</v>
      </c>
      <c r="T373" s="202">
        <v>100</v>
      </c>
      <c r="U373" s="202">
        <v>100</v>
      </c>
      <c r="V373" s="202">
        <v>100</v>
      </c>
      <c r="X373" s="242"/>
      <c r="Z373" s="239">
        <f t="shared" si="69"/>
        <v>0</v>
      </c>
      <c r="AA373" s="253" t="s">
        <v>4179</v>
      </c>
      <c r="AB373" s="265" t="str">
        <f t="shared" si="72"/>
        <v>GS-2：ENEOS　木立SS</v>
      </c>
      <c r="AC373" s="254" t="s">
        <v>4194</v>
      </c>
      <c r="AD373" s="254" t="s">
        <v>4181</v>
      </c>
      <c r="AE373" s="254">
        <f t="shared" si="73"/>
        <v>0</v>
      </c>
      <c r="AF373" s="254" t="s">
        <v>4182</v>
      </c>
      <c r="AG373" s="254" t="s">
        <v>4183</v>
      </c>
      <c r="AH373" s="74" t="str">
        <f t="shared" si="74"/>
        <v>名称：GS-2：ENEOS　木立SS&lt;br&gt;住所：佐伯市大字木立6579&lt;br&gt;施設分類：ガソリンスタンド&lt;br&gt;TEL：0972-29-2107&lt;br&gt;：住民拠点SS&lt;br&gt;：GS-2&lt;br&gt;：&lt;br&gt;</v>
      </c>
      <c r="AI373" s="255" t="s">
        <v>4184</v>
      </c>
      <c r="AJ373" s="253" t="str">
        <f t="shared" si="66"/>
        <v>FFFFFFFF</v>
      </c>
      <c r="AK373" s="253" t="s">
        <v>4185</v>
      </c>
      <c r="AL373" s="265">
        <f t="shared" si="67"/>
        <v>1</v>
      </c>
      <c r="AM373" s="253" t="s">
        <v>4186</v>
      </c>
      <c r="AN373" s="253" t="s">
        <v>4187</v>
      </c>
      <c r="AO373" s="254">
        <f t="shared" si="70"/>
        <v>0</v>
      </c>
      <c r="AP373" s="253" t="s">
        <v>4188</v>
      </c>
      <c r="AQ373" s="74" t="str">
        <f t="shared" si="75"/>
        <v>https://cyberjapandata.gsi.go.jp/portal/sys/v4/symbols/009.png</v>
      </c>
      <c r="AR373" s="254" t="s">
        <v>4189</v>
      </c>
      <c r="AS373" s="254" t="s">
        <v>4190</v>
      </c>
      <c r="AT373" s="265">
        <f t="shared" si="76"/>
        <v>131.921838297379</v>
      </c>
      <c r="AU373" s="254" t="s">
        <v>4191</v>
      </c>
      <c r="AV373" s="265">
        <f t="shared" si="77"/>
        <v>32.933867035452401</v>
      </c>
      <c r="AW373" s="254" t="s">
        <v>4192</v>
      </c>
      <c r="AX373" s="254" t="s">
        <v>4193</v>
      </c>
      <c r="AY373" s="244" t="str">
        <f t="shared" si="71"/>
        <v>&lt;Placemark&gt;&lt;name&gt;GS-2：ENEOS　木立SS&lt;/name&gt;&lt;Snippet maxLines="0"&gt;&lt;/Snippet&gt;&lt;description&gt;&lt;![CDATA[名称：GS-2：ENEOS　木立SS&lt;br&gt;住所：佐伯市大字木立6579&lt;br&gt;施設分類：ガソリンスタンド&lt;br&gt;TEL：0972-29-2107&lt;br&gt;：住民拠点SS&lt;br&gt;：GS-2&lt;br&gt;：&lt;br&gt;]]&gt;&lt;/description&gt;&lt;Style&gt;&lt;IconStyle&gt;&lt;color&gt;FFFFFFFF&lt;/color&gt;&lt;scale&gt;1&lt;/scale&gt;&lt;heading&gt;0&lt;/heading&gt;&lt;Icon&gt;&lt;href&gt;https://cyberjapandata.gsi.go.jp/portal/sys/v4/symbols/009.png&lt;/href&gt;&lt;/Icon&gt;&lt;/IconStyle&gt;&lt;/Style&gt;&lt;Point&gt;&lt;coordinates&gt;131.921838297379,32.9338670354524&lt;/coordinates&gt;&lt;/Point&gt;&lt;/Placemark&gt;</v>
      </c>
    </row>
    <row r="374" spans="1:51">
      <c r="A374" s="198">
        <v>369</v>
      </c>
      <c r="B374" s="211" t="s">
        <v>5245</v>
      </c>
      <c r="C374" s="4" t="str">
        <f t="shared" si="68"/>
        <v>名称：GS-3：(有)宇目環境整備事業社&lt;br&gt;住所：佐伯市宇目大字千束1079-4&lt;br&gt;施設分類：ガソリンスタンド&lt;br&gt;TEL：0972-52-1143&lt;br&gt;：&lt;br&gt;：GS-3&lt;br&gt;：&lt;br&gt;</v>
      </c>
      <c r="D374" s="211"/>
      <c r="E374" s="245"/>
      <c r="F374" s="202" t="s">
        <v>4683</v>
      </c>
      <c r="G374" s="202">
        <v>32.8585335019513</v>
      </c>
      <c r="H374" s="202">
        <v>131.65824681376901</v>
      </c>
      <c r="I374" s="245" t="s">
        <v>4284</v>
      </c>
      <c r="J374" s="245" t="s">
        <v>1494</v>
      </c>
      <c r="K374" s="240" t="s">
        <v>1495</v>
      </c>
      <c r="L374" s="240"/>
      <c r="M374" s="240" t="s">
        <v>3289</v>
      </c>
      <c r="N374" s="240"/>
      <c r="O374" s="4" t="s">
        <v>4334</v>
      </c>
      <c r="P374" s="246">
        <v>1</v>
      </c>
      <c r="Q374" s="246"/>
      <c r="R374" s="246" t="str">
        <f t="shared" si="65"/>
        <v>FFFFFFFF</v>
      </c>
      <c r="S374" s="202">
        <v>100</v>
      </c>
      <c r="T374" s="202">
        <v>100</v>
      </c>
      <c r="U374" s="202">
        <v>100</v>
      </c>
      <c r="V374" s="202">
        <v>100</v>
      </c>
      <c r="X374" s="242"/>
      <c r="Z374" s="239">
        <f t="shared" si="69"/>
        <v>0</v>
      </c>
      <c r="AA374" s="253" t="s">
        <v>4179</v>
      </c>
      <c r="AB374" s="265" t="str">
        <f t="shared" si="72"/>
        <v>GS-3：(有)宇目環境整備事業社</v>
      </c>
      <c r="AC374" s="254" t="s">
        <v>4194</v>
      </c>
      <c r="AD374" s="254" t="s">
        <v>4181</v>
      </c>
      <c r="AE374" s="254">
        <f t="shared" si="73"/>
        <v>0</v>
      </c>
      <c r="AF374" s="254" t="s">
        <v>4182</v>
      </c>
      <c r="AG374" s="254" t="s">
        <v>4183</v>
      </c>
      <c r="AH374" s="74" t="str">
        <f t="shared" si="74"/>
        <v>名称：GS-3：(有)宇目環境整備事業社&lt;br&gt;住所：佐伯市宇目大字千束1079-4&lt;br&gt;施設分類：ガソリンスタンド&lt;br&gt;TEL：0972-52-1143&lt;br&gt;：&lt;br&gt;：GS-3&lt;br&gt;：&lt;br&gt;</v>
      </c>
      <c r="AI374" s="255" t="s">
        <v>4184</v>
      </c>
      <c r="AJ374" s="253" t="str">
        <f t="shared" si="66"/>
        <v>FFFFFFFF</v>
      </c>
      <c r="AK374" s="253" t="s">
        <v>4185</v>
      </c>
      <c r="AL374" s="265">
        <f t="shared" si="67"/>
        <v>1</v>
      </c>
      <c r="AM374" s="253" t="s">
        <v>4186</v>
      </c>
      <c r="AN374" s="253" t="s">
        <v>4187</v>
      </c>
      <c r="AO374" s="254">
        <f t="shared" si="70"/>
        <v>0</v>
      </c>
      <c r="AP374" s="253" t="s">
        <v>4188</v>
      </c>
      <c r="AQ374" s="74" t="str">
        <f t="shared" si="75"/>
        <v>https://cyberjapandata.gsi.go.jp/portal/sys/v4/symbols/009.png</v>
      </c>
      <c r="AR374" s="254" t="s">
        <v>4189</v>
      </c>
      <c r="AS374" s="254" t="s">
        <v>4190</v>
      </c>
      <c r="AT374" s="265">
        <f t="shared" si="76"/>
        <v>131.65824681376901</v>
      </c>
      <c r="AU374" s="254" t="s">
        <v>4191</v>
      </c>
      <c r="AV374" s="265">
        <f t="shared" si="77"/>
        <v>32.8585335019513</v>
      </c>
      <c r="AW374" s="254" t="s">
        <v>4192</v>
      </c>
      <c r="AX374" s="254" t="s">
        <v>4193</v>
      </c>
      <c r="AY374" s="244" t="str">
        <f t="shared" si="71"/>
        <v>&lt;Placemark&gt;&lt;name&gt;GS-3：(有)宇目環境整備事業社&lt;/name&gt;&lt;Snippet maxLines="0"&gt;&lt;/Snippet&gt;&lt;description&gt;&lt;![CDATA[名称：GS-3：(有)宇目環境整備事業社&lt;br&gt;住所：佐伯市宇目大字千束1079-4&lt;br&gt;施設分類：ガソリンスタンド&lt;br&gt;TEL：0972-52-1143&lt;br&gt;：&lt;br&gt;：GS-3&lt;br&gt;：&lt;br&gt;]]&gt;&lt;/description&gt;&lt;Style&gt;&lt;IconStyle&gt;&lt;color&gt;FFFFFFFF&lt;/color&gt;&lt;scale&gt;1&lt;/scale&gt;&lt;heading&gt;0&lt;/heading&gt;&lt;Icon&gt;&lt;href&gt;https://cyberjapandata.gsi.go.jp/portal/sys/v4/symbols/009.png&lt;/href&gt;&lt;/Icon&gt;&lt;/IconStyle&gt;&lt;/Style&gt;&lt;Point&gt;&lt;coordinates&gt;131.658246813769,32.8585335019513&lt;/coordinates&gt;&lt;/Point&gt;&lt;/Placemark&gt;</v>
      </c>
    </row>
    <row r="375" spans="1:51">
      <c r="A375" s="198">
        <v>370</v>
      </c>
      <c r="B375" s="211" t="s">
        <v>5244</v>
      </c>
      <c r="C375" s="4" t="str">
        <f t="shared" si="68"/>
        <v>名称：GS-4：ENEOS　米水津SS&lt;br&gt;住所：佐伯市米水津色利浦1278-1&lt;br&gt;施設分類：ガソリンスタンド&lt;br&gt;TEL：0972-36-7801&lt;br&gt;：住民拠点SS&lt;br&gt;：GS-4&lt;br&gt;：&lt;br&gt;</v>
      </c>
      <c r="D375" s="211"/>
      <c r="E375" s="245"/>
      <c r="F375" s="202" t="s">
        <v>4684</v>
      </c>
      <c r="G375" s="202">
        <v>32.892201021951003</v>
      </c>
      <c r="H375" s="202">
        <v>131.98475221638901</v>
      </c>
      <c r="I375" s="245" t="s">
        <v>4284</v>
      </c>
      <c r="J375" s="245" t="s">
        <v>1433</v>
      </c>
      <c r="K375" s="240" t="s">
        <v>1434</v>
      </c>
      <c r="L375" s="240" t="s">
        <v>3283</v>
      </c>
      <c r="M375" s="240" t="s">
        <v>3292</v>
      </c>
      <c r="N375" s="240"/>
      <c r="O375" s="4" t="s">
        <v>4334</v>
      </c>
      <c r="P375" s="246">
        <v>1</v>
      </c>
      <c r="Q375" s="246"/>
      <c r="R375" s="246" t="str">
        <f t="shared" si="65"/>
        <v>FFFFFFFF</v>
      </c>
      <c r="S375" s="202">
        <v>100</v>
      </c>
      <c r="T375" s="202">
        <v>100</v>
      </c>
      <c r="U375" s="202">
        <v>100</v>
      </c>
      <c r="V375" s="202">
        <v>100</v>
      </c>
      <c r="X375" s="242"/>
      <c r="Z375" s="239">
        <f t="shared" si="69"/>
        <v>0</v>
      </c>
      <c r="AA375" s="253" t="s">
        <v>4179</v>
      </c>
      <c r="AB375" s="265" t="str">
        <f t="shared" si="72"/>
        <v>GS-4：ENEOS　米水津SS</v>
      </c>
      <c r="AC375" s="254" t="s">
        <v>4194</v>
      </c>
      <c r="AD375" s="254" t="s">
        <v>4181</v>
      </c>
      <c r="AE375" s="254">
        <f t="shared" si="73"/>
        <v>0</v>
      </c>
      <c r="AF375" s="254" t="s">
        <v>4182</v>
      </c>
      <c r="AG375" s="254" t="s">
        <v>4183</v>
      </c>
      <c r="AH375" s="74" t="str">
        <f t="shared" si="74"/>
        <v>名称：GS-4：ENEOS　米水津SS&lt;br&gt;住所：佐伯市米水津色利浦1278-1&lt;br&gt;施設分類：ガソリンスタンド&lt;br&gt;TEL：0972-36-7801&lt;br&gt;：住民拠点SS&lt;br&gt;：GS-4&lt;br&gt;：&lt;br&gt;</v>
      </c>
      <c r="AI375" s="255" t="s">
        <v>4184</v>
      </c>
      <c r="AJ375" s="253" t="str">
        <f t="shared" si="66"/>
        <v>FFFFFFFF</v>
      </c>
      <c r="AK375" s="253" t="s">
        <v>4185</v>
      </c>
      <c r="AL375" s="265">
        <f t="shared" si="67"/>
        <v>1</v>
      </c>
      <c r="AM375" s="253" t="s">
        <v>4186</v>
      </c>
      <c r="AN375" s="253" t="s">
        <v>4187</v>
      </c>
      <c r="AO375" s="254">
        <f t="shared" si="70"/>
        <v>0</v>
      </c>
      <c r="AP375" s="253" t="s">
        <v>4188</v>
      </c>
      <c r="AQ375" s="74" t="str">
        <f t="shared" si="75"/>
        <v>https://cyberjapandata.gsi.go.jp/portal/sys/v4/symbols/009.png</v>
      </c>
      <c r="AR375" s="254" t="s">
        <v>4189</v>
      </c>
      <c r="AS375" s="254" t="s">
        <v>4190</v>
      </c>
      <c r="AT375" s="265">
        <f t="shared" si="76"/>
        <v>131.98475221638901</v>
      </c>
      <c r="AU375" s="254" t="s">
        <v>4191</v>
      </c>
      <c r="AV375" s="265">
        <f t="shared" si="77"/>
        <v>32.892201021951003</v>
      </c>
      <c r="AW375" s="254" t="s">
        <v>4192</v>
      </c>
      <c r="AX375" s="254" t="s">
        <v>4193</v>
      </c>
      <c r="AY375" s="244" t="str">
        <f t="shared" si="71"/>
        <v>&lt;Placemark&gt;&lt;name&gt;GS-4：ENEOS　米水津SS&lt;/name&gt;&lt;Snippet maxLines="0"&gt;&lt;/Snippet&gt;&lt;description&gt;&lt;![CDATA[名称：GS-4：ENEOS　米水津SS&lt;br&gt;住所：佐伯市米水津色利浦1278-1&lt;br&gt;施設分類：ガソリンスタンド&lt;br&gt;TEL：0972-36-7801&lt;br&gt;：住民拠点SS&lt;br&gt;：GS-4&lt;br&gt;：&lt;br&gt;]]&gt;&lt;/description&gt;&lt;Style&gt;&lt;IconStyle&gt;&lt;color&gt;FFFFFFFF&lt;/color&gt;&lt;scale&gt;1&lt;/scale&gt;&lt;heading&gt;0&lt;/heading&gt;&lt;Icon&gt;&lt;href&gt;https://cyberjapandata.gsi.go.jp/portal/sys/v4/symbols/009.png&lt;/href&gt;&lt;/Icon&gt;&lt;/IconStyle&gt;&lt;/Style&gt;&lt;Point&gt;&lt;coordinates&gt;131.984752216389,32.892201021951&lt;/coordinates&gt;&lt;/Point&gt;&lt;/Placemark&gt;</v>
      </c>
    </row>
    <row r="376" spans="1:51">
      <c r="A376" s="198">
        <v>371</v>
      </c>
      <c r="B376" s="211" t="s">
        <v>5243</v>
      </c>
      <c r="C376" s="4" t="str">
        <f t="shared" si="68"/>
        <v>名称：GS-5：江藤石油店　木立給油所&lt;br&gt;住所：佐伯市大字木立字天神の下1874-1&lt;br&gt;施設分類：ガソリンスタンド&lt;br&gt;TEL：0972-28-3111&lt;br&gt;：&lt;br&gt;：GS-5&lt;br&gt;：&lt;br&gt;</v>
      </c>
      <c r="D376" s="211"/>
      <c r="E376" s="245"/>
      <c r="F376" s="202" t="s">
        <v>4685</v>
      </c>
      <c r="G376" s="202">
        <v>32.915318813142001</v>
      </c>
      <c r="H376" s="202">
        <v>131.928208284297</v>
      </c>
      <c r="I376" s="245" t="s">
        <v>4284</v>
      </c>
      <c r="J376" s="245" t="s">
        <v>3294</v>
      </c>
      <c r="K376" s="240" t="s">
        <v>1499</v>
      </c>
      <c r="L376" s="240"/>
      <c r="M376" s="240" t="s">
        <v>3295</v>
      </c>
      <c r="N376" s="240"/>
      <c r="O376" s="4" t="s">
        <v>4334</v>
      </c>
      <c r="P376" s="246">
        <v>1</v>
      </c>
      <c r="Q376" s="246"/>
      <c r="R376" s="246" t="str">
        <f t="shared" si="65"/>
        <v>FFFFFFFF</v>
      </c>
      <c r="S376" s="202">
        <v>100</v>
      </c>
      <c r="T376" s="202">
        <v>100</v>
      </c>
      <c r="U376" s="202">
        <v>100</v>
      </c>
      <c r="V376" s="202">
        <v>100</v>
      </c>
      <c r="X376" s="242"/>
      <c r="Z376" s="239">
        <f t="shared" si="69"/>
        <v>0</v>
      </c>
      <c r="AA376" s="253" t="s">
        <v>4179</v>
      </c>
      <c r="AB376" s="265" t="str">
        <f t="shared" si="72"/>
        <v>GS-5：江藤石油店　木立給油所</v>
      </c>
      <c r="AC376" s="254" t="s">
        <v>4194</v>
      </c>
      <c r="AD376" s="254" t="s">
        <v>4181</v>
      </c>
      <c r="AE376" s="254">
        <f t="shared" si="73"/>
        <v>0</v>
      </c>
      <c r="AF376" s="254" t="s">
        <v>4182</v>
      </c>
      <c r="AG376" s="254" t="s">
        <v>4183</v>
      </c>
      <c r="AH376" s="74" t="str">
        <f t="shared" si="74"/>
        <v>名称：GS-5：江藤石油店　木立給油所&lt;br&gt;住所：佐伯市大字木立字天神の下1874-1&lt;br&gt;施設分類：ガソリンスタンド&lt;br&gt;TEL：0972-28-3111&lt;br&gt;：&lt;br&gt;：GS-5&lt;br&gt;：&lt;br&gt;</v>
      </c>
      <c r="AI376" s="255" t="s">
        <v>4184</v>
      </c>
      <c r="AJ376" s="253" t="str">
        <f t="shared" si="66"/>
        <v>FFFFFFFF</v>
      </c>
      <c r="AK376" s="253" t="s">
        <v>4185</v>
      </c>
      <c r="AL376" s="265">
        <f t="shared" si="67"/>
        <v>1</v>
      </c>
      <c r="AM376" s="253" t="s">
        <v>4186</v>
      </c>
      <c r="AN376" s="253" t="s">
        <v>4187</v>
      </c>
      <c r="AO376" s="254">
        <f t="shared" si="70"/>
        <v>0</v>
      </c>
      <c r="AP376" s="253" t="s">
        <v>4188</v>
      </c>
      <c r="AQ376" s="74" t="str">
        <f t="shared" si="75"/>
        <v>https://cyberjapandata.gsi.go.jp/portal/sys/v4/symbols/009.png</v>
      </c>
      <c r="AR376" s="254" t="s">
        <v>4189</v>
      </c>
      <c r="AS376" s="254" t="s">
        <v>4190</v>
      </c>
      <c r="AT376" s="265">
        <f t="shared" si="76"/>
        <v>131.928208284297</v>
      </c>
      <c r="AU376" s="254" t="s">
        <v>4191</v>
      </c>
      <c r="AV376" s="265">
        <f t="shared" si="77"/>
        <v>32.915318813142001</v>
      </c>
      <c r="AW376" s="254" t="s">
        <v>4192</v>
      </c>
      <c r="AX376" s="254" t="s">
        <v>4193</v>
      </c>
      <c r="AY376" s="244" t="str">
        <f t="shared" si="71"/>
        <v>&lt;Placemark&gt;&lt;name&gt;GS-5：江藤石油店　木立給油所&lt;/name&gt;&lt;Snippet maxLines="0"&gt;&lt;/Snippet&gt;&lt;description&gt;&lt;![CDATA[名称：GS-5：江藤石油店　木立給油所&lt;br&gt;住所：佐伯市大字木立字天神の下1874-1&lt;br&gt;施設分類：ガソリンスタンド&lt;br&gt;TEL：0972-28-3111&lt;br&gt;：&lt;br&gt;：GS-5&lt;br&gt;：&lt;br&gt;]]&gt;&lt;/description&gt;&lt;Style&gt;&lt;IconStyle&gt;&lt;color&gt;FFFFFFFF&lt;/color&gt;&lt;scale&gt;1&lt;/scale&gt;&lt;heading&gt;0&lt;/heading&gt;&lt;Icon&gt;&lt;href&gt;https://cyberjapandata.gsi.go.jp/portal/sys/v4/symbols/009.png&lt;/href&gt;&lt;/Icon&gt;&lt;/IconStyle&gt;&lt;/Style&gt;&lt;Point&gt;&lt;coordinates&gt;131.928208284297,32.915318813142&lt;/coordinates&gt;&lt;/Point&gt;&lt;/Placemark&gt;</v>
      </c>
    </row>
    <row r="377" spans="1:51">
      <c r="A377" s="198">
        <v>372</v>
      </c>
      <c r="B377" s="211" t="s">
        <v>5242</v>
      </c>
      <c r="C377" s="4" t="str">
        <f t="shared" si="68"/>
        <v>名称：GS-6：県南石油(株)　弥生給油所&lt;br&gt;住所：佐伯市弥生大字小田字西ノ又95-1&lt;br&gt;施設分類：ガソリンスタンド&lt;br&gt;TEL：0972-46-1821&lt;br&gt;：住民拠点SS&lt;br&gt;：GS-6&lt;br&gt;：&lt;br&gt;</v>
      </c>
      <c r="D377" s="211"/>
      <c r="E377" s="245"/>
      <c r="F377" s="202" t="s">
        <v>4686</v>
      </c>
      <c r="G377" s="202">
        <v>32.959847690210701</v>
      </c>
      <c r="H377" s="202">
        <v>131.841916019146</v>
      </c>
      <c r="I377" s="202" t="s">
        <v>4284</v>
      </c>
      <c r="J377" s="202" t="s">
        <v>1503</v>
      </c>
      <c r="K377" s="240" t="s">
        <v>1394</v>
      </c>
      <c r="L377" s="240" t="s">
        <v>3283</v>
      </c>
      <c r="M377" s="240" t="s">
        <v>3297</v>
      </c>
      <c r="N377" s="240"/>
      <c r="O377" s="4" t="s">
        <v>4334</v>
      </c>
      <c r="P377" s="246">
        <v>1</v>
      </c>
      <c r="Q377" s="246"/>
      <c r="R377" s="246" t="str">
        <f t="shared" si="65"/>
        <v>FFFFFFFF</v>
      </c>
      <c r="S377" s="202">
        <v>100</v>
      </c>
      <c r="T377" s="202">
        <v>100</v>
      </c>
      <c r="U377" s="202">
        <v>100</v>
      </c>
      <c r="V377" s="202">
        <v>100</v>
      </c>
      <c r="X377" s="242"/>
      <c r="Z377" s="239">
        <f t="shared" si="69"/>
        <v>0</v>
      </c>
      <c r="AA377" s="253" t="s">
        <v>4179</v>
      </c>
      <c r="AB377" s="265" t="str">
        <f t="shared" si="72"/>
        <v>GS-6：県南石油(株)　弥生給油所</v>
      </c>
      <c r="AC377" s="254" t="s">
        <v>4194</v>
      </c>
      <c r="AD377" s="254" t="s">
        <v>4181</v>
      </c>
      <c r="AE377" s="254">
        <f t="shared" si="73"/>
        <v>0</v>
      </c>
      <c r="AF377" s="254" t="s">
        <v>4182</v>
      </c>
      <c r="AG377" s="254" t="s">
        <v>4183</v>
      </c>
      <c r="AH377" s="74" t="str">
        <f t="shared" si="74"/>
        <v>名称：GS-6：県南石油(株)　弥生給油所&lt;br&gt;住所：佐伯市弥生大字小田字西ノ又95-1&lt;br&gt;施設分類：ガソリンスタンド&lt;br&gt;TEL：0972-46-1821&lt;br&gt;：住民拠点SS&lt;br&gt;：GS-6&lt;br&gt;：&lt;br&gt;</v>
      </c>
      <c r="AI377" s="255" t="s">
        <v>4184</v>
      </c>
      <c r="AJ377" s="253" t="str">
        <f t="shared" si="66"/>
        <v>FFFFFFFF</v>
      </c>
      <c r="AK377" s="253" t="s">
        <v>4185</v>
      </c>
      <c r="AL377" s="265">
        <f t="shared" si="67"/>
        <v>1</v>
      </c>
      <c r="AM377" s="253" t="s">
        <v>4186</v>
      </c>
      <c r="AN377" s="253" t="s">
        <v>4187</v>
      </c>
      <c r="AO377" s="254">
        <f t="shared" si="70"/>
        <v>0</v>
      </c>
      <c r="AP377" s="253" t="s">
        <v>4188</v>
      </c>
      <c r="AQ377" s="74" t="str">
        <f t="shared" si="75"/>
        <v>https://cyberjapandata.gsi.go.jp/portal/sys/v4/symbols/009.png</v>
      </c>
      <c r="AR377" s="254" t="s">
        <v>4189</v>
      </c>
      <c r="AS377" s="254" t="s">
        <v>4190</v>
      </c>
      <c r="AT377" s="265">
        <f t="shared" si="76"/>
        <v>131.841916019146</v>
      </c>
      <c r="AU377" s="254" t="s">
        <v>4191</v>
      </c>
      <c r="AV377" s="265">
        <f t="shared" si="77"/>
        <v>32.959847690210701</v>
      </c>
      <c r="AW377" s="254" t="s">
        <v>4192</v>
      </c>
      <c r="AX377" s="254" t="s">
        <v>4193</v>
      </c>
      <c r="AY377" s="244" t="str">
        <f t="shared" si="71"/>
        <v>&lt;Placemark&gt;&lt;name&gt;GS-6：県南石油(株)　弥生給油所&lt;/name&gt;&lt;Snippet maxLines="0"&gt;&lt;/Snippet&gt;&lt;description&gt;&lt;![CDATA[名称：GS-6：県南石油(株)　弥生給油所&lt;br&gt;住所：佐伯市弥生大字小田字西ノ又95-1&lt;br&gt;施設分類：ガソリンスタンド&lt;br&gt;TEL：0972-46-1821&lt;br&gt;：住民拠点SS&lt;br&gt;：GS-6&lt;br&gt;：&lt;br&gt;]]&gt;&lt;/description&gt;&lt;Style&gt;&lt;IconStyle&gt;&lt;color&gt;FFFFFFFF&lt;/color&gt;&lt;scale&gt;1&lt;/scale&gt;&lt;heading&gt;0&lt;/heading&gt;&lt;Icon&gt;&lt;href&gt;https://cyberjapandata.gsi.go.jp/portal/sys/v4/symbols/009.png&lt;/href&gt;&lt;/Icon&gt;&lt;/IconStyle&gt;&lt;/Style&gt;&lt;Point&gt;&lt;coordinates&gt;131.841916019146,32.9598476902107&lt;/coordinates&gt;&lt;/Point&gt;&lt;/Placemark&gt;</v>
      </c>
    </row>
    <row r="378" spans="1:51">
      <c r="A378" s="198">
        <v>373</v>
      </c>
      <c r="B378" s="211" t="s">
        <v>5241</v>
      </c>
      <c r="C378" s="4" t="str">
        <f t="shared" si="68"/>
        <v>名称：GS-7：apollostation　コスモタウン佐伯SS&lt;br&gt;住所：佐伯市鶴岡西町2丁目192番地&lt;br&gt;施設分類：ガソリンスタンド&lt;br&gt;TEL：0972-25-1660&lt;br&gt;：&lt;br&gt;：GS-7&lt;br&gt;：&lt;br&gt;</v>
      </c>
      <c r="D378" s="211"/>
      <c r="E378" s="202"/>
      <c r="F378" s="202" t="s">
        <v>4687</v>
      </c>
      <c r="G378" s="202">
        <v>32.961102065900498</v>
      </c>
      <c r="H378" s="202">
        <v>131.86419253488</v>
      </c>
      <c r="I378" s="202" t="s">
        <v>4284</v>
      </c>
      <c r="J378" s="202" t="s">
        <v>3299</v>
      </c>
      <c r="K378" s="240" t="s">
        <v>1509</v>
      </c>
      <c r="L378" s="240"/>
      <c r="M378" s="240" t="s">
        <v>3300</v>
      </c>
      <c r="N378" s="240"/>
      <c r="O378" s="4" t="s">
        <v>4334</v>
      </c>
      <c r="P378" s="246">
        <v>1</v>
      </c>
      <c r="Q378" s="246"/>
      <c r="R378" s="246" t="str">
        <f t="shared" si="65"/>
        <v>FFFFFFFF</v>
      </c>
      <c r="S378" s="202">
        <v>100</v>
      </c>
      <c r="T378" s="202">
        <v>100</v>
      </c>
      <c r="U378" s="202">
        <v>100</v>
      </c>
      <c r="V378" s="202">
        <v>100</v>
      </c>
      <c r="X378" s="242"/>
      <c r="Z378" s="239">
        <f t="shared" si="69"/>
        <v>0</v>
      </c>
      <c r="AA378" s="253" t="s">
        <v>4179</v>
      </c>
      <c r="AB378" s="265" t="str">
        <f t="shared" si="72"/>
        <v>GS-7：apollostation　コスモタウン佐伯SS</v>
      </c>
      <c r="AC378" s="254" t="s">
        <v>4194</v>
      </c>
      <c r="AD378" s="254" t="s">
        <v>4181</v>
      </c>
      <c r="AE378" s="254">
        <f t="shared" si="73"/>
        <v>0</v>
      </c>
      <c r="AF378" s="254" t="s">
        <v>4182</v>
      </c>
      <c r="AG378" s="254" t="s">
        <v>4183</v>
      </c>
      <c r="AH378" s="74" t="str">
        <f t="shared" si="74"/>
        <v>名称：GS-7：apollostation　コスモタウン佐伯SS&lt;br&gt;住所：佐伯市鶴岡西町2丁目192番地&lt;br&gt;施設分類：ガソリンスタンド&lt;br&gt;TEL：0972-25-1660&lt;br&gt;：&lt;br&gt;：GS-7&lt;br&gt;：&lt;br&gt;</v>
      </c>
      <c r="AI378" s="255" t="s">
        <v>4184</v>
      </c>
      <c r="AJ378" s="253" t="str">
        <f t="shared" si="66"/>
        <v>FFFFFFFF</v>
      </c>
      <c r="AK378" s="253" t="s">
        <v>4185</v>
      </c>
      <c r="AL378" s="265">
        <f t="shared" si="67"/>
        <v>1</v>
      </c>
      <c r="AM378" s="253" t="s">
        <v>4186</v>
      </c>
      <c r="AN378" s="253" t="s">
        <v>4187</v>
      </c>
      <c r="AO378" s="254">
        <f t="shared" si="70"/>
        <v>0</v>
      </c>
      <c r="AP378" s="253" t="s">
        <v>4188</v>
      </c>
      <c r="AQ378" s="74" t="str">
        <f t="shared" si="75"/>
        <v>https://cyberjapandata.gsi.go.jp/portal/sys/v4/symbols/009.png</v>
      </c>
      <c r="AR378" s="254" t="s">
        <v>4189</v>
      </c>
      <c r="AS378" s="254" t="s">
        <v>4190</v>
      </c>
      <c r="AT378" s="265">
        <f t="shared" si="76"/>
        <v>131.86419253488</v>
      </c>
      <c r="AU378" s="254" t="s">
        <v>4191</v>
      </c>
      <c r="AV378" s="265">
        <f t="shared" si="77"/>
        <v>32.961102065900498</v>
      </c>
      <c r="AW378" s="254" t="s">
        <v>4192</v>
      </c>
      <c r="AX378" s="254" t="s">
        <v>4193</v>
      </c>
      <c r="AY378" s="244" t="str">
        <f t="shared" si="71"/>
        <v>&lt;Placemark&gt;&lt;name&gt;GS-7：apollostation　コスモタウン佐伯SS&lt;/name&gt;&lt;Snippet maxLines="0"&gt;&lt;/Snippet&gt;&lt;description&gt;&lt;![CDATA[名称：GS-7：apollostation　コスモタウン佐伯SS&lt;br&gt;住所：佐伯市鶴岡西町2丁目192番地&lt;br&gt;施設分類：ガソリンスタンド&lt;br&gt;TEL：0972-25-1660&lt;br&gt;：&lt;br&gt;：GS-7&lt;br&gt;：&lt;br&gt;]]&gt;&lt;/description&gt;&lt;Style&gt;&lt;IconStyle&gt;&lt;color&gt;FFFFFFFF&lt;/color&gt;&lt;scale&gt;1&lt;/scale&gt;&lt;heading&gt;0&lt;/heading&gt;&lt;Icon&gt;&lt;href&gt;https://cyberjapandata.gsi.go.jp/portal/sys/v4/symbols/009.png&lt;/href&gt;&lt;/Icon&gt;&lt;/IconStyle&gt;&lt;/Style&gt;&lt;Point&gt;&lt;coordinates&gt;131.86419253488,32.9611020659005&lt;/coordinates&gt;&lt;/Point&gt;&lt;/Placemark&gt;</v>
      </c>
    </row>
    <row r="379" spans="1:51">
      <c r="A379" s="198">
        <v>374</v>
      </c>
      <c r="B379" s="211" t="s">
        <v>5240</v>
      </c>
      <c r="C379" s="4" t="str">
        <f t="shared" si="68"/>
        <v>名称：GS-8：apollostation 佐伯ながしまSS &lt;br&gt;住所：佐伯市長島町3-529&lt;br&gt;施設分類：ガソリンスタンド&lt;br&gt;TEL：0972-22-2318&lt;br&gt;：&lt;br&gt;：GS-8&lt;br&gt;：&lt;br&gt;</v>
      </c>
      <c r="D379" s="211"/>
      <c r="E379" s="202"/>
      <c r="F379" s="202" t="s">
        <v>4688</v>
      </c>
      <c r="G379" s="202">
        <v>32.958576141315497</v>
      </c>
      <c r="H379" s="202">
        <v>131.90559411574301</v>
      </c>
      <c r="I379" s="245" t="s">
        <v>4284</v>
      </c>
      <c r="J379" s="245" t="s">
        <v>1566</v>
      </c>
      <c r="K379" s="240" t="s">
        <v>1567</v>
      </c>
      <c r="L379" s="240"/>
      <c r="M379" s="240" t="s">
        <v>3303</v>
      </c>
      <c r="N379" s="240"/>
      <c r="O379" s="4" t="s">
        <v>4334</v>
      </c>
      <c r="P379" s="246">
        <v>1</v>
      </c>
      <c r="Q379" s="246"/>
      <c r="R379" s="246" t="str">
        <f t="shared" si="65"/>
        <v>FFFFFFFF</v>
      </c>
      <c r="S379" s="202">
        <v>100</v>
      </c>
      <c r="T379" s="202">
        <v>100</v>
      </c>
      <c r="U379" s="202">
        <v>100</v>
      </c>
      <c r="V379" s="202">
        <v>100</v>
      </c>
      <c r="X379" s="242"/>
      <c r="Z379" s="239">
        <f t="shared" si="69"/>
        <v>0</v>
      </c>
      <c r="AA379" s="253" t="s">
        <v>4179</v>
      </c>
      <c r="AB379" s="265" t="str">
        <f t="shared" si="72"/>
        <v xml:space="preserve">GS-8：apollostation 佐伯ながしまSS </v>
      </c>
      <c r="AC379" s="254" t="s">
        <v>4194</v>
      </c>
      <c r="AD379" s="254" t="s">
        <v>4181</v>
      </c>
      <c r="AE379" s="254">
        <f t="shared" si="73"/>
        <v>0</v>
      </c>
      <c r="AF379" s="254" t="s">
        <v>4182</v>
      </c>
      <c r="AG379" s="254" t="s">
        <v>4183</v>
      </c>
      <c r="AH379" s="74" t="str">
        <f t="shared" si="74"/>
        <v>名称：GS-8：apollostation 佐伯ながしまSS &lt;br&gt;住所：佐伯市長島町3-529&lt;br&gt;施設分類：ガソリンスタンド&lt;br&gt;TEL：0972-22-2318&lt;br&gt;：&lt;br&gt;：GS-8&lt;br&gt;：&lt;br&gt;</v>
      </c>
      <c r="AI379" s="255" t="s">
        <v>4184</v>
      </c>
      <c r="AJ379" s="253" t="str">
        <f t="shared" si="66"/>
        <v>FFFFFFFF</v>
      </c>
      <c r="AK379" s="253" t="s">
        <v>4185</v>
      </c>
      <c r="AL379" s="265">
        <f t="shared" si="67"/>
        <v>1</v>
      </c>
      <c r="AM379" s="253" t="s">
        <v>4186</v>
      </c>
      <c r="AN379" s="253" t="s">
        <v>4187</v>
      </c>
      <c r="AO379" s="254">
        <f t="shared" si="70"/>
        <v>0</v>
      </c>
      <c r="AP379" s="253" t="s">
        <v>4188</v>
      </c>
      <c r="AQ379" s="74" t="str">
        <f t="shared" si="75"/>
        <v>https://cyberjapandata.gsi.go.jp/portal/sys/v4/symbols/009.png</v>
      </c>
      <c r="AR379" s="254" t="s">
        <v>4189</v>
      </c>
      <c r="AS379" s="254" t="s">
        <v>4190</v>
      </c>
      <c r="AT379" s="265">
        <f t="shared" si="76"/>
        <v>131.90559411574301</v>
      </c>
      <c r="AU379" s="254" t="s">
        <v>4191</v>
      </c>
      <c r="AV379" s="265">
        <f t="shared" si="77"/>
        <v>32.958576141315497</v>
      </c>
      <c r="AW379" s="254" t="s">
        <v>4192</v>
      </c>
      <c r="AX379" s="254" t="s">
        <v>4193</v>
      </c>
      <c r="AY379" s="244" t="str">
        <f t="shared" si="71"/>
        <v>&lt;Placemark&gt;&lt;name&gt;GS-8：apollostation 佐伯ながしまSS &lt;/name&gt;&lt;Snippet maxLines="0"&gt;&lt;/Snippet&gt;&lt;description&gt;&lt;![CDATA[名称：GS-8：apollostation 佐伯ながしまSS &lt;br&gt;住所：佐伯市長島町3-529&lt;br&gt;施設分類：ガソリンスタンド&lt;br&gt;TEL：0972-22-2318&lt;br&gt;：&lt;br&gt;：GS-8&lt;br&gt;：&lt;br&gt;]]&gt;&lt;/description&gt;&lt;Style&gt;&lt;IconStyle&gt;&lt;color&gt;FFFFFFFF&lt;/color&gt;&lt;scale&gt;1&lt;/scale&gt;&lt;heading&gt;0&lt;/heading&gt;&lt;Icon&gt;&lt;href&gt;https://cyberjapandata.gsi.go.jp/portal/sys/v4/symbols/009.png&lt;/href&gt;&lt;/Icon&gt;&lt;/IconStyle&gt;&lt;/Style&gt;&lt;Point&gt;&lt;coordinates&gt;131.905594115743,32.9585761413155&lt;/coordinates&gt;&lt;/Point&gt;&lt;/Placemark&gt;</v>
      </c>
    </row>
    <row r="380" spans="1:51">
      <c r="A380" s="198">
        <v>375</v>
      </c>
      <c r="B380" s="211" t="s">
        <v>5239</v>
      </c>
      <c r="C380" s="4" t="str">
        <f t="shared" si="68"/>
        <v>名称：GS-9：コスモ石油 山田 SS &lt;br&gt;住所：佐伯市弥生大字江良字山田1862-1&lt;br&gt;施設分類：ガソリンスタンド&lt;br&gt;TEL：0972-46-0221&lt;br&gt;：住民拠点SS&lt;br&gt;：GS-9&lt;br&gt;：&lt;br&gt;</v>
      </c>
      <c r="D380" s="211"/>
      <c r="E380" s="202"/>
      <c r="F380" s="202" t="s">
        <v>4689</v>
      </c>
      <c r="G380" s="202">
        <v>32.943810693993903</v>
      </c>
      <c r="H380" s="202">
        <v>131.832906709116</v>
      </c>
      <c r="I380" s="245" t="s">
        <v>4284</v>
      </c>
      <c r="J380" s="245" t="s">
        <v>1535</v>
      </c>
      <c r="K380" s="240" t="s">
        <v>1397</v>
      </c>
      <c r="L380" s="240" t="s">
        <v>3283</v>
      </c>
      <c r="M380" s="240" t="s">
        <v>3306</v>
      </c>
      <c r="N380" s="240"/>
      <c r="O380" s="4" t="s">
        <v>4334</v>
      </c>
      <c r="P380" s="246">
        <v>1</v>
      </c>
      <c r="Q380" s="246"/>
      <c r="R380" s="246" t="str">
        <f t="shared" si="65"/>
        <v>FFFFFFFF</v>
      </c>
      <c r="S380" s="202">
        <v>100</v>
      </c>
      <c r="T380" s="202">
        <v>100</v>
      </c>
      <c r="U380" s="202">
        <v>100</v>
      </c>
      <c r="V380" s="202">
        <v>100</v>
      </c>
      <c r="X380" s="242"/>
      <c r="Z380" s="239">
        <f t="shared" si="69"/>
        <v>0</v>
      </c>
      <c r="AA380" s="253" t="s">
        <v>4179</v>
      </c>
      <c r="AB380" s="265" t="str">
        <f t="shared" si="72"/>
        <v xml:space="preserve">GS-9：コスモ石油 山田 SS </v>
      </c>
      <c r="AC380" s="254" t="s">
        <v>4194</v>
      </c>
      <c r="AD380" s="254" t="s">
        <v>4181</v>
      </c>
      <c r="AE380" s="254">
        <f t="shared" si="73"/>
        <v>0</v>
      </c>
      <c r="AF380" s="254" t="s">
        <v>4182</v>
      </c>
      <c r="AG380" s="254" t="s">
        <v>4183</v>
      </c>
      <c r="AH380" s="74" t="str">
        <f t="shared" si="74"/>
        <v>名称：GS-9：コスモ石油 山田 SS &lt;br&gt;住所：佐伯市弥生大字江良字山田1862-1&lt;br&gt;施設分類：ガソリンスタンド&lt;br&gt;TEL：0972-46-0221&lt;br&gt;：住民拠点SS&lt;br&gt;：GS-9&lt;br&gt;：&lt;br&gt;</v>
      </c>
      <c r="AI380" s="255" t="s">
        <v>4184</v>
      </c>
      <c r="AJ380" s="253" t="str">
        <f t="shared" si="66"/>
        <v>FFFFFFFF</v>
      </c>
      <c r="AK380" s="253" t="s">
        <v>4185</v>
      </c>
      <c r="AL380" s="265">
        <f t="shared" si="67"/>
        <v>1</v>
      </c>
      <c r="AM380" s="253" t="s">
        <v>4186</v>
      </c>
      <c r="AN380" s="253" t="s">
        <v>4187</v>
      </c>
      <c r="AO380" s="254">
        <f t="shared" si="70"/>
        <v>0</v>
      </c>
      <c r="AP380" s="253" t="s">
        <v>4188</v>
      </c>
      <c r="AQ380" s="74" t="str">
        <f t="shared" si="75"/>
        <v>https://cyberjapandata.gsi.go.jp/portal/sys/v4/symbols/009.png</v>
      </c>
      <c r="AR380" s="254" t="s">
        <v>4189</v>
      </c>
      <c r="AS380" s="254" t="s">
        <v>4190</v>
      </c>
      <c r="AT380" s="265">
        <f t="shared" si="76"/>
        <v>131.832906709116</v>
      </c>
      <c r="AU380" s="254" t="s">
        <v>4191</v>
      </c>
      <c r="AV380" s="265">
        <f t="shared" si="77"/>
        <v>32.943810693993903</v>
      </c>
      <c r="AW380" s="254" t="s">
        <v>4192</v>
      </c>
      <c r="AX380" s="254" t="s">
        <v>4193</v>
      </c>
      <c r="AY380" s="244" t="str">
        <f t="shared" si="71"/>
        <v>&lt;Placemark&gt;&lt;name&gt;GS-9：コスモ石油 山田 SS &lt;/name&gt;&lt;Snippet maxLines="0"&gt;&lt;/Snippet&gt;&lt;description&gt;&lt;![CDATA[名称：GS-9：コスモ石油 山田 SS &lt;br&gt;住所：佐伯市弥生大字江良字山田1862-1&lt;br&gt;施設分類：ガソリンスタンド&lt;br&gt;TEL：0972-46-0221&lt;br&gt;：住民拠点SS&lt;br&gt;：GS-9&lt;br&gt;：&lt;br&gt;]]&gt;&lt;/description&gt;&lt;Style&gt;&lt;IconStyle&gt;&lt;color&gt;FFFFFFFF&lt;/color&gt;&lt;scale&gt;1&lt;/scale&gt;&lt;heading&gt;0&lt;/heading&gt;&lt;Icon&gt;&lt;href&gt;https://cyberjapandata.gsi.go.jp/portal/sys/v4/symbols/009.png&lt;/href&gt;&lt;/Icon&gt;&lt;/IconStyle&gt;&lt;/Style&gt;&lt;Point&gt;&lt;coordinates&gt;131.832906709116,32.9438106939939&lt;/coordinates&gt;&lt;/Point&gt;&lt;/Placemark&gt;</v>
      </c>
    </row>
    <row r="381" spans="1:51">
      <c r="A381" s="198">
        <v>376</v>
      </c>
      <c r="B381" s="211" t="s">
        <v>5238</v>
      </c>
      <c r="C381" s="4" t="str">
        <f t="shared" si="68"/>
        <v>名称：GS-10：カーエネクス 尺間 SS&lt;br&gt;住所：佐伯市弥生大字尺間1144&lt;br&gt;施設分類：ガソリンスタンド&lt;br&gt;TEL：0972-46-0607&lt;br&gt;：住民拠点SS&lt;br&gt;：GS-10&lt;br&gt;：&lt;br&gt;</v>
      </c>
      <c r="D381" s="211"/>
      <c r="E381" s="245"/>
      <c r="F381" s="202" t="s">
        <v>4690</v>
      </c>
      <c r="G381" s="202">
        <v>32.994561838383298</v>
      </c>
      <c r="H381" s="202">
        <v>131.82299586283401</v>
      </c>
      <c r="I381" s="202" t="s">
        <v>4284</v>
      </c>
      <c r="J381" s="202" t="s">
        <v>1514</v>
      </c>
      <c r="K381" s="240" t="s">
        <v>1515</v>
      </c>
      <c r="L381" s="240" t="s">
        <v>3283</v>
      </c>
      <c r="M381" s="240" t="s">
        <v>3309</v>
      </c>
      <c r="N381" s="240"/>
      <c r="O381" s="4" t="s">
        <v>4334</v>
      </c>
      <c r="P381" s="246">
        <v>1</v>
      </c>
      <c r="Q381" s="246"/>
      <c r="R381" s="246" t="str">
        <f t="shared" si="65"/>
        <v>FFFFFFFF</v>
      </c>
      <c r="S381" s="202">
        <v>100</v>
      </c>
      <c r="T381" s="202">
        <v>100</v>
      </c>
      <c r="U381" s="202">
        <v>100</v>
      </c>
      <c r="V381" s="202">
        <v>100</v>
      </c>
      <c r="X381" s="242"/>
      <c r="Z381" s="239">
        <f t="shared" si="69"/>
        <v>0</v>
      </c>
      <c r="AA381" s="253" t="s">
        <v>4179</v>
      </c>
      <c r="AB381" s="265" t="str">
        <f t="shared" si="72"/>
        <v>GS-10：カーエネクス 尺間 SS</v>
      </c>
      <c r="AC381" s="254" t="s">
        <v>4194</v>
      </c>
      <c r="AD381" s="254" t="s">
        <v>4181</v>
      </c>
      <c r="AE381" s="254">
        <f t="shared" si="73"/>
        <v>0</v>
      </c>
      <c r="AF381" s="254" t="s">
        <v>4182</v>
      </c>
      <c r="AG381" s="254" t="s">
        <v>4183</v>
      </c>
      <c r="AH381" s="74" t="str">
        <f t="shared" si="74"/>
        <v>名称：GS-10：カーエネクス 尺間 SS&lt;br&gt;住所：佐伯市弥生大字尺間1144&lt;br&gt;施設分類：ガソリンスタンド&lt;br&gt;TEL：0972-46-0607&lt;br&gt;：住民拠点SS&lt;br&gt;：GS-10&lt;br&gt;：&lt;br&gt;</v>
      </c>
      <c r="AI381" s="255" t="s">
        <v>4184</v>
      </c>
      <c r="AJ381" s="253" t="str">
        <f t="shared" si="66"/>
        <v>FFFFFFFF</v>
      </c>
      <c r="AK381" s="253" t="s">
        <v>4185</v>
      </c>
      <c r="AL381" s="265">
        <f t="shared" si="67"/>
        <v>1</v>
      </c>
      <c r="AM381" s="253" t="s">
        <v>4186</v>
      </c>
      <c r="AN381" s="253" t="s">
        <v>4187</v>
      </c>
      <c r="AO381" s="254">
        <f t="shared" si="70"/>
        <v>0</v>
      </c>
      <c r="AP381" s="253" t="s">
        <v>4188</v>
      </c>
      <c r="AQ381" s="74" t="str">
        <f t="shared" si="75"/>
        <v>https://cyberjapandata.gsi.go.jp/portal/sys/v4/symbols/009.png</v>
      </c>
      <c r="AR381" s="254" t="s">
        <v>4189</v>
      </c>
      <c r="AS381" s="254" t="s">
        <v>4190</v>
      </c>
      <c r="AT381" s="265">
        <f t="shared" si="76"/>
        <v>131.82299586283401</v>
      </c>
      <c r="AU381" s="254" t="s">
        <v>4191</v>
      </c>
      <c r="AV381" s="265">
        <f t="shared" si="77"/>
        <v>32.994561838383298</v>
      </c>
      <c r="AW381" s="254" t="s">
        <v>4192</v>
      </c>
      <c r="AX381" s="254" t="s">
        <v>4193</v>
      </c>
      <c r="AY381" s="244" t="str">
        <f t="shared" si="71"/>
        <v>&lt;Placemark&gt;&lt;name&gt;GS-10：カーエネクス 尺間 SS&lt;/name&gt;&lt;Snippet maxLines="0"&gt;&lt;/Snippet&gt;&lt;description&gt;&lt;![CDATA[名称：GS-10：カーエネクス 尺間 SS&lt;br&gt;住所：佐伯市弥生大字尺間1144&lt;br&gt;施設分類：ガソリンスタンド&lt;br&gt;TEL：0972-46-0607&lt;br&gt;：住民拠点SS&lt;br&gt;：GS-10&lt;br&gt;：&lt;br&gt;]]&gt;&lt;/description&gt;&lt;Style&gt;&lt;IconStyle&gt;&lt;color&gt;FFFFFFFF&lt;/color&gt;&lt;scale&gt;1&lt;/scale&gt;&lt;heading&gt;0&lt;/heading&gt;&lt;Icon&gt;&lt;href&gt;https://cyberjapandata.gsi.go.jp/portal/sys/v4/symbols/009.png&lt;/href&gt;&lt;/Icon&gt;&lt;/IconStyle&gt;&lt;/Style&gt;&lt;Point&gt;&lt;coordinates&gt;131.822995862834,32.9945618383833&lt;/coordinates&gt;&lt;/Point&gt;&lt;/Placemark&gt;</v>
      </c>
    </row>
    <row r="382" spans="1:51">
      <c r="A382" s="198">
        <v>377</v>
      </c>
      <c r="B382" s="211" t="s">
        <v>5237</v>
      </c>
      <c r="C382" s="4" t="str">
        <f t="shared" si="68"/>
        <v>名称：GS-11：コスモ石油　上浦SS &lt;br&gt;住所：佐伯市上浦大字津井浦2251-1&lt;br&gt;施設分類：ガソリンスタンド&lt;br&gt;TEL：0972-32-2016&lt;br&gt;：&lt;br&gt;：GS-11&lt;br&gt;：&lt;br&gt;</v>
      </c>
      <c r="D382" s="211"/>
      <c r="E382" s="245"/>
      <c r="F382" s="202" t="s">
        <v>4691</v>
      </c>
      <c r="G382" s="202">
        <v>33.051751472032997</v>
      </c>
      <c r="H382" s="202">
        <v>131.927644511973</v>
      </c>
      <c r="I382" s="202" t="s">
        <v>4284</v>
      </c>
      <c r="J382" s="202" t="s">
        <v>1539</v>
      </c>
      <c r="K382" s="240" t="s">
        <v>1540</v>
      </c>
      <c r="L382" s="240"/>
      <c r="M382" s="240" t="s">
        <v>3311</v>
      </c>
      <c r="N382" s="240"/>
      <c r="O382" s="4" t="s">
        <v>4334</v>
      </c>
      <c r="P382" s="246">
        <v>1</v>
      </c>
      <c r="Q382" s="246"/>
      <c r="R382" s="246" t="str">
        <f t="shared" si="65"/>
        <v>FFFFFFFF</v>
      </c>
      <c r="S382" s="202">
        <v>100</v>
      </c>
      <c r="T382" s="202">
        <v>100</v>
      </c>
      <c r="U382" s="202">
        <v>100</v>
      </c>
      <c r="V382" s="202">
        <v>100</v>
      </c>
      <c r="X382" s="242"/>
      <c r="Z382" s="239">
        <f t="shared" si="69"/>
        <v>0</v>
      </c>
      <c r="AA382" s="253" t="s">
        <v>4179</v>
      </c>
      <c r="AB382" s="265" t="str">
        <f t="shared" si="72"/>
        <v xml:space="preserve">GS-11：コスモ石油　上浦SS </v>
      </c>
      <c r="AC382" s="254" t="s">
        <v>4194</v>
      </c>
      <c r="AD382" s="254" t="s">
        <v>4181</v>
      </c>
      <c r="AE382" s="254">
        <f t="shared" si="73"/>
        <v>0</v>
      </c>
      <c r="AF382" s="254" t="s">
        <v>4182</v>
      </c>
      <c r="AG382" s="254" t="s">
        <v>4183</v>
      </c>
      <c r="AH382" s="74" t="str">
        <f t="shared" si="74"/>
        <v>名称：GS-11：コスモ石油　上浦SS &lt;br&gt;住所：佐伯市上浦大字津井浦2251-1&lt;br&gt;施設分類：ガソリンスタンド&lt;br&gt;TEL：0972-32-2016&lt;br&gt;：&lt;br&gt;：GS-11&lt;br&gt;：&lt;br&gt;</v>
      </c>
      <c r="AI382" s="255" t="s">
        <v>4184</v>
      </c>
      <c r="AJ382" s="253" t="str">
        <f t="shared" si="66"/>
        <v>FFFFFFFF</v>
      </c>
      <c r="AK382" s="253" t="s">
        <v>4185</v>
      </c>
      <c r="AL382" s="265">
        <f t="shared" si="67"/>
        <v>1</v>
      </c>
      <c r="AM382" s="253" t="s">
        <v>4186</v>
      </c>
      <c r="AN382" s="253" t="s">
        <v>4187</v>
      </c>
      <c r="AO382" s="254">
        <f t="shared" si="70"/>
        <v>0</v>
      </c>
      <c r="AP382" s="253" t="s">
        <v>4188</v>
      </c>
      <c r="AQ382" s="74" t="str">
        <f t="shared" si="75"/>
        <v>https://cyberjapandata.gsi.go.jp/portal/sys/v4/symbols/009.png</v>
      </c>
      <c r="AR382" s="254" t="s">
        <v>4189</v>
      </c>
      <c r="AS382" s="254" t="s">
        <v>4190</v>
      </c>
      <c r="AT382" s="265">
        <f t="shared" si="76"/>
        <v>131.927644511973</v>
      </c>
      <c r="AU382" s="254" t="s">
        <v>4191</v>
      </c>
      <c r="AV382" s="265">
        <f t="shared" si="77"/>
        <v>33.051751472032997</v>
      </c>
      <c r="AW382" s="254" t="s">
        <v>4192</v>
      </c>
      <c r="AX382" s="254" t="s">
        <v>4193</v>
      </c>
      <c r="AY382" s="244" t="str">
        <f t="shared" si="71"/>
        <v>&lt;Placemark&gt;&lt;name&gt;GS-11：コスモ石油　上浦SS &lt;/name&gt;&lt;Snippet maxLines="0"&gt;&lt;/Snippet&gt;&lt;description&gt;&lt;![CDATA[名称：GS-11：コスモ石油　上浦SS &lt;br&gt;住所：佐伯市上浦大字津井浦2251-1&lt;br&gt;施設分類：ガソリンスタンド&lt;br&gt;TEL：0972-32-2016&lt;br&gt;：&lt;br&gt;：GS-11&lt;br&gt;：&lt;br&gt;]]&gt;&lt;/description&gt;&lt;Style&gt;&lt;IconStyle&gt;&lt;color&gt;FFFFFFFF&lt;/color&gt;&lt;scale&gt;1&lt;/scale&gt;&lt;heading&gt;0&lt;/heading&gt;&lt;Icon&gt;&lt;href&gt;https://cyberjapandata.gsi.go.jp/portal/sys/v4/symbols/009.png&lt;/href&gt;&lt;/Icon&gt;&lt;/IconStyle&gt;&lt;/Style&gt;&lt;Point&gt;&lt;coordinates&gt;131.927644511973,33.051751472033&lt;/coordinates&gt;&lt;/Point&gt;&lt;/Placemark&gt;</v>
      </c>
    </row>
    <row r="383" spans="1:51">
      <c r="A383" s="198">
        <v>378</v>
      </c>
      <c r="B383" s="211" t="s">
        <v>5236</v>
      </c>
      <c r="C383" s="4" t="str">
        <f t="shared" si="68"/>
        <v>名称：GS-12：コスモ石油　城東SS &lt;br&gt;住所：佐伯市城東町1-34&lt;br&gt;施設分類：ガソリンスタンド&lt;br&gt;TEL：0972-22-2552&lt;br&gt;：&lt;br&gt;：GS-12&lt;br&gt;：&lt;br&gt;</v>
      </c>
      <c r="D383" s="211"/>
      <c r="E383" s="245"/>
      <c r="F383" s="202" t="s">
        <v>4692</v>
      </c>
      <c r="G383" s="202">
        <v>32.9589576988716</v>
      </c>
      <c r="H383" s="202">
        <v>131.89660941432999</v>
      </c>
      <c r="I383" s="202" t="s">
        <v>4284</v>
      </c>
      <c r="J383" s="202" t="s">
        <v>1545</v>
      </c>
      <c r="K383" s="240" t="s">
        <v>1546</v>
      </c>
      <c r="L383" s="240"/>
      <c r="M383" s="240" t="s">
        <v>3314</v>
      </c>
      <c r="N383" s="240"/>
      <c r="O383" s="4" t="s">
        <v>4334</v>
      </c>
      <c r="P383" s="246">
        <v>1</v>
      </c>
      <c r="Q383" s="246"/>
      <c r="R383" s="246" t="str">
        <f t="shared" si="65"/>
        <v>FFFFFFFF</v>
      </c>
      <c r="S383" s="202">
        <v>100</v>
      </c>
      <c r="T383" s="202">
        <v>100</v>
      </c>
      <c r="U383" s="202">
        <v>100</v>
      </c>
      <c r="V383" s="202">
        <v>100</v>
      </c>
      <c r="X383" s="242"/>
      <c r="Z383" s="239">
        <f t="shared" si="69"/>
        <v>0</v>
      </c>
      <c r="AA383" s="253" t="s">
        <v>4179</v>
      </c>
      <c r="AB383" s="265" t="str">
        <f t="shared" si="72"/>
        <v xml:space="preserve">GS-12：コスモ石油　城東SS </v>
      </c>
      <c r="AC383" s="254" t="s">
        <v>4194</v>
      </c>
      <c r="AD383" s="254" t="s">
        <v>4181</v>
      </c>
      <c r="AE383" s="254">
        <f t="shared" si="73"/>
        <v>0</v>
      </c>
      <c r="AF383" s="254" t="s">
        <v>4182</v>
      </c>
      <c r="AG383" s="254" t="s">
        <v>4183</v>
      </c>
      <c r="AH383" s="74" t="str">
        <f t="shared" si="74"/>
        <v>名称：GS-12：コスモ石油　城東SS &lt;br&gt;住所：佐伯市城東町1-34&lt;br&gt;施設分類：ガソリンスタンド&lt;br&gt;TEL：0972-22-2552&lt;br&gt;：&lt;br&gt;：GS-12&lt;br&gt;：&lt;br&gt;</v>
      </c>
      <c r="AI383" s="255" t="s">
        <v>4184</v>
      </c>
      <c r="AJ383" s="253" t="str">
        <f t="shared" si="66"/>
        <v>FFFFFFFF</v>
      </c>
      <c r="AK383" s="253" t="s">
        <v>4185</v>
      </c>
      <c r="AL383" s="265">
        <f t="shared" si="67"/>
        <v>1</v>
      </c>
      <c r="AM383" s="253" t="s">
        <v>4186</v>
      </c>
      <c r="AN383" s="253" t="s">
        <v>4187</v>
      </c>
      <c r="AO383" s="254">
        <f t="shared" si="70"/>
        <v>0</v>
      </c>
      <c r="AP383" s="253" t="s">
        <v>4188</v>
      </c>
      <c r="AQ383" s="74" t="str">
        <f t="shared" si="75"/>
        <v>https://cyberjapandata.gsi.go.jp/portal/sys/v4/symbols/009.png</v>
      </c>
      <c r="AR383" s="254" t="s">
        <v>4189</v>
      </c>
      <c r="AS383" s="254" t="s">
        <v>4190</v>
      </c>
      <c r="AT383" s="265">
        <f t="shared" si="76"/>
        <v>131.89660941432999</v>
      </c>
      <c r="AU383" s="254" t="s">
        <v>4191</v>
      </c>
      <c r="AV383" s="265">
        <f t="shared" si="77"/>
        <v>32.9589576988716</v>
      </c>
      <c r="AW383" s="254" t="s">
        <v>4192</v>
      </c>
      <c r="AX383" s="254" t="s">
        <v>4193</v>
      </c>
      <c r="AY383" s="244" t="str">
        <f t="shared" si="71"/>
        <v>&lt;Placemark&gt;&lt;name&gt;GS-12：コスモ石油　城東SS &lt;/name&gt;&lt;Snippet maxLines="0"&gt;&lt;/Snippet&gt;&lt;description&gt;&lt;![CDATA[名称：GS-12：コスモ石油　城東SS &lt;br&gt;住所：佐伯市城東町1-34&lt;br&gt;施設分類：ガソリンスタンド&lt;br&gt;TEL：0972-22-2552&lt;br&gt;：&lt;br&gt;：GS-12&lt;br&gt;：&lt;br&gt;]]&gt;&lt;/description&gt;&lt;Style&gt;&lt;IconStyle&gt;&lt;color&gt;FFFFFFFF&lt;/color&gt;&lt;scale&gt;1&lt;/scale&gt;&lt;heading&gt;0&lt;/heading&gt;&lt;Icon&gt;&lt;href&gt;https://cyberjapandata.gsi.go.jp/portal/sys/v4/symbols/009.png&lt;/href&gt;&lt;/Icon&gt;&lt;/IconStyle&gt;&lt;/Style&gt;&lt;Point&gt;&lt;coordinates&gt;131.89660941433,32.9589576988716&lt;/coordinates&gt;&lt;/Point&gt;&lt;/Placemark&gt;</v>
      </c>
    </row>
    <row r="384" spans="1:51">
      <c r="A384" s="198">
        <v>379</v>
      </c>
      <c r="B384" s="211" t="s">
        <v>5235</v>
      </c>
      <c r="C384" s="4" t="str">
        <f t="shared" si="68"/>
        <v>名称：GS-13：三菱商事エネルギー 佐倉石油店&lt;br&gt;住所：佐伯市霞ケ浦548&lt;br&gt;施設分類：ガソリンスタンド&lt;br&gt;TEL：0972-27-8889&lt;br&gt;：&lt;br&gt;：GS-13&lt;br&gt;：&lt;br&gt;</v>
      </c>
      <c r="D384" s="211"/>
      <c r="E384" s="245"/>
      <c r="F384" s="202" t="s">
        <v>4693</v>
      </c>
      <c r="G384" s="202">
        <v>33.005358545157002</v>
      </c>
      <c r="H384" s="202">
        <v>131.898151330861</v>
      </c>
      <c r="I384" s="202" t="s">
        <v>4284</v>
      </c>
      <c r="J384" s="202" t="s">
        <v>3317</v>
      </c>
      <c r="K384" s="240" t="s">
        <v>1521</v>
      </c>
      <c r="L384" s="240"/>
      <c r="M384" s="240" t="s">
        <v>3318</v>
      </c>
      <c r="N384" s="240"/>
      <c r="O384" s="4" t="s">
        <v>4334</v>
      </c>
      <c r="P384" s="246">
        <v>1</v>
      </c>
      <c r="Q384" s="246"/>
      <c r="R384" s="246" t="str">
        <f t="shared" si="65"/>
        <v>FFFFFFFF</v>
      </c>
      <c r="S384" s="202">
        <v>100</v>
      </c>
      <c r="T384" s="202">
        <v>100</v>
      </c>
      <c r="U384" s="202">
        <v>100</v>
      </c>
      <c r="V384" s="202">
        <v>100</v>
      </c>
      <c r="X384" s="242"/>
      <c r="Z384" s="239">
        <f t="shared" si="69"/>
        <v>0</v>
      </c>
      <c r="AA384" s="253" t="s">
        <v>4179</v>
      </c>
      <c r="AB384" s="265" t="str">
        <f t="shared" si="72"/>
        <v>GS-13：三菱商事エネルギー 佐倉石油店</v>
      </c>
      <c r="AC384" s="254" t="s">
        <v>4194</v>
      </c>
      <c r="AD384" s="254" t="s">
        <v>4181</v>
      </c>
      <c r="AE384" s="254">
        <f t="shared" si="73"/>
        <v>0</v>
      </c>
      <c r="AF384" s="254" t="s">
        <v>4182</v>
      </c>
      <c r="AG384" s="254" t="s">
        <v>4183</v>
      </c>
      <c r="AH384" s="74" t="str">
        <f t="shared" si="74"/>
        <v>名称：GS-13：三菱商事エネルギー 佐倉石油店&lt;br&gt;住所：佐伯市霞ケ浦548&lt;br&gt;施設分類：ガソリンスタンド&lt;br&gt;TEL：0972-27-8889&lt;br&gt;：&lt;br&gt;：GS-13&lt;br&gt;：&lt;br&gt;</v>
      </c>
      <c r="AI384" s="255" t="s">
        <v>4184</v>
      </c>
      <c r="AJ384" s="253" t="str">
        <f t="shared" si="66"/>
        <v>FFFFFFFF</v>
      </c>
      <c r="AK384" s="253" t="s">
        <v>4185</v>
      </c>
      <c r="AL384" s="265">
        <f t="shared" si="67"/>
        <v>1</v>
      </c>
      <c r="AM384" s="253" t="s">
        <v>4186</v>
      </c>
      <c r="AN384" s="253" t="s">
        <v>4187</v>
      </c>
      <c r="AO384" s="254">
        <f t="shared" si="70"/>
        <v>0</v>
      </c>
      <c r="AP384" s="253" t="s">
        <v>4188</v>
      </c>
      <c r="AQ384" s="74" t="str">
        <f t="shared" si="75"/>
        <v>https://cyberjapandata.gsi.go.jp/portal/sys/v4/symbols/009.png</v>
      </c>
      <c r="AR384" s="254" t="s">
        <v>4189</v>
      </c>
      <c r="AS384" s="254" t="s">
        <v>4190</v>
      </c>
      <c r="AT384" s="265">
        <f t="shared" si="76"/>
        <v>131.898151330861</v>
      </c>
      <c r="AU384" s="254" t="s">
        <v>4191</v>
      </c>
      <c r="AV384" s="265">
        <f t="shared" si="77"/>
        <v>33.005358545157002</v>
      </c>
      <c r="AW384" s="254" t="s">
        <v>4192</v>
      </c>
      <c r="AX384" s="254" t="s">
        <v>4193</v>
      </c>
      <c r="AY384" s="244" t="str">
        <f t="shared" si="71"/>
        <v>&lt;Placemark&gt;&lt;name&gt;GS-13：三菱商事エネルギー 佐倉石油店&lt;/name&gt;&lt;Snippet maxLines="0"&gt;&lt;/Snippet&gt;&lt;description&gt;&lt;![CDATA[名称：GS-13：三菱商事エネルギー 佐倉石油店&lt;br&gt;住所：佐伯市霞ケ浦548&lt;br&gt;施設分類：ガソリンスタンド&lt;br&gt;TEL：0972-27-8889&lt;br&gt;：&lt;br&gt;：GS-13&lt;br&gt;：&lt;br&gt;]]&gt;&lt;/description&gt;&lt;Style&gt;&lt;IconStyle&gt;&lt;color&gt;FFFFFFFF&lt;/color&gt;&lt;scale&gt;1&lt;/scale&gt;&lt;heading&gt;0&lt;/heading&gt;&lt;Icon&gt;&lt;href&gt;https://cyberjapandata.gsi.go.jp/portal/sys/v4/symbols/009.png&lt;/href&gt;&lt;/Icon&gt;&lt;/IconStyle&gt;&lt;/Style&gt;&lt;Point&gt;&lt;coordinates&gt;131.898151330861,33.005358545157&lt;/coordinates&gt;&lt;/Point&gt;&lt;/Placemark&gt;</v>
      </c>
    </row>
    <row r="385" spans="1:51">
      <c r="A385" s="198">
        <v>380</v>
      </c>
      <c r="B385" s="211" t="s">
        <v>5234</v>
      </c>
      <c r="C385" s="4" t="str">
        <f t="shared" si="68"/>
        <v>名称：GS-14：ENEOS　竹野浦SS&lt;br&gt;住所：佐伯市蒲江大字竹野浦河内285-1&lt;br&gt;施設分類：ガソリンスタンド&lt;br&gt;TEL：0972-43-3280&lt;br&gt;：住民拠点SS&lt;br&gt;：GS-14&lt;br&gt;：&lt;br&gt;</v>
      </c>
      <c r="D385" s="211"/>
      <c r="E385" s="202"/>
      <c r="F385" s="202" t="s">
        <v>4694</v>
      </c>
      <c r="G385" s="202">
        <v>32.818099219925003</v>
      </c>
      <c r="H385" s="202">
        <v>131.96209169943401</v>
      </c>
      <c r="I385" s="245" t="s">
        <v>4284</v>
      </c>
      <c r="J385" s="245" t="s">
        <v>3320</v>
      </c>
      <c r="K385" s="240" t="s">
        <v>1407</v>
      </c>
      <c r="L385" s="240" t="s">
        <v>3283</v>
      </c>
      <c r="M385" s="240" t="s">
        <v>3321</v>
      </c>
      <c r="N385" s="240"/>
      <c r="O385" s="4" t="s">
        <v>4334</v>
      </c>
      <c r="P385" s="246">
        <v>1</v>
      </c>
      <c r="Q385" s="246"/>
      <c r="R385" s="246" t="str">
        <f t="shared" si="65"/>
        <v>FFFFFFFF</v>
      </c>
      <c r="S385" s="202">
        <v>100</v>
      </c>
      <c r="T385" s="202">
        <v>100</v>
      </c>
      <c r="U385" s="202">
        <v>100</v>
      </c>
      <c r="V385" s="202">
        <v>100</v>
      </c>
      <c r="X385" s="242"/>
      <c r="Z385" s="239">
        <f t="shared" si="69"/>
        <v>0</v>
      </c>
      <c r="AA385" s="253" t="s">
        <v>4179</v>
      </c>
      <c r="AB385" s="265" t="str">
        <f t="shared" si="72"/>
        <v>GS-14：ENEOS　竹野浦SS</v>
      </c>
      <c r="AC385" s="254" t="s">
        <v>4194</v>
      </c>
      <c r="AD385" s="254" t="s">
        <v>4181</v>
      </c>
      <c r="AE385" s="254">
        <f t="shared" si="73"/>
        <v>0</v>
      </c>
      <c r="AF385" s="254" t="s">
        <v>4182</v>
      </c>
      <c r="AG385" s="254" t="s">
        <v>4183</v>
      </c>
      <c r="AH385" s="74" t="str">
        <f t="shared" si="74"/>
        <v>名称：GS-14：ENEOS　竹野浦SS&lt;br&gt;住所：佐伯市蒲江大字竹野浦河内285-1&lt;br&gt;施設分類：ガソリンスタンド&lt;br&gt;TEL：0972-43-3280&lt;br&gt;：住民拠点SS&lt;br&gt;：GS-14&lt;br&gt;：&lt;br&gt;</v>
      </c>
      <c r="AI385" s="255" t="s">
        <v>4184</v>
      </c>
      <c r="AJ385" s="253" t="str">
        <f t="shared" si="66"/>
        <v>FFFFFFFF</v>
      </c>
      <c r="AK385" s="253" t="s">
        <v>4185</v>
      </c>
      <c r="AL385" s="265">
        <f t="shared" si="67"/>
        <v>1</v>
      </c>
      <c r="AM385" s="253" t="s">
        <v>4186</v>
      </c>
      <c r="AN385" s="253" t="s">
        <v>4187</v>
      </c>
      <c r="AO385" s="254">
        <f t="shared" si="70"/>
        <v>0</v>
      </c>
      <c r="AP385" s="253" t="s">
        <v>4188</v>
      </c>
      <c r="AQ385" s="74" t="str">
        <f t="shared" si="75"/>
        <v>https://cyberjapandata.gsi.go.jp/portal/sys/v4/symbols/009.png</v>
      </c>
      <c r="AR385" s="254" t="s">
        <v>4189</v>
      </c>
      <c r="AS385" s="254" t="s">
        <v>4190</v>
      </c>
      <c r="AT385" s="265">
        <f t="shared" si="76"/>
        <v>131.96209169943401</v>
      </c>
      <c r="AU385" s="254" t="s">
        <v>4191</v>
      </c>
      <c r="AV385" s="265">
        <f t="shared" si="77"/>
        <v>32.818099219925003</v>
      </c>
      <c r="AW385" s="254" t="s">
        <v>4192</v>
      </c>
      <c r="AX385" s="254" t="s">
        <v>4193</v>
      </c>
      <c r="AY385" s="244" t="str">
        <f t="shared" si="71"/>
        <v>&lt;Placemark&gt;&lt;name&gt;GS-14：ENEOS　竹野浦SS&lt;/name&gt;&lt;Snippet maxLines="0"&gt;&lt;/Snippet&gt;&lt;description&gt;&lt;![CDATA[名称：GS-14：ENEOS　竹野浦SS&lt;br&gt;住所：佐伯市蒲江大字竹野浦河内285-1&lt;br&gt;施設分類：ガソリンスタンド&lt;br&gt;TEL：0972-43-3280&lt;br&gt;：住民拠点SS&lt;br&gt;：GS-14&lt;br&gt;：&lt;br&gt;]]&gt;&lt;/description&gt;&lt;Style&gt;&lt;IconStyle&gt;&lt;color&gt;FFFFFFFF&lt;/color&gt;&lt;scale&gt;1&lt;/scale&gt;&lt;heading&gt;0&lt;/heading&gt;&lt;Icon&gt;&lt;href&gt;https://cyberjapandata.gsi.go.jp/portal/sys/v4/symbols/009.png&lt;/href&gt;&lt;/Icon&gt;&lt;/IconStyle&gt;&lt;/Style&gt;&lt;Point&gt;&lt;coordinates&gt;131.962091699434,32.818099219925&lt;/coordinates&gt;&lt;/Point&gt;&lt;/Placemark&gt;</v>
      </c>
    </row>
    <row r="386" spans="1:51">
      <c r="A386" s="198">
        <v>381</v>
      </c>
      <c r="B386" s="211" t="s">
        <v>5233</v>
      </c>
      <c r="C386" s="4" t="str">
        <f t="shared" si="68"/>
        <v>名称：GS-15：ENEOS　上岡SS&lt;br&gt;住所：佐伯市大字上岡1482-1&lt;br&gt;施設分類：ガソリンスタンド&lt;br&gt;TEL：0972-22-4511&lt;br&gt;：&lt;br&gt;：GS-15&lt;br&gt;：&lt;br&gt;</v>
      </c>
      <c r="D386" s="211"/>
      <c r="E386" s="202"/>
      <c r="F386" s="202" t="s">
        <v>4695</v>
      </c>
      <c r="G386" s="202">
        <v>32.954931920118199</v>
      </c>
      <c r="H386" s="202">
        <v>131.861000840972</v>
      </c>
      <c r="I386" s="245" t="s">
        <v>4284</v>
      </c>
      <c r="J386" s="245" t="s">
        <v>1443</v>
      </c>
      <c r="K386" s="240" t="s">
        <v>1444</v>
      </c>
      <c r="L386" s="240"/>
      <c r="M386" s="240" t="s">
        <v>3323</v>
      </c>
      <c r="N386" s="240"/>
      <c r="O386" s="4" t="s">
        <v>4334</v>
      </c>
      <c r="P386" s="246">
        <v>1</v>
      </c>
      <c r="Q386" s="246"/>
      <c r="R386" s="246" t="str">
        <f t="shared" si="65"/>
        <v>FFFFFFFF</v>
      </c>
      <c r="S386" s="202">
        <v>100</v>
      </c>
      <c r="T386" s="202">
        <v>100</v>
      </c>
      <c r="U386" s="202">
        <v>100</v>
      </c>
      <c r="V386" s="202">
        <v>100</v>
      </c>
      <c r="X386" s="242"/>
      <c r="Z386" s="239">
        <f t="shared" si="69"/>
        <v>0</v>
      </c>
      <c r="AA386" s="253" t="s">
        <v>4179</v>
      </c>
      <c r="AB386" s="265" t="str">
        <f t="shared" si="72"/>
        <v>GS-15：ENEOS　上岡SS</v>
      </c>
      <c r="AC386" s="254" t="s">
        <v>4194</v>
      </c>
      <c r="AD386" s="254" t="s">
        <v>4181</v>
      </c>
      <c r="AE386" s="254">
        <f t="shared" si="73"/>
        <v>0</v>
      </c>
      <c r="AF386" s="254" t="s">
        <v>4182</v>
      </c>
      <c r="AG386" s="254" t="s">
        <v>4183</v>
      </c>
      <c r="AH386" s="74" t="str">
        <f t="shared" si="74"/>
        <v>名称：GS-15：ENEOS　上岡SS&lt;br&gt;住所：佐伯市大字上岡1482-1&lt;br&gt;施設分類：ガソリンスタンド&lt;br&gt;TEL：0972-22-4511&lt;br&gt;：&lt;br&gt;：GS-15&lt;br&gt;：&lt;br&gt;</v>
      </c>
      <c r="AI386" s="255" t="s">
        <v>4184</v>
      </c>
      <c r="AJ386" s="253" t="str">
        <f t="shared" si="66"/>
        <v>FFFFFFFF</v>
      </c>
      <c r="AK386" s="253" t="s">
        <v>4185</v>
      </c>
      <c r="AL386" s="265">
        <f t="shared" si="67"/>
        <v>1</v>
      </c>
      <c r="AM386" s="253" t="s">
        <v>4186</v>
      </c>
      <c r="AN386" s="253" t="s">
        <v>4187</v>
      </c>
      <c r="AO386" s="254">
        <f t="shared" si="70"/>
        <v>0</v>
      </c>
      <c r="AP386" s="253" t="s">
        <v>4188</v>
      </c>
      <c r="AQ386" s="74" t="str">
        <f t="shared" si="75"/>
        <v>https://cyberjapandata.gsi.go.jp/portal/sys/v4/symbols/009.png</v>
      </c>
      <c r="AR386" s="254" t="s">
        <v>4189</v>
      </c>
      <c r="AS386" s="254" t="s">
        <v>4190</v>
      </c>
      <c r="AT386" s="265">
        <f t="shared" si="76"/>
        <v>131.861000840972</v>
      </c>
      <c r="AU386" s="254" t="s">
        <v>4191</v>
      </c>
      <c r="AV386" s="265">
        <f t="shared" si="77"/>
        <v>32.954931920118199</v>
      </c>
      <c r="AW386" s="254" t="s">
        <v>4192</v>
      </c>
      <c r="AX386" s="254" t="s">
        <v>4193</v>
      </c>
      <c r="AY386" s="244" t="str">
        <f t="shared" si="71"/>
        <v>&lt;Placemark&gt;&lt;name&gt;GS-15：ENEOS　上岡SS&lt;/name&gt;&lt;Snippet maxLines="0"&gt;&lt;/Snippet&gt;&lt;description&gt;&lt;![CDATA[名称：GS-15：ENEOS　上岡SS&lt;br&gt;住所：佐伯市大字上岡1482-1&lt;br&gt;施設分類：ガソリンスタンド&lt;br&gt;TEL：0972-22-4511&lt;br&gt;：&lt;br&gt;：GS-15&lt;br&gt;：&lt;br&gt;]]&gt;&lt;/description&gt;&lt;Style&gt;&lt;IconStyle&gt;&lt;color&gt;FFFFFFFF&lt;/color&gt;&lt;scale&gt;1&lt;/scale&gt;&lt;heading&gt;0&lt;/heading&gt;&lt;Icon&gt;&lt;href&gt;https://cyberjapandata.gsi.go.jp/portal/sys/v4/symbols/009.png&lt;/href&gt;&lt;/Icon&gt;&lt;/IconStyle&gt;&lt;/Style&gt;&lt;Point&gt;&lt;coordinates&gt;131.861000840972,32.9549319201182&lt;/coordinates&gt;&lt;/Point&gt;&lt;/Placemark&gt;</v>
      </c>
    </row>
    <row r="387" spans="1:51">
      <c r="A387" s="198">
        <v>382</v>
      </c>
      <c r="B387" s="211" t="s">
        <v>5232</v>
      </c>
      <c r="C387" s="4" t="str">
        <f t="shared" si="68"/>
        <v>名称：GS-16：ENEOS　佐伯SS&lt;br&gt;住所：佐伯市東浜1-6&lt;br&gt;施設分類：ガソリンスタンド&lt;br&gt;TEL：0972-23-5511&lt;br&gt;：住民拠点SS&lt;br&gt;：GS-16&lt;br&gt;：&lt;br&gt;</v>
      </c>
      <c r="D387" s="211"/>
      <c r="E387" s="202"/>
      <c r="F387" s="202" t="s">
        <v>4696</v>
      </c>
      <c r="G387" s="202">
        <v>32.968328841291303</v>
      </c>
      <c r="H387" s="202">
        <v>131.91591951033399</v>
      </c>
      <c r="I387" s="202" t="s">
        <v>4284</v>
      </c>
      <c r="J387" s="202" t="s">
        <v>3325</v>
      </c>
      <c r="K387" s="240" t="s">
        <v>1396</v>
      </c>
      <c r="L387" s="240" t="s">
        <v>3283</v>
      </c>
      <c r="M387" s="240" t="s">
        <v>3326</v>
      </c>
      <c r="N387" s="240"/>
      <c r="O387" s="4" t="s">
        <v>4334</v>
      </c>
      <c r="P387" s="246">
        <v>1</v>
      </c>
      <c r="Q387" s="246"/>
      <c r="R387" s="246" t="str">
        <f t="shared" si="65"/>
        <v>FFFFFFFF</v>
      </c>
      <c r="S387" s="202">
        <v>100</v>
      </c>
      <c r="T387" s="202">
        <v>100</v>
      </c>
      <c r="U387" s="202">
        <v>100</v>
      </c>
      <c r="V387" s="202">
        <v>100</v>
      </c>
      <c r="X387" s="242"/>
      <c r="Z387" s="239">
        <f t="shared" si="69"/>
        <v>0</v>
      </c>
      <c r="AA387" s="253" t="s">
        <v>4179</v>
      </c>
      <c r="AB387" s="265" t="str">
        <f t="shared" si="72"/>
        <v>GS-16：ENEOS　佐伯SS</v>
      </c>
      <c r="AC387" s="254" t="s">
        <v>4194</v>
      </c>
      <c r="AD387" s="254" t="s">
        <v>4181</v>
      </c>
      <c r="AE387" s="254">
        <f t="shared" si="73"/>
        <v>0</v>
      </c>
      <c r="AF387" s="254" t="s">
        <v>4182</v>
      </c>
      <c r="AG387" s="254" t="s">
        <v>4183</v>
      </c>
      <c r="AH387" s="74" t="str">
        <f t="shared" si="74"/>
        <v>名称：GS-16：ENEOS　佐伯SS&lt;br&gt;住所：佐伯市東浜1-6&lt;br&gt;施設分類：ガソリンスタンド&lt;br&gt;TEL：0972-23-5511&lt;br&gt;：住民拠点SS&lt;br&gt;：GS-16&lt;br&gt;：&lt;br&gt;</v>
      </c>
      <c r="AI387" s="255" t="s">
        <v>4184</v>
      </c>
      <c r="AJ387" s="253" t="str">
        <f t="shared" si="66"/>
        <v>FFFFFFFF</v>
      </c>
      <c r="AK387" s="253" t="s">
        <v>4185</v>
      </c>
      <c r="AL387" s="265">
        <f t="shared" si="67"/>
        <v>1</v>
      </c>
      <c r="AM387" s="253" t="s">
        <v>4186</v>
      </c>
      <c r="AN387" s="253" t="s">
        <v>4187</v>
      </c>
      <c r="AO387" s="254">
        <f t="shared" si="70"/>
        <v>0</v>
      </c>
      <c r="AP387" s="253" t="s">
        <v>4188</v>
      </c>
      <c r="AQ387" s="74" t="str">
        <f t="shared" si="75"/>
        <v>https://cyberjapandata.gsi.go.jp/portal/sys/v4/symbols/009.png</v>
      </c>
      <c r="AR387" s="254" t="s">
        <v>4189</v>
      </c>
      <c r="AS387" s="254" t="s">
        <v>4190</v>
      </c>
      <c r="AT387" s="265">
        <f t="shared" si="76"/>
        <v>131.91591951033399</v>
      </c>
      <c r="AU387" s="254" t="s">
        <v>4191</v>
      </c>
      <c r="AV387" s="265">
        <f t="shared" si="77"/>
        <v>32.968328841291303</v>
      </c>
      <c r="AW387" s="254" t="s">
        <v>4192</v>
      </c>
      <c r="AX387" s="254" t="s">
        <v>4193</v>
      </c>
      <c r="AY387" s="244" t="str">
        <f t="shared" si="71"/>
        <v>&lt;Placemark&gt;&lt;name&gt;GS-16：ENEOS　佐伯SS&lt;/name&gt;&lt;Snippet maxLines="0"&gt;&lt;/Snippet&gt;&lt;description&gt;&lt;![CDATA[名称：GS-16：ENEOS　佐伯SS&lt;br&gt;住所：佐伯市東浜1-6&lt;br&gt;施設分類：ガソリンスタンド&lt;br&gt;TEL：0972-23-5511&lt;br&gt;：住民拠点SS&lt;br&gt;：GS-16&lt;br&gt;：&lt;br&gt;]]&gt;&lt;/description&gt;&lt;Style&gt;&lt;IconStyle&gt;&lt;color&gt;FFFFFFFF&lt;/color&gt;&lt;scale&gt;1&lt;/scale&gt;&lt;heading&gt;0&lt;/heading&gt;&lt;Icon&gt;&lt;href&gt;https://cyberjapandata.gsi.go.jp/portal/sys/v4/symbols/009.png&lt;/href&gt;&lt;/Icon&gt;&lt;/IconStyle&gt;&lt;/Style&gt;&lt;Point&gt;&lt;coordinates&gt;131.915919510334,32.9683288412913&lt;/coordinates&gt;&lt;/Point&gt;&lt;/Placemark&gt;</v>
      </c>
    </row>
    <row r="388" spans="1:51">
      <c r="A388" s="198">
        <v>383</v>
      </c>
      <c r="B388" s="211" t="s">
        <v>5231</v>
      </c>
      <c r="C388" s="4" t="str">
        <f t="shared" si="68"/>
        <v>名称：GS-17：ENEOS　船頭町SS&lt;br&gt;住所：佐伯市船頭町333-2&lt;br&gt;施設分類：ガソリンスタンド&lt;br&gt;TEL：0972-22-1612&lt;br&gt;：&lt;br&gt;：GS-17&lt;br&gt;：&lt;br&gt;</v>
      </c>
      <c r="D388" s="211"/>
      <c r="E388" s="245"/>
      <c r="F388" s="202" t="s">
        <v>4697</v>
      </c>
      <c r="G388" s="202">
        <v>32.953491850958002</v>
      </c>
      <c r="H388" s="202">
        <v>131.895239104941</v>
      </c>
      <c r="I388" s="202" t="s">
        <v>4284</v>
      </c>
      <c r="J388" s="202" t="s">
        <v>3328</v>
      </c>
      <c r="K388" s="240" t="s">
        <v>1389</v>
      </c>
      <c r="L388" s="240"/>
      <c r="M388" s="240" t="s">
        <v>3329</v>
      </c>
      <c r="N388" s="240"/>
      <c r="O388" s="4" t="s">
        <v>4334</v>
      </c>
      <c r="P388" s="246">
        <v>1</v>
      </c>
      <c r="Q388" s="246"/>
      <c r="R388" s="246" t="str">
        <f t="shared" si="65"/>
        <v>FFFFFFFF</v>
      </c>
      <c r="S388" s="202">
        <v>100</v>
      </c>
      <c r="T388" s="202">
        <v>100</v>
      </c>
      <c r="U388" s="202">
        <v>100</v>
      </c>
      <c r="V388" s="202">
        <v>100</v>
      </c>
      <c r="X388" s="242"/>
      <c r="Z388" s="239">
        <f t="shared" si="69"/>
        <v>0</v>
      </c>
      <c r="AA388" s="253" t="s">
        <v>4179</v>
      </c>
      <c r="AB388" s="265" t="str">
        <f t="shared" si="72"/>
        <v>GS-17：ENEOS　船頭町SS</v>
      </c>
      <c r="AC388" s="254" t="s">
        <v>4194</v>
      </c>
      <c r="AD388" s="254" t="s">
        <v>4181</v>
      </c>
      <c r="AE388" s="254">
        <f t="shared" si="73"/>
        <v>0</v>
      </c>
      <c r="AF388" s="254" t="s">
        <v>4182</v>
      </c>
      <c r="AG388" s="254" t="s">
        <v>4183</v>
      </c>
      <c r="AH388" s="74" t="str">
        <f t="shared" si="74"/>
        <v>名称：GS-17：ENEOS　船頭町SS&lt;br&gt;住所：佐伯市船頭町333-2&lt;br&gt;施設分類：ガソリンスタンド&lt;br&gt;TEL：0972-22-1612&lt;br&gt;：&lt;br&gt;：GS-17&lt;br&gt;：&lt;br&gt;</v>
      </c>
      <c r="AI388" s="255" t="s">
        <v>4184</v>
      </c>
      <c r="AJ388" s="253" t="str">
        <f t="shared" si="66"/>
        <v>FFFFFFFF</v>
      </c>
      <c r="AK388" s="253" t="s">
        <v>4185</v>
      </c>
      <c r="AL388" s="265">
        <f t="shared" si="67"/>
        <v>1</v>
      </c>
      <c r="AM388" s="253" t="s">
        <v>4186</v>
      </c>
      <c r="AN388" s="253" t="s">
        <v>4187</v>
      </c>
      <c r="AO388" s="254">
        <f t="shared" si="70"/>
        <v>0</v>
      </c>
      <c r="AP388" s="253" t="s">
        <v>4188</v>
      </c>
      <c r="AQ388" s="74" t="str">
        <f t="shared" si="75"/>
        <v>https://cyberjapandata.gsi.go.jp/portal/sys/v4/symbols/009.png</v>
      </c>
      <c r="AR388" s="254" t="s">
        <v>4189</v>
      </c>
      <c r="AS388" s="254" t="s">
        <v>4190</v>
      </c>
      <c r="AT388" s="265">
        <f t="shared" si="76"/>
        <v>131.895239104941</v>
      </c>
      <c r="AU388" s="254" t="s">
        <v>4191</v>
      </c>
      <c r="AV388" s="265">
        <f t="shared" si="77"/>
        <v>32.953491850958002</v>
      </c>
      <c r="AW388" s="254" t="s">
        <v>4192</v>
      </c>
      <c r="AX388" s="254" t="s">
        <v>4193</v>
      </c>
      <c r="AY388" s="244" t="str">
        <f t="shared" si="71"/>
        <v>&lt;Placemark&gt;&lt;name&gt;GS-17：ENEOS　船頭町SS&lt;/name&gt;&lt;Snippet maxLines="0"&gt;&lt;/Snippet&gt;&lt;description&gt;&lt;![CDATA[名称：GS-17：ENEOS　船頭町SS&lt;br&gt;住所：佐伯市船頭町333-2&lt;br&gt;施設分類：ガソリンスタンド&lt;br&gt;TEL：0972-22-1612&lt;br&gt;：&lt;br&gt;：GS-17&lt;br&gt;：&lt;br&gt;]]&gt;&lt;/description&gt;&lt;Style&gt;&lt;IconStyle&gt;&lt;color&gt;FFFFFFFF&lt;/color&gt;&lt;scale&gt;1&lt;/scale&gt;&lt;heading&gt;0&lt;/heading&gt;&lt;Icon&gt;&lt;href&gt;https://cyberjapandata.gsi.go.jp/portal/sys/v4/symbols/009.png&lt;/href&gt;&lt;/Icon&gt;&lt;/IconStyle&gt;&lt;/Style&gt;&lt;Point&gt;&lt;coordinates&gt;131.895239104941,32.953491850958&lt;/coordinates&gt;&lt;/Point&gt;&lt;/Placemark&gt;</v>
      </c>
    </row>
    <row r="389" spans="1:51">
      <c r="A389" s="198">
        <v>384</v>
      </c>
      <c r="B389" s="211" t="s">
        <v>5230</v>
      </c>
      <c r="C389" s="4" t="str">
        <f t="shared" si="68"/>
        <v>名称：GS-18：apollostation 本匠SS&lt;br&gt;住所：佐伯市本匠大字宇津々1996-2&lt;br&gt;施設分類：ガソリンスタンド&lt;br&gt;TEL：0972-56-5028&lt;br&gt;：住民拠点SS&lt;br&gt;：GS-18&lt;br&gt;：&lt;br&gt;</v>
      </c>
      <c r="D389" s="211"/>
      <c r="E389" s="245"/>
      <c r="F389" s="202" t="s">
        <v>4698</v>
      </c>
      <c r="G389" s="202">
        <v>32.951363917774898</v>
      </c>
      <c r="H389" s="202">
        <v>131.789571376227</v>
      </c>
      <c r="I389" s="202" t="s">
        <v>4284</v>
      </c>
      <c r="J389" s="202" t="s">
        <v>1572</v>
      </c>
      <c r="K389" s="240" t="s">
        <v>1401</v>
      </c>
      <c r="L389" s="240" t="s">
        <v>3283</v>
      </c>
      <c r="M389" s="240" t="s">
        <v>3332</v>
      </c>
      <c r="N389" s="240"/>
      <c r="O389" s="4" t="s">
        <v>4334</v>
      </c>
      <c r="P389" s="246">
        <v>1</v>
      </c>
      <c r="Q389" s="246"/>
      <c r="R389" s="246" t="str">
        <f t="shared" si="65"/>
        <v>FFFFFFFF</v>
      </c>
      <c r="S389" s="202">
        <v>100</v>
      </c>
      <c r="T389" s="202">
        <v>100</v>
      </c>
      <c r="U389" s="202">
        <v>100</v>
      </c>
      <c r="V389" s="202">
        <v>100</v>
      </c>
      <c r="X389" s="242"/>
      <c r="Z389" s="239">
        <f t="shared" si="69"/>
        <v>0</v>
      </c>
      <c r="AA389" s="253" t="s">
        <v>4179</v>
      </c>
      <c r="AB389" s="265" t="str">
        <f t="shared" si="72"/>
        <v>GS-18：apollostation 本匠SS</v>
      </c>
      <c r="AC389" s="254" t="s">
        <v>4194</v>
      </c>
      <c r="AD389" s="254" t="s">
        <v>4181</v>
      </c>
      <c r="AE389" s="254">
        <f t="shared" si="73"/>
        <v>0</v>
      </c>
      <c r="AF389" s="254" t="s">
        <v>4182</v>
      </c>
      <c r="AG389" s="254" t="s">
        <v>4183</v>
      </c>
      <c r="AH389" s="74" t="str">
        <f t="shared" si="74"/>
        <v>名称：GS-18：apollostation 本匠SS&lt;br&gt;住所：佐伯市本匠大字宇津々1996-2&lt;br&gt;施設分類：ガソリンスタンド&lt;br&gt;TEL：0972-56-5028&lt;br&gt;：住民拠点SS&lt;br&gt;：GS-18&lt;br&gt;：&lt;br&gt;</v>
      </c>
      <c r="AI389" s="255" t="s">
        <v>4184</v>
      </c>
      <c r="AJ389" s="253" t="str">
        <f t="shared" si="66"/>
        <v>FFFFFFFF</v>
      </c>
      <c r="AK389" s="253" t="s">
        <v>4185</v>
      </c>
      <c r="AL389" s="265">
        <f t="shared" si="67"/>
        <v>1</v>
      </c>
      <c r="AM389" s="253" t="s">
        <v>4186</v>
      </c>
      <c r="AN389" s="253" t="s">
        <v>4187</v>
      </c>
      <c r="AO389" s="254">
        <f t="shared" si="70"/>
        <v>0</v>
      </c>
      <c r="AP389" s="253" t="s">
        <v>4188</v>
      </c>
      <c r="AQ389" s="74" t="str">
        <f t="shared" si="75"/>
        <v>https://cyberjapandata.gsi.go.jp/portal/sys/v4/symbols/009.png</v>
      </c>
      <c r="AR389" s="254" t="s">
        <v>4189</v>
      </c>
      <c r="AS389" s="254" t="s">
        <v>4190</v>
      </c>
      <c r="AT389" s="265">
        <f t="shared" si="76"/>
        <v>131.789571376227</v>
      </c>
      <c r="AU389" s="254" t="s">
        <v>4191</v>
      </c>
      <c r="AV389" s="265">
        <f t="shared" si="77"/>
        <v>32.951363917774898</v>
      </c>
      <c r="AW389" s="254" t="s">
        <v>4192</v>
      </c>
      <c r="AX389" s="254" t="s">
        <v>4193</v>
      </c>
      <c r="AY389" s="244" t="str">
        <f t="shared" si="71"/>
        <v>&lt;Placemark&gt;&lt;name&gt;GS-18：apollostation 本匠SS&lt;/name&gt;&lt;Snippet maxLines="0"&gt;&lt;/Snippet&gt;&lt;description&gt;&lt;![CDATA[名称：GS-18：apollostation 本匠SS&lt;br&gt;住所：佐伯市本匠大字宇津々1996-2&lt;br&gt;施設分類：ガソリンスタンド&lt;br&gt;TEL：0972-56-5028&lt;br&gt;：住民拠点SS&lt;br&gt;：GS-18&lt;br&gt;：&lt;br&gt;]]&gt;&lt;/description&gt;&lt;Style&gt;&lt;IconStyle&gt;&lt;color&gt;FFFFFFFF&lt;/color&gt;&lt;scale&gt;1&lt;/scale&gt;&lt;heading&gt;0&lt;/heading&gt;&lt;Icon&gt;&lt;href&gt;https://cyberjapandata.gsi.go.jp/portal/sys/v4/symbols/009.png&lt;/href&gt;&lt;/Icon&gt;&lt;/IconStyle&gt;&lt;/Style&gt;&lt;Point&gt;&lt;coordinates&gt;131.789571376227,32.9513639177749&lt;/coordinates&gt;&lt;/Point&gt;&lt;/Placemark&gt;</v>
      </c>
    </row>
    <row r="390" spans="1:51">
      <c r="A390" s="198">
        <v>385</v>
      </c>
      <c r="B390" s="211" t="s">
        <v>5229</v>
      </c>
      <c r="C390" s="4" t="str">
        <f t="shared" si="68"/>
        <v>名称：GS-19：ENEOS　堅田SS&lt;br&gt;住所：佐伯市大字堅田字カジヤシキ1512-1&lt;br&gt;施設分類：ガソリンスタンド&lt;br&gt;TEL：0972-22-2779&lt;br&gt;：住民拠点SS&lt;br&gt;：GS-19&lt;br&gt;：&lt;br&gt;</v>
      </c>
      <c r="D390" s="211"/>
      <c r="E390" s="245"/>
      <c r="F390" s="202" t="s">
        <v>4699</v>
      </c>
      <c r="G390" s="202">
        <v>32.905286032449297</v>
      </c>
      <c r="H390" s="202">
        <v>131.871939295738</v>
      </c>
      <c r="I390" s="202" t="s">
        <v>4284</v>
      </c>
      <c r="J390" s="202" t="s">
        <v>3334</v>
      </c>
      <c r="K390" s="240" t="s">
        <v>1459</v>
      </c>
      <c r="L390" s="240" t="s">
        <v>3283</v>
      </c>
      <c r="M390" s="240" t="s">
        <v>3335</v>
      </c>
      <c r="N390" s="240"/>
      <c r="O390" s="4" t="s">
        <v>4334</v>
      </c>
      <c r="P390" s="246">
        <v>1</v>
      </c>
      <c r="Q390" s="246"/>
      <c r="R390" s="246" t="str">
        <f t="shared" ref="R390:R453" si="78">IF(OR(S390="",T390="",U390="",V390="")=TRUE,"ffffffff",DEC2HEX(S390/100*255,2)&amp;DEC2HEX(T390/100*255,2)&amp;DEC2HEX(U390/100*255,2)&amp;DEC2HEX(V390/100*255,2))</f>
        <v>FFFFFFFF</v>
      </c>
      <c r="S390" s="202">
        <v>100</v>
      </c>
      <c r="T390" s="202">
        <v>100</v>
      </c>
      <c r="U390" s="202">
        <v>100</v>
      </c>
      <c r="V390" s="202">
        <v>100</v>
      </c>
      <c r="X390" s="242"/>
      <c r="Z390" s="239">
        <f t="shared" si="69"/>
        <v>0</v>
      </c>
      <c r="AA390" s="253" t="s">
        <v>4179</v>
      </c>
      <c r="AB390" s="265" t="str">
        <f t="shared" si="72"/>
        <v>GS-19：ENEOS　堅田SS</v>
      </c>
      <c r="AC390" s="254" t="s">
        <v>4194</v>
      </c>
      <c r="AD390" s="254" t="s">
        <v>4181</v>
      </c>
      <c r="AE390" s="254">
        <f t="shared" si="73"/>
        <v>0</v>
      </c>
      <c r="AF390" s="254" t="s">
        <v>4182</v>
      </c>
      <c r="AG390" s="254" t="s">
        <v>4183</v>
      </c>
      <c r="AH390" s="74" t="str">
        <f t="shared" si="74"/>
        <v>名称：GS-19：ENEOS　堅田SS&lt;br&gt;住所：佐伯市大字堅田字カジヤシキ1512-1&lt;br&gt;施設分類：ガソリンスタンド&lt;br&gt;TEL：0972-22-2779&lt;br&gt;：住民拠点SS&lt;br&gt;：GS-19&lt;br&gt;：&lt;br&gt;</v>
      </c>
      <c r="AI390" s="255" t="s">
        <v>4184</v>
      </c>
      <c r="AJ390" s="253" t="str">
        <f t="shared" ref="AJ390:AJ453" si="79">R390</f>
        <v>FFFFFFFF</v>
      </c>
      <c r="AK390" s="253" t="s">
        <v>4185</v>
      </c>
      <c r="AL390" s="265">
        <f t="shared" ref="AL390:AL453" si="80">IF(OR(P390="",P390=0)=TRUE,1,P390)</f>
        <v>1</v>
      </c>
      <c r="AM390" s="253" t="s">
        <v>4186</v>
      </c>
      <c r="AN390" s="253" t="s">
        <v>4187</v>
      </c>
      <c r="AO390" s="254">
        <f t="shared" si="70"/>
        <v>0</v>
      </c>
      <c r="AP390" s="253" t="s">
        <v>4188</v>
      </c>
      <c r="AQ390" s="74" t="str">
        <f t="shared" si="75"/>
        <v>https://cyberjapandata.gsi.go.jp/portal/sys/v4/symbols/009.png</v>
      </c>
      <c r="AR390" s="254" t="s">
        <v>4189</v>
      </c>
      <c r="AS390" s="254" t="s">
        <v>4190</v>
      </c>
      <c r="AT390" s="265">
        <f t="shared" si="76"/>
        <v>131.871939295738</v>
      </c>
      <c r="AU390" s="254" t="s">
        <v>4191</v>
      </c>
      <c r="AV390" s="265">
        <f t="shared" si="77"/>
        <v>32.905286032449297</v>
      </c>
      <c r="AW390" s="254" t="s">
        <v>4192</v>
      </c>
      <c r="AX390" s="254" t="s">
        <v>4193</v>
      </c>
      <c r="AY390" s="244" t="str">
        <f t="shared" si="71"/>
        <v>&lt;Placemark&gt;&lt;name&gt;GS-19：ENEOS　堅田SS&lt;/name&gt;&lt;Snippet maxLines="0"&gt;&lt;/Snippet&gt;&lt;description&gt;&lt;![CDATA[名称：GS-19：ENEOS　堅田SS&lt;br&gt;住所：佐伯市大字堅田字カジヤシキ1512-1&lt;br&gt;施設分類：ガソリンスタンド&lt;br&gt;TEL：0972-22-2779&lt;br&gt;：住民拠点SS&lt;br&gt;：GS-19&lt;br&gt;：&lt;br&gt;]]&gt;&lt;/description&gt;&lt;Style&gt;&lt;IconStyle&gt;&lt;color&gt;FFFFFFFF&lt;/color&gt;&lt;scale&gt;1&lt;/scale&gt;&lt;heading&gt;0&lt;/heading&gt;&lt;Icon&gt;&lt;href&gt;https://cyberjapandata.gsi.go.jp/portal/sys/v4/symbols/009.png&lt;/href&gt;&lt;/Icon&gt;&lt;/IconStyle&gt;&lt;/Style&gt;&lt;Point&gt;&lt;coordinates&gt;131.871939295738,32.9052860324493&lt;/coordinates&gt;&lt;/Point&gt;&lt;/Placemark&gt;</v>
      </c>
    </row>
    <row r="391" spans="1:51">
      <c r="A391" s="198">
        <v>386</v>
      </c>
      <c r="B391" s="211" t="s">
        <v>5228</v>
      </c>
      <c r="C391" s="4" t="str">
        <f t="shared" ref="C391:C454" si="81">B$5&amp;"："&amp;B391&amp;"&lt;br&gt;"&amp;J$5&amp;"："&amp;J391&amp;"&lt;br&gt;"&amp;I$5&amp;"："&amp;I391&amp;"&lt;br&gt;"&amp;K$5&amp;"："&amp;K391&amp;"&lt;br&gt;"&amp;L$5&amp;"："&amp;L391&amp;"&lt;br&gt;"&amp;M$5&amp;"："&amp;M391&amp;"&lt;br&gt;"&amp;N$5&amp;"："&amp;N391&amp;"&lt;br&gt;"</f>
        <v>名称：GS-20：コスモ石油　直川SS &lt;br&gt;住所：佐伯市直川大字上直見709-2&lt;br&gt;施設分類：ガソリンスタンド&lt;br&gt;TEL：0972-58-2048&lt;br&gt;：&lt;br&gt;：GS-20&lt;br&gt;：&lt;br&gt;</v>
      </c>
      <c r="D391" s="211"/>
      <c r="E391" s="245"/>
      <c r="F391" s="202" t="s">
        <v>4700</v>
      </c>
      <c r="G391" s="202">
        <v>32.899309808649001</v>
      </c>
      <c r="H391" s="202">
        <v>131.780873400698</v>
      </c>
      <c r="I391" s="245" t="s">
        <v>4284</v>
      </c>
      <c r="J391" s="245" t="s">
        <v>1551</v>
      </c>
      <c r="K391" s="240" t="s">
        <v>1552</v>
      </c>
      <c r="L391" s="240"/>
      <c r="M391" s="240" t="s">
        <v>3338</v>
      </c>
      <c r="N391" s="240"/>
      <c r="O391" s="4" t="s">
        <v>4334</v>
      </c>
      <c r="P391" s="246">
        <v>1</v>
      </c>
      <c r="Q391" s="246"/>
      <c r="R391" s="246" t="str">
        <f t="shared" si="78"/>
        <v>FFFFFFFF</v>
      </c>
      <c r="S391" s="202">
        <v>100</v>
      </c>
      <c r="T391" s="202">
        <v>100</v>
      </c>
      <c r="U391" s="202">
        <v>100</v>
      </c>
      <c r="V391" s="202">
        <v>100</v>
      </c>
      <c r="X391" s="242"/>
      <c r="Z391" s="239">
        <f t="shared" ref="Z391:Z454" si="82">IF(H391="",1,0)</f>
        <v>0</v>
      </c>
      <c r="AA391" s="253" t="s">
        <v>4179</v>
      </c>
      <c r="AB391" s="265" t="str">
        <f t="shared" si="72"/>
        <v xml:space="preserve">GS-20：コスモ石油　直川SS </v>
      </c>
      <c r="AC391" s="254" t="s">
        <v>4194</v>
      </c>
      <c r="AD391" s="254" t="s">
        <v>4181</v>
      </c>
      <c r="AE391" s="254">
        <f t="shared" si="73"/>
        <v>0</v>
      </c>
      <c r="AF391" s="254" t="s">
        <v>4182</v>
      </c>
      <c r="AG391" s="254" t="s">
        <v>4183</v>
      </c>
      <c r="AH391" s="74" t="str">
        <f t="shared" si="74"/>
        <v>名称：GS-20：コスモ石油　直川SS &lt;br&gt;住所：佐伯市直川大字上直見709-2&lt;br&gt;施設分類：ガソリンスタンド&lt;br&gt;TEL：0972-58-2048&lt;br&gt;：&lt;br&gt;：GS-20&lt;br&gt;：&lt;br&gt;</v>
      </c>
      <c r="AI391" s="255" t="s">
        <v>4184</v>
      </c>
      <c r="AJ391" s="253" t="str">
        <f t="shared" si="79"/>
        <v>FFFFFFFF</v>
      </c>
      <c r="AK391" s="253" t="s">
        <v>4185</v>
      </c>
      <c r="AL391" s="265">
        <f t="shared" si="80"/>
        <v>1</v>
      </c>
      <c r="AM391" s="253" t="s">
        <v>4186</v>
      </c>
      <c r="AN391" s="253" t="s">
        <v>4187</v>
      </c>
      <c r="AO391" s="254">
        <f t="shared" ref="AO391:AO454" si="83">Q391</f>
        <v>0</v>
      </c>
      <c r="AP391" s="253" t="s">
        <v>4188</v>
      </c>
      <c r="AQ391" s="74" t="str">
        <f t="shared" si="75"/>
        <v>https://cyberjapandata.gsi.go.jp/portal/sys/v4/symbols/009.png</v>
      </c>
      <c r="AR391" s="254" t="s">
        <v>4189</v>
      </c>
      <c r="AS391" s="254" t="s">
        <v>4190</v>
      </c>
      <c r="AT391" s="265">
        <f t="shared" si="76"/>
        <v>131.780873400698</v>
      </c>
      <c r="AU391" s="254" t="s">
        <v>4191</v>
      </c>
      <c r="AV391" s="265">
        <f t="shared" si="77"/>
        <v>32.899309808649001</v>
      </c>
      <c r="AW391" s="254" t="s">
        <v>4192</v>
      </c>
      <c r="AX391" s="254" t="s">
        <v>4193</v>
      </c>
      <c r="AY391" s="244" t="str">
        <f t="shared" ref="AY391:AY454" si="84">IF(AB391=0,"",IF(Z391=1,CONCATENATE(AA391,AB391,AC391,AD391,AE391,AF391,AG391,AH391,AI391,AJ391,AK391,AL391,AM391,AN391,AO391,AP391,AQ391,AR391,AX391),CONCATENATE(AA391,AB391,AC391,AG391,AH391,AI391,AJ391,AK391,AL391,AM391,AN391,AO391,AP391,AQ391,AR391,AS391,AT391,AU391,AV391,AW391,AX391)))</f>
        <v>&lt;Placemark&gt;&lt;name&gt;GS-20：コスモ石油　直川SS &lt;/name&gt;&lt;Snippet maxLines="0"&gt;&lt;/Snippet&gt;&lt;description&gt;&lt;![CDATA[名称：GS-20：コスモ石油　直川SS &lt;br&gt;住所：佐伯市直川大字上直見709-2&lt;br&gt;施設分類：ガソリンスタンド&lt;br&gt;TEL：0972-58-2048&lt;br&gt;：&lt;br&gt;：GS-20&lt;br&gt;：&lt;br&gt;]]&gt;&lt;/description&gt;&lt;Style&gt;&lt;IconStyle&gt;&lt;color&gt;FFFFFFFF&lt;/color&gt;&lt;scale&gt;1&lt;/scale&gt;&lt;heading&gt;0&lt;/heading&gt;&lt;Icon&gt;&lt;href&gt;https://cyberjapandata.gsi.go.jp/portal/sys/v4/symbols/009.png&lt;/href&gt;&lt;/Icon&gt;&lt;/IconStyle&gt;&lt;/Style&gt;&lt;Point&gt;&lt;coordinates&gt;131.780873400698,32.899309808649&lt;/coordinates&gt;&lt;/Point&gt;&lt;/Placemark&gt;</v>
      </c>
    </row>
    <row r="392" spans="1:51">
      <c r="A392" s="198">
        <v>387</v>
      </c>
      <c r="B392" s="211" t="s">
        <v>5227</v>
      </c>
      <c r="C392" s="4" t="str">
        <f t="shared" si="81"/>
        <v>名称：GS-21：ENEOS　野々下SS&lt;br&gt;住所：佐伯市大字堅田森ノ木6031&lt;br&gt;施設分類：ガソリンスタンド&lt;br&gt;TEL：0972-22-2697&lt;br&gt;：&lt;br&gt;：GS-21&lt;br&gt;：&lt;br&gt;</v>
      </c>
      <c r="D392" s="211"/>
      <c r="E392" s="202"/>
      <c r="F392" s="202" t="s">
        <v>4701</v>
      </c>
      <c r="G392" s="202">
        <v>32.925533133206798</v>
      </c>
      <c r="H392" s="202">
        <v>131.874903436929</v>
      </c>
      <c r="I392" s="245" t="s">
        <v>4284</v>
      </c>
      <c r="J392" s="245" t="s">
        <v>3340</v>
      </c>
      <c r="K392" s="240" t="s">
        <v>1464</v>
      </c>
      <c r="L392" s="240"/>
      <c r="M392" s="240" t="s">
        <v>3341</v>
      </c>
      <c r="N392" s="240"/>
      <c r="O392" s="4" t="s">
        <v>4334</v>
      </c>
      <c r="P392" s="246">
        <v>1</v>
      </c>
      <c r="Q392" s="246"/>
      <c r="R392" s="246" t="str">
        <f t="shared" si="78"/>
        <v>FFFFFFFF</v>
      </c>
      <c r="S392" s="202">
        <v>100</v>
      </c>
      <c r="T392" s="202">
        <v>100</v>
      </c>
      <c r="U392" s="202">
        <v>100</v>
      </c>
      <c r="V392" s="202">
        <v>100</v>
      </c>
      <c r="X392" s="242"/>
      <c r="Z392" s="239">
        <f t="shared" si="82"/>
        <v>0</v>
      </c>
      <c r="AA392" s="253" t="s">
        <v>4179</v>
      </c>
      <c r="AB392" s="265" t="str">
        <f t="shared" ref="AB392:AB455" si="85">B392</f>
        <v>GS-21：ENEOS　野々下SS</v>
      </c>
      <c r="AC392" s="254" t="s">
        <v>4194</v>
      </c>
      <c r="AD392" s="254" t="s">
        <v>4181</v>
      </c>
      <c r="AE392" s="254">
        <f t="shared" ref="AE392:AE455" si="86">D392</f>
        <v>0</v>
      </c>
      <c r="AF392" s="254" t="s">
        <v>4182</v>
      </c>
      <c r="AG392" s="254" t="s">
        <v>4183</v>
      </c>
      <c r="AH392" s="74" t="str">
        <f t="shared" ref="AH392:AH455" si="87">C392</f>
        <v>名称：GS-21：ENEOS　野々下SS&lt;br&gt;住所：佐伯市大字堅田森ノ木6031&lt;br&gt;施設分類：ガソリンスタンド&lt;br&gt;TEL：0972-22-2697&lt;br&gt;：&lt;br&gt;：GS-21&lt;br&gt;：&lt;br&gt;</v>
      </c>
      <c r="AI392" s="255" t="s">
        <v>4184</v>
      </c>
      <c r="AJ392" s="253" t="str">
        <f t="shared" si="79"/>
        <v>FFFFFFFF</v>
      </c>
      <c r="AK392" s="253" t="s">
        <v>4185</v>
      </c>
      <c r="AL392" s="265">
        <f t="shared" si="80"/>
        <v>1</v>
      </c>
      <c r="AM392" s="253" t="s">
        <v>4186</v>
      </c>
      <c r="AN392" s="253" t="s">
        <v>4187</v>
      </c>
      <c r="AO392" s="254">
        <f t="shared" si="83"/>
        <v>0</v>
      </c>
      <c r="AP392" s="253" t="s">
        <v>4188</v>
      </c>
      <c r="AQ392" s="74" t="str">
        <f t="shared" ref="AQ392:AQ455" si="88">O392</f>
        <v>https://cyberjapandata.gsi.go.jp/portal/sys/v4/symbols/009.png</v>
      </c>
      <c r="AR392" s="254" t="s">
        <v>4189</v>
      </c>
      <c r="AS392" s="254" t="s">
        <v>4190</v>
      </c>
      <c r="AT392" s="265">
        <f t="shared" ref="AT392:AT455" si="89">H392</f>
        <v>131.874903436929</v>
      </c>
      <c r="AU392" s="254" t="s">
        <v>4191</v>
      </c>
      <c r="AV392" s="265">
        <f t="shared" ref="AV392:AV455" si="90">G392</f>
        <v>32.925533133206798</v>
      </c>
      <c r="AW392" s="254" t="s">
        <v>4192</v>
      </c>
      <c r="AX392" s="254" t="s">
        <v>4193</v>
      </c>
      <c r="AY392" s="244" t="str">
        <f t="shared" si="84"/>
        <v>&lt;Placemark&gt;&lt;name&gt;GS-21：ENEOS　野々下SS&lt;/name&gt;&lt;Snippet maxLines="0"&gt;&lt;/Snippet&gt;&lt;description&gt;&lt;![CDATA[名称：GS-21：ENEOS　野々下SS&lt;br&gt;住所：佐伯市大字堅田森ノ木6031&lt;br&gt;施設分類：ガソリンスタンド&lt;br&gt;TEL：0972-22-2697&lt;br&gt;：&lt;br&gt;：GS-21&lt;br&gt;：&lt;br&gt;]]&gt;&lt;/description&gt;&lt;Style&gt;&lt;IconStyle&gt;&lt;color&gt;FFFFFFFF&lt;/color&gt;&lt;scale&gt;1&lt;/scale&gt;&lt;heading&gt;0&lt;/heading&gt;&lt;Icon&gt;&lt;href&gt;https://cyberjapandata.gsi.go.jp/portal/sys/v4/symbols/009.png&lt;/href&gt;&lt;/Icon&gt;&lt;/IconStyle&gt;&lt;/Style&gt;&lt;Point&gt;&lt;coordinates&gt;131.874903436929,32.9255331332068&lt;/coordinates&gt;&lt;/Point&gt;&lt;/Placemark&gt;</v>
      </c>
    </row>
    <row r="393" spans="1:51">
      <c r="A393" s="198">
        <v>388</v>
      </c>
      <c r="B393" s="211" t="s">
        <v>5226</v>
      </c>
      <c r="C393" s="4" t="str">
        <f t="shared" si="81"/>
        <v>名称：GS-22：コスモ石油　佐伯幹線通SS &lt;br&gt;住所：佐伯市常盤南町2-6&lt;br&gt;施設分類：ガソリンスタンド&lt;br&gt;TEL：0972-23-1442&lt;br&gt;：&lt;br&gt;：GS-22&lt;br&gt;：&lt;br&gt;</v>
      </c>
      <c r="D393" s="211"/>
      <c r="E393" s="202"/>
      <c r="F393" s="202" t="s">
        <v>4702</v>
      </c>
      <c r="G393" s="202">
        <v>32.962140930415998</v>
      </c>
      <c r="H393" s="202">
        <v>131.90217895445099</v>
      </c>
      <c r="I393" s="202" t="s">
        <v>4284</v>
      </c>
      <c r="J393" s="202" t="s">
        <v>3343</v>
      </c>
      <c r="K393" s="240" t="s">
        <v>1558</v>
      </c>
      <c r="L393" s="240"/>
      <c r="M393" s="240" t="s">
        <v>3344</v>
      </c>
      <c r="N393" s="240"/>
      <c r="O393" s="4" t="s">
        <v>4334</v>
      </c>
      <c r="P393" s="246">
        <v>1</v>
      </c>
      <c r="Q393" s="246"/>
      <c r="R393" s="246" t="str">
        <f t="shared" si="78"/>
        <v>FFFFFFFF</v>
      </c>
      <c r="S393" s="202">
        <v>100</v>
      </c>
      <c r="T393" s="202">
        <v>100</v>
      </c>
      <c r="U393" s="202">
        <v>100</v>
      </c>
      <c r="V393" s="202">
        <v>100</v>
      </c>
      <c r="X393" s="242"/>
      <c r="Z393" s="239">
        <f t="shared" si="82"/>
        <v>0</v>
      </c>
      <c r="AA393" s="253" t="s">
        <v>4179</v>
      </c>
      <c r="AB393" s="265" t="str">
        <f t="shared" si="85"/>
        <v xml:space="preserve">GS-22：コスモ石油　佐伯幹線通SS </v>
      </c>
      <c r="AC393" s="254" t="s">
        <v>4194</v>
      </c>
      <c r="AD393" s="254" t="s">
        <v>4181</v>
      </c>
      <c r="AE393" s="254">
        <f t="shared" si="86"/>
        <v>0</v>
      </c>
      <c r="AF393" s="254" t="s">
        <v>4182</v>
      </c>
      <c r="AG393" s="254" t="s">
        <v>4183</v>
      </c>
      <c r="AH393" s="74" t="str">
        <f t="shared" si="87"/>
        <v>名称：GS-22：コスモ石油　佐伯幹線通SS &lt;br&gt;住所：佐伯市常盤南町2-6&lt;br&gt;施設分類：ガソリンスタンド&lt;br&gt;TEL：0972-23-1442&lt;br&gt;：&lt;br&gt;：GS-22&lt;br&gt;：&lt;br&gt;</v>
      </c>
      <c r="AI393" s="255" t="s">
        <v>4184</v>
      </c>
      <c r="AJ393" s="253" t="str">
        <f t="shared" si="79"/>
        <v>FFFFFFFF</v>
      </c>
      <c r="AK393" s="253" t="s">
        <v>4185</v>
      </c>
      <c r="AL393" s="265">
        <f t="shared" si="80"/>
        <v>1</v>
      </c>
      <c r="AM393" s="253" t="s">
        <v>4186</v>
      </c>
      <c r="AN393" s="253" t="s">
        <v>4187</v>
      </c>
      <c r="AO393" s="254">
        <f t="shared" si="83"/>
        <v>0</v>
      </c>
      <c r="AP393" s="253" t="s">
        <v>4188</v>
      </c>
      <c r="AQ393" s="74" t="str">
        <f t="shared" si="88"/>
        <v>https://cyberjapandata.gsi.go.jp/portal/sys/v4/symbols/009.png</v>
      </c>
      <c r="AR393" s="254" t="s">
        <v>4189</v>
      </c>
      <c r="AS393" s="254" t="s">
        <v>4190</v>
      </c>
      <c r="AT393" s="265">
        <f t="shared" si="89"/>
        <v>131.90217895445099</v>
      </c>
      <c r="AU393" s="254" t="s">
        <v>4191</v>
      </c>
      <c r="AV393" s="265">
        <f t="shared" si="90"/>
        <v>32.962140930415998</v>
      </c>
      <c r="AW393" s="254" t="s">
        <v>4192</v>
      </c>
      <c r="AX393" s="254" t="s">
        <v>4193</v>
      </c>
      <c r="AY393" s="244" t="str">
        <f t="shared" si="84"/>
        <v>&lt;Placemark&gt;&lt;name&gt;GS-22：コスモ石油　佐伯幹線通SS &lt;/name&gt;&lt;Snippet maxLines="0"&gt;&lt;/Snippet&gt;&lt;description&gt;&lt;![CDATA[名称：GS-22：コスモ石油　佐伯幹線通SS &lt;br&gt;住所：佐伯市常盤南町2-6&lt;br&gt;施設分類：ガソリンスタンド&lt;br&gt;TEL：0972-23-1442&lt;br&gt;：&lt;br&gt;：GS-22&lt;br&gt;：&lt;br&gt;]]&gt;&lt;/description&gt;&lt;Style&gt;&lt;IconStyle&gt;&lt;color&gt;FFFFFFFF&lt;/color&gt;&lt;scale&gt;1&lt;/scale&gt;&lt;heading&gt;0&lt;/heading&gt;&lt;Icon&gt;&lt;href&gt;https://cyberjapandata.gsi.go.jp/portal/sys/v4/symbols/009.png&lt;/href&gt;&lt;/Icon&gt;&lt;/IconStyle&gt;&lt;/Style&gt;&lt;Point&gt;&lt;coordinates&gt;131.902178954451,32.962140930416&lt;/coordinates&gt;&lt;/Point&gt;&lt;/Placemark&gt;</v>
      </c>
    </row>
    <row r="394" spans="1:51">
      <c r="A394" s="198">
        <v>389</v>
      </c>
      <c r="B394" s="211" t="s">
        <v>5225</v>
      </c>
      <c r="C394" s="4" t="str">
        <f t="shared" si="81"/>
        <v>名称：GS-23：SOLATO セルフ蛇崎SS&lt;br&gt;住所：佐伯市大字池田2107-1,2,3,2109-1&lt;br&gt;施設分類：ガソリンスタンド&lt;br&gt;TEL：0972-25-1114&lt;br&gt;：&lt;br&gt;：GS-23&lt;br&gt;：&lt;br&gt;</v>
      </c>
      <c r="D394" s="211"/>
      <c r="E394" s="202"/>
      <c r="F394" s="202" t="s">
        <v>4703</v>
      </c>
      <c r="G394" s="202">
        <v>32.946303697819602</v>
      </c>
      <c r="H394" s="202">
        <v>131.901544058506</v>
      </c>
      <c r="I394" s="202" t="s">
        <v>4284</v>
      </c>
      <c r="J394" s="202" t="s">
        <v>3347</v>
      </c>
      <c r="K394" s="240" t="s">
        <v>1587</v>
      </c>
      <c r="L394" s="240"/>
      <c r="M394" s="240" t="s">
        <v>3348</v>
      </c>
      <c r="N394" s="240"/>
      <c r="O394" s="4" t="s">
        <v>4334</v>
      </c>
      <c r="P394" s="246">
        <v>1</v>
      </c>
      <c r="Q394" s="246"/>
      <c r="R394" s="246" t="str">
        <f t="shared" si="78"/>
        <v>FFFFFFFF</v>
      </c>
      <c r="S394" s="202">
        <v>100</v>
      </c>
      <c r="T394" s="202">
        <v>100</v>
      </c>
      <c r="U394" s="202">
        <v>100</v>
      </c>
      <c r="V394" s="202">
        <v>100</v>
      </c>
      <c r="X394" s="242"/>
      <c r="Z394" s="239">
        <f t="shared" si="82"/>
        <v>0</v>
      </c>
      <c r="AA394" s="253" t="s">
        <v>4179</v>
      </c>
      <c r="AB394" s="265" t="str">
        <f t="shared" si="85"/>
        <v>GS-23：SOLATO セルフ蛇崎SS</v>
      </c>
      <c r="AC394" s="254" t="s">
        <v>4194</v>
      </c>
      <c r="AD394" s="254" t="s">
        <v>4181</v>
      </c>
      <c r="AE394" s="254">
        <f t="shared" si="86"/>
        <v>0</v>
      </c>
      <c r="AF394" s="254" t="s">
        <v>4182</v>
      </c>
      <c r="AG394" s="254" t="s">
        <v>4183</v>
      </c>
      <c r="AH394" s="74" t="str">
        <f t="shared" si="87"/>
        <v>名称：GS-23：SOLATO セルフ蛇崎SS&lt;br&gt;住所：佐伯市大字池田2107-1,2,3,2109-1&lt;br&gt;施設分類：ガソリンスタンド&lt;br&gt;TEL：0972-25-1114&lt;br&gt;：&lt;br&gt;：GS-23&lt;br&gt;：&lt;br&gt;</v>
      </c>
      <c r="AI394" s="255" t="s">
        <v>4184</v>
      </c>
      <c r="AJ394" s="253" t="str">
        <f t="shared" si="79"/>
        <v>FFFFFFFF</v>
      </c>
      <c r="AK394" s="253" t="s">
        <v>4185</v>
      </c>
      <c r="AL394" s="265">
        <f t="shared" si="80"/>
        <v>1</v>
      </c>
      <c r="AM394" s="253" t="s">
        <v>4186</v>
      </c>
      <c r="AN394" s="253" t="s">
        <v>4187</v>
      </c>
      <c r="AO394" s="254">
        <f t="shared" si="83"/>
        <v>0</v>
      </c>
      <c r="AP394" s="253" t="s">
        <v>4188</v>
      </c>
      <c r="AQ394" s="74" t="str">
        <f t="shared" si="88"/>
        <v>https://cyberjapandata.gsi.go.jp/portal/sys/v4/symbols/009.png</v>
      </c>
      <c r="AR394" s="254" t="s">
        <v>4189</v>
      </c>
      <c r="AS394" s="254" t="s">
        <v>4190</v>
      </c>
      <c r="AT394" s="265">
        <f t="shared" si="89"/>
        <v>131.901544058506</v>
      </c>
      <c r="AU394" s="254" t="s">
        <v>4191</v>
      </c>
      <c r="AV394" s="265">
        <f t="shared" si="90"/>
        <v>32.946303697819602</v>
      </c>
      <c r="AW394" s="254" t="s">
        <v>4192</v>
      </c>
      <c r="AX394" s="254" t="s">
        <v>4193</v>
      </c>
      <c r="AY394" s="244" t="str">
        <f t="shared" si="84"/>
        <v>&lt;Placemark&gt;&lt;name&gt;GS-23：SOLATO セルフ蛇崎SS&lt;/name&gt;&lt;Snippet maxLines="0"&gt;&lt;/Snippet&gt;&lt;description&gt;&lt;![CDATA[名称：GS-23：SOLATO セルフ蛇崎SS&lt;br&gt;住所：佐伯市大字池田2107-1,2,3,2109-1&lt;br&gt;施設分類：ガソリンスタンド&lt;br&gt;TEL：0972-25-1114&lt;br&gt;：&lt;br&gt;：GS-23&lt;br&gt;：&lt;br&gt;]]&gt;&lt;/description&gt;&lt;Style&gt;&lt;IconStyle&gt;&lt;color&gt;FFFFFFFF&lt;/color&gt;&lt;scale&gt;1&lt;/scale&gt;&lt;heading&gt;0&lt;/heading&gt;&lt;Icon&gt;&lt;href&gt;https://cyberjapandata.gsi.go.jp/portal/sys/v4/symbols/009.png&lt;/href&gt;&lt;/Icon&gt;&lt;/IconStyle&gt;&lt;/Style&gt;&lt;Point&gt;&lt;coordinates&gt;131.901544058506,32.9463036978196&lt;/coordinates&gt;&lt;/Point&gt;&lt;/Placemark&gt;</v>
      </c>
    </row>
    <row r="395" spans="1:51">
      <c r="A395" s="198">
        <v>390</v>
      </c>
      <c r="B395" s="211" t="s">
        <v>5224</v>
      </c>
      <c r="C395" s="4" t="str">
        <f t="shared" si="81"/>
        <v>名称：GS-24：SOLATO セルフ城南SS&lt;br&gt;住所：佐伯市西谷町6-5&lt;br&gt;施設分類：ガソリンスタンド&lt;br&gt;TEL：0972-23-3572&lt;br&gt;：住民拠点SS&lt;br&gt;：GS-24&lt;br&gt;：&lt;br&gt;</v>
      </c>
      <c r="D395" s="211"/>
      <c r="E395" s="245"/>
      <c r="F395" s="202" t="s">
        <v>4704</v>
      </c>
      <c r="G395" s="202">
        <v>32.9561340801474</v>
      </c>
      <c r="H395" s="202">
        <v>131.88650063788299</v>
      </c>
      <c r="I395" s="202" t="s">
        <v>4284</v>
      </c>
      <c r="J395" s="202" t="s">
        <v>3351</v>
      </c>
      <c r="K395" s="240" t="s">
        <v>1399</v>
      </c>
      <c r="L395" s="240" t="s">
        <v>3283</v>
      </c>
      <c r="M395" s="240" t="s">
        <v>3352</v>
      </c>
      <c r="N395" s="240"/>
      <c r="O395" s="4" t="s">
        <v>4334</v>
      </c>
      <c r="P395" s="246">
        <v>1</v>
      </c>
      <c r="Q395" s="246"/>
      <c r="R395" s="246" t="str">
        <f t="shared" si="78"/>
        <v>FFFFFFFF</v>
      </c>
      <c r="S395" s="202">
        <v>100</v>
      </c>
      <c r="T395" s="202">
        <v>100</v>
      </c>
      <c r="U395" s="202">
        <v>100</v>
      </c>
      <c r="V395" s="202">
        <v>100</v>
      </c>
      <c r="X395" s="242"/>
      <c r="Z395" s="239">
        <f t="shared" si="82"/>
        <v>0</v>
      </c>
      <c r="AA395" s="253" t="s">
        <v>4179</v>
      </c>
      <c r="AB395" s="265" t="str">
        <f t="shared" si="85"/>
        <v>GS-24：SOLATO セルフ城南SS</v>
      </c>
      <c r="AC395" s="254" t="s">
        <v>4194</v>
      </c>
      <c r="AD395" s="254" t="s">
        <v>4181</v>
      </c>
      <c r="AE395" s="254">
        <f t="shared" si="86"/>
        <v>0</v>
      </c>
      <c r="AF395" s="254" t="s">
        <v>4182</v>
      </c>
      <c r="AG395" s="254" t="s">
        <v>4183</v>
      </c>
      <c r="AH395" s="74" t="str">
        <f t="shared" si="87"/>
        <v>名称：GS-24：SOLATO セルフ城南SS&lt;br&gt;住所：佐伯市西谷町6-5&lt;br&gt;施設分類：ガソリンスタンド&lt;br&gt;TEL：0972-23-3572&lt;br&gt;：住民拠点SS&lt;br&gt;：GS-24&lt;br&gt;：&lt;br&gt;</v>
      </c>
      <c r="AI395" s="255" t="s">
        <v>4184</v>
      </c>
      <c r="AJ395" s="253" t="str">
        <f t="shared" si="79"/>
        <v>FFFFFFFF</v>
      </c>
      <c r="AK395" s="253" t="s">
        <v>4185</v>
      </c>
      <c r="AL395" s="265">
        <f t="shared" si="80"/>
        <v>1</v>
      </c>
      <c r="AM395" s="253" t="s">
        <v>4186</v>
      </c>
      <c r="AN395" s="253" t="s">
        <v>4187</v>
      </c>
      <c r="AO395" s="254">
        <f t="shared" si="83"/>
        <v>0</v>
      </c>
      <c r="AP395" s="253" t="s">
        <v>4188</v>
      </c>
      <c r="AQ395" s="74" t="str">
        <f t="shared" si="88"/>
        <v>https://cyberjapandata.gsi.go.jp/portal/sys/v4/symbols/009.png</v>
      </c>
      <c r="AR395" s="254" t="s">
        <v>4189</v>
      </c>
      <c r="AS395" s="254" t="s">
        <v>4190</v>
      </c>
      <c r="AT395" s="265">
        <f t="shared" si="89"/>
        <v>131.88650063788299</v>
      </c>
      <c r="AU395" s="254" t="s">
        <v>4191</v>
      </c>
      <c r="AV395" s="265">
        <f t="shared" si="90"/>
        <v>32.9561340801474</v>
      </c>
      <c r="AW395" s="254" t="s">
        <v>4192</v>
      </c>
      <c r="AX395" s="254" t="s">
        <v>4193</v>
      </c>
      <c r="AY395" s="244" t="str">
        <f t="shared" si="84"/>
        <v>&lt;Placemark&gt;&lt;name&gt;GS-24：SOLATO セルフ城南SS&lt;/name&gt;&lt;Snippet maxLines="0"&gt;&lt;/Snippet&gt;&lt;description&gt;&lt;![CDATA[名称：GS-24：SOLATO セルフ城南SS&lt;br&gt;住所：佐伯市西谷町6-5&lt;br&gt;施設分類：ガソリンスタンド&lt;br&gt;TEL：0972-23-3572&lt;br&gt;：住民拠点SS&lt;br&gt;：GS-24&lt;br&gt;：&lt;br&gt;]]&gt;&lt;/description&gt;&lt;Style&gt;&lt;IconStyle&gt;&lt;color&gt;FFFFFFFF&lt;/color&gt;&lt;scale&gt;1&lt;/scale&gt;&lt;heading&gt;0&lt;/heading&gt;&lt;Icon&gt;&lt;href&gt;https://cyberjapandata.gsi.go.jp/portal/sys/v4/symbols/009.png&lt;/href&gt;&lt;/Icon&gt;&lt;/IconStyle&gt;&lt;/Style&gt;&lt;Point&gt;&lt;coordinates&gt;131.886500637883,32.9561340801474&lt;/coordinates&gt;&lt;/Point&gt;&lt;/Placemark&gt;</v>
      </c>
    </row>
    <row r="396" spans="1:51">
      <c r="A396" s="198">
        <v>391</v>
      </c>
      <c r="B396" s="211" t="s">
        <v>5223</v>
      </c>
      <c r="C396" s="4" t="str">
        <f t="shared" si="81"/>
        <v>名称：GS-25：ENEOS　セルフ佐伯SS&lt;br&gt;住所：佐伯市鶴岡西町1丁目180番地&lt;br&gt;施設分類：ガソリンスタンド&lt;br&gt;TEL：0972-24-8960&lt;br&gt;：住民拠点SS&lt;br&gt;：GS-25&lt;br&gt;：&lt;br&gt;</v>
      </c>
      <c r="D396" s="211"/>
      <c r="E396" s="245"/>
      <c r="F396" s="202" t="s">
        <v>4705</v>
      </c>
      <c r="G396" s="202">
        <v>32.961267963353798</v>
      </c>
      <c r="H396" s="202">
        <v>131.86843448898799</v>
      </c>
      <c r="I396" s="202" t="s">
        <v>4284</v>
      </c>
      <c r="J396" s="202" t="s">
        <v>1469</v>
      </c>
      <c r="K396" s="240" t="s">
        <v>1395</v>
      </c>
      <c r="L396" s="240" t="s">
        <v>3283</v>
      </c>
      <c r="M396" s="240" t="s">
        <v>3354</v>
      </c>
      <c r="N396" s="240"/>
      <c r="O396" s="4" t="s">
        <v>4334</v>
      </c>
      <c r="P396" s="246">
        <v>1</v>
      </c>
      <c r="Q396" s="246"/>
      <c r="R396" s="246" t="str">
        <f t="shared" si="78"/>
        <v>FFFFFFFF</v>
      </c>
      <c r="S396" s="202">
        <v>100</v>
      </c>
      <c r="T396" s="202">
        <v>100</v>
      </c>
      <c r="U396" s="202">
        <v>100</v>
      </c>
      <c r="V396" s="202">
        <v>100</v>
      </c>
      <c r="X396" s="242"/>
      <c r="Z396" s="239">
        <f t="shared" si="82"/>
        <v>0</v>
      </c>
      <c r="AA396" s="253" t="s">
        <v>4179</v>
      </c>
      <c r="AB396" s="265" t="str">
        <f t="shared" si="85"/>
        <v>GS-25：ENEOS　セルフ佐伯SS</v>
      </c>
      <c r="AC396" s="254" t="s">
        <v>4194</v>
      </c>
      <c r="AD396" s="254" t="s">
        <v>4181</v>
      </c>
      <c r="AE396" s="254">
        <f t="shared" si="86"/>
        <v>0</v>
      </c>
      <c r="AF396" s="254" t="s">
        <v>4182</v>
      </c>
      <c r="AG396" s="254" t="s">
        <v>4183</v>
      </c>
      <c r="AH396" s="74" t="str">
        <f t="shared" si="87"/>
        <v>名称：GS-25：ENEOS　セルフ佐伯SS&lt;br&gt;住所：佐伯市鶴岡西町1丁目180番地&lt;br&gt;施設分類：ガソリンスタンド&lt;br&gt;TEL：0972-24-8960&lt;br&gt;：住民拠点SS&lt;br&gt;：GS-25&lt;br&gt;：&lt;br&gt;</v>
      </c>
      <c r="AI396" s="255" t="s">
        <v>4184</v>
      </c>
      <c r="AJ396" s="253" t="str">
        <f t="shared" si="79"/>
        <v>FFFFFFFF</v>
      </c>
      <c r="AK396" s="253" t="s">
        <v>4185</v>
      </c>
      <c r="AL396" s="265">
        <f t="shared" si="80"/>
        <v>1</v>
      </c>
      <c r="AM396" s="253" t="s">
        <v>4186</v>
      </c>
      <c r="AN396" s="253" t="s">
        <v>4187</v>
      </c>
      <c r="AO396" s="254">
        <f t="shared" si="83"/>
        <v>0</v>
      </c>
      <c r="AP396" s="253" t="s">
        <v>4188</v>
      </c>
      <c r="AQ396" s="74" t="str">
        <f t="shared" si="88"/>
        <v>https://cyberjapandata.gsi.go.jp/portal/sys/v4/symbols/009.png</v>
      </c>
      <c r="AR396" s="254" t="s">
        <v>4189</v>
      </c>
      <c r="AS396" s="254" t="s">
        <v>4190</v>
      </c>
      <c r="AT396" s="265">
        <f t="shared" si="89"/>
        <v>131.86843448898799</v>
      </c>
      <c r="AU396" s="254" t="s">
        <v>4191</v>
      </c>
      <c r="AV396" s="265">
        <f t="shared" si="90"/>
        <v>32.961267963353798</v>
      </c>
      <c r="AW396" s="254" t="s">
        <v>4192</v>
      </c>
      <c r="AX396" s="254" t="s">
        <v>4193</v>
      </c>
      <c r="AY396" s="244" t="str">
        <f t="shared" si="84"/>
        <v>&lt;Placemark&gt;&lt;name&gt;GS-25：ENEOS　セルフ佐伯SS&lt;/name&gt;&lt;Snippet maxLines="0"&gt;&lt;/Snippet&gt;&lt;description&gt;&lt;![CDATA[名称：GS-25：ENEOS　セルフ佐伯SS&lt;br&gt;住所：佐伯市鶴岡西町1丁目180番地&lt;br&gt;施設分類：ガソリンスタンド&lt;br&gt;TEL：0972-24-8960&lt;br&gt;：住民拠点SS&lt;br&gt;：GS-25&lt;br&gt;：&lt;br&gt;]]&gt;&lt;/description&gt;&lt;Style&gt;&lt;IconStyle&gt;&lt;color&gt;FFFFFFFF&lt;/color&gt;&lt;scale&gt;1&lt;/scale&gt;&lt;heading&gt;0&lt;/heading&gt;&lt;Icon&gt;&lt;href&gt;https://cyberjapandata.gsi.go.jp/portal/sys/v4/symbols/009.png&lt;/href&gt;&lt;/Icon&gt;&lt;/IconStyle&gt;&lt;/Style&gt;&lt;Point&gt;&lt;coordinates&gt;131.868434488988,32.9612679633538&lt;/coordinates&gt;&lt;/Point&gt;&lt;/Placemark&gt;</v>
      </c>
    </row>
    <row r="397" spans="1:51">
      <c r="A397" s="198">
        <v>392</v>
      </c>
      <c r="B397" s="211" t="s">
        <v>5222</v>
      </c>
      <c r="C397" s="4" t="str">
        <f t="shared" si="81"/>
        <v>名称：GS-26：ENEOS　森崎SS&lt;br&gt;住所：佐伯市蒲江大字森崎浦145-88&lt;br&gt;施設分類：ガソリンスタンド&lt;br&gt;TEL：0972-44-0100&lt;br&gt;：住民拠点SS&lt;br&gt;：GS-26&lt;br&gt;：&lt;br&gt;</v>
      </c>
      <c r="D397" s="211"/>
      <c r="E397" s="245"/>
      <c r="F397" s="202" t="s">
        <v>4706</v>
      </c>
      <c r="G397" s="202">
        <v>32.8058106369431</v>
      </c>
      <c r="H397" s="202">
        <v>131.89129112822499</v>
      </c>
      <c r="I397" s="245" t="s">
        <v>4284</v>
      </c>
      <c r="J397" s="245" t="s">
        <v>1474</v>
      </c>
      <c r="K397" s="240" t="s">
        <v>1475</v>
      </c>
      <c r="L397" s="240" t="s">
        <v>3283</v>
      </c>
      <c r="M397" s="240" t="s">
        <v>3356</v>
      </c>
      <c r="N397" s="240"/>
      <c r="O397" s="4" t="s">
        <v>4334</v>
      </c>
      <c r="P397" s="246">
        <v>1</v>
      </c>
      <c r="Q397" s="246"/>
      <c r="R397" s="246" t="str">
        <f t="shared" si="78"/>
        <v>FFFFFFFF</v>
      </c>
      <c r="S397" s="202">
        <v>100</v>
      </c>
      <c r="T397" s="202">
        <v>100</v>
      </c>
      <c r="U397" s="202">
        <v>100</v>
      </c>
      <c r="V397" s="202">
        <v>100</v>
      </c>
      <c r="X397" s="242"/>
      <c r="Z397" s="239">
        <f t="shared" si="82"/>
        <v>0</v>
      </c>
      <c r="AA397" s="253" t="s">
        <v>4179</v>
      </c>
      <c r="AB397" s="265" t="str">
        <f t="shared" si="85"/>
        <v>GS-26：ENEOS　森崎SS</v>
      </c>
      <c r="AC397" s="254" t="s">
        <v>4194</v>
      </c>
      <c r="AD397" s="254" t="s">
        <v>4181</v>
      </c>
      <c r="AE397" s="254">
        <f t="shared" si="86"/>
        <v>0</v>
      </c>
      <c r="AF397" s="254" t="s">
        <v>4182</v>
      </c>
      <c r="AG397" s="254" t="s">
        <v>4183</v>
      </c>
      <c r="AH397" s="74" t="str">
        <f t="shared" si="87"/>
        <v>名称：GS-26：ENEOS　森崎SS&lt;br&gt;住所：佐伯市蒲江大字森崎浦145-88&lt;br&gt;施設分類：ガソリンスタンド&lt;br&gt;TEL：0972-44-0100&lt;br&gt;：住民拠点SS&lt;br&gt;：GS-26&lt;br&gt;：&lt;br&gt;</v>
      </c>
      <c r="AI397" s="255" t="s">
        <v>4184</v>
      </c>
      <c r="AJ397" s="253" t="str">
        <f t="shared" si="79"/>
        <v>FFFFFFFF</v>
      </c>
      <c r="AK397" s="253" t="s">
        <v>4185</v>
      </c>
      <c r="AL397" s="265">
        <f t="shared" si="80"/>
        <v>1</v>
      </c>
      <c r="AM397" s="253" t="s">
        <v>4186</v>
      </c>
      <c r="AN397" s="253" t="s">
        <v>4187</v>
      </c>
      <c r="AO397" s="254">
        <f t="shared" si="83"/>
        <v>0</v>
      </c>
      <c r="AP397" s="253" t="s">
        <v>4188</v>
      </c>
      <c r="AQ397" s="74" t="str">
        <f t="shared" si="88"/>
        <v>https://cyberjapandata.gsi.go.jp/portal/sys/v4/symbols/009.png</v>
      </c>
      <c r="AR397" s="254" t="s">
        <v>4189</v>
      </c>
      <c r="AS397" s="254" t="s">
        <v>4190</v>
      </c>
      <c r="AT397" s="265">
        <f t="shared" si="89"/>
        <v>131.89129112822499</v>
      </c>
      <c r="AU397" s="254" t="s">
        <v>4191</v>
      </c>
      <c r="AV397" s="265">
        <f t="shared" si="90"/>
        <v>32.8058106369431</v>
      </c>
      <c r="AW397" s="254" t="s">
        <v>4192</v>
      </c>
      <c r="AX397" s="254" t="s">
        <v>4193</v>
      </c>
      <c r="AY397" s="244" t="str">
        <f t="shared" si="84"/>
        <v>&lt;Placemark&gt;&lt;name&gt;GS-26：ENEOS　森崎SS&lt;/name&gt;&lt;Snippet maxLines="0"&gt;&lt;/Snippet&gt;&lt;description&gt;&lt;![CDATA[名称：GS-26：ENEOS　森崎SS&lt;br&gt;住所：佐伯市蒲江大字森崎浦145-88&lt;br&gt;施設分類：ガソリンスタンド&lt;br&gt;TEL：0972-44-0100&lt;br&gt;：住民拠点SS&lt;br&gt;：GS-26&lt;br&gt;：&lt;br&gt;]]&gt;&lt;/description&gt;&lt;Style&gt;&lt;IconStyle&gt;&lt;color&gt;FFFFFFFF&lt;/color&gt;&lt;scale&gt;1&lt;/scale&gt;&lt;heading&gt;0&lt;/heading&gt;&lt;Icon&gt;&lt;href&gt;https://cyberjapandata.gsi.go.jp/portal/sys/v4/symbols/009.png&lt;/href&gt;&lt;/Icon&gt;&lt;/IconStyle&gt;&lt;/Style&gt;&lt;Point&gt;&lt;coordinates&gt;131.891291128225,32.8058106369431&lt;/coordinates&gt;&lt;/Point&gt;&lt;/Placemark&gt;</v>
      </c>
    </row>
    <row r="398" spans="1:51">
      <c r="A398" s="198">
        <v>393</v>
      </c>
      <c r="B398" s="211" t="s">
        <v>5221</v>
      </c>
      <c r="C398" s="4" t="str">
        <f t="shared" si="81"/>
        <v>名称：GS-27：ENEOS　佐伯駅前SS&lt;br&gt;住所：大分県佐伯市駅前2-9-5&lt;br&gt;施設分類：ガソリンスタンド&lt;br&gt;TEL：0972-23-4925&lt;br&gt;：&lt;br&gt;：GS-27&lt;br&gt;：&lt;br&gt;</v>
      </c>
      <c r="D398" s="211"/>
      <c r="E398" s="245"/>
      <c r="F398" s="202" t="s">
        <v>4707</v>
      </c>
      <c r="G398" s="202">
        <v>32.973654636157299</v>
      </c>
      <c r="H398" s="202">
        <v>131.903091882524</v>
      </c>
      <c r="I398" s="245" t="s">
        <v>4284</v>
      </c>
      <c r="J398" s="245" t="s">
        <v>3358</v>
      </c>
      <c r="K398" s="240" t="s">
        <v>1480</v>
      </c>
      <c r="L398" s="240"/>
      <c r="M398" s="240" t="s">
        <v>3359</v>
      </c>
      <c r="N398" s="240"/>
      <c r="O398" s="4" t="s">
        <v>4334</v>
      </c>
      <c r="P398" s="246">
        <v>1</v>
      </c>
      <c r="Q398" s="246"/>
      <c r="R398" s="246" t="str">
        <f t="shared" si="78"/>
        <v>FFFFFFFF</v>
      </c>
      <c r="S398" s="202">
        <v>100</v>
      </c>
      <c r="T398" s="202">
        <v>100</v>
      </c>
      <c r="U398" s="202">
        <v>100</v>
      </c>
      <c r="V398" s="202">
        <v>100</v>
      </c>
      <c r="X398" s="242"/>
      <c r="Z398" s="239">
        <f t="shared" si="82"/>
        <v>0</v>
      </c>
      <c r="AA398" s="253" t="s">
        <v>4179</v>
      </c>
      <c r="AB398" s="265" t="str">
        <f t="shared" si="85"/>
        <v>GS-27：ENEOS　佐伯駅前SS</v>
      </c>
      <c r="AC398" s="254" t="s">
        <v>4194</v>
      </c>
      <c r="AD398" s="254" t="s">
        <v>4181</v>
      </c>
      <c r="AE398" s="254">
        <f t="shared" si="86"/>
        <v>0</v>
      </c>
      <c r="AF398" s="254" t="s">
        <v>4182</v>
      </c>
      <c r="AG398" s="254" t="s">
        <v>4183</v>
      </c>
      <c r="AH398" s="74" t="str">
        <f t="shared" si="87"/>
        <v>名称：GS-27：ENEOS　佐伯駅前SS&lt;br&gt;住所：大分県佐伯市駅前2-9-5&lt;br&gt;施設分類：ガソリンスタンド&lt;br&gt;TEL：0972-23-4925&lt;br&gt;：&lt;br&gt;：GS-27&lt;br&gt;：&lt;br&gt;</v>
      </c>
      <c r="AI398" s="255" t="s">
        <v>4184</v>
      </c>
      <c r="AJ398" s="253" t="str">
        <f t="shared" si="79"/>
        <v>FFFFFFFF</v>
      </c>
      <c r="AK398" s="253" t="s">
        <v>4185</v>
      </c>
      <c r="AL398" s="265">
        <f t="shared" si="80"/>
        <v>1</v>
      </c>
      <c r="AM398" s="253" t="s">
        <v>4186</v>
      </c>
      <c r="AN398" s="253" t="s">
        <v>4187</v>
      </c>
      <c r="AO398" s="254">
        <f t="shared" si="83"/>
        <v>0</v>
      </c>
      <c r="AP398" s="253" t="s">
        <v>4188</v>
      </c>
      <c r="AQ398" s="74" t="str">
        <f t="shared" si="88"/>
        <v>https://cyberjapandata.gsi.go.jp/portal/sys/v4/symbols/009.png</v>
      </c>
      <c r="AR398" s="254" t="s">
        <v>4189</v>
      </c>
      <c r="AS398" s="254" t="s">
        <v>4190</v>
      </c>
      <c r="AT398" s="265">
        <f t="shared" si="89"/>
        <v>131.903091882524</v>
      </c>
      <c r="AU398" s="254" t="s">
        <v>4191</v>
      </c>
      <c r="AV398" s="265">
        <f t="shared" si="90"/>
        <v>32.973654636157299</v>
      </c>
      <c r="AW398" s="254" t="s">
        <v>4192</v>
      </c>
      <c r="AX398" s="254" t="s">
        <v>4193</v>
      </c>
      <c r="AY398" s="244" t="str">
        <f t="shared" si="84"/>
        <v>&lt;Placemark&gt;&lt;name&gt;GS-27：ENEOS　佐伯駅前SS&lt;/name&gt;&lt;Snippet maxLines="0"&gt;&lt;/Snippet&gt;&lt;description&gt;&lt;![CDATA[名称：GS-27：ENEOS　佐伯駅前SS&lt;br&gt;住所：大分県佐伯市駅前2-9-5&lt;br&gt;施設分類：ガソリンスタンド&lt;br&gt;TEL：0972-23-4925&lt;br&gt;：&lt;br&gt;：GS-27&lt;br&gt;：&lt;br&gt;]]&gt;&lt;/description&gt;&lt;Style&gt;&lt;IconStyle&gt;&lt;color&gt;FFFFFFFF&lt;/color&gt;&lt;scale&gt;1&lt;/scale&gt;&lt;heading&gt;0&lt;/heading&gt;&lt;Icon&gt;&lt;href&gt;https://cyberjapandata.gsi.go.jp/portal/sys/v4/symbols/009.png&lt;/href&gt;&lt;/Icon&gt;&lt;/IconStyle&gt;&lt;/Style&gt;&lt;Point&gt;&lt;coordinates&gt;131.903091882524,32.9736546361573&lt;/coordinates&gt;&lt;/Point&gt;&lt;/Placemark&gt;</v>
      </c>
    </row>
    <row r="399" spans="1:51">
      <c r="A399" s="198">
        <v>394</v>
      </c>
      <c r="B399" s="211" t="s">
        <v>5220</v>
      </c>
      <c r="C399" s="4" t="str">
        <f t="shared" si="81"/>
        <v>名称：GS-28：ENEOS　セルフ豊南SS&lt;br&gt;住所：佐伯市鶴岡町1-1-21&lt;br&gt;施設分類：ガソリンスタンド&lt;br&gt;TEL：0972-23-2890&lt;br&gt;：住民拠点SS&lt;br&gt;：GS-28&lt;br&gt;：&lt;br&gt;</v>
      </c>
      <c r="D399" s="211"/>
      <c r="E399" s="202"/>
      <c r="F399" s="202" t="s">
        <v>4708</v>
      </c>
      <c r="G399" s="202">
        <v>32.957281817232897</v>
      </c>
      <c r="H399" s="202">
        <v>131.883785672442</v>
      </c>
      <c r="I399" s="202" t="s">
        <v>4284</v>
      </c>
      <c r="J399" s="202" t="s">
        <v>1484</v>
      </c>
      <c r="K399" s="240" t="s">
        <v>1393</v>
      </c>
      <c r="L399" s="240" t="s">
        <v>3283</v>
      </c>
      <c r="M399" s="240" t="s">
        <v>3361</v>
      </c>
      <c r="N399" s="240"/>
      <c r="O399" s="4" t="s">
        <v>4334</v>
      </c>
      <c r="P399" s="246">
        <v>1</v>
      </c>
      <c r="Q399" s="246"/>
      <c r="R399" s="246" t="str">
        <f t="shared" si="78"/>
        <v>FFFFFFFF</v>
      </c>
      <c r="S399" s="202">
        <v>100</v>
      </c>
      <c r="T399" s="202">
        <v>100</v>
      </c>
      <c r="U399" s="202">
        <v>100</v>
      </c>
      <c r="V399" s="202">
        <v>100</v>
      </c>
      <c r="X399" s="242"/>
      <c r="Z399" s="239">
        <f t="shared" si="82"/>
        <v>0</v>
      </c>
      <c r="AA399" s="253" t="s">
        <v>4179</v>
      </c>
      <c r="AB399" s="265" t="str">
        <f t="shared" si="85"/>
        <v>GS-28：ENEOS　セルフ豊南SS</v>
      </c>
      <c r="AC399" s="254" t="s">
        <v>4194</v>
      </c>
      <c r="AD399" s="254" t="s">
        <v>4181</v>
      </c>
      <c r="AE399" s="254">
        <f t="shared" si="86"/>
        <v>0</v>
      </c>
      <c r="AF399" s="254" t="s">
        <v>4182</v>
      </c>
      <c r="AG399" s="254" t="s">
        <v>4183</v>
      </c>
      <c r="AH399" s="74" t="str">
        <f t="shared" si="87"/>
        <v>名称：GS-28：ENEOS　セルフ豊南SS&lt;br&gt;住所：佐伯市鶴岡町1-1-21&lt;br&gt;施設分類：ガソリンスタンド&lt;br&gt;TEL：0972-23-2890&lt;br&gt;：住民拠点SS&lt;br&gt;：GS-28&lt;br&gt;：&lt;br&gt;</v>
      </c>
      <c r="AI399" s="255" t="s">
        <v>4184</v>
      </c>
      <c r="AJ399" s="253" t="str">
        <f t="shared" si="79"/>
        <v>FFFFFFFF</v>
      </c>
      <c r="AK399" s="253" t="s">
        <v>4185</v>
      </c>
      <c r="AL399" s="265">
        <f t="shared" si="80"/>
        <v>1</v>
      </c>
      <c r="AM399" s="253" t="s">
        <v>4186</v>
      </c>
      <c r="AN399" s="253" t="s">
        <v>4187</v>
      </c>
      <c r="AO399" s="254">
        <f t="shared" si="83"/>
        <v>0</v>
      </c>
      <c r="AP399" s="253" t="s">
        <v>4188</v>
      </c>
      <c r="AQ399" s="74" t="str">
        <f t="shared" si="88"/>
        <v>https://cyberjapandata.gsi.go.jp/portal/sys/v4/symbols/009.png</v>
      </c>
      <c r="AR399" s="254" t="s">
        <v>4189</v>
      </c>
      <c r="AS399" s="254" t="s">
        <v>4190</v>
      </c>
      <c r="AT399" s="265">
        <f t="shared" si="89"/>
        <v>131.883785672442</v>
      </c>
      <c r="AU399" s="254" t="s">
        <v>4191</v>
      </c>
      <c r="AV399" s="265">
        <f t="shared" si="90"/>
        <v>32.957281817232897</v>
      </c>
      <c r="AW399" s="254" t="s">
        <v>4192</v>
      </c>
      <c r="AX399" s="254" t="s">
        <v>4193</v>
      </c>
      <c r="AY399" s="244" t="str">
        <f t="shared" si="84"/>
        <v>&lt;Placemark&gt;&lt;name&gt;GS-28：ENEOS　セルフ豊南SS&lt;/name&gt;&lt;Snippet maxLines="0"&gt;&lt;/Snippet&gt;&lt;description&gt;&lt;![CDATA[名称：GS-28：ENEOS　セルフ豊南SS&lt;br&gt;住所：佐伯市鶴岡町1-1-21&lt;br&gt;施設分類：ガソリンスタンド&lt;br&gt;TEL：0972-23-2890&lt;br&gt;：住民拠点SS&lt;br&gt;：GS-28&lt;br&gt;：&lt;br&gt;]]&gt;&lt;/description&gt;&lt;Style&gt;&lt;IconStyle&gt;&lt;color&gt;FFFFFFFF&lt;/color&gt;&lt;scale&gt;1&lt;/scale&gt;&lt;heading&gt;0&lt;/heading&gt;&lt;Icon&gt;&lt;href&gt;https://cyberjapandata.gsi.go.jp/portal/sys/v4/symbols/009.png&lt;/href&gt;&lt;/Icon&gt;&lt;/IconStyle&gt;&lt;/Style&gt;&lt;Point&gt;&lt;coordinates&gt;131.883785672442,32.9572818172329&lt;/coordinates&gt;&lt;/Point&gt;&lt;/Placemark&gt;</v>
      </c>
    </row>
    <row r="400" spans="1:51">
      <c r="A400" s="198">
        <v>395</v>
      </c>
      <c r="B400" s="211" t="s">
        <v>5219</v>
      </c>
      <c r="C400" s="4" t="str">
        <f t="shared" si="81"/>
        <v>名称：GS-29：ENEOS　城東橋SS&lt;br&gt;住所：佐伯市中村南町9-12&lt;br&gt;施設分類：ガソリンスタンド&lt;br&gt;TEL：0972-23-2109&lt;br&gt;：&lt;br&gt;：GS-29&lt;br&gt;：&lt;br&gt;</v>
      </c>
      <c r="D400" s="211"/>
      <c r="E400" s="202"/>
      <c r="F400" s="202" t="s">
        <v>4709</v>
      </c>
      <c r="G400" s="202">
        <v>32.9584832515825</v>
      </c>
      <c r="H400" s="202">
        <v>131.89828162888799</v>
      </c>
      <c r="I400" s="202" t="s">
        <v>4284</v>
      </c>
      <c r="J400" s="202" t="s">
        <v>3363</v>
      </c>
      <c r="K400" s="240" t="s">
        <v>1489</v>
      </c>
      <c r="L400" s="240"/>
      <c r="M400" s="240" t="s">
        <v>3364</v>
      </c>
      <c r="N400" s="240"/>
      <c r="O400" s="4" t="s">
        <v>4334</v>
      </c>
      <c r="P400" s="246">
        <v>1</v>
      </c>
      <c r="Q400" s="246"/>
      <c r="R400" s="246" t="str">
        <f t="shared" si="78"/>
        <v>FFFFFFFF</v>
      </c>
      <c r="S400" s="202">
        <v>100</v>
      </c>
      <c r="T400" s="202">
        <v>100</v>
      </c>
      <c r="U400" s="202">
        <v>100</v>
      </c>
      <c r="V400" s="202">
        <v>100</v>
      </c>
      <c r="X400" s="242"/>
      <c r="Z400" s="239">
        <f t="shared" si="82"/>
        <v>0</v>
      </c>
      <c r="AA400" s="253" t="s">
        <v>4179</v>
      </c>
      <c r="AB400" s="265" t="str">
        <f t="shared" si="85"/>
        <v>GS-29：ENEOS　城東橋SS</v>
      </c>
      <c r="AC400" s="254" t="s">
        <v>4194</v>
      </c>
      <c r="AD400" s="254" t="s">
        <v>4181</v>
      </c>
      <c r="AE400" s="254">
        <f t="shared" si="86"/>
        <v>0</v>
      </c>
      <c r="AF400" s="254" t="s">
        <v>4182</v>
      </c>
      <c r="AG400" s="254" t="s">
        <v>4183</v>
      </c>
      <c r="AH400" s="74" t="str">
        <f t="shared" si="87"/>
        <v>名称：GS-29：ENEOS　城東橋SS&lt;br&gt;住所：佐伯市中村南町9-12&lt;br&gt;施設分類：ガソリンスタンド&lt;br&gt;TEL：0972-23-2109&lt;br&gt;：&lt;br&gt;：GS-29&lt;br&gt;：&lt;br&gt;</v>
      </c>
      <c r="AI400" s="255" t="s">
        <v>4184</v>
      </c>
      <c r="AJ400" s="253" t="str">
        <f t="shared" si="79"/>
        <v>FFFFFFFF</v>
      </c>
      <c r="AK400" s="253" t="s">
        <v>4185</v>
      </c>
      <c r="AL400" s="265">
        <f t="shared" si="80"/>
        <v>1</v>
      </c>
      <c r="AM400" s="253" t="s">
        <v>4186</v>
      </c>
      <c r="AN400" s="253" t="s">
        <v>4187</v>
      </c>
      <c r="AO400" s="254">
        <f t="shared" si="83"/>
        <v>0</v>
      </c>
      <c r="AP400" s="253" t="s">
        <v>4188</v>
      </c>
      <c r="AQ400" s="74" t="str">
        <f t="shared" si="88"/>
        <v>https://cyberjapandata.gsi.go.jp/portal/sys/v4/symbols/009.png</v>
      </c>
      <c r="AR400" s="254" t="s">
        <v>4189</v>
      </c>
      <c r="AS400" s="254" t="s">
        <v>4190</v>
      </c>
      <c r="AT400" s="265">
        <f t="shared" si="89"/>
        <v>131.89828162888799</v>
      </c>
      <c r="AU400" s="254" t="s">
        <v>4191</v>
      </c>
      <c r="AV400" s="265">
        <f t="shared" si="90"/>
        <v>32.9584832515825</v>
      </c>
      <c r="AW400" s="254" t="s">
        <v>4192</v>
      </c>
      <c r="AX400" s="254" t="s">
        <v>4193</v>
      </c>
      <c r="AY400" s="244" t="str">
        <f t="shared" si="84"/>
        <v>&lt;Placemark&gt;&lt;name&gt;GS-29：ENEOS　城東橋SS&lt;/name&gt;&lt;Snippet maxLines="0"&gt;&lt;/Snippet&gt;&lt;description&gt;&lt;![CDATA[名称：GS-29：ENEOS　城東橋SS&lt;br&gt;住所：佐伯市中村南町9-12&lt;br&gt;施設分類：ガソリンスタンド&lt;br&gt;TEL：0972-23-2109&lt;br&gt;：&lt;br&gt;：GS-29&lt;br&gt;：&lt;br&gt;]]&gt;&lt;/description&gt;&lt;Style&gt;&lt;IconStyle&gt;&lt;color&gt;FFFFFFFF&lt;/color&gt;&lt;scale&gt;1&lt;/scale&gt;&lt;heading&gt;0&lt;/heading&gt;&lt;Icon&gt;&lt;href&gt;https://cyberjapandata.gsi.go.jp/portal/sys/v4/symbols/009.png&lt;/href&gt;&lt;/Icon&gt;&lt;/IconStyle&gt;&lt;/Style&gt;&lt;Point&gt;&lt;coordinates&gt;131.898281628888,32.9584832515825&lt;/coordinates&gt;&lt;/Point&gt;&lt;/Placemark&gt;</v>
      </c>
    </row>
    <row r="401" spans="1:51">
      <c r="A401" s="198">
        <v>396</v>
      </c>
      <c r="B401" s="211" t="s">
        <v>5218</v>
      </c>
      <c r="C401" s="4" t="str">
        <f t="shared" si="81"/>
        <v>名称：GS-30：山本石油　城南SS&lt;br&gt;住所：佐伯市城南町24-12&lt;br&gt;施設分類：ガソリンスタンド&lt;br&gt;TEL：0972-23-7677&lt;br&gt;：&lt;br&gt;：GS-30&lt;br&gt;：&lt;br&gt;</v>
      </c>
      <c r="D401" s="211"/>
      <c r="E401" s="202"/>
      <c r="F401" s="202" t="s">
        <v>4710</v>
      </c>
      <c r="G401" s="202">
        <v>32.953949513655601</v>
      </c>
      <c r="H401" s="202">
        <v>131.88726919915899</v>
      </c>
      <c r="I401" s="202" t="s">
        <v>4284</v>
      </c>
      <c r="J401" s="202" t="s">
        <v>3367</v>
      </c>
      <c r="K401" s="240" t="s">
        <v>1527</v>
      </c>
      <c r="L401" s="240"/>
      <c r="M401" s="240" t="s">
        <v>3368</v>
      </c>
      <c r="N401" s="240"/>
      <c r="O401" s="4" t="s">
        <v>4334</v>
      </c>
      <c r="P401" s="246">
        <v>1</v>
      </c>
      <c r="Q401" s="246"/>
      <c r="R401" s="246" t="str">
        <f t="shared" si="78"/>
        <v>FFFFFFFF</v>
      </c>
      <c r="S401" s="202">
        <v>100</v>
      </c>
      <c r="T401" s="202">
        <v>100</v>
      </c>
      <c r="U401" s="202">
        <v>100</v>
      </c>
      <c r="V401" s="202">
        <v>100</v>
      </c>
      <c r="X401" s="242"/>
      <c r="Z401" s="239">
        <f t="shared" si="82"/>
        <v>0</v>
      </c>
      <c r="AA401" s="253" t="s">
        <v>4179</v>
      </c>
      <c r="AB401" s="265" t="str">
        <f t="shared" si="85"/>
        <v>GS-30：山本石油　城南SS</v>
      </c>
      <c r="AC401" s="254" t="s">
        <v>4194</v>
      </c>
      <c r="AD401" s="254" t="s">
        <v>4181</v>
      </c>
      <c r="AE401" s="254">
        <f t="shared" si="86"/>
        <v>0</v>
      </c>
      <c r="AF401" s="254" t="s">
        <v>4182</v>
      </c>
      <c r="AG401" s="254" t="s">
        <v>4183</v>
      </c>
      <c r="AH401" s="74" t="str">
        <f t="shared" si="87"/>
        <v>名称：GS-30：山本石油　城南SS&lt;br&gt;住所：佐伯市城南町24-12&lt;br&gt;施設分類：ガソリンスタンド&lt;br&gt;TEL：0972-23-7677&lt;br&gt;：&lt;br&gt;：GS-30&lt;br&gt;：&lt;br&gt;</v>
      </c>
      <c r="AI401" s="255" t="s">
        <v>4184</v>
      </c>
      <c r="AJ401" s="253" t="str">
        <f t="shared" si="79"/>
        <v>FFFFFFFF</v>
      </c>
      <c r="AK401" s="253" t="s">
        <v>4185</v>
      </c>
      <c r="AL401" s="265">
        <f t="shared" si="80"/>
        <v>1</v>
      </c>
      <c r="AM401" s="253" t="s">
        <v>4186</v>
      </c>
      <c r="AN401" s="253" t="s">
        <v>4187</v>
      </c>
      <c r="AO401" s="254">
        <f t="shared" si="83"/>
        <v>0</v>
      </c>
      <c r="AP401" s="253" t="s">
        <v>4188</v>
      </c>
      <c r="AQ401" s="74" t="str">
        <f t="shared" si="88"/>
        <v>https://cyberjapandata.gsi.go.jp/portal/sys/v4/symbols/009.png</v>
      </c>
      <c r="AR401" s="254" t="s">
        <v>4189</v>
      </c>
      <c r="AS401" s="254" t="s">
        <v>4190</v>
      </c>
      <c r="AT401" s="265">
        <f t="shared" si="89"/>
        <v>131.88726919915899</v>
      </c>
      <c r="AU401" s="254" t="s">
        <v>4191</v>
      </c>
      <c r="AV401" s="265">
        <f t="shared" si="90"/>
        <v>32.953949513655601</v>
      </c>
      <c r="AW401" s="254" t="s">
        <v>4192</v>
      </c>
      <c r="AX401" s="254" t="s">
        <v>4193</v>
      </c>
      <c r="AY401" s="244" t="str">
        <f t="shared" si="84"/>
        <v>&lt;Placemark&gt;&lt;name&gt;GS-30：山本石油　城南SS&lt;/name&gt;&lt;Snippet maxLines="0"&gt;&lt;/Snippet&gt;&lt;description&gt;&lt;![CDATA[名称：GS-30：山本石油　城南SS&lt;br&gt;住所：佐伯市城南町24-12&lt;br&gt;施設分類：ガソリンスタンド&lt;br&gt;TEL：0972-23-7677&lt;br&gt;：&lt;br&gt;：GS-30&lt;br&gt;：&lt;br&gt;]]&gt;&lt;/description&gt;&lt;Style&gt;&lt;IconStyle&gt;&lt;color&gt;FFFFFFFF&lt;/color&gt;&lt;scale&gt;1&lt;/scale&gt;&lt;heading&gt;0&lt;/heading&gt;&lt;Icon&gt;&lt;href&gt;https://cyberjapandata.gsi.go.jp/portal/sys/v4/symbols/009.png&lt;/href&gt;&lt;/Icon&gt;&lt;/IconStyle&gt;&lt;/Style&gt;&lt;Point&gt;&lt;coordinates&gt;131.887269199159,32.9539495136556&lt;/coordinates&gt;&lt;/Point&gt;&lt;/Placemark&gt;</v>
      </c>
    </row>
    <row r="402" spans="1:51">
      <c r="A402" s="198">
        <v>397</v>
      </c>
      <c r="B402" s="211" t="s">
        <v>5217</v>
      </c>
      <c r="C402" s="4" t="str">
        <f t="shared" si="81"/>
        <v>名称：GS-31：apollostation 佐伯駅前SS&lt;br&gt;住所：佐伯市駅前１丁目５−２１&lt;br&gt;施設分類：ガソリンスタンド&lt;br&gt;TEL：0972-23-1617&lt;br&gt;：&lt;br&gt;：GS-31&lt;br&gt;：&lt;br&gt;</v>
      </c>
      <c r="D402" s="211"/>
      <c r="E402" s="245"/>
      <c r="F402" s="202" t="s">
        <v>4711</v>
      </c>
      <c r="G402" s="202">
        <v>32.971822738462798</v>
      </c>
      <c r="H402" s="202">
        <v>131.90358987700299</v>
      </c>
      <c r="I402" s="202" t="s">
        <v>4284</v>
      </c>
      <c r="J402" s="202" t="s">
        <v>3370</v>
      </c>
      <c r="K402" s="240" t="s">
        <v>1576</v>
      </c>
      <c r="L402" s="240"/>
      <c r="M402" s="240" t="s">
        <v>3371</v>
      </c>
      <c r="N402" s="240"/>
      <c r="O402" s="4" t="s">
        <v>4334</v>
      </c>
      <c r="P402" s="246">
        <v>1</v>
      </c>
      <c r="Q402" s="246"/>
      <c r="R402" s="246" t="str">
        <f t="shared" si="78"/>
        <v>FFFFFFFF</v>
      </c>
      <c r="S402" s="202">
        <v>100</v>
      </c>
      <c r="T402" s="202">
        <v>100</v>
      </c>
      <c r="U402" s="202">
        <v>100</v>
      </c>
      <c r="V402" s="202">
        <v>100</v>
      </c>
      <c r="X402" s="242"/>
      <c r="Z402" s="239">
        <f t="shared" si="82"/>
        <v>0</v>
      </c>
      <c r="AA402" s="253" t="s">
        <v>4179</v>
      </c>
      <c r="AB402" s="265" t="str">
        <f t="shared" si="85"/>
        <v>GS-31：apollostation 佐伯駅前SS</v>
      </c>
      <c r="AC402" s="254" t="s">
        <v>4194</v>
      </c>
      <c r="AD402" s="254" t="s">
        <v>4181</v>
      </c>
      <c r="AE402" s="254">
        <f t="shared" si="86"/>
        <v>0</v>
      </c>
      <c r="AF402" s="254" t="s">
        <v>4182</v>
      </c>
      <c r="AG402" s="254" t="s">
        <v>4183</v>
      </c>
      <c r="AH402" s="74" t="str">
        <f t="shared" si="87"/>
        <v>名称：GS-31：apollostation 佐伯駅前SS&lt;br&gt;住所：佐伯市駅前１丁目５−２１&lt;br&gt;施設分類：ガソリンスタンド&lt;br&gt;TEL：0972-23-1617&lt;br&gt;：&lt;br&gt;：GS-31&lt;br&gt;：&lt;br&gt;</v>
      </c>
      <c r="AI402" s="255" t="s">
        <v>4184</v>
      </c>
      <c r="AJ402" s="253" t="str">
        <f t="shared" si="79"/>
        <v>FFFFFFFF</v>
      </c>
      <c r="AK402" s="253" t="s">
        <v>4185</v>
      </c>
      <c r="AL402" s="265">
        <f t="shared" si="80"/>
        <v>1</v>
      </c>
      <c r="AM402" s="253" t="s">
        <v>4186</v>
      </c>
      <c r="AN402" s="253" t="s">
        <v>4187</v>
      </c>
      <c r="AO402" s="254">
        <f t="shared" si="83"/>
        <v>0</v>
      </c>
      <c r="AP402" s="253" t="s">
        <v>4188</v>
      </c>
      <c r="AQ402" s="74" t="str">
        <f t="shared" si="88"/>
        <v>https://cyberjapandata.gsi.go.jp/portal/sys/v4/symbols/009.png</v>
      </c>
      <c r="AR402" s="254" t="s">
        <v>4189</v>
      </c>
      <c r="AS402" s="254" t="s">
        <v>4190</v>
      </c>
      <c r="AT402" s="265">
        <f t="shared" si="89"/>
        <v>131.90358987700299</v>
      </c>
      <c r="AU402" s="254" t="s">
        <v>4191</v>
      </c>
      <c r="AV402" s="265">
        <f t="shared" si="90"/>
        <v>32.971822738462798</v>
      </c>
      <c r="AW402" s="254" t="s">
        <v>4192</v>
      </c>
      <c r="AX402" s="254" t="s">
        <v>4193</v>
      </c>
      <c r="AY402" s="244" t="str">
        <f t="shared" si="84"/>
        <v>&lt;Placemark&gt;&lt;name&gt;GS-31：apollostation 佐伯駅前SS&lt;/name&gt;&lt;Snippet maxLines="0"&gt;&lt;/Snippet&gt;&lt;description&gt;&lt;![CDATA[名称：GS-31：apollostation 佐伯駅前SS&lt;br&gt;住所：佐伯市駅前１丁目５−２１&lt;br&gt;施設分類：ガソリンスタンド&lt;br&gt;TEL：0972-23-1617&lt;br&gt;：&lt;br&gt;：GS-31&lt;br&gt;：&lt;br&gt;]]&gt;&lt;/description&gt;&lt;Style&gt;&lt;IconStyle&gt;&lt;color&gt;FFFFFFFF&lt;/color&gt;&lt;scale&gt;1&lt;/scale&gt;&lt;heading&gt;0&lt;/heading&gt;&lt;Icon&gt;&lt;href&gt;https://cyberjapandata.gsi.go.jp/portal/sys/v4/symbols/009.png&lt;/href&gt;&lt;/Icon&gt;&lt;/IconStyle&gt;&lt;/Style&gt;&lt;Point&gt;&lt;coordinates&gt;131.903589877003,32.9718227384628&lt;/coordinates&gt;&lt;/Point&gt;&lt;/Placemark&gt;</v>
      </c>
    </row>
    <row r="403" spans="1:51">
      <c r="A403" s="198">
        <v>398</v>
      </c>
      <c r="B403" s="211" t="s">
        <v>5216</v>
      </c>
      <c r="C403" s="4" t="str">
        <f t="shared" si="81"/>
        <v>名称：GS-32：山本石油販売　上岡SS&lt;br&gt;住所：佐伯市上岡595-1&lt;br&gt;施設分類：ガソリンスタンド&lt;br&gt;TEL：0972-23-7296&lt;br&gt;：住民拠点SS&lt;br&gt;：GS-32&lt;br&gt;：&lt;br&gt;</v>
      </c>
      <c r="D403" s="211"/>
      <c r="E403" s="245"/>
      <c r="F403" s="202" t="s">
        <v>4712</v>
      </c>
      <c r="G403" s="202">
        <v>32.959285444203203</v>
      </c>
      <c r="H403" s="202">
        <v>131.869291992353</v>
      </c>
      <c r="I403" s="245" t="s">
        <v>4284</v>
      </c>
      <c r="J403" s="245" t="s">
        <v>1530</v>
      </c>
      <c r="K403" s="240" t="s">
        <v>1400</v>
      </c>
      <c r="L403" s="240" t="s">
        <v>3283</v>
      </c>
      <c r="M403" s="240" t="s">
        <v>3373</v>
      </c>
      <c r="N403" s="240"/>
      <c r="O403" s="4" t="s">
        <v>4334</v>
      </c>
      <c r="P403" s="246">
        <v>1</v>
      </c>
      <c r="Q403" s="246"/>
      <c r="R403" s="246" t="str">
        <f t="shared" si="78"/>
        <v>FFFFFFFF</v>
      </c>
      <c r="S403" s="202">
        <v>100</v>
      </c>
      <c r="T403" s="202">
        <v>100</v>
      </c>
      <c r="U403" s="202">
        <v>100</v>
      </c>
      <c r="V403" s="202">
        <v>100</v>
      </c>
      <c r="X403" s="242"/>
      <c r="Z403" s="239">
        <f t="shared" si="82"/>
        <v>0</v>
      </c>
      <c r="AA403" s="253" t="s">
        <v>4179</v>
      </c>
      <c r="AB403" s="265" t="str">
        <f t="shared" si="85"/>
        <v>GS-32：山本石油販売　上岡SS</v>
      </c>
      <c r="AC403" s="254" t="s">
        <v>4194</v>
      </c>
      <c r="AD403" s="254" t="s">
        <v>4181</v>
      </c>
      <c r="AE403" s="254">
        <f t="shared" si="86"/>
        <v>0</v>
      </c>
      <c r="AF403" s="254" t="s">
        <v>4182</v>
      </c>
      <c r="AG403" s="254" t="s">
        <v>4183</v>
      </c>
      <c r="AH403" s="74" t="str">
        <f t="shared" si="87"/>
        <v>名称：GS-32：山本石油販売　上岡SS&lt;br&gt;住所：佐伯市上岡595-1&lt;br&gt;施設分類：ガソリンスタンド&lt;br&gt;TEL：0972-23-7296&lt;br&gt;：住民拠点SS&lt;br&gt;：GS-32&lt;br&gt;：&lt;br&gt;</v>
      </c>
      <c r="AI403" s="255" t="s">
        <v>4184</v>
      </c>
      <c r="AJ403" s="253" t="str">
        <f t="shared" si="79"/>
        <v>FFFFFFFF</v>
      </c>
      <c r="AK403" s="253" t="s">
        <v>4185</v>
      </c>
      <c r="AL403" s="265">
        <f t="shared" si="80"/>
        <v>1</v>
      </c>
      <c r="AM403" s="253" t="s">
        <v>4186</v>
      </c>
      <c r="AN403" s="253" t="s">
        <v>4187</v>
      </c>
      <c r="AO403" s="254">
        <f t="shared" si="83"/>
        <v>0</v>
      </c>
      <c r="AP403" s="253" t="s">
        <v>4188</v>
      </c>
      <c r="AQ403" s="74" t="str">
        <f t="shared" si="88"/>
        <v>https://cyberjapandata.gsi.go.jp/portal/sys/v4/symbols/009.png</v>
      </c>
      <c r="AR403" s="254" t="s">
        <v>4189</v>
      </c>
      <c r="AS403" s="254" t="s">
        <v>4190</v>
      </c>
      <c r="AT403" s="265">
        <f t="shared" si="89"/>
        <v>131.869291992353</v>
      </c>
      <c r="AU403" s="254" t="s">
        <v>4191</v>
      </c>
      <c r="AV403" s="265">
        <f t="shared" si="90"/>
        <v>32.959285444203203</v>
      </c>
      <c r="AW403" s="254" t="s">
        <v>4192</v>
      </c>
      <c r="AX403" s="254" t="s">
        <v>4193</v>
      </c>
      <c r="AY403" s="244" t="str">
        <f t="shared" si="84"/>
        <v>&lt;Placemark&gt;&lt;name&gt;GS-32：山本石油販売　上岡SS&lt;/name&gt;&lt;Snippet maxLines="0"&gt;&lt;/Snippet&gt;&lt;description&gt;&lt;![CDATA[名称：GS-32：山本石油販売　上岡SS&lt;br&gt;住所：佐伯市上岡595-1&lt;br&gt;施設分類：ガソリンスタンド&lt;br&gt;TEL：0972-23-7296&lt;br&gt;：住民拠点SS&lt;br&gt;：GS-32&lt;br&gt;：&lt;br&gt;]]&gt;&lt;/description&gt;&lt;Style&gt;&lt;IconStyle&gt;&lt;color&gt;FFFFFFFF&lt;/color&gt;&lt;scale&gt;1&lt;/scale&gt;&lt;heading&gt;0&lt;/heading&gt;&lt;Icon&gt;&lt;href&gt;https://cyberjapandata.gsi.go.jp/portal/sys/v4/symbols/009.png&lt;/href&gt;&lt;/Icon&gt;&lt;/IconStyle&gt;&lt;/Style&gt;&lt;Point&gt;&lt;coordinates&gt;131.869291992353,32.9592854442032&lt;/coordinates&gt;&lt;/Point&gt;&lt;/Placemark&gt;</v>
      </c>
    </row>
    <row r="404" spans="1:51">
      <c r="A404" s="198">
        <v>399</v>
      </c>
      <c r="B404" s="211" t="s">
        <v>5215</v>
      </c>
      <c r="C404" s="4" t="str">
        <f t="shared" si="81"/>
        <v>名称：GS-33：apollostation 米水津SS&lt;br&gt;住所：佐伯市米水津大字浦代浦1102-2&lt;br&gt;施設分類：ガソリンスタンド&lt;br&gt;TEL：0972-35-6216&lt;br&gt;：&lt;br&gt;：GS-33&lt;br&gt;：&lt;br&gt;</v>
      </c>
      <c r="D404" s="211"/>
      <c r="E404" s="245"/>
      <c r="F404" s="202" t="s">
        <v>4713</v>
      </c>
      <c r="G404" s="202">
        <v>32.921955757406302</v>
      </c>
      <c r="H404" s="202">
        <v>131.97188391606201</v>
      </c>
      <c r="I404" s="245" t="s">
        <v>4284</v>
      </c>
      <c r="J404" s="245" t="s">
        <v>1580</v>
      </c>
      <c r="K404" s="240" t="s">
        <v>1581</v>
      </c>
      <c r="L404" s="240"/>
      <c r="M404" s="240" t="s">
        <v>3375</v>
      </c>
      <c r="N404" s="240"/>
      <c r="O404" s="4" t="s">
        <v>4334</v>
      </c>
      <c r="P404" s="246">
        <v>1</v>
      </c>
      <c r="Q404" s="246"/>
      <c r="R404" s="246" t="str">
        <f t="shared" si="78"/>
        <v>FFFFFFFF</v>
      </c>
      <c r="S404" s="202">
        <v>100</v>
      </c>
      <c r="T404" s="202">
        <v>100</v>
      </c>
      <c r="U404" s="202">
        <v>100</v>
      </c>
      <c r="V404" s="202">
        <v>100</v>
      </c>
      <c r="X404" s="242"/>
      <c r="Z404" s="239">
        <f t="shared" si="82"/>
        <v>0</v>
      </c>
      <c r="AA404" s="253" t="s">
        <v>4179</v>
      </c>
      <c r="AB404" s="265" t="str">
        <f t="shared" si="85"/>
        <v>GS-33：apollostation 米水津SS</v>
      </c>
      <c r="AC404" s="254" t="s">
        <v>4194</v>
      </c>
      <c r="AD404" s="254" t="s">
        <v>4181</v>
      </c>
      <c r="AE404" s="254">
        <f t="shared" si="86"/>
        <v>0</v>
      </c>
      <c r="AF404" s="254" t="s">
        <v>4182</v>
      </c>
      <c r="AG404" s="254" t="s">
        <v>4183</v>
      </c>
      <c r="AH404" s="74" t="str">
        <f t="shared" si="87"/>
        <v>名称：GS-33：apollostation 米水津SS&lt;br&gt;住所：佐伯市米水津大字浦代浦1102-2&lt;br&gt;施設分類：ガソリンスタンド&lt;br&gt;TEL：0972-35-6216&lt;br&gt;：&lt;br&gt;：GS-33&lt;br&gt;：&lt;br&gt;</v>
      </c>
      <c r="AI404" s="255" t="s">
        <v>4184</v>
      </c>
      <c r="AJ404" s="253" t="str">
        <f t="shared" si="79"/>
        <v>FFFFFFFF</v>
      </c>
      <c r="AK404" s="253" t="s">
        <v>4185</v>
      </c>
      <c r="AL404" s="265">
        <f t="shared" si="80"/>
        <v>1</v>
      </c>
      <c r="AM404" s="253" t="s">
        <v>4186</v>
      </c>
      <c r="AN404" s="253" t="s">
        <v>4187</v>
      </c>
      <c r="AO404" s="254">
        <f t="shared" si="83"/>
        <v>0</v>
      </c>
      <c r="AP404" s="253" t="s">
        <v>4188</v>
      </c>
      <c r="AQ404" s="74" t="str">
        <f t="shared" si="88"/>
        <v>https://cyberjapandata.gsi.go.jp/portal/sys/v4/symbols/009.png</v>
      </c>
      <c r="AR404" s="254" t="s">
        <v>4189</v>
      </c>
      <c r="AS404" s="254" t="s">
        <v>4190</v>
      </c>
      <c r="AT404" s="265">
        <f t="shared" si="89"/>
        <v>131.97188391606201</v>
      </c>
      <c r="AU404" s="254" t="s">
        <v>4191</v>
      </c>
      <c r="AV404" s="265">
        <f t="shared" si="90"/>
        <v>32.921955757406302</v>
      </c>
      <c r="AW404" s="254" t="s">
        <v>4192</v>
      </c>
      <c r="AX404" s="254" t="s">
        <v>4193</v>
      </c>
      <c r="AY404" s="244" t="str">
        <f t="shared" si="84"/>
        <v>&lt;Placemark&gt;&lt;name&gt;GS-33：apollostation 米水津SS&lt;/name&gt;&lt;Snippet maxLines="0"&gt;&lt;/Snippet&gt;&lt;description&gt;&lt;![CDATA[名称：GS-33：apollostation 米水津SS&lt;br&gt;住所：佐伯市米水津大字浦代浦1102-2&lt;br&gt;施設分類：ガソリンスタンド&lt;br&gt;TEL：0972-35-6216&lt;br&gt;：&lt;br&gt;：GS-33&lt;br&gt;：&lt;br&gt;]]&gt;&lt;/description&gt;&lt;Style&gt;&lt;IconStyle&gt;&lt;color&gt;FFFFFFFF&lt;/color&gt;&lt;scale&gt;1&lt;/scale&gt;&lt;heading&gt;0&lt;/heading&gt;&lt;Icon&gt;&lt;href&gt;https://cyberjapandata.gsi.go.jp/portal/sys/v4/symbols/009.png&lt;/href&gt;&lt;/Icon&gt;&lt;/IconStyle&gt;&lt;/Style&gt;&lt;Point&gt;&lt;coordinates&gt;131.971883916062,32.9219557574063&lt;/coordinates&gt;&lt;/Point&gt;&lt;/Placemark&gt;</v>
      </c>
    </row>
    <row r="405" spans="1:51">
      <c r="A405" s="198">
        <v>400</v>
      </c>
      <c r="B405" s="211" t="s">
        <v>5214</v>
      </c>
      <c r="C405" s="4" t="str">
        <f t="shared" si="81"/>
        <v>名称：GS-34：JFおおいた　鶴見支店給油所&lt;br&gt;住所：佐伯市鶴見大字地松浦206-18&lt;br&gt;施設分類：ガソリンスタンド&lt;br&gt;TEL：0972-33-1121&lt;br&gt;：住民拠点SS&lt;br&gt;：GS-34&lt;br&gt;：&lt;br&gt;</v>
      </c>
      <c r="D405" s="211"/>
      <c r="E405" s="245"/>
      <c r="F405" s="202" t="s">
        <v>4714</v>
      </c>
      <c r="G405" s="202">
        <v>32.953204740964303</v>
      </c>
      <c r="H405" s="202">
        <v>131.95311090255399</v>
      </c>
      <c r="I405" s="202" t="s">
        <v>4284</v>
      </c>
      <c r="J405" s="202" t="s">
        <v>1601</v>
      </c>
      <c r="K405" s="240" t="s">
        <v>1403</v>
      </c>
      <c r="L405" s="240" t="s">
        <v>3283</v>
      </c>
      <c r="M405" s="240" t="s">
        <v>3377</v>
      </c>
      <c r="N405" s="240"/>
      <c r="O405" s="4" t="s">
        <v>4334</v>
      </c>
      <c r="P405" s="246">
        <v>1</v>
      </c>
      <c r="Q405" s="246"/>
      <c r="R405" s="246" t="str">
        <f t="shared" si="78"/>
        <v>FFFFFFFF</v>
      </c>
      <c r="S405" s="202">
        <v>100</v>
      </c>
      <c r="T405" s="202">
        <v>100</v>
      </c>
      <c r="U405" s="202">
        <v>100</v>
      </c>
      <c r="V405" s="202">
        <v>100</v>
      </c>
      <c r="X405" s="242"/>
      <c r="Z405" s="239">
        <f t="shared" si="82"/>
        <v>0</v>
      </c>
      <c r="AA405" s="253" t="s">
        <v>4179</v>
      </c>
      <c r="AB405" s="265" t="str">
        <f t="shared" si="85"/>
        <v>GS-34：JFおおいた　鶴見支店給油所</v>
      </c>
      <c r="AC405" s="254" t="s">
        <v>4194</v>
      </c>
      <c r="AD405" s="254" t="s">
        <v>4181</v>
      </c>
      <c r="AE405" s="254">
        <f t="shared" si="86"/>
        <v>0</v>
      </c>
      <c r="AF405" s="254" t="s">
        <v>4182</v>
      </c>
      <c r="AG405" s="254" t="s">
        <v>4183</v>
      </c>
      <c r="AH405" s="74" t="str">
        <f t="shared" si="87"/>
        <v>名称：GS-34：JFおおいた　鶴見支店給油所&lt;br&gt;住所：佐伯市鶴見大字地松浦206-18&lt;br&gt;施設分類：ガソリンスタンド&lt;br&gt;TEL：0972-33-1121&lt;br&gt;：住民拠点SS&lt;br&gt;：GS-34&lt;br&gt;：&lt;br&gt;</v>
      </c>
      <c r="AI405" s="255" t="s">
        <v>4184</v>
      </c>
      <c r="AJ405" s="253" t="str">
        <f t="shared" si="79"/>
        <v>FFFFFFFF</v>
      </c>
      <c r="AK405" s="253" t="s">
        <v>4185</v>
      </c>
      <c r="AL405" s="265">
        <f t="shared" si="80"/>
        <v>1</v>
      </c>
      <c r="AM405" s="253" t="s">
        <v>4186</v>
      </c>
      <c r="AN405" s="253" t="s">
        <v>4187</v>
      </c>
      <c r="AO405" s="254">
        <f t="shared" si="83"/>
        <v>0</v>
      </c>
      <c r="AP405" s="253" t="s">
        <v>4188</v>
      </c>
      <c r="AQ405" s="74" t="str">
        <f t="shared" si="88"/>
        <v>https://cyberjapandata.gsi.go.jp/portal/sys/v4/symbols/009.png</v>
      </c>
      <c r="AR405" s="254" t="s">
        <v>4189</v>
      </c>
      <c r="AS405" s="254" t="s">
        <v>4190</v>
      </c>
      <c r="AT405" s="265">
        <f t="shared" si="89"/>
        <v>131.95311090255399</v>
      </c>
      <c r="AU405" s="254" t="s">
        <v>4191</v>
      </c>
      <c r="AV405" s="265">
        <f t="shared" si="90"/>
        <v>32.953204740964303</v>
      </c>
      <c r="AW405" s="254" t="s">
        <v>4192</v>
      </c>
      <c r="AX405" s="254" t="s">
        <v>4193</v>
      </c>
      <c r="AY405" s="244" t="str">
        <f t="shared" si="84"/>
        <v>&lt;Placemark&gt;&lt;name&gt;GS-34：JFおおいた　鶴見支店給油所&lt;/name&gt;&lt;Snippet maxLines="0"&gt;&lt;/Snippet&gt;&lt;description&gt;&lt;![CDATA[名称：GS-34：JFおおいた　鶴見支店給油所&lt;br&gt;住所：佐伯市鶴見大字地松浦206-18&lt;br&gt;施設分類：ガソリンスタンド&lt;br&gt;TEL：0972-33-1121&lt;br&gt;：住民拠点SS&lt;br&gt;：GS-34&lt;br&gt;：&lt;br&gt;]]&gt;&lt;/description&gt;&lt;Style&gt;&lt;IconStyle&gt;&lt;color&gt;FFFFFFFF&lt;/color&gt;&lt;scale&gt;1&lt;/scale&gt;&lt;heading&gt;0&lt;/heading&gt;&lt;Icon&gt;&lt;href&gt;https://cyberjapandata.gsi.go.jp/portal/sys/v4/symbols/009.png&lt;/href&gt;&lt;/Icon&gt;&lt;/IconStyle&gt;&lt;/Style&gt;&lt;Point&gt;&lt;coordinates&gt;131.953110902554,32.9532047409643&lt;/coordinates&gt;&lt;/Point&gt;&lt;/Placemark&gt;</v>
      </c>
    </row>
    <row r="406" spans="1:51">
      <c r="A406" s="198">
        <v>401</v>
      </c>
      <c r="B406" s="211" t="s">
        <v>5213</v>
      </c>
      <c r="C406" s="4" t="str">
        <f t="shared" si="81"/>
        <v>名称：GS-35：ENEOS 佐伯駅前SS&lt;br&gt;住所：佐伯市駅前2-9-5&lt;br&gt;施設分類：ガソリンスタンド&lt;br&gt;TEL：&lt;br&gt;：住民拠点SS&lt;br&gt;：GS-35&lt;br&gt;：&lt;br&gt;</v>
      </c>
      <c r="D406" s="211"/>
      <c r="E406" s="202"/>
      <c r="F406" s="202" t="s">
        <v>4715</v>
      </c>
      <c r="G406" s="202">
        <v>32.973613733807703</v>
      </c>
      <c r="H406" s="202">
        <v>131.90317202339</v>
      </c>
      <c r="I406" s="202" t="s">
        <v>4284</v>
      </c>
      <c r="J406" s="202" t="s">
        <v>3380</v>
      </c>
      <c r="K406" s="240"/>
      <c r="L406" s="240" t="s">
        <v>3283</v>
      </c>
      <c r="M406" s="240" t="s">
        <v>3381</v>
      </c>
      <c r="N406" s="240"/>
      <c r="O406" s="4" t="s">
        <v>4334</v>
      </c>
      <c r="P406" s="246">
        <v>1</v>
      </c>
      <c r="Q406" s="246"/>
      <c r="R406" s="246" t="str">
        <f t="shared" si="78"/>
        <v>FFFFFFFF</v>
      </c>
      <c r="S406" s="202">
        <v>100</v>
      </c>
      <c r="T406" s="202">
        <v>100</v>
      </c>
      <c r="U406" s="202">
        <v>100</v>
      </c>
      <c r="V406" s="202">
        <v>100</v>
      </c>
      <c r="X406" s="242"/>
      <c r="Z406" s="239">
        <f t="shared" si="82"/>
        <v>0</v>
      </c>
      <c r="AA406" s="253" t="s">
        <v>4179</v>
      </c>
      <c r="AB406" s="265" t="str">
        <f t="shared" si="85"/>
        <v>GS-35：ENEOS 佐伯駅前SS</v>
      </c>
      <c r="AC406" s="254" t="s">
        <v>4194</v>
      </c>
      <c r="AD406" s="254" t="s">
        <v>4181</v>
      </c>
      <c r="AE406" s="254">
        <f t="shared" si="86"/>
        <v>0</v>
      </c>
      <c r="AF406" s="254" t="s">
        <v>4182</v>
      </c>
      <c r="AG406" s="254" t="s">
        <v>4183</v>
      </c>
      <c r="AH406" s="74" t="str">
        <f t="shared" si="87"/>
        <v>名称：GS-35：ENEOS 佐伯駅前SS&lt;br&gt;住所：佐伯市駅前2-9-5&lt;br&gt;施設分類：ガソリンスタンド&lt;br&gt;TEL：&lt;br&gt;：住民拠点SS&lt;br&gt;：GS-35&lt;br&gt;：&lt;br&gt;</v>
      </c>
      <c r="AI406" s="255" t="s">
        <v>4184</v>
      </c>
      <c r="AJ406" s="253" t="str">
        <f t="shared" si="79"/>
        <v>FFFFFFFF</v>
      </c>
      <c r="AK406" s="253" t="s">
        <v>4185</v>
      </c>
      <c r="AL406" s="265">
        <f t="shared" si="80"/>
        <v>1</v>
      </c>
      <c r="AM406" s="253" t="s">
        <v>4186</v>
      </c>
      <c r="AN406" s="253" t="s">
        <v>4187</v>
      </c>
      <c r="AO406" s="254">
        <f t="shared" si="83"/>
        <v>0</v>
      </c>
      <c r="AP406" s="253" t="s">
        <v>4188</v>
      </c>
      <c r="AQ406" s="74" t="str">
        <f t="shared" si="88"/>
        <v>https://cyberjapandata.gsi.go.jp/portal/sys/v4/symbols/009.png</v>
      </c>
      <c r="AR406" s="254" t="s">
        <v>4189</v>
      </c>
      <c r="AS406" s="254" t="s">
        <v>4190</v>
      </c>
      <c r="AT406" s="265">
        <f t="shared" si="89"/>
        <v>131.90317202339</v>
      </c>
      <c r="AU406" s="254" t="s">
        <v>4191</v>
      </c>
      <c r="AV406" s="265">
        <f t="shared" si="90"/>
        <v>32.973613733807703</v>
      </c>
      <c r="AW406" s="254" t="s">
        <v>4192</v>
      </c>
      <c r="AX406" s="254" t="s">
        <v>4193</v>
      </c>
      <c r="AY406" s="244" t="str">
        <f t="shared" si="84"/>
        <v>&lt;Placemark&gt;&lt;name&gt;GS-35：ENEOS 佐伯駅前SS&lt;/name&gt;&lt;Snippet maxLines="0"&gt;&lt;/Snippet&gt;&lt;description&gt;&lt;![CDATA[名称：GS-35：ENEOS 佐伯駅前SS&lt;br&gt;住所：佐伯市駅前2-9-5&lt;br&gt;施設分類：ガソリンスタンド&lt;br&gt;TEL：&lt;br&gt;：住民拠点SS&lt;br&gt;：GS-35&lt;br&gt;：&lt;br&gt;]]&gt;&lt;/description&gt;&lt;Style&gt;&lt;IconStyle&gt;&lt;color&gt;FFFFFFFF&lt;/color&gt;&lt;scale&gt;1&lt;/scale&gt;&lt;heading&gt;0&lt;/heading&gt;&lt;Icon&gt;&lt;href&gt;https://cyberjapandata.gsi.go.jp/portal/sys/v4/symbols/009.png&lt;/href&gt;&lt;/Icon&gt;&lt;/IconStyle&gt;&lt;/Style&gt;&lt;Point&gt;&lt;coordinates&gt;131.90317202339,32.9736137338077&lt;/coordinates&gt;&lt;/Point&gt;&lt;/Placemark&gt;</v>
      </c>
    </row>
    <row r="407" spans="1:51">
      <c r="A407" s="198">
        <v>402</v>
      </c>
      <c r="B407" s="211" t="s">
        <v>5212</v>
      </c>
      <c r="C407" s="4" t="str">
        <f t="shared" si="81"/>
        <v>名称：GS-36：ENEOS 船頭町SS&lt;br&gt;住所：佐伯市向島２丁目１８番１５号&lt;br&gt;施設分類：ガソリンスタンド&lt;br&gt;TEL：09722-2-1612&lt;br&gt;：住民拠点SS&lt;br&gt;：GS-36&lt;br&gt;：&lt;br&gt;</v>
      </c>
      <c r="D407" s="211"/>
      <c r="E407" s="202"/>
      <c r="F407" s="202" t="s">
        <v>4716</v>
      </c>
      <c r="G407" s="202">
        <v>32.953492976295799</v>
      </c>
      <c r="H407" s="202">
        <v>131.895238334677</v>
      </c>
      <c r="I407" s="202" t="s">
        <v>4284</v>
      </c>
      <c r="J407" s="202" t="s">
        <v>3384</v>
      </c>
      <c r="K407" s="240" t="s">
        <v>1392</v>
      </c>
      <c r="L407" s="240" t="s">
        <v>3283</v>
      </c>
      <c r="M407" s="240" t="s">
        <v>3385</v>
      </c>
      <c r="N407" s="240"/>
      <c r="O407" s="4" t="s">
        <v>4334</v>
      </c>
      <c r="P407" s="246">
        <v>1</v>
      </c>
      <c r="Q407" s="246"/>
      <c r="R407" s="246" t="str">
        <f t="shared" si="78"/>
        <v>FFFFFFFF</v>
      </c>
      <c r="S407" s="202">
        <v>100</v>
      </c>
      <c r="T407" s="202">
        <v>100</v>
      </c>
      <c r="U407" s="202">
        <v>100</v>
      </c>
      <c r="V407" s="202">
        <v>100</v>
      </c>
      <c r="X407" s="242"/>
      <c r="Z407" s="239">
        <f t="shared" si="82"/>
        <v>0</v>
      </c>
      <c r="AA407" s="253" t="s">
        <v>4179</v>
      </c>
      <c r="AB407" s="265" t="str">
        <f t="shared" si="85"/>
        <v>GS-36：ENEOS 船頭町SS</v>
      </c>
      <c r="AC407" s="254" t="s">
        <v>4194</v>
      </c>
      <c r="AD407" s="254" t="s">
        <v>4181</v>
      </c>
      <c r="AE407" s="254">
        <f t="shared" si="86"/>
        <v>0</v>
      </c>
      <c r="AF407" s="254" t="s">
        <v>4182</v>
      </c>
      <c r="AG407" s="254" t="s">
        <v>4183</v>
      </c>
      <c r="AH407" s="74" t="str">
        <f t="shared" si="87"/>
        <v>名称：GS-36：ENEOS 船頭町SS&lt;br&gt;住所：佐伯市向島２丁目１８番１５号&lt;br&gt;施設分類：ガソリンスタンド&lt;br&gt;TEL：09722-2-1612&lt;br&gt;：住民拠点SS&lt;br&gt;：GS-36&lt;br&gt;：&lt;br&gt;</v>
      </c>
      <c r="AI407" s="255" t="s">
        <v>4184</v>
      </c>
      <c r="AJ407" s="253" t="str">
        <f t="shared" si="79"/>
        <v>FFFFFFFF</v>
      </c>
      <c r="AK407" s="253" t="s">
        <v>4185</v>
      </c>
      <c r="AL407" s="265">
        <f t="shared" si="80"/>
        <v>1</v>
      </c>
      <c r="AM407" s="253" t="s">
        <v>4186</v>
      </c>
      <c r="AN407" s="253" t="s">
        <v>4187</v>
      </c>
      <c r="AO407" s="254">
        <f t="shared" si="83"/>
        <v>0</v>
      </c>
      <c r="AP407" s="253" t="s">
        <v>4188</v>
      </c>
      <c r="AQ407" s="74" t="str">
        <f t="shared" si="88"/>
        <v>https://cyberjapandata.gsi.go.jp/portal/sys/v4/symbols/009.png</v>
      </c>
      <c r="AR407" s="254" t="s">
        <v>4189</v>
      </c>
      <c r="AS407" s="254" t="s">
        <v>4190</v>
      </c>
      <c r="AT407" s="265">
        <f t="shared" si="89"/>
        <v>131.895238334677</v>
      </c>
      <c r="AU407" s="254" t="s">
        <v>4191</v>
      </c>
      <c r="AV407" s="265">
        <f t="shared" si="90"/>
        <v>32.953492976295799</v>
      </c>
      <c r="AW407" s="254" t="s">
        <v>4192</v>
      </c>
      <c r="AX407" s="254" t="s">
        <v>4193</v>
      </c>
      <c r="AY407" s="244" t="str">
        <f t="shared" si="84"/>
        <v>&lt;Placemark&gt;&lt;name&gt;GS-36：ENEOS 船頭町SS&lt;/name&gt;&lt;Snippet maxLines="0"&gt;&lt;/Snippet&gt;&lt;description&gt;&lt;![CDATA[名称：GS-36：ENEOS 船頭町SS&lt;br&gt;住所：佐伯市向島２丁目１８番１５号&lt;br&gt;施設分類：ガソリンスタンド&lt;br&gt;TEL：09722-2-1612&lt;br&gt;：住民拠点SS&lt;br&gt;：GS-36&lt;br&gt;：&lt;br&gt;]]&gt;&lt;/description&gt;&lt;Style&gt;&lt;IconStyle&gt;&lt;color&gt;FFFFFFFF&lt;/color&gt;&lt;scale&gt;1&lt;/scale&gt;&lt;heading&gt;0&lt;/heading&gt;&lt;Icon&gt;&lt;href&gt;https://cyberjapandata.gsi.go.jp/portal/sys/v4/symbols/009.png&lt;/href&gt;&lt;/Icon&gt;&lt;/IconStyle&gt;&lt;/Style&gt;&lt;Point&gt;&lt;coordinates&gt;131.895238334677,32.9534929762958&lt;/coordinates&gt;&lt;/Point&gt;&lt;/Placemark&gt;</v>
      </c>
    </row>
    <row r="408" spans="1:51">
      <c r="A408" s="198">
        <v>403</v>
      </c>
      <c r="B408" s="211" t="s">
        <v>5211</v>
      </c>
      <c r="C408" s="4" t="str">
        <f t="shared" si="81"/>
        <v>名称：GS-37：JAおおいた 宇目SS&lt;br&gt;住所：佐伯市宇目大字千束1841-1&lt;br&gt;施設分類：ガソリンスタンド&lt;br&gt;TEL：0972-52-1376&lt;br&gt;：住民拠点SS&lt;br&gt;：GS-37&lt;br&gt;：&lt;br&gt;</v>
      </c>
      <c r="D408" s="211"/>
      <c r="E408" s="202"/>
      <c r="F408" s="202" t="s">
        <v>4717</v>
      </c>
      <c r="G408" s="202">
        <v>32.857917626845001</v>
      </c>
      <c r="H408" s="202">
        <v>131.675499148499</v>
      </c>
      <c r="I408" s="202" t="s">
        <v>4284</v>
      </c>
      <c r="J408" s="202" t="s">
        <v>3388</v>
      </c>
      <c r="K408" s="240" t="s">
        <v>1405</v>
      </c>
      <c r="L408" s="240" t="s">
        <v>3283</v>
      </c>
      <c r="M408" s="240" t="s">
        <v>3389</v>
      </c>
      <c r="N408" s="240"/>
      <c r="O408" s="4" t="s">
        <v>4334</v>
      </c>
      <c r="P408" s="246">
        <v>1</v>
      </c>
      <c r="Q408" s="246"/>
      <c r="R408" s="246" t="str">
        <f t="shared" si="78"/>
        <v>FFFFFFFF</v>
      </c>
      <c r="S408" s="202">
        <v>100</v>
      </c>
      <c r="T408" s="202">
        <v>100</v>
      </c>
      <c r="U408" s="202">
        <v>100</v>
      </c>
      <c r="V408" s="202">
        <v>100</v>
      </c>
      <c r="X408" s="242"/>
      <c r="Z408" s="239">
        <f t="shared" si="82"/>
        <v>0</v>
      </c>
      <c r="AA408" s="253" t="s">
        <v>4179</v>
      </c>
      <c r="AB408" s="265" t="str">
        <f t="shared" si="85"/>
        <v>GS-37：JAおおいた 宇目SS</v>
      </c>
      <c r="AC408" s="254" t="s">
        <v>4194</v>
      </c>
      <c r="AD408" s="254" t="s">
        <v>4181</v>
      </c>
      <c r="AE408" s="254">
        <f t="shared" si="86"/>
        <v>0</v>
      </c>
      <c r="AF408" s="254" t="s">
        <v>4182</v>
      </c>
      <c r="AG408" s="254" t="s">
        <v>4183</v>
      </c>
      <c r="AH408" s="74" t="str">
        <f t="shared" si="87"/>
        <v>名称：GS-37：JAおおいた 宇目SS&lt;br&gt;住所：佐伯市宇目大字千束1841-1&lt;br&gt;施設分類：ガソリンスタンド&lt;br&gt;TEL：0972-52-1376&lt;br&gt;：住民拠点SS&lt;br&gt;：GS-37&lt;br&gt;：&lt;br&gt;</v>
      </c>
      <c r="AI408" s="255" t="s">
        <v>4184</v>
      </c>
      <c r="AJ408" s="253" t="str">
        <f t="shared" si="79"/>
        <v>FFFFFFFF</v>
      </c>
      <c r="AK408" s="253" t="s">
        <v>4185</v>
      </c>
      <c r="AL408" s="265">
        <f t="shared" si="80"/>
        <v>1</v>
      </c>
      <c r="AM408" s="253" t="s">
        <v>4186</v>
      </c>
      <c r="AN408" s="253" t="s">
        <v>4187</v>
      </c>
      <c r="AO408" s="254">
        <f t="shared" si="83"/>
        <v>0</v>
      </c>
      <c r="AP408" s="253" t="s">
        <v>4188</v>
      </c>
      <c r="AQ408" s="74" t="str">
        <f t="shared" si="88"/>
        <v>https://cyberjapandata.gsi.go.jp/portal/sys/v4/symbols/009.png</v>
      </c>
      <c r="AR408" s="254" t="s">
        <v>4189</v>
      </c>
      <c r="AS408" s="254" t="s">
        <v>4190</v>
      </c>
      <c r="AT408" s="265">
        <f t="shared" si="89"/>
        <v>131.675499148499</v>
      </c>
      <c r="AU408" s="254" t="s">
        <v>4191</v>
      </c>
      <c r="AV408" s="265">
        <f t="shared" si="90"/>
        <v>32.857917626845001</v>
      </c>
      <c r="AW408" s="254" t="s">
        <v>4192</v>
      </c>
      <c r="AX408" s="254" t="s">
        <v>4193</v>
      </c>
      <c r="AY408" s="244" t="str">
        <f t="shared" si="84"/>
        <v>&lt;Placemark&gt;&lt;name&gt;GS-37：JAおおいた 宇目SS&lt;/name&gt;&lt;Snippet maxLines="0"&gt;&lt;/Snippet&gt;&lt;description&gt;&lt;![CDATA[名称：GS-37：JAおおいた 宇目SS&lt;br&gt;住所：佐伯市宇目大字千束1841-1&lt;br&gt;施設分類：ガソリンスタンド&lt;br&gt;TEL：0972-52-1376&lt;br&gt;：住民拠点SS&lt;br&gt;：GS-37&lt;br&gt;：&lt;br&gt;]]&gt;&lt;/description&gt;&lt;Style&gt;&lt;IconStyle&gt;&lt;color&gt;FFFFFFFF&lt;/color&gt;&lt;scale&gt;1&lt;/scale&gt;&lt;heading&gt;0&lt;/heading&gt;&lt;Icon&gt;&lt;href&gt;https://cyberjapandata.gsi.go.jp/portal/sys/v4/symbols/009.png&lt;/href&gt;&lt;/Icon&gt;&lt;/IconStyle&gt;&lt;/Style&gt;&lt;Point&gt;&lt;coordinates&gt;131.675499148499,32.857917626845&lt;/coordinates&gt;&lt;/Point&gt;&lt;/Placemark&gt;</v>
      </c>
    </row>
    <row r="409" spans="1:51">
      <c r="A409" s="198">
        <v>404</v>
      </c>
      <c r="B409" s="211" t="s">
        <v>5210</v>
      </c>
      <c r="C409" s="4" t="str">
        <f t="shared" si="81"/>
        <v>名称：ヘリ5-1：佐伯　池船&lt;br&gt;住所：佐伯市池船452&lt;br&gt;施設分類：ヘリポート&lt;br&gt;TEL：&lt;br&gt;：管理者名：佐伯市教育委員会&lt;br&gt;：航空法分類：3：その他&lt;br&gt;：&lt;br&gt;</v>
      </c>
      <c r="D409" s="211"/>
      <c r="E409" s="245"/>
      <c r="F409" s="202" t="s">
        <v>4718</v>
      </c>
      <c r="G409" s="202">
        <v>32.949784999999999</v>
      </c>
      <c r="H409" s="202">
        <v>131.89227500000001</v>
      </c>
      <c r="I409" s="245" t="s">
        <v>4285</v>
      </c>
      <c r="J409" s="245" t="s">
        <v>1636</v>
      </c>
      <c r="K409" s="240"/>
      <c r="L409" s="240" t="s">
        <v>3394</v>
      </c>
      <c r="M409" s="240" t="s">
        <v>3395</v>
      </c>
      <c r="N409" s="240"/>
      <c r="O409" s="4" t="s">
        <v>4335</v>
      </c>
      <c r="P409" s="246">
        <v>1</v>
      </c>
      <c r="Q409" s="246"/>
      <c r="R409" s="246" t="str">
        <f t="shared" si="78"/>
        <v>FFFFFFFF</v>
      </c>
      <c r="S409" s="202">
        <v>100</v>
      </c>
      <c r="T409" s="202">
        <v>100</v>
      </c>
      <c r="U409" s="202">
        <v>100</v>
      </c>
      <c r="V409" s="202">
        <v>100</v>
      </c>
      <c r="X409" s="242"/>
      <c r="Z409" s="239">
        <f t="shared" si="82"/>
        <v>0</v>
      </c>
      <c r="AA409" s="253" t="s">
        <v>4179</v>
      </c>
      <c r="AB409" s="265" t="str">
        <f t="shared" si="85"/>
        <v>ヘリ5-1：佐伯　池船</v>
      </c>
      <c r="AC409" s="254" t="s">
        <v>4194</v>
      </c>
      <c r="AD409" s="254" t="s">
        <v>4181</v>
      </c>
      <c r="AE409" s="254">
        <f t="shared" si="86"/>
        <v>0</v>
      </c>
      <c r="AF409" s="254" t="s">
        <v>4182</v>
      </c>
      <c r="AG409" s="254" t="s">
        <v>4183</v>
      </c>
      <c r="AH409" s="74" t="str">
        <f t="shared" si="87"/>
        <v>名称：ヘリ5-1：佐伯　池船&lt;br&gt;住所：佐伯市池船452&lt;br&gt;施設分類：ヘリポート&lt;br&gt;TEL：&lt;br&gt;：管理者名：佐伯市教育委員会&lt;br&gt;：航空法分類：3：その他&lt;br&gt;：&lt;br&gt;</v>
      </c>
      <c r="AI409" s="255" t="s">
        <v>4184</v>
      </c>
      <c r="AJ409" s="253" t="str">
        <f t="shared" si="79"/>
        <v>FFFFFFFF</v>
      </c>
      <c r="AK409" s="253" t="s">
        <v>4185</v>
      </c>
      <c r="AL409" s="265">
        <f t="shared" si="80"/>
        <v>1</v>
      </c>
      <c r="AM409" s="253" t="s">
        <v>4186</v>
      </c>
      <c r="AN409" s="253" t="s">
        <v>4187</v>
      </c>
      <c r="AO409" s="254">
        <f t="shared" si="83"/>
        <v>0</v>
      </c>
      <c r="AP409" s="253" t="s">
        <v>4188</v>
      </c>
      <c r="AQ409" s="74" t="str">
        <f t="shared" si="88"/>
        <v>https://cyberjapandata.gsi.go.jp/portal/sys/v4/symbols/067.png</v>
      </c>
      <c r="AR409" s="254" t="s">
        <v>4189</v>
      </c>
      <c r="AS409" s="254" t="s">
        <v>4190</v>
      </c>
      <c r="AT409" s="265">
        <f t="shared" si="89"/>
        <v>131.89227500000001</v>
      </c>
      <c r="AU409" s="254" t="s">
        <v>4191</v>
      </c>
      <c r="AV409" s="265">
        <f t="shared" si="90"/>
        <v>32.949784999999999</v>
      </c>
      <c r="AW409" s="254" t="s">
        <v>4192</v>
      </c>
      <c r="AX409" s="254" t="s">
        <v>4193</v>
      </c>
      <c r="AY409" s="244" t="str">
        <f t="shared" si="84"/>
        <v>&lt;Placemark&gt;&lt;name&gt;ヘリ5-1：佐伯　池船&lt;/name&gt;&lt;Snippet maxLines="0"&gt;&lt;/Snippet&gt;&lt;description&gt;&lt;![CDATA[名称：ヘリ5-1：佐伯　池船&lt;br&gt;住所：佐伯市池船452&lt;br&gt;施設分類：ヘリポート&lt;br&gt;TEL：&lt;br&gt;：管理者名：佐伯市教育委員会&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131.892275,32.949785&lt;/coordinates&gt;&lt;/Point&gt;&lt;/Placemark&gt;</v>
      </c>
    </row>
    <row r="410" spans="1:51">
      <c r="A410" s="198">
        <v>405</v>
      </c>
      <c r="B410" s="211" t="s">
        <v>5209</v>
      </c>
      <c r="C410" s="4" t="str">
        <f t="shared" si="81"/>
        <v>名称：ヘリ5-2：佐伯　城南&lt;br&gt;住所：佐伯市城南町　地先（番匠川河川敷）&lt;br&gt;施設分類：ヘリポート&lt;br&gt;TEL：&lt;br&gt;：管理者名：国土交通省佐伯工事事務所&lt;br&gt;：航空法分類：3：その他&lt;br&gt;：&lt;br&gt;</v>
      </c>
      <c r="D410" s="211"/>
      <c r="E410" s="245"/>
      <c r="F410" s="202" t="s">
        <v>4719</v>
      </c>
      <c r="G410" s="202">
        <v>32.951943999999997</v>
      </c>
      <c r="H410" s="202">
        <v>131.88722200000001</v>
      </c>
      <c r="I410" s="245" t="s">
        <v>4285</v>
      </c>
      <c r="J410" s="245" t="s">
        <v>1645</v>
      </c>
      <c r="K410" s="240"/>
      <c r="L410" s="240" t="s">
        <v>3399</v>
      </c>
      <c r="M410" s="240" t="s">
        <v>3395</v>
      </c>
      <c r="N410" s="240"/>
      <c r="O410" s="4" t="s">
        <v>4335</v>
      </c>
      <c r="P410" s="246">
        <v>1</v>
      </c>
      <c r="Q410" s="246"/>
      <c r="R410" s="246" t="str">
        <f t="shared" si="78"/>
        <v>FFFFFFFF</v>
      </c>
      <c r="S410" s="202">
        <v>100</v>
      </c>
      <c r="T410" s="202">
        <v>100</v>
      </c>
      <c r="U410" s="202">
        <v>100</v>
      </c>
      <c r="V410" s="202">
        <v>100</v>
      </c>
      <c r="X410" s="242"/>
      <c r="Z410" s="239">
        <f t="shared" si="82"/>
        <v>0</v>
      </c>
      <c r="AA410" s="253" t="s">
        <v>4179</v>
      </c>
      <c r="AB410" s="265" t="str">
        <f t="shared" si="85"/>
        <v>ヘリ5-2：佐伯　城南</v>
      </c>
      <c r="AC410" s="254" t="s">
        <v>4194</v>
      </c>
      <c r="AD410" s="254" t="s">
        <v>4181</v>
      </c>
      <c r="AE410" s="254">
        <f t="shared" si="86"/>
        <v>0</v>
      </c>
      <c r="AF410" s="254" t="s">
        <v>4182</v>
      </c>
      <c r="AG410" s="254" t="s">
        <v>4183</v>
      </c>
      <c r="AH410" s="74" t="str">
        <f t="shared" si="87"/>
        <v>名称：ヘリ5-2：佐伯　城南&lt;br&gt;住所：佐伯市城南町　地先（番匠川河川敷）&lt;br&gt;施設分類：ヘリポート&lt;br&gt;TEL：&lt;br&gt;：管理者名：国土交通省佐伯工事事務所&lt;br&gt;：航空法分類：3：その他&lt;br&gt;：&lt;br&gt;</v>
      </c>
      <c r="AI410" s="255" t="s">
        <v>4184</v>
      </c>
      <c r="AJ410" s="253" t="str">
        <f t="shared" si="79"/>
        <v>FFFFFFFF</v>
      </c>
      <c r="AK410" s="253" t="s">
        <v>4185</v>
      </c>
      <c r="AL410" s="265">
        <f t="shared" si="80"/>
        <v>1</v>
      </c>
      <c r="AM410" s="253" t="s">
        <v>4186</v>
      </c>
      <c r="AN410" s="253" t="s">
        <v>4187</v>
      </c>
      <c r="AO410" s="254">
        <f t="shared" si="83"/>
        <v>0</v>
      </c>
      <c r="AP410" s="253" t="s">
        <v>4188</v>
      </c>
      <c r="AQ410" s="74" t="str">
        <f t="shared" si="88"/>
        <v>https://cyberjapandata.gsi.go.jp/portal/sys/v4/symbols/067.png</v>
      </c>
      <c r="AR410" s="254" t="s">
        <v>4189</v>
      </c>
      <c r="AS410" s="254" t="s">
        <v>4190</v>
      </c>
      <c r="AT410" s="265">
        <f t="shared" si="89"/>
        <v>131.88722200000001</v>
      </c>
      <c r="AU410" s="254" t="s">
        <v>4191</v>
      </c>
      <c r="AV410" s="265">
        <f t="shared" si="90"/>
        <v>32.951943999999997</v>
      </c>
      <c r="AW410" s="254" t="s">
        <v>4192</v>
      </c>
      <c r="AX410" s="254" t="s">
        <v>4193</v>
      </c>
      <c r="AY410" s="244" t="str">
        <f t="shared" si="84"/>
        <v>&lt;Placemark&gt;&lt;name&gt;ヘリ5-2：佐伯　城南&lt;/name&gt;&lt;Snippet maxLines="0"&gt;&lt;/Snippet&gt;&lt;description&gt;&lt;![CDATA[名称：ヘリ5-2：佐伯　城南&lt;br&gt;住所：佐伯市城南町　地先（番匠川河川敷）&lt;br&gt;施設分類：ヘリポート&lt;br&gt;TEL：&lt;br&gt;：管理者名：国土交通省佐伯工事事務所&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131.887222,32.951944&lt;/coordinates&gt;&lt;/Point&gt;&lt;/Placemark&gt;</v>
      </c>
    </row>
    <row r="411" spans="1:51">
      <c r="A411" s="198">
        <v>406</v>
      </c>
      <c r="B411" s="211" t="s">
        <v>5208</v>
      </c>
      <c r="C411" s="4" t="str">
        <f t="shared" si="81"/>
        <v>名称：ヘリ5-2-2：佐伯　城南-2（駐車場）&lt;br&gt;住所：佐伯市城南町　地先（番匠川河川敷）&lt;br&gt;施設分類：ヘリポート&lt;br&gt;TEL：&lt;br&gt;：管理者名：国土交通省佐伯工事事務所&lt;br&gt;：航空法分類：3：その他&lt;br&gt;：&lt;br&gt;</v>
      </c>
      <c r="D411" s="211"/>
      <c r="E411" s="202"/>
      <c r="F411" s="202" t="s">
        <v>4720</v>
      </c>
      <c r="G411" s="202">
        <v>32.953311999999997</v>
      </c>
      <c r="H411" s="202">
        <v>131.88496799999999</v>
      </c>
      <c r="I411" s="202" t="s">
        <v>4285</v>
      </c>
      <c r="J411" s="202" t="s">
        <v>1645</v>
      </c>
      <c r="K411" s="240"/>
      <c r="L411" s="240" t="s">
        <v>3399</v>
      </c>
      <c r="M411" s="240" t="s">
        <v>3395</v>
      </c>
      <c r="N411" s="240"/>
      <c r="O411" s="4" t="s">
        <v>4335</v>
      </c>
      <c r="P411" s="246">
        <v>1</v>
      </c>
      <c r="Q411" s="246"/>
      <c r="R411" s="246" t="str">
        <f t="shared" si="78"/>
        <v>FFFFFFFF</v>
      </c>
      <c r="S411" s="202">
        <v>100</v>
      </c>
      <c r="T411" s="202">
        <v>100</v>
      </c>
      <c r="U411" s="202">
        <v>100</v>
      </c>
      <c r="V411" s="202">
        <v>100</v>
      </c>
      <c r="X411" s="242"/>
      <c r="Z411" s="239">
        <f t="shared" si="82"/>
        <v>0</v>
      </c>
      <c r="AA411" s="253" t="s">
        <v>4179</v>
      </c>
      <c r="AB411" s="265" t="str">
        <f t="shared" si="85"/>
        <v>ヘリ5-2-2：佐伯　城南-2（駐車場）</v>
      </c>
      <c r="AC411" s="254" t="s">
        <v>4194</v>
      </c>
      <c r="AD411" s="254" t="s">
        <v>4181</v>
      </c>
      <c r="AE411" s="254">
        <f t="shared" si="86"/>
        <v>0</v>
      </c>
      <c r="AF411" s="254" t="s">
        <v>4182</v>
      </c>
      <c r="AG411" s="254" t="s">
        <v>4183</v>
      </c>
      <c r="AH411" s="74" t="str">
        <f t="shared" si="87"/>
        <v>名称：ヘリ5-2-2：佐伯　城南-2（駐車場）&lt;br&gt;住所：佐伯市城南町　地先（番匠川河川敷）&lt;br&gt;施設分類：ヘリポート&lt;br&gt;TEL：&lt;br&gt;：管理者名：国土交通省佐伯工事事務所&lt;br&gt;：航空法分類：3：その他&lt;br&gt;：&lt;br&gt;</v>
      </c>
      <c r="AI411" s="255" t="s">
        <v>4184</v>
      </c>
      <c r="AJ411" s="253" t="str">
        <f t="shared" si="79"/>
        <v>FFFFFFFF</v>
      </c>
      <c r="AK411" s="253" t="s">
        <v>4185</v>
      </c>
      <c r="AL411" s="265">
        <f t="shared" si="80"/>
        <v>1</v>
      </c>
      <c r="AM411" s="253" t="s">
        <v>4186</v>
      </c>
      <c r="AN411" s="253" t="s">
        <v>4187</v>
      </c>
      <c r="AO411" s="254">
        <f t="shared" si="83"/>
        <v>0</v>
      </c>
      <c r="AP411" s="253" t="s">
        <v>4188</v>
      </c>
      <c r="AQ411" s="74" t="str">
        <f t="shared" si="88"/>
        <v>https://cyberjapandata.gsi.go.jp/portal/sys/v4/symbols/067.png</v>
      </c>
      <c r="AR411" s="254" t="s">
        <v>4189</v>
      </c>
      <c r="AS411" s="254" t="s">
        <v>4190</v>
      </c>
      <c r="AT411" s="265">
        <f t="shared" si="89"/>
        <v>131.88496799999999</v>
      </c>
      <c r="AU411" s="254" t="s">
        <v>4191</v>
      </c>
      <c r="AV411" s="265">
        <f t="shared" si="90"/>
        <v>32.953311999999997</v>
      </c>
      <c r="AW411" s="254" t="s">
        <v>4192</v>
      </c>
      <c r="AX411" s="254" t="s">
        <v>4193</v>
      </c>
      <c r="AY411" s="244" t="str">
        <f t="shared" si="84"/>
        <v>&lt;Placemark&gt;&lt;name&gt;ヘリ5-2-2：佐伯　城南-2（駐車場）&lt;/name&gt;&lt;Snippet maxLines="0"&gt;&lt;/Snippet&gt;&lt;description&gt;&lt;![CDATA[名称：ヘリ5-2-2：佐伯　城南-2（駐車場）&lt;br&gt;住所：佐伯市城南町　地先（番匠川河川敷）&lt;br&gt;施設分類：ヘリポート&lt;br&gt;TEL：&lt;br&gt;：管理者名：国土交通省佐伯工事事務所&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131.884968,32.953312&lt;/coordinates&gt;&lt;/Point&gt;&lt;/Placemark&gt;</v>
      </c>
    </row>
    <row r="412" spans="1:51">
      <c r="A412" s="198">
        <v>407</v>
      </c>
      <c r="B412" s="211" t="s">
        <v>5207</v>
      </c>
      <c r="C412" s="4" t="str">
        <f t="shared" si="81"/>
        <v>名称：ヘリ5-3：佐伯　大入島（野球場）&lt;br&gt;住所：佐伯市大字久保浦1059-11&lt;br&gt;施設分類：ヘリポート&lt;br&gt;TEL：&lt;br&gt;：管理者名：佐伯市&lt;br&gt;：航空法分類：3：その他&lt;br&gt;：&lt;br&gt;</v>
      </c>
      <c r="D412" s="211"/>
      <c r="E412" s="202"/>
      <c r="F412" s="202" t="s">
        <v>4721</v>
      </c>
      <c r="G412" s="202">
        <v>32.997366999999997</v>
      </c>
      <c r="H412" s="202">
        <v>131.92168699999999</v>
      </c>
      <c r="I412" s="202" t="s">
        <v>4285</v>
      </c>
      <c r="J412" s="202" t="s">
        <v>1655</v>
      </c>
      <c r="K412" s="240"/>
      <c r="L412" s="240" t="s">
        <v>3405</v>
      </c>
      <c r="M412" s="240" t="s">
        <v>3395</v>
      </c>
      <c r="N412" s="240"/>
      <c r="O412" s="4" t="s">
        <v>4335</v>
      </c>
      <c r="P412" s="246">
        <v>1</v>
      </c>
      <c r="Q412" s="246"/>
      <c r="R412" s="246" t="str">
        <f t="shared" si="78"/>
        <v>FFFFFFFF</v>
      </c>
      <c r="S412" s="202">
        <v>100</v>
      </c>
      <c r="T412" s="202">
        <v>100</v>
      </c>
      <c r="U412" s="202">
        <v>100</v>
      </c>
      <c r="V412" s="202">
        <v>100</v>
      </c>
      <c r="X412" s="242"/>
      <c r="Z412" s="239">
        <f t="shared" si="82"/>
        <v>0</v>
      </c>
      <c r="AA412" s="253" t="s">
        <v>4179</v>
      </c>
      <c r="AB412" s="265" t="str">
        <f t="shared" si="85"/>
        <v>ヘリ5-3：佐伯　大入島（野球場）</v>
      </c>
      <c r="AC412" s="254" t="s">
        <v>4194</v>
      </c>
      <c r="AD412" s="254" t="s">
        <v>4181</v>
      </c>
      <c r="AE412" s="254">
        <f t="shared" si="86"/>
        <v>0</v>
      </c>
      <c r="AF412" s="254" t="s">
        <v>4182</v>
      </c>
      <c r="AG412" s="254" t="s">
        <v>4183</v>
      </c>
      <c r="AH412" s="74" t="str">
        <f t="shared" si="87"/>
        <v>名称：ヘリ5-3：佐伯　大入島（野球場）&lt;br&gt;住所：佐伯市大字久保浦1059-11&lt;br&gt;施設分類：ヘリポート&lt;br&gt;TEL：&lt;br&gt;：管理者名：佐伯市&lt;br&gt;：航空法分類：3：その他&lt;br&gt;：&lt;br&gt;</v>
      </c>
      <c r="AI412" s="255" t="s">
        <v>4184</v>
      </c>
      <c r="AJ412" s="253" t="str">
        <f t="shared" si="79"/>
        <v>FFFFFFFF</v>
      </c>
      <c r="AK412" s="253" t="s">
        <v>4185</v>
      </c>
      <c r="AL412" s="265">
        <f t="shared" si="80"/>
        <v>1</v>
      </c>
      <c r="AM412" s="253" t="s">
        <v>4186</v>
      </c>
      <c r="AN412" s="253" t="s">
        <v>4187</v>
      </c>
      <c r="AO412" s="254">
        <f t="shared" si="83"/>
        <v>0</v>
      </c>
      <c r="AP412" s="253" t="s">
        <v>4188</v>
      </c>
      <c r="AQ412" s="74" t="str">
        <f t="shared" si="88"/>
        <v>https://cyberjapandata.gsi.go.jp/portal/sys/v4/symbols/067.png</v>
      </c>
      <c r="AR412" s="254" t="s">
        <v>4189</v>
      </c>
      <c r="AS412" s="254" t="s">
        <v>4190</v>
      </c>
      <c r="AT412" s="265">
        <f t="shared" si="89"/>
        <v>131.92168699999999</v>
      </c>
      <c r="AU412" s="254" t="s">
        <v>4191</v>
      </c>
      <c r="AV412" s="265">
        <f t="shared" si="90"/>
        <v>32.997366999999997</v>
      </c>
      <c r="AW412" s="254" t="s">
        <v>4192</v>
      </c>
      <c r="AX412" s="254" t="s">
        <v>4193</v>
      </c>
      <c r="AY412" s="244" t="str">
        <f t="shared" si="84"/>
        <v>&lt;Placemark&gt;&lt;name&gt;ヘリ5-3：佐伯　大入島（野球場）&lt;/name&gt;&lt;Snippet maxLines="0"&gt;&lt;/Snippet&gt;&lt;description&gt;&lt;![CDATA[名称：ヘリ5-3：佐伯　大入島（野球場）&lt;br&gt;住所：佐伯市大字久保浦1059-11&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131.921687,32.997367&lt;/coordinates&gt;&lt;/Point&gt;&lt;/Placemark&gt;</v>
      </c>
    </row>
    <row r="413" spans="1:51">
      <c r="A413" s="198">
        <v>408</v>
      </c>
      <c r="B413" s="211" t="s">
        <v>5206</v>
      </c>
      <c r="C413" s="4" t="str">
        <f t="shared" si="81"/>
        <v>名称：ヘリ5-4：上浦　しおさいの里&lt;br&gt;住所：佐伯市上浦大字津井浦1460-12&lt;br&gt;施設分類：ヘリポート&lt;br&gt;TEL：&lt;br&gt;：管理者名：佐伯市&lt;br&gt;：航空法分類：3：その他&lt;br&gt;：&lt;br&gt;</v>
      </c>
      <c r="D413" s="211"/>
      <c r="E413" s="202"/>
      <c r="F413" s="202" t="s">
        <v>4722</v>
      </c>
      <c r="G413" s="202">
        <v>33.051835675517999</v>
      </c>
      <c r="H413" s="202">
        <v>131.929028594241</v>
      </c>
      <c r="I413" s="202" t="s">
        <v>4285</v>
      </c>
      <c r="J413" s="202" t="s">
        <v>1660</v>
      </c>
      <c r="K413" s="240"/>
      <c r="L413" s="240" t="s">
        <v>3405</v>
      </c>
      <c r="M413" s="240" t="s">
        <v>3395</v>
      </c>
      <c r="N413" s="240"/>
      <c r="O413" s="4" t="s">
        <v>4335</v>
      </c>
      <c r="P413" s="246">
        <v>1</v>
      </c>
      <c r="Q413" s="246"/>
      <c r="R413" s="246" t="str">
        <f t="shared" si="78"/>
        <v>FFFFFFFF</v>
      </c>
      <c r="S413" s="202">
        <v>100</v>
      </c>
      <c r="T413" s="202">
        <v>100</v>
      </c>
      <c r="U413" s="202">
        <v>100</v>
      </c>
      <c r="V413" s="202">
        <v>100</v>
      </c>
      <c r="X413" s="242"/>
      <c r="Z413" s="239">
        <f t="shared" si="82"/>
        <v>0</v>
      </c>
      <c r="AA413" s="253" t="s">
        <v>4179</v>
      </c>
      <c r="AB413" s="265" t="str">
        <f t="shared" si="85"/>
        <v>ヘリ5-4：上浦　しおさいの里</v>
      </c>
      <c r="AC413" s="254" t="s">
        <v>4194</v>
      </c>
      <c r="AD413" s="254" t="s">
        <v>4181</v>
      </c>
      <c r="AE413" s="254">
        <f t="shared" si="86"/>
        <v>0</v>
      </c>
      <c r="AF413" s="254" t="s">
        <v>4182</v>
      </c>
      <c r="AG413" s="254" t="s">
        <v>4183</v>
      </c>
      <c r="AH413" s="74" t="str">
        <f t="shared" si="87"/>
        <v>名称：ヘリ5-4：上浦　しおさいの里&lt;br&gt;住所：佐伯市上浦大字津井浦1460-12&lt;br&gt;施設分類：ヘリポート&lt;br&gt;TEL：&lt;br&gt;：管理者名：佐伯市&lt;br&gt;：航空法分類：3：その他&lt;br&gt;：&lt;br&gt;</v>
      </c>
      <c r="AI413" s="255" t="s">
        <v>4184</v>
      </c>
      <c r="AJ413" s="253" t="str">
        <f t="shared" si="79"/>
        <v>FFFFFFFF</v>
      </c>
      <c r="AK413" s="253" t="s">
        <v>4185</v>
      </c>
      <c r="AL413" s="265">
        <f t="shared" si="80"/>
        <v>1</v>
      </c>
      <c r="AM413" s="253" t="s">
        <v>4186</v>
      </c>
      <c r="AN413" s="253" t="s">
        <v>4187</v>
      </c>
      <c r="AO413" s="254">
        <f t="shared" si="83"/>
        <v>0</v>
      </c>
      <c r="AP413" s="253" t="s">
        <v>4188</v>
      </c>
      <c r="AQ413" s="74" t="str">
        <f t="shared" si="88"/>
        <v>https://cyberjapandata.gsi.go.jp/portal/sys/v4/symbols/067.png</v>
      </c>
      <c r="AR413" s="254" t="s">
        <v>4189</v>
      </c>
      <c r="AS413" s="254" t="s">
        <v>4190</v>
      </c>
      <c r="AT413" s="265">
        <f t="shared" si="89"/>
        <v>131.929028594241</v>
      </c>
      <c r="AU413" s="254" t="s">
        <v>4191</v>
      </c>
      <c r="AV413" s="265">
        <f t="shared" si="90"/>
        <v>33.051835675517999</v>
      </c>
      <c r="AW413" s="254" t="s">
        <v>4192</v>
      </c>
      <c r="AX413" s="254" t="s">
        <v>4193</v>
      </c>
      <c r="AY413" s="244" t="str">
        <f t="shared" si="84"/>
        <v>&lt;Placemark&gt;&lt;name&gt;ヘリ5-4：上浦　しおさいの里&lt;/name&gt;&lt;Snippet maxLines="0"&gt;&lt;/Snippet&gt;&lt;description&gt;&lt;![CDATA[名称：ヘリ5-4：上浦　しおさいの里&lt;br&gt;住所：佐伯市上浦大字津井浦1460-12&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131.929028594241,33.051835675518&lt;/coordinates&gt;&lt;/Point&gt;&lt;/Placemark&gt;</v>
      </c>
    </row>
    <row r="414" spans="1:51">
      <c r="A414" s="198">
        <v>409</v>
      </c>
      <c r="B414" s="211" t="s">
        <v>5205</v>
      </c>
      <c r="C414" s="4" t="str">
        <f t="shared" si="81"/>
        <v>名称：ヘリ5-6：本匠　松内スポーツ公園（因尾）&lt;br&gt;住所：佐伯市本匠大字因尾826&lt;br&gt;施設分類：ヘリポート&lt;br&gt;TEL：&lt;br&gt;：管理者名：佐伯市&lt;br&gt;：航空法分類：3：その他&lt;br&gt;：&lt;br&gt;</v>
      </c>
      <c r="D414" s="211"/>
      <c r="E414" s="202"/>
      <c r="F414" s="202" t="s">
        <v>4723</v>
      </c>
      <c r="G414" s="202">
        <v>32.934978000000001</v>
      </c>
      <c r="H414" s="202">
        <v>131.72250600000001</v>
      </c>
      <c r="I414" s="202" t="s">
        <v>4285</v>
      </c>
      <c r="J414" s="202" t="s">
        <v>756</v>
      </c>
      <c r="K414" s="240"/>
      <c r="L414" s="240" t="s">
        <v>3405</v>
      </c>
      <c r="M414" s="240" t="s">
        <v>3395</v>
      </c>
      <c r="N414" s="240"/>
      <c r="O414" s="4" t="s">
        <v>4335</v>
      </c>
      <c r="P414" s="246">
        <v>1</v>
      </c>
      <c r="Q414" s="246"/>
      <c r="R414" s="246" t="str">
        <f t="shared" si="78"/>
        <v>FFFFFFFF</v>
      </c>
      <c r="S414" s="202">
        <v>100</v>
      </c>
      <c r="T414" s="202">
        <v>100</v>
      </c>
      <c r="U414" s="202">
        <v>100</v>
      </c>
      <c r="V414" s="202">
        <v>100</v>
      </c>
      <c r="X414" s="242"/>
      <c r="Z414" s="239">
        <f t="shared" si="82"/>
        <v>0</v>
      </c>
      <c r="AA414" s="253" t="s">
        <v>4179</v>
      </c>
      <c r="AB414" s="265" t="str">
        <f t="shared" si="85"/>
        <v>ヘリ5-6：本匠　松内スポーツ公園（因尾）</v>
      </c>
      <c r="AC414" s="254" t="s">
        <v>4194</v>
      </c>
      <c r="AD414" s="254" t="s">
        <v>4181</v>
      </c>
      <c r="AE414" s="254">
        <f t="shared" si="86"/>
        <v>0</v>
      </c>
      <c r="AF414" s="254" t="s">
        <v>4182</v>
      </c>
      <c r="AG414" s="254" t="s">
        <v>4183</v>
      </c>
      <c r="AH414" s="74" t="str">
        <f t="shared" si="87"/>
        <v>名称：ヘリ5-6：本匠　松内スポーツ公園（因尾）&lt;br&gt;住所：佐伯市本匠大字因尾826&lt;br&gt;施設分類：ヘリポート&lt;br&gt;TEL：&lt;br&gt;：管理者名：佐伯市&lt;br&gt;：航空法分類：3：その他&lt;br&gt;：&lt;br&gt;</v>
      </c>
      <c r="AI414" s="255" t="s">
        <v>4184</v>
      </c>
      <c r="AJ414" s="253" t="str">
        <f t="shared" si="79"/>
        <v>FFFFFFFF</v>
      </c>
      <c r="AK414" s="253" t="s">
        <v>4185</v>
      </c>
      <c r="AL414" s="265">
        <f t="shared" si="80"/>
        <v>1</v>
      </c>
      <c r="AM414" s="253" t="s">
        <v>4186</v>
      </c>
      <c r="AN414" s="253" t="s">
        <v>4187</v>
      </c>
      <c r="AO414" s="254">
        <f t="shared" si="83"/>
        <v>0</v>
      </c>
      <c r="AP414" s="253" t="s">
        <v>4188</v>
      </c>
      <c r="AQ414" s="74" t="str">
        <f t="shared" si="88"/>
        <v>https://cyberjapandata.gsi.go.jp/portal/sys/v4/symbols/067.png</v>
      </c>
      <c r="AR414" s="254" t="s">
        <v>4189</v>
      </c>
      <c r="AS414" s="254" t="s">
        <v>4190</v>
      </c>
      <c r="AT414" s="265">
        <f t="shared" si="89"/>
        <v>131.72250600000001</v>
      </c>
      <c r="AU414" s="254" t="s">
        <v>4191</v>
      </c>
      <c r="AV414" s="265">
        <f t="shared" si="90"/>
        <v>32.934978000000001</v>
      </c>
      <c r="AW414" s="254" t="s">
        <v>4192</v>
      </c>
      <c r="AX414" s="254" t="s">
        <v>4193</v>
      </c>
      <c r="AY414" s="244" t="str">
        <f t="shared" si="84"/>
        <v>&lt;Placemark&gt;&lt;name&gt;ヘリ5-6：本匠　松内スポーツ公園（因尾）&lt;/name&gt;&lt;Snippet maxLines="0"&gt;&lt;/Snippet&gt;&lt;description&gt;&lt;![CDATA[名称：ヘリ5-6：本匠　松内スポーツ公園（因尾）&lt;br&gt;住所：佐伯市本匠大字因尾826&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131.722506,32.934978&lt;/coordinates&gt;&lt;/Point&gt;&lt;/Placemark&gt;</v>
      </c>
    </row>
    <row r="415" spans="1:51">
      <c r="A415" s="198">
        <v>410</v>
      </c>
      <c r="B415" s="211" t="s">
        <v>5204</v>
      </c>
      <c r="C415" s="4" t="str">
        <f t="shared" si="81"/>
        <v>名称：ヘリ5-8：宇目　八匹原&lt;br&gt;住所：佐伯市宇目大字塩見園字辻ヶ畑1-1&lt;br&gt;施設分類：ヘリポート&lt;br&gt;TEL：&lt;br&gt;：管理者名：佐伯市&lt;br&gt;：航空法分類：3：その他&lt;br&gt;：&lt;br&gt;</v>
      </c>
      <c r="D415" s="211"/>
      <c r="E415" s="245"/>
      <c r="F415" s="202" t="s">
        <v>4724</v>
      </c>
      <c r="G415" s="202">
        <v>32.848298</v>
      </c>
      <c r="H415" s="202">
        <v>131.679666</v>
      </c>
      <c r="I415" s="245" t="s">
        <v>4285</v>
      </c>
      <c r="J415" s="245" t="s">
        <v>1668</v>
      </c>
      <c r="K415" s="240"/>
      <c r="L415" s="240" t="s">
        <v>3405</v>
      </c>
      <c r="M415" s="240" t="s">
        <v>3395</v>
      </c>
      <c r="N415" s="240"/>
      <c r="O415" s="4" t="s">
        <v>4335</v>
      </c>
      <c r="P415" s="246">
        <v>1</v>
      </c>
      <c r="Q415" s="246"/>
      <c r="R415" s="246" t="str">
        <f t="shared" si="78"/>
        <v>FFFFFFFF</v>
      </c>
      <c r="S415" s="202">
        <v>100</v>
      </c>
      <c r="T415" s="202">
        <v>100</v>
      </c>
      <c r="U415" s="202">
        <v>100</v>
      </c>
      <c r="V415" s="202">
        <v>100</v>
      </c>
      <c r="X415" s="242"/>
      <c r="Z415" s="239">
        <f t="shared" si="82"/>
        <v>0</v>
      </c>
      <c r="AA415" s="253" t="s">
        <v>4179</v>
      </c>
      <c r="AB415" s="265" t="str">
        <f t="shared" si="85"/>
        <v>ヘリ5-8：宇目　八匹原</v>
      </c>
      <c r="AC415" s="254" t="s">
        <v>4194</v>
      </c>
      <c r="AD415" s="254" t="s">
        <v>4181</v>
      </c>
      <c r="AE415" s="254">
        <f t="shared" si="86"/>
        <v>0</v>
      </c>
      <c r="AF415" s="254" t="s">
        <v>4182</v>
      </c>
      <c r="AG415" s="254" t="s">
        <v>4183</v>
      </c>
      <c r="AH415" s="74" t="str">
        <f t="shared" si="87"/>
        <v>名称：ヘリ5-8：宇目　八匹原&lt;br&gt;住所：佐伯市宇目大字塩見園字辻ヶ畑1-1&lt;br&gt;施設分類：ヘリポート&lt;br&gt;TEL：&lt;br&gt;：管理者名：佐伯市&lt;br&gt;：航空法分類：3：その他&lt;br&gt;：&lt;br&gt;</v>
      </c>
      <c r="AI415" s="255" t="s">
        <v>4184</v>
      </c>
      <c r="AJ415" s="253" t="str">
        <f t="shared" si="79"/>
        <v>FFFFFFFF</v>
      </c>
      <c r="AK415" s="253" t="s">
        <v>4185</v>
      </c>
      <c r="AL415" s="265">
        <f t="shared" si="80"/>
        <v>1</v>
      </c>
      <c r="AM415" s="253" t="s">
        <v>4186</v>
      </c>
      <c r="AN415" s="253" t="s">
        <v>4187</v>
      </c>
      <c r="AO415" s="254">
        <f t="shared" si="83"/>
        <v>0</v>
      </c>
      <c r="AP415" s="253" t="s">
        <v>4188</v>
      </c>
      <c r="AQ415" s="74" t="str">
        <f t="shared" si="88"/>
        <v>https://cyberjapandata.gsi.go.jp/portal/sys/v4/symbols/067.png</v>
      </c>
      <c r="AR415" s="254" t="s">
        <v>4189</v>
      </c>
      <c r="AS415" s="254" t="s">
        <v>4190</v>
      </c>
      <c r="AT415" s="265">
        <f t="shared" si="89"/>
        <v>131.679666</v>
      </c>
      <c r="AU415" s="254" t="s">
        <v>4191</v>
      </c>
      <c r="AV415" s="265">
        <f t="shared" si="90"/>
        <v>32.848298</v>
      </c>
      <c r="AW415" s="254" t="s">
        <v>4192</v>
      </c>
      <c r="AX415" s="254" t="s">
        <v>4193</v>
      </c>
      <c r="AY415" s="244" t="str">
        <f t="shared" si="84"/>
        <v>&lt;Placemark&gt;&lt;name&gt;ヘリ5-8：宇目　八匹原&lt;/name&gt;&lt;Snippet maxLines="0"&gt;&lt;/Snippet&gt;&lt;description&gt;&lt;![CDATA[名称：ヘリ5-8：宇目　八匹原&lt;br&gt;住所：佐伯市宇目大字塩見園字辻ヶ畑1-1&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131.679666,32.848298&lt;/coordinates&gt;&lt;/Point&gt;&lt;/Placemark&gt;</v>
      </c>
    </row>
    <row r="416" spans="1:51">
      <c r="A416" s="198">
        <v>411</v>
      </c>
      <c r="B416" s="211" t="s">
        <v>5203</v>
      </c>
      <c r="C416" s="4" t="str">
        <f t="shared" si="81"/>
        <v>名称：ヘリ5-9：宇目　山村広場（野球場）&lt;br&gt;住所：佐伯市宇目大字塩見園字下原38-1&lt;br&gt;施設分類：ヘリポート&lt;br&gt;TEL：&lt;br&gt;：管理者名：佐伯市&lt;br&gt;：航空法分類：3：その他&lt;br&gt;：&lt;br&gt;</v>
      </c>
      <c r="D416" s="211"/>
      <c r="E416" s="245"/>
      <c r="F416" s="202" t="s">
        <v>4725</v>
      </c>
      <c r="G416" s="202">
        <v>32.846854</v>
      </c>
      <c r="H416" s="202">
        <v>131.678247</v>
      </c>
      <c r="I416" s="245" t="s">
        <v>4285</v>
      </c>
      <c r="J416" s="245" t="s">
        <v>1673</v>
      </c>
      <c r="K416" s="240"/>
      <c r="L416" s="240" t="s">
        <v>3405</v>
      </c>
      <c r="M416" s="240" t="s">
        <v>3395</v>
      </c>
      <c r="N416" s="240"/>
      <c r="O416" s="4" t="s">
        <v>4335</v>
      </c>
      <c r="P416" s="246">
        <v>1</v>
      </c>
      <c r="Q416" s="246"/>
      <c r="R416" s="246" t="str">
        <f t="shared" si="78"/>
        <v>FFFFFFFF</v>
      </c>
      <c r="S416" s="202">
        <v>100</v>
      </c>
      <c r="T416" s="202">
        <v>100</v>
      </c>
      <c r="U416" s="202">
        <v>100</v>
      </c>
      <c r="V416" s="202">
        <v>100</v>
      </c>
      <c r="X416" s="242"/>
      <c r="Z416" s="239">
        <f t="shared" si="82"/>
        <v>0</v>
      </c>
      <c r="AA416" s="253" t="s">
        <v>4179</v>
      </c>
      <c r="AB416" s="265" t="str">
        <f t="shared" si="85"/>
        <v>ヘリ5-9：宇目　山村広場（野球場）</v>
      </c>
      <c r="AC416" s="254" t="s">
        <v>4194</v>
      </c>
      <c r="AD416" s="254" t="s">
        <v>4181</v>
      </c>
      <c r="AE416" s="254">
        <f t="shared" si="86"/>
        <v>0</v>
      </c>
      <c r="AF416" s="254" t="s">
        <v>4182</v>
      </c>
      <c r="AG416" s="254" t="s">
        <v>4183</v>
      </c>
      <c r="AH416" s="74" t="str">
        <f t="shared" si="87"/>
        <v>名称：ヘリ5-9：宇目　山村広場（野球場）&lt;br&gt;住所：佐伯市宇目大字塩見園字下原38-1&lt;br&gt;施設分類：ヘリポート&lt;br&gt;TEL：&lt;br&gt;：管理者名：佐伯市&lt;br&gt;：航空法分類：3：その他&lt;br&gt;：&lt;br&gt;</v>
      </c>
      <c r="AI416" s="255" t="s">
        <v>4184</v>
      </c>
      <c r="AJ416" s="253" t="str">
        <f t="shared" si="79"/>
        <v>FFFFFFFF</v>
      </c>
      <c r="AK416" s="253" t="s">
        <v>4185</v>
      </c>
      <c r="AL416" s="265">
        <f t="shared" si="80"/>
        <v>1</v>
      </c>
      <c r="AM416" s="253" t="s">
        <v>4186</v>
      </c>
      <c r="AN416" s="253" t="s">
        <v>4187</v>
      </c>
      <c r="AO416" s="254">
        <f t="shared" si="83"/>
        <v>0</v>
      </c>
      <c r="AP416" s="253" t="s">
        <v>4188</v>
      </c>
      <c r="AQ416" s="74" t="str">
        <f t="shared" si="88"/>
        <v>https://cyberjapandata.gsi.go.jp/portal/sys/v4/symbols/067.png</v>
      </c>
      <c r="AR416" s="254" t="s">
        <v>4189</v>
      </c>
      <c r="AS416" s="254" t="s">
        <v>4190</v>
      </c>
      <c r="AT416" s="265">
        <f t="shared" si="89"/>
        <v>131.678247</v>
      </c>
      <c r="AU416" s="254" t="s">
        <v>4191</v>
      </c>
      <c r="AV416" s="265">
        <f t="shared" si="90"/>
        <v>32.846854</v>
      </c>
      <c r="AW416" s="254" t="s">
        <v>4192</v>
      </c>
      <c r="AX416" s="254" t="s">
        <v>4193</v>
      </c>
      <c r="AY416" s="244" t="str">
        <f t="shared" si="84"/>
        <v>&lt;Placemark&gt;&lt;name&gt;ヘリ5-9：宇目　山村広場（野球場）&lt;/name&gt;&lt;Snippet maxLines="0"&gt;&lt;/Snippet&gt;&lt;description&gt;&lt;![CDATA[名称：ヘリ5-9：宇目　山村広場（野球場）&lt;br&gt;住所：佐伯市宇目大字塩見園字下原38-1&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131.678247,32.846854&lt;/coordinates&gt;&lt;/Point&gt;&lt;/Placemark&gt;</v>
      </c>
    </row>
    <row r="417" spans="1:51">
      <c r="A417" s="198">
        <v>412</v>
      </c>
      <c r="B417" s="211" t="s">
        <v>5202</v>
      </c>
      <c r="C417" s="4" t="str">
        <f t="shared" si="81"/>
        <v>名称：ヘリ5-10：グリーンパーク直川&lt;br&gt;住所：佐伯市直川大字上直見3757&lt;br&gt;施設分類：ヘリポート&lt;br&gt;TEL：&lt;br&gt;：管理者名：佐伯市&lt;br&gt;：航空法分類：3：その他&lt;br&gt;：&lt;br&gt;</v>
      </c>
      <c r="D417" s="211"/>
      <c r="E417" s="202"/>
      <c r="F417" s="202" t="s">
        <v>4726</v>
      </c>
      <c r="G417" s="202">
        <v>32.897187000000002</v>
      </c>
      <c r="H417" s="202">
        <v>131.78709900000001</v>
      </c>
      <c r="I417" s="202" t="s">
        <v>4285</v>
      </c>
      <c r="J417" s="202" t="s">
        <v>1678</v>
      </c>
      <c r="K417" s="240"/>
      <c r="L417" s="240" t="s">
        <v>3405</v>
      </c>
      <c r="M417" s="240" t="s">
        <v>3395</v>
      </c>
      <c r="N417" s="240"/>
      <c r="O417" s="4" t="s">
        <v>4335</v>
      </c>
      <c r="P417" s="246">
        <v>1</v>
      </c>
      <c r="Q417" s="246"/>
      <c r="R417" s="246" t="str">
        <f t="shared" si="78"/>
        <v>FFFFFFFF</v>
      </c>
      <c r="S417" s="202">
        <v>100</v>
      </c>
      <c r="T417" s="202">
        <v>100</v>
      </c>
      <c r="U417" s="202">
        <v>100</v>
      </c>
      <c r="V417" s="202">
        <v>100</v>
      </c>
      <c r="X417" s="242"/>
      <c r="Z417" s="239">
        <f t="shared" si="82"/>
        <v>0</v>
      </c>
      <c r="AA417" s="253" t="s">
        <v>4179</v>
      </c>
      <c r="AB417" s="265" t="str">
        <f t="shared" si="85"/>
        <v>ヘリ5-10：グリーンパーク直川</v>
      </c>
      <c r="AC417" s="254" t="s">
        <v>4194</v>
      </c>
      <c r="AD417" s="254" t="s">
        <v>4181</v>
      </c>
      <c r="AE417" s="254">
        <f t="shared" si="86"/>
        <v>0</v>
      </c>
      <c r="AF417" s="254" t="s">
        <v>4182</v>
      </c>
      <c r="AG417" s="254" t="s">
        <v>4183</v>
      </c>
      <c r="AH417" s="74" t="str">
        <f t="shared" si="87"/>
        <v>名称：ヘリ5-10：グリーンパーク直川&lt;br&gt;住所：佐伯市直川大字上直見3757&lt;br&gt;施設分類：ヘリポート&lt;br&gt;TEL：&lt;br&gt;：管理者名：佐伯市&lt;br&gt;：航空法分類：3：その他&lt;br&gt;：&lt;br&gt;</v>
      </c>
      <c r="AI417" s="255" t="s">
        <v>4184</v>
      </c>
      <c r="AJ417" s="253" t="str">
        <f t="shared" si="79"/>
        <v>FFFFFFFF</v>
      </c>
      <c r="AK417" s="253" t="s">
        <v>4185</v>
      </c>
      <c r="AL417" s="265">
        <f t="shared" si="80"/>
        <v>1</v>
      </c>
      <c r="AM417" s="253" t="s">
        <v>4186</v>
      </c>
      <c r="AN417" s="253" t="s">
        <v>4187</v>
      </c>
      <c r="AO417" s="254">
        <f t="shared" si="83"/>
        <v>0</v>
      </c>
      <c r="AP417" s="253" t="s">
        <v>4188</v>
      </c>
      <c r="AQ417" s="74" t="str">
        <f t="shared" si="88"/>
        <v>https://cyberjapandata.gsi.go.jp/portal/sys/v4/symbols/067.png</v>
      </c>
      <c r="AR417" s="254" t="s">
        <v>4189</v>
      </c>
      <c r="AS417" s="254" t="s">
        <v>4190</v>
      </c>
      <c r="AT417" s="265">
        <f t="shared" si="89"/>
        <v>131.78709900000001</v>
      </c>
      <c r="AU417" s="254" t="s">
        <v>4191</v>
      </c>
      <c r="AV417" s="265">
        <f t="shared" si="90"/>
        <v>32.897187000000002</v>
      </c>
      <c r="AW417" s="254" t="s">
        <v>4192</v>
      </c>
      <c r="AX417" s="254" t="s">
        <v>4193</v>
      </c>
      <c r="AY417" s="244" t="str">
        <f t="shared" si="84"/>
        <v>&lt;Placemark&gt;&lt;name&gt;ヘリ5-10：グリーンパーク直川&lt;/name&gt;&lt;Snippet maxLines="0"&gt;&lt;/Snippet&gt;&lt;description&gt;&lt;![CDATA[名称：ヘリ5-10：グリーンパーク直川&lt;br&gt;住所：佐伯市直川大字上直見3757&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131.787099,32.897187&lt;/coordinates&gt;&lt;/Point&gt;&lt;/Placemark&gt;</v>
      </c>
    </row>
    <row r="418" spans="1:51">
      <c r="A418" s="198">
        <v>413</v>
      </c>
      <c r="B418" s="211" t="s">
        <v>5201</v>
      </c>
      <c r="C418" s="4" t="str">
        <f t="shared" si="81"/>
        <v>名称：ヘリ5-11：鶴見中学校&lt;br&gt;住所：佐伯市鶴見大字沖松浦448&lt;br&gt;施設分類：ヘリポート&lt;br&gt;TEL：&lt;br&gt;：管理者名：佐伯市教育委員会&lt;br&gt;：航空法分類：3：その他&lt;br&gt;：&lt;br&gt;</v>
      </c>
      <c r="D418" s="211"/>
      <c r="E418" s="202"/>
      <c r="F418" s="202" t="s">
        <v>4727</v>
      </c>
      <c r="G418" s="202">
        <v>32.941510999999998</v>
      </c>
      <c r="H418" s="202">
        <v>131.96519799999999</v>
      </c>
      <c r="I418" s="202" t="s">
        <v>4285</v>
      </c>
      <c r="J418" s="202" t="s">
        <v>1683</v>
      </c>
      <c r="K418" s="240"/>
      <c r="L418" s="240" t="s">
        <v>3394</v>
      </c>
      <c r="M418" s="240" t="s">
        <v>3395</v>
      </c>
      <c r="N418" s="240"/>
      <c r="O418" s="4" t="s">
        <v>4335</v>
      </c>
      <c r="P418" s="246">
        <v>1</v>
      </c>
      <c r="Q418" s="246"/>
      <c r="R418" s="246" t="str">
        <f t="shared" si="78"/>
        <v>FFFFFFFF</v>
      </c>
      <c r="S418" s="202">
        <v>100</v>
      </c>
      <c r="T418" s="202">
        <v>100</v>
      </c>
      <c r="U418" s="202">
        <v>100</v>
      </c>
      <c r="V418" s="202">
        <v>100</v>
      </c>
      <c r="X418" s="242"/>
      <c r="Z418" s="239">
        <f t="shared" si="82"/>
        <v>0</v>
      </c>
      <c r="AA418" s="253" t="s">
        <v>4179</v>
      </c>
      <c r="AB418" s="265" t="str">
        <f t="shared" si="85"/>
        <v>ヘリ5-11：鶴見中学校</v>
      </c>
      <c r="AC418" s="254" t="s">
        <v>4194</v>
      </c>
      <c r="AD418" s="254" t="s">
        <v>4181</v>
      </c>
      <c r="AE418" s="254">
        <f t="shared" si="86"/>
        <v>0</v>
      </c>
      <c r="AF418" s="254" t="s">
        <v>4182</v>
      </c>
      <c r="AG418" s="254" t="s">
        <v>4183</v>
      </c>
      <c r="AH418" s="74" t="str">
        <f t="shared" si="87"/>
        <v>名称：ヘリ5-11：鶴見中学校&lt;br&gt;住所：佐伯市鶴見大字沖松浦448&lt;br&gt;施設分類：ヘリポート&lt;br&gt;TEL：&lt;br&gt;：管理者名：佐伯市教育委員会&lt;br&gt;：航空法分類：3：その他&lt;br&gt;：&lt;br&gt;</v>
      </c>
      <c r="AI418" s="255" t="s">
        <v>4184</v>
      </c>
      <c r="AJ418" s="253" t="str">
        <f t="shared" si="79"/>
        <v>FFFFFFFF</v>
      </c>
      <c r="AK418" s="253" t="s">
        <v>4185</v>
      </c>
      <c r="AL418" s="265">
        <f t="shared" si="80"/>
        <v>1</v>
      </c>
      <c r="AM418" s="253" t="s">
        <v>4186</v>
      </c>
      <c r="AN418" s="253" t="s">
        <v>4187</v>
      </c>
      <c r="AO418" s="254">
        <f t="shared" si="83"/>
        <v>0</v>
      </c>
      <c r="AP418" s="253" t="s">
        <v>4188</v>
      </c>
      <c r="AQ418" s="74" t="str">
        <f t="shared" si="88"/>
        <v>https://cyberjapandata.gsi.go.jp/portal/sys/v4/symbols/067.png</v>
      </c>
      <c r="AR418" s="254" t="s">
        <v>4189</v>
      </c>
      <c r="AS418" s="254" t="s">
        <v>4190</v>
      </c>
      <c r="AT418" s="265">
        <f t="shared" si="89"/>
        <v>131.96519799999999</v>
      </c>
      <c r="AU418" s="254" t="s">
        <v>4191</v>
      </c>
      <c r="AV418" s="265">
        <f t="shared" si="90"/>
        <v>32.941510999999998</v>
      </c>
      <c r="AW418" s="254" t="s">
        <v>4192</v>
      </c>
      <c r="AX418" s="254" t="s">
        <v>4193</v>
      </c>
      <c r="AY418" s="244" t="str">
        <f t="shared" si="84"/>
        <v>&lt;Placemark&gt;&lt;name&gt;ヘリ5-11：鶴見中学校&lt;/name&gt;&lt;Snippet maxLines="0"&gt;&lt;/Snippet&gt;&lt;description&gt;&lt;![CDATA[名称：ヘリ5-11：鶴見中学校&lt;br&gt;住所：佐伯市鶴見大字沖松浦448&lt;br&gt;施設分類：ヘリポート&lt;br&gt;TEL：&lt;br&gt;：管理者名：佐伯市教育委員会&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131.965198,32.941511&lt;/coordinates&gt;&lt;/Point&gt;&lt;/Placemark&gt;</v>
      </c>
    </row>
    <row r="419" spans="1:51">
      <c r="A419" s="198">
        <v>414</v>
      </c>
      <c r="B419" s="211" t="s">
        <v>5200</v>
      </c>
      <c r="C419" s="4" t="str">
        <f t="shared" si="81"/>
        <v>名称：ヘリ5-12：鶴見大島田野浦&lt;br&gt;住所：佐伯市鶴見町大島田野浦&lt;br&gt;施設分類：ヘリポート&lt;br&gt;TEL：&lt;br&gt;：管理者名：佐伯市&lt;br&gt;：航空法分類：3：その他&lt;br&gt;：&lt;br&gt;</v>
      </c>
      <c r="D419" s="211"/>
      <c r="E419" s="202"/>
      <c r="F419" s="202" t="s">
        <v>4728</v>
      </c>
      <c r="G419" s="202">
        <v>32.969611999999998</v>
      </c>
      <c r="H419" s="202">
        <v>132.073667</v>
      </c>
      <c r="I419" s="202" t="s">
        <v>4285</v>
      </c>
      <c r="J419" s="202" t="s">
        <v>1688</v>
      </c>
      <c r="K419" s="240"/>
      <c r="L419" s="240" t="s">
        <v>3405</v>
      </c>
      <c r="M419" s="240" t="s">
        <v>3395</v>
      </c>
      <c r="N419" s="240"/>
      <c r="O419" s="4" t="s">
        <v>4335</v>
      </c>
      <c r="P419" s="246">
        <v>1</v>
      </c>
      <c r="Q419" s="246"/>
      <c r="R419" s="246" t="str">
        <f t="shared" si="78"/>
        <v>FFFFFFFF</v>
      </c>
      <c r="S419" s="202">
        <v>100</v>
      </c>
      <c r="T419" s="202">
        <v>100</v>
      </c>
      <c r="U419" s="202">
        <v>100</v>
      </c>
      <c r="V419" s="202">
        <v>100</v>
      </c>
      <c r="X419" s="242"/>
      <c r="Z419" s="239">
        <f t="shared" si="82"/>
        <v>0</v>
      </c>
      <c r="AA419" s="253" t="s">
        <v>4179</v>
      </c>
      <c r="AB419" s="265" t="str">
        <f t="shared" si="85"/>
        <v>ヘリ5-12：鶴見大島田野浦</v>
      </c>
      <c r="AC419" s="254" t="s">
        <v>4194</v>
      </c>
      <c r="AD419" s="254" t="s">
        <v>4181</v>
      </c>
      <c r="AE419" s="254">
        <f t="shared" si="86"/>
        <v>0</v>
      </c>
      <c r="AF419" s="254" t="s">
        <v>4182</v>
      </c>
      <c r="AG419" s="254" t="s">
        <v>4183</v>
      </c>
      <c r="AH419" s="74" t="str">
        <f t="shared" si="87"/>
        <v>名称：ヘリ5-12：鶴見大島田野浦&lt;br&gt;住所：佐伯市鶴見町大島田野浦&lt;br&gt;施設分類：ヘリポート&lt;br&gt;TEL：&lt;br&gt;：管理者名：佐伯市&lt;br&gt;：航空法分類：3：その他&lt;br&gt;：&lt;br&gt;</v>
      </c>
      <c r="AI419" s="255" t="s">
        <v>4184</v>
      </c>
      <c r="AJ419" s="253" t="str">
        <f t="shared" si="79"/>
        <v>FFFFFFFF</v>
      </c>
      <c r="AK419" s="253" t="s">
        <v>4185</v>
      </c>
      <c r="AL419" s="265">
        <f t="shared" si="80"/>
        <v>1</v>
      </c>
      <c r="AM419" s="253" t="s">
        <v>4186</v>
      </c>
      <c r="AN419" s="253" t="s">
        <v>4187</v>
      </c>
      <c r="AO419" s="254">
        <f t="shared" si="83"/>
        <v>0</v>
      </c>
      <c r="AP419" s="253" t="s">
        <v>4188</v>
      </c>
      <c r="AQ419" s="74" t="str">
        <f t="shared" si="88"/>
        <v>https://cyberjapandata.gsi.go.jp/portal/sys/v4/symbols/067.png</v>
      </c>
      <c r="AR419" s="254" t="s">
        <v>4189</v>
      </c>
      <c r="AS419" s="254" t="s">
        <v>4190</v>
      </c>
      <c r="AT419" s="265">
        <f t="shared" si="89"/>
        <v>132.073667</v>
      </c>
      <c r="AU419" s="254" t="s">
        <v>4191</v>
      </c>
      <c r="AV419" s="265">
        <f t="shared" si="90"/>
        <v>32.969611999999998</v>
      </c>
      <c r="AW419" s="254" t="s">
        <v>4192</v>
      </c>
      <c r="AX419" s="254" t="s">
        <v>4193</v>
      </c>
      <c r="AY419" s="244" t="str">
        <f t="shared" si="84"/>
        <v>&lt;Placemark&gt;&lt;name&gt;ヘリ5-12：鶴見大島田野浦&lt;/name&gt;&lt;Snippet maxLines="0"&gt;&lt;/Snippet&gt;&lt;description&gt;&lt;![CDATA[名称：ヘリ5-12：鶴見大島田野浦&lt;br&gt;住所：佐伯市鶴見町大島田野浦&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132.073667,32.969612&lt;/coordinates&gt;&lt;/Point&gt;&lt;/Placemark&gt;</v>
      </c>
    </row>
    <row r="420" spans="1:51">
      <c r="A420" s="198">
        <v>415</v>
      </c>
      <c r="B420" s="211" t="s">
        <v>5199</v>
      </c>
      <c r="C420" s="4" t="str">
        <f t="shared" si="81"/>
        <v>名称：ヘリ5-13：米水津スポーツ公園&lt;br&gt;住所：佐伯市米水津大字浦代浦1239-2&lt;br&gt;施設分類：ヘリポート&lt;br&gt;TEL：&lt;br&gt;：管理者名：佐伯市&lt;br&gt;：航空法分類：3：その他&lt;br&gt;：&lt;br&gt;</v>
      </c>
      <c r="D420" s="211"/>
      <c r="E420" s="202"/>
      <c r="F420" s="202" t="s">
        <v>4729</v>
      </c>
      <c r="G420" s="202">
        <v>32.920006999999998</v>
      </c>
      <c r="H420" s="202">
        <v>131.976753</v>
      </c>
      <c r="I420" s="202" t="s">
        <v>4285</v>
      </c>
      <c r="J420" s="202" t="s">
        <v>384</v>
      </c>
      <c r="K420" s="240"/>
      <c r="L420" s="240" t="s">
        <v>3405</v>
      </c>
      <c r="M420" s="240" t="s">
        <v>3395</v>
      </c>
      <c r="N420" s="240"/>
      <c r="O420" s="4" t="s">
        <v>4335</v>
      </c>
      <c r="P420" s="246">
        <v>1</v>
      </c>
      <c r="Q420" s="246"/>
      <c r="R420" s="246" t="str">
        <f t="shared" si="78"/>
        <v>FFFFFFFF</v>
      </c>
      <c r="S420" s="202">
        <v>100</v>
      </c>
      <c r="T420" s="202">
        <v>100</v>
      </c>
      <c r="U420" s="202">
        <v>100</v>
      </c>
      <c r="V420" s="202">
        <v>100</v>
      </c>
      <c r="X420" s="242"/>
      <c r="Z420" s="239">
        <f t="shared" si="82"/>
        <v>0</v>
      </c>
      <c r="AA420" s="253" t="s">
        <v>4179</v>
      </c>
      <c r="AB420" s="265" t="str">
        <f t="shared" si="85"/>
        <v>ヘリ5-13：米水津スポーツ公園</v>
      </c>
      <c r="AC420" s="254" t="s">
        <v>4194</v>
      </c>
      <c r="AD420" s="254" t="s">
        <v>4181</v>
      </c>
      <c r="AE420" s="254">
        <f t="shared" si="86"/>
        <v>0</v>
      </c>
      <c r="AF420" s="254" t="s">
        <v>4182</v>
      </c>
      <c r="AG420" s="254" t="s">
        <v>4183</v>
      </c>
      <c r="AH420" s="74" t="str">
        <f t="shared" si="87"/>
        <v>名称：ヘリ5-13：米水津スポーツ公園&lt;br&gt;住所：佐伯市米水津大字浦代浦1239-2&lt;br&gt;施設分類：ヘリポート&lt;br&gt;TEL：&lt;br&gt;：管理者名：佐伯市&lt;br&gt;：航空法分類：3：その他&lt;br&gt;：&lt;br&gt;</v>
      </c>
      <c r="AI420" s="255" t="s">
        <v>4184</v>
      </c>
      <c r="AJ420" s="253" t="str">
        <f t="shared" si="79"/>
        <v>FFFFFFFF</v>
      </c>
      <c r="AK420" s="253" t="s">
        <v>4185</v>
      </c>
      <c r="AL420" s="265">
        <f t="shared" si="80"/>
        <v>1</v>
      </c>
      <c r="AM420" s="253" t="s">
        <v>4186</v>
      </c>
      <c r="AN420" s="253" t="s">
        <v>4187</v>
      </c>
      <c r="AO420" s="254">
        <f t="shared" si="83"/>
        <v>0</v>
      </c>
      <c r="AP420" s="253" t="s">
        <v>4188</v>
      </c>
      <c r="AQ420" s="74" t="str">
        <f t="shared" si="88"/>
        <v>https://cyberjapandata.gsi.go.jp/portal/sys/v4/symbols/067.png</v>
      </c>
      <c r="AR420" s="254" t="s">
        <v>4189</v>
      </c>
      <c r="AS420" s="254" t="s">
        <v>4190</v>
      </c>
      <c r="AT420" s="265">
        <f t="shared" si="89"/>
        <v>131.976753</v>
      </c>
      <c r="AU420" s="254" t="s">
        <v>4191</v>
      </c>
      <c r="AV420" s="265">
        <f t="shared" si="90"/>
        <v>32.920006999999998</v>
      </c>
      <c r="AW420" s="254" t="s">
        <v>4192</v>
      </c>
      <c r="AX420" s="254" t="s">
        <v>4193</v>
      </c>
      <c r="AY420" s="244" t="str">
        <f t="shared" si="84"/>
        <v>&lt;Placemark&gt;&lt;name&gt;ヘリ5-13：米水津スポーツ公園&lt;/name&gt;&lt;Snippet maxLines="0"&gt;&lt;/Snippet&gt;&lt;description&gt;&lt;![CDATA[名称：ヘリ5-13：米水津スポーツ公園&lt;br&gt;住所：佐伯市米水津大字浦代浦1239-2&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131.976753,32.920007&lt;/coordinates&gt;&lt;/Point&gt;&lt;/Placemark&gt;</v>
      </c>
    </row>
    <row r="421" spans="1:51">
      <c r="A421" s="198">
        <v>416</v>
      </c>
      <c r="B421" s="211" t="s">
        <v>5198</v>
      </c>
      <c r="C421" s="4" t="str">
        <f t="shared" si="81"/>
        <v>名称：ヘリ5-14：蒲江　尾浦&lt;br&gt;住所：佐伯市蒲江大字畑野浦&lt;br&gt;施設分類：ヘリポート&lt;br&gt;TEL：&lt;br&gt;：管理者名：佐伯市&lt;br&gt;：航空法分類：3：その他&lt;br&gt;：&lt;br&gt;</v>
      </c>
      <c r="D421" s="211"/>
      <c r="E421" s="245"/>
      <c r="F421" s="202" t="s">
        <v>4730</v>
      </c>
      <c r="G421" s="202">
        <v>32.866163</v>
      </c>
      <c r="H421" s="202">
        <v>131.97259099999999</v>
      </c>
      <c r="I421" s="245" t="s">
        <v>4285</v>
      </c>
      <c r="J421" s="245" t="s">
        <v>1697</v>
      </c>
      <c r="K421" s="240"/>
      <c r="L421" s="240" t="s">
        <v>3405</v>
      </c>
      <c r="M421" s="240" t="s">
        <v>3395</v>
      </c>
      <c r="N421" s="240"/>
      <c r="O421" s="4" t="s">
        <v>4335</v>
      </c>
      <c r="P421" s="246">
        <v>1</v>
      </c>
      <c r="Q421" s="246"/>
      <c r="R421" s="246" t="str">
        <f t="shared" si="78"/>
        <v>FFFFFFFF</v>
      </c>
      <c r="S421" s="202">
        <v>100</v>
      </c>
      <c r="T421" s="202">
        <v>100</v>
      </c>
      <c r="U421" s="202">
        <v>100</v>
      </c>
      <c r="V421" s="202">
        <v>100</v>
      </c>
      <c r="X421" s="242"/>
      <c r="Z421" s="239">
        <f t="shared" si="82"/>
        <v>0</v>
      </c>
      <c r="AA421" s="253" t="s">
        <v>4179</v>
      </c>
      <c r="AB421" s="265" t="str">
        <f t="shared" si="85"/>
        <v>ヘリ5-14：蒲江　尾浦</v>
      </c>
      <c r="AC421" s="254" t="s">
        <v>4194</v>
      </c>
      <c r="AD421" s="254" t="s">
        <v>4181</v>
      </c>
      <c r="AE421" s="254">
        <f t="shared" si="86"/>
        <v>0</v>
      </c>
      <c r="AF421" s="254" t="s">
        <v>4182</v>
      </c>
      <c r="AG421" s="254" t="s">
        <v>4183</v>
      </c>
      <c r="AH421" s="74" t="str">
        <f t="shared" si="87"/>
        <v>名称：ヘリ5-14：蒲江　尾浦&lt;br&gt;住所：佐伯市蒲江大字畑野浦&lt;br&gt;施設分類：ヘリポート&lt;br&gt;TEL：&lt;br&gt;：管理者名：佐伯市&lt;br&gt;：航空法分類：3：その他&lt;br&gt;：&lt;br&gt;</v>
      </c>
      <c r="AI421" s="255" t="s">
        <v>4184</v>
      </c>
      <c r="AJ421" s="253" t="str">
        <f t="shared" si="79"/>
        <v>FFFFFFFF</v>
      </c>
      <c r="AK421" s="253" t="s">
        <v>4185</v>
      </c>
      <c r="AL421" s="265">
        <f t="shared" si="80"/>
        <v>1</v>
      </c>
      <c r="AM421" s="253" t="s">
        <v>4186</v>
      </c>
      <c r="AN421" s="253" t="s">
        <v>4187</v>
      </c>
      <c r="AO421" s="254">
        <f t="shared" si="83"/>
        <v>0</v>
      </c>
      <c r="AP421" s="253" t="s">
        <v>4188</v>
      </c>
      <c r="AQ421" s="74" t="str">
        <f t="shared" si="88"/>
        <v>https://cyberjapandata.gsi.go.jp/portal/sys/v4/symbols/067.png</v>
      </c>
      <c r="AR421" s="254" t="s">
        <v>4189</v>
      </c>
      <c r="AS421" s="254" t="s">
        <v>4190</v>
      </c>
      <c r="AT421" s="265">
        <f t="shared" si="89"/>
        <v>131.97259099999999</v>
      </c>
      <c r="AU421" s="254" t="s">
        <v>4191</v>
      </c>
      <c r="AV421" s="265">
        <f t="shared" si="90"/>
        <v>32.866163</v>
      </c>
      <c r="AW421" s="254" t="s">
        <v>4192</v>
      </c>
      <c r="AX421" s="254" t="s">
        <v>4193</v>
      </c>
      <c r="AY421" s="244" t="str">
        <f t="shared" si="84"/>
        <v>&lt;Placemark&gt;&lt;name&gt;ヘリ5-14：蒲江　尾浦&lt;/name&gt;&lt;Snippet maxLines="0"&gt;&lt;/Snippet&gt;&lt;description&gt;&lt;![CDATA[名称：ヘリ5-14：蒲江　尾浦&lt;br&gt;住所：佐伯市蒲江大字畑野浦&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131.972591,32.866163&lt;/coordinates&gt;&lt;/Point&gt;&lt;/Placemark&gt;</v>
      </c>
    </row>
    <row r="422" spans="1:51">
      <c r="A422" s="198">
        <v>417</v>
      </c>
      <c r="B422" s="211" t="s">
        <v>5197</v>
      </c>
      <c r="C422" s="4" t="str">
        <f t="shared" si="81"/>
        <v>名称：ヘリ5-15：蒲江　楠本グランド&lt;br&gt;住所：佐伯市蒲江大字楠本&lt;br&gt;施設分類：ヘリポート&lt;br&gt;TEL：&lt;br&gt;：管理者名：佐伯市&lt;br&gt;：航空法分類：3：その他&lt;br&gt;：&lt;br&gt;</v>
      </c>
      <c r="D422" s="211"/>
      <c r="E422" s="245"/>
      <c r="F422" s="202" t="s">
        <v>4731</v>
      </c>
      <c r="G422" s="202">
        <v>32.836278</v>
      </c>
      <c r="H422" s="202">
        <v>131.94379900000001</v>
      </c>
      <c r="I422" s="245" t="s">
        <v>4285</v>
      </c>
      <c r="J422" s="245" t="s">
        <v>1702</v>
      </c>
      <c r="K422" s="240"/>
      <c r="L422" s="240" t="s">
        <v>3405</v>
      </c>
      <c r="M422" s="240" t="s">
        <v>3395</v>
      </c>
      <c r="N422" s="240"/>
      <c r="O422" s="4" t="s">
        <v>4335</v>
      </c>
      <c r="P422" s="246">
        <v>1</v>
      </c>
      <c r="Q422" s="246"/>
      <c r="R422" s="246" t="str">
        <f t="shared" si="78"/>
        <v>FFFFFFFF</v>
      </c>
      <c r="S422" s="202">
        <v>100</v>
      </c>
      <c r="T422" s="202">
        <v>100</v>
      </c>
      <c r="U422" s="202">
        <v>100</v>
      </c>
      <c r="V422" s="202">
        <v>100</v>
      </c>
      <c r="X422" s="242"/>
      <c r="Z422" s="239">
        <f t="shared" si="82"/>
        <v>0</v>
      </c>
      <c r="AA422" s="253" t="s">
        <v>4179</v>
      </c>
      <c r="AB422" s="265" t="str">
        <f t="shared" si="85"/>
        <v>ヘリ5-15：蒲江　楠本グランド</v>
      </c>
      <c r="AC422" s="254" t="s">
        <v>4194</v>
      </c>
      <c r="AD422" s="254" t="s">
        <v>4181</v>
      </c>
      <c r="AE422" s="254">
        <f t="shared" si="86"/>
        <v>0</v>
      </c>
      <c r="AF422" s="254" t="s">
        <v>4182</v>
      </c>
      <c r="AG422" s="254" t="s">
        <v>4183</v>
      </c>
      <c r="AH422" s="74" t="str">
        <f t="shared" si="87"/>
        <v>名称：ヘリ5-15：蒲江　楠本グランド&lt;br&gt;住所：佐伯市蒲江大字楠本&lt;br&gt;施設分類：ヘリポート&lt;br&gt;TEL：&lt;br&gt;：管理者名：佐伯市&lt;br&gt;：航空法分類：3：その他&lt;br&gt;：&lt;br&gt;</v>
      </c>
      <c r="AI422" s="255" t="s">
        <v>4184</v>
      </c>
      <c r="AJ422" s="253" t="str">
        <f t="shared" si="79"/>
        <v>FFFFFFFF</v>
      </c>
      <c r="AK422" s="253" t="s">
        <v>4185</v>
      </c>
      <c r="AL422" s="265">
        <f t="shared" si="80"/>
        <v>1</v>
      </c>
      <c r="AM422" s="253" t="s">
        <v>4186</v>
      </c>
      <c r="AN422" s="253" t="s">
        <v>4187</v>
      </c>
      <c r="AO422" s="254">
        <f t="shared" si="83"/>
        <v>0</v>
      </c>
      <c r="AP422" s="253" t="s">
        <v>4188</v>
      </c>
      <c r="AQ422" s="74" t="str">
        <f t="shared" si="88"/>
        <v>https://cyberjapandata.gsi.go.jp/portal/sys/v4/symbols/067.png</v>
      </c>
      <c r="AR422" s="254" t="s">
        <v>4189</v>
      </c>
      <c r="AS422" s="254" t="s">
        <v>4190</v>
      </c>
      <c r="AT422" s="265">
        <f t="shared" si="89"/>
        <v>131.94379900000001</v>
      </c>
      <c r="AU422" s="254" t="s">
        <v>4191</v>
      </c>
      <c r="AV422" s="265">
        <f t="shared" si="90"/>
        <v>32.836278</v>
      </c>
      <c r="AW422" s="254" t="s">
        <v>4192</v>
      </c>
      <c r="AX422" s="254" t="s">
        <v>4193</v>
      </c>
      <c r="AY422" s="244" t="str">
        <f t="shared" si="84"/>
        <v>&lt;Placemark&gt;&lt;name&gt;ヘリ5-15：蒲江　楠本グランド&lt;/name&gt;&lt;Snippet maxLines="0"&gt;&lt;/Snippet&gt;&lt;description&gt;&lt;![CDATA[名称：ヘリ5-15：蒲江　楠本グランド&lt;br&gt;住所：佐伯市蒲江大字楠本&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131.943799,32.836278&lt;/coordinates&gt;&lt;/Point&gt;&lt;/Placemark&gt;</v>
      </c>
    </row>
    <row r="423" spans="1:51">
      <c r="A423" s="198">
        <v>418</v>
      </c>
      <c r="B423" s="211" t="s">
        <v>5196</v>
      </c>
      <c r="C423" s="4" t="str">
        <f t="shared" si="81"/>
        <v>名称：ヘリ5-16：佐伯　蒲江翔南学園&lt;br&gt;住所：佐伯市蒲江大字蒲江浦943-3&lt;br&gt;施設分類：ヘリポート&lt;br&gt;TEL：&lt;br&gt;：管理者名：佐伯市教育委員会&lt;br&gt;：航空法分類：3：その他&lt;br&gt;：&lt;br&gt;</v>
      </c>
      <c r="D423" s="211"/>
      <c r="E423" s="202"/>
      <c r="F423" s="202" t="s">
        <v>4732</v>
      </c>
      <c r="G423" s="202">
        <v>32.802818000000002</v>
      </c>
      <c r="H423" s="202">
        <v>131.941712</v>
      </c>
      <c r="I423" s="202" t="s">
        <v>4285</v>
      </c>
      <c r="J423" s="202" t="s">
        <v>1707</v>
      </c>
      <c r="K423" s="240"/>
      <c r="L423" s="240" t="s">
        <v>3394</v>
      </c>
      <c r="M423" s="240" t="s">
        <v>3395</v>
      </c>
      <c r="N423" s="240"/>
      <c r="O423" s="4" t="s">
        <v>4335</v>
      </c>
      <c r="P423" s="246">
        <v>1</v>
      </c>
      <c r="Q423" s="246"/>
      <c r="R423" s="246" t="str">
        <f t="shared" si="78"/>
        <v>FFFFFFFF</v>
      </c>
      <c r="S423" s="202">
        <v>100</v>
      </c>
      <c r="T423" s="202">
        <v>100</v>
      </c>
      <c r="U423" s="202">
        <v>100</v>
      </c>
      <c r="V423" s="202">
        <v>100</v>
      </c>
      <c r="X423" s="242"/>
      <c r="Z423" s="239">
        <f t="shared" si="82"/>
        <v>0</v>
      </c>
      <c r="AA423" s="253" t="s">
        <v>4179</v>
      </c>
      <c r="AB423" s="265" t="str">
        <f t="shared" si="85"/>
        <v>ヘリ5-16：佐伯　蒲江翔南学園</v>
      </c>
      <c r="AC423" s="254" t="s">
        <v>4194</v>
      </c>
      <c r="AD423" s="254" t="s">
        <v>4181</v>
      </c>
      <c r="AE423" s="254">
        <f t="shared" si="86"/>
        <v>0</v>
      </c>
      <c r="AF423" s="254" t="s">
        <v>4182</v>
      </c>
      <c r="AG423" s="254" t="s">
        <v>4183</v>
      </c>
      <c r="AH423" s="74" t="str">
        <f t="shared" si="87"/>
        <v>名称：ヘリ5-16：佐伯　蒲江翔南学園&lt;br&gt;住所：佐伯市蒲江大字蒲江浦943-3&lt;br&gt;施設分類：ヘリポート&lt;br&gt;TEL：&lt;br&gt;：管理者名：佐伯市教育委員会&lt;br&gt;：航空法分類：3：その他&lt;br&gt;：&lt;br&gt;</v>
      </c>
      <c r="AI423" s="255" t="s">
        <v>4184</v>
      </c>
      <c r="AJ423" s="253" t="str">
        <f t="shared" si="79"/>
        <v>FFFFFFFF</v>
      </c>
      <c r="AK423" s="253" t="s">
        <v>4185</v>
      </c>
      <c r="AL423" s="265">
        <f t="shared" si="80"/>
        <v>1</v>
      </c>
      <c r="AM423" s="253" t="s">
        <v>4186</v>
      </c>
      <c r="AN423" s="253" t="s">
        <v>4187</v>
      </c>
      <c r="AO423" s="254">
        <f t="shared" si="83"/>
        <v>0</v>
      </c>
      <c r="AP423" s="253" t="s">
        <v>4188</v>
      </c>
      <c r="AQ423" s="74" t="str">
        <f t="shared" si="88"/>
        <v>https://cyberjapandata.gsi.go.jp/portal/sys/v4/symbols/067.png</v>
      </c>
      <c r="AR423" s="254" t="s">
        <v>4189</v>
      </c>
      <c r="AS423" s="254" t="s">
        <v>4190</v>
      </c>
      <c r="AT423" s="265">
        <f t="shared" si="89"/>
        <v>131.941712</v>
      </c>
      <c r="AU423" s="254" t="s">
        <v>4191</v>
      </c>
      <c r="AV423" s="265">
        <f t="shared" si="90"/>
        <v>32.802818000000002</v>
      </c>
      <c r="AW423" s="254" t="s">
        <v>4192</v>
      </c>
      <c r="AX423" s="254" t="s">
        <v>4193</v>
      </c>
      <c r="AY423" s="244" t="str">
        <f t="shared" si="84"/>
        <v>&lt;Placemark&gt;&lt;name&gt;ヘリ5-16：佐伯　蒲江翔南学園&lt;/name&gt;&lt;Snippet maxLines="0"&gt;&lt;/Snippet&gt;&lt;description&gt;&lt;![CDATA[名称：ヘリ5-16：佐伯　蒲江翔南学園&lt;br&gt;住所：佐伯市蒲江大字蒲江浦943-3&lt;br&gt;施設分類：ヘリポート&lt;br&gt;TEL：&lt;br&gt;：管理者名：佐伯市教育委員会&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131.941712,32.802818&lt;/coordinates&gt;&lt;/Point&gt;&lt;/Placemark&gt;</v>
      </c>
    </row>
    <row r="424" spans="1:51">
      <c r="A424" s="198">
        <v>419</v>
      </c>
      <c r="B424" s="211" t="s">
        <v>5195</v>
      </c>
      <c r="C424" s="4" t="str">
        <f t="shared" si="81"/>
        <v>名称：ヘリ5-19：佐伯　晞干（ひるほし公園）&lt;br&gt;住所：佐伯市大字二栄晞干　地先&lt;br&gt;施設分類：ヘリポート&lt;br&gt;TEL：&lt;br&gt;：管理者名：佐伯市&lt;br&gt;：航空法分類：3：その他&lt;br&gt;：&lt;br&gt;</v>
      </c>
      <c r="D424" s="211"/>
      <c r="E424" s="202"/>
      <c r="F424" s="202" t="s">
        <v>4733</v>
      </c>
      <c r="G424" s="202">
        <v>33.022596999999998</v>
      </c>
      <c r="H424" s="202">
        <v>131.91561999999999</v>
      </c>
      <c r="I424" s="202" t="s">
        <v>4285</v>
      </c>
      <c r="J424" s="202" t="s">
        <v>1712</v>
      </c>
      <c r="K424" s="240"/>
      <c r="L424" s="240" t="s">
        <v>3405</v>
      </c>
      <c r="M424" s="240" t="s">
        <v>3395</v>
      </c>
      <c r="N424" s="240"/>
      <c r="O424" s="4" t="s">
        <v>4335</v>
      </c>
      <c r="P424" s="246">
        <v>1</v>
      </c>
      <c r="Q424" s="246"/>
      <c r="R424" s="246" t="str">
        <f t="shared" si="78"/>
        <v>FFFFFFFF</v>
      </c>
      <c r="S424" s="202">
        <v>100</v>
      </c>
      <c r="T424" s="202">
        <v>100</v>
      </c>
      <c r="U424" s="202">
        <v>100</v>
      </c>
      <c r="V424" s="202">
        <v>100</v>
      </c>
      <c r="X424" s="242"/>
      <c r="Z424" s="239">
        <f t="shared" si="82"/>
        <v>0</v>
      </c>
      <c r="AA424" s="253" t="s">
        <v>4179</v>
      </c>
      <c r="AB424" s="265" t="str">
        <f t="shared" si="85"/>
        <v>ヘリ5-19：佐伯　晞干（ひるほし公園）</v>
      </c>
      <c r="AC424" s="254" t="s">
        <v>4194</v>
      </c>
      <c r="AD424" s="254" t="s">
        <v>4181</v>
      </c>
      <c r="AE424" s="254">
        <f t="shared" si="86"/>
        <v>0</v>
      </c>
      <c r="AF424" s="254" t="s">
        <v>4182</v>
      </c>
      <c r="AG424" s="254" t="s">
        <v>4183</v>
      </c>
      <c r="AH424" s="74" t="str">
        <f t="shared" si="87"/>
        <v>名称：ヘリ5-19：佐伯　晞干（ひるほし公園）&lt;br&gt;住所：佐伯市大字二栄晞干　地先&lt;br&gt;施設分類：ヘリポート&lt;br&gt;TEL：&lt;br&gt;：管理者名：佐伯市&lt;br&gt;：航空法分類：3：その他&lt;br&gt;：&lt;br&gt;</v>
      </c>
      <c r="AI424" s="255" t="s">
        <v>4184</v>
      </c>
      <c r="AJ424" s="253" t="str">
        <f t="shared" si="79"/>
        <v>FFFFFFFF</v>
      </c>
      <c r="AK424" s="253" t="s">
        <v>4185</v>
      </c>
      <c r="AL424" s="265">
        <f t="shared" si="80"/>
        <v>1</v>
      </c>
      <c r="AM424" s="253" t="s">
        <v>4186</v>
      </c>
      <c r="AN424" s="253" t="s">
        <v>4187</v>
      </c>
      <c r="AO424" s="254">
        <f t="shared" si="83"/>
        <v>0</v>
      </c>
      <c r="AP424" s="253" t="s">
        <v>4188</v>
      </c>
      <c r="AQ424" s="74" t="str">
        <f t="shared" si="88"/>
        <v>https://cyberjapandata.gsi.go.jp/portal/sys/v4/symbols/067.png</v>
      </c>
      <c r="AR424" s="254" t="s">
        <v>4189</v>
      </c>
      <c r="AS424" s="254" t="s">
        <v>4190</v>
      </c>
      <c r="AT424" s="265">
        <f t="shared" si="89"/>
        <v>131.91561999999999</v>
      </c>
      <c r="AU424" s="254" t="s">
        <v>4191</v>
      </c>
      <c r="AV424" s="265">
        <f t="shared" si="90"/>
        <v>33.022596999999998</v>
      </c>
      <c r="AW424" s="254" t="s">
        <v>4192</v>
      </c>
      <c r="AX424" s="254" t="s">
        <v>4193</v>
      </c>
      <c r="AY424" s="244" t="str">
        <f t="shared" si="84"/>
        <v>&lt;Placemark&gt;&lt;name&gt;ヘリ5-19：佐伯　晞干（ひるほし公園）&lt;/name&gt;&lt;Snippet maxLines="0"&gt;&lt;/Snippet&gt;&lt;description&gt;&lt;![CDATA[名称：ヘリ5-19：佐伯　晞干（ひるほし公園）&lt;br&gt;住所：佐伯市大字二栄晞干　地先&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131.91562,33.022597&lt;/coordinates&gt;&lt;/Point&gt;&lt;/Placemark&gt;</v>
      </c>
    </row>
    <row r="425" spans="1:51">
      <c r="A425" s="198">
        <v>420</v>
      </c>
      <c r="B425" s="211" t="s">
        <v>5194</v>
      </c>
      <c r="C425" s="4" t="str">
        <f t="shared" si="81"/>
        <v>名称：ヘリ5-20：佐伯　大入島小学校&lt;br&gt;住所：佐伯市大字石島浦1100&lt;br&gt;施設分類：ヘリポート&lt;br&gt;TEL：&lt;br&gt;：管理者名：佐伯市教育委員会&lt;br&gt;：航空法分類：3：その他&lt;br&gt;：&lt;br&gt;</v>
      </c>
      <c r="D425" s="211"/>
      <c r="E425" s="202"/>
      <c r="F425" s="202" t="s">
        <v>4734</v>
      </c>
      <c r="G425" s="202">
        <v>32.986275999999997</v>
      </c>
      <c r="H425" s="202">
        <v>131.92668699999999</v>
      </c>
      <c r="I425" s="202" t="s">
        <v>4285</v>
      </c>
      <c r="J425" s="202" t="s">
        <v>1717</v>
      </c>
      <c r="K425" s="240"/>
      <c r="L425" s="240" t="s">
        <v>3394</v>
      </c>
      <c r="M425" s="240" t="s">
        <v>3395</v>
      </c>
      <c r="N425" s="240"/>
      <c r="O425" s="4" t="s">
        <v>4335</v>
      </c>
      <c r="P425" s="246">
        <v>1</v>
      </c>
      <c r="Q425" s="246"/>
      <c r="R425" s="246" t="str">
        <f t="shared" si="78"/>
        <v>FFFFFFFF</v>
      </c>
      <c r="S425" s="202">
        <v>100</v>
      </c>
      <c r="T425" s="202">
        <v>100</v>
      </c>
      <c r="U425" s="202">
        <v>100</v>
      </c>
      <c r="V425" s="202">
        <v>100</v>
      </c>
      <c r="X425" s="242"/>
      <c r="Z425" s="239">
        <f t="shared" si="82"/>
        <v>0</v>
      </c>
      <c r="AA425" s="253" t="s">
        <v>4179</v>
      </c>
      <c r="AB425" s="265" t="str">
        <f t="shared" si="85"/>
        <v>ヘリ5-20：佐伯　大入島小学校</v>
      </c>
      <c r="AC425" s="254" t="s">
        <v>4194</v>
      </c>
      <c r="AD425" s="254" t="s">
        <v>4181</v>
      </c>
      <c r="AE425" s="254">
        <f t="shared" si="86"/>
        <v>0</v>
      </c>
      <c r="AF425" s="254" t="s">
        <v>4182</v>
      </c>
      <c r="AG425" s="254" t="s">
        <v>4183</v>
      </c>
      <c r="AH425" s="74" t="str">
        <f t="shared" si="87"/>
        <v>名称：ヘリ5-20：佐伯　大入島小学校&lt;br&gt;住所：佐伯市大字石島浦1100&lt;br&gt;施設分類：ヘリポート&lt;br&gt;TEL：&lt;br&gt;：管理者名：佐伯市教育委員会&lt;br&gt;：航空法分類：3：その他&lt;br&gt;：&lt;br&gt;</v>
      </c>
      <c r="AI425" s="255" t="s">
        <v>4184</v>
      </c>
      <c r="AJ425" s="253" t="str">
        <f t="shared" si="79"/>
        <v>FFFFFFFF</v>
      </c>
      <c r="AK425" s="253" t="s">
        <v>4185</v>
      </c>
      <c r="AL425" s="265">
        <f t="shared" si="80"/>
        <v>1</v>
      </c>
      <c r="AM425" s="253" t="s">
        <v>4186</v>
      </c>
      <c r="AN425" s="253" t="s">
        <v>4187</v>
      </c>
      <c r="AO425" s="254">
        <f t="shared" si="83"/>
        <v>0</v>
      </c>
      <c r="AP425" s="253" t="s">
        <v>4188</v>
      </c>
      <c r="AQ425" s="74" t="str">
        <f t="shared" si="88"/>
        <v>https://cyberjapandata.gsi.go.jp/portal/sys/v4/symbols/067.png</v>
      </c>
      <c r="AR425" s="254" t="s">
        <v>4189</v>
      </c>
      <c r="AS425" s="254" t="s">
        <v>4190</v>
      </c>
      <c r="AT425" s="265">
        <f t="shared" si="89"/>
        <v>131.92668699999999</v>
      </c>
      <c r="AU425" s="254" t="s">
        <v>4191</v>
      </c>
      <c r="AV425" s="265">
        <f t="shared" si="90"/>
        <v>32.986275999999997</v>
      </c>
      <c r="AW425" s="254" t="s">
        <v>4192</v>
      </c>
      <c r="AX425" s="254" t="s">
        <v>4193</v>
      </c>
      <c r="AY425" s="244" t="str">
        <f t="shared" si="84"/>
        <v>&lt;Placemark&gt;&lt;name&gt;ヘリ5-20：佐伯　大入島小学校&lt;/name&gt;&lt;Snippet maxLines="0"&gt;&lt;/Snippet&gt;&lt;description&gt;&lt;![CDATA[名称：ヘリ5-20：佐伯　大入島小学校&lt;br&gt;住所：佐伯市大字石島浦1100&lt;br&gt;施設分類：ヘリポート&lt;br&gt;TEL：&lt;br&gt;：管理者名：佐伯市教育委員会&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131.926687,32.986276&lt;/coordinates&gt;&lt;/Point&gt;&lt;/Placemark&gt;</v>
      </c>
    </row>
    <row r="426" spans="1:51">
      <c r="A426" s="198">
        <v>421</v>
      </c>
      <c r="B426" s="211" t="s">
        <v>5193</v>
      </c>
      <c r="C426" s="4" t="str">
        <f t="shared" si="81"/>
        <v>名称：ヘリ5-22：大島小中学校（休校）グラウンド）&lt;br&gt;住所：佐伯市鶴見大字大島617-1&lt;br&gt;施設分類：ヘリポート&lt;br&gt;TEL：&lt;br&gt;：管理者名：佐伯市&lt;br&gt;：航空法分類：3：その他&lt;br&gt;：&lt;br&gt;</v>
      </c>
      <c r="D426" s="211"/>
      <c r="E426" s="202"/>
      <c r="F426" s="202" t="s">
        <v>4735</v>
      </c>
      <c r="G426" s="202">
        <v>32.966750074635797</v>
      </c>
      <c r="H426" s="202">
        <v>132.07215276597401</v>
      </c>
      <c r="I426" s="202" t="s">
        <v>4285</v>
      </c>
      <c r="J426" s="202" t="s">
        <v>1722</v>
      </c>
      <c r="K426" s="240"/>
      <c r="L426" s="240" t="s">
        <v>3405</v>
      </c>
      <c r="M426" s="240" t="s">
        <v>3395</v>
      </c>
      <c r="N426" s="240"/>
      <c r="O426" s="4" t="s">
        <v>4335</v>
      </c>
      <c r="P426" s="246">
        <v>1</v>
      </c>
      <c r="Q426" s="246"/>
      <c r="R426" s="246" t="str">
        <f t="shared" si="78"/>
        <v>FFFFFFFF</v>
      </c>
      <c r="S426" s="202">
        <v>100</v>
      </c>
      <c r="T426" s="202">
        <v>100</v>
      </c>
      <c r="U426" s="202">
        <v>100</v>
      </c>
      <c r="V426" s="202">
        <v>100</v>
      </c>
      <c r="X426" s="242"/>
      <c r="Z426" s="239">
        <f t="shared" si="82"/>
        <v>0</v>
      </c>
      <c r="AA426" s="253" t="s">
        <v>4179</v>
      </c>
      <c r="AB426" s="265" t="str">
        <f t="shared" si="85"/>
        <v>ヘリ5-22：大島小中学校（休校）グラウンド）</v>
      </c>
      <c r="AC426" s="254" t="s">
        <v>4194</v>
      </c>
      <c r="AD426" s="254" t="s">
        <v>4181</v>
      </c>
      <c r="AE426" s="254">
        <f t="shared" si="86"/>
        <v>0</v>
      </c>
      <c r="AF426" s="254" t="s">
        <v>4182</v>
      </c>
      <c r="AG426" s="254" t="s">
        <v>4183</v>
      </c>
      <c r="AH426" s="74" t="str">
        <f t="shared" si="87"/>
        <v>名称：ヘリ5-22：大島小中学校（休校）グラウンド）&lt;br&gt;住所：佐伯市鶴見大字大島617-1&lt;br&gt;施設分類：ヘリポート&lt;br&gt;TEL：&lt;br&gt;：管理者名：佐伯市&lt;br&gt;：航空法分類：3：その他&lt;br&gt;：&lt;br&gt;</v>
      </c>
      <c r="AI426" s="255" t="s">
        <v>4184</v>
      </c>
      <c r="AJ426" s="253" t="str">
        <f t="shared" si="79"/>
        <v>FFFFFFFF</v>
      </c>
      <c r="AK426" s="253" t="s">
        <v>4185</v>
      </c>
      <c r="AL426" s="265">
        <f t="shared" si="80"/>
        <v>1</v>
      </c>
      <c r="AM426" s="253" t="s">
        <v>4186</v>
      </c>
      <c r="AN426" s="253" t="s">
        <v>4187</v>
      </c>
      <c r="AO426" s="254">
        <f t="shared" si="83"/>
        <v>0</v>
      </c>
      <c r="AP426" s="253" t="s">
        <v>4188</v>
      </c>
      <c r="AQ426" s="74" t="str">
        <f t="shared" si="88"/>
        <v>https://cyberjapandata.gsi.go.jp/portal/sys/v4/symbols/067.png</v>
      </c>
      <c r="AR426" s="254" t="s">
        <v>4189</v>
      </c>
      <c r="AS426" s="254" t="s">
        <v>4190</v>
      </c>
      <c r="AT426" s="265">
        <f t="shared" si="89"/>
        <v>132.07215276597401</v>
      </c>
      <c r="AU426" s="254" t="s">
        <v>4191</v>
      </c>
      <c r="AV426" s="265">
        <f t="shared" si="90"/>
        <v>32.966750074635797</v>
      </c>
      <c r="AW426" s="254" t="s">
        <v>4192</v>
      </c>
      <c r="AX426" s="254" t="s">
        <v>4193</v>
      </c>
      <c r="AY426" s="244" t="str">
        <f t="shared" si="84"/>
        <v>&lt;Placemark&gt;&lt;name&gt;ヘリ5-22：大島小中学校（休校）グラウンド）&lt;/name&gt;&lt;Snippet maxLines="0"&gt;&lt;/Snippet&gt;&lt;description&gt;&lt;![CDATA[名称：ヘリ5-22：大島小中学校（休校）グラウンド）&lt;br&gt;住所：佐伯市鶴見大字大島617-1&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132.072152765974,32.9667500746358&lt;/coordinates&gt;&lt;/Point&gt;&lt;/Placemark&gt;</v>
      </c>
    </row>
    <row r="427" spans="1:51">
      <c r="A427" s="198">
        <v>422</v>
      </c>
      <c r="B427" s="211" t="s">
        <v>5192</v>
      </c>
      <c r="C427" s="4" t="str">
        <f t="shared" si="81"/>
        <v>名称：ヘリ5-23：佐伯　総合運動公園（陸上競技場）&lt;br&gt;住所：佐伯市大字長谷2786&lt;br&gt;施設分類：ヘリポート&lt;br&gt;TEL：&lt;br&gt;：管理者名：佐伯市&lt;br&gt;：航空法分類：3：その他&lt;br&gt;：&lt;br&gt;</v>
      </c>
      <c r="D427" s="211"/>
      <c r="E427" s="245"/>
      <c r="F427" s="202" t="s">
        <v>4736</v>
      </c>
      <c r="G427" s="202">
        <v>32.931337554408998</v>
      </c>
      <c r="H427" s="202">
        <v>131.870945369764</v>
      </c>
      <c r="I427" s="245" t="s">
        <v>4285</v>
      </c>
      <c r="J427" s="245" t="s">
        <v>1726</v>
      </c>
      <c r="K427" s="240"/>
      <c r="L427" s="240" t="s">
        <v>3405</v>
      </c>
      <c r="M427" s="240" t="s">
        <v>3395</v>
      </c>
      <c r="N427" s="240"/>
      <c r="O427" s="4" t="s">
        <v>4335</v>
      </c>
      <c r="P427" s="246">
        <v>1</v>
      </c>
      <c r="Q427" s="246"/>
      <c r="R427" s="246" t="str">
        <f t="shared" si="78"/>
        <v>FFFFFFFF</v>
      </c>
      <c r="S427" s="202">
        <v>100</v>
      </c>
      <c r="T427" s="202">
        <v>100</v>
      </c>
      <c r="U427" s="202">
        <v>100</v>
      </c>
      <c r="V427" s="202">
        <v>100</v>
      </c>
      <c r="X427" s="242"/>
      <c r="Z427" s="239">
        <f t="shared" si="82"/>
        <v>0</v>
      </c>
      <c r="AA427" s="253" t="s">
        <v>4179</v>
      </c>
      <c r="AB427" s="265" t="str">
        <f t="shared" si="85"/>
        <v>ヘリ5-23：佐伯　総合運動公園（陸上競技場）</v>
      </c>
      <c r="AC427" s="254" t="s">
        <v>4194</v>
      </c>
      <c r="AD427" s="254" t="s">
        <v>4181</v>
      </c>
      <c r="AE427" s="254">
        <f t="shared" si="86"/>
        <v>0</v>
      </c>
      <c r="AF427" s="254" t="s">
        <v>4182</v>
      </c>
      <c r="AG427" s="254" t="s">
        <v>4183</v>
      </c>
      <c r="AH427" s="74" t="str">
        <f t="shared" si="87"/>
        <v>名称：ヘリ5-23：佐伯　総合運動公園（陸上競技場）&lt;br&gt;住所：佐伯市大字長谷2786&lt;br&gt;施設分類：ヘリポート&lt;br&gt;TEL：&lt;br&gt;：管理者名：佐伯市&lt;br&gt;：航空法分類：3：その他&lt;br&gt;：&lt;br&gt;</v>
      </c>
      <c r="AI427" s="255" t="s">
        <v>4184</v>
      </c>
      <c r="AJ427" s="253" t="str">
        <f t="shared" si="79"/>
        <v>FFFFFFFF</v>
      </c>
      <c r="AK427" s="253" t="s">
        <v>4185</v>
      </c>
      <c r="AL427" s="265">
        <f t="shared" si="80"/>
        <v>1</v>
      </c>
      <c r="AM427" s="253" t="s">
        <v>4186</v>
      </c>
      <c r="AN427" s="253" t="s">
        <v>4187</v>
      </c>
      <c r="AO427" s="254">
        <f t="shared" si="83"/>
        <v>0</v>
      </c>
      <c r="AP427" s="253" t="s">
        <v>4188</v>
      </c>
      <c r="AQ427" s="74" t="str">
        <f t="shared" si="88"/>
        <v>https://cyberjapandata.gsi.go.jp/portal/sys/v4/symbols/067.png</v>
      </c>
      <c r="AR427" s="254" t="s">
        <v>4189</v>
      </c>
      <c r="AS427" s="254" t="s">
        <v>4190</v>
      </c>
      <c r="AT427" s="265">
        <f t="shared" si="89"/>
        <v>131.870945369764</v>
      </c>
      <c r="AU427" s="254" t="s">
        <v>4191</v>
      </c>
      <c r="AV427" s="265">
        <f t="shared" si="90"/>
        <v>32.931337554408998</v>
      </c>
      <c r="AW427" s="254" t="s">
        <v>4192</v>
      </c>
      <c r="AX427" s="254" t="s">
        <v>4193</v>
      </c>
      <c r="AY427" s="244" t="str">
        <f t="shared" si="84"/>
        <v>&lt;Placemark&gt;&lt;name&gt;ヘリ5-23：佐伯　総合運動公園（陸上競技場）&lt;/name&gt;&lt;Snippet maxLines="0"&gt;&lt;/Snippet&gt;&lt;description&gt;&lt;![CDATA[名称：ヘリ5-23：佐伯　総合運動公園（陸上競技場）&lt;br&gt;住所：佐伯市大字長谷2786&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131.870945369764,32.931337554409&lt;/coordinates&gt;&lt;/Point&gt;&lt;/Placemark&gt;</v>
      </c>
    </row>
    <row r="428" spans="1:51">
      <c r="A428" s="198">
        <v>423</v>
      </c>
      <c r="B428" s="211" t="s">
        <v>5191</v>
      </c>
      <c r="C428" s="4" t="str">
        <f t="shared" si="81"/>
        <v>名称：ヘリ5-24：佐伯　総合運動公園（ラグビー場）&lt;br&gt;住所：佐伯市大字長谷2786&lt;br&gt;施設分類：ヘリポート&lt;br&gt;TEL：&lt;br&gt;：管理者名：佐伯市&lt;br&gt;：航空法分類：3：その他&lt;br&gt;：&lt;br&gt;</v>
      </c>
      <c r="D428" s="211"/>
      <c r="E428" s="245"/>
      <c r="F428" s="202" t="s">
        <v>4737</v>
      </c>
      <c r="G428" s="202">
        <v>32.9296773621586</v>
      </c>
      <c r="H428" s="202">
        <v>131.869928245046</v>
      </c>
      <c r="I428" s="245" t="s">
        <v>4285</v>
      </c>
      <c r="J428" s="245" t="s">
        <v>1726</v>
      </c>
      <c r="K428" s="240"/>
      <c r="L428" s="240" t="s">
        <v>3405</v>
      </c>
      <c r="M428" s="240" t="s">
        <v>3395</v>
      </c>
      <c r="N428" s="240"/>
      <c r="O428" s="4" t="s">
        <v>4335</v>
      </c>
      <c r="P428" s="246">
        <v>1</v>
      </c>
      <c r="Q428" s="246"/>
      <c r="R428" s="246" t="str">
        <f t="shared" si="78"/>
        <v>FFFFFFFF</v>
      </c>
      <c r="S428" s="202">
        <v>100</v>
      </c>
      <c r="T428" s="202">
        <v>100</v>
      </c>
      <c r="U428" s="202">
        <v>100</v>
      </c>
      <c r="V428" s="202">
        <v>100</v>
      </c>
      <c r="X428" s="242"/>
      <c r="Z428" s="239">
        <f t="shared" si="82"/>
        <v>0</v>
      </c>
      <c r="AA428" s="253" t="s">
        <v>4179</v>
      </c>
      <c r="AB428" s="265" t="str">
        <f t="shared" si="85"/>
        <v>ヘリ5-24：佐伯　総合運動公園（ラグビー場）</v>
      </c>
      <c r="AC428" s="254" t="s">
        <v>4194</v>
      </c>
      <c r="AD428" s="254" t="s">
        <v>4181</v>
      </c>
      <c r="AE428" s="254">
        <f t="shared" si="86"/>
        <v>0</v>
      </c>
      <c r="AF428" s="254" t="s">
        <v>4182</v>
      </c>
      <c r="AG428" s="254" t="s">
        <v>4183</v>
      </c>
      <c r="AH428" s="74" t="str">
        <f t="shared" si="87"/>
        <v>名称：ヘリ5-24：佐伯　総合運動公園（ラグビー場）&lt;br&gt;住所：佐伯市大字長谷2786&lt;br&gt;施設分類：ヘリポート&lt;br&gt;TEL：&lt;br&gt;：管理者名：佐伯市&lt;br&gt;：航空法分類：3：その他&lt;br&gt;：&lt;br&gt;</v>
      </c>
      <c r="AI428" s="255" t="s">
        <v>4184</v>
      </c>
      <c r="AJ428" s="253" t="str">
        <f t="shared" si="79"/>
        <v>FFFFFFFF</v>
      </c>
      <c r="AK428" s="253" t="s">
        <v>4185</v>
      </c>
      <c r="AL428" s="265">
        <f t="shared" si="80"/>
        <v>1</v>
      </c>
      <c r="AM428" s="253" t="s">
        <v>4186</v>
      </c>
      <c r="AN428" s="253" t="s">
        <v>4187</v>
      </c>
      <c r="AO428" s="254">
        <f t="shared" si="83"/>
        <v>0</v>
      </c>
      <c r="AP428" s="253" t="s">
        <v>4188</v>
      </c>
      <c r="AQ428" s="74" t="str">
        <f t="shared" si="88"/>
        <v>https://cyberjapandata.gsi.go.jp/portal/sys/v4/symbols/067.png</v>
      </c>
      <c r="AR428" s="254" t="s">
        <v>4189</v>
      </c>
      <c r="AS428" s="254" t="s">
        <v>4190</v>
      </c>
      <c r="AT428" s="265">
        <f t="shared" si="89"/>
        <v>131.869928245046</v>
      </c>
      <c r="AU428" s="254" t="s">
        <v>4191</v>
      </c>
      <c r="AV428" s="265">
        <f t="shared" si="90"/>
        <v>32.9296773621586</v>
      </c>
      <c r="AW428" s="254" t="s">
        <v>4192</v>
      </c>
      <c r="AX428" s="254" t="s">
        <v>4193</v>
      </c>
      <c r="AY428" s="244" t="str">
        <f t="shared" si="84"/>
        <v>&lt;Placemark&gt;&lt;name&gt;ヘリ5-24：佐伯　総合運動公園（ラグビー場）&lt;/name&gt;&lt;Snippet maxLines="0"&gt;&lt;/Snippet&gt;&lt;description&gt;&lt;![CDATA[名称：ヘリ5-24：佐伯　総合運動公園（ラグビー場）&lt;br&gt;住所：佐伯市大字長谷2786&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131.869928245046,32.9296773621586&lt;/coordinates&gt;&lt;/Point&gt;&lt;/Placemark&gt;</v>
      </c>
    </row>
    <row r="429" spans="1:51">
      <c r="A429" s="198">
        <v>424</v>
      </c>
      <c r="B429" s="211" t="s">
        <v>5190</v>
      </c>
      <c r="C429" s="4" t="str">
        <f t="shared" si="81"/>
        <v>名称：ヘリ5-25：弥生スポーツ公園　多目的グランド&lt;br&gt;住所：佐伯市弥生上小倉1234-1&lt;br&gt;施設分類：ヘリポート&lt;br&gt;TEL：&lt;br&gt;：管理者名：佐伯市&lt;br&gt;：航空法分類：3：その他&lt;br&gt;：&lt;br&gt;</v>
      </c>
      <c r="D429" s="211"/>
      <c r="E429" s="202"/>
      <c r="F429" s="202" t="s">
        <v>4738</v>
      </c>
      <c r="G429" s="202">
        <v>32.967904567603298</v>
      </c>
      <c r="H429" s="202">
        <v>131.84132082824499</v>
      </c>
      <c r="I429" s="202" t="s">
        <v>4285</v>
      </c>
      <c r="J429" s="202" t="s">
        <v>1733</v>
      </c>
      <c r="K429" s="240"/>
      <c r="L429" s="240" t="s">
        <v>3405</v>
      </c>
      <c r="M429" s="240" t="s">
        <v>3395</v>
      </c>
      <c r="N429" s="240"/>
      <c r="O429" s="4" t="s">
        <v>4335</v>
      </c>
      <c r="P429" s="246">
        <v>1</v>
      </c>
      <c r="Q429" s="246"/>
      <c r="R429" s="246" t="str">
        <f t="shared" si="78"/>
        <v>FFFFFFFF</v>
      </c>
      <c r="S429" s="202">
        <v>100</v>
      </c>
      <c r="T429" s="202">
        <v>100</v>
      </c>
      <c r="U429" s="202">
        <v>100</v>
      </c>
      <c r="V429" s="202">
        <v>100</v>
      </c>
      <c r="X429" s="242"/>
      <c r="Z429" s="239">
        <f t="shared" si="82"/>
        <v>0</v>
      </c>
      <c r="AA429" s="253" t="s">
        <v>4179</v>
      </c>
      <c r="AB429" s="265" t="str">
        <f t="shared" si="85"/>
        <v>ヘリ5-25：弥生スポーツ公園　多目的グランド</v>
      </c>
      <c r="AC429" s="254" t="s">
        <v>4194</v>
      </c>
      <c r="AD429" s="254" t="s">
        <v>4181</v>
      </c>
      <c r="AE429" s="254">
        <f t="shared" si="86"/>
        <v>0</v>
      </c>
      <c r="AF429" s="254" t="s">
        <v>4182</v>
      </c>
      <c r="AG429" s="254" t="s">
        <v>4183</v>
      </c>
      <c r="AH429" s="74" t="str">
        <f t="shared" si="87"/>
        <v>名称：ヘリ5-25：弥生スポーツ公園　多目的グランド&lt;br&gt;住所：佐伯市弥生上小倉1234-1&lt;br&gt;施設分類：ヘリポート&lt;br&gt;TEL：&lt;br&gt;：管理者名：佐伯市&lt;br&gt;：航空法分類：3：その他&lt;br&gt;：&lt;br&gt;</v>
      </c>
      <c r="AI429" s="255" t="s">
        <v>4184</v>
      </c>
      <c r="AJ429" s="253" t="str">
        <f t="shared" si="79"/>
        <v>FFFFFFFF</v>
      </c>
      <c r="AK429" s="253" t="s">
        <v>4185</v>
      </c>
      <c r="AL429" s="265">
        <f t="shared" si="80"/>
        <v>1</v>
      </c>
      <c r="AM429" s="253" t="s">
        <v>4186</v>
      </c>
      <c r="AN429" s="253" t="s">
        <v>4187</v>
      </c>
      <c r="AO429" s="254">
        <f t="shared" si="83"/>
        <v>0</v>
      </c>
      <c r="AP429" s="253" t="s">
        <v>4188</v>
      </c>
      <c r="AQ429" s="74" t="str">
        <f t="shared" si="88"/>
        <v>https://cyberjapandata.gsi.go.jp/portal/sys/v4/symbols/067.png</v>
      </c>
      <c r="AR429" s="254" t="s">
        <v>4189</v>
      </c>
      <c r="AS429" s="254" t="s">
        <v>4190</v>
      </c>
      <c r="AT429" s="265">
        <f t="shared" si="89"/>
        <v>131.84132082824499</v>
      </c>
      <c r="AU429" s="254" t="s">
        <v>4191</v>
      </c>
      <c r="AV429" s="265">
        <f t="shared" si="90"/>
        <v>32.967904567603298</v>
      </c>
      <c r="AW429" s="254" t="s">
        <v>4192</v>
      </c>
      <c r="AX429" s="254" t="s">
        <v>4193</v>
      </c>
      <c r="AY429" s="244" t="str">
        <f t="shared" si="84"/>
        <v>&lt;Placemark&gt;&lt;name&gt;ヘリ5-25：弥生スポーツ公園　多目的グランド&lt;/name&gt;&lt;Snippet maxLines="0"&gt;&lt;/Snippet&gt;&lt;description&gt;&lt;![CDATA[名称：ヘリ5-25：弥生スポーツ公園　多目的グランド&lt;br&gt;住所：佐伯市弥生上小倉1234-1&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131.841320828245,32.9679045676033&lt;/coordinates&gt;&lt;/Point&gt;&lt;/Placemark&gt;</v>
      </c>
    </row>
    <row r="430" spans="1:51">
      <c r="A430" s="198">
        <v>425</v>
      </c>
      <c r="B430" s="211" t="s">
        <v>5189</v>
      </c>
      <c r="C430" s="4" t="str">
        <f t="shared" si="81"/>
        <v>名称：ヘリ5-26：渡町台小学校グランド&lt;br&gt;住所：佐伯市長島町3丁目16-1&lt;br&gt;施設分類：ヘリポート&lt;br&gt;TEL：&lt;br&gt;：管理者名：佐伯市&lt;br&gt;：航空法分類：3：その他&lt;br&gt;：&lt;br&gt;</v>
      </c>
      <c r="D430" s="211"/>
      <c r="E430" s="202"/>
      <c r="F430" s="202" t="s">
        <v>4739</v>
      </c>
      <c r="G430" s="202">
        <v>32.958001733290097</v>
      </c>
      <c r="H430" s="202">
        <v>131.908759483799</v>
      </c>
      <c r="I430" s="202" t="s">
        <v>4285</v>
      </c>
      <c r="J430" s="202" t="s">
        <v>1737</v>
      </c>
      <c r="K430" s="240"/>
      <c r="L430" s="240" t="s">
        <v>3405</v>
      </c>
      <c r="M430" s="240" t="s">
        <v>3395</v>
      </c>
      <c r="N430" s="240"/>
      <c r="O430" s="4" t="s">
        <v>4335</v>
      </c>
      <c r="P430" s="246">
        <v>1</v>
      </c>
      <c r="Q430" s="246"/>
      <c r="R430" s="246" t="str">
        <f t="shared" si="78"/>
        <v>FFFFFFFF</v>
      </c>
      <c r="S430" s="202">
        <v>100</v>
      </c>
      <c r="T430" s="202">
        <v>100</v>
      </c>
      <c r="U430" s="202">
        <v>100</v>
      </c>
      <c r="V430" s="202">
        <v>100</v>
      </c>
      <c r="X430" s="242"/>
      <c r="Z430" s="239">
        <f t="shared" si="82"/>
        <v>0</v>
      </c>
      <c r="AA430" s="253" t="s">
        <v>4179</v>
      </c>
      <c r="AB430" s="265" t="str">
        <f t="shared" si="85"/>
        <v>ヘリ5-26：渡町台小学校グランド</v>
      </c>
      <c r="AC430" s="254" t="s">
        <v>4194</v>
      </c>
      <c r="AD430" s="254" t="s">
        <v>4181</v>
      </c>
      <c r="AE430" s="254">
        <f t="shared" si="86"/>
        <v>0</v>
      </c>
      <c r="AF430" s="254" t="s">
        <v>4182</v>
      </c>
      <c r="AG430" s="254" t="s">
        <v>4183</v>
      </c>
      <c r="AH430" s="74" t="str">
        <f t="shared" si="87"/>
        <v>名称：ヘリ5-26：渡町台小学校グランド&lt;br&gt;住所：佐伯市長島町3丁目16-1&lt;br&gt;施設分類：ヘリポート&lt;br&gt;TEL：&lt;br&gt;：管理者名：佐伯市&lt;br&gt;：航空法分類：3：その他&lt;br&gt;：&lt;br&gt;</v>
      </c>
      <c r="AI430" s="255" t="s">
        <v>4184</v>
      </c>
      <c r="AJ430" s="253" t="str">
        <f t="shared" si="79"/>
        <v>FFFFFFFF</v>
      </c>
      <c r="AK430" s="253" t="s">
        <v>4185</v>
      </c>
      <c r="AL430" s="265">
        <f t="shared" si="80"/>
        <v>1</v>
      </c>
      <c r="AM430" s="253" t="s">
        <v>4186</v>
      </c>
      <c r="AN430" s="253" t="s">
        <v>4187</v>
      </c>
      <c r="AO430" s="254">
        <f t="shared" si="83"/>
        <v>0</v>
      </c>
      <c r="AP430" s="253" t="s">
        <v>4188</v>
      </c>
      <c r="AQ430" s="74" t="str">
        <f t="shared" si="88"/>
        <v>https://cyberjapandata.gsi.go.jp/portal/sys/v4/symbols/067.png</v>
      </c>
      <c r="AR430" s="254" t="s">
        <v>4189</v>
      </c>
      <c r="AS430" s="254" t="s">
        <v>4190</v>
      </c>
      <c r="AT430" s="265">
        <f t="shared" si="89"/>
        <v>131.908759483799</v>
      </c>
      <c r="AU430" s="254" t="s">
        <v>4191</v>
      </c>
      <c r="AV430" s="265">
        <f t="shared" si="90"/>
        <v>32.958001733290097</v>
      </c>
      <c r="AW430" s="254" t="s">
        <v>4192</v>
      </c>
      <c r="AX430" s="254" t="s">
        <v>4193</v>
      </c>
      <c r="AY430" s="244" t="str">
        <f t="shared" si="84"/>
        <v>&lt;Placemark&gt;&lt;name&gt;ヘリ5-26：渡町台小学校グランド&lt;/name&gt;&lt;Snippet maxLines="0"&gt;&lt;/Snippet&gt;&lt;description&gt;&lt;![CDATA[名称：ヘリ5-26：渡町台小学校グランド&lt;br&gt;住所：佐伯市長島町3丁目16-1&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131.908759483799,32.9580017332901&lt;/coordinates&gt;&lt;/Point&gt;&lt;/Placemark&gt;</v>
      </c>
    </row>
    <row r="431" spans="1:51">
      <c r="A431" s="198">
        <v>426</v>
      </c>
      <c r="B431" s="211" t="s">
        <v>5188</v>
      </c>
      <c r="C431" s="4" t="str">
        <f t="shared" si="81"/>
        <v>名称：ヘリ5-27：堂ノ間グランド&lt;br&gt;住所：佐伯市本匠大字堂ノ間1041-1&lt;br&gt;施設分類：ヘリポート&lt;br&gt;TEL：&lt;br&gt;：管理者名：佐伯市&lt;br&gt;：航空法分類：3：その他&lt;br&gt;：&lt;br&gt;</v>
      </c>
      <c r="D431" s="211"/>
      <c r="E431" s="202"/>
      <c r="F431" s="202" t="s">
        <v>4740</v>
      </c>
      <c r="G431" s="202">
        <v>32.927335486453302</v>
      </c>
      <c r="H431" s="202">
        <v>131.711683581762</v>
      </c>
      <c r="I431" s="202" t="s">
        <v>4285</v>
      </c>
      <c r="J431" s="202" t="s">
        <v>1741</v>
      </c>
      <c r="K431" s="240"/>
      <c r="L431" s="240" t="s">
        <v>3405</v>
      </c>
      <c r="M431" s="240" t="s">
        <v>3395</v>
      </c>
      <c r="N431" s="240"/>
      <c r="O431" s="4" t="s">
        <v>4335</v>
      </c>
      <c r="P431" s="246">
        <v>1</v>
      </c>
      <c r="Q431" s="246"/>
      <c r="R431" s="246" t="str">
        <f t="shared" si="78"/>
        <v>FFFFFFFF</v>
      </c>
      <c r="S431" s="202">
        <v>100</v>
      </c>
      <c r="T431" s="202">
        <v>100</v>
      </c>
      <c r="U431" s="202">
        <v>100</v>
      </c>
      <c r="V431" s="202">
        <v>100</v>
      </c>
      <c r="X431" s="242"/>
      <c r="Z431" s="239">
        <f t="shared" si="82"/>
        <v>0</v>
      </c>
      <c r="AA431" s="253" t="s">
        <v>4179</v>
      </c>
      <c r="AB431" s="265" t="str">
        <f t="shared" si="85"/>
        <v>ヘリ5-27：堂ノ間グランド</v>
      </c>
      <c r="AC431" s="254" t="s">
        <v>4194</v>
      </c>
      <c r="AD431" s="254" t="s">
        <v>4181</v>
      </c>
      <c r="AE431" s="254">
        <f t="shared" si="86"/>
        <v>0</v>
      </c>
      <c r="AF431" s="254" t="s">
        <v>4182</v>
      </c>
      <c r="AG431" s="254" t="s">
        <v>4183</v>
      </c>
      <c r="AH431" s="74" t="str">
        <f t="shared" si="87"/>
        <v>名称：ヘリ5-27：堂ノ間グランド&lt;br&gt;住所：佐伯市本匠大字堂ノ間1041-1&lt;br&gt;施設分類：ヘリポート&lt;br&gt;TEL：&lt;br&gt;：管理者名：佐伯市&lt;br&gt;：航空法分類：3：その他&lt;br&gt;：&lt;br&gt;</v>
      </c>
      <c r="AI431" s="255" t="s">
        <v>4184</v>
      </c>
      <c r="AJ431" s="253" t="str">
        <f t="shared" si="79"/>
        <v>FFFFFFFF</v>
      </c>
      <c r="AK431" s="253" t="s">
        <v>4185</v>
      </c>
      <c r="AL431" s="265">
        <f t="shared" si="80"/>
        <v>1</v>
      </c>
      <c r="AM431" s="253" t="s">
        <v>4186</v>
      </c>
      <c r="AN431" s="253" t="s">
        <v>4187</v>
      </c>
      <c r="AO431" s="254">
        <f t="shared" si="83"/>
        <v>0</v>
      </c>
      <c r="AP431" s="253" t="s">
        <v>4188</v>
      </c>
      <c r="AQ431" s="74" t="str">
        <f t="shared" si="88"/>
        <v>https://cyberjapandata.gsi.go.jp/portal/sys/v4/symbols/067.png</v>
      </c>
      <c r="AR431" s="254" t="s">
        <v>4189</v>
      </c>
      <c r="AS431" s="254" t="s">
        <v>4190</v>
      </c>
      <c r="AT431" s="265">
        <f t="shared" si="89"/>
        <v>131.711683581762</v>
      </c>
      <c r="AU431" s="254" t="s">
        <v>4191</v>
      </c>
      <c r="AV431" s="265">
        <f t="shared" si="90"/>
        <v>32.927335486453302</v>
      </c>
      <c r="AW431" s="254" t="s">
        <v>4192</v>
      </c>
      <c r="AX431" s="254" t="s">
        <v>4193</v>
      </c>
      <c r="AY431" s="244" t="str">
        <f t="shared" si="84"/>
        <v>&lt;Placemark&gt;&lt;name&gt;ヘリ5-27：堂ノ間グランド&lt;/name&gt;&lt;Snippet maxLines="0"&gt;&lt;/Snippet&gt;&lt;description&gt;&lt;![CDATA[名称：ヘリ5-27：堂ノ間グランド&lt;br&gt;住所：佐伯市本匠大字堂ノ間1041-1&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131.711683581762,32.9273354864533&lt;/coordinates&gt;&lt;/Point&gt;&lt;/Placemark&gt;</v>
      </c>
    </row>
    <row r="432" spans="1:51">
      <c r="A432" s="198">
        <v>427</v>
      </c>
      <c r="B432" s="211" t="s">
        <v>5187</v>
      </c>
      <c r="C432" s="4" t="str">
        <f t="shared" si="81"/>
        <v>名称：ヘリ5-28：丸市尾防災公園&lt;br&gt;住所：佐伯市蒲江大字丸市尾浦12-2&lt;br&gt;施設分類：ヘリポート&lt;br&gt;TEL：&lt;br&gt;：管理者名：佐伯市&lt;br&gt;：航空法分類：3：その他&lt;br&gt;：&lt;br&gt;</v>
      </c>
      <c r="D432" s="211"/>
      <c r="E432" s="202"/>
      <c r="F432" s="202" t="s">
        <v>4741</v>
      </c>
      <c r="G432" s="202">
        <v>32.792501755073303</v>
      </c>
      <c r="H432" s="202">
        <v>131.877987727863</v>
      </c>
      <c r="I432" s="202" t="s">
        <v>4285</v>
      </c>
      <c r="J432" s="202" t="s">
        <v>1746</v>
      </c>
      <c r="K432" s="240"/>
      <c r="L432" s="240" t="s">
        <v>3405</v>
      </c>
      <c r="M432" s="240" t="s">
        <v>3395</v>
      </c>
      <c r="N432" s="240"/>
      <c r="O432" s="4" t="s">
        <v>4335</v>
      </c>
      <c r="P432" s="246">
        <v>1</v>
      </c>
      <c r="Q432" s="246"/>
      <c r="R432" s="246" t="str">
        <f t="shared" si="78"/>
        <v>FFFFFFFF</v>
      </c>
      <c r="S432" s="202">
        <v>100</v>
      </c>
      <c r="T432" s="202">
        <v>100</v>
      </c>
      <c r="U432" s="202">
        <v>100</v>
      </c>
      <c r="V432" s="202">
        <v>100</v>
      </c>
      <c r="X432" s="242"/>
      <c r="Z432" s="239">
        <f t="shared" si="82"/>
        <v>0</v>
      </c>
      <c r="AA432" s="253" t="s">
        <v>4179</v>
      </c>
      <c r="AB432" s="265" t="str">
        <f t="shared" si="85"/>
        <v>ヘリ5-28：丸市尾防災公園</v>
      </c>
      <c r="AC432" s="254" t="s">
        <v>4194</v>
      </c>
      <c r="AD432" s="254" t="s">
        <v>4181</v>
      </c>
      <c r="AE432" s="254">
        <f t="shared" si="86"/>
        <v>0</v>
      </c>
      <c r="AF432" s="254" t="s">
        <v>4182</v>
      </c>
      <c r="AG432" s="254" t="s">
        <v>4183</v>
      </c>
      <c r="AH432" s="74" t="str">
        <f t="shared" si="87"/>
        <v>名称：ヘリ5-28：丸市尾防災公園&lt;br&gt;住所：佐伯市蒲江大字丸市尾浦12-2&lt;br&gt;施設分類：ヘリポート&lt;br&gt;TEL：&lt;br&gt;：管理者名：佐伯市&lt;br&gt;：航空法分類：3：その他&lt;br&gt;：&lt;br&gt;</v>
      </c>
      <c r="AI432" s="255" t="s">
        <v>4184</v>
      </c>
      <c r="AJ432" s="253" t="str">
        <f t="shared" si="79"/>
        <v>FFFFFFFF</v>
      </c>
      <c r="AK432" s="253" t="s">
        <v>4185</v>
      </c>
      <c r="AL432" s="265">
        <f t="shared" si="80"/>
        <v>1</v>
      </c>
      <c r="AM432" s="253" t="s">
        <v>4186</v>
      </c>
      <c r="AN432" s="253" t="s">
        <v>4187</v>
      </c>
      <c r="AO432" s="254">
        <f t="shared" si="83"/>
        <v>0</v>
      </c>
      <c r="AP432" s="253" t="s">
        <v>4188</v>
      </c>
      <c r="AQ432" s="74" t="str">
        <f t="shared" si="88"/>
        <v>https://cyberjapandata.gsi.go.jp/portal/sys/v4/symbols/067.png</v>
      </c>
      <c r="AR432" s="254" t="s">
        <v>4189</v>
      </c>
      <c r="AS432" s="254" t="s">
        <v>4190</v>
      </c>
      <c r="AT432" s="265">
        <f t="shared" si="89"/>
        <v>131.877987727863</v>
      </c>
      <c r="AU432" s="254" t="s">
        <v>4191</v>
      </c>
      <c r="AV432" s="265">
        <f t="shared" si="90"/>
        <v>32.792501755073303</v>
      </c>
      <c r="AW432" s="254" t="s">
        <v>4192</v>
      </c>
      <c r="AX432" s="254" t="s">
        <v>4193</v>
      </c>
      <c r="AY432" s="244" t="str">
        <f t="shared" si="84"/>
        <v>&lt;Placemark&gt;&lt;name&gt;ヘリ5-28：丸市尾防災公園&lt;/name&gt;&lt;Snippet maxLines="0"&gt;&lt;/Snippet&gt;&lt;description&gt;&lt;![CDATA[名称：ヘリ5-28：丸市尾防災公園&lt;br&gt;住所：佐伯市蒲江大字丸市尾浦12-2&lt;br&gt;施設分類：ヘリポート&lt;br&gt;TEL：&lt;br&gt;：管理者名：佐伯市&lt;br&gt;：航空法分類：3：その他&lt;br&gt;：&lt;br&gt;]]&gt;&lt;/description&gt;&lt;Style&gt;&lt;IconStyle&gt;&lt;color&gt;FFFFFFFF&lt;/color&gt;&lt;scale&gt;1&lt;/scale&gt;&lt;heading&gt;0&lt;/heading&gt;&lt;Icon&gt;&lt;href&gt;https://cyberjapandata.gsi.go.jp/portal/sys/v4/symbols/067.png&lt;/href&gt;&lt;/Icon&gt;&lt;/IconStyle&gt;&lt;/Style&gt;&lt;Point&gt;&lt;coordinates&gt;131.877987727863,32.7925017550733&lt;/coordinates&gt;&lt;/Point&gt;&lt;/Placemark&gt;</v>
      </c>
    </row>
    <row r="433" spans="1:51">
      <c r="A433" s="198">
        <v>428</v>
      </c>
      <c r="B433" s="211" t="s">
        <v>5186</v>
      </c>
      <c r="C433" s="4" t="str">
        <f t="shared" si="81"/>
        <v>名称：ヘリ-：南海医療センター&lt;br&gt;住所：佐伯市常盤西町７−８&lt;br&gt;施設分類：ヘリポート&lt;br&gt;TEL：&lt;br&gt;：管理者名：独立行政法人地域医療機能推進機構　南海医療センター&lt;br&gt;：航空法分類：２：非公共用&lt;br&gt;：&lt;br&gt;</v>
      </c>
      <c r="D433" s="211"/>
      <c r="E433" s="245"/>
      <c r="F433" s="202" t="s">
        <v>4742</v>
      </c>
      <c r="G433" s="202">
        <v>32.965102875141199</v>
      </c>
      <c r="H433" s="202">
        <v>131.899094643675</v>
      </c>
      <c r="I433" s="245" t="s">
        <v>4285</v>
      </c>
      <c r="J433" s="245" t="s">
        <v>4305</v>
      </c>
      <c r="K433" s="240"/>
      <c r="L433" s="240" t="s">
        <v>3448</v>
      </c>
      <c r="M433" s="240" t="s">
        <v>3449</v>
      </c>
      <c r="N433" s="240"/>
      <c r="O433" s="4" t="s">
        <v>4335</v>
      </c>
      <c r="P433" s="246">
        <v>1</v>
      </c>
      <c r="Q433" s="246"/>
      <c r="R433" s="246" t="str">
        <f t="shared" si="78"/>
        <v>FFFFFFFF</v>
      </c>
      <c r="S433" s="202">
        <v>100</v>
      </c>
      <c r="T433" s="202">
        <v>100</v>
      </c>
      <c r="U433" s="202">
        <v>100</v>
      </c>
      <c r="V433" s="202">
        <v>100</v>
      </c>
      <c r="X433" s="242"/>
      <c r="Z433" s="239">
        <f t="shared" si="82"/>
        <v>0</v>
      </c>
      <c r="AA433" s="253" t="s">
        <v>4179</v>
      </c>
      <c r="AB433" s="265" t="str">
        <f t="shared" si="85"/>
        <v>ヘリ-：南海医療センター</v>
      </c>
      <c r="AC433" s="254" t="s">
        <v>4194</v>
      </c>
      <c r="AD433" s="254" t="s">
        <v>4181</v>
      </c>
      <c r="AE433" s="254">
        <f t="shared" si="86"/>
        <v>0</v>
      </c>
      <c r="AF433" s="254" t="s">
        <v>4182</v>
      </c>
      <c r="AG433" s="254" t="s">
        <v>4183</v>
      </c>
      <c r="AH433" s="74" t="str">
        <f t="shared" si="87"/>
        <v>名称：ヘリ-：南海医療センター&lt;br&gt;住所：佐伯市常盤西町７−８&lt;br&gt;施設分類：ヘリポート&lt;br&gt;TEL：&lt;br&gt;：管理者名：独立行政法人地域医療機能推進機構　南海医療センター&lt;br&gt;：航空法分類：２：非公共用&lt;br&gt;：&lt;br&gt;</v>
      </c>
      <c r="AI433" s="255" t="s">
        <v>4184</v>
      </c>
      <c r="AJ433" s="253" t="str">
        <f t="shared" si="79"/>
        <v>FFFFFFFF</v>
      </c>
      <c r="AK433" s="253" t="s">
        <v>4185</v>
      </c>
      <c r="AL433" s="265">
        <f t="shared" si="80"/>
        <v>1</v>
      </c>
      <c r="AM433" s="253" t="s">
        <v>4186</v>
      </c>
      <c r="AN433" s="253" t="s">
        <v>4187</v>
      </c>
      <c r="AO433" s="254">
        <f t="shared" si="83"/>
        <v>0</v>
      </c>
      <c r="AP433" s="253" t="s">
        <v>4188</v>
      </c>
      <c r="AQ433" s="74" t="str">
        <f t="shared" si="88"/>
        <v>https://cyberjapandata.gsi.go.jp/portal/sys/v4/symbols/067.png</v>
      </c>
      <c r="AR433" s="254" t="s">
        <v>4189</v>
      </c>
      <c r="AS433" s="254" t="s">
        <v>4190</v>
      </c>
      <c r="AT433" s="265">
        <f t="shared" si="89"/>
        <v>131.899094643675</v>
      </c>
      <c r="AU433" s="254" t="s">
        <v>4191</v>
      </c>
      <c r="AV433" s="265">
        <f t="shared" si="90"/>
        <v>32.965102875141199</v>
      </c>
      <c r="AW433" s="254" t="s">
        <v>4192</v>
      </c>
      <c r="AX433" s="254" t="s">
        <v>4193</v>
      </c>
      <c r="AY433" s="244" t="str">
        <f t="shared" si="84"/>
        <v>&lt;Placemark&gt;&lt;name&gt;ヘリ-：南海医療センター&lt;/name&gt;&lt;Snippet maxLines="0"&gt;&lt;/Snippet&gt;&lt;description&gt;&lt;![CDATA[名称：ヘリ-：南海医療センター&lt;br&gt;住所：佐伯市常盤西町７−８&lt;br&gt;施設分類：ヘリポート&lt;br&gt;TEL：&lt;br&gt;：管理者名：独立行政法人地域医療機能推進機構　南海医療センター&lt;br&gt;：航空法分類：２：非公共用&lt;br&gt;：&lt;br&gt;]]&gt;&lt;/description&gt;&lt;Style&gt;&lt;IconStyle&gt;&lt;color&gt;FFFFFFFF&lt;/color&gt;&lt;scale&gt;1&lt;/scale&gt;&lt;heading&gt;0&lt;/heading&gt;&lt;Icon&gt;&lt;href&gt;https://cyberjapandata.gsi.go.jp/portal/sys/v4/symbols/067.png&lt;/href&gt;&lt;/Icon&gt;&lt;/IconStyle&gt;&lt;/Style&gt;&lt;Point&gt;&lt;coordinates&gt;131.899094643675,32.9651028751412&lt;/coordinates&gt;&lt;/Point&gt;&lt;/Placemark&gt;</v>
      </c>
    </row>
    <row r="434" spans="1:51">
      <c r="A434" s="198">
        <v>429</v>
      </c>
      <c r="B434" s="211" t="s">
        <v>5185</v>
      </c>
      <c r="C434" s="4" t="str">
        <f t="shared" si="81"/>
        <v>名称：幼保-1：大日保育園&lt;br&gt;住所：佐伯市若宮町1-32&lt;br&gt;施設分類：幼保・学校&lt;br&gt;TEL：0972-22-2430&lt;br&gt;：&lt;br&gt;：読み：だいにち&lt;br&gt;：&lt;br&gt;</v>
      </c>
      <c r="D434" s="211"/>
      <c r="E434" s="245"/>
      <c r="F434" s="202" t="s">
        <v>3048</v>
      </c>
      <c r="G434" s="202">
        <v>32.959325086230699</v>
      </c>
      <c r="H434" s="202">
        <v>131.884932334838</v>
      </c>
      <c r="I434" s="245" t="s">
        <v>3452</v>
      </c>
      <c r="J434" s="245" t="s">
        <v>3046</v>
      </c>
      <c r="K434" s="240" t="s">
        <v>3047</v>
      </c>
      <c r="L434" s="240"/>
      <c r="M434" s="240" t="s">
        <v>3453</v>
      </c>
      <c r="N434" s="240"/>
      <c r="O434" s="4" t="s">
        <v>4336</v>
      </c>
      <c r="P434" s="246">
        <v>1</v>
      </c>
      <c r="Q434" s="246"/>
      <c r="R434" s="246" t="str">
        <f t="shared" si="78"/>
        <v>FFFFFFFF</v>
      </c>
      <c r="S434" s="202">
        <v>100</v>
      </c>
      <c r="T434" s="202">
        <v>100</v>
      </c>
      <c r="U434" s="202">
        <v>100</v>
      </c>
      <c r="V434" s="202">
        <v>100</v>
      </c>
      <c r="X434" s="242"/>
      <c r="Z434" s="239">
        <f t="shared" si="82"/>
        <v>0</v>
      </c>
      <c r="AA434" s="253" t="s">
        <v>4179</v>
      </c>
      <c r="AB434" s="265" t="str">
        <f t="shared" si="85"/>
        <v>幼保-1：大日保育園</v>
      </c>
      <c r="AC434" s="254" t="s">
        <v>4194</v>
      </c>
      <c r="AD434" s="254" t="s">
        <v>4181</v>
      </c>
      <c r="AE434" s="254">
        <f t="shared" si="86"/>
        <v>0</v>
      </c>
      <c r="AF434" s="254" t="s">
        <v>4182</v>
      </c>
      <c r="AG434" s="254" t="s">
        <v>4183</v>
      </c>
      <c r="AH434" s="74" t="str">
        <f t="shared" si="87"/>
        <v>名称：幼保-1：大日保育園&lt;br&gt;住所：佐伯市若宮町1-32&lt;br&gt;施設分類：幼保・学校&lt;br&gt;TEL：0972-22-2430&lt;br&gt;：&lt;br&gt;：読み：だいにち&lt;br&gt;：&lt;br&gt;</v>
      </c>
      <c r="AI434" s="255" t="s">
        <v>4184</v>
      </c>
      <c r="AJ434" s="253" t="str">
        <f t="shared" si="79"/>
        <v>FFFFFFFF</v>
      </c>
      <c r="AK434" s="253" t="s">
        <v>4185</v>
      </c>
      <c r="AL434" s="265">
        <f t="shared" si="80"/>
        <v>1</v>
      </c>
      <c r="AM434" s="253" t="s">
        <v>4186</v>
      </c>
      <c r="AN434" s="253" t="s">
        <v>4187</v>
      </c>
      <c r="AO434" s="254">
        <f t="shared" si="83"/>
        <v>0</v>
      </c>
      <c r="AP434" s="253" t="s">
        <v>4188</v>
      </c>
      <c r="AQ434" s="74" t="str">
        <f t="shared" si="88"/>
        <v>https://cyberjapandata.gsi.go.jp/portal/sys/v4/symbols/500.png</v>
      </c>
      <c r="AR434" s="254" t="s">
        <v>4189</v>
      </c>
      <c r="AS434" s="254" t="s">
        <v>4190</v>
      </c>
      <c r="AT434" s="265">
        <f t="shared" si="89"/>
        <v>131.884932334838</v>
      </c>
      <c r="AU434" s="254" t="s">
        <v>4191</v>
      </c>
      <c r="AV434" s="265">
        <f t="shared" si="90"/>
        <v>32.959325086230699</v>
      </c>
      <c r="AW434" s="254" t="s">
        <v>4192</v>
      </c>
      <c r="AX434" s="254" t="s">
        <v>4193</v>
      </c>
      <c r="AY434" s="244" t="str">
        <f t="shared" si="84"/>
        <v>&lt;Placemark&gt;&lt;name&gt;幼保-1：大日保育園&lt;/name&gt;&lt;Snippet maxLines="0"&gt;&lt;/Snippet&gt;&lt;description&gt;&lt;![CDATA[名称：幼保-1：大日保育園&lt;br&gt;住所：佐伯市若宮町1-32&lt;br&gt;施設分類：幼保・学校&lt;br&gt;TEL：0972-22-2430&lt;br&gt;：&lt;br&gt;：読み：だいにち&lt;br&gt;：&lt;br&gt;]]&gt;&lt;/description&gt;&lt;Style&gt;&lt;IconStyle&gt;&lt;color&gt;FFFFFFFF&lt;/color&gt;&lt;scale&gt;1&lt;/scale&gt;&lt;heading&gt;0&lt;/heading&gt;&lt;Icon&gt;&lt;href&gt;https://cyberjapandata.gsi.go.jp/portal/sys/v4/symbols/500.png&lt;/href&gt;&lt;/Icon&gt;&lt;/IconStyle&gt;&lt;/Style&gt;&lt;Point&gt;&lt;coordinates&gt;131.884932334838,32.9593250862307&lt;/coordinates&gt;&lt;/Point&gt;&lt;/Placemark&gt;</v>
      </c>
    </row>
    <row r="435" spans="1:51">
      <c r="A435" s="198">
        <v>430</v>
      </c>
      <c r="B435" s="211" t="s">
        <v>5184</v>
      </c>
      <c r="C435" s="4" t="str">
        <f t="shared" si="81"/>
        <v>名称：幼保-2：みなみこども園&lt;br&gt;住所：佐伯市中の島2丁目19－36&lt;br&gt;施設分類：幼保・学校&lt;br&gt;TEL：0972-23-0567&lt;br&gt;：&lt;br&gt;：読み：みなみ&lt;br&gt;：&lt;br&gt;</v>
      </c>
      <c r="D435" s="211"/>
      <c r="E435" s="202"/>
      <c r="F435" s="202" t="s">
        <v>3053</v>
      </c>
      <c r="G435" s="202">
        <v>32.953052058527803</v>
      </c>
      <c r="H435" s="202">
        <v>131.89701648206</v>
      </c>
      <c r="I435" s="202" t="s">
        <v>3452</v>
      </c>
      <c r="J435" s="202" t="s">
        <v>3051</v>
      </c>
      <c r="K435" s="240" t="s">
        <v>3052</v>
      </c>
      <c r="L435" s="240"/>
      <c r="M435" s="240" t="s">
        <v>3456</v>
      </c>
      <c r="N435" s="240"/>
      <c r="O435" s="4" t="s">
        <v>4336</v>
      </c>
      <c r="P435" s="246">
        <v>1</v>
      </c>
      <c r="Q435" s="246"/>
      <c r="R435" s="246" t="str">
        <f t="shared" si="78"/>
        <v>FFFFFFFF</v>
      </c>
      <c r="S435" s="202">
        <v>100</v>
      </c>
      <c r="T435" s="202">
        <v>100</v>
      </c>
      <c r="U435" s="202">
        <v>100</v>
      </c>
      <c r="V435" s="202">
        <v>100</v>
      </c>
      <c r="X435" s="242"/>
      <c r="Z435" s="239">
        <f t="shared" si="82"/>
        <v>0</v>
      </c>
      <c r="AA435" s="253" t="s">
        <v>4179</v>
      </c>
      <c r="AB435" s="265" t="str">
        <f t="shared" si="85"/>
        <v>幼保-2：みなみこども園</v>
      </c>
      <c r="AC435" s="254" t="s">
        <v>4194</v>
      </c>
      <c r="AD435" s="254" t="s">
        <v>4181</v>
      </c>
      <c r="AE435" s="254">
        <f t="shared" si="86"/>
        <v>0</v>
      </c>
      <c r="AF435" s="254" t="s">
        <v>4182</v>
      </c>
      <c r="AG435" s="254" t="s">
        <v>4183</v>
      </c>
      <c r="AH435" s="74" t="str">
        <f t="shared" si="87"/>
        <v>名称：幼保-2：みなみこども園&lt;br&gt;住所：佐伯市中の島2丁目19－36&lt;br&gt;施設分類：幼保・学校&lt;br&gt;TEL：0972-23-0567&lt;br&gt;：&lt;br&gt;：読み：みなみ&lt;br&gt;：&lt;br&gt;</v>
      </c>
      <c r="AI435" s="255" t="s">
        <v>4184</v>
      </c>
      <c r="AJ435" s="253" t="str">
        <f t="shared" si="79"/>
        <v>FFFFFFFF</v>
      </c>
      <c r="AK435" s="253" t="s">
        <v>4185</v>
      </c>
      <c r="AL435" s="265">
        <f t="shared" si="80"/>
        <v>1</v>
      </c>
      <c r="AM435" s="253" t="s">
        <v>4186</v>
      </c>
      <c r="AN435" s="253" t="s">
        <v>4187</v>
      </c>
      <c r="AO435" s="254">
        <f t="shared" si="83"/>
        <v>0</v>
      </c>
      <c r="AP435" s="253" t="s">
        <v>4188</v>
      </c>
      <c r="AQ435" s="74" t="str">
        <f t="shared" si="88"/>
        <v>https://cyberjapandata.gsi.go.jp/portal/sys/v4/symbols/500.png</v>
      </c>
      <c r="AR435" s="254" t="s">
        <v>4189</v>
      </c>
      <c r="AS435" s="254" t="s">
        <v>4190</v>
      </c>
      <c r="AT435" s="265">
        <f t="shared" si="89"/>
        <v>131.89701648206</v>
      </c>
      <c r="AU435" s="254" t="s">
        <v>4191</v>
      </c>
      <c r="AV435" s="265">
        <f t="shared" si="90"/>
        <v>32.953052058527803</v>
      </c>
      <c r="AW435" s="254" t="s">
        <v>4192</v>
      </c>
      <c r="AX435" s="254" t="s">
        <v>4193</v>
      </c>
      <c r="AY435" s="244" t="str">
        <f t="shared" si="84"/>
        <v>&lt;Placemark&gt;&lt;name&gt;幼保-2：みなみこども園&lt;/name&gt;&lt;Snippet maxLines="0"&gt;&lt;/Snippet&gt;&lt;description&gt;&lt;![CDATA[名称：幼保-2：みなみこども園&lt;br&gt;住所：佐伯市中の島2丁目19－36&lt;br&gt;施設分類：幼保・学校&lt;br&gt;TEL：0972-23-0567&lt;br&gt;：&lt;br&gt;：読み：みなみ&lt;br&gt;：&lt;br&gt;]]&gt;&lt;/description&gt;&lt;Style&gt;&lt;IconStyle&gt;&lt;color&gt;FFFFFFFF&lt;/color&gt;&lt;scale&gt;1&lt;/scale&gt;&lt;heading&gt;0&lt;/heading&gt;&lt;Icon&gt;&lt;href&gt;https://cyberjapandata.gsi.go.jp/portal/sys/v4/symbols/500.png&lt;/href&gt;&lt;/Icon&gt;&lt;/IconStyle&gt;&lt;/Style&gt;&lt;Point&gt;&lt;coordinates&gt;131.89701648206,32.9530520585278&lt;/coordinates&gt;&lt;/Point&gt;&lt;/Placemark&gt;</v>
      </c>
    </row>
    <row r="436" spans="1:51">
      <c r="A436" s="198">
        <v>431</v>
      </c>
      <c r="B436" s="211" t="s">
        <v>5183</v>
      </c>
      <c r="C436" s="4" t="str">
        <f t="shared" si="81"/>
        <v>名称：幼保-3：みなとこども園&lt;br&gt;住所：佐伯市鶴谷町1丁目5番15号&lt;br&gt;施設分類：幼保・学校&lt;br&gt;TEL：0972-22-5399&lt;br&gt;：&lt;br&gt;：読み：みなと&lt;br&gt;：&lt;br&gt;</v>
      </c>
      <c r="D436" s="211"/>
      <c r="E436" s="202"/>
      <c r="F436" s="202" t="s">
        <v>3058</v>
      </c>
      <c r="G436" s="202">
        <v>32.974810037542802</v>
      </c>
      <c r="H436" s="202">
        <v>131.90644176155899</v>
      </c>
      <c r="I436" s="202" t="s">
        <v>3452</v>
      </c>
      <c r="J436" s="202" t="s">
        <v>3056</v>
      </c>
      <c r="K436" s="240" t="s">
        <v>3057</v>
      </c>
      <c r="L436" s="240"/>
      <c r="M436" s="240" t="s">
        <v>3458</v>
      </c>
      <c r="N436" s="240"/>
      <c r="O436" s="4" t="s">
        <v>4336</v>
      </c>
      <c r="P436" s="246">
        <v>1</v>
      </c>
      <c r="Q436" s="246"/>
      <c r="R436" s="246" t="str">
        <f t="shared" si="78"/>
        <v>FFFFFFFF</v>
      </c>
      <c r="S436" s="202">
        <v>100</v>
      </c>
      <c r="T436" s="202">
        <v>100</v>
      </c>
      <c r="U436" s="202">
        <v>100</v>
      </c>
      <c r="V436" s="202">
        <v>100</v>
      </c>
      <c r="X436" s="242"/>
      <c r="Z436" s="239">
        <f t="shared" si="82"/>
        <v>0</v>
      </c>
      <c r="AA436" s="253" t="s">
        <v>4179</v>
      </c>
      <c r="AB436" s="265" t="str">
        <f t="shared" si="85"/>
        <v>幼保-3：みなとこども園</v>
      </c>
      <c r="AC436" s="254" t="s">
        <v>4194</v>
      </c>
      <c r="AD436" s="254" t="s">
        <v>4181</v>
      </c>
      <c r="AE436" s="254">
        <f t="shared" si="86"/>
        <v>0</v>
      </c>
      <c r="AF436" s="254" t="s">
        <v>4182</v>
      </c>
      <c r="AG436" s="254" t="s">
        <v>4183</v>
      </c>
      <c r="AH436" s="74" t="str">
        <f t="shared" si="87"/>
        <v>名称：幼保-3：みなとこども園&lt;br&gt;住所：佐伯市鶴谷町1丁目5番15号&lt;br&gt;施設分類：幼保・学校&lt;br&gt;TEL：0972-22-5399&lt;br&gt;：&lt;br&gt;：読み：みなと&lt;br&gt;：&lt;br&gt;</v>
      </c>
      <c r="AI436" s="255" t="s">
        <v>4184</v>
      </c>
      <c r="AJ436" s="253" t="str">
        <f t="shared" si="79"/>
        <v>FFFFFFFF</v>
      </c>
      <c r="AK436" s="253" t="s">
        <v>4185</v>
      </c>
      <c r="AL436" s="265">
        <f t="shared" si="80"/>
        <v>1</v>
      </c>
      <c r="AM436" s="253" t="s">
        <v>4186</v>
      </c>
      <c r="AN436" s="253" t="s">
        <v>4187</v>
      </c>
      <c r="AO436" s="254">
        <f t="shared" si="83"/>
        <v>0</v>
      </c>
      <c r="AP436" s="253" t="s">
        <v>4188</v>
      </c>
      <c r="AQ436" s="74" t="str">
        <f t="shared" si="88"/>
        <v>https://cyberjapandata.gsi.go.jp/portal/sys/v4/symbols/500.png</v>
      </c>
      <c r="AR436" s="254" t="s">
        <v>4189</v>
      </c>
      <c r="AS436" s="254" t="s">
        <v>4190</v>
      </c>
      <c r="AT436" s="265">
        <f t="shared" si="89"/>
        <v>131.90644176155899</v>
      </c>
      <c r="AU436" s="254" t="s">
        <v>4191</v>
      </c>
      <c r="AV436" s="265">
        <f t="shared" si="90"/>
        <v>32.974810037542802</v>
      </c>
      <c r="AW436" s="254" t="s">
        <v>4192</v>
      </c>
      <c r="AX436" s="254" t="s">
        <v>4193</v>
      </c>
      <c r="AY436" s="244" t="str">
        <f t="shared" si="84"/>
        <v>&lt;Placemark&gt;&lt;name&gt;幼保-3：みなとこども園&lt;/name&gt;&lt;Snippet maxLines="0"&gt;&lt;/Snippet&gt;&lt;description&gt;&lt;![CDATA[名称：幼保-3：みなとこども園&lt;br&gt;住所：佐伯市鶴谷町1丁目5番15号&lt;br&gt;施設分類：幼保・学校&lt;br&gt;TEL：0972-22-5399&lt;br&gt;：&lt;br&gt;：読み：みなと&lt;br&gt;：&lt;br&gt;]]&gt;&lt;/description&gt;&lt;Style&gt;&lt;IconStyle&gt;&lt;color&gt;FFFFFFFF&lt;/color&gt;&lt;scale&gt;1&lt;/scale&gt;&lt;heading&gt;0&lt;/heading&gt;&lt;Icon&gt;&lt;href&gt;https://cyberjapandata.gsi.go.jp/portal/sys/v4/symbols/500.png&lt;/href&gt;&lt;/Icon&gt;&lt;/IconStyle&gt;&lt;/Style&gt;&lt;Point&gt;&lt;coordinates&gt;131.906441761559,32.9748100375428&lt;/coordinates&gt;&lt;/Point&gt;&lt;/Placemark&gt;</v>
      </c>
    </row>
    <row r="437" spans="1:51">
      <c r="A437" s="198">
        <v>432</v>
      </c>
      <c r="B437" s="211" t="s">
        <v>5182</v>
      </c>
      <c r="C437" s="4" t="str">
        <f t="shared" si="81"/>
        <v>名称：幼保-4：八幡保育園&lt;br&gt;住所：佐伯市大字戸穴7番地の2&lt;br&gt;施設分類：幼保・学校&lt;br&gt;TEL：0972-27-7661&lt;br&gt;：&lt;br&gt;：読み：やはた&lt;br&gt;：&lt;br&gt;</v>
      </c>
      <c r="D437" s="211"/>
      <c r="E437" s="202"/>
      <c r="F437" s="202" t="s">
        <v>3062</v>
      </c>
      <c r="G437" s="202">
        <v>33.000354797008299</v>
      </c>
      <c r="H437" s="202">
        <v>131.89350084153199</v>
      </c>
      <c r="I437" s="202" t="s">
        <v>3452</v>
      </c>
      <c r="J437" s="202" t="s">
        <v>3060</v>
      </c>
      <c r="K437" s="240" t="s">
        <v>3061</v>
      </c>
      <c r="L437" s="240"/>
      <c r="M437" s="240" t="s">
        <v>3460</v>
      </c>
      <c r="N437" s="240"/>
      <c r="O437" s="4" t="s">
        <v>4336</v>
      </c>
      <c r="P437" s="246">
        <v>1</v>
      </c>
      <c r="Q437" s="246"/>
      <c r="R437" s="246" t="str">
        <f t="shared" si="78"/>
        <v>FFFFFFFF</v>
      </c>
      <c r="S437" s="202">
        <v>100</v>
      </c>
      <c r="T437" s="202">
        <v>100</v>
      </c>
      <c r="U437" s="202">
        <v>100</v>
      </c>
      <c r="V437" s="202">
        <v>100</v>
      </c>
      <c r="X437" s="242"/>
      <c r="Z437" s="239">
        <f t="shared" si="82"/>
        <v>0</v>
      </c>
      <c r="AA437" s="253" t="s">
        <v>4179</v>
      </c>
      <c r="AB437" s="265" t="str">
        <f t="shared" si="85"/>
        <v>幼保-4：八幡保育園</v>
      </c>
      <c r="AC437" s="254" t="s">
        <v>4194</v>
      </c>
      <c r="AD437" s="254" t="s">
        <v>4181</v>
      </c>
      <c r="AE437" s="254">
        <f t="shared" si="86"/>
        <v>0</v>
      </c>
      <c r="AF437" s="254" t="s">
        <v>4182</v>
      </c>
      <c r="AG437" s="254" t="s">
        <v>4183</v>
      </c>
      <c r="AH437" s="74" t="str">
        <f t="shared" si="87"/>
        <v>名称：幼保-4：八幡保育園&lt;br&gt;住所：佐伯市大字戸穴7番地の2&lt;br&gt;施設分類：幼保・学校&lt;br&gt;TEL：0972-27-7661&lt;br&gt;：&lt;br&gt;：読み：やはた&lt;br&gt;：&lt;br&gt;</v>
      </c>
      <c r="AI437" s="255" t="s">
        <v>4184</v>
      </c>
      <c r="AJ437" s="253" t="str">
        <f t="shared" si="79"/>
        <v>FFFFFFFF</v>
      </c>
      <c r="AK437" s="253" t="s">
        <v>4185</v>
      </c>
      <c r="AL437" s="265">
        <f t="shared" si="80"/>
        <v>1</v>
      </c>
      <c r="AM437" s="253" t="s">
        <v>4186</v>
      </c>
      <c r="AN437" s="253" t="s">
        <v>4187</v>
      </c>
      <c r="AO437" s="254">
        <f t="shared" si="83"/>
        <v>0</v>
      </c>
      <c r="AP437" s="253" t="s">
        <v>4188</v>
      </c>
      <c r="AQ437" s="74" t="str">
        <f t="shared" si="88"/>
        <v>https://cyberjapandata.gsi.go.jp/portal/sys/v4/symbols/500.png</v>
      </c>
      <c r="AR437" s="254" t="s">
        <v>4189</v>
      </c>
      <c r="AS437" s="254" t="s">
        <v>4190</v>
      </c>
      <c r="AT437" s="265">
        <f t="shared" si="89"/>
        <v>131.89350084153199</v>
      </c>
      <c r="AU437" s="254" t="s">
        <v>4191</v>
      </c>
      <c r="AV437" s="265">
        <f t="shared" si="90"/>
        <v>33.000354797008299</v>
      </c>
      <c r="AW437" s="254" t="s">
        <v>4192</v>
      </c>
      <c r="AX437" s="254" t="s">
        <v>4193</v>
      </c>
      <c r="AY437" s="244" t="str">
        <f t="shared" si="84"/>
        <v>&lt;Placemark&gt;&lt;name&gt;幼保-4：八幡保育園&lt;/name&gt;&lt;Snippet maxLines="0"&gt;&lt;/Snippet&gt;&lt;description&gt;&lt;![CDATA[名称：幼保-4：八幡保育園&lt;br&gt;住所：佐伯市大字戸穴7番地の2&lt;br&gt;施設分類：幼保・学校&lt;br&gt;TEL：0972-27-7661&lt;br&gt;：&lt;br&gt;：読み：やはた&lt;br&gt;：&lt;br&gt;]]&gt;&lt;/description&gt;&lt;Style&gt;&lt;IconStyle&gt;&lt;color&gt;FFFFFFFF&lt;/color&gt;&lt;scale&gt;1&lt;/scale&gt;&lt;heading&gt;0&lt;/heading&gt;&lt;Icon&gt;&lt;href&gt;https://cyberjapandata.gsi.go.jp/portal/sys/v4/symbols/500.png&lt;/href&gt;&lt;/Icon&gt;&lt;/IconStyle&gt;&lt;/Style&gt;&lt;Point&gt;&lt;coordinates&gt;131.893500841532,33.0003547970083&lt;/coordinates&gt;&lt;/Point&gt;&lt;/Placemark&gt;</v>
      </c>
    </row>
    <row r="438" spans="1:51">
      <c r="A438" s="198">
        <v>433</v>
      </c>
      <c r="B438" s="211" t="s">
        <v>5181</v>
      </c>
      <c r="C438" s="4" t="str">
        <f t="shared" si="81"/>
        <v>名称：幼保-5：さいきこども園&lt;br&gt;住所：佐伯市蟹田7番12号&lt;br&gt;施設分類：幼保・学校&lt;br&gt;TEL：0972-22-0644&lt;br&gt;：&lt;br&gt;：読み：さいき&lt;br&gt;：&lt;br&gt;</v>
      </c>
      <c r="D438" s="211"/>
      <c r="E438" s="202"/>
      <c r="F438" s="202" t="s">
        <v>3068</v>
      </c>
      <c r="G438" s="202">
        <v>32.9680563754616</v>
      </c>
      <c r="H438" s="202">
        <v>131.903653460371</v>
      </c>
      <c r="I438" s="202" t="s">
        <v>3452</v>
      </c>
      <c r="J438" s="202" t="s">
        <v>3066</v>
      </c>
      <c r="K438" s="240" t="s">
        <v>3067</v>
      </c>
      <c r="L438" s="240"/>
      <c r="M438" s="240" t="s">
        <v>3462</v>
      </c>
      <c r="N438" s="240"/>
      <c r="O438" s="4" t="s">
        <v>4336</v>
      </c>
      <c r="P438" s="246">
        <v>1</v>
      </c>
      <c r="Q438" s="246"/>
      <c r="R438" s="246" t="str">
        <f t="shared" si="78"/>
        <v>FFFFFFFF</v>
      </c>
      <c r="S438" s="202">
        <v>100</v>
      </c>
      <c r="T438" s="202">
        <v>100</v>
      </c>
      <c r="U438" s="202">
        <v>100</v>
      </c>
      <c r="V438" s="202">
        <v>100</v>
      </c>
      <c r="X438" s="242"/>
      <c r="Z438" s="239">
        <f t="shared" si="82"/>
        <v>0</v>
      </c>
      <c r="AA438" s="253" t="s">
        <v>4179</v>
      </c>
      <c r="AB438" s="265" t="str">
        <f t="shared" si="85"/>
        <v>幼保-5：さいきこども園</v>
      </c>
      <c r="AC438" s="254" t="s">
        <v>4194</v>
      </c>
      <c r="AD438" s="254" t="s">
        <v>4181</v>
      </c>
      <c r="AE438" s="254">
        <f t="shared" si="86"/>
        <v>0</v>
      </c>
      <c r="AF438" s="254" t="s">
        <v>4182</v>
      </c>
      <c r="AG438" s="254" t="s">
        <v>4183</v>
      </c>
      <c r="AH438" s="74" t="str">
        <f t="shared" si="87"/>
        <v>名称：幼保-5：さいきこども園&lt;br&gt;住所：佐伯市蟹田7番12号&lt;br&gt;施設分類：幼保・学校&lt;br&gt;TEL：0972-22-0644&lt;br&gt;：&lt;br&gt;：読み：さいき&lt;br&gt;：&lt;br&gt;</v>
      </c>
      <c r="AI438" s="255" t="s">
        <v>4184</v>
      </c>
      <c r="AJ438" s="253" t="str">
        <f t="shared" si="79"/>
        <v>FFFFFFFF</v>
      </c>
      <c r="AK438" s="253" t="s">
        <v>4185</v>
      </c>
      <c r="AL438" s="265">
        <f t="shared" si="80"/>
        <v>1</v>
      </c>
      <c r="AM438" s="253" t="s">
        <v>4186</v>
      </c>
      <c r="AN438" s="253" t="s">
        <v>4187</v>
      </c>
      <c r="AO438" s="254">
        <f t="shared" si="83"/>
        <v>0</v>
      </c>
      <c r="AP438" s="253" t="s">
        <v>4188</v>
      </c>
      <c r="AQ438" s="74" t="str">
        <f t="shared" si="88"/>
        <v>https://cyberjapandata.gsi.go.jp/portal/sys/v4/symbols/500.png</v>
      </c>
      <c r="AR438" s="254" t="s">
        <v>4189</v>
      </c>
      <c r="AS438" s="254" t="s">
        <v>4190</v>
      </c>
      <c r="AT438" s="265">
        <f t="shared" si="89"/>
        <v>131.903653460371</v>
      </c>
      <c r="AU438" s="254" t="s">
        <v>4191</v>
      </c>
      <c r="AV438" s="265">
        <f t="shared" si="90"/>
        <v>32.9680563754616</v>
      </c>
      <c r="AW438" s="254" t="s">
        <v>4192</v>
      </c>
      <c r="AX438" s="254" t="s">
        <v>4193</v>
      </c>
      <c r="AY438" s="244" t="str">
        <f t="shared" si="84"/>
        <v>&lt;Placemark&gt;&lt;name&gt;幼保-5：さいきこども園&lt;/name&gt;&lt;Snippet maxLines="0"&gt;&lt;/Snippet&gt;&lt;description&gt;&lt;![CDATA[名称：幼保-5：さいきこども園&lt;br&gt;住所：佐伯市蟹田7番12号&lt;br&gt;施設分類：幼保・学校&lt;br&gt;TEL：0972-22-0644&lt;br&gt;：&lt;br&gt;：読み：さいき&lt;br&gt;：&lt;br&gt;]]&gt;&lt;/description&gt;&lt;Style&gt;&lt;IconStyle&gt;&lt;color&gt;FFFFFFFF&lt;/color&gt;&lt;scale&gt;1&lt;/scale&gt;&lt;heading&gt;0&lt;/heading&gt;&lt;Icon&gt;&lt;href&gt;https://cyberjapandata.gsi.go.jp/portal/sys/v4/symbols/500.png&lt;/href&gt;&lt;/Icon&gt;&lt;/IconStyle&gt;&lt;/Style&gt;&lt;Point&gt;&lt;coordinates&gt;131.903653460371,32.9680563754616&lt;/coordinates&gt;&lt;/Point&gt;&lt;/Placemark&gt;</v>
      </c>
    </row>
    <row r="439" spans="1:51">
      <c r="A439" s="198">
        <v>434</v>
      </c>
      <c r="B439" s="211" t="s">
        <v>5180</v>
      </c>
      <c r="C439" s="4" t="str">
        <f t="shared" si="81"/>
        <v>名称：幼保-6：長島保育園&lt;br&gt;住所：佐伯市長島町2丁目27番1号&lt;br&gt;施設分類：幼保・学校&lt;br&gt;TEL：0972-24-0522&lt;br&gt;：&lt;br&gt;：読み：ながしま&lt;br&gt;：&lt;br&gt;</v>
      </c>
      <c r="D439" s="211"/>
      <c r="E439" s="245"/>
      <c r="F439" s="202" t="s">
        <v>3073</v>
      </c>
      <c r="G439" s="202">
        <v>32.960810624292897</v>
      </c>
      <c r="H439" s="202">
        <v>131.911946502256</v>
      </c>
      <c r="I439" s="245" t="s">
        <v>3452</v>
      </c>
      <c r="J439" s="245" t="s">
        <v>3071</v>
      </c>
      <c r="K439" s="240" t="s">
        <v>3072</v>
      </c>
      <c r="L439" s="240"/>
      <c r="M439" s="240" t="s">
        <v>3464</v>
      </c>
      <c r="N439" s="240"/>
      <c r="O439" s="4" t="s">
        <v>4336</v>
      </c>
      <c r="P439" s="246">
        <v>1</v>
      </c>
      <c r="Q439" s="246"/>
      <c r="R439" s="246" t="str">
        <f t="shared" si="78"/>
        <v>FFFFFFFF</v>
      </c>
      <c r="S439" s="202">
        <v>100</v>
      </c>
      <c r="T439" s="202">
        <v>100</v>
      </c>
      <c r="U439" s="202">
        <v>100</v>
      </c>
      <c r="V439" s="202">
        <v>100</v>
      </c>
      <c r="X439" s="242"/>
      <c r="Z439" s="239">
        <f t="shared" si="82"/>
        <v>0</v>
      </c>
      <c r="AA439" s="253" t="s">
        <v>4179</v>
      </c>
      <c r="AB439" s="265" t="str">
        <f t="shared" si="85"/>
        <v>幼保-6：長島保育園</v>
      </c>
      <c r="AC439" s="254" t="s">
        <v>4194</v>
      </c>
      <c r="AD439" s="254" t="s">
        <v>4181</v>
      </c>
      <c r="AE439" s="254">
        <f t="shared" si="86"/>
        <v>0</v>
      </c>
      <c r="AF439" s="254" t="s">
        <v>4182</v>
      </c>
      <c r="AG439" s="254" t="s">
        <v>4183</v>
      </c>
      <c r="AH439" s="74" t="str">
        <f t="shared" si="87"/>
        <v>名称：幼保-6：長島保育園&lt;br&gt;住所：佐伯市長島町2丁目27番1号&lt;br&gt;施設分類：幼保・学校&lt;br&gt;TEL：0972-24-0522&lt;br&gt;：&lt;br&gt;：読み：ながしま&lt;br&gt;：&lt;br&gt;</v>
      </c>
      <c r="AI439" s="255" t="s">
        <v>4184</v>
      </c>
      <c r="AJ439" s="253" t="str">
        <f t="shared" si="79"/>
        <v>FFFFFFFF</v>
      </c>
      <c r="AK439" s="253" t="s">
        <v>4185</v>
      </c>
      <c r="AL439" s="265">
        <f t="shared" si="80"/>
        <v>1</v>
      </c>
      <c r="AM439" s="253" t="s">
        <v>4186</v>
      </c>
      <c r="AN439" s="253" t="s">
        <v>4187</v>
      </c>
      <c r="AO439" s="254">
        <f t="shared" si="83"/>
        <v>0</v>
      </c>
      <c r="AP439" s="253" t="s">
        <v>4188</v>
      </c>
      <c r="AQ439" s="74" t="str">
        <f t="shared" si="88"/>
        <v>https://cyberjapandata.gsi.go.jp/portal/sys/v4/symbols/500.png</v>
      </c>
      <c r="AR439" s="254" t="s">
        <v>4189</v>
      </c>
      <c r="AS439" s="254" t="s">
        <v>4190</v>
      </c>
      <c r="AT439" s="265">
        <f t="shared" si="89"/>
        <v>131.911946502256</v>
      </c>
      <c r="AU439" s="254" t="s">
        <v>4191</v>
      </c>
      <c r="AV439" s="265">
        <f t="shared" si="90"/>
        <v>32.960810624292897</v>
      </c>
      <c r="AW439" s="254" t="s">
        <v>4192</v>
      </c>
      <c r="AX439" s="254" t="s">
        <v>4193</v>
      </c>
      <c r="AY439" s="244" t="str">
        <f t="shared" si="84"/>
        <v>&lt;Placemark&gt;&lt;name&gt;幼保-6：長島保育園&lt;/name&gt;&lt;Snippet maxLines="0"&gt;&lt;/Snippet&gt;&lt;description&gt;&lt;![CDATA[名称：幼保-6：長島保育園&lt;br&gt;住所：佐伯市長島町2丁目27番1号&lt;br&gt;施設分類：幼保・学校&lt;br&gt;TEL：0972-24-0522&lt;br&gt;：&lt;br&gt;：読み：ながしま&lt;br&gt;：&lt;br&gt;]]&gt;&lt;/description&gt;&lt;Style&gt;&lt;IconStyle&gt;&lt;color&gt;FFFFFFFF&lt;/color&gt;&lt;scale&gt;1&lt;/scale&gt;&lt;heading&gt;0&lt;/heading&gt;&lt;Icon&gt;&lt;href&gt;https://cyberjapandata.gsi.go.jp/portal/sys/v4/symbols/500.png&lt;/href&gt;&lt;/Icon&gt;&lt;/IconStyle&gt;&lt;/Style&gt;&lt;Point&gt;&lt;coordinates&gt;131.911946502256,32.9608106242929&lt;/coordinates&gt;&lt;/Point&gt;&lt;/Placemark&gt;</v>
      </c>
    </row>
    <row r="440" spans="1:51">
      <c r="A440" s="198">
        <v>435</v>
      </c>
      <c r="B440" s="211" t="s">
        <v>5179</v>
      </c>
      <c r="C440" s="4" t="str">
        <f t="shared" si="81"/>
        <v>名称：幼保-7：ふれあいこども園&lt;br&gt;住所：佐伯市字女島6930番地&lt;br&gt;施設分類：幼保・学校&lt;br&gt;TEL：0972-22-9933&lt;br&gt;：&lt;br&gt;：読み：ふれあい&lt;br&gt;：&lt;br&gt;</v>
      </c>
      <c r="D440" s="211"/>
      <c r="E440" s="245"/>
      <c r="F440" s="202" t="s">
        <v>3077</v>
      </c>
      <c r="G440" s="202">
        <v>32.953177943901402</v>
      </c>
      <c r="H440" s="202">
        <v>131.90855381908199</v>
      </c>
      <c r="I440" s="245" t="s">
        <v>3452</v>
      </c>
      <c r="J440" s="245" t="s">
        <v>3075</v>
      </c>
      <c r="K440" s="240" t="s">
        <v>3076</v>
      </c>
      <c r="L440" s="240"/>
      <c r="M440" s="240" t="s">
        <v>3466</v>
      </c>
      <c r="N440" s="240"/>
      <c r="O440" s="4" t="s">
        <v>4336</v>
      </c>
      <c r="P440" s="246">
        <v>1</v>
      </c>
      <c r="Q440" s="246"/>
      <c r="R440" s="246" t="str">
        <f t="shared" si="78"/>
        <v>FFFFFFFF</v>
      </c>
      <c r="S440" s="202">
        <v>100</v>
      </c>
      <c r="T440" s="202">
        <v>100</v>
      </c>
      <c r="U440" s="202">
        <v>100</v>
      </c>
      <c r="V440" s="202">
        <v>100</v>
      </c>
      <c r="X440" s="242"/>
      <c r="Z440" s="239">
        <f t="shared" si="82"/>
        <v>0</v>
      </c>
      <c r="AA440" s="253" t="s">
        <v>4179</v>
      </c>
      <c r="AB440" s="265" t="str">
        <f t="shared" si="85"/>
        <v>幼保-7：ふれあいこども園</v>
      </c>
      <c r="AC440" s="254" t="s">
        <v>4194</v>
      </c>
      <c r="AD440" s="254" t="s">
        <v>4181</v>
      </c>
      <c r="AE440" s="254">
        <f t="shared" si="86"/>
        <v>0</v>
      </c>
      <c r="AF440" s="254" t="s">
        <v>4182</v>
      </c>
      <c r="AG440" s="254" t="s">
        <v>4183</v>
      </c>
      <c r="AH440" s="74" t="str">
        <f t="shared" si="87"/>
        <v>名称：幼保-7：ふれあいこども園&lt;br&gt;住所：佐伯市字女島6930番地&lt;br&gt;施設分類：幼保・学校&lt;br&gt;TEL：0972-22-9933&lt;br&gt;：&lt;br&gt;：読み：ふれあい&lt;br&gt;：&lt;br&gt;</v>
      </c>
      <c r="AI440" s="255" t="s">
        <v>4184</v>
      </c>
      <c r="AJ440" s="253" t="str">
        <f t="shared" si="79"/>
        <v>FFFFFFFF</v>
      </c>
      <c r="AK440" s="253" t="s">
        <v>4185</v>
      </c>
      <c r="AL440" s="265">
        <f t="shared" si="80"/>
        <v>1</v>
      </c>
      <c r="AM440" s="253" t="s">
        <v>4186</v>
      </c>
      <c r="AN440" s="253" t="s">
        <v>4187</v>
      </c>
      <c r="AO440" s="254">
        <f t="shared" si="83"/>
        <v>0</v>
      </c>
      <c r="AP440" s="253" t="s">
        <v>4188</v>
      </c>
      <c r="AQ440" s="74" t="str">
        <f t="shared" si="88"/>
        <v>https://cyberjapandata.gsi.go.jp/portal/sys/v4/symbols/500.png</v>
      </c>
      <c r="AR440" s="254" t="s">
        <v>4189</v>
      </c>
      <c r="AS440" s="254" t="s">
        <v>4190</v>
      </c>
      <c r="AT440" s="265">
        <f t="shared" si="89"/>
        <v>131.90855381908199</v>
      </c>
      <c r="AU440" s="254" t="s">
        <v>4191</v>
      </c>
      <c r="AV440" s="265">
        <f t="shared" si="90"/>
        <v>32.953177943901402</v>
      </c>
      <c r="AW440" s="254" t="s">
        <v>4192</v>
      </c>
      <c r="AX440" s="254" t="s">
        <v>4193</v>
      </c>
      <c r="AY440" s="244" t="str">
        <f t="shared" si="84"/>
        <v>&lt;Placemark&gt;&lt;name&gt;幼保-7：ふれあいこども園&lt;/name&gt;&lt;Snippet maxLines="0"&gt;&lt;/Snippet&gt;&lt;description&gt;&lt;![CDATA[名称：幼保-7：ふれあいこども園&lt;br&gt;住所：佐伯市字女島6930番地&lt;br&gt;施設分類：幼保・学校&lt;br&gt;TEL：0972-22-9933&lt;br&gt;：&lt;br&gt;：読み：ふれあい&lt;br&gt;：&lt;br&gt;]]&gt;&lt;/description&gt;&lt;Style&gt;&lt;IconStyle&gt;&lt;color&gt;FFFFFFFF&lt;/color&gt;&lt;scale&gt;1&lt;/scale&gt;&lt;heading&gt;0&lt;/heading&gt;&lt;Icon&gt;&lt;href&gt;https://cyberjapandata.gsi.go.jp/portal/sys/v4/symbols/500.png&lt;/href&gt;&lt;/Icon&gt;&lt;/IconStyle&gt;&lt;/Style&gt;&lt;Point&gt;&lt;coordinates&gt;131.908553819082,32.9531779439014&lt;/coordinates&gt;&lt;/Point&gt;&lt;/Placemark&gt;</v>
      </c>
    </row>
    <row r="441" spans="1:51">
      <c r="A441" s="198">
        <v>436</v>
      </c>
      <c r="B441" s="211" t="s">
        <v>5178</v>
      </c>
      <c r="C441" s="4" t="str">
        <f t="shared" si="81"/>
        <v>名称：幼保-8：松浦こども園&lt;br&gt;住所：佐伯市鶴見大字沖松浦745-1&lt;br&gt;施設分類：幼保・学校&lt;br&gt;TEL：0972-33-0096&lt;br&gt;：&lt;br&gt;：読み：まつうら&lt;br&gt;：&lt;br&gt;</v>
      </c>
      <c r="D441" s="211"/>
      <c r="E441" s="202"/>
      <c r="F441" s="202" t="s">
        <v>3082</v>
      </c>
      <c r="G441" s="202">
        <v>32.944274073842202</v>
      </c>
      <c r="H441" s="202">
        <v>131.96315861121499</v>
      </c>
      <c r="I441" s="202" t="s">
        <v>3452</v>
      </c>
      <c r="J441" s="202" t="s">
        <v>3080</v>
      </c>
      <c r="K441" s="240" t="s">
        <v>3081</v>
      </c>
      <c r="L441" s="240"/>
      <c r="M441" s="240" t="s">
        <v>3468</v>
      </c>
      <c r="N441" s="240"/>
      <c r="O441" s="4" t="s">
        <v>4336</v>
      </c>
      <c r="P441" s="246">
        <v>1</v>
      </c>
      <c r="Q441" s="246"/>
      <c r="R441" s="246" t="str">
        <f t="shared" si="78"/>
        <v>FFFFFFFF</v>
      </c>
      <c r="S441" s="202">
        <v>100</v>
      </c>
      <c r="T441" s="202">
        <v>100</v>
      </c>
      <c r="U441" s="202">
        <v>100</v>
      </c>
      <c r="V441" s="202">
        <v>100</v>
      </c>
      <c r="X441" s="242"/>
      <c r="Z441" s="239">
        <f t="shared" si="82"/>
        <v>0</v>
      </c>
      <c r="AA441" s="253" t="s">
        <v>4179</v>
      </c>
      <c r="AB441" s="265" t="str">
        <f t="shared" si="85"/>
        <v>幼保-8：松浦こども園</v>
      </c>
      <c r="AC441" s="254" t="s">
        <v>4194</v>
      </c>
      <c r="AD441" s="254" t="s">
        <v>4181</v>
      </c>
      <c r="AE441" s="254">
        <f t="shared" si="86"/>
        <v>0</v>
      </c>
      <c r="AF441" s="254" t="s">
        <v>4182</v>
      </c>
      <c r="AG441" s="254" t="s">
        <v>4183</v>
      </c>
      <c r="AH441" s="74" t="str">
        <f t="shared" si="87"/>
        <v>名称：幼保-8：松浦こども園&lt;br&gt;住所：佐伯市鶴見大字沖松浦745-1&lt;br&gt;施設分類：幼保・学校&lt;br&gt;TEL：0972-33-0096&lt;br&gt;：&lt;br&gt;：読み：まつうら&lt;br&gt;：&lt;br&gt;</v>
      </c>
      <c r="AI441" s="255" t="s">
        <v>4184</v>
      </c>
      <c r="AJ441" s="253" t="str">
        <f t="shared" si="79"/>
        <v>FFFFFFFF</v>
      </c>
      <c r="AK441" s="253" t="s">
        <v>4185</v>
      </c>
      <c r="AL441" s="265">
        <f t="shared" si="80"/>
        <v>1</v>
      </c>
      <c r="AM441" s="253" t="s">
        <v>4186</v>
      </c>
      <c r="AN441" s="253" t="s">
        <v>4187</v>
      </c>
      <c r="AO441" s="254">
        <f t="shared" si="83"/>
        <v>0</v>
      </c>
      <c r="AP441" s="253" t="s">
        <v>4188</v>
      </c>
      <c r="AQ441" s="74" t="str">
        <f t="shared" si="88"/>
        <v>https://cyberjapandata.gsi.go.jp/portal/sys/v4/symbols/500.png</v>
      </c>
      <c r="AR441" s="254" t="s">
        <v>4189</v>
      </c>
      <c r="AS441" s="254" t="s">
        <v>4190</v>
      </c>
      <c r="AT441" s="265">
        <f t="shared" si="89"/>
        <v>131.96315861121499</v>
      </c>
      <c r="AU441" s="254" t="s">
        <v>4191</v>
      </c>
      <c r="AV441" s="265">
        <f t="shared" si="90"/>
        <v>32.944274073842202</v>
      </c>
      <c r="AW441" s="254" t="s">
        <v>4192</v>
      </c>
      <c r="AX441" s="254" t="s">
        <v>4193</v>
      </c>
      <c r="AY441" s="244" t="str">
        <f t="shared" si="84"/>
        <v>&lt;Placemark&gt;&lt;name&gt;幼保-8：松浦こども園&lt;/name&gt;&lt;Snippet maxLines="0"&gt;&lt;/Snippet&gt;&lt;description&gt;&lt;![CDATA[名称：幼保-8：松浦こども園&lt;br&gt;住所：佐伯市鶴見大字沖松浦745-1&lt;br&gt;施設分類：幼保・学校&lt;br&gt;TEL：0972-33-0096&lt;br&gt;：&lt;br&gt;：読み：まつうら&lt;br&gt;：&lt;br&gt;]]&gt;&lt;/description&gt;&lt;Style&gt;&lt;IconStyle&gt;&lt;color&gt;FFFFFFFF&lt;/color&gt;&lt;scale&gt;1&lt;/scale&gt;&lt;heading&gt;0&lt;/heading&gt;&lt;Icon&gt;&lt;href&gt;https://cyberjapandata.gsi.go.jp/portal/sys/v4/symbols/500.png&lt;/href&gt;&lt;/Icon&gt;&lt;/IconStyle&gt;&lt;/Style&gt;&lt;Point&gt;&lt;coordinates&gt;131.963158611215,32.9442740738422&lt;/coordinates&gt;&lt;/Point&gt;&lt;/Placemark&gt;</v>
      </c>
    </row>
    <row r="442" spans="1:51">
      <c r="A442" s="198">
        <v>437</v>
      </c>
      <c r="B442" s="211" t="s">
        <v>5177</v>
      </c>
      <c r="C442" s="4" t="str">
        <f t="shared" si="81"/>
        <v>名称：幼保-9：さくらこども園&lt;br&gt;住所：佐伯市字女島6945番3&lt;br&gt;施設分類：幼保・学校&lt;br&gt;TEL：0972-28-8877&lt;br&gt;：&lt;br&gt;：読み：さくら&lt;br&gt;：&lt;br&gt;</v>
      </c>
      <c r="D442" s="211"/>
      <c r="E442" s="202"/>
      <c r="F442" s="202" t="s">
        <v>3087</v>
      </c>
      <c r="G442" s="202">
        <v>32.954222035590199</v>
      </c>
      <c r="H442" s="202">
        <v>131.90806468052</v>
      </c>
      <c r="I442" s="202" t="s">
        <v>3452</v>
      </c>
      <c r="J442" s="202" t="s">
        <v>3085</v>
      </c>
      <c r="K442" s="240" t="s">
        <v>3086</v>
      </c>
      <c r="L442" s="240"/>
      <c r="M442" s="240" t="s">
        <v>3470</v>
      </c>
      <c r="N442" s="240"/>
      <c r="O442" s="4" t="s">
        <v>4336</v>
      </c>
      <c r="P442" s="246">
        <v>1</v>
      </c>
      <c r="Q442" s="246"/>
      <c r="R442" s="246" t="str">
        <f t="shared" si="78"/>
        <v>FFFFFFFF</v>
      </c>
      <c r="S442" s="202">
        <v>100</v>
      </c>
      <c r="T442" s="202">
        <v>100</v>
      </c>
      <c r="U442" s="202">
        <v>100</v>
      </c>
      <c r="V442" s="202">
        <v>100</v>
      </c>
      <c r="X442" s="242"/>
      <c r="Z442" s="239">
        <f t="shared" si="82"/>
        <v>0</v>
      </c>
      <c r="AA442" s="253" t="s">
        <v>4179</v>
      </c>
      <c r="AB442" s="265" t="str">
        <f t="shared" si="85"/>
        <v>幼保-9：さくらこども園</v>
      </c>
      <c r="AC442" s="254" t="s">
        <v>4194</v>
      </c>
      <c r="AD442" s="254" t="s">
        <v>4181</v>
      </c>
      <c r="AE442" s="254">
        <f t="shared" si="86"/>
        <v>0</v>
      </c>
      <c r="AF442" s="254" t="s">
        <v>4182</v>
      </c>
      <c r="AG442" s="254" t="s">
        <v>4183</v>
      </c>
      <c r="AH442" s="74" t="str">
        <f t="shared" si="87"/>
        <v>名称：幼保-9：さくらこども園&lt;br&gt;住所：佐伯市字女島6945番3&lt;br&gt;施設分類：幼保・学校&lt;br&gt;TEL：0972-28-8877&lt;br&gt;：&lt;br&gt;：読み：さくら&lt;br&gt;：&lt;br&gt;</v>
      </c>
      <c r="AI442" s="255" t="s">
        <v>4184</v>
      </c>
      <c r="AJ442" s="253" t="str">
        <f t="shared" si="79"/>
        <v>FFFFFFFF</v>
      </c>
      <c r="AK442" s="253" t="s">
        <v>4185</v>
      </c>
      <c r="AL442" s="265">
        <f t="shared" si="80"/>
        <v>1</v>
      </c>
      <c r="AM442" s="253" t="s">
        <v>4186</v>
      </c>
      <c r="AN442" s="253" t="s">
        <v>4187</v>
      </c>
      <c r="AO442" s="254">
        <f t="shared" si="83"/>
        <v>0</v>
      </c>
      <c r="AP442" s="253" t="s">
        <v>4188</v>
      </c>
      <c r="AQ442" s="74" t="str">
        <f t="shared" si="88"/>
        <v>https://cyberjapandata.gsi.go.jp/portal/sys/v4/symbols/500.png</v>
      </c>
      <c r="AR442" s="254" t="s">
        <v>4189</v>
      </c>
      <c r="AS442" s="254" t="s">
        <v>4190</v>
      </c>
      <c r="AT442" s="265">
        <f t="shared" si="89"/>
        <v>131.90806468052</v>
      </c>
      <c r="AU442" s="254" t="s">
        <v>4191</v>
      </c>
      <c r="AV442" s="265">
        <f t="shared" si="90"/>
        <v>32.954222035590199</v>
      </c>
      <c r="AW442" s="254" t="s">
        <v>4192</v>
      </c>
      <c r="AX442" s="254" t="s">
        <v>4193</v>
      </c>
      <c r="AY442" s="244" t="str">
        <f t="shared" si="84"/>
        <v>&lt;Placemark&gt;&lt;name&gt;幼保-9：さくらこども園&lt;/name&gt;&lt;Snippet maxLines="0"&gt;&lt;/Snippet&gt;&lt;description&gt;&lt;![CDATA[名称：幼保-9：さくらこども園&lt;br&gt;住所：佐伯市字女島6945番3&lt;br&gt;施設分類：幼保・学校&lt;br&gt;TEL：0972-28-8877&lt;br&gt;：&lt;br&gt;：読み：さくら&lt;br&gt;：&lt;br&gt;]]&gt;&lt;/description&gt;&lt;Style&gt;&lt;IconStyle&gt;&lt;color&gt;FFFFFFFF&lt;/color&gt;&lt;scale&gt;1&lt;/scale&gt;&lt;heading&gt;0&lt;/heading&gt;&lt;Icon&gt;&lt;href&gt;https://cyberjapandata.gsi.go.jp/portal/sys/v4/symbols/500.png&lt;/href&gt;&lt;/Icon&gt;&lt;/IconStyle&gt;&lt;/Style&gt;&lt;Point&gt;&lt;coordinates&gt;131.90806468052,32.9542220355902&lt;/coordinates&gt;&lt;/Point&gt;&lt;/Placemark&gt;</v>
      </c>
    </row>
    <row r="443" spans="1:51">
      <c r="A443" s="198">
        <v>438</v>
      </c>
      <c r="B443" s="211" t="s">
        <v>5176</v>
      </c>
      <c r="C443" s="4" t="str">
        <f t="shared" si="81"/>
        <v>名称：幼保-10：つるおか保育所&lt;br&gt;住所：佐伯市鶴岡町2丁目3番8号&lt;br&gt;施設分類：幼保・学校&lt;br&gt;TEL：0972-20-3050&lt;br&gt;：&lt;br&gt;：読み：つるおか&lt;br&gt;：&lt;br&gt;</v>
      </c>
      <c r="D443" s="211"/>
      <c r="E443" s="202"/>
      <c r="F443" s="202" t="s">
        <v>3089</v>
      </c>
      <c r="G443" s="202">
        <v>32.955911122956799</v>
      </c>
      <c r="H443" s="202">
        <v>131.882596444521</v>
      </c>
      <c r="I443" s="202" t="s">
        <v>3452</v>
      </c>
      <c r="J443" s="202" t="s">
        <v>688</v>
      </c>
      <c r="K443" s="240" t="s">
        <v>685</v>
      </c>
      <c r="L443" s="240"/>
      <c r="M443" s="240" t="s">
        <v>3472</v>
      </c>
      <c r="N443" s="240"/>
      <c r="O443" s="4" t="s">
        <v>4336</v>
      </c>
      <c r="P443" s="246">
        <v>1</v>
      </c>
      <c r="Q443" s="246"/>
      <c r="R443" s="246" t="str">
        <f t="shared" si="78"/>
        <v>FFFFFFFF</v>
      </c>
      <c r="S443" s="202">
        <v>100</v>
      </c>
      <c r="T443" s="202">
        <v>100</v>
      </c>
      <c r="U443" s="202">
        <v>100</v>
      </c>
      <c r="V443" s="202">
        <v>100</v>
      </c>
      <c r="X443" s="242"/>
      <c r="Z443" s="239">
        <f t="shared" si="82"/>
        <v>0</v>
      </c>
      <c r="AA443" s="253" t="s">
        <v>4179</v>
      </c>
      <c r="AB443" s="265" t="str">
        <f t="shared" si="85"/>
        <v>幼保-10：つるおか保育所</v>
      </c>
      <c r="AC443" s="254" t="s">
        <v>4194</v>
      </c>
      <c r="AD443" s="254" t="s">
        <v>4181</v>
      </c>
      <c r="AE443" s="254">
        <f t="shared" si="86"/>
        <v>0</v>
      </c>
      <c r="AF443" s="254" t="s">
        <v>4182</v>
      </c>
      <c r="AG443" s="254" t="s">
        <v>4183</v>
      </c>
      <c r="AH443" s="74" t="str">
        <f t="shared" si="87"/>
        <v>名称：幼保-10：つるおか保育所&lt;br&gt;住所：佐伯市鶴岡町2丁目3番8号&lt;br&gt;施設分類：幼保・学校&lt;br&gt;TEL：0972-20-3050&lt;br&gt;：&lt;br&gt;：読み：つるおか&lt;br&gt;：&lt;br&gt;</v>
      </c>
      <c r="AI443" s="255" t="s">
        <v>4184</v>
      </c>
      <c r="AJ443" s="253" t="str">
        <f t="shared" si="79"/>
        <v>FFFFFFFF</v>
      </c>
      <c r="AK443" s="253" t="s">
        <v>4185</v>
      </c>
      <c r="AL443" s="265">
        <f t="shared" si="80"/>
        <v>1</v>
      </c>
      <c r="AM443" s="253" t="s">
        <v>4186</v>
      </c>
      <c r="AN443" s="253" t="s">
        <v>4187</v>
      </c>
      <c r="AO443" s="254">
        <f t="shared" si="83"/>
        <v>0</v>
      </c>
      <c r="AP443" s="253" t="s">
        <v>4188</v>
      </c>
      <c r="AQ443" s="74" t="str">
        <f t="shared" si="88"/>
        <v>https://cyberjapandata.gsi.go.jp/portal/sys/v4/symbols/500.png</v>
      </c>
      <c r="AR443" s="254" t="s">
        <v>4189</v>
      </c>
      <c r="AS443" s="254" t="s">
        <v>4190</v>
      </c>
      <c r="AT443" s="265">
        <f t="shared" si="89"/>
        <v>131.882596444521</v>
      </c>
      <c r="AU443" s="254" t="s">
        <v>4191</v>
      </c>
      <c r="AV443" s="265">
        <f t="shared" si="90"/>
        <v>32.955911122956799</v>
      </c>
      <c r="AW443" s="254" t="s">
        <v>4192</v>
      </c>
      <c r="AX443" s="254" t="s">
        <v>4193</v>
      </c>
      <c r="AY443" s="244" t="str">
        <f t="shared" si="84"/>
        <v>&lt;Placemark&gt;&lt;name&gt;幼保-10：つるおか保育所&lt;/name&gt;&lt;Snippet maxLines="0"&gt;&lt;/Snippet&gt;&lt;description&gt;&lt;![CDATA[名称：幼保-10：つるおか保育所&lt;br&gt;住所：佐伯市鶴岡町2丁目3番8号&lt;br&gt;施設分類：幼保・学校&lt;br&gt;TEL：0972-20-3050&lt;br&gt;：&lt;br&gt;：読み：つるおか&lt;br&gt;：&lt;br&gt;]]&gt;&lt;/description&gt;&lt;Style&gt;&lt;IconStyle&gt;&lt;color&gt;FFFFFFFF&lt;/color&gt;&lt;scale&gt;1&lt;/scale&gt;&lt;heading&gt;0&lt;/heading&gt;&lt;Icon&gt;&lt;href&gt;https://cyberjapandata.gsi.go.jp/portal/sys/v4/symbols/500.png&lt;/href&gt;&lt;/Icon&gt;&lt;/IconStyle&gt;&lt;/Style&gt;&lt;Point&gt;&lt;coordinates&gt;131.882596444521,32.9559111229568&lt;/coordinates&gt;&lt;/Point&gt;&lt;/Placemark&gt;</v>
      </c>
    </row>
    <row r="444" spans="1:51">
      <c r="A444" s="198">
        <v>439</v>
      </c>
      <c r="B444" s="211" t="s">
        <v>5175</v>
      </c>
      <c r="C444" s="4" t="str">
        <f t="shared" si="81"/>
        <v>名称：幼保-11：畑野浦保育所&lt;br&gt;住所：蒲江大字畑野浦596番地23&lt;br&gt;施設分類：幼保・学校&lt;br&gt;TEL：0972-45-0038&lt;br&gt;：&lt;br&gt;：読み：はたのうら&lt;br&gt;：&lt;br&gt;</v>
      </c>
      <c r="D444" s="211"/>
      <c r="E444" s="202"/>
      <c r="F444" s="202" t="s">
        <v>3092</v>
      </c>
      <c r="G444" s="202">
        <v>32.855523113997499</v>
      </c>
      <c r="H444" s="202">
        <v>131.950348063516</v>
      </c>
      <c r="I444" s="202" t="s">
        <v>3452</v>
      </c>
      <c r="J444" s="202" t="s">
        <v>686</v>
      </c>
      <c r="K444" s="240" t="s">
        <v>687</v>
      </c>
      <c r="L444" s="240"/>
      <c r="M444" s="240" t="s">
        <v>3474</v>
      </c>
      <c r="N444" s="240"/>
      <c r="O444" s="4" t="s">
        <v>4336</v>
      </c>
      <c r="P444" s="246">
        <v>1</v>
      </c>
      <c r="Q444" s="246"/>
      <c r="R444" s="246" t="str">
        <f t="shared" si="78"/>
        <v>FFFFFFFF</v>
      </c>
      <c r="S444" s="202">
        <v>100</v>
      </c>
      <c r="T444" s="202">
        <v>100</v>
      </c>
      <c r="U444" s="202">
        <v>100</v>
      </c>
      <c r="V444" s="202">
        <v>100</v>
      </c>
      <c r="X444" s="242"/>
      <c r="Z444" s="239">
        <f t="shared" si="82"/>
        <v>0</v>
      </c>
      <c r="AA444" s="253" t="s">
        <v>4179</v>
      </c>
      <c r="AB444" s="265" t="str">
        <f t="shared" si="85"/>
        <v>幼保-11：畑野浦保育所</v>
      </c>
      <c r="AC444" s="254" t="s">
        <v>4194</v>
      </c>
      <c r="AD444" s="254" t="s">
        <v>4181</v>
      </c>
      <c r="AE444" s="254">
        <f t="shared" si="86"/>
        <v>0</v>
      </c>
      <c r="AF444" s="254" t="s">
        <v>4182</v>
      </c>
      <c r="AG444" s="254" t="s">
        <v>4183</v>
      </c>
      <c r="AH444" s="74" t="str">
        <f t="shared" si="87"/>
        <v>名称：幼保-11：畑野浦保育所&lt;br&gt;住所：蒲江大字畑野浦596番地23&lt;br&gt;施設分類：幼保・学校&lt;br&gt;TEL：0972-45-0038&lt;br&gt;：&lt;br&gt;：読み：はたのうら&lt;br&gt;：&lt;br&gt;</v>
      </c>
      <c r="AI444" s="255" t="s">
        <v>4184</v>
      </c>
      <c r="AJ444" s="253" t="str">
        <f t="shared" si="79"/>
        <v>FFFFFFFF</v>
      </c>
      <c r="AK444" s="253" t="s">
        <v>4185</v>
      </c>
      <c r="AL444" s="265">
        <f t="shared" si="80"/>
        <v>1</v>
      </c>
      <c r="AM444" s="253" t="s">
        <v>4186</v>
      </c>
      <c r="AN444" s="253" t="s">
        <v>4187</v>
      </c>
      <c r="AO444" s="254">
        <f t="shared" si="83"/>
        <v>0</v>
      </c>
      <c r="AP444" s="253" t="s">
        <v>4188</v>
      </c>
      <c r="AQ444" s="74" t="str">
        <f t="shared" si="88"/>
        <v>https://cyberjapandata.gsi.go.jp/portal/sys/v4/symbols/500.png</v>
      </c>
      <c r="AR444" s="254" t="s">
        <v>4189</v>
      </c>
      <c r="AS444" s="254" t="s">
        <v>4190</v>
      </c>
      <c r="AT444" s="265">
        <f t="shared" si="89"/>
        <v>131.950348063516</v>
      </c>
      <c r="AU444" s="254" t="s">
        <v>4191</v>
      </c>
      <c r="AV444" s="265">
        <f t="shared" si="90"/>
        <v>32.855523113997499</v>
      </c>
      <c r="AW444" s="254" t="s">
        <v>4192</v>
      </c>
      <c r="AX444" s="254" t="s">
        <v>4193</v>
      </c>
      <c r="AY444" s="244" t="str">
        <f t="shared" si="84"/>
        <v>&lt;Placemark&gt;&lt;name&gt;幼保-11：畑野浦保育所&lt;/name&gt;&lt;Snippet maxLines="0"&gt;&lt;/Snippet&gt;&lt;description&gt;&lt;![CDATA[名称：幼保-11：畑野浦保育所&lt;br&gt;住所：蒲江大字畑野浦596番地23&lt;br&gt;施設分類：幼保・学校&lt;br&gt;TEL：0972-45-0038&lt;br&gt;：&lt;br&gt;：読み：はたのうら&lt;br&gt;：&lt;br&gt;]]&gt;&lt;/description&gt;&lt;Style&gt;&lt;IconStyle&gt;&lt;color&gt;FFFFFFFF&lt;/color&gt;&lt;scale&gt;1&lt;/scale&gt;&lt;heading&gt;0&lt;/heading&gt;&lt;Icon&gt;&lt;href&gt;https://cyberjapandata.gsi.go.jp/portal/sys/v4/symbols/500.png&lt;/href&gt;&lt;/Icon&gt;&lt;/IconStyle&gt;&lt;/Style&gt;&lt;Point&gt;&lt;coordinates&gt;131.950348063516,32.8555231139975&lt;/coordinates&gt;&lt;/Point&gt;&lt;/Placemark&gt;</v>
      </c>
    </row>
    <row r="445" spans="1:51">
      <c r="A445" s="198">
        <v>440</v>
      </c>
      <c r="B445" s="211" t="s">
        <v>5174</v>
      </c>
      <c r="C445" s="4" t="str">
        <f t="shared" si="81"/>
        <v>名称：幼保-12：やよいこども園&lt;br&gt;住所：佐伯市弥生大字上小倉1201-1&lt;br&gt;施設分類：幼保・学校&lt;br&gt;TEL：0972-46-1591&lt;br&gt;：&lt;br&gt;：読み：やよい&lt;br&gt;：&lt;br&gt;</v>
      </c>
      <c r="D445" s="211"/>
      <c r="E445" s="245"/>
      <c r="F445" s="202" t="s">
        <v>3097</v>
      </c>
      <c r="G445" s="202">
        <v>32.968483134447197</v>
      </c>
      <c r="H445" s="202">
        <v>131.84055039360001</v>
      </c>
      <c r="I445" s="245" t="s">
        <v>3452</v>
      </c>
      <c r="J445" s="245" t="s">
        <v>3095</v>
      </c>
      <c r="K445" s="240" t="s">
        <v>3096</v>
      </c>
      <c r="L445" s="240"/>
      <c r="M445" s="240" t="s">
        <v>3476</v>
      </c>
      <c r="N445" s="240"/>
      <c r="O445" s="4" t="s">
        <v>4336</v>
      </c>
      <c r="P445" s="246">
        <v>1</v>
      </c>
      <c r="Q445" s="246"/>
      <c r="R445" s="246" t="str">
        <f t="shared" si="78"/>
        <v>FFFFFFFF</v>
      </c>
      <c r="S445" s="202">
        <v>100</v>
      </c>
      <c r="T445" s="202">
        <v>100</v>
      </c>
      <c r="U445" s="202">
        <v>100</v>
      </c>
      <c r="V445" s="202">
        <v>100</v>
      </c>
      <c r="X445" s="242"/>
      <c r="Z445" s="239">
        <f t="shared" si="82"/>
        <v>0</v>
      </c>
      <c r="AA445" s="253" t="s">
        <v>4179</v>
      </c>
      <c r="AB445" s="265" t="str">
        <f t="shared" si="85"/>
        <v>幼保-12：やよいこども園</v>
      </c>
      <c r="AC445" s="254" t="s">
        <v>4194</v>
      </c>
      <c r="AD445" s="254" t="s">
        <v>4181</v>
      </c>
      <c r="AE445" s="254">
        <f t="shared" si="86"/>
        <v>0</v>
      </c>
      <c r="AF445" s="254" t="s">
        <v>4182</v>
      </c>
      <c r="AG445" s="254" t="s">
        <v>4183</v>
      </c>
      <c r="AH445" s="74" t="str">
        <f t="shared" si="87"/>
        <v>名称：幼保-12：やよいこども園&lt;br&gt;住所：佐伯市弥生大字上小倉1201-1&lt;br&gt;施設分類：幼保・学校&lt;br&gt;TEL：0972-46-1591&lt;br&gt;：&lt;br&gt;：読み：やよい&lt;br&gt;：&lt;br&gt;</v>
      </c>
      <c r="AI445" s="255" t="s">
        <v>4184</v>
      </c>
      <c r="AJ445" s="253" t="str">
        <f t="shared" si="79"/>
        <v>FFFFFFFF</v>
      </c>
      <c r="AK445" s="253" t="s">
        <v>4185</v>
      </c>
      <c r="AL445" s="265">
        <f t="shared" si="80"/>
        <v>1</v>
      </c>
      <c r="AM445" s="253" t="s">
        <v>4186</v>
      </c>
      <c r="AN445" s="253" t="s">
        <v>4187</v>
      </c>
      <c r="AO445" s="254">
        <f t="shared" si="83"/>
        <v>0</v>
      </c>
      <c r="AP445" s="253" t="s">
        <v>4188</v>
      </c>
      <c r="AQ445" s="74" t="str">
        <f t="shared" si="88"/>
        <v>https://cyberjapandata.gsi.go.jp/portal/sys/v4/symbols/500.png</v>
      </c>
      <c r="AR445" s="254" t="s">
        <v>4189</v>
      </c>
      <c r="AS445" s="254" t="s">
        <v>4190</v>
      </c>
      <c r="AT445" s="265">
        <f t="shared" si="89"/>
        <v>131.84055039360001</v>
      </c>
      <c r="AU445" s="254" t="s">
        <v>4191</v>
      </c>
      <c r="AV445" s="265">
        <f t="shared" si="90"/>
        <v>32.968483134447197</v>
      </c>
      <c r="AW445" s="254" t="s">
        <v>4192</v>
      </c>
      <c r="AX445" s="254" t="s">
        <v>4193</v>
      </c>
      <c r="AY445" s="244" t="str">
        <f t="shared" si="84"/>
        <v>&lt;Placemark&gt;&lt;name&gt;幼保-12：やよいこども園&lt;/name&gt;&lt;Snippet maxLines="0"&gt;&lt;/Snippet&gt;&lt;description&gt;&lt;![CDATA[名称：幼保-12：やよいこども園&lt;br&gt;住所：佐伯市弥生大字上小倉1201-1&lt;br&gt;施設分類：幼保・学校&lt;br&gt;TEL：0972-46-1591&lt;br&gt;：&lt;br&gt;：読み：やよい&lt;br&gt;：&lt;br&gt;]]&gt;&lt;/description&gt;&lt;Style&gt;&lt;IconStyle&gt;&lt;color&gt;FFFFFFFF&lt;/color&gt;&lt;scale&gt;1&lt;/scale&gt;&lt;heading&gt;0&lt;/heading&gt;&lt;Icon&gt;&lt;href&gt;https://cyberjapandata.gsi.go.jp/portal/sys/v4/symbols/500.png&lt;/href&gt;&lt;/Icon&gt;&lt;/IconStyle&gt;&lt;/Style&gt;&lt;Point&gt;&lt;coordinates&gt;131.8405503936,32.9684831344472&lt;/coordinates&gt;&lt;/Point&gt;&lt;/Placemark&gt;</v>
      </c>
    </row>
    <row r="446" spans="1:51">
      <c r="A446" s="198">
        <v>441</v>
      </c>
      <c r="B446" s="211" t="s">
        <v>5173</v>
      </c>
      <c r="C446" s="4" t="str">
        <f t="shared" si="81"/>
        <v>名称：幼保-13：にじいろこども園&lt;br&gt;住所：佐伯市弥生大字大坂本1065番地1&lt;br&gt;施設分類：幼保・学校&lt;br&gt;TEL：0972-46-1441&lt;br&gt;：&lt;br&gt;：読み：にじいろ&lt;br&gt;：&lt;br&gt;</v>
      </c>
      <c r="D446" s="211"/>
      <c r="E446" s="245"/>
      <c r="F446" s="202" t="s">
        <v>3102</v>
      </c>
      <c r="G446" s="202">
        <v>32.981930761184103</v>
      </c>
      <c r="H446" s="202">
        <v>131.847605832059</v>
      </c>
      <c r="I446" s="245" t="s">
        <v>3452</v>
      </c>
      <c r="J446" s="245" t="s">
        <v>3100</v>
      </c>
      <c r="K446" s="240" t="s">
        <v>3101</v>
      </c>
      <c r="L446" s="240"/>
      <c r="M446" s="240" t="s">
        <v>3478</v>
      </c>
      <c r="N446" s="240"/>
      <c r="O446" s="4" t="s">
        <v>4336</v>
      </c>
      <c r="P446" s="246">
        <v>1</v>
      </c>
      <c r="Q446" s="246"/>
      <c r="R446" s="246" t="str">
        <f t="shared" si="78"/>
        <v>FFFFFFFF</v>
      </c>
      <c r="S446" s="202">
        <v>100</v>
      </c>
      <c r="T446" s="202">
        <v>100</v>
      </c>
      <c r="U446" s="202">
        <v>100</v>
      </c>
      <c r="V446" s="202">
        <v>100</v>
      </c>
      <c r="X446" s="242"/>
      <c r="Z446" s="239">
        <f t="shared" si="82"/>
        <v>0</v>
      </c>
      <c r="AA446" s="253" t="s">
        <v>4179</v>
      </c>
      <c r="AB446" s="265" t="str">
        <f t="shared" si="85"/>
        <v>幼保-13：にじいろこども園</v>
      </c>
      <c r="AC446" s="254" t="s">
        <v>4194</v>
      </c>
      <c r="AD446" s="254" t="s">
        <v>4181</v>
      </c>
      <c r="AE446" s="254">
        <f t="shared" si="86"/>
        <v>0</v>
      </c>
      <c r="AF446" s="254" t="s">
        <v>4182</v>
      </c>
      <c r="AG446" s="254" t="s">
        <v>4183</v>
      </c>
      <c r="AH446" s="74" t="str">
        <f t="shared" si="87"/>
        <v>名称：幼保-13：にじいろこども園&lt;br&gt;住所：佐伯市弥生大字大坂本1065番地1&lt;br&gt;施設分類：幼保・学校&lt;br&gt;TEL：0972-46-1441&lt;br&gt;：&lt;br&gt;：読み：にじいろ&lt;br&gt;：&lt;br&gt;</v>
      </c>
      <c r="AI446" s="255" t="s">
        <v>4184</v>
      </c>
      <c r="AJ446" s="253" t="str">
        <f t="shared" si="79"/>
        <v>FFFFFFFF</v>
      </c>
      <c r="AK446" s="253" t="s">
        <v>4185</v>
      </c>
      <c r="AL446" s="265">
        <f t="shared" si="80"/>
        <v>1</v>
      </c>
      <c r="AM446" s="253" t="s">
        <v>4186</v>
      </c>
      <c r="AN446" s="253" t="s">
        <v>4187</v>
      </c>
      <c r="AO446" s="254">
        <f t="shared" si="83"/>
        <v>0</v>
      </c>
      <c r="AP446" s="253" t="s">
        <v>4188</v>
      </c>
      <c r="AQ446" s="74" t="str">
        <f t="shared" si="88"/>
        <v>https://cyberjapandata.gsi.go.jp/portal/sys/v4/symbols/500.png</v>
      </c>
      <c r="AR446" s="254" t="s">
        <v>4189</v>
      </c>
      <c r="AS446" s="254" t="s">
        <v>4190</v>
      </c>
      <c r="AT446" s="265">
        <f t="shared" si="89"/>
        <v>131.847605832059</v>
      </c>
      <c r="AU446" s="254" t="s">
        <v>4191</v>
      </c>
      <c r="AV446" s="265">
        <f t="shared" si="90"/>
        <v>32.981930761184103</v>
      </c>
      <c r="AW446" s="254" t="s">
        <v>4192</v>
      </c>
      <c r="AX446" s="254" t="s">
        <v>4193</v>
      </c>
      <c r="AY446" s="244" t="str">
        <f t="shared" si="84"/>
        <v>&lt;Placemark&gt;&lt;name&gt;幼保-13：にじいろこども園&lt;/name&gt;&lt;Snippet maxLines="0"&gt;&lt;/Snippet&gt;&lt;description&gt;&lt;![CDATA[名称：幼保-13：にじいろこども園&lt;br&gt;住所：佐伯市弥生大字大坂本1065番地1&lt;br&gt;施設分類：幼保・学校&lt;br&gt;TEL：0972-46-1441&lt;br&gt;：&lt;br&gt;：読み：にじいろ&lt;br&gt;：&lt;br&gt;]]&gt;&lt;/description&gt;&lt;Style&gt;&lt;IconStyle&gt;&lt;color&gt;FFFFFFFF&lt;/color&gt;&lt;scale&gt;1&lt;/scale&gt;&lt;heading&gt;0&lt;/heading&gt;&lt;Icon&gt;&lt;href&gt;https://cyberjapandata.gsi.go.jp/portal/sys/v4/symbols/500.png&lt;/href&gt;&lt;/Icon&gt;&lt;/IconStyle&gt;&lt;/Style&gt;&lt;Point&gt;&lt;coordinates&gt;131.847605832059,32.9819307611841&lt;/coordinates&gt;&lt;/Point&gt;&lt;/Placemark&gt;</v>
      </c>
    </row>
    <row r="447" spans="1:51">
      <c r="A447" s="198">
        <v>442</v>
      </c>
      <c r="B447" s="211" t="s">
        <v>5172</v>
      </c>
      <c r="C447" s="4" t="str">
        <f t="shared" si="81"/>
        <v>名称：幼保-14：ルンビニこども園&lt;br&gt;住所：佐伯市城下東町5-4&lt;br&gt;施設分類：幼保・学校&lt;br&gt;TEL：0972-23-6160 &lt;br&gt;：&lt;br&gt;：読み：るんびに&lt;br&gt;：&lt;br&gt;</v>
      </c>
      <c r="D447" s="211"/>
      <c r="E447" s="202"/>
      <c r="F447" s="202" t="s">
        <v>3107</v>
      </c>
      <c r="G447" s="202">
        <v>32.959493016089702</v>
      </c>
      <c r="H447" s="202">
        <v>131.895305769971</v>
      </c>
      <c r="I447" s="202" t="s">
        <v>3452</v>
      </c>
      <c r="J447" s="202" t="s">
        <v>3105</v>
      </c>
      <c r="K447" s="240" t="s">
        <v>3106</v>
      </c>
      <c r="L447" s="240"/>
      <c r="M447" s="240" t="s">
        <v>3480</v>
      </c>
      <c r="N447" s="240"/>
      <c r="O447" s="4" t="s">
        <v>4336</v>
      </c>
      <c r="P447" s="246">
        <v>1</v>
      </c>
      <c r="Q447" s="246"/>
      <c r="R447" s="246" t="str">
        <f t="shared" si="78"/>
        <v>FFFFFFFF</v>
      </c>
      <c r="S447" s="202">
        <v>100</v>
      </c>
      <c r="T447" s="202">
        <v>100</v>
      </c>
      <c r="U447" s="202">
        <v>100</v>
      </c>
      <c r="V447" s="202">
        <v>100</v>
      </c>
      <c r="X447" s="242"/>
      <c r="Z447" s="239">
        <f t="shared" si="82"/>
        <v>0</v>
      </c>
      <c r="AA447" s="253" t="s">
        <v>4179</v>
      </c>
      <c r="AB447" s="265" t="str">
        <f t="shared" si="85"/>
        <v>幼保-14：ルンビニこども園</v>
      </c>
      <c r="AC447" s="254" t="s">
        <v>4194</v>
      </c>
      <c r="AD447" s="254" t="s">
        <v>4181</v>
      </c>
      <c r="AE447" s="254">
        <f t="shared" si="86"/>
        <v>0</v>
      </c>
      <c r="AF447" s="254" t="s">
        <v>4182</v>
      </c>
      <c r="AG447" s="254" t="s">
        <v>4183</v>
      </c>
      <c r="AH447" s="74" t="str">
        <f t="shared" si="87"/>
        <v>名称：幼保-14：ルンビニこども園&lt;br&gt;住所：佐伯市城下東町5-4&lt;br&gt;施設分類：幼保・学校&lt;br&gt;TEL：0972-23-6160 &lt;br&gt;：&lt;br&gt;：読み：るんびに&lt;br&gt;：&lt;br&gt;</v>
      </c>
      <c r="AI447" s="255" t="s">
        <v>4184</v>
      </c>
      <c r="AJ447" s="253" t="str">
        <f t="shared" si="79"/>
        <v>FFFFFFFF</v>
      </c>
      <c r="AK447" s="253" t="s">
        <v>4185</v>
      </c>
      <c r="AL447" s="265">
        <f t="shared" si="80"/>
        <v>1</v>
      </c>
      <c r="AM447" s="253" t="s">
        <v>4186</v>
      </c>
      <c r="AN447" s="253" t="s">
        <v>4187</v>
      </c>
      <c r="AO447" s="254">
        <f t="shared" si="83"/>
        <v>0</v>
      </c>
      <c r="AP447" s="253" t="s">
        <v>4188</v>
      </c>
      <c r="AQ447" s="74" t="str">
        <f t="shared" si="88"/>
        <v>https://cyberjapandata.gsi.go.jp/portal/sys/v4/symbols/500.png</v>
      </c>
      <c r="AR447" s="254" t="s">
        <v>4189</v>
      </c>
      <c r="AS447" s="254" t="s">
        <v>4190</v>
      </c>
      <c r="AT447" s="265">
        <f t="shared" si="89"/>
        <v>131.895305769971</v>
      </c>
      <c r="AU447" s="254" t="s">
        <v>4191</v>
      </c>
      <c r="AV447" s="265">
        <f t="shared" si="90"/>
        <v>32.959493016089702</v>
      </c>
      <c r="AW447" s="254" t="s">
        <v>4192</v>
      </c>
      <c r="AX447" s="254" t="s">
        <v>4193</v>
      </c>
      <c r="AY447" s="244" t="str">
        <f t="shared" si="84"/>
        <v>&lt;Placemark&gt;&lt;name&gt;幼保-14：ルンビニこども園&lt;/name&gt;&lt;Snippet maxLines="0"&gt;&lt;/Snippet&gt;&lt;description&gt;&lt;![CDATA[名称：幼保-14：ルンビニこども園&lt;br&gt;住所：佐伯市城下東町5-4&lt;br&gt;施設分類：幼保・学校&lt;br&gt;TEL：0972-23-6160 &lt;br&gt;：&lt;br&gt;：読み：るんびに&lt;br&gt;：&lt;br&gt;]]&gt;&lt;/description&gt;&lt;Style&gt;&lt;IconStyle&gt;&lt;color&gt;FFFFFFFF&lt;/color&gt;&lt;scale&gt;1&lt;/scale&gt;&lt;heading&gt;0&lt;/heading&gt;&lt;Icon&gt;&lt;href&gt;https://cyberjapandata.gsi.go.jp/portal/sys/v4/symbols/500.png&lt;/href&gt;&lt;/Icon&gt;&lt;/IconStyle&gt;&lt;/Style&gt;&lt;Point&gt;&lt;coordinates&gt;131.895305769971,32.9594930160897&lt;/coordinates&gt;&lt;/Point&gt;&lt;/Placemark&gt;</v>
      </c>
    </row>
    <row r="448" spans="1:51">
      <c r="A448" s="198">
        <v>443</v>
      </c>
      <c r="B448" s="211" t="s">
        <v>5171</v>
      </c>
      <c r="C448" s="4" t="str">
        <f t="shared" si="81"/>
        <v>名称：幼保-15：カトリック佐伯幼稚園&lt;br&gt;住所：佐伯市中村東町7-3&lt;br&gt;施設分類：幼保・学校&lt;br&gt;TEL：0972-22-2182&lt;br&gt;：&lt;br&gt;：読み：かとりっく&lt;br&gt;：&lt;br&gt;</v>
      </c>
      <c r="D448" s="211"/>
      <c r="E448" s="202"/>
      <c r="F448" s="202" t="s">
        <v>3112</v>
      </c>
      <c r="G448" s="202">
        <v>32.961408624359599</v>
      </c>
      <c r="H448" s="202">
        <v>131.90047149408801</v>
      </c>
      <c r="I448" s="202" t="s">
        <v>3452</v>
      </c>
      <c r="J448" s="202" t="s">
        <v>3110</v>
      </c>
      <c r="K448" s="240" t="s">
        <v>3111</v>
      </c>
      <c r="L448" s="240"/>
      <c r="M448" s="240" t="s">
        <v>3482</v>
      </c>
      <c r="N448" s="240"/>
      <c r="O448" s="4" t="s">
        <v>4336</v>
      </c>
      <c r="P448" s="246">
        <v>1</v>
      </c>
      <c r="Q448" s="246"/>
      <c r="R448" s="246" t="str">
        <f t="shared" si="78"/>
        <v>FFFFFFFF</v>
      </c>
      <c r="S448" s="202">
        <v>100</v>
      </c>
      <c r="T448" s="202">
        <v>100</v>
      </c>
      <c r="U448" s="202">
        <v>100</v>
      </c>
      <c r="V448" s="202">
        <v>100</v>
      </c>
      <c r="X448" s="242"/>
      <c r="Z448" s="239">
        <f t="shared" si="82"/>
        <v>0</v>
      </c>
      <c r="AA448" s="253" t="s">
        <v>4179</v>
      </c>
      <c r="AB448" s="265" t="str">
        <f t="shared" si="85"/>
        <v>幼保-15：カトリック佐伯幼稚園</v>
      </c>
      <c r="AC448" s="254" t="s">
        <v>4194</v>
      </c>
      <c r="AD448" s="254" t="s">
        <v>4181</v>
      </c>
      <c r="AE448" s="254">
        <f t="shared" si="86"/>
        <v>0</v>
      </c>
      <c r="AF448" s="254" t="s">
        <v>4182</v>
      </c>
      <c r="AG448" s="254" t="s">
        <v>4183</v>
      </c>
      <c r="AH448" s="74" t="str">
        <f t="shared" si="87"/>
        <v>名称：幼保-15：カトリック佐伯幼稚園&lt;br&gt;住所：佐伯市中村東町7-3&lt;br&gt;施設分類：幼保・学校&lt;br&gt;TEL：0972-22-2182&lt;br&gt;：&lt;br&gt;：読み：かとりっく&lt;br&gt;：&lt;br&gt;</v>
      </c>
      <c r="AI448" s="255" t="s">
        <v>4184</v>
      </c>
      <c r="AJ448" s="253" t="str">
        <f t="shared" si="79"/>
        <v>FFFFFFFF</v>
      </c>
      <c r="AK448" s="253" t="s">
        <v>4185</v>
      </c>
      <c r="AL448" s="265">
        <f t="shared" si="80"/>
        <v>1</v>
      </c>
      <c r="AM448" s="253" t="s">
        <v>4186</v>
      </c>
      <c r="AN448" s="253" t="s">
        <v>4187</v>
      </c>
      <c r="AO448" s="254">
        <f t="shared" si="83"/>
        <v>0</v>
      </c>
      <c r="AP448" s="253" t="s">
        <v>4188</v>
      </c>
      <c r="AQ448" s="74" t="str">
        <f t="shared" si="88"/>
        <v>https://cyberjapandata.gsi.go.jp/portal/sys/v4/symbols/500.png</v>
      </c>
      <c r="AR448" s="254" t="s">
        <v>4189</v>
      </c>
      <c r="AS448" s="254" t="s">
        <v>4190</v>
      </c>
      <c r="AT448" s="265">
        <f t="shared" si="89"/>
        <v>131.90047149408801</v>
      </c>
      <c r="AU448" s="254" t="s">
        <v>4191</v>
      </c>
      <c r="AV448" s="265">
        <f t="shared" si="90"/>
        <v>32.961408624359599</v>
      </c>
      <c r="AW448" s="254" t="s">
        <v>4192</v>
      </c>
      <c r="AX448" s="254" t="s">
        <v>4193</v>
      </c>
      <c r="AY448" s="244" t="str">
        <f t="shared" si="84"/>
        <v>&lt;Placemark&gt;&lt;name&gt;幼保-15：カトリック佐伯幼稚園&lt;/name&gt;&lt;Snippet maxLines="0"&gt;&lt;/Snippet&gt;&lt;description&gt;&lt;![CDATA[名称：幼保-15：カトリック佐伯幼稚園&lt;br&gt;住所：佐伯市中村東町7-3&lt;br&gt;施設分類：幼保・学校&lt;br&gt;TEL：0972-22-2182&lt;br&gt;：&lt;br&gt;：読み：かとりっく&lt;br&gt;：&lt;br&gt;]]&gt;&lt;/description&gt;&lt;Style&gt;&lt;IconStyle&gt;&lt;color&gt;FFFFFFFF&lt;/color&gt;&lt;scale&gt;1&lt;/scale&gt;&lt;heading&gt;0&lt;/heading&gt;&lt;Icon&gt;&lt;href&gt;https://cyberjapandata.gsi.go.jp/portal/sys/v4/symbols/500.png&lt;/href&gt;&lt;/Icon&gt;&lt;/IconStyle&gt;&lt;/Style&gt;&lt;Point&gt;&lt;coordinates&gt;131.900471494088,32.9614086243596&lt;/coordinates&gt;&lt;/Point&gt;&lt;/Placemark&gt;</v>
      </c>
    </row>
    <row r="449" spans="1:51">
      <c r="A449" s="198">
        <v>444</v>
      </c>
      <c r="B449" s="211" t="s">
        <v>5170</v>
      </c>
      <c r="C449" s="4" t="str">
        <f t="shared" si="81"/>
        <v>名称：幼保-16：ほんじょうこども園&lt;br&gt;住所：佐伯市本匠大字笠掛1381番地1&lt;br&gt;施設分類：幼保・学校&lt;br&gt;TEL：0972-56-5033&lt;br&gt;：&lt;br&gt;：読み：ほんじょう&lt;br&gt;：&lt;br&gt;</v>
      </c>
      <c r="D449" s="211"/>
      <c r="E449" s="202"/>
      <c r="F449" s="202" t="s">
        <v>3117</v>
      </c>
      <c r="G449" s="202">
        <v>32.956181049168897</v>
      </c>
      <c r="H449" s="202">
        <v>131.80263950157999</v>
      </c>
      <c r="I449" s="202" t="s">
        <v>3452</v>
      </c>
      <c r="J449" s="202" t="s">
        <v>3115</v>
      </c>
      <c r="K449" s="240" t="s">
        <v>3116</v>
      </c>
      <c r="L449" s="240"/>
      <c r="M449" s="240" t="s">
        <v>3484</v>
      </c>
      <c r="N449" s="240"/>
      <c r="O449" s="4" t="s">
        <v>4336</v>
      </c>
      <c r="P449" s="246">
        <v>1</v>
      </c>
      <c r="Q449" s="246"/>
      <c r="R449" s="246" t="str">
        <f t="shared" si="78"/>
        <v>FFFFFFFF</v>
      </c>
      <c r="S449" s="202">
        <v>100</v>
      </c>
      <c r="T449" s="202">
        <v>100</v>
      </c>
      <c r="U449" s="202">
        <v>100</v>
      </c>
      <c r="V449" s="202">
        <v>100</v>
      </c>
      <c r="X449" s="242"/>
      <c r="Z449" s="239">
        <f t="shared" si="82"/>
        <v>0</v>
      </c>
      <c r="AA449" s="253" t="s">
        <v>4179</v>
      </c>
      <c r="AB449" s="265" t="str">
        <f t="shared" si="85"/>
        <v>幼保-16：ほんじょうこども園</v>
      </c>
      <c r="AC449" s="254" t="s">
        <v>4194</v>
      </c>
      <c r="AD449" s="254" t="s">
        <v>4181</v>
      </c>
      <c r="AE449" s="254">
        <f t="shared" si="86"/>
        <v>0</v>
      </c>
      <c r="AF449" s="254" t="s">
        <v>4182</v>
      </c>
      <c r="AG449" s="254" t="s">
        <v>4183</v>
      </c>
      <c r="AH449" s="74" t="str">
        <f t="shared" si="87"/>
        <v>名称：幼保-16：ほんじょうこども園&lt;br&gt;住所：佐伯市本匠大字笠掛1381番地1&lt;br&gt;施設分類：幼保・学校&lt;br&gt;TEL：0972-56-5033&lt;br&gt;：&lt;br&gt;：読み：ほんじょう&lt;br&gt;：&lt;br&gt;</v>
      </c>
      <c r="AI449" s="255" t="s">
        <v>4184</v>
      </c>
      <c r="AJ449" s="253" t="str">
        <f t="shared" si="79"/>
        <v>FFFFFFFF</v>
      </c>
      <c r="AK449" s="253" t="s">
        <v>4185</v>
      </c>
      <c r="AL449" s="265">
        <f t="shared" si="80"/>
        <v>1</v>
      </c>
      <c r="AM449" s="253" t="s">
        <v>4186</v>
      </c>
      <c r="AN449" s="253" t="s">
        <v>4187</v>
      </c>
      <c r="AO449" s="254">
        <f t="shared" si="83"/>
        <v>0</v>
      </c>
      <c r="AP449" s="253" t="s">
        <v>4188</v>
      </c>
      <c r="AQ449" s="74" t="str">
        <f t="shared" si="88"/>
        <v>https://cyberjapandata.gsi.go.jp/portal/sys/v4/symbols/500.png</v>
      </c>
      <c r="AR449" s="254" t="s">
        <v>4189</v>
      </c>
      <c r="AS449" s="254" t="s">
        <v>4190</v>
      </c>
      <c r="AT449" s="265">
        <f t="shared" si="89"/>
        <v>131.80263950157999</v>
      </c>
      <c r="AU449" s="254" t="s">
        <v>4191</v>
      </c>
      <c r="AV449" s="265">
        <f t="shared" si="90"/>
        <v>32.956181049168897</v>
      </c>
      <c r="AW449" s="254" t="s">
        <v>4192</v>
      </c>
      <c r="AX449" s="254" t="s">
        <v>4193</v>
      </c>
      <c r="AY449" s="244" t="str">
        <f t="shared" si="84"/>
        <v>&lt;Placemark&gt;&lt;name&gt;幼保-16：ほんじょうこども園&lt;/name&gt;&lt;Snippet maxLines="0"&gt;&lt;/Snippet&gt;&lt;description&gt;&lt;![CDATA[名称：幼保-16：ほんじょうこども園&lt;br&gt;住所：佐伯市本匠大字笠掛1381番地1&lt;br&gt;施設分類：幼保・学校&lt;br&gt;TEL：0972-56-5033&lt;br&gt;：&lt;br&gt;：読み：ほんじょう&lt;br&gt;：&lt;br&gt;]]&gt;&lt;/description&gt;&lt;Style&gt;&lt;IconStyle&gt;&lt;color&gt;FFFFFFFF&lt;/color&gt;&lt;scale&gt;1&lt;/scale&gt;&lt;heading&gt;0&lt;/heading&gt;&lt;Icon&gt;&lt;href&gt;https://cyberjapandata.gsi.go.jp/portal/sys/v4/symbols/500.png&lt;/href&gt;&lt;/Icon&gt;&lt;/IconStyle&gt;&lt;/Style&gt;&lt;Point&gt;&lt;coordinates&gt;131.80263950158,32.9561810491689&lt;/coordinates&gt;&lt;/Point&gt;&lt;/Placemark&gt;</v>
      </c>
    </row>
    <row r="450" spans="1:51">
      <c r="A450" s="198">
        <v>445</v>
      </c>
      <c r="B450" s="211" t="s">
        <v>5169</v>
      </c>
      <c r="C450" s="4" t="str">
        <f t="shared" si="81"/>
        <v>名称：幼保-17：なおかわこども園&lt;br&gt;住所：佐伯市直川大字上直見577番地&lt;br&gt;施設分類：幼保・学校&lt;br&gt;TEL：0972-58-2146&lt;br&gt;：&lt;br&gt;：読み：なおかわ&lt;br&gt;：&lt;br&gt;</v>
      </c>
      <c r="D450" s="211"/>
      <c r="E450" s="202"/>
      <c r="F450" s="202" t="s">
        <v>3121</v>
      </c>
      <c r="G450" s="202">
        <v>32.896810192500901</v>
      </c>
      <c r="H450" s="202">
        <v>131.779786668197</v>
      </c>
      <c r="I450" s="202" t="s">
        <v>3452</v>
      </c>
      <c r="J450" s="202" t="s">
        <v>689</v>
      </c>
      <c r="K450" s="240" t="s">
        <v>3120</v>
      </c>
      <c r="L450" s="240"/>
      <c r="M450" s="240" t="s">
        <v>3486</v>
      </c>
      <c r="N450" s="240"/>
      <c r="O450" s="4" t="s">
        <v>4336</v>
      </c>
      <c r="P450" s="246">
        <v>1</v>
      </c>
      <c r="Q450" s="246"/>
      <c r="R450" s="246" t="str">
        <f t="shared" si="78"/>
        <v>FFFFFFFF</v>
      </c>
      <c r="S450" s="202">
        <v>100</v>
      </c>
      <c r="T450" s="202">
        <v>100</v>
      </c>
      <c r="U450" s="202">
        <v>100</v>
      </c>
      <c r="V450" s="202">
        <v>100</v>
      </c>
      <c r="X450" s="242"/>
      <c r="Z450" s="239">
        <f t="shared" si="82"/>
        <v>0</v>
      </c>
      <c r="AA450" s="253" t="s">
        <v>4179</v>
      </c>
      <c r="AB450" s="265" t="str">
        <f t="shared" si="85"/>
        <v>幼保-17：なおかわこども園</v>
      </c>
      <c r="AC450" s="254" t="s">
        <v>4194</v>
      </c>
      <c r="AD450" s="254" t="s">
        <v>4181</v>
      </c>
      <c r="AE450" s="254">
        <f t="shared" si="86"/>
        <v>0</v>
      </c>
      <c r="AF450" s="254" t="s">
        <v>4182</v>
      </c>
      <c r="AG450" s="254" t="s">
        <v>4183</v>
      </c>
      <c r="AH450" s="74" t="str">
        <f t="shared" si="87"/>
        <v>名称：幼保-17：なおかわこども園&lt;br&gt;住所：佐伯市直川大字上直見577番地&lt;br&gt;施設分類：幼保・学校&lt;br&gt;TEL：0972-58-2146&lt;br&gt;：&lt;br&gt;：読み：なおかわ&lt;br&gt;：&lt;br&gt;</v>
      </c>
      <c r="AI450" s="255" t="s">
        <v>4184</v>
      </c>
      <c r="AJ450" s="253" t="str">
        <f t="shared" si="79"/>
        <v>FFFFFFFF</v>
      </c>
      <c r="AK450" s="253" t="s">
        <v>4185</v>
      </c>
      <c r="AL450" s="265">
        <f t="shared" si="80"/>
        <v>1</v>
      </c>
      <c r="AM450" s="253" t="s">
        <v>4186</v>
      </c>
      <c r="AN450" s="253" t="s">
        <v>4187</v>
      </c>
      <c r="AO450" s="254">
        <f t="shared" si="83"/>
        <v>0</v>
      </c>
      <c r="AP450" s="253" t="s">
        <v>4188</v>
      </c>
      <c r="AQ450" s="74" t="str">
        <f t="shared" si="88"/>
        <v>https://cyberjapandata.gsi.go.jp/portal/sys/v4/symbols/500.png</v>
      </c>
      <c r="AR450" s="254" t="s">
        <v>4189</v>
      </c>
      <c r="AS450" s="254" t="s">
        <v>4190</v>
      </c>
      <c r="AT450" s="265">
        <f t="shared" si="89"/>
        <v>131.779786668197</v>
      </c>
      <c r="AU450" s="254" t="s">
        <v>4191</v>
      </c>
      <c r="AV450" s="265">
        <f t="shared" si="90"/>
        <v>32.896810192500901</v>
      </c>
      <c r="AW450" s="254" t="s">
        <v>4192</v>
      </c>
      <c r="AX450" s="254" t="s">
        <v>4193</v>
      </c>
      <c r="AY450" s="244" t="str">
        <f t="shared" si="84"/>
        <v>&lt;Placemark&gt;&lt;name&gt;幼保-17：なおかわこども園&lt;/name&gt;&lt;Snippet maxLines="0"&gt;&lt;/Snippet&gt;&lt;description&gt;&lt;![CDATA[名称：幼保-17：なおかわこども園&lt;br&gt;住所：佐伯市直川大字上直見577番地&lt;br&gt;施設分類：幼保・学校&lt;br&gt;TEL：0972-58-2146&lt;br&gt;：&lt;br&gt;：読み：なおかわ&lt;br&gt;：&lt;br&gt;]]&gt;&lt;/description&gt;&lt;Style&gt;&lt;IconStyle&gt;&lt;color&gt;FFFFFFFF&lt;/color&gt;&lt;scale&gt;1&lt;/scale&gt;&lt;heading&gt;0&lt;/heading&gt;&lt;Icon&gt;&lt;href&gt;https://cyberjapandata.gsi.go.jp/portal/sys/v4/symbols/500.png&lt;/href&gt;&lt;/Icon&gt;&lt;/IconStyle&gt;&lt;/Style&gt;&lt;Point&gt;&lt;coordinates&gt;131.779786668197,32.8968101925009&lt;/coordinates&gt;&lt;/Point&gt;&lt;/Placemark&gt;</v>
      </c>
    </row>
    <row r="451" spans="1:51">
      <c r="A451" s="198">
        <v>446</v>
      </c>
      <c r="B451" s="211" t="s">
        <v>5168</v>
      </c>
      <c r="C451" s="4" t="str">
        <f t="shared" si="81"/>
        <v>名称：幼保-18：うめこども園&lt;br&gt;住所：佐伯市宇目大字千束2137-2&lt;br&gt;施設分類：幼保・学校&lt;br&gt;TEL：0972-52-1013&lt;br&gt;：&lt;br&gt;：読み：うめ&lt;br&gt;：&lt;br&gt;</v>
      </c>
      <c r="D451" s="211"/>
      <c r="E451" s="245"/>
      <c r="F451" s="202" t="s">
        <v>3125</v>
      </c>
      <c r="G451" s="202">
        <v>32.854361237202802</v>
      </c>
      <c r="H451" s="202">
        <v>131.68038429886599</v>
      </c>
      <c r="I451" s="245" t="s">
        <v>3452</v>
      </c>
      <c r="J451" s="245" t="s">
        <v>690</v>
      </c>
      <c r="K451" s="240" t="s">
        <v>3124</v>
      </c>
      <c r="L451" s="240"/>
      <c r="M451" s="240" t="s">
        <v>3488</v>
      </c>
      <c r="N451" s="240"/>
      <c r="O451" s="4" t="s">
        <v>4336</v>
      </c>
      <c r="P451" s="246">
        <v>1</v>
      </c>
      <c r="Q451" s="246"/>
      <c r="R451" s="246" t="str">
        <f t="shared" si="78"/>
        <v>FFFFFFFF</v>
      </c>
      <c r="S451" s="202">
        <v>100</v>
      </c>
      <c r="T451" s="202">
        <v>100</v>
      </c>
      <c r="U451" s="202">
        <v>100</v>
      </c>
      <c r="V451" s="202">
        <v>100</v>
      </c>
      <c r="X451" s="242"/>
      <c r="Z451" s="239">
        <f t="shared" si="82"/>
        <v>0</v>
      </c>
      <c r="AA451" s="253" t="s">
        <v>4179</v>
      </c>
      <c r="AB451" s="265" t="str">
        <f t="shared" si="85"/>
        <v>幼保-18：うめこども園</v>
      </c>
      <c r="AC451" s="254" t="s">
        <v>4194</v>
      </c>
      <c r="AD451" s="254" t="s">
        <v>4181</v>
      </c>
      <c r="AE451" s="254">
        <f t="shared" si="86"/>
        <v>0</v>
      </c>
      <c r="AF451" s="254" t="s">
        <v>4182</v>
      </c>
      <c r="AG451" s="254" t="s">
        <v>4183</v>
      </c>
      <c r="AH451" s="74" t="str">
        <f t="shared" si="87"/>
        <v>名称：幼保-18：うめこども園&lt;br&gt;住所：佐伯市宇目大字千束2137-2&lt;br&gt;施設分類：幼保・学校&lt;br&gt;TEL：0972-52-1013&lt;br&gt;：&lt;br&gt;：読み：うめ&lt;br&gt;：&lt;br&gt;</v>
      </c>
      <c r="AI451" s="255" t="s">
        <v>4184</v>
      </c>
      <c r="AJ451" s="253" t="str">
        <f t="shared" si="79"/>
        <v>FFFFFFFF</v>
      </c>
      <c r="AK451" s="253" t="s">
        <v>4185</v>
      </c>
      <c r="AL451" s="265">
        <f t="shared" si="80"/>
        <v>1</v>
      </c>
      <c r="AM451" s="253" t="s">
        <v>4186</v>
      </c>
      <c r="AN451" s="253" t="s">
        <v>4187</v>
      </c>
      <c r="AO451" s="254">
        <f t="shared" si="83"/>
        <v>0</v>
      </c>
      <c r="AP451" s="253" t="s">
        <v>4188</v>
      </c>
      <c r="AQ451" s="74" t="str">
        <f t="shared" si="88"/>
        <v>https://cyberjapandata.gsi.go.jp/portal/sys/v4/symbols/500.png</v>
      </c>
      <c r="AR451" s="254" t="s">
        <v>4189</v>
      </c>
      <c r="AS451" s="254" t="s">
        <v>4190</v>
      </c>
      <c r="AT451" s="265">
        <f t="shared" si="89"/>
        <v>131.68038429886599</v>
      </c>
      <c r="AU451" s="254" t="s">
        <v>4191</v>
      </c>
      <c r="AV451" s="265">
        <f t="shared" si="90"/>
        <v>32.854361237202802</v>
      </c>
      <c r="AW451" s="254" t="s">
        <v>4192</v>
      </c>
      <c r="AX451" s="254" t="s">
        <v>4193</v>
      </c>
      <c r="AY451" s="244" t="str">
        <f t="shared" si="84"/>
        <v>&lt;Placemark&gt;&lt;name&gt;幼保-18：うめこども園&lt;/name&gt;&lt;Snippet maxLines="0"&gt;&lt;/Snippet&gt;&lt;description&gt;&lt;![CDATA[名称：幼保-18：うめこども園&lt;br&gt;住所：佐伯市宇目大字千束2137-2&lt;br&gt;施設分類：幼保・学校&lt;br&gt;TEL：0972-52-1013&lt;br&gt;：&lt;br&gt;：読み：うめ&lt;br&gt;：&lt;br&gt;]]&gt;&lt;/description&gt;&lt;Style&gt;&lt;IconStyle&gt;&lt;color&gt;FFFFFFFF&lt;/color&gt;&lt;scale&gt;1&lt;/scale&gt;&lt;heading&gt;0&lt;/heading&gt;&lt;Icon&gt;&lt;href&gt;https://cyberjapandata.gsi.go.jp/portal/sys/v4/symbols/500.png&lt;/href&gt;&lt;/Icon&gt;&lt;/IconStyle&gt;&lt;/Style&gt;&lt;Point&gt;&lt;coordinates&gt;131.680384298866,32.8543612372028&lt;/coordinates&gt;&lt;/Point&gt;&lt;/Placemark&gt;</v>
      </c>
    </row>
    <row r="452" spans="1:51">
      <c r="A452" s="198">
        <v>447</v>
      </c>
      <c r="B452" s="211" t="s">
        <v>5167</v>
      </c>
      <c r="C452" s="4" t="str">
        <f t="shared" si="81"/>
        <v>名称：幼保-19：かまえこども園&lt;br&gt;住所：佐伯市蒲江大字蒲江浦404番地１&lt;br&gt;施設分類：幼保・学校&lt;br&gt;TEL：0972-42-5500&lt;br&gt;：&lt;br&gt;：読み：かまえ&lt;br&gt;：&lt;br&gt;</v>
      </c>
      <c r="D452" s="211"/>
      <c r="E452" s="245"/>
      <c r="F452" s="202" t="s">
        <v>3129</v>
      </c>
      <c r="G452" s="202">
        <v>32.801111100630301</v>
      </c>
      <c r="H452" s="202">
        <v>131.93752543533299</v>
      </c>
      <c r="I452" s="245" t="s">
        <v>3452</v>
      </c>
      <c r="J452" s="245" t="s">
        <v>4346</v>
      </c>
      <c r="K452" s="240" t="s">
        <v>3128</v>
      </c>
      <c r="L452" s="240"/>
      <c r="M452" s="240" t="s">
        <v>3490</v>
      </c>
      <c r="N452" s="240"/>
      <c r="O452" s="4" t="s">
        <v>4336</v>
      </c>
      <c r="P452" s="246">
        <v>1</v>
      </c>
      <c r="Q452" s="246"/>
      <c r="R452" s="246" t="str">
        <f t="shared" si="78"/>
        <v>FFFFFFFF</v>
      </c>
      <c r="S452" s="202">
        <v>100</v>
      </c>
      <c r="T452" s="202">
        <v>100</v>
      </c>
      <c r="U452" s="202">
        <v>100</v>
      </c>
      <c r="V452" s="202">
        <v>100</v>
      </c>
      <c r="X452" s="242"/>
      <c r="Z452" s="239">
        <f t="shared" si="82"/>
        <v>0</v>
      </c>
      <c r="AA452" s="253" t="s">
        <v>4179</v>
      </c>
      <c r="AB452" s="265" t="str">
        <f t="shared" si="85"/>
        <v>幼保-19：かまえこども園</v>
      </c>
      <c r="AC452" s="254" t="s">
        <v>4194</v>
      </c>
      <c r="AD452" s="254" t="s">
        <v>4181</v>
      </c>
      <c r="AE452" s="254">
        <f t="shared" si="86"/>
        <v>0</v>
      </c>
      <c r="AF452" s="254" t="s">
        <v>4182</v>
      </c>
      <c r="AG452" s="254" t="s">
        <v>4183</v>
      </c>
      <c r="AH452" s="74" t="str">
        <f t="shared" si="87"/>
        <v>名称：幼保-19：かまえこども園&lt;br&gt;住所：佐伯市蒲江大字蒲江浦404番地１&lt;br&gt;施設分類：幼保・学校&lt;br&gt;TEL：0972-42-5500&lt;br&gt;：&lt;br&gt;：読み：かまえ&lt;br&gt;：&lt;br&gt;</v>
      </c>
      <c r="AI452" s="255" t="s">
        <v>4184</v>
      </c>
      <c r="AJ452" s="253" t="str">
        <f t="shared" si="79"/>
        <v>FFFFFFFF</v>
      </c>
      <c r="AK452" s="253" t="s">
        <v>4185</v>
      </c>
      <c r="AL452" s="265">
        <f t="shared" si="80"/>
        <v>1</v>
      </c>
      <c r="AM452" s="253" t="s">
        <v>4186</v>
      </c>
      <c r="AN452" s="253" t="s">
        <v>4187</v>
      </c>
      <c r="AO452" s="254">
        <f t="shared" si="83"/>
        <v>0</v>
      </c>
      <c r="AP452" s="253" t="s">
        <v>4188</v>
      </c>
      <c r="AQ452" s="74" t="str">
        <f t="shared" si="88"/>
        <v>https://cyberjapandata.gsi.go.jp/portal/sys/v4/symbols/500.png</v>
      </c>
      <c r="AR452" s="254" t="s">
        <v>4189</v>
      </c>
      <c r="AS452" s="254" t="s">
        <v>4190</v>
      </c>
      <c r="AT452" s="265">
        <f t="shared" si="89"/>
        <v>131.93752543533299</v>
      </c>
      <c r="AU452" s="254" t="s">
        <v>4191</v>
      </c>
      <c r="AV452" s="265">
        <f t="shared" si="90"/>
        <v>32.801111100630301</v>
      </c>
      <c r="AW452" s="254" t="s">
        <v>4192</v>
      </c>
      <c r="AX452" s="254" t="s">
        <v>4193</v>
      </c>
      <c r="AY452" s="244" t="str">
        <f t="shared" si="84"/>
        <v>&lt;Placemark&gt;&lt;name&gt;幼保-19：かまえこども園&lt;/name&gt;&lt;Snippet maxLines="0"&gt;&lt;/Snippet&gt;&lt;description&gt;&lt;![CDATA[名称：幼保-19：かまえこども園&lt;br&gt;住所：佐伯市蒲江大字蒲江浦404番地１&lt;br&gt;施設分類：幼保・学校&lt;br&gt;TEL：0972-42-5500&lt;br&gt;：&lt;br&gt;：読み：かまえ&lt;br&gt;：&lt;br&gt;]]&gt;&lt;/description&gt;&lt;Style&gt;&lt;IconStyle&gt;&lt;color&gt;FFFFFFFF&lt;/color&gt;&lt;scale&gt;1&lt;/scale&gt;&lt;heading&gt;0&lt;/heading&gt;&lt;Icon&gt;&lt;href&gt;https://cyberjapandata.gsi.go.jp/portal/sys/v4/symbols/500.png&lt;/href&gt;&lt;/Icon&gt;&lt;/IconStyle&gt;&lt;/Style&gt;&lt;Point&gt;&lt;coordinates&gt;131.937525435333,32.8011111006303&lt;/coordinates&gt;&lt;/Point&gt;&lt;/Placemark&gt;</v>
      </c>
    </row>
    <row r="453" spans="1:51">
      <c r="A453" s="198">
        <v>448</v>
      </c>
      <c r="B453" s="211" t="s">
        <v>5166</v>
      </c>
      <c r="C453" s="4" t="str">
        <f t="shared" si="81"/>
        <v>名称：幼保-20：（福）長陽会　愛&lt;br&gt;住所：佐伯市大字長良4954&lt;br&gt;施設分類：幼保・学校&lt;br&gt;TEL：0972-28-3322&lt;br&gt;：&lt;br&gt;：読み：ちょうようかい　あい&lt;br&gt;：&lt;br&gt;</v>
      </c>
      <c r="D453" s="211"/>
      <c r="E453" s="202"/>
      <c r="F453" s="202" t="s">
        <v>3132</v>
      </c>
      <c r="G453" s="202">
        <v>32.937063337759</v>
      </c>
      <c r="H453" s="202">
        <v>131.91186424025099</v>
      </c>
      <c r="I453" s="202" t="s">
        <v>3452</v>
      </c>
      <c r="J453" s="202" t="s">
        <v>691</v>
      </c>
      <c r="K453" s="240" t="s">
        <v>1350</v>
      </c>
      <c r="L453" s="240"/>
      <c r="M453" s="240" t="s">
        <v>3492</v>
      </c>
      <c r="N453" s="240"/>
      <c r="O453" s="4" t="s">
        <v>4336</v>
      </c>
      <c r="P453" s="246">
        <v>1</v>
      </c>
      <c r="Q453" s="246"/>
      <c r="R453" s="246" t="str">
        <f t="shared" si="78"/>
        <v>FFFFFFFF</v>
      </c>
      <c r="S453" s="202">
        <v>100</v>
      </c>
      <c r="T453" s="202">
        <v>100</v>
      </c>
      <c r="U453" s="202">
        <v>100</v>
      </c>
      <c r="V453" s="202">
        <v>100</v>
      </c>
      <c r="X453" s="242"/>
      <c r="Z453" s="239">
        <f t="shared" si="82"/>
        <v>0</v>
      </c>
      <c r="AA453" s="253" t="s">
        <v>4179</v>
      </c>
      <c r="AB453" s="265" t="str">
        <f t="shared" si="85"/>
        <v>幼保-20：（福）長陽会　愛</v>
      </c>
      <c r="AC453" s="254" t="s">
        <v>4194</v>
      </c>
      <c r="AD453" s="254" t="s">
        <v>4181</v>
      </c>
      <c r="AE453" s="254">
        <f t="shared" si="86"/>
        <v>0</v>
      </c>
      <c r="AF453" s="254" t="s">
        <v>4182</v>
      </c>
      <c r="AG453" s="254" t="s">
        <v>4183</v>
      </c>
      <c r="AH453" s="74" t="str">
        <f t="shared" si="87"/>
        <v>名称：幼保-20：（福）長陽会　愛&lt;br&gt;住所：佐伯市大字長良4954&lt;br&gt;施設分類：幼保・学校&lt;br&gt;TEL：0972-28-3322&lt;br&gt;：&lt;br&gt;：読み：ちょうようかい　あい&lt;br&gt;：&lt;br&gt;</v>
      </c>
      <c r="AI453" s="255" t="s">
        <v>4184</v>
      </c>
      <c r="AJ453" s="253" t="str">
        <f t="shared" si="79"/>
        <v>FFFFFFFF</v>
      </c>
      <c r="AK453" s="253" t="s">
        <v>4185</v>
      </c>
      <c r="AL453" s="265">
        <f t="shared" si="80"/>
        <v>1</v>
      </c>
      <c r="AM453" s="253" t="s">
        <v>4186</v>
      </c>
      <c r="AN453" s="253" t="s">
        <v>4187</v>
      </c>
      <c r="AO453" s="254">
        <f t="shared" si="83"/>
        <v>0</v>
      </c>
      <c r="AP453" s="253" t="s">
        <v>4188</v>
      </c>
      <c r="AQ453" s="74" t="str">
        <f t="shared" si="88"/>
        <v>https://cyberjapandata.gsi.go.jp/portal/sys/v4/symbols/500.png</v>
      </c>
      <c r="AR453" s="254" t="s">
        <v>4189</v>
      </c>
      <c r="AS453" s="254" t="s">
        <v>4190</v>
      </c>
      <c r="AT453" s="265">
        <f t="shared" si="89"/>
        <v>131.91186424025099</v>
      </c>
      <c r="AU453" s="254" t="s">
        <v>4191</v>
      </c>
      <c r="AV453" s="265">
        <f t="shared" si="90"/>
        <v>32.937063337759</v>
      </c>
      <c r="AW453" s="254" t="s">
        <v>4192</v>
      </c>
      <c r="AX453" s="254" t="s">
        <v>4193</v>
      </c>
      <c r="AY453" s="244" t="str">
        <f t="shared" si="84"/>
        <v>&lt;Placemark&gt;&lt;name&gt;幼保-20：（福）長陽会　愛&lt;/name&gt;&lt;Snippet maxLines="0"&gt;&lt;/Snippet&gt;&lt;description&gt;&lt;![CDATA[名称：幼保-20：（福）長陽会　愛&lt;br&gt;住所：佐伯市大字長良4954&lt;br&gt;施設分類：幼保・学校&lt;br&gt;TEL：0972-28-3322&lt;br&gt;：&lt;br&gt;：読み：ちょうようかい　あい&lt;br&gt;：&lt;br&gt;]]&gt;&lt;/description&gt;&lt;Style&gt;&lt;IconStyle&gt;&lt;color&gt;FFFFFFFF&lt;/color&gt;&lt;scale&gt;1&lt;/scale&gt;&lt;heading&gt;0&lt;/heading&gt;&lt;Icon&gt;&lt;href&gt;https://cyberjapandata.gsi.go.jp/portal/sys/v4/symbols/500.png&lt;/href&gt;&lt;/Icon&gt;&lt;/IconStyle&gt;&lt;/Style&gt;&lt;Point&gt;&lt;coordinates&gt;131.911864240251,32.937063337759&lt;/coordinates&gt;&lt;/Point&gt;&lt;/Placemark&gt;</v>
      </c>
    </row>
    <row r="454" spans="1:51">
      <c r="A454" s="198">
        <v>449</v>
      </c>
      <c r="B454" s="211" t="s">
        <v>5165</v>
      </c>
      <c r="C454" s="4" t="str">
        <f t="shared" si="81"/>
        <v>名称：幼保-21：ながと保育園&lt;br&gt;住所：佐伯市鶴岡町1丁目2151-1&lt;br&gt;施設分類：幼保・学校&lt;br&gt;TEL：0972-20-3399&lt;br&gt;：&lt;br&gt;：読み：ながと&lt;br&gt;：&lt;br&gt;</v>
      </c>
      <c r="D454" s="211"/>
      <c r="E454" s="202"/>
      <c r="F454" s="202" t="s">
        <v>3137</v>
      </c>
      <c r="G454" s="202">
        <v>32.960374664501899</v>
      </c>
      <c r="H454" s="202">
        <v>131.88203474654</v>
      </c>
      <c r="I454" s="202" t="s">
        <v>3452</v>
      </c>
      <c r="J454" s="202" t="s">
        <v>3135</v>
      </c>
      <c r="K454" s="240" t="s">
        <v>3136</v>
      </c>
      <c r="L454" s="240"/>
      <c r="M454" s="240" t="s">
        <v>3494</v>
      </c>
      <c r="N454" s="240"/>
      <c r="O454" s="4" t="s">
        <v>4336</v>
      </c>
      <c r="P454" s="246">
        <v>1</v>
      </c>
      <c r="Q454" s="246"/>
      <c r="R454" s="246" t="str">
        <f t="shared" ref="R454:R517" si="91">IF(OR(S454="",T454="",U454="",V454="")=TRUE,"ffffffff",DEC2HEX(S454/100*255,2)&amp;DEC2HEX(T454/100*255,2)&amp;DEC2HEX(U454/100*255,2)&amp;DEC2HEX(V454/100*255,2))</f>
        <v>FFFFFFFF</v>
      </c>
      <c r="S454" s="202">
        <v>100</v>
      </c>
      <c r="T454" s="202">
        <v>100</v>
      </c>
      <c r="U454" s="202">
        <v>100</v>
      </c>
      <c r="V454" s="202">
        <v>100</v>
      </c>
      <c r="X454" s="242"/>
      <c r="Z454" s="239">
        <f t="shared" si="82"/>
        <v>0</v>
      </c>
      <c r="AA454" s="253" t="s">
        <v>4179</v>
      </c>
      <c r="AB454" s="265" t="str">
        <f t="shared" si="85"/>
        <v>幼保-21：ながと保育園</v>
      </c>
      <c r="AC454" s="254" t="s">
        <v>4194</v>
      </c>
      <c r="AD454" s="254" t="s">
        <v>4181</v>
      </c>
      <c r="AE454" s="254">
        <f t="shared" si="86"/>
        <v>0</v>
      </c>
      <c r="AF454" s="254" t="s">
        <v>4182</v>
      </c>
      <c r="AG454" s="254" t="s">
        <v>4183</v>
      </c>
      <c r="AH454" s="74" t="str">
        <f t="shared" si="87"/>
        <v>名称：幼保-21：ながと保育園&lt;br&gt;住所：佐伯市鶴岡町1丁目2151-1&lt;br&gt;施設分類：幼保・学校&lt;br&gt;TEL：0972-20-3399&lt;br&gt;：&lt;br&gt;：読み：ながと&lt;br&gt;：&lt;br&gt;</v>
      </c>
      <c r="AI454" s="255" t="s">
        <v>4184</v>
      </c>
      <c r="AJ454" s="253" t="str">
        <f t="shared" ref="AJ454:AJ517" si="92">R454</f>
        <v>FFFFFFFF</v>
      </c>
      <c r="AK454" s="253" t="s">
        <v>4185</v>
      </c>
      <c r="AL454" s="265">
        <f t="shared" ref="AL454:AL517" si="93">IF(OR(P454="",P454=0)=TRUE,1,P454)</f>
        <v>1</v>
      </c>
      <c r="AM454" s="253" t="s">
        <v>4186</v>
      </c>
      <c r="AN454" s="253" t="s">
        <v>4187</v>
      </c>
      <c r="AO454" s="254">
        <f t="shared" si="83"/>
        <v>0</v>
      </c>
      <c r="AP454" s="253" t="s">
        <v>4188</v>
      </c>
      <c r="AQ454" s="74" t="str">
        <f t="shared" si="88"/>
        <v>https://cyberjapandata.gsi.go.jp/portal/sys/v4/symbols/500.png</v>
      </c>
      <c r="AR454" s="254" t="s">
        <v>4189</v>
      </c>
      <c r="AS454" s="254" t="s">
        <v>4190</v>
      </c>
      <c r="AT454" s="265">
        <f t="shared" si="89"/>
        <v>131.88203474654</v>
      </c>
      <c r="AU454" s="254" t="s">
        <v>4191</v>
      </c>
      <c r="AV454" s="265">
        <f t="shared" si="90"/>
        <v>32.960374664501899</v>
      </c>
      <c r="AW454" s="254" t="s">
        <v>4192</v>
      </c>
      <c r="AX454" s="254" t="s">
        <v>4193</v>
      </c>
      <c r="AY454" s="244" t="str">
        <f t="shared" si="84"/>
        <v>&lt;Placemark&gt;&lt;name&gt;幼保-21：ながと保育園&lt;/name&gt;&lt;Snippet maxLines="0"&gt;&lt;/Snippet&gt;&lt;description&gt;&lt;![CDATA[名称：幼保-21：ながと保育園&lt;br&gt;住所：佐伯市鶴岡町1丁目2151-1&lt;br&gt;施設分類：幼保・学校&lt;br&gt;TEL：0972-20-3399&lt;br&gt;：&lt;br&gt;：読み：ながと&lt;br&gt;：&lt;br&gt;]]&gt;&lt;/description&gt;&lt;Style&gt;&lt;IconStyle&gt;&lt;color&gt;FFFFFFFF&lt;/color&gt;&lt;scale&gt;1&lt;/scale&gt;&lt;heading&gt;0&lt;/heading&gt;&lt;Icon&gt;&lt;href&gt;https://cyberjapandata.gsi.go.jp/portal/sys/v4/symbols/500.png&lt;/href&gt;&lt;/Icon&gt;&lt;/IconStyle&gt;&lt;/Style&gt;&lt;Point&gt;&lt;coordinates&gt;131.88203474654,32.9603746645019&lt;/coordinates&gt;&lt;/Point&gt;&lt;/Placemark&gt;</v>
      </c>
    </row>
    <row r="455" spans="1:51">
      <c r="A455" s="198">
        <v>450</v>
      </c>
      <c r="B455" s="211" t="s">
        <v>5164</v>
      </c>
      <c r="C455" s="4" t="str">
        <f t="shared" ref="C455:C518" si="94">B$5&amp;"："&amp;B455&amp;"&lt;br&gt;"&amp;J$5&amp;"："&amp;J455&amp;"&lt;br&gt;"&amp;I$5&amp;"："&amp;I455&amp;"&lt;br&gt;"&amp;K$5&amp;"："&amp;K455&amp;"&lt;br&gt;"&amp;L$5&amp;"："&amp;L455&amp;"&lt;br&gt;"&amp;M$5&amp;"："&amp;M455&amp;"&lt;br&gt;"&amp;N$5&amp;"："&amp;N455&amp;"&lt;br&gt;"</f>
        <v>名称：幼保-22：花みずき保育園&lt;br&gt;住所：佐伯市池田2256番7&lt;br&gt;施設分類：幼保・学校&lt;br&gt;TEL：0972-23-1155&lt;br&gt;：&lt;br&gt;：読み：はなみずき&lt;br&gt;：&lt;br&gt;</v>
      </c>
      <c r="D455" s="211"/>
      <c r="E455" s="202"/>
      <c r="F455" s="202" t="s">
        <v>3142</v>
      </c>
      <c r="G455" s="202">
        <v>32.945797797106401</v>
      </c>
      <c r="H455" s="202">
        <v>131.89734437976401</v>
      </c>
      <c r="I455" s="202" t="s">
        <v>3452</v>
      </c>
      <c r="J455" s="202" t="s">
        <v>3140</v>
      </c>
      <c r="K455" s="240" t="s">
        <v>3141</v>
      </c>
      <c r="L455" s="240"/>
      <c r="M455" s="240" t="s">
        <v>3496</v>
      </c>
      <c r="N455" s="240"/>
      <c r="O455" s="4" t="s">
        <v>4336</v>
      </c>
      <c r="P455" s="246">
        <v>1</v>
      </c>
      <c r="Q455" s="246"/>
      <c r="R455" s="246" t="str">
        <f t="shared" si="91"/>
        <v>FFFFFFFF</v>
      </c>
      <c r="S455" s="202">
        <v>100</v>
      </c>
      <c r="T455" s="202">
        <v>100</v>
      </c>
      <c r="U455" s="202">
        <v>100</v>
      </c>
      <c r="V455" s="202">
        <v>100</v>
      </c>
      <c r="X455" s="242"/>
      <c r="Z455" s="239">
        <f t="shared" ref="Z455:Z518" si="95">IF(H455="",1,0)</f>
        <v>0</v>
      </c>
      <c r="AA455" s="253" t="s">
        <v>4179</v>
      </c>
      <c r="AB455" s="265" t="str">
        <f t="shared" si="85"/>
        <v>幼保-22：花みずき保育園</v>
      </c>
      <c r="AC455" s="254" t="s">
        <v>4194</v>
      </c>
      <c r="AD455" s="254" t="s">
        <v>4181</v>
      </c>
      <c r="AE455" s="254">
        <f t="shared" si="86"/>
        <v>0</v>
      </c>
      <c r="AF455" s="254" t="s">
        <v>4182</v>
      </c>
      <c r="AG455" s="254" t="s">
        <v>4183</v>
      </c>
      <c r="AH455" s="74" t="str">
        <f t="shared" si="87"/>
        <v>名称：幼保-22：花みずき保育園&lt;br&gt;住所：佐伯市池田2256番7&lt;br&gt;施設分類：幼保・学校&lt;br&gt;TEL：0972-23-1155&lt;br&gt;：&lt;br&gt;：読み：はなみずき&lt;br&gt;：&lt;br&gt;</v>
      </c>
      <c r="AI455" s="255" t="s">
        <v>4184</v>
      </c>
      <c r="AJ455" s="253" t="str">
        <f t="shared" si="92"/>
        <v>FFFFFFFF</v>
      </c>
      <c r="AK455" s="253" t="s">
        <v>4185</v>
      </c>
      <c r="AL455" s="265">
        <f t="shared" si="93"/>
        <v>1</v>
      </c>
      <c r="AM455" s="253" t="s">
        <v>4186</v>
      </c>
      <c r="AN455" s="253" t="s">
        <v>4187</v>
      </c>
      <c r="AO455" s="254">
        <f t="shared" ref="AO455:AO518" si="96">Q455</f>
        <v>0</v>
      </c>
      <c r="AP455" s="253" t="s">
        <v>4188</v>
      </c>
      <c r="AQ455" s="74" t="str">
        <f t="shared" si="88"/>
        <v>https://cyberjapandata.gsi.go.jp/portal/sys/v4/symbols/500.png</v>
      </c>
      <c r="AR455" s="254" t="s">
        <v>4189</v>
      </c>
      <c r="AS455" s="254" t="s">
        <v>4190</v>
      </c>
      <c r="AT455" s="265">
        <f t="shared" si="89"/>
        <v>131.89734437976401</v>
      </c>
      <c r="AU455" s="254" t="s">
        <v>4191</v>
      </c>
      <c r="AV455" s="265">
        <f t="shared" si="90"/>
        <v>32.945797797106401</v>
      </c>
      <c r="AW455" s="254" t="s">
        <v>4192</v>
      </c>
      <c r="AX455" s="254" t="s">
        <v>4193</v>
      </c>
      <c r="AY455" s="244" t="str">
        <f t="shared" ref="AY455:AY518" si="97">IF(AB455=0,"",IF(Z455=1,CONCATENATE(AA455,AB455,AC455,AD455,AE455,AF455,AG455,AH455,AI455,AJ455,AK455,AL455,AM455,AN455,AO455,AP455,AQ455,AR455,AX455),CONCATENATE(AA455,AB455,AC455,AG455,AH455,AI455,AJ455,AK455,AL455,AM455,AN455,AO455,AP455,AQ455,AR455,AS455,AT455,AU455,AV455,AW455,AX455)))</f>
        <v>&lt;Placemark&gt;&lt;name&gt;幼保-22：花みずき保育園&lt;/name&gt;&lt;Snippet maxLines="0"&gt;&lt;/Snippet&gt;&lt;description&gt;&lt;![CDATA[名称：幼保-22：花みずき保育園&lt;br&gt;住所：佐伯市池田2256番7&lt;br&gt;施設分類：幼保・学校&lt;br&gt;TEL：0972-23-1155&lt;br&gt;：&lt;br&gt;：読み：はなみずき&lt;br&gt;：&lt;br&gt;]]&gt;&lt;/description&gt;&lt;Style&gt;&lt;IconStyle&gt;&lt;color&gt;FFFFFFFF&lt;/color&gt;&lt;scale&gt;1&lt;/scale&gt;&lt;heading&gt;0&lt;/heading&gt;&lt;Icon&gt;&lt;href&gt;https://cyberjapandata.gsi.go.jp/portal/sys/v4/symbols/500.png&lt;/href&gt;&lt;/Icon&gt;&lt;/IconStyle&gt;&lt;/Style&gt;&lt;Point&gt;&lt;coordinates&gt;131.897344379764,32.9457977971064&lt;/coordinates&gt;&lt;/Point&gt;&lt;/Placemark&gt;</v>
      </c>
    </row>
    <row r="456" spans="1:51">
      <c r="A456" s="198">
        <v>451</v>
      </c>
      <c r="B456" s="211" t="s">
        <v>5163</v>
      </c>
      <c r="C456" s="4" t="str">
        <f t="shared" si="94"/>
        <v>名称：幼保-23：みのり幼稚園&lt;br&gt;住所：佐伯市長谷9682-17&lt;br&gt;施設分類：幼保・学校&lt;br&gt;TEL：0972-23-0408&lt;br&gt;：&lt;br&gt;：読み：みのり&lt;br&gt;：&lt;br&gt;</v>
      </c>
      <c r="D456" s="211"/>
      <c r="E456" s="202"/>
      <c r="F456" s="202" t="s">
        <v>3147</v>
      </c>
      <c r="G456" s="202">
        <v>32.939665508761003</v>
      </c>
      <c r="H456" s="202">
        <v>131.88215262459099</v>
      </c>
      <c r="I456" s="202" t="s">
        <v>3452</v>
      </c>
      <c r="J456" s="202" t="s">
        <v>3145</v>
      </c>
      <c r="K456" s="240" t="s">
        <v>3146</v>
      </c>
      <c r="L456" s="240"/>
      <c r="M456" s="240" t="s">
        <v>3498</v>
      </c>
      <c r="N456" s="240"/>
      <c r="O456" s="4" t="s">
        <v>4337</v>
      </c>
      <c r="P456" s="246">
        <v>1</v>
      </c>
      <c r="Q456" s="246"/>
      <c r="R456" s="246" t="str">
        <f t="shared" si="91"/>
        <v>FFFFFFFF</v>
      </c>
      <c r="S456" s="202">
        <v>100</v>
      </c>
      <c r="T456" s="202">
        <v>100</v>
      </c>
      <c r="U456" s="202">
        <v>100</v>
      </c>
      <c r="V456" s="202">
        <v>100</v>
      </c>
      <c r="X456" s="242"/>
      <c r="Z456" s="239">
        <f t="shared" si="95"/>
        <v>0</v>
      </c>
      <c r="AA456" s="253" t="s">
        <v>4179</v>
      </c>
      <c r="AB456" s="265" t="str">
        <f t="shared" ref="AB456:AB519" si="98">B456</f>
        <v>幼保-23：みのり幼稚園</v>
      </c>
      <c r="AC456" s="254" t="s">
        <v>4194</v>
      </c>
      <c r="AD456" s="254" t="s">
        <v>4181</v>
      </c>
      <c r="AE456" s="254">
        <f t="shared" ref="AE456:AE519" si="99">D456</f>
        <v>0</v>
      </c>
      <c r="AF456" s="254" t="s">
        <v>4182</v>
      </c>
      <c r="AG456" s="254" t="s">
        <v>4183</v>
      </c>
      <c r="AH456" s="74" t="str">
        <f t="shared" ref="AH456:AH519" si="100">C456</f>
        <v>名称：幼保-23：みのり幼稚園&lt;br&gt;住所：佐伯市長谷9682-17&lt;br&gt;施設分類：幼保・学校&lt;br&gt;TEL：0972-23-0408&lt;br&gt;：&lt;br&gt;：読み：みのり&lt;br&gt;：&lt;br&gt;</v>
      </c>
      <c r="AI456" s="255" t="s">
        <v>4184</v>
      </c>
      <c r="AJ456" s="253" t="str">
        <f t="shared" si="92"/>
        <v>FFFFFFFF</v>
      </c>
      <c r="AK456" s="253" t="s">
        <v>4185</v>
      </c>
      <c r="AL456" s="265">
        <f t="shared" si="93"/>
        <v>1</v>
      </c>
      <c r="AM456" s="253" t="s">
        <v>4186</v>
      </c>
      <c r="AN456" s="253" t="s">
        <v>4187</v>
      </c>
      <c r="AO456" s="254">
        <f t="shared" si="96"/>
        <v>0</v>
      </c>
      <c r="AP456" s="253" t="s">
        <v>4188</v>
      </c>
      <c r="AQ456" s="74" t="str">
        <f t="shared" ref="AQ456:AQ519" si="101">O456</f>
        <v>https://cyberjapandata.gsi.go.jp/portal/sys/v4/symbols/499.png</v>
      </c>
      <c r="AR456" s="254" t="s">
        <v>4189</v>
      </c>
      <c r="AS456" s="254" t="s">
        <v>4190</v>
      </c>
      <c r="AT456" s="265">
        <f t="shared" ref="AT456:AT519" si="102">H456</f>
        <v>131.88215262459099</v>
      </c>
      <c r="AU456" s="254" t="s">
        <v>4191</v>
      </c>
      <c r="AV456" s="265">
        <f t="shared" ref="AV456:AV519" si="103">G456</f>
        <v>32.939665508761003</v>
      </c>
      <c r="AW456" s="254" t="s">
        <v>4192</v>
      </c>
      <c r="AX456" s="254" t="s">
        <v>4193</v>
      </c>
      <c r="AY456" s="244" t="str">
        <f t="shared" si="97"/>
        <v>&lt;Placemark&gt;&lt;name&gt;幼保-23：みのり幼稚園&lt;/name&gt;&lt;Snippet maxLines="0"&gt;&lt;/Snippet&gt;&lt;description&gt;&lt;![CDATA[名称：幼保-23：みのり幼稚園&lt;br&gt;住所：佐伯市長谷9682-17&lt;br&gt;施設分類：幼保・学校&lt;br&gt;TEL：0972-23-0408&lt;br&gt;：&lt;br&gt;：読み：みのり&lt;br&gt;：&lt;br&gt;]]&gt;&lt;/description&gt;&lt;Style&gt;&lt;IconStyle&gt;&lt;color&gt;FFFFFFFF&lt;/color&gt;&lt;scale&gt;1&lt;/scale&gt;&lt;heading&gt;0&lt;/heading&gt;&lt;Icon&gt;&lt;href&gt;https://cyberjapandata.gsi.go.jp/portal/sys/v4/symbols/499.png&lt;/href&gt;&lt;/Icon&gt;&lt;/IconStyle&gt;&lt;/Style&gt;&lt;Point&gt;&lt;coordinates&gt;131.882152624591,32.939665508761&lt;/coordinates&gt;&lt;/Point&gt;&lt;/Placemark&gt;</v>
      </c>
    </row>
    <row r="457" spans="1:51">
      <c r="A457" s="198">
        <v>452</v>
      </c>
      <c r="B457" s="211" t="s">
        <v>5162</v>
      </c>
      <c r="C457" s="4" t="str">
        <f t="shared" si="94"/>
        <v>名称：幼保-24：しろやま共同保育園&lt;br&gt;住所：佐伯市中の島1丁目4-45&lt;br&gt;施設分類：幼保・学校&lt;br&gt;TEL：0972-23-1850&lt;br&gt;：&lt;br&gt;：読み：しろやま&lt;br&gt;：&lt;br&gt;</v>
      </c>
      <c r="D457" s="211"/>
      <c r="E457" s="245"/>
      <c r="F457" s="202" t="s">
        <v>3152</v>
      </c>
      <c r="G457" s="202">
        <v>32.956811099205801</v>
      </c>
      <c r="H457" s="202">
        <v>131.90160804778299</v>
      </c>
      <c r="I457" s="245" t="s">
        <v>3452</v>
      </c>
      <c r="J457" s="245" t="s">
        <v>3150</v>
      </c>
      <c r="K457" s="240" t="s">
        <v>3151</v>
      </c>
      <c r="L457" s="240"/>
      <c r="M457" s="240" t="s">
        <v>4318</v>
      </c>
      <c r="N457" s="240"/>
      <c r="O457" s="4" t="s">
        <v>4336</v>
      </c>
      <c r="P457" s="246">
        <v>1</v>
      </c>
      <c r="Q457" s="246"/>
      <c r="R457" s="246" t="str">
        <f t="shared" si="91"/>
        <v>FFFFFFFF</v>
      </c>
      <c r="S457" s="202">
        <v>100</v>
      </c>
      <c r="T457" s="202">
        <v>100</v>
      </c>
      <c r="U457" s="202">
        <v>100</v>
      </c>
      <c r="V457" s="202">
        <v>100</v>
      </c>
      <c r="X457" s="242"/>
      <c r="Z457" s="239">
        <f t="shared" si="95"/>
        <v>0</v>
      </c>
      <c r="AA457" s="253" t="s">
        <v>4179</v>
      </c>
      <c r="AB457" s="265" t="str">
        <f t="shared" si="98"/>
        <v>幼保-24：しろやま共同保育園</v>
      </c>
      <c r="AC457" s="254" t="s">
        <v>4194</v>
      </c>
      <c r="AD457" s="254" t="s">
        <v>4181</v>
      </c>
      <c r="AE457" s="254">
        <f t="shared" si="99"/>
        <v>0</v>
      </c>
      <c r="AF457" s="254" t="s">
        <v>4182</v>
      </c>
      <c r="AG457" s="254" t="s">
        <v>4183</v>
      </c>
      <c r="AH457" s="74" t="str">
        <f t="shared" si="100"/>
        <v>名称：幼保-24：しろやま共同保育園&lt;br&gt;住所：佐伯市中の島1丁目4-45&lt;br&gt;施設分類：幼保・学校&lt;br&gt;TEL：0972-23-1850&lt;br&gt;：&lt;br&gt;：読み：しろやま&lt;br&gt;：&lt;br&gt;</v>
      </c>
      <c r="AI457" s="255" t="s">
        <v>4184</v>
      </c>
      <c r="AJ457" s="253" t="str">
        <f t="shared" si="92"/>
        <v>FFFFFFFF</v>
      </c>
      <c r="AK457" s="253" t="s">
        <v>4185</v>
      </c>
      <c r="AL457" s="265">
        <f t="shared" si="93"/>
        <v>1</v>
      </c>
      <c r="AM457" s="253" t="s">
        <v>4186</v>
      </c>
      <c r="AN457" s="253" t="s">
        <v>4187</v>
      </c>
      <c r="AO457" s="254">
        <f t="shared" si="96"/>
        <v>0</v>
      </c>
      <c r="AP457" s="253" t="s">
        <v>4188</v>
      </c>
      <c r="AQ457" s="74" t="str">
        <f t="shared" si="101"/>
        <v>https://cyberjapandata.gsi.go.jp/portal/sys/v4/symbols/500.png</v>
      </c>
      <c r="AR457" s="254" t="s">
        <v>4189</v>
      </c>
      <c r="AS457" s="254" t="s">
        <v>4190</v>
      </c>
      <c r="AT457" s="265">
        <f t="shared" si="102"/>
        <v>131.90160804778299</v>
      </c>
      <c r="AU457" s="254" t="s">
        <v>4191</v>
      </c>
      <c r="AV457" s="265">
        <f t="shared" si="103"/>
        <v>32.956811099205801</v>
      </c>
      <c r="AW457" s="254" t="s">
        <v>4192</v>
      </c>
      <c r="AX457" s="254" t="s">
        <v>4193</v>
      </c>
      <c r="AY457" s="244" t="str">
        <f t="shared" si="97"/>
        <v>&lt;Placemark&gt;&lt;name&gt;幼保-24：しろやま共同保育園&lt;/name&gt;&lt;Snippet maxLines="0"&gt;&lt;/Snippet&gt;&lt;description&gt;&lt;![CDATA[名称：幼保-24：しろやま共同保育園&lt;br&gt;住所：佐伯市中の島1丁目4-45&lt;br&gt;施設分類：幼保・学校&lt;br&gt;TEL：0972-23-1850&lt;br&gt;：&lt;br&gt;：読み：しろやま&lt;br&gt;：&lt;br&gt;]]&gt;&lt;/description&gt;&lt;Style&gt;&lt;IconStyle&gt;&lt;color&gt;FFFFFFFF&lt;/color&gt;&lt;scale&gt;1&lt;/scale&gt;&lt;heading&gt;0&lt;/heading&gt;&lt;Icon&gt;&lt;href&gt;https://cyberjapandata.gsi.go.jp/portal/sys/v4/symbols/500.png&lt;/href&gt;&lt;/Icon&gt;&lt;/IconStyle&gt;&lt;/Style&gt;&lt;Point&gt;&lt;coordinates&gt;131.901608047783,32.9568110992058&lt;/coordinates&gt;&lt;/Point&gt;&lt;/Placemark&gt;</v>
      </c>
    </row>
    <row r="458" spans="1:51">
      <c r="A458" s="198">
        <v>453</v>
      </c>
      <c r="B458" s="211" t="s">
        <v>5161</v>
      </c>
      <c r="C458" s="4" t="str">
        <f t="shared" si="94"/>
        <v>名称：幼保-25：鶴岡幼稚園&lt;br&gt;住所：佐伯市鶴岡町3-7-1&lt;br&gt;施設分類：幼保・学校&lt;br&gt;TEL：0972-22-2220&lt;br&gt;：&lt;br&gt;：読み：つるおか&lt;br&gt;：&lt;br&gt;</v>
      </c>
      <c r="D458" s="211"/>
      <c r="E458" s="245"/>
      <c r="F458" s="202" t="s">
        <v>4743</v>
      </c>
      <c r="G458" s="202">
        <v>32.9604495710647</v>
      </c>
      <c r="H458" s="202">
        <v>131.87519086520501</v>
      </c>
      <c r="I458" s="245" t="s">
        <v>3452</v>
      </c>
      <c r="J458" s="245" t="s">
        <v>3573</v>
      </c>
      <c r="K458" s="240" t="s">
        <v>3574</v>
      </c>
      <c r="L458" s="240"/>
      <c r="M458" s="240" t="s">
        <v>3472</v>
      </c>
      <c r="N458" s="240"/>
      <c r="O458" s="4" t="s">
        <v>4337</v>
      </c>
      <c r="P458" s="246">
        <v>1</v>
      </c>
      <c r="Q458" s="246"/>
      <c r="R458" s="246" t="str">
        <f t="shared" si="91"/>
        <v>FFFFFFFF</v>
      </c>
      <c r="S458" s="202">
        <v>100</v>
      </c>
      <c r="T458" s="202">
        <v>100</v>
      </c>
      <c r="U458" s="202">
        <v>100</v>
      </c>
      <c r="V458" s="202">
        <v>100</v>
      </c>
      <c r="X458" s="242"/>
      <c r="Z458" s="239">
        <f t="shared" si="95"/>
        <v>0</v>
      </c>
      <c r="AA458" s="253" t="s">
        <v>4179</v>
      </c>
      <c r="AB458" s="265" t="str">
        <f t="shared" si="98"/>
        <v>幼保-25：鶴岡幼稚園</v>
      </c>
      <c r="AC458" s="254" t="s">
        <v>4194</v>
      </c>
      <c r="AD458" s="254" t="s">
        <v>4181</v>
      </c>
      <c r="AE458" s="254">
        <f t="shared" si="99"/>
        <v>0</v>
      </c>
      <c r="AF458" s="254" t="s">
        <v>4182</v>
      </c>
      <c r="AG458" s="254" t="s">
        <v>4183</v>
      </c>
      <c r="AH458" s="74" t="str">
        <f t="shared" si="100"/>
        <v>名称：幼保-25：鶴岡幼稚園&lt;br&gt;住所：佐伯市鶴岡町3-7-1&lt;br&gt;施設分類：幼保・学校&lt;br&gt;TEL：0972-22-2220&lt;br&gt;：&lt;br&gt;：読み：つるおか&lt;br&gt;：&lt;br&gt;</v>
      </c>
      <c r="AI458" s="255" t="s">
        <v>4184</v>
      </c>
      <c r="AJ458" s="253" t="str">
        <f t="shared" si="92"/>
        <v>FFFFFFFF</v>
      </c>
      <c r="AK458" s="253" t="s">
        <v>4185</v>
      </c>
      <c r="AL458" s="265">
        <f t="shared" si="93"/>
        <v>1</v>
      </c>
      <c r="AM458" s="253" t="s">
        <v>4186</v>
      </c>
      <c r="AN458" s="253" t="s">
        <v>4187</v>
      </c>
      <c r="AO458" s="254">
        <f t="shared" si="96"/>
        <v>0</v>
      </c>
      <c r="AP458" s="253" t="s">
        <v>4188</v>
      </c>
      <c r="AQ458" s="74" t="str">
        <f t="shared" si="101"/>
        <v>https://cyberjapandata.gsi.go.jp/portal/sys/v4/symbols/499.png</v>
      </c>
      <c r="AR458" s="254" t="s">
        <v>4189</v>
      </c>
      <c r="AS458" s="254" t="s">
        <v>4190</v>
      </c>
      <c r="AT458" s="265">
        <f t="shared" si="102"/>
        <v>131.87519086520501</v>
      </c>
      <c r="AU458" s="254" t="s">
        <v>4191</v>
      </c>
      <c r="AV458" s="265">
        <f t="shared" si="103"/>
        <v>32.9604495710647</v>
      </c>
      <c r="AW458" s="254" t="s">
        <v>4192</v>
      </c>
      <c r="AX458" s="254" t="s">
        <v>4193</v>
      </c>
      <c r="AY458" s="244" t="str">
        <f t="shared" si="97"/>
        <v>&lt;Placemark&gt;&lt;name&gt;幼保-25：鶴岡幼稚園&lt;/name&gt;&lt;Snippet maxLines="0"&gt;&lt;/Snippet&gt;&lt;description&gt;&lt;![CDATA[名称：幼保-25：鶴岡幼稚園&lt;br&gt;住所：佐伯市鶴岡町3-7-1&lt;br&gt;施設分類：幼保・学校&lt;br&gt;TEL：0972-22-2220&lt;br&gt;：&lt;br&gt;：読み：つるおか&lt;br&gt;：&lt;br&gt;]]&gt;&lt;/description&gt;&lt;Style&gt;&lt;IconStyle&gt;&lt;color&gt;FFFFFFFF&lt;/color&gt;&lt;scale&gt;1&lt;/scale&gt;&lt;heading&gt;0&lt;/heading&gt;&lt;Icon&gt;&lt;href&gt;https://cyberjapandata.gsi.go.jp/portal/sys/v4/symbols/499.png&lt;/href&gt;&lt;/Icon&gt;&lt;/IconStyle&gt;&lt;/Style&gt;&lt;Point&gt;&lt;coordinates&gt;131.875190865205,32.9604495710647&lt;/coordinates&gt;&lt;/Point&gt;&lt;/Placemark&gt;</v>
      </c>
    </row>
    <row r="459" spans="1:51">
      <c r="A459" s="198">
        <v>454</v>
      </c>
      <c r="B459" s="211" t="s">
        <v>5160</v>
      </c>
      <c r="C459" s="4" t="str">
        <f t="shared" si="94"/>
        <v>名称：幼保-26：渡町台幼稚園&lt;br&gt;住所：佐伯市長島町3丁目16番1号&lt;br&gt;施設分類：幼保・学校&lt;br&gt;TEL：0972-22-1116&lt;br&gt;：&lt;br&gt;：読み：とまちだい&lt;br&gt;：&lt;br&gt;</v>
      </c>
      <c r="D459" s="211"/>
      <c r="E459" s="202"/>
      <c r="F459" s="202" t="s">
        <v>4744</v>
      </c>
      <c r="G459" s="202">
        <v>32.958896340272503</v>
      </c>
      <c r="H459" s="202">
        <v>131.90807322289601</v>
      </c>
      <c r="I459" s="202" t="s">
        <v>3452</v>
      </c>
      <c r="J459" s="202" t="s">
        <v>317</v>
      </c>
      <c r="K459" s="240" t="s">
        <v>3575</v>
      </c>
      <c r="L459" s="240"/>
      <c r="M459" s="240" t="s">
        <v>3506</v>
      </c>
      <c r="N459" s="240"/>
      <c r="O459" s="4" t="s">
        <v>4337</v>
      </c>
      <c r="P459" s="246">
        <v>1</v>
      </c>
      <c r="Q459" s="246"/>
      <c r="R459" s="246" t="str">
        <f t="shared" si="91"/>
        <v>FFFFFFFF</v>
      </c>
      <c r="S459" s="202">
        <v>100</v>
      </c>
      <c r="T459" s="202">
        <v>100</v>
      </c>
      <c r="U459" s="202">
        <v>100</v>
      </c>
      <c r="V459" s="202">
        <v>100</v>
      </c>
      <c r="X459" s="242"/>
      <c r="Z459" s="239">
        <f t="shared" si="95"/>
        <v>0</v>
      </c>
      <c r="AA459" s="253" t="s">
        <v>4179</v>
      </c>
      <c r="AB459" s="265" t="str">
        <f t="shared" si="98"/>
        <v>幼保-26：渡町台幼稚園</v>
      </c>
      <c r="AC459" s="254" t="s">
        <v>4194</v>
      </c>
      <c r="AD459" s="254" t="s">
        <v>4181</v>
      </c>
      <c r="AE459" s="254">
        <f t="shared" si="99"/>
        <v>0</v>
      </c>
      <c r="AF459" s="254" t="s">
        <v>4182</v>
      </c>
      <c r="AG459" s="254" t="s">
        <v>4183</v>
      </c>
      <c r="AH459" s="74" t="str">
        <f t="shared" si="100"/>
        <v>名称：幼保-26：渡町台幼稚園&lt;br&gt;住所：佐伯市長島町3丁目16番1号&lt;br&gt;施設分類：幼保・学校&lt;br&gt;TEL：0972-22-1116&lt;br&gt;：&lt;br&gt;：読み：とまちだい&lt;br&gt;：&lt;br&gt;</v>
      </c>
      <c r="AI459" s="255" t="s">
        <v>4184</v>
      </c>
      <c r="AJ459" s="253" t="str">
        <f t="shared" si="92"/>
        <v>FFFFFFFF</v>
      </c>
      <c r="AK459" s="253" t="s">
        <v>4185</v>
      </c>
      <c r="AL459" s="265">
        <f t="shared" si="93"/>
        <v>1</v>
      </c>
      <c r="AM459" s="253" t="s">
        <v>4186</v>
      </c>
      <c r="AN459" s="253" t="s">
        <v>4187</v>
      </c>
      <c r="AO459" s="254">
        <f t="shared" si="96"/>
        <v>0</v>
      </c>
      <c r="AP459" s="253" t="s">
        <v>4188</v>
      </c>
      <c r="AQ459" s="74" t="str">
        <f t="shared" si="101"/>
        <v>https://cyberjapandata.gsi.go.jp/portal/sys/v4/symbols/499.png</v>
      </c>
      <c r="AR459" s="254" t="s">
        <v>4189</v>
      </c>
      <c r="AS459" s="254" t="s">
        <v>4190</v>
      </c>
      <c r="AT459" s="265">
        <f t="shared" si="102"/>
        <v>131.90807322289601</v>
      </c>
      <c r="AU459" s="254" t="s">
        <v>4191</v>
      </c>
      <c r="AV459" s="265">
        <f t="shared" si="103"/>
        <v>32.958896340272503</v>
      </c>
      <c r="AW459" s="254" t="s">
        <v>4192</v>
      </c>
      <c r="AX459" s="254" t="s">
        <v>4193</v>
      </c>
      <c r="AY459" s="244" t="str">
        <f t="shared" si="97"/>
        <v>&lt;Placemark&gt;&lt;name&gt;幼保-26：渡町台幼稚園&lt;/name&gt;&lt;Snippet maxLines="0"&gt;&lt;/Snippet&gt;&lt;description&gt;&lt;![CDATA[名称：幼保-26：渡町台幼稚園&lt;br&gt;住所：佐伯市長島町3丁目16番1号&lt;br&gt;施設分類：幼保・学校&lt;br&gt;TEL：0972-22-1116&lt;br&gt;：&lt;br&gt;：読み：とまちだい&lt;br&gt;：&lt;br&gt;]]&gt;&lt;/description&gt;&lt;Style&gt;&lt;IconStyle&gt;&lt;color&gt;FFFFFFFF&lt;/color&gt;&lt;scale&gt;1&lt;/scale&gt;&lt;heading&gt;0&lt;/heading&gt;&lt;Icon&gt;&lt;href&gt;https://cyberjapandata.gsi.go.jp/portal/sys/v4/symbols/499.png&lt;/href&gt;&lt;/Icon&gt;&lt;/IconStyle&gt;&lt;/Style&gt;&lt;Point&gt;&lt;coordinates&gt;131.908073222896,32.9588963402725&lt;/coordinates&gt;&lt;/Point&gt;&lt;/Placemark&gt;</v>
      </c>
    </row>
    <row r="460" spans="1:51">
      <c r="A460" s="198">
        <v>455</v>
      </c>
      <c r="B460" s="211" t="s">
        <v>5159</v>
      </c>
      <c r="C460" s="4" t="str">
        <f t="shared" si="94"/>
        <v>名称：小学-1：佐伯小学校&lt;br&gt;住所：佐伯市城下西町2番22号&lt;br&gt;施設分類：幼保・学校&lt;br&gt;TEL：0972-23-0253&lt;br&gt;：佐伯市&lt;br&gt;：読み：さいき&lt;br&gt;：&lt;br&gt;</v>
      </c>
      <c r="D460" s="211"/>
      <c r="E460" s="202"/>
      <c r="F460" s="202" t="s">
        <v>4745</v>
      </c>
      <c r="G460" s="202">
        <v>32.957699355454302</v>
      </c>
      <c r="H460" s="202">
        <v>131.89284989882799</v>
      </c>
      <c r="I460" s="202" t="s">
        <v>3452</v>
      </c>
      <c r="J460" s="202" t="s">
        <v>2665</v>
      </c>
      <c r="K460" s="240" t="s">
        <v>2631</v>
      </c>
      <c r="L460" s="240" t="s">
        <v>403</v>
      </c>
      <c r="M460" s="240" t="s">
        <v>3462</v>
      </c>
      <c r="N460" s="240"/>
      <c r="O460" s="4" t="s">
        <v>4338</v>
      </c>
      <c r="P460" s="246">
        <v>1</v>
      </c>
      <c r="Q460" s="246"/>
      <c r="R460" s="246" t="str">
        <f t="shared" si="91"/>
        <v>FFFFFFFF</v>
      </c>
      <c r="S460" s="202">
        <v>100</v>
      </c>
      <c r="T460" s="202">
        <v>100</v>
      </c>
      <c r="U460" s="202">
        <v>100</v>
      </c>
      <c r="V460" s="202">
        <v>100</v>
      </c>
      <c r="X460" s="242"/>
      <c r="Z460" s="239">
        <f t="shared" si="95"/>
        <v>0</v>
      </c>
      <c r="AA460" s="253" t="s">
        <v>4179</v>
      </c>
      <c r="AB460" s="265" t="str">
        <f t="shared" si="98"/>
        <v>小学-1：佐伯小学校</v>
      </c>
      <c r="AC460" s="254" t="s">
        <v>4194</v>
      </c>
      <c r="AD460" s="254" t="s">
        <v>4181</v>
      </c>
      <c r="AE460" s="254">
        <f t="shared" si="99"/>
        <v>0</v>
      </c>
      <c r="AF460" s="254" t="s">
        <v>4182</v>
      </c>
      <c r="AG460" s="254" t="s">
        <v>4183</v>
      </c>
      <c r="AH460" s="74" t="str">
        <f t="shared" si="100"/>
        <v>名称：小学-1：佐伯小学校&lt;br&gt;住所：佐伯市城下西町2番22号&lt;br&gt;施設分類：幼保・学校&lt;br&gt;TEL：0972-23-0253&lt;br&gt;：佐伯市&lt;br&gt;：読み：さいき&lt;br&gt;：&lt;br&gt;</v>
      </c>
      <c r="AI460" s="255" t="s">
        <v>4184</v>
      </c>
      <c r="AJ460" s="253" t="str">
        <f t="shared" si="92"/>
        <v>FFFFFFFF</v>
      </c>
      <c r="AK460" s="253" t="s">
        <v>4185</v>
      </c>
      <c r="AL460" s="265">
        <f t="shared" si="93"/>
        <v>1</v>
      </c>
      <c r="AM460" s="253" t="s">
        <v>4186</v>
      </c>
      <c r="AN460" s="253" t="s">
        <v>4187</v>
      </c>
      <c r="AO460" s="254">
        <f t="shared" si="96"/>
        <v>0</v>
      </c>
      <c r="AP460" s="253" t="s">
        <v>4188</v>
      </c>
      <c r="AQ460" s="74" t="str">
        <f t="shared" si="101"/>
        <v>https://cyberjapandata.gsi.go.jp/portal/sys/v4/symbols/501.png</v>
      </c>
      <c r="AR460" s="254" t="s">
        <v>4189</v>
      </c>
      <c r="AS460" s="254" t="s">
        <v>4190</v>
      </c>
      <c r="AT460" s="265">
        <f t="shared" si="102"/>
        <v>131.89284989882799</v>
      </c>
      <c r="AU460" s="254" t="s">
        <v>4191</v>
      </c>
      <c r="AV460" s="265">
        <f t="shared" si="103"/>
        <v>32.957699355454302</v>
      </c>
      <c r="AW460" s="254" t="s">
        <v>4192</v>
      </c>
      <c r="AX460" s="254" t="s">
        <v>4193</v>
      </c>
      <c r="AY460" s="244" t="str">
        <f t="shared" si="97"/>
        <v>&lt;Placemark&gt;&lt;name&gt;小学-1：佐伯小学校&lt;/name&gt;&lt;Snippet maxLines="0"&gt;&lt;/Snippet&gt;&lt;description&gt;&lt;![CDATA[名称：小学-1：佐伯小学校&lt;br&gt;住所：佐伯市城下西町2番22号&lt;br&gt;施設分類：幼保・学校&lt;br&gt;TEL：0972-23-0253&lt;br&gt;：佐伯市&lt;br&gt;：読み：さいき&lt;br&gt;：&lt;br&gt;]]&gt;&lt;/description&gt;&lt;Style&gt;&lt;IconStyle&gt;&lt;color&gt;FFFFFFFF&lt;/color&gt;&lt;scale&gt;1&lt;/scale&gt;&lt;heading&gt;0&lt;/heading&gt;&lt;Icon&gt;&lt;href&gt;https://cyberjapandata.gsi.go.jp/portal/sys/v4/symbols/501.png&lt;/href&gt;&lt;/Icon&gt;&lt;/IconStyle&gt;&lt;/Style&gt;&lt;Point&gt;&lt;coordinates&gt;131.892849898828,32.9576993554543&lt;/coordinates&gt;&lt;/Point&gt;&lt;/Placemark&gt;</v>
      </c>
    </row>
    <row r="461" spans="1:51">
      <c r="A461" s="198">
        <v>456</v>
      </c>
      <c r="B461" s="211" t="s">
        <v>5158</v>
      </c>
      <c r="C461" s="4" t="str">
        <f t="shared" si="94"/>
        <v>名称：小学-2：佐伯東小学校&lt;br&gt;住所：佐伯市常盤西町5番1号&lt;br&gt;施設分類：幼保・学校&lt;br&gt;TEL：0972-23-0481&lt;br&gt;：佐伯市&lt;br&gt;：読み：さいきひがし&lt;br&gt;：&lt;br&gt;</v>
      </c>
      <c r="D461" s="211"/>
      <c r="E461" s="202"/>
      <c r="F461" s="202" t="s">
        <v>4746</v>
      </c>
      <c r="G461" s="202">
        <v>32.964799872472497</v>
      </c>
      <c r="H461" s="202">
        <v>131.89845936391001</v>
      </c>
      <c r="I461" s="202" t="s">
        <v>3452</v>
      </c>
      <c r="J461" s="202" t="s">
        <v>2666</v>
      </c>
      <c r="K461" s="240" t="s">
        <v>2632</v>
      </c>
      <c r="L461" s="240" t="s">
        <v>403</v>
      </c>
      <c r="M461" s="240" t="s">
        <v>3504</v>
      </c>
      <c r="N461" s="240"/>
      <c r="O461" s="4" t="s">
        <v>4338</v>
      </c>
      <c r="P461" s="246">
        <v>1</v>
      </c>
      <c r="Q461" s="246"/>
      <c r="R461" s="246" t="str">
        <f t="shared" si="91"/>
        <v>FFFFFFFF</v>
      </c>
      <c r="S461" s="202">
        <v>100</v>
      </c>
      <c r="T461" s="202">
        <v>100</v>
      </c>
      <c r="U461" s="202">
        <v>100</v>
      </c>
      <c r="V461" s="202">
        <v>100</v>
      </c>
      <c r="X461" s="242"/>
      <c r="Z461" s="239">
        <f t="shared" si="95"/>
        <v>0</v>
      </c>
      <c r="AA461" s="253" t="s">
        <v>4179</v>
      </c>
      <c r="AB461" s="265" t="str">
        <f t="shared" si="98"/>
        <v>小学-2：佐伯東小学校</v>
      </c>
      <c r="AC461" s="254" t="s">
        <v>4194</v>
      </c>
      <c r="AD461" s="254" t="s">
        <v>4181</v>
      </c>
      <c r="AE461" s="254">
        <f t="shared" si="99"/>
        <v>0</v>
      </c>
      <c r="AF461" s="254" t="s">
        <v>4182</v>
      </c>
      <c r="AG461" s="254" t="s">
        <v>4183</v>
      </c>
      <c r="AH461" s="74" t="str">
        <f t="shared" si="100"/>
        <v>名称：小学-2：佐伯東小学校&lt;br&gt;住所：佐伯市常盤西町5番1号&lt;br&gt;施設分類：幼保・学校&lt;br&gt;TEL：0972-23-0481&lt;br&gt;：佐伯市&lt;br&gt;：読み：さいきひがし&lt;br&gt;：&lt;br&gt;</v>
      </c>
      <c r="AI461" s="255" t="s">
        <v>4184</v>
      </c>
      <c r="AJ461" s="253" t="str">
        <f t="shared" si="92"/>
        <v>FFFFFFFF</v>
      </c>
      <c r="AK461" s="253" t="s">
        <v>4185</v>
      </c>
      <c r="AL461" s="265">
        <f t="shared" si="93"/>
        <v>1</v>
      </c>
      <c r="AM461" s="253" t="s">
        <v>4186</v>
      </c>
      <c r="AN461" s="253" t="s">
        <v>4187</v>
      </c>
      <c r="AO461" s="254">
        <f t="shared" si="96"/>
        <v>0</v>
      </c>
      <c r="AP461" s="253" t="s">
        <v>4188</v>
      </c>
      <c r="AQ461" s="74" t="str">
        <f t="shared" si="101"/>
        <v>https://cyberjapandata.gsi.go.jp/portal/sys/v4/symbols/501.png</v>
      </c>
      <c r="AR461" s="254" t="s">
        <v>4189</v>
      </c>
      <c r="AS461" s="254" t="s">
        <v>4190</v>
      </c>
      <c r="AT461" s="265">
        <f t="shared" si="102"/>
        <v>131.89845936391001</v>
      </c>
      <c r="AU461" s="254" t="s">
        <v>4191</v>
      </c>
      <c r="AV461" s="265">
        <f t="shared" si="103"/>
        <v>32.964799872472497</v>
      </c>
      <c r="AW461" s="254" t="s">
        <v>4192</v>
      </c>
      <c r="AX461" s="254" t="s">
        <v>4193</v>
      </c>
      <c r="AY461" s="244" t="str">
        <f t="shared" si="97"/>
        <v>&lt;Placemark&gt;&lt;name&gt;小学-2：佐伯東小学校&lt;/name&gt;&lt;Snippet maxLines="0"&gt;&lt;/Snippet&gt;&lt;description&gt;&lt;![CDATA[名称：小学-2：佐伯東小学校&lt;br&gt;住所：佐伯市常盤西町5番1号&lt;br&gt;施設分類：幼保・学校&lt;br&gt;TEL：0972-23-0481&lt;br&gt;：佐伯市&lt;br&gt;：読み：さいきひがし&lt;br&gt;：&lt;br&gt;]]&gt;&lt;/description&gt;&lt;Style&gt;&lt;IconStyle&gt;&lt;color&gt;FFFFFFFF&lt;/color&gt;&lt;scale&gt;1&lt;/scale&gt;&lt;heading&gt;0&lt;/heading&gt;&lt;Icon&gt;&lt;href&gt;https://cyberjapandata.gsi.go.jp/portal/sys/v4/symbols/501.png&lt;/href&gt;&lt;/Icon&gt;&lt;/IconStyle&gt;&lt;/Style&gt;&lt;Point&gt;&lt;coordinates&gt;131.89845936391,32.9647998724725&lt;/coordinates&gt;&lt;/Point&gt;&lt;/Placemark&gt;</v>
      </c>
    </row>
    <row r="462" spans="1:51">
      <c r="A462" s="198">
        <v>457</v>
      </c>
      <c r="B462" s="211" t="s">
        <v>5157</v>
      </c>
      <c r="C462" s="4" t="str">
        <f t="shared" si="94"/>
        <v>名称：小学-3：渡町台小学校&lt;br&gt;住所：佐伯市長島町3丁目16番1号&lt;br&gt;施設分類：幼保・学校&lt;br&gt;TEL：0972-23-6318&lt;br&gt;：佐伯市&lt;br&gt;：読み：とまちだい&lt;br&gt;：&lt;br&gt;</v>
      </c>
      <c r="D462" s="211"/>
      <c r="E462" s="202"/>
      <c r="F462" s="202" t="s">
        <v>4747</v>
      </c>
      <c r="G462" s="202">
        <v>32.958547898777198</v>
      </c>
      <c r="H462" s="202">
        <v>131.90810642582201</v>
      </c>
      <c r="I462" s="202" t="s">
        <v>3452</v>
      </c>
      <c r="J462" s="202" t="s">
        <v>317</v>
      </c>
      <c r="K462" s="240" t="s">
        <v>2633</v>
      </c>
      <c r="L462" s="240" t="s">
        <v>403</v>
      </c>
      <c r="M462" s="240" t="s">
        <v>3506</v>
      </c>
      <c r="N462" s="240"/>
      <c r="O462" s="4" t="s">
        <v>4338</v>
      </c>
      <c r="P462" s="246">
        <v>1</v>
      </c>
      <c r="Q462" s="246"/>
      <c r="R462" s="246" t="str">
        <f t="shared" si="91"/>
        <v>FFFFFFFF</v>
      </c>
      <c r="S462" s="202">
        <v>100</v>
      </c>
      <c r="T462" s="202">
        <v>100</v>
      </c>
      <c r="U462" s="202">
        <v>100</v>
      </c>
      <c r="V462" s="202">
        <v>100</v>
      </c>
      <c r="X462" s="242"/>
      <c r="Z462" s="239">
        <f t="shared" si="95"/>
        <v>0</v>
      </c>
      <c r="AA462" s="253" t="s">
        <v>4179</v>
      </c>
      <c r="AB462" s="265" t="str">
        <f t="shared" si="98"/>
        <v>小学-3：渡町台小学校</v>
      </c>
      <c r="AC462" s="254" t="s">
        <v>4194</v>
      </c>
      <c r="AD462" s="254" t="s">
        <v>4181</v>
      </c>
      <c r="AE462" s="254">
        <f t="shared" si="99"/>
        <v>0</v>
      </c>
      <c r="AF462" s="254" t="s">
        <v>4182</v>
      </c>
      <c r="AG462" s="254" t="s">
        <v>4183</v>
      </c>
      <c r="AH462" s="74" t="str">
        <f t="shared" si="100"/>
        <v>名称：小学-3：渡町台小学校&lt;br&gt;住所：佐伯市長島町3丁目16番1号&lt;br&gt;施設分類：幼保・学校&lt;br&gt;TEL：0972-23-6318&lt;br&gt;：佐伯市&lt;br&gt;：読み：とまちだい&lt;br&gt;：&lt;br&gt;</v>
      </c>
      <c r="AI462" s="255" t="s">
        <v>4184</v>
      </c>
      <c r="AJ462" s="253" t="str">
        <f t="shared" si="92"/>
        <v>FFFFFFFF</v>
      </c>
      <c r="AK462" s="253" t="s">
        <v>4185</v>
      </c>
      <c r="AL462" s="265">
        <f t="shared" si="93"/>
        <v>1</v>
      </c>
      <c r="AM462" s="253" t="s">
        <v>4186</v>
      </c>
      <c r="AN462" s="253" t="s">
        <v>4187</v>
      </c>
      <c r="AO462" s="254">
        <f t="shared" si="96"/>
        <v>0</v>
      </c>
      <c r="AP462" s="253" t="s">
        <v>4188</v>
      </c>
      <c r="AQ462" s="74" t="str">
        <f t="shared" si="101"/>
        <v>https://cyberjapandata.gsi.go.jp/portal/sys/v4/symbols/501.png</v>
      </c>
      <c r="AR462" s="254" t="s">
        <v>4189</v>
      </c>
      <c r="AS462" s="254" t="s">
        <v>4190</v>
      </c>
      <c r="AT462" s="265">
        <f t="shared" si="102"/>
        <v>131.90810642582201</v>
      </c>
      <c r="AU462" s="254" t="s">
        <v>4191</v>
      </c>
      <c r="AV462" s="265">
        <f t="shared" si="103"/>
        <v>32.958547898777198</v>
      </c>
      <c r="AW462" s="254" t="s">
        <v>4192</v>
      </c>
      <c r="AX462" s="254" t="s">
        <v>4193</v>
      </c>
      <c r="AY462" s="244" t="str">
        <f t="shared" si="97"/>
        <v>&lt;Placemark&gt;&lt;name&gt;小学-3：渡町台小学校&lt;/name&gt;&lt;Snippet maxLines="0"&gt;&lt;/Snippet&gt;&lt;description&gt;&lt;![CDATA[名称：小学-3：渡町台小学校&lt;br&gt;住所：佐伯市長島町3丁目16番1号&lt;br&gt;施設分類：幼保・学校&lt;br&gt;TEL：0972-23-6318&lt;br&gt;：佐伯市&lt;br&gt;：読み：とまちだい&lt;br&gt;：&lt;br&gt;]]&gt;&lt;/description&gt;&lt;Style&gt;&lt;IconStyle&gt;&lt;color&gt;FFFFFFFF&lt;/color&gt;&lt;scale&gt;1&lt;/scale&gt;&lt;heading&gt;0&lt;/heading&gt;&lt;Icon&gt;&lt;href&gt;https://cyberjapandata.gsi.go.jp/portal/sys/v4/symbols/501.png&lt;/href&gt;&lt;/Icon&gt;&lt;/IconStyle&gt;&lt;/Style&gt;&lt;Point&gt;&lt;coordinates&gt;131.908106425822,32.9585478987772&lt;/coordinates&gt;&lt;/Point&gt;&lt;/Placemark&gt;</v>
      </c>
    </row>
    <row r="463" spans="1:51">
      <c r="A463" s="198">
        <v>458</v>
      </c>
      <c r="B463" s="211" t="s">
        <v>5156</v>
      </c>
      <c r="C463" s="4" t="str">
        <f t="shared" si="94"/>
        <v>名称：小学-4：鶴岡小学校&lt;br&gt;住所：佐伯市鶴岡町3丁目7番1号&lt;br&gt;施設分類：幼保・学校&lt;br&gt;TEL：0972-23-0267&lt;br&gt;：佐伯市&lt;br&gt;：読み：つるおか&lt;br&gt;：&lt;br&gt;</v>
      </c>
      <c r="D463" s="211"/>
      <c r="E463" s="245"/>
      <c r="F463" s="202" t="s">
        <v>4748</v>
      </c>
      <c r="G463" s="202">
        <v>32.960849335790201</v>
      </c>
      <c r="H463" s="202">
        <v>131.874708051525</v>
      </c>
      <c r="I463" s="245" t="s">
        <v>3452</v>
      </c>
      <c r="J463" s="245" t="s">
        <v>321</v>
      </c>
      <c r="K463" s="240" t="s">
        <v>2634</v>
      </c>
      <c r="L463" s="240" t="s">
        <v>403</v>
      </c>
      <c r="M463" s="240" t="s">
        <v>3472</v>
      </c>
      <c r="N463" s="240"/>
      <c r="O463" s="4" t="s">
        <v>4338</v>
      </c>
      <c r="P463" s="246">
        <v>1</v>
      </c>
      <c r="Q463" s="246"/>
      <c r="R463" s="246" t="str">
        <f t="shared" si="91"/>
        <v>FFFFFFFF</v>
      </c>
      <c r="S463" s="202">
        <v>100</v>
      </c>
      <c r="T463" s="202">
        <v>100</v>
      </c>
      <c r="U463" s="202">
        <v>100</v>
      </c>
      <c r="V463" s="202">
        <v>100</v>
      </c>
      <c r="X463" s="242"/>
      <c r="Z463" s="239">
        <f t="shared" si="95"/>
        <v>0</v>
      </c>
      <c r="AA463" s="253" t="s">
        <v>4179</v>
      </c>
      <c r="AB463" s="265" t="str">
        <f t="shared" si="98"/>
        <v>小学-4：鶴岡小学校</v>
      </c>
      <c r="AC463" s="254" t="s">
        <v>4194</v>
      </c>
      <c r="AD463" s="254" t="s">
        <v>4181</v>
      </c>
      <c r="AE463" s="254">
        <f t="shared" si="99"/>
        <v>0</v>
      </c>
      <c r="AF463" s="254" t="s">
        <v>4182</v>
      </c>
      <c r="AG463" s="254" t="s">
        <v>4183</v>
      </c>
      <c r="AH463" s="74" t="str">
        <f t="shared" si="100"/>
        <v>名称：小学-4：鶴岡小学校&lt;br&gt;住所：佐伯市鶴岡町3丁目7番1号&lt;br&gt;施設分類：幼保・学校&lt;br&gt;TEL：0972-23-0267&lt;br&gt;：佐伯市&lt;br&gt;：読み：つるおか&lt;br&gt;：&lt;br&gt;</v>
      </c>
      <c r="AI463" s="255" t="s">
        <v>4184</v>
      </c>
      <c r="AJ463" s="253" t="str">
        <f t="shared" si="92"/>
        <v>FFFFFFFF</v>
      </c>
      <c r="AK463" s="253" t="s">
        <v>4185</v>
      </c>
      <c r="AL463" s="265">
        <f t="shared" si="93"/>
        <v>1</v>
      </c>
      <c r="AM463" s="253" t="s">
        <v>4186</v>
      </c>
      <c r="AN463" s="253" t="s">
        <v>4187</v>
      </c>
      <c r="AO463" s="254">
        <f t="shared" si="96"/>
        <v>0</v>
      </c>
      <c r="AP463" s="253" t="s">
        <v>4188</v>
      </c>
      <c r="AQ463" s="74" t="str">
        <f t="shared" si="101"/>
        <v>https://cyberjapandata.gsi.go.jp/portal/sys/v4/symbols/501.png</v>
      </c>
      <c r="AR463" s="254" t="s">
        <v>4189</v>
      </c>
      <c r="AS463" s="254" t="s">
        <v>4190</v>
      </c>
      <c r="AT463" s="265">
        <f t="shared" si="102"/>
        <v>131.874708051525</v>
      </c>
      <c r="AU463" s="254" t="s">
        <v>4191</v>
      </c>
      <c r="AV463" s="265">
        <f t="shared" si="103"/>
        <v>32.960849335790201</v>
      </c>
      <c r="AW463" s="254" t="s">
        <v>4192</v>
      </c>
      <c r="AX463" s="254" t="s">
        <v>4193</v>
      </c>
      <c r="AY463" s="244" t="str">
        <f t="shared" si="97"/>
        <v>&lt;Placemark&gt;&lt;name&gt;小学-4：鶴岡小学校&lt;/name&gt;&lt;Snippet maxLines="0"&gt;&lt;/Snippet&gt;&lt;description&gt;&lt;![CDATA[名称：小学-4：鶴岡小学校&lt;br&gt;住所：佐伯市鶴岡町3丁目7番1号&lt;br&gt;施設分類：幼保・学校&lt;br&gt;TEL：0972-23-0267&lt;br&gt;：佐伯市&lt;br&gt;：読み：つるおか&lt;br&gt;：&lt;br&gt;]]&gt;&lt;/description&gt;&lt;Style&gt;&lt;IconStyle&gt;&lt;color&gt;FFFFFFFF&lt;/color&gt;&lt;scale&gt;1&lt;/scale&gt;&lt;heading&gt;0&lt;/heading&gt;&lt;Icon&gt;&lt;href&gt;https://cyberjapandata.gsi.go.jp/portal/sys/v4/symbols/501.png&lt;/href&gt;&lt;/Icon&gt;&lt;/IconStyle&gt;&lt;/Style&gt;&lt;Point&gt;&lt;coordinates&gt;131.874708051525,32.9608493357902&lt;/coordinates&gt;&lt;/Point&gt;&lt;/Placemark&gt;</v>
      </c>
    </row>
    <row r="464" spans="1:51">
      <c r="A464" s="198">
        <v>459</v>
      </c>
      <c r="B464" s="211" t="s">
        <v>5155</v>
      </c>
      <c r="C464" s="4" t="str">
        <f t="shared" si="94"/>
        <v>名称：小学-5：上堅田小学校&lt;br&gt;住所：佐伯市大字長谷9118番地&lt;br&gt;施設分類：幼保・学校&lt;br&gt;TEL：0972-23-4376&lt;br&gt;：佐伯市&lt;br&gt;：読み：かみかたた&lt;br&gt;：&lt;br&gt;</v>
      </c>
      <c r="D464" s="211"/>
      <c r="E464" s="245"/>
      <c r="F464" s="202" t="s">
        <v>4749</v>
      </c>
      <c r="G464" s="202">
        <v>32.937717276923998</v>
      </c>
      <c r="H464" s="202">
        <v>131.88132894480799</v>
      </c>
      <c r="I464" s="245" t="s">
        <v>3452</v>
      </c>
      <c r="J464" s="245" t="s">
        <v>309</v>
      </c>
      <c r="K464" s="240" t="s">
        <v>2635</v>
      </c>
      <c r="L464" s="240" t="s">
        <v>403</v>
      </c>
      <c r="M464" s="240" t="s">
        <v>3509</v>
      </c>
      <c r="N464" s="240"/>
      <c r="O464" s="4" t="s">
        <v>4338</v>
      </c>
      <c r="P464" s="246">
        <v>1</v>
      </c>
      <c r="Q464" s="246"/>
      <c r="R464" s="246" t="str">
        <f t="shared" si="91"/>
        <v>FFFFFFFF</v>
      </c>
      <c r="S464" s="202">
        <v>100</v>
      </c>
      <c r="T464" s="202">
        <v>100</v>
      </c>
      <c r="U464" s="202">
        <v>100</v>
      </c>
      <c r="V464" s="202">
        <v>100</v>
      </c>
      <c r="X464" s="242"/>
      <c r="Z464" s="239">
        <f t="shared" si="95"/>
        <v>0</v>
      </c>
      <c r="AA464" s="253" t="s">
        <v>4179</v>
      </c>
      <c r="AB464" s="265" t="str">
        <f t="shared" si="98"/>
        <v>小学-5：上堅田小学校</v>
      </c>
      <c r="AC464" s="254" t="s">
        <v>4194</v>
      </c>
      <c r="AD464" s="254" t="s">
        <v>4181</v>
      </c>
      <c r="AE464" s="254">
        <f t="shared" si="99"/>
        <v>0</v>
      </c>
      <c r="AF464" s="254" t="s">
        <v>4182</v>
      </c>
      <c r="AG464" s="254" t="s">
        <v>4183</v>
      </c>
      <c r="AH464" s="74" t="str">
        <f t="shared" si="100"/>
        <v>名称：小学-5：上堅田小学校&lt;br&gt;住所：佐伯市大字長谷9118番地&lt;br&gt;施設分類：幼保・学校&lt;br&gt;TEL：0972-23-4376&lt;br&gt;：佐伯市&lt;br&gt;：読み：かみかたた&lt;br&gt;：&lt;br&gt;</v>
      </c>
      <c r="AI464" s="255" t="s">
        <v>4184</v>
      </c>
      <c r="AJ464" s="253" t="str">
        <f t="shared" si="92"/>
        <v>FFFFFFFF</v>
      </c>
      <c r="AK464" s="253" t="s">
        <v>4185</v>
      </c>
      <c r="AL464" s="265">
        <f t="shared" si="93"/>
        <v>1</v>
      </c>
      <c r="AM464" s="253" t="s">
        <v>4186</v>
      </c>
      <c r="AN464" s="253" t="s">
        <v>4187</v>
      </c>
      <c r="AO464" s="254">
        <f t="shared" si="96"/>
        <v>0</v>
      </c>
      <c r="AP464" s="253" t="s">
        <v>4188</v>
      </c>
      <c r="AQ464" s="74" t="str">
        <f t="shared" si="101"/>
        <v>https://cyberjapandata.gsi.go.jp/portal/sys/v4/symbols/501.png</v>
      </c>
      <c r="AR464" s="254" t="s">
        <v>4189</v>
      </c>
      <c r="AS464" s="254" t="s">
        <v>4190</v>
      </c>
      <c r="AT464" s="265">
        <f t="shared" si="102"/>
        <v>131.88132894480799</v>
      </c>
      <c r="AU464" s="254" t="s">
        <v>4191</v>
      </c>
      <c r="AV464" s="265">
        <f t="shared" si="103"/>
        <v>32.937717276923998</v>
      </c>
      <c r="AW464" s="254" t="s">
        <v>4192</v>
      </c>
      <c r="AX464" s="254" t="s">
        <v>4193</v>
      </c>
      <c r="AY464" s="244" t="str">
        <f t="shared" si="97"/>
        <v>&lt;Placemark&gt;&lt;name&gt;小学-5：上堅田小学校&lt;/name&gt;&lt;Snippet maxLines="0"&gt;&lt;/Snippet&gt;&lt;description&gt;&lt;![CDATA[名称：小学-5：上堅田小学校&lt;br&gt;住所：佐伯市大字長谷9118番地&lt;br&gt;施設分類：幼保・学校&lt;br&gt;TEL：0972-23-4376&lt;br&gt;：佐伯市&lt;br&gt;：読み：かみかたた&lt;br&gt;：&lt;br&gt;]]&gt;&lt;/description&gt;&lt;Style&gt;&lt;IconStyle&gt;&lt;color&gt;FFFFFFFF&lt;/color&gt;&lt;scale&gt;1&lt;/scale&gt;&lt;heading&gt;0&lt;/heading&gt;&lt;Icon&gt;&lt;href&gt;https://cyberjapandata.gsi.go.jp/portal/sys/v4/symbols/501.png&lt;/href&gt;&lt;/Icon&gt;&lt;/IconStyle&gt;&lt;/Style&gt;&lt;Point&gt;&lt;coordinates&gt;131.881328944808,32.937717276924&lt;/coordinates&gt;&lt;/Point&gt;&lt;/Placemark&gt;</v>
      </c>
    </row>
    <row r="465" spans="1:51">
      <c r="A465" s="198">
        <v>460</v>
      </c>
      <c r="B465" s="211" t="s">
        <v>5154</v>
      </c>
      <c r="C465" s="4" t="str">
        <f t="shared" si="94"/>
        <v>名称：小学-6：八幡小学校&lt;br&gt;住所：佐伯市大字戸穴2942番地&lt;br&gt;施設分類：幼保・学校&lt;br&gt;TEL：0972-27-8004&lt;br&gt;：佐伯市&lt;br&gt;：読み：やはた&lt;br&gt;：&lt;br&gt;</v>
      </c>
      <c r="D465" s="211"/>
      <c r="E465" s="202"/>
      <c r="F465" s="202" t="s">
        <v>4750</v>
      </c>
      <c r="G465" s="202">
        <v>33.003568259870001</v>
      </c>
      <c r="H465" s="202">
        <v>131.89193583442301</v>
      </c>
      <c r="I465" s="202" t="s">
        <v>3452</v>
      </c>
      <c r="J465" s="202" t="s">
        <v>2667</v>
      </c>
      <c r="K465" s="240" t="s">
        <v>2636</v>
      </c>
      <c r="L465" s="240" t="s">
        <v>403</v>
      </c>
      <c r="M465" s="240" t="s">
        <v>3460</v>
      </c>
      <c r="N465" s="240"/>
      <c r="O465" s="4" t="s">
        <v>4338</v>
      </c>
      <c r="P465" s="246">
        <v>1</v>
      </c>
      <c r="Q465" s="246"/>
      <c r="R465" s="246" t="str">
        <f t="shared" si="91"/>
        <v>FFFFFFFF</v>
      </c>
      <c r="S465" s="202">
        <v>100</v>
      </c>
      <c r="T465" s="202">
        <v>100</v>
      </c>
      <c r="U465" s="202">
        <v>100</v>
      </c>
      <c r="V465" s="202">
        <v>100</v>
      </c>
      <c r="X465" s="242"/>
      <c r="Z465" s="239">
        <f t="shared" si="95"/>
        <v>0</v>
      </c>
      <c r="AA465" s="253" t="s">
        <v>4179</v>
      </c>
      <c r="AB465" s="265" t="str">
        <f t="shared" si="98"/>
        <v>小学-6：八幡小学校</v>
      </c>
      <c r="AC465" s="254" t="s">
        <v>4194</v>
      </c>
      <c r="AD465" s="254" t="s">
        <v>4181</v>
      </c>
      <c r="AE465" s="254">
        <f t="shared" si="99"/>
        <v>0</v>
      </c>
      <c r="AF465" s="254" t="s">
        <v>4182</v>
      </c>
      <c r="AG465" s="254" t="s">
        <v>4183</v>
      </c>
      <c r="AH465" s="74" t="str">
        <f t="shared" si="100"/>
        <v>名称：小学-6：八幡小学校&lt;br&gt;住所：佐伯市大字戸穴2942番地&lt;br&gt;施設分類：幼保・学校&lt;br&gt;TEL：0972-27-8004&lt;br&gt;：佐伯市&lt;br&gt;：読み：やはた&lt;br&gt;：&lt;br&gt;</v>
      </c>
      <c r="AI465" s="255" t="s">
        <v>4184</v>
      </c>
      <c r="AJ465" s="253" t="str">
        <f t="shared" si="92"/>
        <v>FFFFFFFF</v>
      </c>
      <c r="AK465" s="253" t="s">
        <v>4185</v>
      </c>
      <c r="AL465" s="265">
        <f t="shared" si="93"/>
        <v>1</v>
      </c>
      <c r="AM465" s="253" t="s">
        <v>4186</v>
      </c>
      <c r="AN465" s="253" t="s">
        <v>4187</v>
      </c>
      <c r="AO465" s="254">
        <f t="shared" si="96"/>
        <v>0</v>
      </c>
      <c r="AP465" s="253" t="s">
        <v>4188</v>
      </c>
      <c r="AQ465" s="74" t="str">
        <f t="shared" si="101"/>
        <v>https://cyberjapandata.gsi.go.jp/portal/sys/v4/symbols/501.png</v>
      </c>
      <c r="AR465" s="254" t="s">
        <v>4189</v>
      </c>
      <c r="AS465" s="254" t="s">
        <v>4190</v>
      </c>
      <c r="AT465" s="265">
        <f t="shared" si="102"/>
        <v>131.89193583442301</v>
      </c>
      <c r="AU465" s="254" t="s">
        <v>4191</v>
      </c>
      <c r="AV465" s="265">
        <f t="shared" si="103"/>
        <v>33.003568259870001</v>
      </c>
      <c r="AW465" s="254" t="s">
        <v>4192</v>
      </c>
      <c r="AX465" s="254" t="s">
        <v>4193</v>
      </c>
      <c r="AY465" s="244" t="str">
        <f t="shared" si="97"/>
        <v>&lt;Placemark&gt;&lt;name&gt;小学-6：八幡小学校&lt;/name&gt;&lt;Snippet maxLines="0"&gt;&lt;/Snippet&gt;&lt;description&gt;&lt;![CDATA[名称：小学-6：八幡小学校&lt;br&gt;住所：佐伯市大字戸穴2942番地&lt;br&gt;施設分類：幼保・学校&lt;br&gt;TEL：0972-27-8004&lt;br&gt;：佐伯市&lt;br&gt;：読み：やはた&lt;br&gt;：&lt;br&gt;]]&gt;&lt;/description&gt;&lt;Style&gt;&lt;IconStyle&gt;&lt;color&gt;FFFFFFFF&lt;/color&gt;&lt;scale&gt;1&lt;/scale&gt;&lt;heading&gt;0&lt;/heading&gt;&lt;Icon&gt;&lt;href&gt;https://cyberjapandata.gsi.go.jp/portal/sys/v4/symbols/501.png&lt;/href&gt;&lt;/Icon&gt;&lt;/IconStyle&gt;&lt;/Style&gt;&lt;Point&gt;&lt;coordinates&gt;131.891935834423,33.00356825987&lt;/coordinates&gt;&lt;/Point&gt;&lt;/Placemark&gt;</v>
      </c>
    </row>
    <row r="466" spans="1:51">
      <c r="A466" s="198">
        <v>461</v>
      </c>
      <c r="B466" s="211" t="s">
        <v>5153</v>
      </c>
      <c r="C466" s="4" t="str">
        <f t="shared" si="94"/>
        <v>名称：小学-7：下堅田小学校&lt;br&gt;住所：佐伯市大字堅田5521番地&lt;br&gt;施設分類：幼保・学校&lt;br&gt;TEL：0972-23-1535&lt;br&gt;：佐伯市&lt;br&gt;：読み：しもかたた&lt;br&gt;：&lt;br&gt;</v>
      </c>
      <c r="D466" s="211"/>
      <c r="E466" s="202"/>
      <c r="F466" s="202" t="s">
        <v>4751</v>
      </c>
      <c r="G466" s="202">
        <v>32.924932715681202</v>
      </c>
      <c r="H466" s="202">
        <v>131.87528232143899</v>
      </c>
      <c r="I466" s="202" t="s">
        <v>3452</v>
      </c>
      <c r="J466" s="202" t="s">
        <v>218</v>
      </c>
      <c r="K466" s="240" t="s">
        <v>2637</v>
      </c>
      <c r="L466" s="240" t="s">
        <v>403</v>
      </c>
      <c r="M466" s="240" t="s">
        <v>3512</v>
      </c>
      <c r="N466" s="240"/>
      <c r="O466" s="4" t="s">
        <v>4338</v>
      </c>
      <c r="P466" s="246">
        <v>1</v>
      </c>
      <c r="Q466" s="246"/>
      <c r="R466" s="246" t="str">
        <f t="shared" si="91"/>
        <v>FFFFFFFF</v>
      </c>
      <c r="S466" s="202">
        <v>100</v>
      </c>
      <c r="T466" s="202">
        <v>100</v>
      </c>
      <c r="U466" s="202">
        <v>100</v>
      </c>
      <c r="V466" s="202">
        <v>100</v>
      </c>
      <c r="X466" s="242"/>
      <c r="Z466" s="239">
        <f t="shared" si="95"/>
        <v>0</v>
      </c>
      <c r="AA466" s="253" t="s">
        <v>4179</v>
      </c>
      <c r="AB466" s="265" t="str">
        <f t="shared" si="98"/>
        <v>小学-7：下堅田小学校</v>
      </c>
      <c r="AC466" s="254" t="s">
        <v>4194</v>
      </c>
      <c r="AD466" s="254" t="s">
        <v>4181</v>
      </c>
      <c r="AE466" s="254">
        <f t="shared" si="99"/>
        <v>0</v>
      </c>
      <c r="AF466" s="254" t="s">
        <v>4182</v>
      </c>
      <c r="AG466" s="254" t="s">
        <v>4183</v>
      </c>
      <c r="AH466" s="74" t="str">
        <f t="shared" si="100"/>
        <v>名称：小学-7：下堅田小学校&lt;br&gt;住所：佐伯市大字堅田5521番地&lt;br&gt;施設分類：幼保・学校&lt;br&gt;TEL：0972-23-1535&lt;br&gt;：佐伯市&lt;br&gt;：読み：しもかたた&lt;br&gt;：&lt;br&gt;</v>
      </c>
      <c r="AI466" s="255" t="s">
        <v>4184</v>
      </c>
      <c r="AJ466" s="253" t="str">
        <f t="shared" si="92"/>
        <v>FFFFFFFF</v>
      </c>
      <c r="AK466" s="253" t="s">
        <v>4185</v>
      </c>
      <c r="AL466" s="265">
        <f t="shared" si="93"/>
        <v>1</v>
      </c>
      <c r="AM466" s="253" t="s">
        <v>4186</v>
      </c>
      <c r="AN466" s="253" t="s">
        <v>4187</v>
      </c>
      <c r="AO466" s="254">
        <f t="shared" si="96"/>
        <v>0</v>
      </c>
      <c r="AP466" s="253" t="s">
        <v>4188</v>
      </c>
      <c r="AQ466" s="74" t="str">
        <f t="shared" si="101"/>
        <v>https://cyberjapandata.gsi.go.jp/portal/sys/v4/symbols/501.png</v>
      </c>
      <c r="AR466" s="254" t="s">
        <v>4189</v>
      </c>
      <c r="AS466" s="254" t="s">
        <v>4190</v>
      </c>
      <c r="AT466" s="265">
        <f t="shared" si="102"/>
        <v>131.87528232143899</v>
      </c>
      <c r="AU466" s="254" t="s">
        <v>4191</v>
      </c>
      <c r="AV466" s="265">
        <f t="shared" si="103"/>
        <v>32.924932715681202</v>
      </c>
      <c r="AW466" s="254" t="s">
        <v>4192</v>
      </c>
      <c r="AX466" s="254" t="s">
        <v>4193</v>
      </c>
      <c r="AY466" s="244" t="str">
        <f t="shared" si="97"/>
        <v>&lt;Placemark&gt;&lt;name&gt;小学-7：下堅田小学校&lt;/name&gt;&lt;Snippet maxLines="0"&gt;&lt;/Snippet&gt;&lt;description&gt;&lt;![CDATA[名称：小学-7：下堅田小学校&lt;br&gt;住所：佐伯市大字堅田5521番地&lt;br&gt;施設分類：幼保・学校&lt;br&gt;TEL：0972-23-1535&lt;br&gt;：佐伯市&lt;br&gt;：読み：しもかたた&lt;br&gt;：&lt;br&gt;]]&gt;&lt;/description&gt;&lt;Style&gt;&lt;IconStyle&gt;&lt;color&gt;FFFFFFFF&lt;/color&gt;&lt;scale&gt;1&lt;/scale&gt;&lt;heading&gt;0&lt;/heading&gt;&lt;Icon&gt;&lt;href&gt;https://cyberjapandata.gsi.go.jp/portal/sys/v4/symbols/501.png&lt;/href&gt;&lt;/Icon&gt;&lt;/IconStyle&gt;&lt;/Style&gt;&lt;Point&gt;&lt;coordinates&gt;131.875282321439,32.9249327156812&lt;/coordinates&gt;&lt;/Point&gt;&lt;/Placemark&gt;</v>
      </c>
    </row>
    <row r="467" spans="1:51">
      <c r="A467" s="198">
        <v>462</v>
      </c>
      <c r="B467" s="211" t="s">
        <v>5152</v>
      </c>
      <c r="C467" s="4" t="str">
        <f t="shared" si="94"/>
        <v>名称：小学-8：木立小学校&lt;br&gt;住所：佐伯市大字木立4480番地&lt;br&gt;施設分類：幼保・学校&lt;br&gt;TEL：0972-29-2222&lt;br&gt;：佐伯市&lt;br&gt;：読み：きたち&lt;br&gt;：&lt;br&gt;</v>
      </c>
      <c r="D467" s="211"/>
      <c r="E467" s="202"/>
      <c r="F467" s="202" t="s">
        <v>4752</v>
      </c>
      <c r="G467" s="202">
        <v>32.920145543747601</v>
      </c>
      <c r="H467" s="202">
        <v>131.93088170001201</v>
      </c>
      <c r="I467" s="202" t="s">
        <v>3452</v>
      </c>
      <c r="J467" s="202" t="s">
        <v>313</v>
      </c>
      <c r="K467" s="240" t="s">
        <v>2638</v>
      </c>
      <c r="L467" s="240" t="s">
        <v>403</v>
      </c>
      <c r="M467" s="240" t="s">
        <v>3514</v>
      </c>
      <c r="N467" s="240"/>
      <c r="O467" s="4" t="s">
        <v>4338</v>
      </c>
      <c r="P467" s="246">
        <v>1</v>
      </c>
      <c r="Q467" s="246"/>
      <c r="R467" s="246" t="str">
        <f t="shared" si="91"/>
        <v>FFFFFFFF</v>
      </c>
      <c r="S467" s="202">
        <v>100</v>
      </c>
      <c r="T467" s="202">
        <v>100</v>
      </c>
      <c r="U467" s="202">
        <v>100</v>
      </c>
      <c r="V467" s="202">
        <v>100</v>
      </c>
      <c r="X467" s="242"/>
      <c r="Z467" s="239">
        <f t="shared" si="95"/>
        <v>0</v>
      </c>
      <c r="AA467" s="253" t="s">
        <v>4179</v>
      </c>
      <c r="AB467" s="265" t="str">
        <f t="shared" si="98"/>
        <v>小学-8：木立小学校</v>
      </c>
      <c r="AC467" s="254" t="s">
        <v>4194</v>
      </c>
      <c r="AD467" s="254" t="s">
        <v>4181</v>
      </c>
      <c r="AE467" s="254">
        <f t="shared" si="99"/>
        <v>0</v>
      </c>
      <c r="AF467" s="254" t="s">
        <v>4182</v>
      </c>
      <c r="AG467" s="254" t="s">
        <v>4183</v>
      </c>
      <c r="AH467" s="74" t="str">
        <f t="shared" si="100"/>
        <v>名称：小学-8：木立小学校&lt;br&gt;住所：佐伯市大字木立4480番地&lt;br&gt;施設分類：幼保・学校&lt;br&gt;TEL：0972-29-2222&lt;br&gt;：佐伯市&lt;br&gt;：読み：きたち&lt;br&gt;：&lt;br&gt;</v>
      </c>
      <c r="AI467" s="255" t="s">
        <v>4184</v>
      </c>
      <c r="AJ467" s="253" t="str">
        <f t="shared" si="92"/>
        <v>FFFFFFFF</v>
      </c>
      <c r="AK467" s="253" t="s">
        <v>4185</v>
      </c>
      <c r="AL467" s="265">
        <f t="shared" si="93"/>
        <v>1</v>
      </c>
      <c r="AM467" s="253" t="s">
        <v>4186</v>
      </c>
      <c r="AN467" s="253" t="s">
        <v>4187</v>
      </c>
      <c r="AO467" s="254">
        <f t="shared" si="96"/>
        <v>0</v>
      </c>
      <c r="AP467" s="253" t="s">
        <v>4188</v>
      </c>
      <c r="AQ467" s="74" t="str">
        <f t="shared" si="101"/>
        <v>https://cyberjapandata.gsi.go.jp/portal/sys/v4/symbols/501.png</v>
      </c>
      <c r="AR467" s="254" t="s">
        <v>4189</v>
      </c>
      <c r="AS467" s="254" t="s">
        <v>4190</v>
      </c>
      <c r="AT467" s="265">
        <f t="shared" si="102"/>
        <v>131.93088170001201</v>
      </c>
      <c r="AU467" s="254" t="s">
        <v>4191</v>
      </c>
      <c r="AV467" s="265">
        <f t="shared" si="103"/>
        <v>32.920145543747601</v>
      </c>
      <c r="AW467" s="254" t="s">
        <v>4192</v>
      </c>
      <c r="AX467" s="254" t="s">
        <v>4193</v>
      </c>
      <c r="AY467" s="244" t="str">
        <f t="shared" si="97"/>
        <v>&lt;Placemark&gt;&lt;name&gt;小学-8：木立小学校&lt;/name&gt;&lt;Snippet maxLines="0"&gt;&lt;/Snippet&gt;&lt;description&gt;&lt;![CDATA[名称：小学-8：木立小学校&lt;br&gt;住所：佐伯市大字木立4480番地&lt;br&gt;施設分類：幼保・学校&lt;br&gt;TEL：0972-29-2222&lt;br&gt;：佐伯市&lt;br&gt;：読み：きたち&lt;br&gt;：&lt;br&gt;]]&gt;&lt;/description&gt;&lt;Style&gt;&lt;IconStyle&gt;&lt;color&gt;FFFFFFFF&lt;/color&gt;&lt;scale&gt;1&lt;/scale&gt;&lt;heading&gt;0&lt;/heading&gt;&lt;Icon&gt;&lt;href&gt;https://cyberjapandata.gsi.go.jp/portal/sys/v4/symbols/501.png&lt;/href&gt;&lt;/Icon&gt;&lt;/IconStyle&gt;&lt;/Style&gt;&lt;Point&gt;&lt;coordinates&gt;131.930881700012,32.9201455437476&lt;/coordinates&gt;&lt;/Point&gt;&lt;/Placemark&gt;</v>
      </c>
    </row>
    <row r="468" spans="1:51">
      <c r="A468" s="198">
        <v>463</v>
      </c>
      <c r="B468" s="211" t="s">
        <v>5151</v>
      </c>
      <c r="C468" s="4" t="str">
        <f t="shared" si="94"/>
        <v>名称：小学-9：東雲小学校&lt;br&gt;住所：佐伯市上浦大字浅海井浦3番地&lt;br&gt;施設分類：幼保・学校&lt;br&gt;TEL：0972-32-2032&lt;br&gt;：佐伯市&lt;br&gt;：読み：しののめ&lt;br&gt;：&lt;br&gt;</v>
      </c>
      <c r="D468" s="211"/>
      <c r="E468" s="202"/>
      <c r="F468" s="202" t="s">
        <v>4753</v>
      </c>
      <c r="G468" s="202">
        <v>33.046606454743298</v>
      </c>
      <c r="H468" s="202">
        <v>131.925809030116</v>
      </c>
      <c r="I468" s="202" t="s">
        <v>3452</v>
      </c>
      <c r="J468" s="202" t="s">
        <v>306</v>
      </c>
      <c r="K468" s="240" t="s">
        <v>2639</v>
      </c>
      <c r="L468" s="240" t="s">
        <v>403</v>
      </c>
      <c r="M468" s="240" t="s">
        <v>3516</v>
      </c>
      <c r="N468" s="240"/>
      <c r="O468" s="4" t="s">
        <v>4338</v>
      </c>
      <c r="P468" s="246">
        <v>1</v>
      </c>
      <c r="Q468" s="246"/>
      <c r="R468" s="246" t="str">
        <f t="shared" si="91"/>
        <v>FFFFFFFF</v>
      </c>
      <c r="S468" s="202">
        <v>100</v>
      </c>
      <c r="T468" s="202">
        <v>100</v>
      </c>
      <c r="U468" s="202">
        <v>100</v>
      </c>
      <c r="V468" s="202">
        <v>100</v>
      </c>
      <c r="X468" s="242"/>
      <c r="Z468" s="239">
        <f t="shared" si="95"/>
        <v>0</v>
      </c>
      <c r="AA468" s="253" t="s">
        <v>4179</v>
      </c>
      <c r="AB468" s="265" t="str">
        <f t="shared" si="98"/>
        <v>小学-9：東雲小学校</v>
      </c>
      <c r="AC468" s="254" t="s">
        <v>4194</v>
      </c>
      <c r="AD468" s="254" t="s">
        <v>4181</v>
      </c>
      <c r="AE468" s="254">
        <f t="shared" si="99"/>
        <v>0</v>
      </c>
      <c r="AF468" s="254" t="s">
        <v>4182</v>
      </c>
      <c r="AG468" s="254" t="s">
        <v>4183</v>
      </c>
      <c r="AH468" s="74" t="str">
        <f t="shared" si="100"/>
        <v>名称：小学-9：東雲小学校&lt;br&gt;住所：佐伯市上浦大字浅海井浦3番地&lt;br&gt;施設分類：幼保・学校&lt;br&gt;TEL：0972-32-2032&lt;br&gt;：佐伯市&lt;br&gt;：読み：しののめ&lt;br&gt;：&lt;br&gt;</v>
      </c>
      <c r="AI468" s="255" t="s">
        <v>4184</v>
      </c>
      <c r="AJ468" s="253" t="str">
        <f t="shared" si="92"/>
        <v>FFFFFFFF</v>
      </c>
      <c r="AK468" s="253" t="s">
        <v>4185</v>
      </c>
      <c r="AL468" s="265">
        <f t="shared" si="93"/>
        <v>1</v>
      </c>
      <c r="AM468" s="253" t="s">
        <v>4186</v>
      </c>
      <c r="AN468" s="253" t="s">
        <v>4187</v>
      </c>
      <c r="AO468" s="254">
        <f t="shared" si="96"/>
        <v>0</v>
      </c>
      <c r="AP468" s="253" t="s">
        <v>4188</v>
      </c>
      <c r="AQ468" s="74" t="str">
        <f t="shared" si="101"/>
        <v>https://cyberjapandata.gsi.go.jp/portal/sys/v4/symbols/501.png</v>
      </c>
      <c r="AR468" s="254" t="s">
        <v>4189</v>
      </c>
      <c r="AS468" s="254" t="s">
        <v>4190</v>
      </c>
      <c r="AT468" s="265">
        <f t="shared" si="102"/>
        <v>131.925809030116</v>
      </c>
      <c r="AU468" s="254" t="s">
        <v>4191</v>
      </c>
      <c r="AV468" s="265">
        <f t="shared" si="103"/>
        <v>33.046606454743298</v>
      </c>
      <c r="AW468" s="254" t="s">
        <v>4192</v>
      </c>
      <c r="AX468" s="254" t="s">
        <v>4193</v>
      </c>
      <c r="AY468" s="244" t="str">
        <f t="shared" si="97"/>
        <v>&lt;Placemark&gt;&lt;name&gt;小学-9：東雲小学校&lt;/name&gt;&lt;Snippet maxLines="0"&gt;&lt;/Snippet&gt;&lt;description&gt;&lt;![CDATA[名称：小学-9：東雲小学校&lt;br&gt;住所：佐伯市上浦大字浅海井浦3番地&lt;br&gt;施設分類：幼保・学校&lt;br&gt;TEL：0972-32-2032&lt;br&gt;：佐伯市&lt;br&gt;：読み：しののめ&lt;br&gt;：&lt;br&gt;]]&gt;&lt;/description&gt;&lt;Style&gt;&lt;IconStyle&gt;&lt;color&gt;FFFFFFFF&lt;/color&gt;&lt;scale&gt;1&lt;/scale&gt;&lt;heading&gt;0&lt;/heading&gt;&lt;Icon&gt;&lt;href&gt;https://cyberjapandata.gsi.go.jp/portal/sys/v4/symbols/501.png&lt;/href&gt;&lt;/Icon&gt;&lt;/IconStyle&gt;&lt;/Style&gt;&lt;Point&gt;&lt;coordinates&gt;131.925809030116,33.0466064547433&lt;/coordinates&gt;&lt;/Point&gt;&lt;/Placemark&gt;</v>
      </c>
    </row>
    <row r="469" spans="1:51">
      <c r="A469" s="198">
        <v>464</v>
      </c>
      <c r="B469" s="211" t="s">
        <v>5150</v>
      </c>
      <c r="C469" s="4" t="str">
        <f t="shared" si="94"/>
        <v>名称：小学-10：切畑小学校&lt;br&gt;住所：佐伯市弥生大字門田1328番地&lt;br&gt;施設分類：幼保・学校&lt;br&gt;TEL：0972-46-0032&lt;br&gt;：佐伯市&lt;br&gt;：読み：きりはた&lt;br&gt;：&lt;br&gt;</v>
      </c>
      <c r="D469" s="211"/>
      <c r="E469" s="245"/>
      <c r="F469" s="202" t="s">
        <v>4754</v>
      </c>
      <c r="G469" s="202">
        <v>32.953312983592298</v>
      </c>
      <c r="H469" s="202">
        <v>131.837929237125</v>
      </c>
      <c r="I469" s="245" t="s">
        <v>3452</v>
      </c>
      <c r="J469" s="245" t="s">
        <v>324</v>
      </c>
      <c r="K469" s="240" t="s">
        <v>2640</v>
      </c>
      <c r="L469" s="240" t="s">
        <v>403</v>
      </c>
      <c r="M469" s="240" t="s">
        <v>3518</v>
      </c>
      <c r="N469" s="240"/>
      <c r="O469" s="4" t="s">
        <v>4338</v>
      </c>
      <c r="P469" s="246">
        <v>1</v>
      </c>
      <c r="Q469" s="246"/>
      <c r="R469" s="246" t="str">
        <f t="shared" si="91"/>
        <v>FFFFFFFF</v>
      </c>
      <c r="S469" s="202">
        <v>100</v>
      </c>
      <c r="T469" s="202">
        <v>100</v>
      </c>
      <c r="U469" s="202">
        <v>100</v>
      </c>
      <c r="V469" s="202">
        <v>100</v>
      </c>
      <c r="X469" s="242"/>
      <c r="Z469" s="239">
        <f t="shared" si="95"/>
        <v>0</v>
      </c>
      <c r="AA469" s="253" t="s">
        <v>4179</v>
      </c>
      <c r="AB469" s="265" t="str">
        <f t="shared" si="98"/>
        <v>小学-10：切畑小学校</v>
      </c>
      <c r="AC469" s="254" t="s">
        <v>4194</v>
      </c>
      <c r="AD469" s="254" t="s">
        <v>4181</v>
      </c>
      <c r="AE469" s="254">
        <f t="shared" si="99"/>
        <v>0</v>
      </c>
      <c r="AF469" s="254" t="s">
        <v>4182</v>
      </c>
      <c r="AG469" s="254" t="s">
        <v>4183</v>
      </c>
      <c r="AH469" s="74" t="str">
        <f t="shared" si="100"/>
        <v>名称：小学-10：切畑小学校&lt;br&gt;住所：佐伯市弥生大字門田1328番地&lt;br&gt;施設分類：幼保・学校&lt;br&gt;TEL：0972-46-0032&lt;br&gt;：佐伯市&lt;br&gt;：読み：きりはた&lt;br&gt;：&lt;br&gt;</v>
      </c>
      <c r="AI469" s="255" t="s">
        <v>4184</v>
      </c>
      <c r="AJ469" s="253" t="str">
        <f t="shared" si="92"/>
        <v>FFFFFFFF</v>
      </c>
      <c r="AK469" s="253" t="s">
        <v>4185</v>
      </c>
      <c r="AL469" s="265">
        <f t="shared" si="93"/>
        <v>1</v>
      </c>
      <c r="AM469" s="253" t="s">
        <v>4186</v>
      </c>
      <c r="AN469" s="253" t="s">
        <v>4187</v>
      </c>
      <c r="AO469" s="254">
        <f t="shared" si="96"/>
        <v>0</v>
      </c>
      <c r="AP469" s="253" t="s">
        <v>4188</v>
      </c>
      <c r="AQ469" s="74" t="str">
        <f t="shared" si="101"/>
        <v>https://cyberjapandata.gsi.go.jp/portal/sys/v4/symbols/501.png</v>
      </c>
      <c r="AR469" s="254" t="s">
        <v>4189</v>
      </c>
      <c r="AS469" s="254" t="s">
        <v>4190</v>
      </c>
      <c r="AT469" s="265">
        <f t="shared" si="102"/>
        <v>131.837929237125</v>
      </c>
      <c r="AU469" s="254" t="s">
        <v>4191</v>
      </c>
      <c r="AV469" s="265">
        <f t="shared" si="103"/>
        <v>32.953312983592298</v>
      </c>
      <c r="AW469" s="254" t="s">
        <v>4192</v>
      </c>
      <c r="AX469" s="254" t="s">
        <v>4193</v>
      </c>
      <c r="AY469" s="244" t="str">
        <f t="shared" si="97"/>
        <v>&lt;Placemark&gt;&lt;name&gt;小学-10：切畑小学校&lt;/name&gt;&lt;Snippet maxLines="0"&gt;&lt;/Snippet&gt;&lt;description&gt;&lt;![CDATA[名称：小学-10：切畑小学校&lt;br&gt;住所：佐伯市弥生大字門田1328番地&lt;br&gt;施設分類：幼保・学校&lt;br&gt;TEL：0972-46-0032&lt;br&gt;：佐伯市&lt;br&gt;：読み：きりはた&lt;br&gt;：&lt;br&gt;]]&gt;&lt;/description&gt;&lt;Style&gt;&lt;IconStyle&gt;&lt;color&gt;FFFFFFFF&lt;/color&gt;&lt;scale&gt;1&lt;/scale&gt;&lt;heading&gt;0&lt;/heading&gt;&lt;Icon&gt;&lt;href&gt;https://cyberjapandata.gsi.go.jp/portal/sys/v4/symbols/501.png&lt;/href&gt;&lt;/Icon&gt;&lt;/IconStyle&gt;&lt;/Style&gt;&lt;Point&gt;&lt;coordinates&gt;131.837929237125,32.9533129835923&lt;/coordinates&gt;&lt;/Point&gt;&lt;/Placemark&gt;</v>
      </c>
    </row>
    <row r="470" spans="1:51">
      <c r="A470" s="198">
        <v>465</v>
      </c>
      <c r="B470" s="211" t="s">
        <v>5149</v>
      </c>
      <c r="C470" s="4" t="str">
        <f t="shared" si="94"/>
        <v>名称：小学-11：上野小学校&lt;br&gt;住所：佐伯市弥生大字上小倉456番地&lt;br&gt;施設分類：幼保・学校&lt;br&gt;TEL：0972-46-0078&lt;br&gt;：佐伯市&lt;br&gt;：読み：かみの&lt;br&gt;：&lt;br&gt;</v>
      </c>
      <c r="D470" s="211"/>
      <c r="E470" s="245"/>
      <c r="F470" s="202" t="s">
        <v>4755</v>
      </c>
      <c r="G470" s="202">
        <v>32.970488320065797</v>
      </c>
      <c r="H470" s="202">
        <v>131.83412970912599</v>
      </c>
      <c r="I470" s="245" t="s">
        <v>3452</v>
      </c>
      <c r="J470" s="245" t="s">
        <v>357</v>
      </c>
      <c r="K470" s="240" t="s">
        <v>2641</v>
      </c>
      <c r="L470" s="240" t="s">
        <v>403</v>
      </c>
      <c r="M470" s="240" t="s">
        <v>3520</v>
      </c>
      <c r="N470" s="240"/>
      <c r="O470" s="4" t="s">
        <v>4338</v>
      </c>
      <c r="P470" s="246">
        <v>1</v>
      </c>
      <c r="Q470" s="246"/>
      <c r="R470" s="246" t="str">
        <f t="shared" si="91"/>
        <v>FFFFFFFF</v>
      </c>
      <c r="S470" s="202">
        <v>100</v>
      </c>
      <c r="T470" s="202">
        <v>100</v>
      </c>
      <c r="U470" s="202">
        <v>100</v>
      </c>
      <c r="V470" s="202">
        <v>100</v>
      </c>
      <c r="X470" s="242"/>
      <c r="Z470" s="239">
        <f t="shared" si="95"/>
        <v>0</v>
      </c>
      <c r="AA470" s="253" t="s">
        <v>4179</v>
      </c>
      <c r="AB470" s="265" t="str">
        <f t="shared" si="98"/>
        <v>小学-11：上野小学校</v>
      </c>
      <c r="AC470" s="254" t="s">
        <v>4194</v>
      </c>
      <c r="AD470" s="254" t="s">
        <v>4181</v>
      </c>
      <c r="AE470" s="254">
        <f t="shared" si="99"/>
        <v>0</v>
      </c>
      <c r="AF470" s="254" t="s">
        <v>4182</v>
      </c>
      <c r="AG470" s="254" t="s">
        <v>4183</v>
      </c>
      <c r="AH470" s="74" t="str">
        <f t="shared" si="100"/>
        <v>名称：小学-11：上野小学校&lt;br&gt;住所：佐伯市弥生大字上小倉456番地&lt;br&gt;施設分類：幼保・学校&lt;br&gt;TEL：0972-46-0078&lt;br&gt;：佐伯市&lt;br&gt;：読み：かみの&lt;br&gt;：&lt;br&gt;</v>
      </c>
      <c r="AI470" s="255" t="s">
        <v>4184</v>
      </c>
      <c r="AJ470" s="253" t="str">
        <f t="shared" si="92"/>
        <v>FFFFFFFF</v>
      </c>
      <c r="AK470" s="253" t="s">
        <v>4185</v>
      </c>
      <c r="AL470" s="265">
        <f t="shared" si="93"/>
        <v>1</v>
      </c>
      <c r="AM470" s="253" t="s">
        <v>4186</v>
      </c>
      <c r="AN470" s="253" t="s">
        <v>4187</v>
      </c>
      <c r="AO470" s="254">
        <f t="shared" si="96"/>
        <v>0</v>
      </c>
      <c r="AP470" s="253" t="s">
        <v>4188</v>
      </c>
      <c r="AQ470" s="74" t="str">
        <f t="shared" si="101"/>
        <v>https://cyberjapandata.gsi.go.jp/portal/sys/v4/symbols/501.png</v>
      </c>
      <c r="AR470" s="254" t="s">
        <v>4189</v>
      </c>
      <c r="AS470" s="254" t="s">
        <v>4190</v>
      </c>
      <c r="AT470" s="265">
        <f t="shared" si="102"/>
        <v>131.83412970912599</v>
      </c>
      <c r="AU470" s="254" t="s">
        <v>4191</v>
      </c>
      <c r="AV470" s="265">
        <f t="shared" si="103"/>
        <v>32.970488320065797</v>
      </c>
      <c r="AW470" s="254" t="s">
        <v>4192</v>
      </c>
      <c r="AX470" s="254" t="s">
        <v>4193</v>
      </c>
      <c r="AY470" s="244" t="str">
        <f t="shared" si="97"/>
        <v>&lt;Placemark&gt;&lt;name&gt;小学-11：上野小学校&lt;/name&gt;&lt;Snippet maxLines="0"&gt;&lt;/Snippet&gt;&lt;description&gt;&lt;![CDATA[名称：小学-11：上野小学校&lt;br&gt;住所：佐伯市弥生大字上小倉456番地&lt;br&gt;施設分類：幼保・学校&lt;br&gt;TEL：0972-46-0078&lt;br&gt;：佐伯市&lt;br&gt;：読み：かみの&lt;br&gt;：&lt;br&gt;]]&gt;&lt;/description&gt;&lt;Style&gt;&lt;IconStyle&gt;&lt;color&gt;FFFFFFFF&lt;/color&gt;&lt;scale&gt;1&lt;/scale&gt;&lt;heading&gt;0&lt;/heading&gt;&lt;Icon&gt;&lt;href&gt;https://cyberjapandata.gsi.go.jp/portal/sys/v4/symbols/501.png&lt;/href&gt;&lt;/Icon&gt;&lt;/IconStyle&gt;&lt;/Style&gt;&lt;Point&gt;&lt;coordinates&gt;131.834129709126,32.9704883200658&lt;/coordinates&gt;&lt;/Point&gt;&lt;/Placemark&gt;</v>
      </c>
    </row>
    <row r="471" spans="1:51">
      <c r="A471" s="198">
        <v>466</v>
      </c>
      <c r="B471" s="211" t="s">
        <v>5148</v>
      </c>
      <c r="C471" s="4" t="str">
        <f t="shared" si="94"/>
        <v>名称：小学-12：明治小学校&lt;br&gt;住所：佐伯市弥生大字大坂本1135番地&lt;br&gt;施設分類：幼保・学校&lt;br&gt;TEL：0972-46-0010&lt;br&gt;：佐伯市&lt;br&gt;：読み：めいじ&lt;br&gt;：&lt;br&gt;</v>
      </c>
      <c r="D471" s="211"/>
      <c r="E471" s="202"/>
      <c r="F471" s="202" t="s">
        <v>4756</v>
      </c>
      <c r="G471" s="202">
        <v>32.981920521980797</v>
      </c>
      <c r="H471" s="202">
        <v>131.84938135643</v>
      </c>
      <c r="I471" s="202" t="s">
        <v>3452</v>
      </c>
      <c r="J471" s="202" t="s">
        <v>322</v>
      </c>
      <c r="K471" s="240" t="s">
        <v>2642</v>
      </c>
      <c r="L471" s="240" t="s">
        <v>403</v>
      </c>
      <c r="M471" s="240" t="s">
        <v>3522</v>
      </c>
      <c r="N471" s="240"/>
      <c r="O471" s="4" t="s">
        <v>4338</v>
      </c>
      <c r="P471" s="246">
        <v>1</v>
      </c>
      <c r="Q471" s="246"/>
      <c r="R471" s="246" t="str">
        <f t="shared" si="91"/>
        <v>FFFFFFFF</v>
      </c>
      <c r="S471" s="202">
        <v>100</v>
      </c>
      <c r="T471" s="202">
        <v>100</v>
      </c>
      <c r="U471" s="202">
        <v>100</v>
      </c>
      <c r="V471" s="202">
        <v>100</v>
      </c>
      <c r="X471" s="242"/>
      <c r="Z471" s="239">
        <f t="shared" si="95"/>
        <v>0</v>
      </c>
      <c r="AA471" s="253" t="s">
        <v>4179</v>
      </c>
      <c r="AB471" s="265" t="str">
        <f t="shared" si="98"/>
        <v>小学-12：明治小学校</v>
      </c>
      <c r="AC471" s="254" t="s">
        <v>4194</v>
      </c>
      <c r="AD471" s="254" t="s">
        <v>4181</v>
      </c>
      <c r="AE471" s="254">
        <f t="shared" si="99"/>
        <v>0</v>
      </c>
      <c r="AF471" s="254" t="s">
        <v>4182</v>
      </c>
      <c r="AG471" s="254" t="s">
        <v>4183</v>
      </c>
      <c r="AH471" s="74" t="str">
        <f t="shared" si="100"/>
        <v>名称：小学-12：明治小学校&lt;br&gt;住所：佐伯市弥生大字大坂本1135番地&lt;br&gt;施設分類：幼保・学校&lt;br&gt;TEL：0972-46-0010&lt;br&gt;：佐伯市&lt;br&gt;：読み：めいじ&lt;br&gt;：&lt;br&gt;</v>
      </c>
      <c r="AI471" s="255" t="s">
        <v>4184</v>
      </c>
      <c r="AJ471" s="253" t="str">
        <f t="shared" si="92"/>
        <v>FFFFFFFF</v>
      </c>
      <c r="AK471" s="253" t="s">
        <v>4185</v>
      </c>
      <c r="AL471" s="265">
        <f t="shared" si="93"/>
        <v>1</v>
      </c>
      <c r="AM471" s="253" t="s">
        <v>4186</v>
      </c>
      <c r="AN471" s="253" t="s">
        <v>4187</v>
      </c>
      <c r="AO471" s="254">
        <f t="shared" si="96"/>
        <v>0</v>
      </c>
      <c r="AP471" s="253" t="s">
        <v>4188</v>
      </c>
      <c r="AQ471" s="74" t="str">
        <f t="shared" si="101"/>
        <v>https://cyberjapandata.gsi.go.jp/portal/sys/v4/symbols/501.png</v>
      </c>
      <c r="AR471" s="254" t="s">
        <v>4189</v>
      </c>
      <c r="AS471" s="254" t="s">
        <v>4190</v>
      </c>
      <c r="AT471" s="265">
        <f t="shared" si="102"/>
        <v>131.84938135643</v>
      </c>
      <c r="AU471" s="254" t="s">
        <v>4191</v>
      </c>
      <c r="AV471" s="265">
        <f t="shared" si="103"/>
        <v>32.981920521980797</v>
      </c>
      <c r="AW471" s="254" t="s">
        <v>4192</v>
      </c>
      <c r="AX471" s="254" t="s">
        <v>4193</v>
      </c>
      <c r="AY471" s="244" t="str">
        <f t="shared" si="97"/>
        <v>&lt;Placemark&gt;&lt;name&gt;小学-12：明治小学校&lt;/name&gt;&lt;Snippet maxLines="0"&gt;&lt;/Snippet&gt;&lt;description&gt;&lt;![CDATA[名称：小学-12：明治小学校&lt;br&gt;住所：佐伯市弥生大字大坂本1135番地&lt;br&gt;施設分類：幼保・学校&lt;br&gt;TEL：0972-46-0010&lt;br&gt;：佐伯市&lt;br&gt;：読み：めいじ&lt;br&gt;：&lt;br&gt;]]&gt;&lt;/description&gt;&lt;Style&gt;&lt;IconStyle&gt;&lt;color&gt;FFFFFFFF&lt;/color&gt;&lt;scale&gt;1&lt;/scale&gt;&lt;heading&gt;0&lt;/heading&gt;&lt;Icon&gt;&lt;href&gt;https://cyberjapandata.gsi.go.jp/portal/sys/v4/symbols/501.png&lt;/href&gt;&lt;/Icon&gt;&lt;/IconStyle&gt;&lt;/Style&gt;&lt;Point&gt;&lt;coordinates&gt;131.84938135643,32.9819205219808&lt;/coordinates&gt;&lt;/Point&gt;&lt;/Placemark&gt;</v>
      </c>
    </row>
    <row r="472" spans="1:51">
      <c r="A472" s="198">
        <v>467</v>
      </c>
      <c r="B472" s="211" t="s">
        <v>5147</v>
      </c>
      <c r="C472" s="4" t="str">
        <f t="shared" si="94"/>
        <v>名称：小学-13：本匠小学校&lt;br&gt;住所：佐伯市本匠大字笠掛1415番地&lt;br&gt;施設分類：幼保・学校&lt;br&gt;TEL：0972-56-5009&lt;br&gt;：佐伯市&lt;br&gt;：読み：ほんじょう&lt;br&gt;：&lt;br&gt;</v>
      </c>
      <c r="D472" s="211"/>
      <c r="E472" s="202"/>
      <c r="F472" s="202" t="s">
        <v>4757</v>
      </c>
      <c r="G472" s="202">
        <v>32.955466595549602</v>
      </c>
      <c r="H472" s="202">
        <v>131.802580912331</v>
      </c>
      <c r="I472" s="202" t="s">
        <v>3452</v>
      </c>
      <c r="J472" s="202" t="s">
        <v>2668</v>
      </c>
      <c r="K472" s="240" t="s">
        <v>2643</v>
      </c>
      <c r="L472" s="240" t="s">
        <v>403</v>
      </c>
      <c r="M472" s="240" t="s">
        <v>3484</v>
      </c>
      <c r="N472" s="240"/>
      <c r="O472" s="4" t="s">
        <v>4338</v>
      </c>
      <c r="P472" s="246">
        <v>1</v>
      </c>
      <c r="Q472" s="246"/>
      <c r="R472" s="246" t="str">
        <f t="shared" si="91"/>
        <v>FFFFFFFF</v>
      </c>
      <c r="S472" s="202">
        <v>100</v>
      </c>
      <c r="T472" s="202">
        <v>100</v>
      </c>
      <c r="U472" s="202">
        <v>100</v>
      </c>
      <c r="V472" s="202">
        <v>100</v>
      </c>
      <c r="X472" s="242"/>
      <c r="Z472" s="239">
        <f t="shared" si="95"/>
        <v>0</v>
      </c>
      <c r="AA472" s="253" t="s">
        <v>4179</v>
      </c>
      <c r="AB472" s="265" t="str">
        <f t="shared" si="98"/>
        <v>小学-13：本匠小学校</v>
      </c>
      <c r="AC472" s="254" t="s">
        <v>4194</v>
      </c>
      <c r="AD472" s="254" t="s">
        <v>4181</v>
      </c>
      <c r="AE472" s="254">
        <f t="shared" si="99"/>
        <v>0</v>
      </c>
      <c r="AF472" s="254" t="s">
        <v>4182</v>
      </c>
      <c r="AG472" s="254" t="s">
        <v>4183</v>
      </c>
      <c r="AH472" s="74" t="str">
        <f t="shared" si="100"/>
        <v>名称：小学-13：本匠小学校&lt;br&gt;住所：佐伯市本匠大字笠掛1415番地&lt;br&gt;施設分類：幼保・学校&lt;br&gt;TEL：0972-56-5009&lt;br&gt;：佐伯市&lt;br&gt;：読み：ほんじょう&lt;br&gt;：&lt;br&gt;</v>
      </c>
      <c r="AI472" s="255" t="s">
        <v>4184</v>
      </c>
      <c r="AJ472" s="253" t="str">
        <f t="shared" si="92"/>
        <v>FFFFFFFF</v>
      </c>
      <c r="AK472" s="253" t="s">
        <v>4185</v>
      </c>
      <c r="AL472" s="265">
        <f t="shared" si="93"/>
        <v>1</v>
      </c>
      <c r="AM472" s="253" t="s">
        <v>4186</v>
      </c>
      <c r="AN472" s="253" t="s">
        <v>4187</v>
      </c>
      <c r="AO472" s="254">
        <f t="shared" si="96"/>
        <v>0</v>
      </c>
      <c r="AP472" s="253" t="s">
        <v>4188</v>
      </c>
      <c r="AQ472" s="74" t="str">
        <f t="shared" si="101"/>
        <v>https://cyberjapandata.gsi.go.jp/portal/sys/v4/symbols/501.png</v>
      </c>
      <c r="AR472" s="254" t="s">
        <v>4189</v>
      </c>
      <c r="AS472" s="254" t="s">
        <v>4190</v>
      </c>
      <c r="AT472" s="265">
        <f t="shared" si="102"/>
        <v>131.802580912331</v>
      </c>
      <c r="AU472" s="254" t="s">
        <v>4191</v>
      </c>
      <c r="AV472" s="265">
        <f t="shared" si="103"/>
        <v>32.955466595549602</v>
      </c>
      <c r="AW472" s="254" t="s">
        <v>4192</v>
      </c>
      <c r="AX472" s="254" t="s">
        <v>4193</v>
      </c>
      <c r="AY472" s="244" t="str">
        <f t="shared" si="97"/>
        <v>&lt;Placemark&gt;&lt;name&gt;小学-13：本匠小学校&lt;/name&gt;&lt;Snippet maxLines="0"&gt;&lt;/Snippet&gt;&lt;description&gt;&lt;![CDATA[名称：小学-13：本匠小学校&lt;br&gt;住所：佐伯市本匠大字笠掛1415番地&lt;br&gt;施設分類：幼保・学校&lt;br&gt;TEL：0972-56-5009&lt;br&gt;：佐伯市&lt;br&gt;：読み：ほんじょう&lt;br&gt;：&lt;br&gt;]]&gt;&lt;/description&gt;&lt;Style&gt;&lt;IconStyle&gt;&lt;color&gt;FFFFFFFF&lt;/color&gt;&lt;scale&gt;1&lt;/scale&gt;&lt;heading&gt;0&lt;/heading&gt;&lt;Icon&gt;&lt;href&gt;https://cyberjapandata.gsi.go.jp/portal/sys/v4/symbols/501.png&lt;/href&gt;&lt;/Icon&gt;&lt;/IconStyle&gt;&lt;/Style&gt;&lt;Point&gt;&lt;coordinates&gt;131.802580912331,32.9554665955496&lt;/coordinates&gt;&lt;/Point&gt;&lt;/Placemark&gt;</v>
      </c>
    </row>
    <row r="473" spans="1:51">
      <c r="A473" s="198">
        <v>468</v>
      </c>
      <c r="B473" s="211" t="s">
        <v>5146</v>
      </c>
      <c r="C473" s="4" t="str">
        <f t="shared" si="94"/>
        <v>名称：小学-14：宇目緑豊小学校&lt;br&gt;住所：佐伯市宇目大字千束2241番地&lt;br&gt;施設分類：幼保・学校&lt;br&gt;TEL：0972-52-5151&lt;br&gt;：佐伯市&lt;br&gt;：読み：うめりょくほう&lt;br&gt;：&lt;br&gt;</v>
      </c>
      <c r="D473" s="211"/>
      <c r="E473" s="202"/>
      <c r="F473" s="202" t="s">
        <v>4758</v>
      </c>
      <c r="G473" s="202">
        <v>32.856860693338703</v>
      </c>
      <c r="H473" s="202">
        <v>131.673359827041</v>
      </c>
      <c r="I473" s="202" t="s">
        <v>3452</v>
      </c>
      <c r="J473" s="202" t="s">
        <v>2669</v>
      </c>
      <c r="K473" s="240" t="s">
        <v>2644</v>
      </c>
      <c r="L473" s="240" t="s">
        <v>403</v>
      </c>
      <c r="M473" s="240" t="s">
        <v>3525</v>
      </c>
      <c r="N473" s="240"/>
      <c r="O473" s="4" t="s">
        <v>4338</v>
      </c>
      <c r="P473" s="246">
        <v>1</v>
      </c>
      <c r="Q473" s="246"/>
      <c r="R473" s="246" t="str">
        <f t="shared" si="91"/>
        <v>FFFFFFFF</v>
      </c>
      <c r="S473" s="202">
        <v>100</v>
      </c>
      <c r="T473" s="202">
        <v>100</v>
      </c>
      <c r="U473" s="202">
        <v>100</v>
      </c>
      <c r="V473" s="202">
        <v>100</v>
      </c>
      <c r="X473" s="242"/>
      <c r="Z473" s="239">
        <f t="shared" si="95"/>
        <v>0</v>
      </c>
      <c r="AA473" s="253" t="s">
        <v>4179</v>
      </c>
      <c r="AB473" s="265" t="str">
        <f t="shared" si="98"/>
        <v>小学-14：宇目緑豊小学校</v>
      </c>
      <c r="AC473" s="254" t="s">
        <v>4194</v>
      </c>
      <c r="AD473" s="254" t="s">
        <v>4181</v>
      </c>
      <c r="AE473" s="254">
        <f t="shared" si="99"/>
        <v>0</v>
      </c>
      <c r="AF473" s="254" t="s">
        <v>4182</v>
      </c>
      <c r="AG473" s="254" t="s">
        <v>4183</v>
      </c>
      <c r="AH473" s="74" t="str">
        <f t="shared" si="100"/>
        <v>名称：小学-14：宇目緑豊小学校&lt;br&gt;住所：佐伯市宇目大字千束2241番地&lt;br&gt;施設分類：幼保・学校&lt;br&gt;TEL：0972-52-5151&lt;br&gt;：佐伯市&lt;br&gt;：読み：うめりょくほう&lt;br&gt;：&lt;br&gt;</v>
      </c>
      <c r="AI473" s="255" t="s">
        <v>4184</v>
      </c>
      <c r="AJ473" s="253" t="str">
        <f t="shared" si="92"/>
        <v>FFFFFFFF</v>
      </c>
      <c r="AK473" s="253" t="s">
        <v>4185</v>
      </c>
      <c r="AL473" s="265">
        <f t="shared" si="93"/>
        <v>1</v>
      </c>
      <c r="AM473" s="253" t="s">
        <v>4186</v>
      </c>
      <c r="AN473" s="253" t="s">
        <v>4187</v>
      </c>
      <c r="AO473" s="254">
        <f t="shared" si="96"/>
        <v>0</v>
      </c>
      <c r="AP473" s="253" t="s">
        <v>4188</v>
      </c>
      <c r="AQ473" s="74" t="str">
        <f t="shared" si="101"/>
        <v>https://cyberjapandata.gsi.go.jp/portal/sys/v4/symbols/501.png</v>
      </c>
      <c r="AR473" s="254" t="s">
        <v>4189</v>
      </c>
      <c r="AS473" s="254" t="s">
        <v>4190</v>
      </c>
      <c r="AT473" s="265">
        <f t="shared" si="102"/>
        <v>131.673359827041</v>
      </c>
      <c r="AU473" s="254" t="s">
        <v>4191</v>
      </c>
      <c r="AV473" s="265">
        <f t="shared" si="103"/>
        <v>32.856860693338703</v>
      </c>
      <c r="AW473" s="254" t="s">
        <v>4192</v>
      </c>
      <c r="AX473" s="254" t="s">
        <v>4193</v>
      </c>
      <c r="AY473" s="244" t="str">
        <f t="shared" si="97"/>
        <v>&lt;Placemark&gt;&lt;name&gt;小学-14：宇目緑豊小学校&lt;/name&gt;&lt;Snippet maxLines="0"&gt;&lt;/Snippet&gt;&lt;description&gt;&lt;![CDATA[名称：小学-14：宇目緑豊小学校&lt;br&gt;住所：佐伯市宇目大字千束2241番地&lt;br&gt;施設分類：幼保・学校&lt;br&gt;TEL：0972-52-5151&lt;br&gt;：佐伯市&lt;br&gt;：読み：うめりょくほう&lt;br&gt;：&lt;br&gt;]]&gt;&lt;/description&gt;&lt;Style&gt;&lt;IconStyle&gt;&lt;color&gt;FFFFFFFF&lt;/color&gt;&lt;scale&gt;1&lt;/scale&gt;&lt;heading&gt;0&lt;/heading&gt;&lt;Icon&gt;&lt;href&gt;https://cyberjapandata.gsi.go.jp/portal/sys/v4/symbols/501.png&lt;/href&gt;&lt;/Icon&gt;&lt;/IconStyle&gt;&lt;/Style&gt;&lt;Point&gt;&lt;coordinates&gt;131.673359827041,32.8568606933387&lt;/coordinates&gt;&lt;/Point&gt;&lt;/Placemark&gt;</v>
      </c>
    </row>
    <row r="474" spans="1:51">
      <c r="A474" s="198">
        <v>469</v>
      </c>
      <c r="B474" s="211" t="s">
        <v>5145</v>
      </c>
      <c r="C474" s="4" t="str">
        <f t="shared" si="94"/>
        <v>名称：小学-15：直川小学校&lt;br&gt;住所：佐伯市直川大字上直見500番地&lt;br&gt;施設分類：幼保・学校&lt;br&gt;TEL：0972-58-2001&lt;br&gt;：佐伯市&lt;br&gt;：読み：なおかわ&lt;br&gt;：&lt;br&gt;</v>
      </c>
      <c r="D474" s="211"/>
      <c r="E474" s="202"/>
      <c r="F474" s="202" t="s">
        <v>4759</v>
      </c>
      <c r="G474" s="202">
        <v>32.8980057076758</v>
      </c>
      <c r="H474" s="202">
        <v>131.77668962395501</v>
      </c>
      <c r="I474" s="202" t="s">
        <v>3452</v>
      </c>
      <c r="J474" s="202" t="s">
        <v>2670</v>
      </c>
      <c r="K474" s="240" t="s">
        <v>2645</v>
      </c>
      <c r="L474" s="240" t="s">
        <v>403</v>
      </c>
      <c r="M474" s="240" t="s">
        <v>3486</v>
      </c>
      <c r="N474" s="240"/>
      <c r="O474" s="4" t="s">
        <v>4338</v>
      </c>
      <c r="P474" s="246">
        <v>1</v>
      </c>
      <c r="Q474" s="246"/>
      <c r="R474" s="246" t="str">
        <f t="shared" si="91"/>
        <v>FFFFFFFF</v>
      </c>
      <c r="S474" s="202">
        <v>100</v>
      </c>
      <c r="T474" s="202">
        <v>100</v>
      </c>
      <c r="U474" s="202">
        <v>100</v>
      </c>
      <c r="V474" s="202">
        <v>100</v>
      </c>
      <c r="X474" s="242"/>
      <c r="Z474" s="239">
        <f t="shared" si="95"/>
        <v>0</v>
      </c>
      <c r="AA474" s="253" t="s">
        <v>4179</v>
      </c>
      <c r="AB474" s="265" t="str">
        <f t="shared" si="98"/>
        <v>小学-15：直川小学校</v>
      </c>
      <c r="AC474" s="254" t="s">
        <v>4194</v>
      </c>
      <c r="AD474" s="254" t="s">
        <v>4181</v>
      </c>
      <c r="AE474" s="254">
        <f t="shared" si="99"/>
        <v>0</v>
      </c>
      <c r="AF474" s="254" t="s">
        <v>4182</v>
      </c>
      <c r="AG474" s="254" t="s">
        <v>4183</v>
      </c>
      <c r="AH474" s="74" t="str">
        <f t="shared" si="100"/>
        <v>名称：小学-15：直川小学校&lt;br&gt;住所：佐伯市直川大字上直見500番地&lt;br&gt;施設分類：幼保・学校&lt;br&gt;TEL：0972-58-2001&lt;br&gt;：佐伯市&lt;br&gt;：読み：なおかわ&lt;br&gt;：&lt;br&gt;</v>
      </c>
      <c r="AI474" s="255" t="s">
        <v>4184</v>
      </c>
      <c r="AJ474" s="253" t="str">
        <f t="shared" si="92"/>
        <v>FFFFFFFF</v>
      </c>
      <c r="AK474" s="253" t="s">
        <v>4185</v>
      </c>
      <c r="AL474" s="265">
        <f t="shared" si="93"/>
        <v>1</v>
      </c>
      <c r="AM474" s="253" t="s">
        <v>4186</v>
      </c>
      <c r="AN474" s="253" t="s">
        <v>4187</v>
      </c>
      <c r="AO474" s="254">
        <f t="shared" si="96"/>
        <v>0</v>
      </c>
      <c r="AP474" s="253" t="s">
        <v>4188</v>
      </c>
      <c r="AQ474" s="74" t="str">
        <f t="shared" si="101"/>
        <v>https://cyberjapandata.gsi.go.jp/portal/sys/v4/symbols/501.png</v>
      </c>
      <c r="AR474" s="254" t="s">
        <v>4189</v>
      </c>
      <c r="AS474" s="254" t="s">
        <v>4190</v>
      </c>
      <c r="AT474" s="265">
        <f t="shared" si="102"/>
        <v>131.77668962395501</v>
      </c>
      <c r="AU474" s="254" t="s">
        <v>4191</v>
      </c>
      <c r="AV474" s="265">
        <f t="shared" si="103"/>
        <v>32.8980057076758</v>
      </c>
      <c r="AW474" s="254" t="s">
        <v>4192</v>
      </c>
      <c r="AX474" s="254" t="s">
        <v>4193</v>
      </c>
      <c r="AY474" s="244" t="str">
        <f t="shared" si="97"/>
        <v>&lt;Placemark&gt;&lt;name&gt;小学-15：直川小学校&lt;/name&gt;&lt;Snippet maxLines="0"&gt;&lt;/Snippet&gt;&lt;description&gt;&lt;![CDATA[名称：小学-15：直川小学校&lt;br&gt;住所：佐伯市直川大字上直見500番地&lt;br&gt;施設分類：幼保・学校&lt;br&gt;TEL：0972-58-2001&lt;br&gt;：佐伯市&lt;br&gt;：読み：なおかわ&lt;br&gt;：&lt;br&gt;]]&gt;&lt;/description&gt;&lt;Style&gt;&lt;IconStyle&gt;&lt;color&gt;FFFFFFFF&lt;/color&gt;&lt;scale&gt;1&lt;/scale&gt;&lt;heading&gt;0&lt;/heading&gt;&lt;Icon&gt;&lt;href&gt;https://cyberjapandata.gsi.go.jp/portal/sys/v4/symbols/501.png&lt;/href&gt;&lt;/Icon&gt;&lt;/IconStyle&gt;&lt;/Style&gt;&lt;Point&gt;&lt;coordinates&gt;131.776689623955,32.8980057076758&lt;/coordinates&gt;&lt;/Point&gt;&lt;/Placemark&gt;</v>
      </c>
    </row>
    <row r="475" spans="1:51">
      <c r="A475" s="198">
        <v>470</v>
      </c>
      <c r="B475" s="211" t="s">
        <v>5144</v>
      </c>
      <c r="C475" s="4" t="str">
        <f t="shared" si="94"/>
        <v>名称：小学-16：松浦小学校&lt;br&gt;住所：佐伯市鶴見大字地松浦2044番地&lt;br&gt;施設分類：幼保・学校&lt;br&gt;TEL：0972-33-0163&lt;br&gt;：佐伯市&lt;br&gt;：読み：まつうら&lt;br&gt;：&lt;br&gt;</v>
      </c>
      <c r="D475" s="211"/>
      <c r="E475" s="245"/>
      <c r="F475" s="202" t="s">
        <v>4760</v>
      </c>
      <c r="G475" s="202">
        <v>32.945325810366498</v>
      </c>
      <c r="H475" s="202">
        <v>131.961227538049</v>
      </c>
      <c r="I475" s="245" t="s">
        <v>3452</v>
      </c>
      <c r="J475" s="245" t="s">
        <v>2671</v>
      </c>
      <c r="K475" s="240" t="s">
        <v>2646</v>
      </c>
      <c r="L475" s="240" t="s">
        <v>403</v>
      </c>
      <c r="M475" s="240" t="s">
        <v>3468</v>
      </c>
      <c r="N475" s="240"/>
      <c r="O475" s="4" t="s">
        <v>4338</v>
      </c>
      <c r="P475" s="246">
        <v>1</v>
      </c>
      <c r="Q475" s="246"/>
      <c r="R475" s="246" t="str">
        <f t="shared" si="91"/>
        <v>FFFFFFFF</v>
      </c>
      <c r="S475" s="202">
        <v>100</v>
      </c>
      <c r="T475" s="202">
        <v>100</v>
      </c>
      <c r="U475" s="202">
        <v>100</v>
      </c>
      <c r="V475" s="202">
        <v>100</v>
      </c>
      <c r="X475" s="242"/>
      <c r="Z475" s="239">
        <f t="shared" si="95"/>
        <v>0</v>
      </c>
      <c r="AA475" s="253" t="s">
        <v>4179</v>
      </c>
      <c r="AB475" s="265" t="str">
        <f t="shared" si="98"/>
        <v>小学-16：松浦小学校</v>
      </c>
      <c r="AC475" s="254" t="s">
        <v>4194</v>
      </c>
      <c r="AD475" s="254" t="s">
        <v>4181</v>
      </c>
      <c r="AE475" s="254">
        <f t="shared" si="99"/>
        <v>0</v>
      </c>
      <c r="AF475" s="254" t="s">
        <v>4182</v>
      </c>
      <c r="AG475" s="254" t="s">
        <v>4183</v>
      </c>
      <c r="AH475" s="74" t="str">
        <f t="shared" si="100"/>
        <v>名称：小学-16：松浦小学校&lt;br&gt;住所：佐伯市鶴見大字地松浦2044番地&lt;br&gt;施設分類：幼保・学校&lt;br&gt;TEL：0972-33-0163&lt;br&gt;：佐伯市&lt;br&gt;：読み：まつうら&lt;br&gt;：&lt;br&gt;</v>
      </c>
      <c r="AI475" s="255" t="s">
        <v>4184</v>
      </c>
      <c r="AJ475" s="253" t="str">
        <f t="shared" si="92"/>
        <v>FFFFFFFF</v>
      </c>
      <c r="AK475" s="253" t="s">
        <v>4185</v>
      </c>
      <c r="AL475" s="265">
        <f t="shared" si="93"/>
        <v>1</v>
      </c>
      <c r="AM475" s="253" t="s">
        <v>4186</v>
      </c>
      <c r="AN475" s="253" t="s">
        <v>4187</v>
      </c>
      <c r="AO475" s="254">
        <f t="shared" si="96"/>
        <v>0</v>
      </c>
      <c r="AP475" s="253" t="s">
        <v>4188</v>
      </c>
      <c r="AQ475" s="74" t="str">
        <f t="shared" si="101"/>
        <v>https://cyberjapandata.gsi.go.jp/portal/sys/v4/symbols/501.png</v>
      </c>
      <c r="AR475" s="254" t="s">
        <v>4189</v>
      </c>
      <c r="AS475" s="254" t="s">
        <v>4190</v>
      </c>
      <c r="AT475" s="265">
        <f t="shared" si="102"/>
        <v>131.961227538049</v>
      </c>
      <c r="AU475" s="254" t="s">
        <v>4191</v>
      </c>
      <c r="AV475" s="265">
        <f t="shared" si="103"/>
        <v>32.945325810366498</v>
      </c>
      <c r="AW475" s="254" t="s">
        <v>4192</v>
      </c>
      <c r="AX475" s="254" t="s">
        <v>4193</v>
      </c>
      <c r="AY475" s="244" t="str">
        <f t="shared" si="97"/>
        <v>&lt;Placemark&gt;&lt;name&gt;小学-16：松浦小学校&lt;/name&gt;&lt;Snippet maxLines="0"&gt;&lt;/Snippet&gt;&lt;description&gt;&lt;![CDATA[名称：小学-16：松浦小学校&lt;br&gt;住所：佐伯市鶴見大字地松浦2044番地&lt;br&gt;施設分類：幼保・学校&lt;br&gt;TEL：0972-33-0163&lt;br&gt;：佐伯市&lt;br&gt;：読み：まつうら&lt;br&gt;：&lt;br&gt;]]&gt;&lt;/description&gt;&lt;Style&gt;&lt;IconStyle&gt;&lt;color&gt;FFFFFFFF&lt;/color&gt;&lt;scale&gt;1&lt;/scale&gt;&lt;heading&gt;0&lt;/heading&gt;&lt;Icon&gt;&lt;href&gt;https://cyberjapandata.gsi.go.jp/portal/sys/v4/symbols/501.png&lt;/href&gt;&lt;/Icon&gt;&lt;/IconStyle&gt;&lt;/Style&gt;&lt;Point&gt;&lt;coordinates&gt;131.961227538049,32.9453258103665&lt;/coordinates&gt;&lt;/Point&gt;&lt;/Placemark&gt;</v>
      </c>
    </row>
    <row r="476" spans="1:51">
      <c r="A476" s="198">
        <v>471</v>
      </c>
      <c r="B476" s="211" t="s">
        <v>5143</v>
      </c>
      <c r="C476" s="4" t="str">
        <f t="shared" si="94"/>
        <v>名称：小学-17：米水津小学校&lt;br&gt;住所：佐伯市米水津大字浦代浦150番地2&lt;br&gt;施設分類：幼保・学校&lt;br&gt;TEL：0972-35-6002&lt;br&gt;：佐伯市&lt;br&gt;：読み：よのうづ&lt;br&gt;：&lt;br&gt;</v>
      </c>
      <c r="D476" s="211"/>
      <c r="E476" s="245"/>
      <c r="F476" s="202" t="s">
        <v>4761</v>
      </c>
      <c r="G476" s="202">
        <v>32.921859675672501</v>
      </c>
      <c r="H476" s="202">
        <v>131.979882494489</v>
      </c>
      <c r="I476" s="245" t="s">
        <v>3452</v>
      </c>
      <c r="J476" s="245" t="s">
        <v>2672</v>
      </c>
      <c r="K476" s="240" t="s">
        <v>2647</v>
      </c>
      <c r="L476" s="240" t="s">
        <v>403</v>
      </c>
      <c r="M476" s="240" t="s">
        <v>3529</v>
      </c>
      <c r="N476" s="240"/>
      <c r="O476" s="4" t="s">
        <v>4338</v>
      </c>
      <c r="P476" s="246">
        <v>1</v>
      </c>
      <c r="Q476" s="246"/>
      <c r="R476" s="246" t="str">
        <f t="shared" si="91"/>
        <v>FFFFFFFF</v>
      </c>
      <c r="S476" s="202">
        <v>100</v>
      </c>
      <c r="T476" s="202">
        <v>100</v>
      </c>
      <c r="U476" s="202">
        <v>100</v>
      </c>
      <c r="V476" s="202">
        <v>100</v>
      </c>
      <c r="X476" s="242"/>
      <c r="Z476" s="239">
        <f t="shared" si="95"/>
        <v>0</v>
      </c>
      <c r="AA476" s="253" t="s">
        <v>4179</v>
      </c>
      <c r="AB476" s="265" t="str">
        <f t="shared" si="98"/>
        <v>小学-17：米水津小学校</v>
      </c>
      <c r="AC476" s="254" t="s">
        <v>4194</v>
      </c>
      <c r="AD476" s="254" t="s">
        <v>4181</v>
      </c>
      <c r="AE476" s="254">
        <f t="shared" si="99"/>
        <v>0</v>
      </c>
      <c r="AF476" s="254" t="s">
        <v>4182</v>
      </c>
      <c r="AG476" s="254" t="s">
        <v>4183</v>
      </c>
      <c r="AH476" s="74" t="str">
        <f t="shared" si="100"/>
        <v>名称：小学-17：米水津小学校&lt;br&gt;住所：佐伯市米水津大字浦代浦150番地2&lt;br&gt;施設分類：幼保・学校&lt;br&gt;TEL：0972-35-6002&lt;br&gt;：佐伯市&lt;br&gt;：読み：よのうづ&lt;br&gt;：&lt;br&gt;</v>
      </c>
      <c r="AI476" s="255" t="s">
        <v>4184</v>
      </c>
      <c r="AJ476" s="253" t="str">
        <f t="shared" si="92"/>
        <v>FFFFFFFF</v>
      </c>
      <c r="AK476" s="253" t="s">
        <v>4185</v>
      </c>
      <c r="AL476" s="265">
        <f t="shared" si="93"/>
        <v>1</v>
      </c>
      <c r="AM476" s="253" t="s">
        <v>4186</v>
      </c>
      <c r="AN476" s="253" t="s">
        <v>4187</v>
      </c>
      <c r="AO476" s="254">
        <f t="shared" si="96"/>
        <v>0</v>
      </c>
      <c r="AP476" s="253" t="s">
        <v>4188</v>
      </c>
      <c r="AQ476" s="74" t="str">
        <f t="shared" si="101"/>
        <v>https://cyberjapandata.gsi.go.jp/portal/sys/v4/symbols/501.png</v>
      </c>
      <c r="AR476" s="254" t="s">
        <v>4189</v>
      </c>
      <c r="AS476" s="254" t="s">
        <v>4190</v>
      </c>
      <c r="AT476" s="265">
        <f t="shared" si="102"/>
        <v>131.979882494489</v>
      </c>
      <c r="AU476" s="254" t="s">
        <v>4191</v>
      </c>
      <c r="AV476" s="265">
        <f t="shared" si="103"/>
        <v>32.921859675672501</v>
      </c>
      <c r="AW476" s="254" t="s">
        <v>4192</v>
      </c>
      <c r="AX476" s="254" t="s">
        <v>4193</v>
      </c>
      <c r="AY476" s="244" t="str">
        <f t="shared" si="97"/>
        <v>&lt;Placemark&gt;&lt;name&gt;小学-17：米水津小学校&lt;/name&gt;&lt;Snippet maxLines="0"&gt;&lt;/Snippet&gt;&lt;description&gt;&lt;![CDATA[名称：小学-17：米水津小学校&lt;br&gt;住所：佐伯市米水津大字浦代浦150番地2&lt;br&gt;施設分類：幼保・学校&lt;br&gt;TEL：0972-35-6002&lt;br&gt;：佐伯市&lt;br&gt;：読み：よのうづ&lt;br&gt;：&lt;br&gt;]]&gt;&lt;/description&gt;&lt;Style&gt;&lt;IconStyle&gt;&lt;color&gt;FFFFFFFF&lt;/color&gt;&lt;scale&gt;1&lt;/scale&gt;&lt;heading&gt;0&lt;/heading&gt;&lt;Icon&gt;&lt;href&gt;https://cyberjapandata.gsi.go.jp/portal/sys/v4/symbols/501.png&lt;/href&gt;&lt;/Icon&gt;&lt;/IconStyle&gt;&lt;/Style&gt;&lt;Point&gt;&lt;coordinates&gt;131.979882494489,32.9218596756725&lt;/coordinates&gt;&lt;/Point&gt;&lt;/Placemark&gt;</v>
      </c>
    </row>
    <row r="477" spans="1:51">
      <c r="A477" s="198">
        <v>472</v>
      </c>
      <c r="B477" s="211" t="s">
        <v>5142</v>
      </c>
      <c r="C477" s="4" t="str">
        <f t="shared" si="94"/>
        <v>名称：小学-18：蒲江翔南学園&lt;br&gt;住所：佐伯市蒲江大字蒲江浦943番地3&lt;br&gt;施設分類：幼保・学校&lt;br&gt;TEL：0972-42-0014&lt;br&gt;：佐伯市&lt;br&gt;：読み：かまえしょうなん&lt;br&gt;：&lt;br&gt;</v>
      </c>
      <c r="D477" s="247"/>
      <c r="E477" s="202"/>
      <c r="F477" s="202" t="s">
        <v>4762</v>
      </c>
      <c r="G477" s="202">
        <v>32.803267916877402</v>
      </c>
      <c r="H477" s="202">
        <v>131.943368993337</v>
      </c>
      <c r="I477" s="202" t="s">
        <v>3452</v>
      </c>
      <c r="J477" s="202" t="s">
        <v>2673</v>
      </c>
      <c r="K477" s="240" t="s">
        <v>2648</v>
      </c>
      <c r="L477" s="240" t="s">
        <v>403</v>
      </c>
      <c r="M477" s="240" t="s">
        <v>4319</v>
      </c>
      <c r="N477" s="240"/>
      <c r="O477" s="4" t="s">
        <v>4338</v>
      </c>
      <c r="P477" s="246">
        <v>1</v>
      </c>
      <c r="Q477" s="246"/>
      <c r="R477" s="246" t="str">
        <f t="shared" si="91"/>
        <v>FFFFFFFF</v>
      </c>
      <c r="S477" s="202">
        <v>100</v>
      </c>
      <c r="T477" s="202">
        <v>100</v>
      </c>
      <c r="U477" s="202">
        <v>100</v>
      </c>
      <c r="V477" s="202">
        <v>100</v>
      </c>
      <c r="X477" s="242"/>
      <c r="Z477" s="239">
        <f t="shared" si="95"/>
        <v>0</v>
      </c>
      <c r="AA477" s="253" t="s">
        <v>4179</v>
      </c>
      <c r="AB477" s="265" t="str">
        <f t="shared" si="98"/>
        <v>小学-18：蒲江翔南学園</v>
      </c>
      <c r="AC477" s="254" t="s">
        <v>4194</v>
      </c>
      <c r="AD477" s="254" t="s">
        <v>4181</v>
      </c>
      <c r="AE477" s="254">
        <f t="shared" si="99"/>
        <v>0</v>
      </c>
      <c r="AF477" s="254" t="s">
        <v>4182</v>
      </c>
      <c r="AG477" s="254" t="s">
        <v>4183</v>
      </c>
      <c r="AH477" s="74" t="str">
        <f t="shared" si="100"/>
        <v>名称：小学-18：蒲江翔南学園&lt;br&gt;住所：佐伯市蒲江大字蒲江浦943番地3&lt;br&gt;施設分類：幼保・学校&lt;br&gt;TEL：0972-42-0014&lt;br&gt;：佐伯市&lt;br&gt;：読み：かまえしょうなん&lt;br&gt;：&lt;br&gt;</v>
      </c>
      <c r="AI477" s="255" t="s">
        <v>4184</v>
      </c>
      <c r="AJ477" s="253" t="str">
        <f t="shared" si="92"/>
        <v>FFFFFFFF</v>
      </c>
      <c r="AK477" s="253" t="s">
        <v>4185</v>
      </c>
      <c r="AL477" s="265">
        <f t="shared" si="93"/>
        <v>1</v>
      </c>
      <c r="AM477" s="253" t="s">
        <v>4186</v>
      </c>
      <c r="AN477" s="253" t="s">
        <v>4187</v>
      </c>
      <c r="AO477" s="254">
        <f t="shared" si="96"/>
        <v>0</v>
      </c>
      <c r="AP477" s="253" t="s">
        <v>4188</v>
      </c>
      <c r="AQ477" s="74" t="str">
        <f t="shared" si="101"/>
        <v>https://cyberjapandata.gsi.go.jp/portal/sys/v4/symbols/501.png</v>
      </c>
      <c r="AR477" s="254" t="s">
        <v>4189</v>
      </c>
      <c r="AS477" s="254" t="s">
        <v>4190</v>
      </c>
      <c r="AT477" s="265">
        <f t="shared" si="102"/>
        <v>131.943368993337</v>
      </c>
      <c r="AU477" s="254" t="s">
        <v>4191</v>
      </c>
      <c r="AV477" s="265">
        <f t="shared" si="103"/>
        <v>32.803267916877402</v>
      </c>
      <c r="AW477" s="254" t="s">
        <v>4192</v>
      </c>
      <c r="AX477" s="254" t="s">
        <v>4193</v>
      </c>
      <c r="AY477" s="244" t="str">
        <f t="shared" si="97"/>
        <v>&lt;Placemark&gt;&lt;name&gt;小学-18：蒲江翔南学園&lt;/name&gt;&lt;Snippet maxLines="0"&gt;&lt;/Snippet&gt;&lt;description&gt;&lt;![CDATA[名称：小学-18：蒲江翔南学園&lt;br&gt;住所：佐伯市蒲江大字蒲江浦943番地3&lt;br&gt;施設分類：幼保・学校&lt;br&gt;TEL：0972-42-0014&lt;br&gt;：佐伯市&lt;br&gt;：読み：かまえしょうなん&lt;br&gt;：&lt;br&gt;]]&gt;&lt;/description&gt;&lt;Style&gt;&lt;IconStyle&gt;&lt;color&gt;FFFFFFFF&lt;/color&gt;&lt;scale&gt;1&lt;/scale&gt;&lt;heading&gt;0&lt;/heading&gt;&lt;Icon&gt;&lt;href&gt;https://cyberjapandata.gsi.go.jp/portal/sys/v4/symbols/501.png&lt;/href&gt;&lt;/Icon&gt;&lt;/IconStyle&gt;&lt;/Style&gt;&lt;Point&gt;&lt;coordinates&gt;131.943368993337,32.8032679168774&lt;/coordinates&gt;&lt;/Point&gt;&lt;/Placemark&gt;</v>
      </c>
    </row>
    <row r="478" spans="1:51">
      <c r="A478" s="198">
        <v>473</v>
      </c>
      <c r="B478" s="211" t="s">
        <v>5141</v>
      </c>
      <c r="C478" s="4" t="str">
        <f t="shared" si="94"/>
        <v>名称：中学-1：鶴谷中学校&lt;br&gt;住所：佐伯市長島町1丁目1番1号&lt;br&gt;施設分類：幼保・学校&lt;br&gt;TEL：0972-23-1526&lt;br&gt;：佐伯市&lt;br&gt;：読み：つるや&lt;br&gt;：&lt;br&gt;</v>
      </c>
      <c r="D478" s="211"/>
      <c r="E478" s="202"/>
      <c r="F478" s="202" t="s">
        <v>4763</v>
      </c>
      <c r="G478" s="202">
        <v>32.962253533991799</v>
      </c>
      <c r="H478" s="202">
        <v>131.90448283744701</v>
      </c>
      <c r="I478" s="202" t="s">
        <v>3452</v>
      </c>
      <c r="J478" s="202" t="s">
        <v>318</v>
      </c>
      <c r="K478" s="240" t="s">
        <v>2674</v>
      </c>
      <c r="L478" s="240" t="s">
        <v>403</v>
      </c>
      <c r="M478" s="240" t="s">
        <v>3533</v>
      </c>
      <c r="N478" s="240"/>
      <c r="O478" s="4" t="s">
        <v>4339</v>
      </c>
      <c r="P478" s="246">
        <v>1</v>
      </c>
      <c r="Q478" s="246"/>
      <c r="R478" s="246" t="str">
        <f t="shared" si="91"/>
        <v>FFFFFFFF</v>
      </c>
      <c r="S478" s="202">
        <v>100</v>
      </c>
      <c r="T478" s="202">
        <v>100</v>
      </c>
      <c r="U478" s="202">
        <v>100</v>
      </c>
      <c r="V478" s="202">
        <v>100</v>
      </c>
      <c r="X478" s="242"/>
      <c r="Z478" s="239">
        <f t="shared" si="95"/>
        <v>0</v>
      </c>
      <c r="AA478" s="253" t="s">
        <v>4179</v>
      </c>
      <c r="AB478" s="265" t="str">
        <f t="shared" si="98"/>
        <v>中学-1：鶴谷中学校</v>
      </c>
      <c r="AC478" s="254" t="s">
        <v>4194</v>
      </c>
      <c r="AD478" s="254" t="s">
        <v>4181</v>
      </c>
      <c r="AE478" s="254">
        <f t="shared" si="99"/>
        <v>0</v>
      </c>
      <c r="AF478" s="254" t="s">
        <v>4182</v>
      </c>
      <c r="AG478" s="254" t="s">
        <v>4183</v>
      </c>
      <c r="AH478" s="74" t="str">
        <f t="shared" si="100"/>
        <v>名称：中学-1：鶴谷中学校&lt;br&gt;住所：佐伯市長島町1丁目1番1号&lt;br&gt;施設分類：幼保・学校&lt;br&gt;TEL：0972-23-1526&lt;br&gt;：佐伯市&lt;br&gt;：読み：つるや&lt;br&gt;：&lt;br&gt;</v>
      </c>
      <c r="AI478" s="255" t="s">
        <v>4184</v>
      </c>
      <c r="AJ478" s="253" t="str">
        <f t="shared" si="92"/>
        <v>FFFFFFFF</v>
      </c>
      <c r="AK478" s="253" t="s">
        <v>4185</v>
      </c>
      <c r="AL478" s="265">
        <f t="shared" si="93"/>
        <v>1</v>
      </c>
      <c r="AM478" s="253" t="s">
        <v>4186</v>
      </c>
      <c r="AN478" s="253" t="s">
        <v>4187</v>
      </c>
      <c r="AO478" s="254">
        <f t="shared" si="96"/>
        <v>0</v>
      </c>
      <c r="AP478" s="253" t="s">
        <v>4188</v>
      </c>
      <c r="AQ478" s="74" t="str">
        <f t="shared" si="101"/>
        <v>https://cyberjapandata.gsi.go.jp/portal/sys/v4/symbols/502.png</v>
      </c>
      <c r="AR478" s="254" t="s">
        <v>4189</v>
      </c>
      <c r="AS478" s="254" t="s">
        <v>4190</v>
      </c>
      <c r="AT478" s="265">
        <f t="shared" si="102"/>
        <v>131.90448283744701</v>
      </c>
      <c r="AU478" s="254" t="s">
        <v>4191</v>
      </c>
      <c r="AV478" s="265">
        <f t="shared" si="103"/>
        <v>32.962253533991799</v>
      </c>
      <c r="AW478" s="254" t="s">
        <v>4192</v>
      </c>
      <c r="AX478" s="254" t="s">
        <v>4193</v>
      </c>
      <c r="AY478" s="244" t="str">
        <f t="shared" si="97"/>
        <v>&lt;Placemark&gt;&lt;name&gt;中学-1：鶴谷中学校&lt;/name&gt;&lt;Snippet maxLines="0"&gt;&lt;/Snippet&gt;&lt;description&gt;&lt;![CDATA[名称：中学-1：鶴谷中学校&lt;br&gt;住所：佐伯市長島町1丁目1番1号&lt;br&gt;施設分類：幼保・学校&lt;br&gt;TEL：0972-23-1526&lt;br&gt;：佐伯市&lt;br&gt;：読み：つるや&lt;br&gt;：&lt;br&gt;]]&gt;&lt;/description&gt;&lt;Style&gt;&lt;IconStyle&gt;&lt;color&gt;FFFFFFFF&lt;/color&gt;&lt;scale&gt;1&lt;/scale&gt;&lt;heading&gt;0&lt;/heading&gt;&lt;Icon&gt;&lt;href&gt;https://cyberjapandata.gsi.go.jp/portal/sys/v4/symbols/502.png&lt;/href&gt;&lt;/Icon&gt;&lt;/IconStyle&gt;&lt;/Style&gt;&lt;Point&gt;&lt;coordinates&gt;131.904482837447,32.9622535339918&lt;/coordinates&gt;&lt;/Point&gt;&lt;/Placemark&gt;</v>
      </c>
    </row>
    <row r="479" spans="1:51">
      <c r="A479" s="198">
        <v>474</v>
      </c>
      <c r="B479" s="211" t="s">
        <v>5140</v>
      </c>
      <c r="C479" s="4" t="str">
        <f t="shared" si="94"/>
        <v>名称：中学-2：佐伯城南中学校&lt;br&gt;住所：佐伯市城南町17番1号&lt;br&gt;施設分類：幼保・学校&lt;br&gt;TEL：0972-23-0708&lt;br&gt;：佐伯市&lt;br&gt;：読み：さいきじょうなん&lt;br&gt;：&lt;br&gt;</v>
      </c>
      <c r="D479" s="211"/>
      <c r="E479" s="202"/>
      <c r="F479" s="202" t="s">
        <v>4764</v>
      </c>
      <c r="G479" s="202">
        <v>32.955113617890802</v>
      </c>
      <c r="H479" s="202">
        <v>131.888424468138</v>
      </c>
      <c r="I479" s="202" t="s">
        <v>3452</v>
      </c>
      <c r="J479" s="202" t="s">
        <v>314</v>
      </c>
      <c r="K479" s="240" t="s">
        <v>2675</v>
      </c>
      <c r="L479" s="240" t="s">
        <v>403</v>
      </c>
      <c r="M479" s="240" t="s">
        <v>3536</v>
      </c>
      <c r="N479" s="240"/>
      <c r="O479" s="4" t="s">
        <v>4339</v>
      </c>
      <c r="P479" s="246">
        <v>1</v>
      </c>
      <c r="Q479" s="246"/>
      <c r="R479" s="246" t="str">
        <f t="shared" si="91"/>
        <v>FFFFFFFF</v>
      </c>
      <c r="S479" s="202">
        <v>100</v>
      </c>
      <c r="T479" s="202">
        <v>100</v>
      </c>
      <c r="U479" s="202">
        <v>100</v>
      </c>
      <c r="V479" s="202">
        <v>100</v>
      </c>
      <c r="X479" s="242"/>
      <c r="Z479" s="239">
        <f t="shared" si="95"/>
        <v>0</v>
      </c>
      <c r="AA479" s="253" t="s">
        <v>4179</v>
      </c>
      <c r="AB479" s="265" t="str">
        <f t="shared" si="98"/>
        <v>中学-2：佐伯城南中学校</v>
      </c>
      <c r="AC479" s="254" t="s">
        <v>4194</v>
      </c>
      <c r="AD479" s="254" t="s">
        <v>4181</v>
      </c>
      <c r="AE479" s="254">
        <f t="shared" si="99"/>
        <v>0</v>
      </c>
      <c r="AF479" s="254" t="s">
        <v>4182</v>
      </c>
      <c r="AG479" s="254" t="s">
        <v>4183</v>
      </c>
      <c r="AH479" s="74" t="str">
        <f t="shared" si="100"/>
        <v>名称：中学-2：佐伯城南中学校&lt;br&gt;住所：佐伯市城南町17番1号&lt;br&gt;施設分類：幼保・学校&lt;br&gt;TEL：0972-23-0708&lt;br&gt;：佐伯市&lt;br&gt;：読み：さいきじょうなん&lt;br&gt;：&lt;br&gt;</v>
      </c>
      <c r="AI479" s="255" t="s">
        <v>4184</v>
      </c>
      <c r="AJ479" s="253" t="str">
        <f t="shared" si="92"/>
        <v>FFFFFFFF</v>
      </c>
      <c r="AK479" s="253" t="s">
        <v>4185</v>
      </c>
      <c r="AL479" s="265">
        <f t="shared" si="93"/>
        <v>1</v>
      </c>
      <c r="AM479" s="253" t="s">
        <v>4186</v>
      </c>
      <c r="AN479" s="253" t="s">
        <v>4187</v>
      </c>
      <c r="AO479" s="254">
        <f t="shared" si="96"/>
        <v>0</v>
      </c>
      <c r="AP479" s="253" t="s">
        <v>4188</v>
      </c>
      <c r="AQ479" s="74" t="str">
        <f t="shared" si="101"/>
        <v>https://cyberjapandata.gsi.go.jp/portal/sys/v4/symbols/502.png</v>
      </c>
      <c r="AR479" s="254" t="s">
        <v>4189</v>
      </c>
      <c r="AS479" s="254" t="s">
        <v>4190</v>
      </c>
      <c r="AT479" s="265">
        <f t="shared" si="102"/>
        <v>131.888424468138</v>
      </c>
      <c r="AU479" s="254" t="s">
        <v>4191</v>
      </c>
      <c r="AV479" s="265">
        <f t="shared" si="103"/>
        <v>32.955113617890802</v>
      </c>
      <c r="AW479" s="254" t="s">
        <v>4192</v>
      </c>
      <c r="AX479" s="254" t="s">
        <v>4193</v>
      </c>
      <c r="AY479" s="244" t="str">
        <f t="shared" si="97"/>
        <v>&lt;Placemark&gt;&lt;name&gt;中学-2：佐伯城南中学校&lt;/name&gt;&lt;Snippet maxLines="0"&gt;&lt;/Snippet&gt;&lt;description&gt;&lt;![CDATA[名称：中学-2：佐伯城南中学校&lt;br&gt;住所：佐伯市城南町17番1号&lt;br&gt;施設分類：幼保・学校&lt;br&gt;TEL：0972-23-0708&lt;br&gt;：佐伯市&lt;br&gt;：読み：さいきじょうなん&lt;br&gt;：&lt;br&gt;]]&gt;&lt;/description&gt;&lt;Style&gt;&lt;IconStyle&gt;&lt;color&gt;FFFFFFFF&lt;/color&gt;&lt;scale&gt;1&lt;/scale&gt;&lt;heading&gt;0&lt;/heading&gt;&lt;Icon&gt;&lt;href&gt;https://cyberjapandata.gsi.go.jp/portal/sys/v4/symbols/502.png&lt;/href&gt;&lt;/Icon&gt;&lt;/IconStyle&gt;&lt;/Style&gt;&lt;Point&gt;&lt;coordinates&gt;131.888424468138,32.9551136178908&lt;/coordinates&gt;&lt;/Point&gt;&lt;/Placemark&gt;</v>
      </c>
    </row>
    <row r="480" spans="1:51">
      <c r="A480" s="198">
        <v>475</v>
      </c>
      <c r="B480" s="211" t="s">
        <v>5139</v>
      </c>
      <c r="C480" s="4" t="str">
        <f t="shared" si="94"/>
        <v>名称：中学-3：佐伯南中学校&lt;br&gt;住所：佐伯市大字長谷9914番地1&lt;br&gt;施設分類：幼保・学校&lt;br&gt;TEL：0972-23-1536&lt;br&gt;：佐伯市&lt;br&gt;：読み：さいきみなみ&lt;br&gt;：&lt;br&gt;</v>
      </c>
      <c r="D480" s="211"/>
      <c r="E480" s="202"/>
      <c r="F480" s="202" t="s">
        <v>4765</v>
      </c>
      <c r="G480" s="202">
        <v>32.936839704383601</v>
      </c>
      <c r="H480" s="202">
        <v>131.886910696304</v>
      </c>
      <c r="I480" s="202" t="s">
        <v>3452</v>
      </c>
      <c r="J480" s="202" t="s">
        <v>310</v>
      </c>
      <c r="K480" s="240" t="s">
        <v>2676</v>
      </c>
      <c r="L480" s="240" t="s">
        <v>403</v>
      </c>
      <c r="M480" s="240" t="s">
        <v>3538</v>
      </c>
      <c r="N480" s="240"/>
      <c r="O480" s="4" t="s">
        <v>4339</v>
      </c>
      <c r="P480" s="246">
        <v>1</v>
      </c>
      <c r="Q480" s="246"/>
      <c r="R480" s="246" t="str">
        <f t="shared" si="91"/>
        <v>FFFFFFFF</v>
      </c>
      <c r="S480" s="202">
        <v>100</v>
      </c>
      <c r="T480" s="202">
        <v>100</v>
      </c>
      <c r="U480" s="202">
        <v>100</v>
      </c>
      <c r="V480" s="202">
        <v>100</v>
      </c>
      <c r="X480" s="242"/>
      <c r="Z480" s="239">
        <f t="shared" si="95"/>
        <v>0</v>
      </c>
      <c r="AA480" s="253" t="s">
        <v>4179</v>
      </c>
      <c r="AB480" s="265" t="str">
        <f t="shared" si="98"/>
        <v>中学-3：佐伯南中学校</v>
      </c>
      <c r="AC480" s="254" t="s">
        <v>4194</v>
      </c>
      <c r="AD480" s="254" t="s">
        <v>4181</v>
      </c>
      <c r="AE480" s="254">
        <f t="shared" si="99"/>
        <v>0</v>
      </c>
      <c r="AF480" s="254" t="s">
        <v>4182</v>
      </c>
      <c r="AG480" s="254" t="s">
        <v>4183</v>
      </c>
      <c r="AH480" s="74" t="str">
        <f t="shared" si="100"/>
        <v>名称：中学-3：佐伯南中学校&lt;br&gt;住所：佐伯市大字長谷9914番地1&lt;br&gt;施設分類：幼保・学校&lt;br&gt;TEL：0972-23-1536&lt;br&gt;：佐伯市&lt;br&gt;：読み：さいきみなみ&lt;br&gt;：&lt;br&gt;</v>
      </c>
      <c r="AI480" s="255" t="s">
        <v>4184</v>
      </c>
      <c r="AJ480" s="253" t="str">
        <f t="shared" si="92"/>
        <v>FFFFFFFF</v>
      </c>
      <c r="AK480" s="253" t="s">
        <v>4185</v>
      </c>
      <c r="AL480" s="265">
        <f t="shared" si="93"/>
        <v>1</v>
      </c>
      <c r="AM480" s="253" t="s">
        <v>4186</v>
      </c>
      <c r="AN480" s="253" t="s">
        <v>4187</v>
      </c>
      <c r="AO480" s="254">
        <f t="shared" si="96"/>
        <v>0</v>
      </c>
      <c r="AP480" s="253" t="s">
        <v>4188</v>
      </c>
      <c r="AQ480" s="74" t="str">
        <f t="shared" si="101"/>
        <v>https://cyberjapandata.gsi.go.jp/portal/sys/v4/symbols/502.png</v>
      </c>
      <c r="AR480" s="254" t="s">
        <v>4189</v>
      </c>
      <c r="AS480" s="254" t="s">
        <v>4190</v>
      </c>
      <c r="AT480" s="265">
        <f t="shared" si="102"/>
        <v>131.886910696304</v>
      </c>
      <c r="AU480" s="254" t="s">
        <v>4191</v>
      </c>
      <c r="AV480" s="265">
        <f t="shared" si="103"/>
        <v>32.936839704383601</v>
      </c>
      <c r="AW480" s="254" t="s">
        <v>4192</v>
      </c>
      <c r="AX480" s="254" t="s">
        <v>4193</v>
      </c>
      <c r="AY480" s="244" t="str">
        <f t="shared" si="97"/>
        <v>&lt;Placemark&gt;&lt;name&gt;中学-3：佐伯南中学校&lt;/name&gt;&lt;Snippet maxLines="0"&gt;&lt;/Snippet&gt;&lt;description&gt;&lt;![CDATA[名称：中学-3：佐伯南中学校&lt;br&gt;住所：佐伯市大字長谷9914番地1&lt;br&gt;施設分類：幼保・学校&lt;br&gt;TEL：0972-23-1536&lt;br&gt;：佐伯市&lt;br&gt;：読み：さいきみなみ&lt;br&gt;：&lt;br&gt;]]&gt;&lt;/description&gt;&lt;Style&gt;&lt;IconStyle&gt;&lt;color&gt;FFFFFFFF&lt;/color&gt;&lt;scale&gt;1&lt;/scale&gt;&lt;heading&gt;0&lt;/heading&gt;&lt;Icon&gt;&lt;href&gt;https://cyberjapandata.gsi.go.jp/portal/sys/v4/symbols/502.png&lt;/href&gt;&lt;/Icon&gt;&lt;/IconStyle&gt;&lt;/Style&gt;&lt;Point&gt;&lt;coordinates&gt;131.886910696304,32.9368397043836&lt;/coordinates&gt;&lt;/Point&gt;&lt;/Placemark&gt;</v>
      </c>
    </row>
    <row r="481" spans="1:51">
      <c r="A481" s="198">
        <v>476</v>
      </c>
      <c r="B481" s="211" t="s">
        <v>5138</v>
      </c>
      <c r="C481" s="4" t="str">
        <f t="shared" si="94"/>
        <v>名称：中学-4：彦陽中学校&lt;br&gt;住所：佐伯市大字戸穴2925番地&lt;br&gt;施設分類：幼保・学校&lt;br&gt;TEL：0972-27-8131&lt;br&gt;：佐伯市&lt;br&gt;：読み：げんよう&lt;br&gt;：&lt;br&gt;</v>
      </c>
      <c r="D481" s="211"/>
      <c r="E481" s="245"/>
      <c r="F481" s="202" t="s">
        <v>4766</v>
      </c>
      <c r="G481" s="202">
        <v>33.005116946709101</v>
      </c>
      <c r="H481" s="202">
        <v>131.892555704323</v>
      </c>
      <c r="I481" s="245" t="s">
        <v>3452</v>
      </c>
      <c r="J481" s="245" t="s">
        <v>2696</v>
      </c>
      <c r="K481" s="240" t="s">
        <v>2677</v>
      </c>
      <c r="L481" s="240" t="s">
        <v>403</v>
      </c>
      <c r="M481" s="240" t="s">
        <v>3540</v>
      </c>
      <c r="N481" s="240"/>
      <c r="O481" s="4" t="s">
        <v>4339</v>
      </c>
      <c r="P481" s="246">
        <v>1</v>
      </c>
      <c r="Q481" s="246"/>
      <c r="R481" s="246" t="str">
        <f t="shared" si="91"/>
        <v>FFFFFFFF</v>
      </c>
      <c r="S481" s="202">
        <v>100</v>
      </c>
      <c r="T481" s="202">
        <v>100</v>
      </c>
      <c r="U481" s="202">
        <v>100</v>
      </c>
      <c r="V481" s="202">
        <v>100</v>
      </c>
      <c r="X481" s="242"/>
      <c r="Z481" s="239">
        <f t="shared" si="95"/>
        <v>0</v>
      </c>
      <c r="AA481" s="253" t="s">
        <v>4179</v>
      </c>
      <c r="AB481" s="265" t="str">
        <f t="shared" si="98"/>
        <v>中学-4：彦陽中学校</v>
      </c>
      <c r="AC481" s="254" t="s">
        <v>4194</v>
      </c>
      <c r="AD481" s="254" t="s">
        <v>4181</v>
      </c>
      <c r="AE481" s="254">
        <f t="shared" si="99"/>
        <v>0</v>
      </c>
      <c r="AF481" s="254" t="s">
        <v>4182</v>
      </c>
      <c r="AG481" s="254" t="s">
        <v>4183</v>
      </c>
      <c r="AH481" s="74" t="str">
        <f t="shared" si="100"/>
        <v>名称：中学-4：彦陽中学校&lt;br&gt;住所：佐伯市大字戸穴2925番地&lt;br&gt;施設分類：幼保・学校&lt;br&gt;TEL：0972-27-8131&lt;br&gt;：佐伯市&lt;br&gt;：読み：げんよう&lt;br&gt;：&lt;br&gt;</v>
      </c>
      <c r="AI481" s="255" t="s">
        <v>4184</v>
      </c>
      <c r="AJ481" s="253" t="str">
        <f t="shared" si="92"/>
        <v>FFFFFFFF</v>
      </c>
      <c r="AK481" s="253" t="s">
        <v>4185</v>
      </c>
      <c r="AL481" s="265">
        <f t="shared" si="93"/>
        <v>1</v>
      </c>
      <c r="AM481" s="253" t="s">
        <v>4186</v>
      </c>
      <c r="AN481" s="253" t="s">
        <v>4187</v>
      </c>
      <c r="AO481" s="254">
        <f t="shared" si="96"/>
        <v>0</v>
      </c>
      <c r="AP481" s="253" t="s">
        <v>4188</v>
      </c>
      <c r="AQ481" s="74" t="str">
        <f t="shared" si="101"/>
        <v>https://cyberjapandata.gsi.go.jp/portal/sys/v4/symbols/502.png</v>
      </c>
      <c r="AR481" s="254" t="s">
        <v>4189</v>
      </c>
      <c r="AS481" s="254" t="s">
        <v>4190</v>
      </c>
      <c r="AT481" s="265">
        <f t="shared" si="102"/>
        <v>131.892555704323</v>
      </c>
      <c r="AU481" s="254" t="s">
        <v>4191</v>
      </c>
      <c r="AV481" s="265">
        <f t="shared" si="103"/>
        <v>33.005116946709101</v>
      </c>
      <c r="AW481" s="254" t="s">
        <v>4192</v>
      </c>
      <c r="AX481" s="254" t="s">
        <v>4193</v>
      </c>
      <c r="AY481" s="244" t="str">
        <f t="shared" si="97"/>
        <v>&lt;Placemark&gt;&lt;name&gt;中学-4：彦陽中学校&lt;/name&gt;&lt;Snippet maxLines="0"&gt;&lt;/Snippet&gt;&lt;description&gt;&lt;![CDATA[名称：中学-4：彦陽中学校&lt;br&gt;住所：佐伯市大字戸穴2925番地&lt;br&gt;施設分類：幼保・学校&lt;br&gt;TEL：0972-27-8131&lt;br&gt;：佐伯市&lt;br&gt;：読み：げんよう&lt;br&gt;：&lt;br&gt;]]&gt;&lt;/description&gt;&lt;Style&gt;&lt;IconStyle&gt;&lt;color&gt;FFFFFFFF&lt;/color&gt;&lt;scale&gt;1&lt;/scale&gt;&lt;heading&gt;0&lt;/heading&gt;&lt;Icon&gt;&lt;href&gt;https://cyberjapandata.gsi.go.jp/portal/sys/v4/symbols/502.png&lt;/href&gt;&lt;/Icon&gt;&lt;/IconStyle&gt;&lt;/Style&gt;&lt;Point&gt;&lt;coordinates&gt;131.892555704323,33.0051169467091&lt;/coordinates&gt;&lt;/Point&gt;&lt;/Placemark&gt;</v>
      </c>
    </row>
    <row r="482" spans="1:51">
      <c r="A482" s="198">
        <v>477</v>
      </c>
      <c r="B482" s="211" t="s">
        <v>5137</v>
      </c>
      <c r="C482" s="4" t="str">
        <f t="shared" si="94"/>
        <v>名称：中学-5：東雲中学校&lt;br&gt;住所：佐伯市上浦大字浅海井浦2番地&lt;br&gt;施設分類：幼保・学校&lt;br&gt;TEL：0972-32-2009&lt;br&gt;：佐伯市&lt;br&gt;：読み：しののめ&lt;br&gt;：&lt;br&gt;</v>
      </c>
      <c r="D482" s="211"/>
      <c r="E482" s="245"/>
      <c r="F482" s="202" t="s">
        <v>4767</v>
      </c>
      <c r="G482" s="202">
        <v>33.0451388512001</v>
      </c>
      <c r="H482" s="202">
        <v>131.926064925703</v>
      </c>
      <c r="I482" s="245" t="s">
        <v>3452</v>
      </c>
      <c r="J482" s="245" t="s">
        <v>231</v>
      </c>
      <c r="K482" s="240" t="s">
        <v>2678</v>
      </c>
      <c r="L482" s="240" t="s">
        <v>403</v>
      </c>
      <c r="M482" s="240" t="s">
        <v>3516</v>
      </c>
      <c r="N482" s="240"/>
      <c r="O482" s="4" t="s">
        <v>4339</v>
      </c>
      <c r="P482" s="246">
        <v>1</v>
      </c>
      <c r="Q482" s="246"/>
      <c r="R482" s="246" t="str">
        <f t="shared" si="91"/>
        <v>FFFFFFFF</v>
      </c>
      <c r="S482" s="202">
        <v>100</v>
      </c>
      <c r="T482" s="202">
        <v>100</v>
      </c>
      <c r="U482" s="202">
        <v>100</v>
      </c>
      <c r="V482" s="202">
        <v>100</v>
      </c>
      <c r="X482" s="242"/>
      <c r="Z482" s="239">
        <f t="shared" si="95"/>
        <v>0</v>
      </c>
      <c r="AA482" s="253" t="s">
        <v>4179</v>
      </c>
      <c r="AB482" s="265" t="str">
        <f t="shared" si="98"/>
        <v>中学-5：東雲中学校</v>
      </c>
      <c r="AC482" s="254" t="s">
        <v>4194</v>
      </c>
      <c r="AD482" s="254" t="s">
        <v>4181</v>
      </c>
      <c r="AE482" s="254">
        <f t="shared" si="99"/>
        <v>0</v>
      </c>
      <c r="AF482" s="254" t="s">
        <v>4182</v>
      </c>
      <c r="AG482" s="254" t="s">
        <v>4183</v>
      </c>
      <c r="AH482" s="74" t="str">
        <f t="shared" si="100"/>
        <v>名称：中学-5：東雲中学校&lt;br&gt;住所：佐伯市上浦大字浅海井浦2番地&lt;br&gt;施設分類：幼保・学校&lt;br&gt;TEL：0972-32-2009&lt;br&gt;：佐伯市&lt;br&gt;：読み：しののめ&lt;br&gt;：&lt;br&gt;</v>
      </c>
      <c r="AI482" s="255" t="s">
        <v>4184</v>
      </c>
      <c r="AJ482" s="253" t="str">
        <f t="shared" si="92"/>
        <v>FFFFFFFF</v>
      </c>
      <c r="AK482" s="253" t="s">
        <v>4185</v>
      </c>
      <c r="AL482" s="265">
        <f t="shared" si="93"/>
        <v>1</v>
      </c>
      <c r="AM482" s="253" t="s">
        <v>4186</v>
      </c>
      <c r="AN482" s="253" t="s">
        <v>4187</v>
      </c>
      <c r="AO482" s="254">
        <f t="shared" si="96"/>
        <v>0</v>
      </c>
      <c r="AP482" s="253" t="s">
        <v>4188</v>
      </c>
      <c r="AQ482" s="74" t="str">
        <f t="shared" si="101"/>
        <v>https://cyberjapandata.gsi.go.jp/portal/sys/v4/symbols/502.png</v>
      </c>
      <c r="AR482" s="254" t="s">
        <v>4189</v>
      </c>
      <c r="AS482" s="254" t="s">
        <v>4190</v>
      </c>
      <c r="AT482" s="265">
        <f t="shared" si="102"/>
        <v>131.926064925703</v>
      </c>
      <c r="AU482" s="254" t="s">
        <v>4191</v>
      </c>
      <c r="AV482" s="265">
        <f t="shared" si="103"/>
        <v>33.0451388512001</v>
      </c>
      <c r="AW482" s="254" t="s">
        <v>4192</v>
      </c>
      <c r="AX482" s="254" t="s">
        <v>4193</v>
      </c>
      <c r="AY482" s="244" t="str">
        <f t="shared" si="97"/>
        <v>&lt;Placemark&gt;&lt;name&gt;中学-5：東雲中学校&lt;/name&gt;&lt;Snippet maxLines="0"&gt;&lt;/Snippet&gt;&lt;description&gt;&lt;![CDATA[名称：中学-5：東雲中学校&lt;br&gt;住所：佐伯市上浦大字浅海井浦2番地&lt;br&gt;施設分類：幼保・学校&lt;br&gt;TEL：0972-32-2009&lt;br&gt;：佐伯市&lt;br&gt;：読み：しののめ&lt;br&gt;：&lt;br&gt;]]&gt;&lt;/description&gt;&lt;Style&gt;&lt;IconStyle&gt;&lt;color&gt;FFFFFFFF&lt;/color&gt;&lt;scale&gt;1&lt;/scale&gt;&lt;heading&gt;0&lt;/heading&gt;&lt;Icon&gt;&lt;href&gt;https://cyberjapandata.gsi.go.jp/portal/sys/v4/symbols/502.png&lt;/href&gt;&lt;/Icon&gt;&lt;/IconStyle&gt;&lt;/Style&gt;&lt;Point&gt;&lt;coordinates&gt;131.926064925703,33.0451388512001&lt;/coordinates&gt;&lt;/Point&gt;&lt;/Placemark&gt;</v>
      </c>
    </row>
    <row r="483" spans="1:51">
      <c r="A483" s="198">
        <v>478</v>
      </c>
      <c r="B483" s="211" t="s">
        <v>5136</v>
      </c>
      <c r="C483" s="4" t="str">
        <f t="shared" si="94"/>
        <v>名称：中学-6：昭和中学校&lt;br&gt;住所：佐伯市弥生大字井崎781番地&lt;br&gt;施設分類：幼保・学校&lt;br&gt;TEL：0972-46-0080&lt;br&gt;：佐伯市&lt;br&gt;：読み：しょうわ&lt;br&gt;：&lt;br&gt;</v>
      </c>
      <c r="D483" s="211"/>
      <c r="E483" s="202"/>
      <c r="F483" s="202" t="s">
        <v>4768</v>
      </c>
      <c r="G483" s="202">
        <v>32.9693467243981</v>
      </c>
      <c r="H483" s="202">
        <v>131.842199731927</v>
      </c>
      <c r="I483" s="202" t="s">
        <v>3452</v>
      </c>
      <c r="J483" s="202" t="s">
        <v>323</v>
      </c>
      <c r="K483" s="240" t="s">
        <v>2679</v>
      </c>
      <c r="L483" s="240" t="s">
        <v>403</v>
      </c>
      <c r="M483" s="240" t="s">
        <v>3543</v>
      </c>
      <c r="N483" s="240"/>
      <c r="O483" s="4" t="s">
        <v>4339</v>
      </c>
      <c r="P483" s="246">
        <v>1</v>
      </c>
      <c r="Q483" s="246"/>
      <c r="R483" s="246" t="str">
        <f t="shared" si="91"/>
        <v>FFFFFFFF</v>
      </c>
      <c r="S483" s="202">
        <v>100</v>
      </c>
      <c r="T483" s="202">
        <v>100</v>
      </c>
      <c r="U483" s="202">
        <v>100</v>
      </c>
      <c r="V483" s="202">
        <v>100</v>
      </c>
      <c r="X483" s="242"/>
      <c r="Z483" s="239">
        <f t="shared" si="95"/>
        <v>0</v>
      </c>
      <c r="AA483" s="253" t="s">
        <v>4179</v>
      </c>
      <c r="AB483" s="265" t="str">
        <f t="shared" si="98"/>
        <v>中学-6：昭和中学校</v>
      </c>
      <c r="AC483" s="254" t="s">
        <v>4194</v>
      </c>
      <c r="AD483" s="254" t="s">
        <v>4181</v>
      </c>
      <c r="AE483" s="254">
        <f t="shared" si="99"/>
        <v>0</v>
      </c>
      <c r="AF483" s="254" t="s">
        <v>4182</v>
      </c>
      <c r="AG483" s="254" t="s">
        <v>4183</v>
      </c>
      <c r="AH483" s="74" t="str">
        <f t="shared" si="100"/>
        <v>名称：中学-6：昭和中学校&lt;br&gt;住所：佐伯市弥生大字井崎781番地&lt;br&gt;施設分類：幼保・学校&lt;br&gt;TEL：0972-46-0080&lt;br&gt;：佐伯市&lt;br&gt;：読み：しょうわ&lt;br&gt;：&lt;br&gt;</v>
      </c>
      <c r="AI483" s="255" t="s">
        <v>4184</v>
      </c>
      <c r="AJ483" s="253" t="str">
        <f t="shared" si="92"/>
        <v>FFFFFFFF</v>
      </c>
      <c r="AK483" s="253" t="s">
        <v>4185</v>
      </c>
      <c r="AL483" s="265">
        <f t="shared" si="93"/>
        <v>1</v>
      </c>
      <c r="AM483" s="253" t="s">
        <v>4186</v>
      </c>
      <c r="AN483" s="253" t="s">
        <v>4187</v>
      </c>
      <c r="AO483" s="254">
        <f t="shared" si="96"/>
        <v>0</v>
      </c>
      <c r="AP483" s="253" t="s">
        <v>4188</v>
      </c>
      <c r="AQ483" s="74" t="str">
        <f t="shared" si="101"/>
        <v>https://cyberjapandata.gsi.go.jp/portal/sys/v4/symbols/502.png</v>
      </c>
      <c r="AR483" s="254" t="s">
        <v>4189</v>
      </c>
      <c r="AS483" s="254" t="s">
        <v>4190</v>
      </c>
      <c r="AT483" s="265">
        <f t="shared" si="102"/>
        <v>131.842199731927</v>
      </c>
      <c r="AU483" s="254" t="s">
        <v>4191</v>
      </c>
      <c r="AV483" s="265">
        <f t="shared" si="103"/>
        <v>32.9693467243981</v>
      </c>
      <c r="AW483" s="254" t="s">
        <v>4192</v>
      </c>
      <c r="AX483" s="254" t="s">
        <v>4193</v>
      </c>
      <c r="AY483" s="244" t="str">
        <f t="shared" si="97"/>
        <v>&lt;Placemark&gt;&lt;name&gt;中学-6：昭和中学校&lt;/name&gt;&lt;Snippet maxLines="0"&gt;&lt;/Snippet&gt;&lt;description&gt;&lt;![CDATA[名称：中学-6：昭和中学校&lt;br&gt;住所：佐伯市弥生大字井崎781番地&lt;br&gt;施設分類：幼保・学校&lt;br&gt;TEL：0972-46-0080&lt;br&gt;：佐伯市&lt;br&gt;：読み：しょうわ&lt;br&gt;：&lt;br&gt;]]&gt;&lt;/description&gt;&lt;Style&gt;&lt;IconStyle&gt;&lt;color&gt;FFFFFFFF&lt;/color&gt;&lt;scale&gt;1&lt;/scale&gt;&lt;heading&gt;0&lt;/heading&gt;&lt;Icon&gt;&lt;href&gt;https://cyberjapandata.gsi.go.jp/portal/sys/v4/symbols/502.png&lt;/href&gt;&lt;/Icon&gt;&lt;/IconStyle&gt;&lt;/Style&gt;&lt;Point&gt;&lt;coordinates&gt;131.842199731927,32.9693467243981&lt;/coordinates&gt;&lt;/Point&gt;&lt;/Placemark&gt;</v>
      </c>
    </row>
    <row r="484" spans="1:51">
      <c r="A484" s="198">
        <v>479</v>
      </c>
      <c r="B484" s="211" t="s">
        <v>5135</v>
      </c>
      <c r="C484" s="4" t="str">
        <f t="shared" si="94"/>
        <v>名称：中学-7：本匠中学校&lt;br&gt;住所：佐伯市本匠大字笠掛1568番地&lt;br&gt;施設分類：幼保・学校&lt;br&gt;TEL：0972-56-5004&lt;br&gt;：佐伯市&lt;br&gt;：読み：ほんじょう&lt;br&gt;：&lt;br&gt;</v>
      </c>
      <c r="D484" s="211"/>
      <c r="E484" s="202"/>
      <c r="F484" s="202" t="s">
        <v>4769</v>
      </c>
      <c r="G484" s="202">
        <v>32.9543236916994</v>
      </c>
      <c r="H484" s="202">
        <v>131.801139028855</v>
      </c>
      <c r="I484" s="202" t="s">
        <v>3452</v>
      </c>
      <c r="J484" s="202" t="s">
        <v>2697</v>
      </c>
      <c r="K484" s="240" t="s">
        <v>2680</v>
      </c>
      <c r="L484" s="240" t="s">
        <v>403</v>
      </c>
      <c r="M484" s="240" t="s">
        <v>3484</v>
      </c>
      <c r="N484" s="240"/>
      <c r="O484" s="4" t="s">
        <v>4339</v>
      </c>
      <c r="P484" s="246">
        <v>1</v>
      </c>
      <c r="Q484" s="246"/>
      <c r="R484" s="246" t="str">
        <f t="shared" si="91"/>
        <v>FFFFFFFF</v>
      </c>
      <c r="S484" s="202">
        <v>100</v>
      </c>
      <c r="T484" s="202">
        <v>100</v>
      </c>
      <c r="U484" s="202">
        <v>100</v>
      </c>
      <c r="V484" s="202">
        <v>100</v>
      </c>
      <c r="X484" s="242"/>
      <c r="Z484" s="239">
        <f t="shared" si="95"/>
        <v>0</v>
      </c>
      <c r="AA484" s="253" t="s">
        <v>4179</v>
      </c>
      <c r="AB484" s="265" t="str">
        <f t="shared" si="98"/>
        <v>中学-7：本匠中学校</v>
      </c>
      <c r="AC484" s="254" t="s">
        <v>4194</v>
      </c>
      <c r="AD484" s="254" t="s">
        <v>4181</v>
      </c>
      <c r="AE484" s="254">
        <f t="shared" si="99"/>
        <v>0</v>
      </c>
      <c r="AF484" s="254" t="s">
        <v>4182</v>
      </c>
      <c r="AG484" s="254" t="s">
        <v>4183</v>
      </c>
      <c r="AH484" s="74" t="str">
        <f t="shared" si="100"/>
        <v>名称：中学-7：本匠中学校&lt;br&gt;住所：佐伯市本匠大字笠掛1568番地&lt;br&gt;施設分類：幼保・学校&lt;br&gt;TEL：0972-56-5004&lt;br&gt;：佐伯市&lt;br&gt;：読み：ほんじょう&lt;br&gt;：&lt;br&gt;</v>
      </c>
      <c r="AI484" s="255" t="s">
        <v>4184</v>
      </c>
      <c r="AJ484" s="253" t="str">
        <f t="shared" si="92"/>
        <v>FFFFFFFF</v>
      </c>
      <c r="AK484" s="253" t="s">
        <v>4185</v>
      </c>
      <c r="AL484" s="265">
        <f t="shared" si="93"/>
        <v>1</v>
      </c>
      <c r="AM484" s="253" t="s">
        <v>4186</v>
      </c>
      <c r="AN484" s="253" t="s">
        <v>4187</v>
      </c>
      <c r="AO484" s="254">
        <f t="shared" si="96"/>
        <v>0</v>
      </c>
      <c r="AP484" s="253" t="s">
        <v>4188</v>
      </c>
      <c r="AQ484" s="74" t="str">
        <f t="shared" si="101"/>
        <v>https://cyberjapandata.gsi.go.jp/portal/sys/v4/symbols/502.png</v>
      </c>
      <c r="AR484" s="254" t="s">
        <v>4189</v>
      </c>
      <c r="AS484" s="254" t="s">
        <v>4190</v>
      </c>
      <c r="AT484" s="265">
        <f t="shared" si="102"/>
        <v>131.801139028855</v>
      </c>
      <c r="AU484" s="254" t="s">
        <v>4191</v>
      </c>
      <c r="AV484" s="265">
        <f t="shared" si="103"/>
        <v>32.9543236916994</v>
      </c>
      <c r="AW484" s="254" t="s">
        <v>4192</v>
      </c>
      <c r="AX484" s="254" t="s">
        <v>4193</v>
      </c>
      <c r="AY484" s="244" t="str">
        <f t="shared" si="97"/>
        <v>&lt;Placemark&gt;&lt;name&gt;中学-7：本匠中学校&lt;/name&gt;&lt;Snippet maxLines="0"&gt;&lt;/Snippet&gt;&lt;description&gt;&lt;![CDATA[名称：中学-7：本匠中学校&lt;br&gt;住所：佐伯市本匠大字笠掛1568番地&lt;br&gt;施設分類：幼保・学校&lt;br&gt;TEL：0972-56-5004&lt;br&gt;：佐伯市&lt;br&gt;：読み：ほんじょう&lt;br&gt;：&lt;br&gt;]]&gt;&lt;/description&gt;&lt;Style&gt;&lt;IconStyle&gt;&lt;color&gt;FFFFFFFF&lt;/color&gt;&lt;scale&gt;1&lt;/scale&gt;&lt;heading&gt;0&lt;/heading&gt;&lt;Icon&gt;&lt;href&gt;https://cyberjapandata.gsi.go.jp/portal/sys/v4/symbols/502.png&lt;/href&gt;&lt;/Icon&gt;&lt;/IconStyle&gt;&lt;/Style&gt;&lt;Point&gt;&lt;coordinates&gt;131.801139028855,32.9543236916994&lt;/coordinates&gt;&lt;/Point&gt;&lt;/Placemark&gt;</v>
      </c>
    </row>
    <row r="485" spans="1:51">
      <c r="A485" s="198">
        <v>480</v>
      </c>
      <c r="B485" s="211" t="s">
        <v>5134</v>
      </c>
      <c r="C485" s="4" t="str">
        <f t="shared" si="94"/>
        <v>名称：中学-8：宇目緑豊中学校&lt;br&gt;住所：佐伯市宇目大字千束1560番地1&lt;br&gt;施設分類：幼保・学校&lt;br&gt;TEL：0972-52-1016&lt;br&gt;：佐伯市&lt;br&gt;：読み：うめりょくほう&lt;br&gt;：&lt;br&gt;</v>
      </c>
      <c r="D485" s="211"/>
      <c r="E485" s="202"/>
      <c r="F485" s="202" t="s">
        <v>4770</v>
      </c>
      <c r="G485" s="202">
        <v>32.858299829357101</v>
      </c>
      <c r="H485" s="202">
        <v>131.67083090431299</v>
      </c>
      <c r="I485" s="202" t="s">
        <v>3452</v>
      </c>
      <c r="J485" s="202" t="s">
        <v>2698</v>
      </c>
      <c r="K485" s="240" t="s">
        <v>2681</v>
      </c>
      <c r="L485" s="240" t="s">
        <v>403</v>
      </c>
      <c r="M485" s="240" t="s">
        <v>3525</v>
      </c>
      <c r="N485" s="240"/>
      <c r="O485" s="4" t="s">
        <v>4339</v>
      </c>
      <c r="P485" s="246">
        <v>1</v>
      </c>
      <c r="Q485" s="246"/>
      <c r="R485" s="246" t="str">
        <f t="shared" si="91"/>
        <v>FFFFFFFF</v>
      </c>
      <c r="S485" s="202">
        <v>100</v>
      </c>
      <c r="T485" s="202">
        <v>100</v>
      </c>
      <c r="U485" s="202">
        <v>100</v>
      </c>
      <c r="V485" s="202">
        <v>100</v>
      </c>
      <c r="X485" s="242"/>
      <c r="Z485" s="239">
        <f t="shared" si="95"/>
        <v>0</v>
      </c>
      <c r="AA485" s="253" t="s">
        <v>4179</v>
      </c>
      <c r="AB485" s="265" t="str">
        <f t="shared" si="98"/>
        <v>中学-8：宇目緑豊中学校</v>
      </c>
      <c r="AC485" s="254" t="s">
        <v>4194</v>
      </c>
      <c r="AD485" s="254" t="s">
        <v>4181</v>
      </c>
      <c r="AE485" s="254">
        <f t="shared" si="99"/>
        <v>0</v>
      </c>
      <c r="AF485" s="254" t="s">
        <v>4182</v>
      </c>
      <c r="AG485" s="254" t="s">
        <v>4183</v>
      </c>
      <c r="AH485" s="74" t="str">
        <f t="shared" si="100"/>
        <v>名称：中学-8：宇目緑豊中学校&lt;br&gt;住所：佐伯市宇目大字千束1560番地1&lt;br&gt;施設分類：幼保・学校&lt;br&gt;TEL：0972-52-1016&lt;br&gt;：佐伯市&lt;br&gt;：読み：うめりょくほう&lt;br&gt;：&lt;br&gt;</v>
      </c>
      <c r="AI485" s="255" t="s">
        <v>4184</v>
      </c>
      <c r="AJ485" s="253" t="str">
        <f t="shared" si="92"/>
        <v>FFFFFFFF</v>
      </c>
      <c r="AK485" s="253" t="s">
        <v>4185</v>
      </c>
      <c r="AL485" s="265">
        <f t="shared" si="93"/>
        <v>1</v>
      </c>
      <c r="AM485" s="253" t="s">
        <v>4186</v>
      </c>
      <c r="AN485" s="253" t="s">
        <v>4187</v>
      </c>
      <c r="AO485" s="254">
        <f t="shared" si="96"/>
        <v>0</v>
      </c>
      <c r="AP485" s="253" t="s">
        <v>4188</v>
      </c>
      <c r="AQ485" s="74" t="str">
        <f t="shared" si="101"/>
        <v>https://cyberjapandata.gsi.go.jp/portal/sys/v4/symbols/502.png</v>
      </c>
      <c r="AR485" s="254" t="s">
        <v>4189</v>
      </c>
      <c r="AS485" s="254" t="s">
        <v>4190</v>
      </c>
      <c r="AT485" s="265">
        <f t="shared" si="102"/>
        <v>131.67083090431299</v>
      </c>
      <c r="AU485" s="254" t="s">
        <v>4191</v>
      </c>
      <c r="AV485" s="265">
        <f t="shared" si="103"/>
        <v>32.858299829357101</v>
      </c>
      <c r="AW485" s="254" t="s">
        <v>4192</v>
      </c>
      <c r="AX485" s="254" t="s">
        <v>4193</v>
      </c>
      <c r="AY485" s="244" t="str">
        <f t="shared" si="97"/>
        <v>&lt;Placemark&gt;&lt;name&gt;中学-8：宇目緑豊中学校&lt;/name&gt;&lt;Snippet maxLines="0"&gt;&lt;/Snippet&gt;&lt;description&gt;&lt;![CDATA[名称：中学-8：宇目緑豊中学校&lt;br&gt;住所：佐伯市宇目大字千束1560番地1&lt;br&gt;施設分類：幼保・学校&lt;br&gt;TEL：0972-52-1016&lt;br&gt;：佐伯市&lt;br&gt;：読み：うめりょくほう&lt;br&gt;：&lt;br&gt;]]&gt;&lt;/description&gt;&lt;Style&gt;&lt;IconStyle&gt;&lt;color&gt;FFFFFFFF&lt;/color&gt;&lt;scale&gt;1&lt;/scale&gt;&lt;heading&gt;0&lt;/heading&gt;&lt;Icon&gt;&lt;href&gt;https://cyberjapandata.gsi.go.jp/portal/sys/v4/symbols/502.png&lt;/href&gt;&lt;/Icon&gt;&lt;/IconStyle&gt;&lt;/Style&gt;&lt;Point&gt;&lt;coordinates&gt;131.670830904313,32.8582998293571&lt;/coordinates&gt;&lt;/Point&gt;&lt;/Placemark&gt;</v>
      </c>
    </row>
    <row r="486" spans="1:51">
      <c r="A486" s="198">
        <v>481</v>
      </c>
      <c r="B486" s="211" t="s">
        <v>5133</v>
      </c>
      <c r="C486" s="4" t="str">
        <f t="shared" si="94"/>
        <v>名称：中学-9：直川中学校&lt;br&gt;住所：佐伯市直川大字上直見501番地&lt;br&gt;施設分類：幼保・学校&lt;br&gt;TEL：0972-58-2009&lt;br&gt;：佐伯市&lt;br&gt;：読み：なおかわ&lt;br&gt;：&lt;br&gt;</v>
      </c>
      <c r="D486" s="211"/>
      <c r="E486" s="202"/>
      <c r="F486" s="202" t="s">
        <v>4771</v>
      </c>
      <c r="G486" s="202">
        <v>32.897508032417399</v>
      </c>
      <c r="H486" s="202">
        <v>131.77621847182999</v>
      </c>
      <c r="I486" s="202" t="s">
        <v>3452</v>
      </c>
      <c r="J486" s="202" t="s">
        <v>2699</v>
      </c>
      <c r="K486" s="240" t="s">
        <v>2682</v>
      </c>
      <c r="L486" s="240" t="s">
        <v>403</v>
      </c>
      <c r="M486" s="240" t="s">
        <v>3486</v>
      </c>
      <c r="N486" s="240"/>
      <c r="O486" s="4" t="s">
        <v>4339</v>
      </c>
      <c r="P486" s="246">
        <v>1</v>
      </c>
      <c r="Q486" s="246"/>
      <c r="R486" s="246" t="str">
        <f t="shared" si="91"/>
        <v>FFFFFFFF</v>
      </c>
      <c r="S486" s="202">
        <v>100</v>
      </c>
      <c r="T486" s="202">
        <v>100</v>
      </c>
      <c r="U486" s="202">
        <v>100</v>
      </c>
      <c r="V486" s="202">
        <v>100</v>
      </c>
      <c r="X486" s="242"/>
      <c r="Z486" s="239">
        <f t="shared" si="95"/>
        <v>0</v>
      </c>
      <c r="AA486" s="253" t="s">
        <v>4179</v>
      </c>
      <c r="AB486" s="265" t="str">
        <f t="shared" si="98"/>
        <v>中学-9：直川中学校</v>
      </c>
      <c r="AC486" s="254" t="s">
        <v>4194</v>
      </c>
      <c r="AD486" s="254" t="s">
        <v>4181</v>
      </c>
      <c r="AE486" s="254">
        <f t="shared" si="99"/>
        <v>0</v>
      </c>
      <c r="AF486" s="254" t="s">
        <v>4182</v>
      </c>
      <c r="AG486" s="254" t="s">
        <v>4183</v>
      </c>
      <c r="AH486" s="74" t="str">
        <f t="shared" si="100"/>
        <v>名称：中学-9：直川中学校&lt;br&gt;住所：佐伯市直川大字上直見501番地&lt;br&gt;施設分類：幼保・学校&lt;br&gt;TEL：0972-58-2009&lt;br&gt;：佐伯市&lt;br&gt;：読み：なおかわ&lt;br&gt;：&lt;br&gt;</v>
      </c>
      <c r="AI486" s="255" t="s">
        <v>4184</v>
      </c>
      <c r="AJ486" s="253" t="str">
        <f t="shared" si="92"/>
        <v>FFFFFFFF</v>
      </c>
      <c r="AK486" s="253" t="s">
        <v>4185</v>
      </c>
      <c r="AL486" s="265">
        <f t="shared" si="93"/>
        <v>1</v>
      </c>
      <c r="AM486" s="253" t="s">
        <v>4186</v>
      </c>
      <c r="AN486" s="253" t="s">
        <v>4187</v>
      </c>
      <c r="AO486" s="254">
        <f t="shared" si="96"/>
        <v>0</v>
      </c>
      <c r="AP486" s="253" t="s">
        <v>4188</v>
      </c>
      <c r="AQ486" s="74" t="str">
        <f t="shared" si="101"/>
        <v>https://cyberjapandata.gsi.go.jp/portal/sys/v4/symbols/502.png</v>
      </c>
      <c r="AR486" s="254" t="s">
        <v>4189</v>
      </c>
      <c r="AS486" s="254" t="s">
        <v>4190</v>
      </c>
      <c r="AT486" s="265">
        <f t="shared" si="102"/>
        <v>131.77621847182999</v>
      </c>
      <c r="AU486" s="254" t="s">
        <v>4191</v>
      </c>
      <c r="AV486" s="265">
        <f t="shared" si="103"/>
        <v>32.897508032417399</v>
      </c>
      <c r="AW486" s="254" t="s">
        <v>4192</v>
      </c>
      <c r="AX486" s="254" t="s">
        <v>4193</v>
      </c>
      <c r="AY486" s="244" t="str">
        <f t="shared" si="97"/>
        <v>&lt;Placemark&gt;&lt;name&gt;中学-9：直川中学校&lt;/name&gt;&lt;Snippet maxLines="0"&gt;&lt;/Snippet&gt;&lt;description&gt;&lt;![CDATA[名称：中学-9：直川中学校&lt;br&gt;住所：佐伯市直川大字上直見501番地&lt;br&gt;施設分類：幼保・学校&lt;br&gt;TEL：0972-58-2009&lt;br&gt;：佐伯市&lt;br&gt;：読み：なおかわ&lt;br&gt;：&lt;br&gt;]]&gt;&lt;/description&gt;&lt;Style&gt;&lt;IconStyle&gt;&lt;color&gt;FFFFFFFF&lt;/color&gt;&lt;scale&gt;1&lt;/scale&gt;&lt;heading&gt;0&lt;/heading&gt;&lt;Icon&gt;&lt;href&gt;https://cyberjapandata.gsi.go.jp/portal/sys/v4/symbols/502.png&lt;/href&gt;&lt;/Icon&gt;&lt;/IconStyle&gt;&lt;/Style&gt;&lt;Point&gt;&lt;coordinates&gt;131.77621847183,32.8975080324174&lt;/coordinates&gt;&lt;/Point&gt;&lt;/Placemark&gt;</v>
      </c>
    </row>
    <row r="487" spans="1:51">
      <c r="A487" s="198">
        <v>482</v>
      </c>
      <c r="B487" s="211" t="s">
        <v>5132</v>
      </c>
      <c r="C487" s="4" t="str">
        <f t="shared" si="94"/>
        <v>名称：中学-10：鶴見中学校&lt;br&gt;住所：佐伯市鶴見大字沖松浦448番地&lt;br&gt;施設分類：幼保・学校&lt;br&gt;TEL：0972-33-0100&lt;br&gt;：佐伯市&lt;br&gt;：読み：つるみ&lt;br&gt;：&lt;br&gt;</v>
      </c>
      <c r="D487" s="211"/>
      <c r="E487" s="245"/>
      <c r="F487" s="202" t="s">
        <v>4772</v>
      </c>
      <c r="G487" s="202">
        <v>32.942056308410798</v>
      </c>
      <c r="H487" s="202">
        <v>131.965208030111</v>
      </c>
      <c r="I487" s="245" t="s">
        <v>3452</v>
      </c>
      <c r="J487" s="245" t="s">
        <v>359</v>
      </c>
      <c r="K487" s="240" t="s">
        <v>2683</v>
      </c>
      <c r="L487" s="240" t="s">
        <v>403</v>
      </c>
      <c r="M487" s="240" t="s">
        <v>3548</v>
      </c>
      <c r="N487" s="240"/>
      <c r="O487" s="4" t="s">
        <v>4339</v>
      </c>
      <c r="P487" s="246">
        <v>1</v>
      </c>
      <c r="Q487" s="246"/>
      <c r="R487" s="246" t="str">
        <f t="shared" si="91"/>
        <v>FFFFFFFF</v>
      </c>
      <c r="S487" s="202">
        <v>100</v>
      </c>
      <c r="T487" s="202">
        <v>100</v>
      </c>
      <c r="U487" s="202">
        <v>100</v>
      </c>
      <c r="V487" s="202">
        <v>100</v>
      </c>
      <c r="X487" s="242"/>
      <c r="Z487" s="239">
        <f t="shared" si="95"/>
        <v>0</v>
      </c>
      <c r="AA487" s="253" t="s">
        <v>4179</v>
      </c>
      <c r="AB487" s="265" t="str">
        <f t="shared" si="98"/>
        <v>中学-10：鶴見中学校</v>
      </c>
      <c r="AC487" s="254" t="s">
        <v>4194</v>
      </c>
      <c r="AD487" s="254" t="s">
        <v>4181</v>
      </c>
      <c r="AE487" s="254">
        <f t="shared" si="99"/>
        <v>0</v>
      </c>
      <c r="AF487" s="254" t="s">
        <v>4182</v>
      </c>
      <c r="AG487" s="254" t="s">
        <v>4183</v>
      </c>
      <c r="AH487" s="74" t="str">
        <f t="shared" si="100"/>
        <v>名称：中学-10：鶴見中学校&lt;br&gt;住所：佐伯市鶴見大字沖松浦448番地&lt;br&gt;施設分類：幼保・学校&lt;br&gt;TEL：0972-33-0100&lt;br&gt;：佐伯市&lt;br&gt;：読み：つるみ&lt;br&gt;：&lt;br&gt;</v>
      </c>
      <c r="AI487" s="255" t="s">
        <v>4184</v>
      </c>
      <c r="AJ487" s="253" t="str">
        <f t="shared" si="92"/>
        <v>FFFFFFFF</v>
      </c>
      <c r="AK487" s="253" t="s">
        <v>4185</v>
      </c>
      <c r="AL487" s="265">
        <f t="shared" si="93"/>
        <v>1</v>
      </c>
      <c r="AM487" s="253" t="s">
        <v>4186</v>
      </c>
      <c r="AN487" s="253" t="s">
        <v>4187</v>
      </c>
      <c r="AO487" s="254">
        <f t="shared" si="96"/>
        <v>0</v>
      </c>
      <c r="AP487" s="253" t="s">
        <v>4188</v>
      </c>
      <c r="AQ487" s="74" t="str">
        <f t="shared" si="101"/>
        <v>https://cyberjapandata.gsi.go.jp/portal/sys/v4/symbols/502.png</v>
      </c>
      <c r="AR487" s="254" t="s">
        <v>4189</v>
      </c>
      <c r="AS487" s="254" t="s">
        <v>4190</v>
      </c>
      <c r="AT487" s="265">
        <f t="shared" si="102"/>
        <v>131.965208030111</v>
      </c>
      <c r="AU487" s="254" t="s">
        <v>4191</v>
      </c>
      <c r="AV487" s="265">
        <f t="shared" si="103"/>
        <v>32.942056308410798</v>
      </c>
      <c r="AW487" s="254" t="s">
        <v>4192</v>
      </c>
      <c r="AX487" s="254" t="s">
        <v>4193</v>
      </c>
      <c r="AY487" s="244" t="str">
        <f t="shared" si="97"/>
        <v>&lt;Placemark&gt;&lt;name&gt;中学-10：鶴見中学校&lt;/name&gt;&lt;Snippet maxLines="0"&gt;&lt;/Snippet&gt;&lt;description&gt;&lt;![CDATA[名称：中学-10：鶴見中学校&lt;br&gt;住所：佐伯市鶴見大字沖松浦448番地&lt;br&gt;施設分類：幼保・学校&lt;br&gt;TEL：0972-33-0100&lt;br&gt;：佐伯市&lt;br&gt;：読み：つるみ&lt;br&gt;：&lt;br&gt;]]&gt;&lt;/description&gt;&lt;Style&gt;&lt;IconStyle&gt;&lt;color&gt;FFFFFFFF&lt;/color&gt;&lt;scale&gt;1&lt;/scale&gt;&lt;heading&gt;0&lt;/heading&gt;&lt;Icon&gt;&lt;href&gt;https://cyberjapandata.gsi.go.jp/portal/sys/v4/symbols/502.png&lt;/href&gt;&lt;/Icon&gt;&lt;/IconStyle&gt;&lt;/Style&gt;&lt;Point&gt;&lt;coordinates&gt;131.965208030111,32.9420563084108&lt;/coordinates&gt;&lt;/Point&gt;&lt;/Placemark&gt;</v>
      </c>
    </row>
    <row r="488" spans="1:51">
      <c r="A488" s="198">
        <v>483</v>
      </c>
      <c r="B488" s="211" t="s">
        <v>5131</v>
      </c>
      <c r="C488" s="4" t="str">
        <f t="shared" si="94"/>
        <v>名称：中学-11：米水津中学校&lt;br&gt;住所：佐伯市米水津大字浦代浦1707番地3&lt;br&gt;施設分類：幼保・学校&lt;br&gt;TEL：0972-35-3200&lt;br&gt;：佐伯市&lt;br&gt;：読み：よのうづ&lt;br&gt;：&lt;br&gt;</v>
      </c>
      <c r="D488" s="211"/>
      <c r="E488" s="245"/>
      <c r="F488" s="202" t="s">
        <v>4773</v>
      </c>
      <c r="G488" s="202">
        <v>32.916414028184398</v>
      </c>
      <c r="H488" s="202">
        <v>131.980403657691</v>
      </c>
      <c r="I488" s="245" t="s">
        <v>3452</v>
      </c>
      <c r="J488" s="245" t="s">
        <v>2700</v>
      </c>
      <c r="K488" s="240" t="s">
        <v>2684</v>
      </c>
      <c r="L488" s="240" t="s">
        <v>403</v>
      </c>
      <c r="M488" s="240" t="s">
        <v>3529</v>
      </c>
      <c r="N488" s="240"/>
      <c r="O488" s="4" t="s">
        <v>4339</v>
      </c>
      <c r="P488" s="246">
        <v>1</v>
      </c>
      <c r="Q488" s="246"/>
      <c r="R488" s="246" t="str">
        <f t="shared" si="91"/>
        <v>FFFFFFFF</v>
      </c>
      <c r="S488" s="202">
        <v>100</v>
      </c>
      <c r="T488" s="202">
        <v>100</v>
      </c>
      <c r="U488" s="202">
        <v>100</v>
      </c>
      <c r="V488" s="202">
        <v>100</v>
      </c>
      <c r="X488" s="242"/>
      <c r="Z488" s="239">
        <f t="shared" si="95"/>
        <v>0</v>
      </c>
      <c r="AA488" s="253" t="s">
        <v>4179</v>
      </c>
      <c r="AB488" s="265" t="str">
        <f t="shared" si="98"/>
        <v>中学-11：米水津中学校</v>
      </c>
      <c r="AC488" s="254" t="s">
        <v>4194</v>
      </c>
      <c r="AD488" s="254" t="s">
        <v>4181</v>
      </c>
      <c r="AE488" s="254">
        <f t="shared" si="99"/>
        <v>0</v>
      </c>
      <c r="AF488" s="254" t="s">
        <v>4182</v>
      </c>
      <c r="AG488" s="254" t="s">
        <v>4183</v>
      </c>
      <c r="AH488" s="74" t="str">
        <f t="shared" si="100"/>
        <v>名称：中学-11：米水津中学校&lt;br&gt;住所：佐伯市米水津大字浦代浦1707番地3&lt;br&gt;施設分類：幼保・学校&lt;br&gt;TEL：0972-35-3200&lt;br&gt;：佐伯市&lt;br&gt;：読み：よのうづ&lt;br&gt;：&lt;br&gt;</v>
      </c>
      <c r="AI488" s="255" t="s">
        <v>4184</v>
      </c>
      <c r="AJ488" s="253" t="str">
        <f t="shared" si="92"/>
        <v>FFFFFFFF</v>
      </c>
      <c r="AK488" s="253" t="s">
        <v>4185</v>
      </c>
      <c r="AL488" s="265">
        <f t="shared" si="93"/>
        <v>1</v>
      </c>
      <c r="AM488" s="253" t="s">
        <v>4186</v>
      </c>
      <c r="AN488" s="253" t="s">
        <v>4187</v>
      </c>
      <c r="AO488" s="254">
        <f t="shared" si="96"/>
        <v>0</v>
      </c>
      <c r="AP488" s="253" t="s">
        <v>4188</v>
      </c>
      <c r="AQ488" s="74" t="str">
        <f t="shared" si="101"/>
        <v>https://cyberjapandata.gsi.go.jp/portal/sys/v4/symbols/502.png</v>
      </c>
      <c r="AR488" s="254" t="s">
        <v>4189</v>
      </c>
      <c r="AS488" s="254" t="s">
        <v>4190</v>
      </c>
      <c r="AT488" s="265">
        <f t="shared" si="102"/>
        <v>131.980403657691</v>
      </c>
      <c r="AU488" s="254" t="s">
        <v>4191</v>
      </c>
      <c r="AV488" s="265">
        <f t="shared" si="103"/>
        <v>32.916414028184398</v>
      </c>
      <c r="AW488" s="254" t="s">
        <v>4192</v>
      </c>
      <c r="AX488" s="254" t="s">
        <v>4193</v>
      </c>
      <c r="AY488" s="244" t="str">
        <f t="shared" si="97"/>
        <v>&lt;Placemark&gt;&lt;name&gt;中学-11：米水津中学校&lt;/name&gt;&lt;Snippet maxLines="0"&gt;&lt;/Snippet&gt;&lt;description&gt;&lt;![CDATA[名称：中学-11：米水津中学校&lt;br&gt;住所：佐伯市米水津大字浦代浦1707番地3&lt;br&gt;施設分類：幼保・学校&lt;br&gt;TEL：0972-35-3200&lt;br&gt;：佐伯市&lt;br&gt;：読み：よのうづ&lt;br&gt;：&lt;br&gt;]]&gt;&lt;/description&gt;&lt;Style&gt;&lt;IconStyle&gt;&lt;color&gt;FFFFFFFF&lt;/color&gt;&lt;scale&gt;1&lt;/scale&gt;&lt;heading&gt;0&lt;/heading&gt;&lt;Icon&gt;&lt;href&gt;https://cyberjapandata.gsi.go.jp/portal/sys/v4/symbols/502.png&lt;/href&gt;&lt;/Icon&gt;&lt;/IconStyle&gt;&lt;/Style&gt;&lt;Point&gt;&lt;coordinates&gt;131.980403657691,32.9164140281844&lt;/coordinates&gt;&lt;/Point&gt;&lt;/Placemark&gt;</v>
      </c>
    </row>
    <row r="489" spans="1:51">
      <c r="A489" s="198">
        <v>484</v>
      </c>
      <c r="B489" s="211" t="s">
        <v>5130</v>
      </c>
      <c r="C489" s="4" t="str">
        <f t="shared" si="94"/>
        <v>名称：中学-12：蒲江翔南学園&lt;br&gt;住所：佐伯市蒲江大字蒲江浦943番地3&lt;br&gt;施設分類：幼保・学校&lt;br&gt;TEL：0972-42-5800&lt;br&gt;：佐伯市&lt;br&gt;：読み：かまえしょうなん&lt;br&gt;：&lt;br&gt;</v>
      </c>
      <c r="D489" s="211"/>
      <c r="E489" s="202"/>
      <c r="F489" s="202" t="s">
        <v>4774</v>
      </c>
      <c r="G489" s="202">
        <v>32.803155168721602</v>
      </c>
      <c r="H489" s="202">
        <v>131.94263943835</v>
      </c>
      <c r="I489" s="202" t="s">
        <v>3452</v>
      </c>
      <c r="J489" s="202" t="s">
        <v>2673</v>
      </c>
      <c r="K489" s="240" t="s">
        <v>2685</v>
      </c>
      <c r="L489" s="240" t="s">
        <v>403</v>
      </c>
      <c r="M489" s="240" t="s">
        <v>4319</v>
      </c>
      <c r="N489" s="240"/>
      <c r="O489" s="4" t="s">
        <v>4339</v>
      </c>
      <c r="P489" s="246">
        <v>1</v>
      </c>
      <c r="Q489" s="246"/>
      <c r="R489" s="246" t="str">
        <f t="shared" si="91"/>
        <v>FFFFFFFF</v>
      </c>
      <c r="S489" s="202">
        <v>100</v>
      </c>
      <c r="T489" s="202">
        <v>100</v>
      </c>
      <c r="U489" s="202">
        <v>100</v>
      </c>
      <c r="V489" s="202">
        <v>100</v>
      </c>
      <c r="X489" s="242"/>
      <c r="Z489" s="239">
        <f t="shared" si="95"/>
        <v>0</v>
      </c>
      <c r="AA489" s="253" t="s">
        <v>4179</v>
      </c>
      <c r="AB489" s="265" t="str">
        <f t="shared" si="98"/>
        <v>中学-12：蒲江翔南学園</v>
      </c>
      <c r="AC489" s="254" t="s">
        <v>4194</v>
      </c>
      <c r="AD489" s="254" t="s">
        <v>4181</v>
      </c>
      <c r="AE489" s="254">
        <f t="shared" si="99"/>
        <v>0</v>
      </c>
      <c r="AF489" s="254" t="s">
        <v>4182</v>
      </c>
      <c r="AG489" s="254" t="s">
        <v>4183</v>
      </c>
      <c r="AH489" s="74" t="str">
        <f t="shared" si="100"/>
        <v>名称：中学-12：蒲江翔南学園&lt;br&gt;住所：佐伯市蒲江大字蒲江浦943番地3&lt;br&gt;施設分類：幼保・学校&lt;br&gt;TEL：0972-42-5800&lt;br&gt;：佐伯市&lt;br&gt;：読み：かまえしょうなん&lt;br&gt;：&lt;br&gt;</v>
      </c>
      <c r="AI489" s="255" t="s">
        <v>4184</v>
      </c>
      <c r="AJ489" s="253" t="str">
        <f t="shared" si="92"/>
        <v>FFFFFFFF</v>
      </c>
      <c r="AK489" s="253" t="s">
        <v>4185</v>
      </c>
      <c r="AL489" s="265">
        <f t="shared" si="93"/>
        <v>1</v>
      </c>
      <c r="AM489" s="253" t="s">
        <v>4186</v>
      </c>
      <c r="AN489" s="253" t="s">
        <v>4187</v>
      </c>
      <c r="AO489" s="254">
        <f t="shared" si="96"/>
        <v>0</v>
      </c>
      <c r="AP489" s="253" t="s">
        <v>4188</v>
      </c>
      <c r="AQ489" s="74" t="str">
        <f t="shared" si="101"/>
        <v>https://cyberjapandata.gsi.go.jp/portal/sys/v4/symbols/502.png</v>
      </c>
      <c r="AR489" s="254" t="s">
        <v>4189</v>
      </c>
      <c r="AS489" s="254" t="s">
        <v>4190</v>
      </c>
      <c r="AT489" s="265">
        <f t="shared" si="102"/>
        <v>131.94263943835</v>
      </c>
      <c r="AU489" s="254" t="s">
        <v>4191</v>
      </c>
      <c r="AV489" s="265">
        <f t="shared" si="103"/>
        <v>32.803155168721602</v>
      </c>
      <c r="AW489" s="254" t="s">
        <v>4192</v>
      </c>
      <c r="AX489" s="254" t="s">
        <v>4193</v>
      </c>
      <c r="AY489" s="244" t="str">
        <f t="shared" si="97"/>
        <v>&lt;Placemark&gt;&lt;name&gt;中学-12：蒲江翔南学園&lt;/name&gt;&lt;Snippet maxLines="0"&gt;&lt;/Snippet&gt;&lt;description&gt;&lt;![CDATA[名称：中学-12：蒲江翔南学園&lt;br&gt;住所：佐伯市蒲江大字蒲江浦943番地3&lt;br&gt;施設分類：幼保・学校&lt;br&gt;TEL：0972-42-5800&lt;br&gt;：佐伯市&lt;br&gt;：読み：かまえしょうなん&lt;br&gt;：&lt;br&gt;]]&gt;&lt;/description&gt;&lt;Style&gt;&lt;IconStyle&gt;&lt;color&gt;FFFFFFFF&lt;/color&gt;&lt;scale&gt;1&lt;/scale&gt;&lt;heading&gt;0&lt;/heading&gt;&lt;Icon&gt;&lt;href&gt;https://cyberjapandata.gsi.go.jp/portal/sys/v4/symbols/502.png&lt;/href&gt;&lt;/Icon&gt;&lt;/IconStyle&gt;&lt;/Style&gt;&lt;Point&gt;&lt;coordinates&gt;131.94263943835,32.8031551687216&lt;/coordinates&gt;&lt;/Point&gt;&lt;/Placemark&gt;</v>
      </c>
    </row>
    <row r="490" spans="1:51">
      <c r="A490" s="198">
        <v>485</v>
      </c>
      <c r="B490" s="211" t="s">
        <v>5129</v>
      </c>
      <c r="C490" s="4" t="str">
        <f t="shared" si="94"/>
        <v>名称：高校-1：佐伯鶴城高等学校&lt;br&gt;住所：佐伯市城下東町7番1号&lt;br&gt;施設分類：幼保・学校&lt;br&gt;TEL： 0972-22-3101&lt;br&gt;：大分県&lt;br&gt;：読み：さいきかくじょう&lt;br&gt;：&lt;br&gt;</v>
      </c>
      <c r="D490" s="211"/>
      <c r="E490" s="202"/>
      <c r="F490" s="202" t="s">
        <v>4775</v>
      </c>
      <c r="G490" s="202">
        <v>32.960737706480998</v>
      </c>
      <c r="H490" s="202">
        <v>131.89537871417301</v>
      </c>
      <c r="I490" s="202" t="s">
        <v>3452</v>
      </c>
      <c r="J490" s="202" t="s">
        <v>315</v>
      </c>
      <c r="K490" s="240" t="s">
        <v>3552</v>
      </c>
      <c r="L490" s="240" t="s">
        <v>404</v>
      </c>
      <c r="M490" s="240" t="s">
        <v>3553</v>
      </c>
      <c r="N490" s="240"/>
      <c r="O490" s="4" t="s">
        <v>4340</v>
      </c>
      <c r="P490" s="246">
        <v>1</v>
      </c>
      <c r="Q490" s="246"/>
      <c r="R490" s="246" t="str">
        <f t="shared" si="91"/>
        <v>FFFFFFFF</v>
      </c>
      <c r="S490" s="202">
        <v>100</v>
      </c>
      <c r="T490" s="202">
        <v>100</v>
      </c>
      <c r="U490" s="202">
        <v>100</v>
      </c>
      <c r="V490" s="202">
        <v>100</v>
      </c>
      <c r="X490" s="242"/>
      <c r="Z490" s="239">
        <f t="shared" si="95"/>
        <v>0</v>
      </c>
      <c r="AA490" s="253" t="s">
        <v>4179</v>
      </c>
      <c r="AB490" s="265" t="str">
        <f t="shared" si="98"/>
        <v>高校-1：佐伯鶴城高等学校</v>
      </c>
      <c r="AC490" s="254" t="s">
        <v>4194</v>
      </c>
      <c r="AD490" s="254" t="s">
        <v>4181</v>
      </c>
      <c r="AE490" s="254">
        <f t="shared" si="99"/>
        <v>0</v>
      </c>
      <c r="AF490" s="254" t="s">
        <v>4182</v>
      </c>
      <c r="AG490" s="254" t="s">
        <v>4183</v>
      </c>
      <c r="AH490" s="74" t="str">
        <f t="shared" si="100"/>
        <v>名称：高校-1：佐伯鶴城高等学校&lt;br&gt;住所：佐伯市城下東町7番1号&lt;br&gt;施設分類：幼保・学校&lt;br&gt;TEL： 0972-22-3101&lt;br&gt;：大分県&lt;br&gt;：読み：さいきかくじょう&lt;br&gt;：&lt;br&gt;</v>
      </c>
      <c r="AI490" s="255" t="s">
        <v>4184</v>
      </c>
      <c r="AJ490" s="253" t="str">
        <f t="shared" si="92"/>
        <v>FFFFFFFF</v>
      </c>
      <c r="AK490" s="253" t="s">
        <v>4185</v>
      </c>
      <c r="AL490" s="265">
        <f t="shared" si="93"/>
        <v>1</v>
      </c>
      <c r="AM490" s="253" t="s">
        <v>4186</v>
      </c>
      <c r="AN490" s="253" t="s">
        <v>4187</v>
      </c>
      <c r="AO490" s="254">
        <f t="shared" si="96"/>
        <v>0</v>
      </c>
      <c r="AP490" s="253" t="s">
        <v>4188</v>
      </c>
      <c r="AQ490" s="74" t="str">
        <f t="shared" si="101"/>
        <v>https://cyberjapandata.gsi.go.jp/portal/sys/v4/symbols/503.png</v>
      </c>
      <c r="AR490" s="254" t="s">
        <v>4189</v>
      </c>
      <c r="AS490" s="254" t="s">
        <v>4190</v>
      </c>
      <c r="AT490" s="265">
        <f t="shared" si="102"/>
        <v>131.89537871417301</v>
      </c>
      <c r="AU490" s="254" t="s">
        <v>4191</v>
      </c>
      <c r="AV490" s="265">
        <f t="shared" si="103"/>
        <v>32.960737706480998</v>
      </c>
      <c r="AW490" s="254" t="s">
        <v>4192</v>
      </c>
      <c r="AX490" s="254" t="s">
        <v>4193</v>
      </c>
      <c r="AY490" s="244" t="str">
        <f t="shared" si="97"/>
        <v>&lt;Placemark&gt;&lt;name&gt;高校-1：佐伯鶴城高等学校&lt;/name&gt;&lt;Snippet maxLines="0"&gt;&lt;/Snippet&gt;&lt;description&gt;&lt;![CDATA[名称：高校-1：佐伯鶴城高等学校&lt;br&gt;住所：佐伯市城下東町7番1号&lt;br&gt;施設分類：幼保・学校&lt;br&gt;TEL： 0972-22-3101&lt;br&gt;：大分県&lt;br&gt;：読み：さいきかくじょう&lt;br&gt;：&lt;br&gt;]]&gt;&lt;/description&gt;&lt;Style&gt;&lt;IconStyle&gt;&lt;color&gt;FFFFFFFF&lt;/color&gt;&lt;scale&gt;1&lt;/scale&gt;&lt;heading&gt;0&lt;/heading&gt;&lt;Icon&gt;&lt;href&gt;https://cyberjapandata.gsi.go.jp/portal/sys/v4/symbols/503.png&lt;/href&gt;&lt;/Icon&gt;&lt;/IconStyle&gt;&lt;/Style&gt;&lt;Point&gt;&lt;coordinates&gt;131.895378714173,32.960737706481&lt;/coordinates&gt;&lt;/Point&gt;&lt;/Placemark&gt;</v>
      </c>
    </row>
    <row r="491" spans="1:51">
      <c r="A491" s="198">
        <v>486</v>
      </c>
      <c r="B491" s="211" t="s">
        <v>5128</v>
      </c>
      <c r="C491" s="4" t="str">
        <f t="shared" si="94"/>
        <v>名称：高校-2：佐伯豊南高等学校&lt;br&gt;住所：佐伯市大字鶴望2851-1&lt;br&gt;施設分類：幼保・学校&lt;br&gt;TEL：0972-22-2361&lt;br&gt;：大分県&lt;br&gt;：読み：さいきほうなん&lt;br&gt;：&lt;br&gt;</v>
      </c>
      <c r="D491" s="211"/>
      <c r="E491" s="202"/>
      <c r="F491" s="202" t="s">
        <v>4776</v>
      </c>
      <c r="G491" s="202">
        <v>32.967503515447397</v>
      </c>
      <c r="H491" s="202">
        <v>131.880540309796</v>
      </c>
      <c r="I491" s="202" t="s">
        <v>3452</v>
      </c>
      <c r="J491" s="202" t="s">
        <v>3556</v>
      </c>
      <c r="K491" s="240" t="s">
        <v>3557</v>
      </c>
      <c r="L491" s="240" t="s">
        <v>404</v>
      </c>
      <c r="M491" s="240" t="s">
        <v>3558</v>
      </c>
      <c r="N491" s="240"/>
      <c r="O491" s="4" t="s">
        <v>4340</v>
      </c>
      <c r="P491" s="246">
        <v>1</v>
      </c>
      <c r="Q491" s="246"/>
      <c r="R491" s="246" t="str">
        <f t="shared" si="91"/>
        <v>FFFFFFFF</v>
      </c>
      <c r="S491" s="202">
        <v>100</v>
      </c>
      <c r="T491" s="202">
        <v>100</v>
      </c>
      <c r="U491" s="202">
        <v>100</v>
      </c>
      <c r="V491" s="202">
        <v>100</v>
      </c>
      <c r="X491" s="242"/>
      <c r="Z491" s="239">
        <f t="shared" si="95"/>
        <v>0</v>
      </c>
      <c r="AA491" s="253" t="s">
        <v>4179</v>
      </c>
      <c r="AB491" s="265" t="str">
        <f t="shared" si="98"/>
        <v>高校-2：佐伯豊南高等学校</v>
      </c>
      <c r="AC491" s="254" t="s">
        <v>4194</v>
      </c>
      <c r="AD491" s="254" t="s">
        <v>4181</v>
      </c>
      <c r="AE491" s="254">
        <f t="shared" si="99"/>
        <v>0</v>
      </c>
      <c r="AF491" s="254" t="s">
        <v>4182</v>
      </c>
      <c r="AG491" s="254" t="s">
        <v>4183</v>
      </c>
      <c r="AH491" s="74" t="str">
        <f t="shared" si="100"/>
        <v>名称：高校-2：佐伯豊南高等学校&lt;br&gt;住所：佐伯市大字鶴望2851-1&lt;br&gt;施設分類：幼保・学校&lt;br&gt;TEL：0972-22-2361&lt;br&gt;：大分県&lt;br&gt;：読み：さいきほうなん&lt;br&gt;：&lt;br&gt;</v>
      </c>
      <c r="AI491" s="255" t="s">
        <v>4184</v>
      </c>
      <c r="AJ491" s="253" t="str">
        <f t="shared" si="92"/>
        <v>FFFFFFFF</v>
      </c>
      <c r="AK491" s="253" t="s">
        <v>4185</v>
      </c>
      <c r="AL491" s="265">
        <f t="shared" si="93"/>
        <v>1</v>
      </c>
      <c r="AM491" s="253" t="s">
        <v>4186</v>
      </c>
      <c r="AN491" s="253" t="s">
        <v>4187</v>
      </c>
      <c r="AO491" s="254">
        <f t="shared" si="96"/>
        <v>0</v>
      </c>
      <c r="AP491" s="253" t="s">
        <v>4188</v>
      </c>
      <c r="AQ491" s="74" t="str">
        <f t="shared" si="101"/>
        <v>https://cyberjapandata.gsi.go.jp/portal/sys/v4/symbols/503.png</v>
      </c>
      <c r="AR491" s="254" t="s">
        <v>4189</v>
      </c>
      <c r="AS491" s="254" t="s">
        <v>4190</v>
      </c>
      <c r="AT491" s="265">
        <f t="shared" si="102"/>
        <v>131.880540309796</v>
      </c>
      <c r="AU491" s="254" t="s">
        <v>4191</v>
      </c>
      <c r="AV491" s="265">
        <f t="shared" si="103"/>
        <v>32.967503515447397</v>
      </c>
      <c r="AW491" s="254" t="s">
        <v>4192</v>
      </c>
      <c r="AX491" s="254" t="s">
        <v>4193</v>
      </c>
      <c r="AY491" s="244" t="str">
        <f t="shared" si="97"/>
        <v>&lt;Placemark&gt;&lt;name&gt;高校-2：佐伯豊南高等学校&lt;/name&gt;&lt;Snippet maxLines="0"&gt;&lt;/Snippet&gt;&lt;description&gt;&lt;![CDATA[名称：高校-2：佐伯豊南高等学校&lt;br&gt;住所：佐伯市大字鶴望2851-1&lt;br&gt;施設分類：幼保・学校&lt;br&gt;TEL：0972-22-2361&lt;br&gt;：大分県&lt;br&gt;：読み：さいきほうなん&lt;br&gt;：&lt;br&gt;]]&gt;&lt;/description&gt;&lt;Style&gt;&lt;IconStyle&gt;&lt;color&gt;FFFFFFFF&lt;/color&gt;&lt;scale&gt;1&lt;/scale&gt;&lt;heading&gt;0&lt;/heading&gt;&lt;Icon&gt;&lt;href&gt;https://cyberjapandata.gsi.go.jp/portal/sys/v4/symbols/503.png&lt;/href&gt;&lt;/Icon&gt;&lt;/IconStyle&gt;&lt;/Style&gt;&lt;Point&gt;&lt;coordinates&gt;131.880540309796,32.9675035154474&lt;/coordinates&gt;&lt;/Point&gt;&lt;/Placemark&gt;</v>
      </c>
    </row>
    <row r="492" spans="1:51">
      <c r="A492" s="198">
        <v>487</v>
      </c>
      <c r="B492" s="211" t="s">
        <v>5127</v>
      </c>
      <c r="C492" s="4" t="str">
        <f t="shared" si="94"/>
        <v>名称：高校-3：日本文理大学附属高等学校&lt;br&gt;住所：佐伯市鶴谷町2丁目1-10&lt;br&gt;施設分類：幼保・学校&lt;br&gt;TEL： 0972-22-3501&lt;br&gt;：学校法人文理学園&lt;br&gt;：読み：にほんぶんりだいがくふぞく&lt;br&gt;：&lt;br&gt;</v>
      </c>
      <c r="D492" s="211"/>
      <c r="E492" s="202"/>
      <c r="F492" s="202" t="s">
        <v>4777</v>
      </c>
      <c r="G492" s="202">
        <v>32.970761873583399</v>
      </c>
      <c r="H492" s="202">
        <v>131.90903149326701</v>
      </c>
      <c r="I492" s="202" t="s">
        <v>3452</v>
      </c>
      <c r="J492" s="202" t="s">
        <v>3560</v>
      </c>
      <c r="K492" s="240" t="s">
        <v>3561</v>
      </c>
      <c r="L492" s="240" t="s">
        <v>3562</v>
      </c>
      <c r="M492" s="240" t="s">
        <v>3563</v>
      </c>
      <c r="N492" s="240"/>
      <c r="O492" s="4" t="s">
        <v>4340</v>
      </c>
      <c r="P492" s="246">
        <v>1</v>
      </c>
      <c r="Q492" s="246"/>
      <c r="R492" s="246" t="str">
        <f t="shared" si="91"/>
        <v>FFFFFFFF</v>
      </c>
      <c r="S492" s="202">
        <v>100</v>
      </c>
      <c r="T492" s="202">
        <v>100</v>
      </c>
      <c r="U492" s="202">
        <v>100</v>
      </c>
      <c r="V492" s="202">
        <v>100</v>
      </c>
      <c r="X492" s="242"/>
      <c r="Z492" s="239">
        <f t="shared" si="95"/>
        <v>0</v>
      </c>
      <c r="AA492" s="253" t="s">
        <v>4179</v>
      </c>
      <c r="AB492" s="265" t="str">
        <f t="shared" si="98"/>
        <v>高校-3：日本文理大学附属高等学校</v>
      </c>
      <c r="AC492" s="254" t="s">
        <v>4194</v>
      </c>
      <c r="AD492" s="254" t="s">
        <v>4181</v>
      </c>
      <c r="AE492" s="254">
        <f t="shared" si="99"/>
        <v>0</v>
      </c>
      <c r="AF492" s="254" t="s">
        <v>4182</v>
      </c>
      <c r="AG492" s="254" t="s">
        <v>4183</v>
      </c>
      <c r="AH492" s="74" t="str">
        <f t="shared" si="100"/>
        <v>名称：高校-3：日本文理大学附属高等学校&lt;br&gt;住所：佐伯市鶴谷町2丁目1-10&lt;br&gt;施設分類：幼保・学校&lt;br&gt;TEL： 0972-22-3501&lt;br&gt;：学校法人文理学園&lt;br&gt;：読み：にほんぶんりだいがくふぞく&lt;br&gt;：&lt;br&gt;</v>
      </c>
      <c r="AI492" s="255" t="s">
        <v>4184</v>
      </c>
      <c r="AJ492" s="253" t="str">
        <f t="shared" si="92"/>
        <v>FFFFFFFF</v>
      </c>
      <c r="AK492" s="253" t="s">
        <v>4185</v>
      </c>
      <c r="AL492" s="265">
        <f t="shared" si="93"/>
        <v>1</v>
      </c>
      <c r="AM492" s="253" t="s">
        <v>4186</v>
      </c>
      <c r="AN492" s="253" t="s">
        <v>4187</v>
      </c>
      <c r="AO492" s="254">
        <f t="shared" si="96"/>
        <v>0</v>
      </c>
      <c r="AP492" s="253" t="s">
        <v>4188</v>
      </c>
      <c r="AQ492" s="74" t="str">
        <f t="shared" si="101"/>
        <v>https://cyberjapandata.gsi.go.jp/portal/sys/v4/symbols/503.png</v>
      </c>
      <c r="AR492" s="254" t="s">
        <v>4189</v>
      </c>
      <c r="AS492" s="254" t="s">
        <v>4190</v>
      </c>
      <c r="AT492" s="265">
        <f t="shared" si="102"/>
        <v>131.90903149326701</v>
      </c>
      <c r="AU492" s="254" t="s">
        <v>4191</v>
      </c>
      <c r="AV492" s="265">
        <f t="shared" si="103"/>
        <v>32.970761873583399</v>
      </c>
      <c r="AW492" s="254" t="s">
        <v>4192</v>
      </c>
      <c r="AX492" s="254" t="s">
        <v>4193</v>
      </c>
      <c r="AY492" s="244" t="str">
        <f t="shared" si="97"/>
        <v>&lt;Placemark&gt;&lt;name&gt;高校-3：日本文理大学附属高等学校&lt;/name&gt;&lt;Snippet maxLines="0"&gt;&lt;/Snippet&gt;&lt;description&gt;&lt;![CDATA[名称：高校-3：日本文理大学附属高等学校&lt;br&gt;住所：佐伯市鶴谷町2丁目1-10&lt;br&gt;施設分類：幼保・学校&lt;br&gt;TEL： 0972-22-3501&lt;br&gt;：学校法人文理学園&lt;br&gt;：読み：にほんぶんりだいがくふぞく&lt;br&gt;：&lt;br&gt;]]&gt;&lt;/description&gt;&lt;Style&gt;&lt;IconStyle&gt;&lt;color&gt;FFFFFFFF&lt;/color&gt;&lt;scale&gt;1&lt;/scale&gt;&lt;heading&gt;0&lt;/heading&gt;&lt;Icon&gt;&lt;href&gt;https://cyberjapandata.gsi.go.jp/portal/sys/v4/symbols/503.png&lt;/href&gt;&lt;/Icon&gt;&lt;/IconStyle&gt;&lt;/Style&gt;&lt;Point&gt;&lt;coordinates&gt;131.909031493267,32.9707618735834&lt;/coordinates&gt;&lt;/Point&gt;&lt;/Placemark&gt;</v>
      </c>
    </row>
    <row r="493" spans="1:51">
      <c r="A493" s="198">
        <v>488</v>
      </c>
      <c r="B493" s="211" t="s">
        <v>4104</v>
      </c>
      <c r="C493" s="4" t="str">
        <f t="shared" si="94"/>
        <v>名称：他-1：佐伯支援学校&lt;br&gt;住所：佐伯市木立839-5&lt;br&gt;施設分類：幼保・学校&lt;br&gt;TEL：0972-28-3144&lt;br&gt;：&lt;br&gt;：読み：さいきしえん&lt;br&gt;：&lt;br&gt;</v>
      </c>
      <c r="D493" s="211"/>
      <c r="E493" s="245"/>
      <c r="F493" s="202" t="s">
        <v>4778</v>
      </c>
      <c r="G493" s="202">
        <v>32.924289484172398</v>
      </c>
      <c r="H493" s="202">
        <v>131.92752873531299</v>
      </c>
      <c r="I493" s="245" t="s">
        <v>3452</v>
      </c>
      <c r="J493" s="245" t="s">
        <v>4093</v>
      </c>
      <c r="K493" s="240" t="s">
        <v>4095</v>
      </c>
      <c r="L493" s="240"/>
      <c r="M493" s="240" t="s">
        <v>4320</v>
      </c>
      <c r="N493" s="240"/>
      <c r="O493" s="4" t="s">
        <v>4341</v>
      </c>
      <c r="P493" s="246">
        <v>1</v>
      </c>
      <c r="Q493" s="246"/>
      <c r="R493" s="246" t="str">
        <f t="shared" si="91"/>
        <v>FFFFFFFF</v>
      </c>
      <c r="S493" s="202">
        <v>100</v>
      </c>
      <c r="T493" s="202">
        <v>100</v>
      </c>
      <c r="U493" s="202">
        <v>100</v>
      </c>
      <c r="V493" s="202">
        <v>100</v>
      </c>
      <c r="X493" s="242"/>
      <c r="Z493" s="239">
        <f t="shared" si="95"/>
        <v>0</v>
      </c>
      <c r="AA493" s="253" t="s">
        <v>4179</v>
      </c>
      <c r="AB493" s="265" t="str">
        <f t="shared" si="98"/>
        <v>他-1：佐伯支援学校</v>
      </c>
      <c r="AC493" s="254" t="s">
        <v>4194</v>
      </c>
      <c r="AD493" s="254" t="s">
        <v>4181</v>
      </c>
      <c r="AE493" s="254">
        <f t="shared" si="99"/>
        <v>0</v>
      </c>
      <c r="AF493" s="254" t="s">
        <v>4182</v>
      </c>
      <c r="AG493" s="254" t="s">
        <v>4183</v>
      </c>
      <c r="AH493" s="74" t="str">
        <f t="shared" si="100"/>
        <v>名称：他-1：佐伯支援学校&lt;br&gt;住所：佐伯市木立839-5&lt;br&gt;施設分類：幼保・学校&lt;br&gt;TEL：0972-28-3144&lt;br&gt;：&lt;br&gt;：読み：さいきしえん&lt;br&gt;：&lt;br&gt;</v>
      </c>
      <c r="AI493" s="255" t="s">
        <v>4184</v>
      </c>
      <c r="AJ493" s="253" t="str">
        <f t="shared" si="92"/>
        <v>FFFFFFFF</v>
      </c>
      <c r="AK493" s="253" t="s">
        <v>4185</v>
      </c>
      <c r="AL493" s="265">
        <f t="shared" si="93"/>
        <v>1</v>
      </c>
      <c r="AM493" s="253" t="s">
        <v>4186</v>
      </c>
      <c r="AN493" s="253" t="s">
        <v>4187</v>
      </c>
      <c r="AO493" s="254">
        <f t="shared" si="96"/>
        <v>0</v>
      </c>
      <c r="AP493" s="253" t="s">
        <v>4188</v>
      </c>
      <c r="AQ493" s="74" t="str">
        <f t="shared" si="101"/>
        <v>https://cyberjapandata.gsi.go.jp/portal/sys/v4/symbols/505.png</v>
      </c>
      <c r="AR493" s="254" t="s">
        <v>4189</v>
      </c>
      <c r="AS493" s="254" t="s">
        <v>4190</v>
      </c>
      <c r="AT493" s="265">
        <f t="shared" si="102"/>
        <v>131.92752873531299</v>
      </c>
      <c r="AU493" s="254" t="s">
        <v>4191</v>
      </c>
      <c r="AV493" s="265">
        <f t="shared" si="103"/>
        <v>32.924289484172398</v>
      </c>
      <c r="AW493" s="254" t="s">
        <v>4192</v>
      </c>
      <c r="AX493" s="254" t="s">
        <v>4193</v>
      </c>
      <c r="AY493" s="244" t="str">
        <f t="shared" si="97"/>
        <v>&lt;Placemark&gt;&lt;name&gt;他-1：佐伯支援学校&lt;/name&gt;&lt;Snippet maxLines="0"&gt;&lt;/Snippet&gt;&lt;description&gt;&lt;![CDATA[名称：他-1：佐伯支援学校&lt;br&gt;住所：佐伯市木立839-5&lt;br&gt;施設分類：幼保・学校&lt;br&gt;TEL：0972-28-3144&lt;br&gt;：&lt;br&gt;：読み：さいきしえん&lt;br&gt;：&lt;br&gt;]]&gt;&lt;/description&gt;&lt;Style&gt;&lt;IconStyle&gt;&lt;color&gt;FFFFFFFF&lt;/color&gt;&lt;scale&gt;1&lt;/scale&gt;&lt;heading&gt;0&lt;/heading&gt;&lt;Icon&gt;&lt;href&gt;https://cyberjapandata.gsi.go.jp/portal/sys/v4/symbols/505.png&lt;/href&gt;&lt;/Icon&gt;&lt;/IconStyle&gt;&lt;/Style&gt;&lt;Point&gt;&lt;coordinates&gt;131.927528735313,32.9242894841724&lt;/coordinates&gt;&lt;/Point&gt;&lt;/Placemark&gt;</v>
      </c>
    </row>
    <row r="494" spans="1:51">
      <c r="A494" s="198">
        <v>489</v>
      </c>
      <c r="B494" s="211" t="s">
        <v>4103</v>
      </c>
      <c r="C494" s="4" t="str">
        <f t="shared" si="94"/>
        <v>名称：他-2：佐伯高等技術専門校&lt;br&gt;住所：佐伯市西浜8-31&lt;br&gt;施設分類：幼保・学校&lt;br&gt;TEL：0972-22-0767&lt;br&gt;：大分県&lt;br&gt;：読み：さいきこうとうぎじゅつ&lt;br&gt;：&lt;br&gt;</v>
      </c>
      <c r="D494" s="211"/>
      <c r="E494" s="245"/>
      <c r="F494" s="202" t="s">
        <v>4779</v>
      </c>
      <c r="G494" s="202">
        <v>32.962260324038198</v>
      </c>
      <c r="H494" s="202">
        <v>131.91657535220099</v>
      </c>
      <c r="I494" s="245" t="s">
        <v>3452</v>
      </c>
      <c r="J494" s="245" t="s">
        <v>3565</v>
      </c>
      <c r="K494" s="240" t="s">
        <v>3566</v>
      </c>
      <c r="L494" s="240" t="s">
        <v>404</v>
      </c>
      <c r="M494" s="240" t="s">
        <v>3567</v>
      </c>
      <c r="N494" s="240"/>
      <c r="O494" s="4" t="s">
        <v>4342</v>
      </c>
      <c r="P494" s="246">
        <v>1</v>
      </c>
      <c r="Q494" s="246"/>
      <c r="R494" s="246" t="str">
        <f t="shared" si="91"/>
        <v>FFFFFFFF</v>
      </c>
      <c r="S494" s="202">
        <v>100</v>
      </c>
      <c r="T494" s="202">
        <v>100</v>
      </c>
      <c r="U494" s="202">
        <v>100</v>
      </c>
      <c r="V494" s="202">
        <v>100</v>
      </c>
      <c r="X494" s="242"/>
      <c r="Z494" s="239">
        <f t="shared" si="95"/>
        <v>0</v>
      </c>
      <c r="AA494" s="253" t="s">
        <v>4179</v>
      </c>
      <c r="AB494" s="265" t="str">
        <f t="shared" si="98"/>
        <v>他-2：佐伯高等技術専門校</v>
      </c>
      <c r="AC494" s="254" t="s">
        <v>4194</v>
      </c>
      <c r="AD494" s="254" t="s">
        <v>4181</v>
      </c>
      <c r="AE494" s="254">
        <f t="shared" si="99"/>
        <v>0</v>
      </c>
      <c r="AF494" s="254" t="s">
        <v>4182</v>
      </c>
      <c r="AG494" s="254" t="s">
        <v>4183</v>
      </c>
      <c r="AH494" s="74" t="str">
        <f t="shared" si="100"/>
        <v>名称：他-2：佐伯高等技術専門校&lt;br&gt;住所：佐伯市西浜8-31&lt;br&gt;施設分類：幼保・学校&lt;br&gt;TEL：0972-22-0767&lt;br&gt;：大分県&lt;br&gt;：読み：さいきこうとうぎじゅつ&lt;br&gt;：&lt;br&gt;</v>
      </c>
      <c r="AI494" s="255" t="s">
        <v>4184</v>
      </c>
      <c r="AJ494" s="253" t="str">
        <f t="shared" si="92"/>
        <v>FFFFFFFF</v>
      </c>
      <c r="AK494" s="253" t="s">
        <v>4185</v>
      </c>
      <c r="AL494" s="265">
        <f t="shared" si="93"/>
        <v>1</v>
      </c>
      <c r="AM494" s="253" t="s">
        <v>4186</v>
      </c>
      <c r="AN494" s="253" t="s">
        <v>4187</v>
      </c>
      <c r="AO494" s="254">
        <f t="shared" si="96"/>
        <v>0</v>
      </c>
      <c r="AP494" s="253" t="s">
        <v>4188</v>
      </c>
      <c r="AQ494" s="74" t="str">
        <f t="shared" si="101"/>
        <v>https://cyberjapandata.gsi.go.jp/portal/sys/v4/symbols/504.png</v>
      </c>
      <c r="AR494" s="254" t="s">
        <v>4189</v>
      </c>
      <c r="AS494" s="254" t="s">
        <v>4190</v>
      </c>
      <c r="AT494" s="265">
        <f t="shared" si="102"/>
        <v>131.91657535220099</v>
      </c>
      <c r="AU494" s="254" t="s">
        <v>4191</v>
      </c>
      <c r="AV494" s="265">
        <f t="shared" si="103"/>
        <v>32.962260324038198</v>
      </c>
      <c r="AW494" s="254" t="s">
        <v>4192</v>
      </c>
      <c r="AX494" s="254" t="s">
        <v>4193</v>
      </c>
      <c r="AY494" s="244" t="str">
        <f t="shared" si="97"/>
        <v>&lt;Placemark&gt;&lt;name&gt;他-2：佐伯高等技術専門校&lt;/name&gt;&lt;Snippet maxLines="0"&gt;&lt;/Snippet&gt;&lt;description&gt;&lt;![CDATA[名称：他-2：佐伯高等技術専門校&lt;br&gt;住所：佐伯市西浜8-31&lt;br&gt;施設分類：幼保・学校&lt;br&gt;TEL：0972-22-0767&lt;br&gt;：大分県&lt;br&gt;：読み：さいきこうとうぎじゅつ&lt;br&gt;：&lt;br&gt;]]&gt;&lt;/description&gt;&lt;Style&gt;&lt;IconStyle&gt;&lt;color&gt;FFFFFFFF&lt;/color&gt;&lt;scale&gt;1&lt;/scale&gt;&lt;heading&gt;0&lt;/heading&gt;&lt;Icon&gt;&lt;href&gt;https://cyberjapandata.gsi.go.jp/portal/sys/v4/symbols/504.png&lt;/href&gt;&lt;/Icon&gt;&lt;/IconStyle&gt;&lt;/Style&gt;&lt;Point&gt;&lt;coordinates&gt;131.916575352201,32.9622603240382&lt;/coordinates&gt;&lt;/Point&gt;&lt;/Placemark&gt;</v>
      </c>
    </row>
    <row r="495" spans="1:51">
      <c r="A495" s="198">
        <v>490</v>
      </c>
      <c r="B495" s="211" t="s">
        <v>5126</v>
      </c>
      <c r="C495" s="4" t="str">
        <f t="shared" si="94"/>
        <v>名称：障福-1 ：清流の郷&lt;br&gt;住所：佐伯市堅田2288-1&lt;br&gt;施設分類：障がい者福祉施設 &lt;br&gt;TEL：0972-20-3300&lt;br&gt;：種別：障害者支援施設&lt;br&gt;：事業者：(社福)わかば会&lt;br&gt;：&lt;br&gt;</v>
      </c>
      <c r="D495" s="211"/>
      <c r="E495" s="202"/>
      <c r="F495" s="202" t="s">
        <v>4780</v>
      </c>
      <c r="G495" s="202">
        <v>32.909994974315303</v>
      </c>
      <c r="H495" s="202">
        <v>131.87659149240201</v>
      </c>
      <c r="I495" s="202" t="s">
        <v>3579</v>
      </c>
      <c r="J495" s="202" t="s">
        <v>2445</v>
      </c>
      <c r="K495" s="240" t="s">
        <v>1882</v>
      </c>
      <c r="L495" s="240" t="s">
        <v>3653</v>
      </c>
      <c r="M495" s="240" t="s">
        <v>3662</v>
      </c>
      <c r="N495" s="240"/>
      <c r="O495" s="4" t="s">
        <v>4343</v>
      </c>
      <c r="P495" s="246">
        <v>1</v>
      </c>
      <c r="Q495" s="246"/>
      <c r="R495" s="246" t="str">
        <f t="shared" si="91"/>
        <v>FFFFFFFF</v>
      </c>
      <c r="S495" s="202">
        <v>100</v>
      </c>
      <c r="T495" s="202">
        <v>100</v>
      </c>
      <c r="U495" s="202">
        <v>100</v>
      </c>
      <c r="V495" s="202">
        <v>100</v>
      </c>
      <c r="X495" s="242"/>
      <c r="Z495" s="239">
        <f t="shared" si="95"/>
        <v>0</v>
      </c>
      <c r="AA495" s="253" t="s">
        <v>4179</v>
      </c>
      <c r="AB495" s="265" t="str">
        <f t="shared" si="98"/>
        <v>障福-1 ：清流の郷</v>
      </c>
      <c r="AC495" s="254" t="s">
        <v>4194</v>
      </c>
      <c r="AD495" s="254" t="s">
        <v>4181</v>
      </c>
      <c r="AE495" s="254">
        <f t="shared" si="99"/>
        <v>0</v>
      </c>
      <c r="AF495" s="254" t="s">
        <v>4182</v>
      </c>
      <c r="AG495" s="254" t="s">
        <v>4183</v>
      </c>
      <c r="AH495" s="74" t="str">
        <f t="shared" si="100"/>
        <v>名称：障福-1 ：清流の郷&lt;br&gt;住所：佐伯市堅田2288-1&lt;br&gt;施設分類：障がい者福祉施設 &lt;br&gt;TEL：0972-20-3300&lt;br&gt;：種別：障害者支援施設&lt;br&gt;：事業者：(社福)わかば会&lt;br&gt;：&lt;br&gt;</v>
      </c>
      <c r="AI495" s="255" t="s">
        <v>4184</v>
      </c>
      <c r="AJ495" s="253" t="str">
        <f t="shared" si="92"/>
        <v>FFFFFFFF</v>
      </c>
      <c r="AK495" s="253" t="s">
        <v>4185</v>
      </c>
      <c r="AL495" s="265">
        <f t="shared" si="93"/>
        <v>1</v>
      </c>
      <c r="AM495" s="253" t="s">
        <v>4186</v>
      </c>
      <c r="AN495" s="253" t="s">
        <v>4187</v>
      </c>
      <c r="AO495" s="254">
        <f t="shared" si="96"/>
        <v>0</v>
      </c>
      <c r="AP495" s="253" t="s">
        <v>4188</v>
      </c>
      <c r="AQ495" s="74" t="str">
        <f t="shared" si="101"/>
        <v>https://cyberjapandata.gsi.go.jp/portal/sys/v4/symbols/506.png</v>
      </c>
      <c r="AR495" s="254" t="s">
        <v>4189</v>
      </c>
      <c r="AS495" s="254" t="s">
        <v>4190</v>
      </c>
      <c r="AT495" s="265">
        <f t="shared" si="102"/>
        <v>131.87659149240201</v>
      </c>
      <c r="AU495" s="254" t="s">
        <v>4191</v>
      </c>
      <c r="AV495" s="265">
        <f t="shared" si="103"/>
        <v>32.909994974315303</v>
      </c>
      <c r="AW495" s="254" t="s">
        <v>4192</v>
      </c>
      <c r="AX495" s="254" t="s">
        <v>4193</v>
      </c>
      <c r="AY495" s="244" t="str">
        <f t="shared" si="97"/>
        <v>&lt;Placemark&gt;&lt;name&gt;障福-1 ：清流の郷&lt;/name&gt;&lt;Snippet maxLines="0"&gt;&lt;/Snippet&gt;&lt;description&gt;&lt;![CDATA[名称：障福-1 ：清流の郷&lt;br&gt;住所：佐伯市堅田2288-1&lt;br&gt;施設分類：障がい者福祉施設 &lt;br&gt;TEL：0972-20-3300&lt;br&gt;：種別：障害者支援施設&lt;br&gt;：事業者：(社福)わかば会&lt;br&gt;：&lt;br&gt;]]&gt;&lt;/description&gt;&lt;Style&gt;&lt;IconStyle&gt;&lt;color&gt;FFFFFFFF&lt;/color&gt;&lt;scale&gt;1&lt;/scale&gt;&lt;heading&gt;0&lt;/heading&gt;&lt;Icon&gt;&lt;href&gt;https://cyberjapandata.gsi.go.jp/portal/sys/v4/symbols/506.png&lt;/href&gt;&lt;/Icon&gt;&lt;/IconStyle&gt;&lt;/Style&gt;&lt;Point&gt;&lt;coordinates&gt;131.876591492402,32.9099949743153&lt;/coordinates&gt;&lt;/Point&gt;&lt;/Placemark&gt;</v>
      </c>
    </row>
    <row r="496" spans="1:51">
      <c r="A496" s="198">
        <v>491</v>
      </c>
      <c r="B496" s="211" t="s">
        <v>5125</v>
      </c>
      <c r="C496" s="4" t="str">
        <f t="shared" si="94"/>
        <v>名称：障福-2 ：大分県なおみ園&lt;br&gt;住所：佐伯市堅田3909-1&lt;br&gt;施設分類：障がい者福祉施設 &lt;br&gt;TEL：0972-28-7333&lt;br&gt;：種別：障害者支援施設&lt;br&gt;：事業者：(社福)大分県社会福祉事業団&lt;br&gt;：&lt;br&gt;</v>
      </c>
      <c r="D496" s="211"/>
      <c r="E496" s="202"/>
      <c r="F496" s="202" t="s">
        <v>4781</v>
      </c>
      <c r="G496" s="202">
        <v>32.9138861508182</v>
      </c>
      <c r="H496" s="202">
        <v>131.878428614228</v>
      </c>
      <c r="I496" s="202" t="s">
        <v>3579</v>
      </c>
      <c r="J496" s="202" t="s">
        <v>2450</v>
      </c>
      <c r="K496" s="240" t="s">
        <v>1822</v>
      </c>
      <c r="L496" s="240" t="s">
        <v>3653</v>
      </c>
      <c r="M496" s="240" t="s">
        <v>3663</v>
      </c>
      <c r="N496" s="240"/>
      <c r="O496" s="4" t="s">
        <v>4343</v>
      </c>
      <c r="P496" s="246">
        <v>1</v>
      </c>
      <c r="Q496" s="246"/>
      <c r="R496" s="246" t="str">
        <f t="shared" si="91"/>
        <v>FFFFFFFF</v>
      </c>
      <c r="S496" s="202">
        <v>100</v>
      </c>
      <c r="T496" s="202">
        <v>100</v>
      </c>
      <c r="U496" s="202">
        <v>100</v>
      </c>
      <c r="V496" s="202">
        <v>100</v>
      </c>
      <c r="X496" s="242"/>
      <c r="Z496" s="239">
        <f t="shared" si="95"/>
        <v>0</v>
      </c>
      <c r="AA496" s="253" t="s">
        <v>4179</v>
      </c>
      <c r="AB496" s="265" t="str">
        <f t="shared" si="98"/>
        <v>障福-2 ：大分県なおみ園</v>
      </c>
      <c r="AC496" s="254" t="s">
        <v>4194</v>
      </c>
      <c r="AD496" s="254" t="s">
        <v>4181</v>
      </c>
      <c r="AE496" s="254">
        <f t="shared" si="99"/>
        <v>0</v>
      </c>
      <c r="AF496" s="254" t="s">
        <v>4182</v>
      </c>
      <c r="AG496" s="254" t="s">
        <v>4183</v>
      </c>
      <c r="AH496" s="74" t="str">
        <f t="shared" si="100"/>
        <v>名称：障福-2 ：大分県なおみ園&lt;br&gt;住所：佐伯市堅田3909-1&lt;br&gt;施設分類：障がい者福祉施設 &lt;br&gt;TEL：0972-28-7333&lt;br&gt;：種別：障害者支援施設&lt;br&gt;：事業者：(社福)大分県社会福祉事業団&lt;br&gt;：&lt;br&gt;</v>
      </c>
      <c r="AI496" s="255" t="s">
        <v>4184</v>
      </c>
      <c r="AJ496" s="253" t="str">
        <f t="shared" si="92"/>
        <v>FFFFFFFF</v>
      </c>
      <c r="AK496" s="253" t="s">
        <v>4185</v>
      </c>
      <c r="AL496" s="265">
        <f t="shared" si="93"/>
        <v>1</v>
      </c>
      <c r="AM496" s="253" t="s">
        <v>4186</v>
      </c>
      <c r="AN496" s="253" t="s">
        <v>4187</v>
      </c>
      <c r="AO496" s="254">
        <f t="shared" si="96"/>
        <v>0</v>
      </c>
      <c r="AP496" s="253" t="s">
        <v>4188</v>
      </c>
      <c r="AQ496" s="74" t="str">
        <f t="shared" si="101"/>
        <v>https://cyberjapandata.gsi.go.jp/portal/sys/v4/symbols/506.png</v>
      </c>
      <c r="AR496" s="254" t="s">
        <v>4189</v>
      </c>
      <c r="AS496" s="254" t="s">
        <v>4190</v>
      </c>
      <c r="AT496" s="265">
        <f t="shared" si="102"/>
        <v>131.878428614228</v>
      </c>
      <c r="AU496" s="254" t="s">
        <v>4191</v>
      </c>
      <c r="AV496" s="265">
        <f t="shared" si="103"/>
        <v>32.9138861508182</v>
      </c>
      <c r="AW496" s="254" t="s">
        <v>4192</v>
      </c>
      <c r="AX496" s="254" t="s">
        <v>4193</v>
      </c>
      <c r="AY496" s="244" t="str">
        <f t="shared" si="97"/>
        <v>&lt;Placemark&gt;&lt;name&gt;障福-2 ：大分県なおみ園&lt;/name&gt;&lt;Snippet maxLines="0"&gt;&lt;/Snippet&gt;&lt;description&gt;&lt;![CDATA[名称：障福-2 ：大分県なおみ園&lt;br&gt;住所：佐伯市堅田3909-1&lt;br&gt;施設分類：障がい者福祉施設 &lt;br&gt;TEL：0972-28-7333&lt;br&gt;：種別：障害者支援施設&lt;br&gt;：事業者：(社福)大分県社会福祉事業団&lt;br&gt;：&lt;br&gt;]]&gt;&lt;/description&gt;&lt;Style&gt;&lt;IconStyle&gt;&lt;color&gt;FFFFFFFF&lt;/color&gt;&lt;scale&gt;1&lt;/scale&gt;&lt;heading&gt;0&lt;/heading&gt;&lt;Icon&gt;&lt;href&gt;https://cyberjapandata.gsi.go.jp/portal/sys/v4/symbols/506.png&lt;/href&gt;&lt;/Icon&gt;&lt;/IconStyle&gt;&lt;/Style&gt;&lt;Point&gt;&lt;coordinates&gt;131.878428614228,32.9138861508182&lt;/coordinates&gt;&lt;/Point&gt;&lt;/Placemark&gt;</v>
      </c>
    </row>
    <row r="497" spans="1:51">
      <c r="A497" s="198">
        <v>492</v>
      </c>
      <c r="B497" s="211" t="s">
        <v>5124</v>
      </c>
      <c r="C497" s="4" t="str">
        <f t="shared" si="94"/>
        <v>名称：障福-3 ：のびのびランド&lt;br&gt;住所：佐伯市木立6623&lt;br&gt;施設分類：障がい者福祉施設 &lt;br&gt;TEL：0972-39-7200&lt;br&gt;：種別：生活介護&lt;br&gt;：事業者：(社福)あしたば&lt;br&gt;：&lt;br&gt;</v>
      </c>
      <c r="D497" s="211"/>
      <c r="E497" s="202"/>
      <c r="F497" s="202" t="s">
        <v>4782</v>
      </c>
      <c r="G497" s="202">
        <v>32.937047172834603</v>
      </c>
      <c r="H497" s="202">
        <v>131.92092790556899</v>
      </c>
      <c r="I497" s="202" t="s">
        <v>3579</v>
      </c>
      <c r="J497" s="202" t="s">
        <v>2455</v>
      </c>
      <c r="K497" s="240" t="s">
        <v>2456</v>
      </c>
      <c r="L497" s="240" t="s">
        <v>3654</v>
      </c>
      <c r="M497" s="240" t="s">
        <v>3664</v>
      </c>
      <c r="N497" s="240"/>
      <c r="O497" s="4" t="s">
        <v>4343</v>
      </c>
      <c r="P497" s="246">
        <v>1</v>
      </c>
      <c r="Q497" s="246"/>
      <c r="R497" s="246" t="str">
        <f t="shared" si="91"/>
        <v>FFFFFFFF</v>
      </c>
      <c r="S497" s="202">
        <v>100</v>
      </c>
      <c r="T497" s="202">
        <v>100</v>
      </c>
      <c r="U497" s="202">
        <v>100</v>
      </c>
      <c r="V497" s="202">
        <v>100</v>
      </c>
      <c r="X497" s="242"/>
      <c r="Z497" s="239">
        <f t="shared" si="95"/>
        <v>0</v>
      </c>
      <c r="AA497" s="253" t="s">
        <v>4179</v>
      </c>
      <c r="AB497" s="265" t="str">
        <f t="shared" si="98"/>
        <v>障福-3 ：のびのびランド</v>
      </c>
      <c r="AC497" s="254" t="s">
        <v>4194</v>
      </c>
      <c r="AD497" s="254" t="s">
        <v>4181</v>
      </c>
      <c r="AE497" s="254">
        <f t="shared" si="99"/>
        <v>0</v>
      </c>
      <c r="AF497" s="254" t="s">
        <v>4182</v>
      </c>
      <c r="AG497" s="254" t="s">
        <v>4183</v>
      </c>
      <c r="AH497" s="74" t="str">
        <f t="shared" si="100"/>
        <v>名称：障福-3 ：のびのびランド&lt;br&gt;住所：佐伯市木立6623&lt;br&gt;施設分類：障がい者福祉施設 &lt;br&gt;TEL：0972-39-7200&lt;br&gt;：種別：生活介護&lt;br&gt;：事業者：(社福)あしたば&lt;br&gt;：&lt;br&gt;</v>
      </c>
      <c r="AI497" s="255" t="s">
        <v>4184</v>
      </c>
      <c r="AJ497" s="253" t="str">
        <f t="shared" si="92"/>
        <v>FFFFFFFF</v>
      </c>
      <c r="AK497" s="253" t="s">
        <v>4185</v>
      </c>
      <c r="AL497" s="265">
        <f t="shared" si="93"/>
        <v>1</v>
      </c>
      <c r="AM497" s="253" t="s">
        <v>4186</v>
      </c>
      <c r="AN497" s="253" t="s">
        <v>4187</v>
      </c>
      <c r="AO497" s="254">
        <f t="shared" si="96"/>
        <v>0</v>
      </c>
      <c r="AP497" s="253" t="s">
        <v>4188</v>
      </c>
      <c r="AQ497" s="74" t="str">
        <f t="shared" si="101"/>
        <v>https://cyberjapandata.gsi.go.jp/portal/sys/v4/symbols/506.png</v>
      </c>
      <c r="AR497" s="254" t="s">
        <v>4189</v>
      </c>
      <c r="AS497" s="254" t="s">
        <v>4190</v>
      </c>
      <c r="AT497" s="265">
        <f t="shared" si="102"/>
        <v>131.92092790556899</v>
      </c>
      <c r="AU497" s="254" t="s">
        <v>4191</v>
      </c>
      <c r="AV497" s="265">
        <f t="shared" si="103"/>
        <v>32.937047172834603</v>
      </c>
      <c r="AW497" s="254" t="s">
        <v>4192</v>
      </c>
      <c r="AX497" s="254" t="s">
        <v>4193</v>
      </c>
      <c r="AY497" s="244" t="str">
        <f t="shared" si="97"/>
        <v>&lt;Placemark&gt;&lt;name&gt;障福-3 ：のびのびランド&lt;/name&gt;&lt;Snippet maxLines="0"&gt;&lt;/Snippet&gt;&lt;description&gt;&lt;![CDATA[名称：障福-3 ：のびのびランド&lt;br&gt;住所：佐伯市木立6623&lt;br&gt;施設分類：障がい者福祉施設 &lt;br&gt;TEL：0972-39-7200&lt;br&gt;：種別：生活介護&lt;br&gt;：事業者：(社福)あしたば&lt;br&gt;：&lt;br&gt;]]&gt;&lt;/description&gt;&lt;Style&gt;&lt;IconStyle&gt;&lt;color&gt;FFFFFFFF&lt;/color&gt;&lt;scale&gt;1&lt;/scale&gt;&lt;heading&gt;0&lt;/heading&gt;&lt;Icon&gt;&lt;href&gt;https://cyberjapandata.gsi.go.jp/portal/sys/v4/symbols/506.png&lt;/href&gt;&lt;/Icon&gt;&lt;/IconStyle&gt;&lt;/Style&gt;&lt;Point&gt;&lt;coordinates&gt;131.920927905569,32.9370471728346&lt;/coordinates&gt;&lt;/Point&gt;&lt;/Placemark&gt;</v>
      </c>
    </row>
    <row r="498" spans="1:51">
      <c r="A498" s="198">
        <v>493</v>
      </c>
      <c r="B498" s="211" t="s">
        <v>5123</v>
      </c>
      <c r="C498" s="4" t="str">
        <f t="shared" si="94"/>
        <v>名称：障福-4 ：清流の郷&lt;br&gt;住所：佐伯市堅田2288-1&lt;br&gt;施設分類：障がい者福祉施設 &lt;br&gt;TEL：0972-20-3300&lt;br&gt;：種別：生活介護&lt;br&gt;：事業者：(社福)わかば会&lt;br&gt;：&lt;br&gt;</v>
      </c>
      <c r="D498" s="211"/>
      <c r="E498" s="202"/>
      <c r="F498" s="202" t="s">
        <v>4783</v>
      </c>
      <c r="G498" s="202">
        <v>32.909876871136497</v>
      </c>
      <c r="H498" s="202">
        <v>131.87667231463499</v>
      </c>
      <c r="I498" s="202" t="s">
        <v>3579</v>
      </c>
      <c r="J498" s="202" t="s">
        <v>2445</v>
      </c>
      <c r="K498" s="240" t="s">
        <v>1882</v>
      </c>
      <c r="L498" s="240" t="s">
        <v>3654</v>
      </c>
      <c r="M498" s="240" t="s">
        <v>3662</v>
      </c>
      <c r="N498" s="240"/>
      <c r="O498" s="4" t="s">
        <v>4343</v>
      </c>
      <c r="P498" s="246">
        <v>1</v>
      </c>
      <c r="Q498" s="246"/>
      <c r="R498" s="246" t="str">
        <f t="shared" si="91"/>
        <v>FFFFFFFF</v>
      </c>
      <c r="S498" s="202">
        <v>100</v>
      </c>
      <c r="T498" s="202">
        <v>100</v>
      </c>
      <c r="U498" s="202">
        <v>100</v>
      </c>
      <c r="V498" s="202">
        <v>100</v>
      </c>
      <c r="X498" s="242"/>
      <c r="Z498" s="239">
        <f t="shared" si="95"/>
        <v>0</v>
      </c>
      <c r="AA498" s="253" t="s">
        <v>4179</v>
      </c>
      <c r="AB498" s="265" t="str">
        <f t="shared" si="98"/>
        <v>障福-4 ：清流の郷</v>
      </c>
      <c r="AC498" s="254" t="s">
        <v>4194</v>
      </c>
      <c r="AD498" s="254" t="s">
        <v>4181</v>
      </c>
      <c r="AE498" s="254">
        <f t="shared" si="99"/>
        <v>0</v>
      </c>
      <c r="AF498" s="254" t="s">
        <v>4182</v>
      </c>
      <c r="AG498" s="254" t="s">
        <v>4183</v>
      </c>
      <c r="AH498" s="74" t="str">
        <f t="shared" si="100"/>
        <v>名称：障福-4 ：清流の郷&lt;br&gt;住所：佐伯市堅田2288-1&lt;br&gt;施設分類：障がい者福祉施設 &lt;br&gt;TEL：0972-20-3300&lt;br&gt;：種別：生活介護&lt;br&gt;：事業者：(社福)わかば会&lt;br&gt;：&lt;br&gt;</v>
      </c>
      <c r="AI498" s="255" t="s">
        <v>4184</v>
      </c>
      <c r="AJ498" s="253" t="str">
        <f t="shared" si="92"/>
        <v>FFFFFFFF</v>
      </c>
      <c r="AK498" s="253" t="s">
        <v>4185</v>
      </c>
      <c r="AL498" s="265">
        <f t="shared" si="93"/>
        <v>1</v>
      </c>
      <c r="AM498" s="253" t="s">
        <v>4186</v>
      </c>
      <c r="AN498" s="253" t="s">
        <v>4187</v>
      </c>
      <c r="AO498" s="254">
        <f t="shared" si="96"/>
        <v>0</v>
      </c>
      <c r="AP498" s="253" t="s">
        <v>4188</v>
      </c>
      <c r="AQ498" s="74" t="str">
        <f t="shared" si="101"/>
        <v>https://cyberjapandata.gsi.go.jp/portal/sys/v4/symbols/506.png</v>
      </c>
      <c r="AR498" s="254" t="s">
        <v>4189</v>
      </c>
      <c r="AS498" s="254" t="s">
        <v>4190</v>
      </c>
      <c r="AT498" s="265">
        <f t="shared" si="102"/>
        <v>131.87667231463499</v>
      </c>
      <c r="AU498" s="254" t="s">
        <v>4191</v>
      </c>
      <c r="AV498" s="265">
        <f t="shared" si="103"/>
        <v>32.909876871136497</v>
      </c>
      <c r="AW498" s="254" t="s">
        <v>4192</v>
      </c>
      <c r="AX498" s="254" t="s">
        <v>4193</v>
      </c>
      <c r="AY498" s="244" t="str">
        <f t="shared" si="97"/>
        <v>&lt;Placemark&gt;&lt;name&gt;障福-4 ：清流の郷&lt;/name&gt;&lt;Snippet maxLines="0"&gt;&lt;/Snippet&gt;&lt;description&gt;&lt;![CDATA[名称：障福-4 ：清流の郷&lt;br&gt;住所：佐伯市堅田2288-1&lt;br&gt;施設分類：障がい者福祉施設 &lt;br&gt;TEL：0972-20-3300&lt;br&gt;：種別：生活介護&lt;br&gt;：事業者：(社福)わかば会&lt;br&gt;：&lt;br&gt;]]&gt;&lt;/description&gt;&lt;Style&gt;&lt;IconStyle&gt;&lt;color&gt;FFFFFFFF&lt;/color&gt;&lt;scale&gt;1&lt;/scale&gt;&lt;heading&gt;0&lt;/heading&gt;&lt;Icon&gt;&lt;href&gt;https://cyberjapandata.gsi.go.jp/portal/sys/v4/symbols/506.png&lt;/href&gt;&lt;/Icon&gt;&lt;/IconStyle&gt;&lt;/Style&gt;&lt;Point&gt;&lt;coordinates&gt;131.876672314635,32.9098768711365&lt;/coordinates&gt;&lt;/Point&gt;&lt;/Placemark&gt;</v>
      </c>
    </row>
    <row r="499" spans="1:51">
      <c r="A499" s="198">
        <v>494</v>
      </c>
      <c r="B499" s="211" t="s">
        <v>5122</v>
      </c>
      <c r="C499" s="4" t="str">
        <f t="shared" si="94"/>
        <v>名称：障福-5 ：さつき園小島&lt;br&gt;住所：佐伯市長良字小島4917&lt;br&gt;施設分類：障がい者福祉施設 &lt;br&gt;TEL：0972-29-5250&lt;br&gt;：種別：生活介護&lt;br&gt;：事業者：(社福)県南福祉会&lt;br&gt;：&lt;br&gt;</v>
      </c>
      <c r="D499" s="211"/>
      <c r="E499" s="245"/>
      <c r="F499" s="202" t="s">
        <v>4784</v>
      </c>
      <c r="G499" s="202">
        <v>32.935053201463099</v>
      </c>
      <c r="H499" s="202">
        <v>131.90813317700301</v>
      </c>
      <c r="I499" s="245" t="s">
        <v>3579</v>
      </c>
      <c r="J499" s="245" t="s">
        <v>2460</v>
      </c>
      <c r="K499" s="240" t="s">
        <v>2461</v>
      </c>
      <c r="L499" s="240" t="s">
        <v>3654</v>
      </c>
      <c r="M499" s="240" t="s">
        <v>3665</v>
      </c>
      <c r="N499" s="240"/>
      <c r="O499" s="4" t="s">
        <v>4343</v>
      </c>
      <c r="P499" s="246">
        <v>1</v>
      </c>
      <c r="Q499" s="246"/>
      <c r="R499" s="246" t="str">
        <f t="shared" si="91"/>
        <v>FFFFFFFF</v>
      </c>
      <c r="S499" s="202">
        <v>100</v>
      </c>
      <c r="T499" s="202">
        <v>100</v>
      </c>
      <c r="U499" s="202">
        <v>100</v>
      </c>
      <c r="V499" s="202">
        <v>100</v>
      </c>
      <c r="X499" s="242"/>
      <c r="Z499" s="239">
        <f t="shared" si="95"/>
        <v>0</v>
      </c>
      <c r="AA499" s="253" t="s">
        <v>4179</v>
      </c>
      <c r="AB499" s="265" t="str">
        <f t="shared" si="98"/>
        <v>障福-5 ：さつき園小島</v>
      </c>
      <c r="AC499" s="254" t="s">
        <v>4194</v>
      </c>
      <c r="AD499" s="254" t="s">
        <v>4181</v>
      </c>
      <c r="AE499" s="254">
        <f t="shared" si="99"/>
        <v>0</v>
      </c>
      <c r="AF499" s="254" t="s">
        <v>4182</v>
      </c>
      <c r="AG499" s="254" t="s">
        <v>4183</v>
      </c>
      <c r="AH499" s="74" t="str">
        <f t="shared" si="100"/>
        <v>名称：障福-5 ：さつき園小島&lt;br&gt;住所：佐伯市長良字小島4917&lt;br&gt;施設分類：障がい者福祉施設 &lt;br&gt;TEL：0972-29-5250&lt;br&gt;：種別：生活介護&lt;br&gt;：事業者：(社福)県南福祉会&lt;br&gt;：&lt;br&gt;</v>
      </c>
      <c r="AI499" s="255" t="s">
        <v>4184</v>
      </c>
      <c r="AJ499" s="253" t="str">
        <f t="shared" si="92"/>
        <v>FFFFFFFF</v>
      </c>
      <c r="AK499" s="253" t="s">
        <v>4185</v>
      </c>
      <c r="AL499" s="265">
        <f t="shared" si="93"/>
        <v>1</v>
      </c>
      <c r="AM499" s="253" t="s">
        <v>4186</v>
      </c>
      <c r="AN499" s="253" t="s">
        <v>4187</v>
      </c>
      <c r="AO499" s="254">
        <f t="shared" si="96"/>
        <v>0</v>
      </c>
      <c r="AP499" s="253" t="s">
        <v>4188</v>
      </c>
      <c r="AQ499" s="74" t="str">
        <f t="shared" si="101"/>
        <v>https://cyberjapandata.gsi.go.jp/portal/sys/v4/symbols/506.png</v>
      </c>
      <c r="AR499" s="254" t="s">
        <v>4189</v>
      </c>
      <c r="AS499" s="254" t="s">
        <v>4190</v>
      </c>
      <c r="AT499" s="265">
        <f t="shared" si="102"/>
        <v>131.90813317700301</v>
      </c>
      <c r="AU499" s="254" t="s">
        <v>4191</v>
      </c>
      <c r="AV499" s="265">
        <f t="shared" si="103"/>
        <v>32.935053201463099</v>
      </c>
      <c r="AW499" s="254" t="s">
        <v>4192</v>
      </c>
      <c r="AX499" s="254" t="s">
        <v>4193</v>
      </c>
      <c r="AY499" s="244" t="str">
        <f t="shared" si="97"/>
        <v>&lt;Placemark&gt;&lt;name&gt;障福-5 ：さつき園小島&lt;/name&gt;&lt;Snippet maxLines="0"&gt;&lt;/Snippet&gt;&lt;description&gt;&lt;![CDATA[名称：障福-5 ：さつき園小島&lt;br&gt;住所：佐伯市長良字小島4917&lt;br&gt;施設分類：障がい者福祉施設 &lt;br&gt;TEL：0972-29-5250&lt;br&gt;：種別：生活介護&lt;br&gt;：事業者：(社福)県南福祉会&lt;br&gt;：&lt;br&gt;]]&gt;&lt;/description&gt;&lt;Style&gt;&lt;IconStyle&gt;&lt;color&gt;FFFFFFFF&lt;/color&gt;&lt;scale&gt;1&lt;/scale&gt;&lt;heading&gt;0&lt;/heading&gt;&lt;Icon&gt;&lt;href&gt;https://cyberjapandata.gsi.go.jp/portal/sys/v4/symbols/506.png&lt;/href&gt;&lt;/Icon&gt;&lt;/IconStyle&gt;&lt;/Style&gt;&lt;Point&gt;&lt;coordinates&gt;131.908133177003,32.9350532014631&lt;/coordinates&gt;&lt;/Point&gt;&lt;/Placemark&gt;</v>
      </c>
    </row>
    <row r="500" spans="1:51">
      <c r="A500" s="198">
        <v>495</v>
      </c>
      <c r="B500" s="211" t="s">
        <v>5121</v>
      </c>
      <c r="C500" s="4" t="str">
        <f t="shared" si="94"/>
        <v>名称：障福-6 ：さつき園中江&lt;br&gt;住所：佐伯市中江町4番35号&lt;br&gt;施設分類：障がい者福祉施設 &lt;br&gt;TEL：0972-24-0851&lt;br&gt;：種別：生活介護&lt;br&gt;：事業者：(社福)県南福祉会&lt;br&gt;：&lt;br&gt;</v>
      </c>
      <c r="D500" s="211"/>
      <c r="E500" s="245"/>
      <c r="F500" s="202" t="s">
        <v>4785</v>
      </c>
      <c r="G500" s="202">
        <v>32.964596047751698</v>
      </c>
      <c r="H500" s="202">
        <v>131.91270672852701</v>
      </c>
      <c r="I500" s="245" t="s">
        <v>3579</v>
      </c>
      <c r="J500" s="245" t="s">
        <v>2466</v>
      </c>
      <c r="K500" s="240" t="s">
        <v>2467</v>
      </c>
      <c r="L500" s="240" t="s">
        <v>3654</v>
      </c>
      <c r="M500" s="240" t="s">
        <v>3665</v>
      </c>
      <c r="N500" s="240"/>
      <c r="O500" s="4" t="s">
        <v>4343</v>
      </c>
      <c r="P500" s="246">
        <v>1</v>
      </c>
      <c r="Q500" s="246"/>
      <c r="R500" s="246" t="str">
        <f t="shared" si="91"/>
        <v>FFFFFFFF</v>
      </c>
      <c r="S500" s="202">
        <v>100</v>
      </c>
      <c r="T500" s="202">
        <v>100</v>
      </c>
      <c r="U500" s="202">
        <v>100</v>
      </c>
      <c r="V500" s="202">
        <v>100</v>
      </c>
      <c r="X500" s="242"/>
      <c r="Z500" s="239">
        <f t="shared" si="95"/>
        <v>0</v>
      </c>
      <c r="AA500" s="253" t="s">
        <v>4179</v>
      </c>
      <c r="AB500" s="265" t="str">
        <f t="shared" si="98"/>
        <v>障福-6 ：さつき園中江</v>
      </c>
      <c r="AC500" s="254" t="s">
        <v>4194</v>
      </c>
      <c r="AD500" s="254" t="s">
        <v>4181</v>
      </c>
      <c r="AE500" s="254">
        <f t="shared" si="99"/>
        <v>0</v>
      </c>
      <c r="AF500" s="254" t="s">
        <v>4182</v>
      </c>
      <c r="AG500" s="254" t="s">
        <v>4183</v>
      </c>
      <c r="AH500" s="74" t="str">
        <f t="shared" si="100"/>
        <v>名称：障福-6 ：さつき園中江&lt;br&gt;住所：佐伯市中江町4番35号&lt;br&gt;施設分類：障がい者福祉施設 &lt;br&gt;TEL：0972-24-0851&lt;br&gt;：種別：生活介護&lt;br&gt;：事業者：(社福)県南福祉会&lt;br&gt;：&lt;br&gt;</v>
      </c>
      <c r="AI500" s="255" t="s">
        <v>4184</v>
      </c>
      <c r="AJ500" s="253" t="str">
        <f t="shared" si="92"/>
        <v>FFFFFFFF</v>
      </c>
      <c r="AK500" s="253" t="s">
        <v>4185</v>
      </c>
      <c r="AL500" s="265">
        <f t="shared" si="93"/>
        <v>1</v>
      </c>
      <c r="AM500" s="253" t="s">
        <v>4186</v>
      </c>
      <c r="AN500" s="253" t="s">
        <v>4187</v>
      </c>
      <c r="AO500" s="254">
        <f t="shared" si="96"/>
        <v>0</v>
      </c>
      <c r="AP500" s="253" t="s">
        <v>4188</v>
      </c>
      <c r="AQ500" s="74" t="str">
        <f t="shared" si="101"/>
        <v>https://cyberjapandata.gsi.go.jp/portal/sys/v4/symbols/506.png</v>
      </c>
      <c r="AR500" s="254" t="s">
        <v>4189</v>
      </c>
      <c r="AS500" s="254" t="s">
        <v>4190</v>
      </c>
      <c r="AT500" s="265">
        <f t="shared" si="102"/>
        <v>131.91270672852701</v>
      </c>
      <c r="AU500" s="254" t="s">
        <v>4191</v>
      </c>
      <c r="AV500" s="265">
        <f t="shared" si="103"/>
        <v>32.964596047751698</v>
      </c>
      <c r="AW500" s="254" t="s">
        <v>4192</v>
      </c>
      <c r="AX500" s="254" t="s">
        <v>4193</v>
      </c>
      <c r="AY500" s="244" t="str">
        <f t="shared" si="97"/>
        <v>&lt;Placemark&gt;&lt;name&gt;障福-6 ：さつき園中江&lt;/name&gt;&lt;Snippet maxLines="0"&gt;&lt;/Snippet&gt;&lt;description&gt;&lt;![CDATA[名称：障福-6 ：さつき園中江&lt;br&gt;住所：佐伯市中江町4番35号&lt;br&gt;施設分類：障がい者福祉施設 &lt;br&gt;TEL：0972-24-0851&lt;br&gt;：種別：生活介護&lt;br&gt;：事業者：(社福)県南福祉会&lt;br&gt;：&lt;br&gt;]]&gt;&lt;/description&gt;&lt;Style&gt;&lt;IconStyle&gt;&lt;color&gt;FFFFFFFF&lt;/color&gt;&lt;scale&gt;1&lt;/scale&gt;&lt;heading&gt;0&lt;/heading&gt;&lt;Icon&gt;&lt;href&gt;https://cyberjapandata.gsi.go.jp/portal/sys/v4/symbols/506.png&lt;/href&gt;&lt;/Icon&gt;&lt;/IconStyle&gt;&lt;/Style&gt;&lt;Point&gt;&lt;coordinates&gt;131.912706728527,32.9645960477517&lt;/coordinates&gt;&lt;/Point&gt;&lt;/Placemark&gt;</v>
      </c>
    </row>
    <row r="501" spans="1:51">
      <c r="A501" s="198">
        <v>496</v>
      </c>
      <c r="B501" s="211" t="s">
        <v>5120</v>
      </c>
      <c r="C501" s="4" t="str">
        <f t="shared" si="94"/>
        <v>名称：障福-7 ：らいふさぽーと番匠の里&lt;br&gt;住所：佐伯市弥生井崎2579-3&lt;br&gt;施設分類：障がい者福祉施設 &lt;br&gt;TEL：0972-46-2622&lt;br&gt;：種別：生活介護&lt;br&gt;：事業者：(社福)翔南会&lt;br&gt;：&lt;br&gt;</v>
      </c>
      <c r="D501" s="211"/>
      <c r="E501" s="202"/>
      <c r="F501" s="202" t="s">
        <v>4786</v>
      </c>
      <c r="G501" s="202">
        <v>32.9723651831099</v>
      </c>
      <c r="H501" s="202">
        <v>131.83628104888899</v>
      </c>
      <c r="I501" s="202" t="s">
        <v>3579</v>
      </c>
      <c r="J501" s="202" t="s">
        <v>2470</v>
      </c>
      <c r="K501" s="240" t="s">
        <v>2471</v>
      </c>
      <c r="L501" s="240" t="s">
        <v>3654</v>
      </c>
      <c r="M501" s="240" t="s">
        <v>3666</v>
      </c>
      <c r="N501" s="240"/>
      <c r="O501" s="4" t="s">
        <v>4343</v>
      </c>
      <c r="P501" s="246">
        <v>1</v>
      </c>
      <c r="Q501" s="246"/>
      <c r="R501" s="246" t="str">
        <f t="shared" si="91"/>
        <v>FFFFFFFF</v>
      </c>
      <c r="S501" s="202">
        <v>100</v>
      </c>
      <c r="T501" s="202">
        <v>100</v>
      </c>
      <c r="U501" s="202">
        <v>100</v>
      </c>
      <c r="V501" s="202">
        <v>100</v>
      </c>
      <c r="X501" s="242"/>
      <c r="Z501" s="239">
        <f t="shared" si="95"/>
        <v>0</v>
      </c>
      <c r="AA501" s="253" t="s">
        <v>4179</v>
      </c>
      <c r="AB501" s="265" t="str">
        <f t="shared" si="98"/>
        <v>障福-7 ：らいふさぽーと番匠の里</v>
      </c>
      <c r="AC501" s="254" t="s">
        <v>4194</v>
      </c>
      <c r="AD501" s="254" t="s">
        <v>4181</v>
      </c>
      <c r="AE501" s="254">
        <f t="shared" si="99"/>
        <v>0</v>
      </c>
      <c r="AF501" s="254" t="s">
        <v>4182</v>
      </c>
      <c r="AG501" s="254" t="s">
        <v>4183</v>
      </c>
      <c r="AH501" s="74" t="str">
        <f t="shared" si="100"/>
        <v>名称：障福-7 ：らいふさぽーと番匠の里&lt;br&gt;住所：佐伯市弥生井崎2579-3&lt;br&gt;施設分類：障がい者福祉施設 &lt;br&gt;TEL：0972-46-2622&lt;br&gt;：種別：生活介護&lt;br&gt;：事業者：(社福)翔南会&lt;br&gt;：&lt;br&gt;</v>
      </c>
      <c r="AI501" s="255" t="s">
        <v>4184</v>
      </c>
      <c r="AJ501" s="253" t="str">
        <f t="shared" si="92"/>
        <v>FFFFFFFF</v>
      </c>
      <c r="AK501" s="253" t="s">
        <v>4185</v>
      </c>
      <c r="AL501" s="265">
        <f t="shared" si="93"/>
        <v>1</v>
      </c>
      <c r="AM501" s="253" t="s">
        <v>4186</v>
      </c>
      <c r="AN501" s="253" t="s">
        <v>4187</v>
      </c>
      <c r="AO501" s="254">
        <f t="shared" si="96"/>
        <v>0</v>
      </c>
      <c r="AP501" s="253" t="s">
        <v>4188</v>
      </c>
      <c r="AQ501" s="74" t="str">
        <f t="shared" si="101"/>
        <v>https://cyberjapandata.gsi.go.jp/portal/sys/v4/symbols/506.png</v>
      </c>
      <c r="AR501" s="254" t="s">
        <v>4189</v>
      </c>
      <c r="AS501" s="254" t="s">
        <v>4190</v>
      </c>
      <c r="AT501" s="265">
        <f t="shared" si="102"/>
        <v>131.83628104888899</v>
      </c>
      <c r="AU501" s="254" t="s">
        <v>4191</v>
      </c>
      <c r="AV501" s="265">
        <f t="shared" si="103"/>
        <v>32.9723651831099</v>
      </c>
      <c r="AW501" s="254" t="s">
        <v>4192</v>
      </c>
      <c r="AX501" s="254" t="s">
        <v>4193</v>
      </c>
      <c r="AY501" s="244" t="str">
        <f t="shared" si="97"/>
        <v>&lt;Placemark&gt;&lt;name&gt;障福-7 ：らいふさぽーと番匠の里&lt;/name&gt;&lt;Snippet maxLines="0"&gt;&lt;/Snippet&gt;&lt;description&gt;&lt;![CDATA[名称：障福-7 ：らいふさぽーと番匠の里&lt;br&gt;住所：佐伯市弥生井崎2579-3&lt;br&gt;施設分類：障がい者福祉施設 &lt;br&gt;TEL：0972-46-2622&lt;br&gt;：種別：生活介護&lt;br&gt;：事業者：(社福)翔南会&lt;br&gt;：&lt;br&gt;]]&gt;&lt;/description&gt;&lt;Style&gt;&lt;IconStyle&gt;&lt;color&gt;FFFFFFFF&lt;/color&gt;&lt;scale&gt;1&lt;/scale&gt;&lt;heading&gt;0&lt;/heading&gt;&lt;Icon&gt;&lt;href&gt;https://cyberjapandata.gsi.go.jp/portal/sys/v4/symbols/506.png&lt;/href&gt;&lt;/Icon&gt;&lt;/IconStyle&gt;&lt;/Style&gt;&lt;Point&gt;&lt;coordinates&gt;131.836281048889,32.9723651831099&lt;/coordinates&gt;&lt;/Point&gt;&lt;/Placemark&gt;</v>
      </c>
    </row>
    <row r="502" spans="1:51">
      <c r="A502" s="198">
        <v>497</v>
      </c>
      <c r="B502" s="211" t="s">
        <v>5119</v>
      </c>
      <c r="C502" s="4" t="str">
        <f t="shared" si="94"/>
        <v>名称：障福-8 ：大分県なおみ園&lt;br&gt;住所：佐伯市堅田3909-1&lt;br&gt;施設分類：障がい者福祉施設 &lt;br&gt;TEL：0972-28-7333&lt;br&gt;：種別：生活介護&lt;br&gt;：事業者：(社福)大分県社会福祉事業団&lt;br&gt;：&lt;br&gt;</v>
      </c>
      <c r="D502" s="211"/>
      <c r="E502" s="202"/>
      <c r="F502" s="202" t="s">
        <v>4787</v>
      </c>
      <c r="G502" s="202">
        <v>32.913831332594697</v>
      </c>
      <c r="H502" s="202">
        <v>131.87841127016</v>
      </c>
      <c r="I502" s="202" t="s">
        <v>3579</v>
      </c>
      <c r="J502" s="202" t="s">
        <v>2450</v>
      </c>
      <c r="K502" s="240" t="s">
        <v>1822</v>
      </c>
      <c r="L502" s="240" t="s">
        <v>3654</v>
      </c>
      <c r="M502" s="240" t="s">
        <v>3663</v>
      </c>
      <c r="N502" s="240"/>
      <c r="O502" s="4" t="s">
        <v>4343</v>
      </c>
      <c r="P502" s="246">
        <v>1</v>
      </c>
      <c r="Q502" s="246"/>
      <c r="R502" s="246" t="str">
        <f t="shared" si="91"/>
        <v>FFFFFFFF</v>
      </c>
      <c r="S502" s="202">
        <v>100</v>
      </c>
      <c r="T502" s="202">
        <v>100</v>
      </c>
      <c r="U502" s="202">
        <v>100</v>
      </c>
      <c r="V502" s="202">
        <v>100</v>
      </c>
      <c r="X502" s="242"/>
      <c r="Z502" s="239">
        <f t="shared" si="95"/>
        <v>0</v>
      </c>
      <c r="AA502" s="253" t="s">
        <v>4179</v>
      </c>
      <c r="AB502" s="265" t="str">
        <f t="shared" si="98"/>
        <v>障福-8 ：大分県なおみ園</v>
      </c>
      <c r="AC502" s="254" t="s">
        <v>4194</v>
      </c>
      <c r="AD502" s="254" t="s">
        <v>4181</v>
      </c>
      <c r="AE502" s="254">
        <f t="shared" si="99"/>
        <v>0</v>
      </c>
      <c r="AF502" s="254" t="s">
        <v>4182</v>
      </c>
      <c r="AG502" s="254" t="s">
        <v>4183</v>
      </c>
      <c r="AH502" s="74" t="str">
        <f t="shared" si="100"/>
        <v>名称：障福-8 ：大分県なおみ園&lt;br&gt;住所：佐伯市堅田3909-1&lt;br&gt;施設分類：障がい者福祉施設 &lt;br&gt;TEL：0972-28-7333&lt;br&gt;：種別：生活介護&lt;br&gt;：事業者：(社福)大分県社会福祉事業団&lt;br&gt;：&lt;br&gt;</v>
      </c>
      <c r="AI502" s="255" t="s">
        <v>4184</v>
      </c>
      <c r="AJ502" s="253" t="str">
        <f t="shared" si="92"/>
        <v>FFFFFFFF</v>
      </c>
      <c r="AK502" s="253" t="s">
        <v>4185</v>
      </c>
      <c r="AL502" s="265">
        <f t="shared" si="93"/>
        <v>1</v>
      </c>
      <c r="AM502" s="253" t="s">
        <v>4186</v>
      </c>
      <c r="AN502" s="253" t="s">
        <v>4187</v>
      </c>
      <c r="AO502" s="254">
        <f t="shared" si="96"/>
        <v>0</v>
      </c>
      <c r="AP502" s="253" t="s">
        <v>4188</v>
      </c>
      <c r="AQ502" s="74" t="str">
        <f t="shared" si="101"/>
        <v>https://cyberjapandata.gsi.go.jp/portal/sys/v4/symbols/506.png</v>
      </c>
      <c r="AR502" s="254" t="s">
        <v>4189</v>
      </c>
      <c r="AS502" s="254" t="s">
        <v>4190</v>
      </c>
      <c r="AT502" s="265">
        <f t="shared" si="102"/>
        <v>131.87841127016</v>
      </c>
      <c r="AU502" s="254" t="s">
        <v>4191</v>
      </c>
      <c r="AV502" s="265">
        <f t="shared" si="103"/>
        <v>32.913831332594697</v>
      </c>
      <c r="AW502" s="254" t="s">
        <v>4192</v>
      </c>
      <c r="AX502" s="254" t="s">
        <v>4193</v>
      </c>
      <c r="AY502" s="244" t="str">
        <f t="shared" si="97"/>
        <v>&lt;Placemark&gt;&lt;name&gt;障福-8 ：大分県なおみ園&lt;/name&gt;&lt;Snippet maxLines="0"&gt;&lt;/Snippet&gt;&lt;description&gt;&lt;![CDATA[名称：障福-8 ：大分県なおみ園&lt;br&gt;住所：佐伯市堅田3909-1&lt;br&gt;施設分類：障がい者福祉施設 &lt;br&gt;TEL：0972-28-7333&lt;br&gt;：種別：生活介護&lt;br&gt;：事業者：(社福)大分県社会福祉事業団&lt;br&gt;：&lt;br&gt;]]&gt;&lt;/description&gt;&lt;Style&gt;&lt;IconStyle&gt;&lt;color&gt;FFFFFFFF&lt;/color&gt;&lt;scale&gt;1&lt;/scale&gt;&lt;heading&gt;0&lt;/heading&gt;&lt;Icon&gt;&lt;href&gt;https://cyberjapandata.gsi.go.jp/portal/sys/v4/symbols/506.png&lt;/href&gt;&lt;/Icon&gt;&lt;/IconStyle&gt;&lt;/Style&gt;&lt;Point&gt;&lt;coordinates&gt;131.87841127016,32.9138313325947&lt;/coordinates&gt;&lt;/Point&gt;&lt;/Placemark&gt;</v>
      </c>
    </row>
    <row r="503" spans="1:51">
      <c r="A503" s="198">
        <v>498</v>
      </c>
      <c r="B503" s="211" t="s">
        <v>5118</v>
      </c>
      <c r="C503" s="4" t="str">
        <f t="shared" si="94"/>
        <v>名称：障福-9 ：エバーグリーン&lt;br&gt;住所：佐伯市大字池田1156番地&lt;br&gt;施設分類：障がい者福祉施設 &lt;br&gt;TEL：0972-28-7334&lt;br&gt;：種別：生活介護&lt;br&gt;：事業者：(社福)大分県社会福祉事業団&lt;br&gt;：&lt;br&gt;</v>
      </c>
      <c r="D503" s="211"/>
      <c r="E503" s="202"/>
      <c r="F503" s="202" t="s">
        <v>4788</v>
      </c>
      <c r="G503" s="202">
        <v>32.942919983588297</v>
      </c>
      <c r="H503" s="202">
        <v>131.888206039637</v>
      </c>
      <c r="I503" s="202" t="s">
        <v>3579</v>
      </c>
      <c r="J503" s="202" t="s">
        <v>2475</v>
      </c>
      <c r="K503" s="240" t="s">
        <v>3625</v>
      </c>
      <c r="L503" s="240" t="s">
        <v>3654</v>
      </c>
      <c r="M503" s="240" t="s">
        <v>3663</v>
      </c>
      <c r="N503" s="240"/>
      <c r="O503" s="4" t="s">
        <v>4343</v>
      </c>
      <c r="P503" s="246">
        <v>1</v>
      </c>
      <c r="Q503" s="246"/>
      <c r="R503" s="246" t="str">
        <f t="shared" si="91"/>
        <v>FFFFFFFF</v>
      </c>
      <c r="S503" s="202">
        <v>100</v>
      </c>
      <c r="T503" s="202">
        <v>100</v>
      </c>
      <c r="U503" s="202">
        <v>100</v>
      </c>
      <c r="V503" s="202">
        <v>100</v>
      </c>
      <c r="X503" s="242"/>
      <c r="Z503" s="239">
        <f t="shared" si="95"/>
        <v>0</v>
      </c>
      <c r="AA503" s="253" t="s">
        <v>4179</v>
      </c>
      <c r="AB503" s="265" t="str">
        <f t="shared" si="98"/>
        <v>障福-9 ：エバーグリーン</v>
      </c>
      <c r="AC503" s="254" t="s">
        <v>4194</v>
      </c>
      <c r="AD503" s="254" t="s">
        <v>4181</v>
      </c>
      <c r="AE503" s="254">
        <f t="shared" si="99"/>
        <v>0</v>
      </c>
      <c r="AF503" s="254" t="s">
        <v>4182</v>
      </c>
      <c r="AG503" s="254" t="s">
        <v>4183</v>
      </c>
      <c r="AH503" s="74" t="str">
        <f t="shared" si="100"/>
        <v>名称：障福-9 ：エバーグリーン&lt;br&gt;住所：佐伯市大字池田1156番地&lt;br&gt;施設分類：障がい者福祉施設 &lt;br&gt;TEL：0972-28-7334&lt;br&gt;：種別：生活介護&lt;br&gt;：事業者：(社福)大分県社会福祉事業団&lt;br&gt;：&lt;br&gt;</v>
      </c>
      <c r="AI503" s="255" t="s">
        <v>4184</v>
      </c>
      <c r="AJ503" s="253" t="str">
        <f t="shared" si="92"/>
        <v>FFFFFFFF</v>
      </c>
      <c r="AK503" s="253" t="s">
        <v>4185</v>
      </c>
      <c r="AL503" s="265">
        <f t="shared" si="93"/>
        <v>1</v>
      </c>
      <c r="AM503" s="253" t="s">
        <v>4186</v>
      </c>
      <c r="AN503" s="253" t="s">
        <v>4187</v>
      </c>
      <c r="AO503" s="254">
        <f t="shared" si="96"/>
        <v>0</v>
      </c>
      <c r="AP503" s="253" t="s">
        <v>4188</v>
      </c>
      <c r="AQ503" s="74" t="str">
        <f t="shared" si="101"/>
        <v>https://cyberjapandata.gsi.go.jp/portal/sys/v4/symbols/506.png</v>
      </c>
      <c r="AR503" s="254" t="s">
        <v>4189</v>
      </c>
      <c r="AS503" s="254" t="s">
        <v>4190</v>
      </c>
      <c r="AT503" s="265">
        <f t="shared" si="102"/>
        <v>131.888206039637</v>
      </c>
      <c r="AU503" s="254" t="s">
        <v>4191</v>
      </c>
      <c r="AV503" s="265">
        <f t="shared" si="103"/>
        <v>32.942919983588297</v>
      </c>
      <c r="AW503" s="254" t="s">
        <v>4192</v>
      </c>
      <c r="AX503" s="254" t="s">
        <v>4193</v>
      </c>
      <c r="AY503" s="244" t="str">
        <f t="shared" si="97"/>
        <v>&lt;Placemark&gt;&lt;name&gt;障福-9 ：エバーグリーン&lt;/name&gt;&lt;Snippet maxLines="0"&gt;&lt;/Snippet&gt;&lt;description&gt;&lt;![CDATA[名称：障福-9 ：エバーグリーン&lt;br&gt;住所：佐伯市大字池田1156番地&lt;br&gt;施設分類：障がい者福祉施設 &lt;br&gt;TEL：0972-28-7334&lt;br&gt;：種別：生活介護&lt;br&gt;：事業者：(社福)大分県社会福祉事業団&lt;br&gt;：&lt;br&gt;]]&gt;&lt;/description&gt;&lt;Style&gt;&lt;IconStyle&gt;&lt;color&gt;FFFFFFFF&lt;/color&gt;&lt;scale&gt;1&lt;/scale&gt;&lt;heading&gt;0&lt;/heading&gt;&lt;Icon&gt;&lt;href&gt;https://cyberjapandata.gsi.go.jp/portal/sys/v4/symbols/506.png&lt;/href&gt;&lt;/Icon&gt;&lt;/IconStyle&gt;&lt;/Style&gt;&lt;Point&gt;&lt;coordinates&gt;131.888206039637,32.9429199835883&lt;/coordinates&gt;&lt;/Point&gt;&lt;/Placemark&gt;</v>
      </c>
    </row>
    <row r="504" spans="1:51">
      <c r="A504" s="198">
        <v>499</v>
      </c>
      <c r="B504" s="211" t="s">
        <v>5117</v>
      </c>
      <c r="C504" s="4" t="str">
        <f t="shared" si="94"/>
        <v>名称：障福-10 ：はなあーる  &lt;br&gt;住所：佐伯市大字長良 4916 番地２&lt;br&gt;施設分類：障がい者福祉施設 &lt;br&gt;TEL：0972-29-5252&lt;br&gt;：種別：生活介護&lt;br&gt;：事業者：（社福）県南福祉会&lt;br&gt;：&lt;br&gt;</v>
      </c>
      <c r="D504" s="211"/>
      <c r="E504" s="202"/>
      <c r="F504" s="202" t="s">
        <v>4789</v>
      </c>
      <c r="G504" s="202">
        <v>32.9352136037229</v>
      </c>
      <c r="H504" s="202">
        <v>131.90775190362501</v>
      </c>
      <c r="I504" s="202" t="s">
        <v>3579</v>
      </c>
      <c r="J504" s="202" t="s">
        <v>2478</v>
      </c>
      <c r="K504" s="240" t="s">
        <v>3626</v>
      </c>
      <c r="L504" s="240" t="s">
        <v>3654</v>
      </c>
      <c r="M504" s="240" t="s">
        <v>3667</v>
      </c>
      <c r="N504" s="240"/>
      <c r="O504" s="4" t="s">
        <v>4343</v>
      </c>
      <c r="P504" s="246">
        <v>1</v>
      </c>
      <c r="Q504" s="246"/>
      <c r="R504" s="246" t="str">
        <f t="shared" si="91"/>
        <v>FFFFFFFF</v>
      </c>
      <c r="S504" s="202">
        <v>100</v>
      </c>
      <c r="T504" s="202">
        <v>100</v>
      </c>
      <c r="U504" s="202">
        <v>100</v>
      </c>
      <c r="V504" s="202">
        <v>100</v>
      </c>
      <c r="X504" s="242"/>
      <c r="Z504" s="239">
        <f t="shared" si="95"/>
        <v>0</v>
      </c>
      <c r="AA504" s="253" t="s">
        <v>4179</v>
      </c>
      <c r="AB504" s="265" t="str">
        <f t="shared" si="98"/>
        <v xml:space="preserve">障福-10 ：はなあーる  </v>
      </c>
      <c r="AC504" s="254" t="s">
        <v>4194</v>
      </c>
      <c r="AD504" s="254" t="s">
        <v>4181</v>
      </c>
      <c r="AE504" s="254">
        <f t="shared" si="99"/>
        <v>0</v>
      </c>
      <c r="AF504" s="254" t="s">
        <v>4182</v>
      </c>
      <c r="AG504" s="254" t="s">
        <v>4183</v>
      </c>
      <c r="AH504" s="74" t="str">
        <f t="shared" si="100"/>
        <v>名称：障福-10 ：はなあーる  &lt;br&gt;住所：佐伯市大字長良 4916 番地２&lt;br&gt;施設分類：障がい者福祉施設 &lt;br&gt;TEL：0972-29-5252&lt;br&gt;：種別：生活介護&lt;br&gt;：事業者：（社福）県南福祉会&lt;br&gt;：&lt;br&gt;</v>
      </c>
      <c r="AI504" s="255" t="s">
        <v>4184</v>
      </c>
      <c r="AJ504" s="253" t="str">
        <f t="shared" si="92"/>
        <v>FFFFFFFF</v>
      </c>
      <c r="AK504" s="253" t="s">
        <v>4185</v>
      </c>
      <c r="AL504" s="265">
        <f t="shared" si="93"/>
        <v>1</v>
      </c>
      <c r="AM504" s="253" t="s">
        <v>4186</v>
      </c>
      <c r="AN504" s="253" t="s">
        <v>4187</v>
      </c>
      <c r="AO504" s="254">
        <f t="shared" si="96"/>
        <v>0</v>
      </c>
      <c r="AP504" s="253" t="s">
        <v>4188</v>
      </c>
      <c r="AQ504" s="74" t="str">
        <f t="shared" si="101"/>
        <v>https://cyberjapandata.gsi.go.jp/portal/sys/v4/symbols/506.png</v>
      </c>
      <c r="AR504" s="254" t="s">
        <v>4189</v>
      </c>
      <c r="AS504" s="254" t="s">
        <v>4190</v>
      </c>
      <c r="AT504" s="265">
        <f t="shared" si="102"/>
        <v>131.90775190362501</v>
      </c>
      <c r="AU504" s="254" t="s">
        <v>4191</v>
      </c>
      <c r="AV504" s="265">
        <f t="shared" si="103"/>
        <v>32.9352136037229</v>
      </c>
      <c r="AW504" s="254" t="s">
        <v>4192</v>
      </c>
      <c r="AX504" s="254" t="s">
        <v>4193</v>
      </c>
      <c r="AY504" s="244" t="str">
        <f t="shared" si="97"/>
        <v>&lt;Placemark&gt;&lt;name&gt;障福-10 ：はなあーる  &lt;/name&gt;&lt;Snippet maxLines="0"&gt;&lt;/Snippet&gt;&lt;description&gt;&lt;![CDATA[名称：障福-10 ：はなあーる  &lt;br&gt;住所：佐伯市大字長良 4916 番地２&lt;br&gt;施設分類：障がい者福祉施設 &lt;br&gt;TEL：0972-29-5252&lt;br&gt;：種別：生活介護&lt;br&gt;：事業者：（社福）県南福祉会&lt;br&gt;：&lt;br&gt;]]&gt;&lt;/description&gt;&lt;Style&gt;&lt;IconStyle&gt;&lt;color&gt;FFFFFFFF&lt;/color&gt;&lt;scale&gt;1&lt;/scale&gt;&lt;heading&gt;0&lt;/heading&gt;&lt;Icon&gt;&lt;href&gt;https://cyberjapandata.gsi.go.jp/portal/sys/v4/symbols/506.png&lt;/href&gt;&lt;/Icon&gt;&lt;/IconStyle&gt;&lt;/Style&gt;&lt;Point&gt;&lt;coordinates&gt;131.907751903625,32.9352136037229&lt;/coordinates&gt;&lt;/Point&gt;&lt;/Placemark&gt;</v>
      </c>
    </row>
    <row r="505" spans="1:51">
      <c r="A505" s="198">
        <v>500</v>
      </c>
      <c r="B505" s="211" t="s">
        <v>5116</v>
      </c>
      <c r="C505" s="4" t="str">
        <f t="shared" si="94"/>
        <v>名称：障福-11 ：げんきファーム&lt;br&gt;住所：佐伯市大字木立字永野2003－7&lt;br&gt;施設分類：障がい者福祉施設 &lt;br&gt;TEL：0972-29-5501&lt;br&gt;：種別：就労継続支援Ａ型&lt;br&gt;：事業者：(社福)青山２１&lt;br&gt;：&lt;br&gt;</v>
      </c>
      <c r="D505" s="211"/>
      <c r="E505" s="245"/>
      <c r="F505" s="202" t="s">
        <v>4790</v>
      </c>
      <c r="G505" s="202">
        <v>32.9100980264447</v>
      </c>
      <c r="H505" s="202">
        <v>131.930285929669</v>
      </c>
      <c r="I505" s="245" t="s">
        <v>3579</v>
      </c>
      <c r="J505" s="245" t="s">
        <v>2483</v>
      </c>
      <c r="K505" s="240" t="s">
        <v>3627</v>
      </c>
      <c r="L505" s="240" t="s">
        <v>3655</v>
      </c>
      <c r="M505" s="240" t="s">
        <v>3668</v>
      </c>
      <c r="N505" s="240"/>
      <c r="O505" s="4" t="s">
        <v>4343</v>
      </c>
      <c r="P505" s="246">
        <v>1</v>
      </c>
      <c r="Q505" s="246"/>
      <c r="R505" s="246" t="str">
        <f t="shared" si="91"/>
        <v>FFFFFFFF</v>
      </c>
      <c r="S505" s="202">
        <v>100</v>
      </c>
      <c r="T505" s="202">
        <v>100</v>
      </c>
      <c r="U505" s="202">
        <v>100</v>
      </c>
      <c r="V505" s="202">
        <v>100</v>
      </c>
      <c r="X505" s="242"/>
      <c r="Z505" s="239">
        <f t="shared" si="95"/>
        <v>0</v>
      </c>
      <c r="AA505" s="253" t="s">
        <v>4179</v>
      </c>
      <c r="AB505" s="265" t="str">
        <f t="shared" si="98"/>
        <v>障福-11 ：げんきファーム</v>
      </c>
      <c r="AC505" s="254" t="s">
        <v>4194</v>
      </c>
      <c r="AD505" s="254" t="s">
        <v>4181</v>
      </c>
      <c r="AE505" s="254">
        <f t="shared" si="99"/>
        <v>0</v>
      </c>
      <c r="AF505" s="254" t="s">
        <v>4182</v>
      </c>
      <c r="AG505" s="254" t="s">
        <v>4183</v>
      </c>
      <c r="AH505" s="74" t="str">
        <f t="shared" si="100"/>
        <v>名称：障福-11 ：げんきファーム&lt;br&gt;住所：佐伯市大字木立字永野2003－7&lt;br&gt;施設分類：障がい者福祉施設 &lt;br&gt;TEL：0972-29-5501&lt;br&gt;：種別：就労継続支援Ａ型&lt;br&gt;：事業者：(社福)青山２１&lt;br&gt;：&lt;br&gt;</v>
      </c>
      <c r="AI505" s="255" t="s">
        <v>4184</v>
      </c>
      <c r="AJ505" s="253" t="str">
        <f t="shared" si="92"/>
        <v>FFFFFFFF</v>
      </c>
      <c r="AK505" s="253" t="s">
        <v>4185</v>
      </c>
      <c r="AL505" s="265">
        <f t="shared" si="93"/>
        <v>1</v>
      </c>
      <c r="AM505" s="253" t="s">
        <v>4186</v>
      </c>
      <c r="AN505" s="253" t="s">
        <v>4187</v>
      </c>
      <c r="AO505" s="254">
        <f t="shared" si="96"/>
        <v>0</v>
      </c>
      <c r="AP505" s="253" t="s">
        <v>4188</v>
      </c>
      <c r="AQ505" s="74" t="str">
        <f t="shared" si="101"/>
        <v>https://cyberjapandata.gsi.go.jp/portal/sys/v4/symbols/506.png</v>
      </c>
      <c r="AR505" s="254" t="s">
        <v>4189</v>
      </c>
      <c r="AS505" s="254" t="s">
        <v>4190</v>
      </c>
      <c r="AT505" s="265">
        <f t="shared" si="102"/>
        <v>131.930285929669</v>
      </c>
      <c r="AU505" s="254" t="s">
        <v>4191</v>
      </c>
      <c r="AV505" s="265">
        <f t="shared" si="103"/>
        <v>32.9100980264447</v>
      </c>
      <c r="AW505" s="254" t="s">
        <v>4192</v>
      </c>
      <c r="AX505" s="254" t="s">
        <v>4193</v>
      </c>
      <c r="AY505" s="244" t="str">
        <f t="shared" si="97"/>
        <v>&lt;Placemark&gt;&lt;name&gt;障福-11 ：げんきファーム&lt;/name&gt;&lt;Snippet maxLines="0"&gt;&lt;/Snippet&gt;&lt;description&gt;&lt;![CDATA[名称：障福-11 ：げんきファーム&lt;br&gt;住所：佐伯市大字木立字永野2003－7&lt;br&gt;施設分類：障がい者福祉施設 &lt;br&gt;TEL：0972-29-5501&lt;br&gt;：種別：就労継続支援Ａ型&lt;br&gt;：事業者：(社福)青山２１&lt;br&gt;：&lt;br&gt;]]&gt;&lt;/description&gt;&lt;Style&gt;&lt;IconStyle&gt;&lt;color&gt;FFFFFFFF&lt;/color&gt;&lt;scale&gt;1&lt;/scale&gt;&lt;heading&gt;0&lt;/heading&gt;&lt;Icon&gt;&lt;href&gt;https://cyberjapandata.gsi.go.jp/portal/sys/v4/symbols/506.png&lt;/href&gt;&lt;/Icon&gt;&lt;/IconStyle&gt;&lt;/Style&gt;&lt;Point&gt;&lt;coordinates&gt;131.930285929669,32.9100980264447&lt;/coordinates&gt;&lt;/Point&gt;&lt;/Placemark&gt;</v>
      </c>
    </row>
    <row r="506" spans="1:51">
      <c r="A506" s="198">
        <v>501</v>
      </c>
      <c r="B506" s="211" t="s">
        <v>5115</v>
      </c>
      <c r="C506" s="4" t="str">
        <f t="shared" si="94"/>
        <v>名称：障福-12 ：のびのびランド&lt;br&gt;住所：佐伯市木立6623&lt;br&gt;施設分類：障がい者福祉施設 &lt;br&gt;TEL：0972-39-7200&lt;br&gt;：種別：就労継続支援Ｂ型&lt;br&gt;：事業者：(社福)あしたば&lt;br&gt;：&lt;br&gt;</v>
      </c>
      <c r="D506" s="211"/>
      <c r="E506" s="245"/>
      <c r="F506" s="202" t="s">
        <v>4791</v>
      </c>
      <c r="G506" s="202">
        <v>32.937296120122802</v>
      </c>
      <c r="H506" s="202">
        <v>131.92099394109999</v>
      </c>
      <c r="I506" s="245" t="s">
        <v>3579</v>
      </c>
      <c r="J506" s="245" t="s">
        <v>2455</v>
      </c>
      <c r="K506" s="240" t="s">
        <v>2456</v>
      </c>
      <c r="L506" s="240" t="s">
        <v>3656</v>
      </c>
      <c r="M506" s="240" t="s">
        <v>3664</v>
      </c>
      <c r="N506" s="240"/>
      <c r="O506" s="4" t="s">
        <v>4343</v>
      </c>
      <c r="P506" s="246">
        <v>1</v>
      </c>
      <c r="Q506" s="246"/>
      <c r="R506" s="246" t="str">
        <f t="shared" si="91"/>
        <v>FFFFFFFF</v>
      </c>
      <c r="S506" s="202">
        <v>100</v>
      </c>
      <c r="T506" s="202">
        <v>100</v>
      </c>
      <c r="U506" s="202">
        <v>100</v>
      </c>
      <c r="V506" s="202">
        <v>100</v>
      </c>
      <c r="X506" s="242"/>
      <c r="Z506" s="239">
        <f t="shared" si="95"/>
        <v>0</v>
      </c>
      <c r="AA506" s="253" t="s">
        <v>4179</v>
      </c>
      <c r="AB506" s="265" t="str">
        <f t="shared" si="98"/>
        <v>障福-12 ：のびのびランド</v>
      </c>
      <c r="AC506" s="254" t="s">
        <v>4194</v>
      </c>
      <c r="AD506" s="254" t="s">
        <v>4181</v>
      </c>
      <c r="AE506" s="254">
        <f t="shared" si="99"/>
        <v>0</v>
      </c>
      <c r="AF506" s="254" t="s">
        <v>4182</v>
      </c>
      <c r="AG506" s="254" t="s">
        <v>4183</v>
      </c>
      <c r="AH506" s="74" t="str">
        <f t="shared" si="100"/>
        <v>名称：障福-12 ：のびのびランド&lt;br&gt;住所：佐伯市木立6623&lt;br&gt;施設分類：障がい者福祉施設 &lt;br&gt;TEL：0972-39-7200&lt;br&gt;：種別：就労継続支援Ｂ型&lt;br&gt;：事業者：(社福)あしたば&lt;br&gt;：&lt;br&gt;</v>
      </c>
      <c r="AI506" s="255" t="s">
        <v>4184</v>
      </c>
      <c r="AJ506" s="253" t="str">
        <f t="shared" si="92"/>
        <v>FFFFFFFF</v>
      </c>
      <c r="AK506" s="253" t="s">
        <v>4185</v>
      </c>
      <c r="AL506" s="265">
        <f t="shared" si="93"/>
        <v>1</v>
      </c>
      <c r="AM506" s="253" t="s">
        <v>4186</v>
      </c>
      <c r="AN506" s="253" t="s">
        <v>4187</v>
      </c>
      <c r="AO506" s="254">
        <f t="shared" si="96"/>
        <v>0</v>
      </c>
      <c r="AP506" s="253" t="s">
        <v>4188</v>
      </c>
      <c r="AQ506" s="74" t="str">
        <f t="shared" si="101"/>
        <v>https://cyberjapandata.gsi.go.jp/portal/sys/v4/symbols/506.png</v>
      </c>
      <c r="AR506" s="254" t="s">
        <v>4189</v>
      </c>
      <c r="AS506" s="254" t="s">
        <v>4190</v>
      </c>
      <c r="AT506" s="265">
        <f t="shared" si="102"/>
        <v>131.92099394109999</v>
      </c>
      <c r="AU506" s="254" t="s">
        <v>4191</v>
      </c>
      <c r="AV506" s="265">
        <f t="shared" si="103"/>
        <v>32.937296120122802</v>
      </c>
      <c r="AW506" s="254" t="s">
        <v>4192</v>
      </c>
      <c r="AX506" s="254" t="s">
        <v>4193</v>
      </c>
      <c r="AY506" s="244" t="str">
        <f t="shared" si="97"/>
        <v>&lt;Placemark&gt;&lt;name&gt;障福-12 ：のびのびランド&lt;/name&gt;&lt;Snippet maxLines="0"&gt;&lt;/Snippet&gt;&lt;description&gt;&lt;![CDATA[名称：障福-12 ：のびのびランド&lt;br&gt;住所：佐伯市木立6623&lt;br&gt;施設分類：障がい者福祉施設 &lt;br&gt;TEL：0972-39-7200&lt;br&gt;：種別：就労継続支援Ｂ型&lt;br&gt;：事業者：(社福)あしたば&lt;br&gt;：&lt;br&gt;]]&gt;&lt;/description&gt;&lt;Style&gt;&lt;IconStyle&gt;&lt;color&gt;FFFFFFFF&lt;/color&gt;&lt;scale&gt;1&lt;/scale&gt;&lt;heading&gt;0&lt;/heading&gt;&lt;Icon&gt;&lt;href&gt;https://cyberjapandata.gsi.go.jp/portal/sys/v4/symbols/506.png&lt;/href&gt;&lt;/Icon&gt;&lt;/IconStyle&gt;&lt;/Style&gt;&lt;Point&gt;&lt;coordinates&gt;131.9209939411,32.9372961201228&lt;/coordinates&gt;&lt;/Point&gt;&lt;/Placemark&gt;</v>
      </c>
    </row>
    <row r="507" spans="1:51">
      <c r="A507" s="198">
        <v>502</v>
      </c>
      <c r="B507" s="211" t="s">
        <v>5114</v>
      </c>
      <c r="C507" s="4" t="str">
        <f t="shared" si="94"/>
        <v>名称：障福-13 ：さつき園小島&lt;br&gt;住所：佐伯市長良字小島4917&lt;br&gt;施設分類：障がい者福祉施設 &lt;br&gt;TEL：0972-29-5250&lt;br&gt;：種別：就労継続支援Ｂ型&lt;br&gt;：事業者：(社福)県南福祉会&lt;br&gt;：&lt;br&gt;</v>
      </c>
      <c r="D507" s="211"/>
      <c r="E507" s="202"/>
      <c r="F507" s="202" t="s">
        <v>4792</v>
      </c>
      <c r="G507" s="202">
        <v>32.934983161059797</v>
      </c>
      <c r="H507" s="202">
        <v>131.90821283607801</v>
      </c>
      <c r="I507" s="202" t="s">
        <v>3579</v>
      </c>
      <c r="J507" s="202" t="s">
        <v>2460</v>
      </c>
      <c r="K507" s="240" t="s">
        <v>2461</v>
      </c>
      <c r="L507" s="240" t="s">
        <v>3656</v>
      </c>
      <c r="M507" s="240" t="s">
        <v>3665</v>
      </c>
      <c r="N507" s="240"/>
      <c r="O507" s="4" t="s">
        <v>4343</v>
      </c>
      <c r="P507" s="246">
        <v>1</v>
      </c>
      <c r="Q507" s="246"/>
      <c r="R507" s="246" t="str">
        <f t="shared" si="91"/>
        <v>FFFFFFFF</v>
      </c>
      <c r="S507" s="202">
        <v>100</v>
      </c>
      <c r="T507" s="202">
        <v>100</v>
      </c>
      <c r="U507" s="202">
        <v>100</v>
      </c>
      <c r="V507" s="202">
        <v>100</v>
      </c>
      <c r="X507" s="242"/>
      <c r="Z507" s="239">
        <f t="shared" si="95"/>
        <v>0</v>
      </c>
      <c r="AA507" s="253" t="s">
        <v>4179</v>
      </c>
      <c r="AB507" s="265" t="str">
        <f t="shared" si="98"/>
        <v>障福-13 ：さつき園小島</v>
      </c>
      <c r="AC507" s="254" t="s">
        <v>4194</v>
      </c>
      <c r="AD507" s="254" t="s">
        <v>4181</v>
      </c>
      <c r="AE507" s="254">
        <f t="shared" si="99"/>
        <v>0</v>
      </c>
      <c r="AF507" s="254" t="s">
        <v>4182</v>
      </c>
      <c r="AG507" s="254" t="s">
        <v>4183</v>
      </c>
      <c r="AH507" s="74" t="str">
        <f t="shared" si="100"/>
        <v>名称：障福-13 ：さつき園小島&lt;br&gt;住所：佐伯市長良字小島4917&lt;br&gt;施設分類：障がい者福祉施設 &lt;br&gt;TEL：0972-29-5250&lt;br&gt;：種別：就労継続支援Ｂ型&lt;br&gt;：事業者：(社福)県南福祉会&lt;br&gt;：&lt;br&gt;</v>
      </c>
      <c r="AI507" s="255" t="s">
        <v>4184</v>
      </c>
      <c r="AJ507" s="253" t="str">
        <f t="shared" si="92"/>
        <v>FFFFFFFF</v>
      </c>
      <c r="AK507" s="253" t="s">
        <v>4185</v>
      </c>
      <c r="AL507" s="265">
        <f t="shared" si="93"/>
        <v>1</v>
      </c>
      <c r="AM507" s="253" t="s">
        <v>4186</v>
      </c>
      <c r="AN507" s="253" t="s">
        <v>4187</v>
      </c>
      <c r="AO507" s="254">
        <f t="shared" si="96"/>
        <v>0</v>
      </c>
      <c r="AP507" s="253" t="s">
        <v>4188</v>
      </c>
      <c r="AQ507" s="74" t="str">
        <f t="shared" si="101"/>
        <v>https://cyberjapandata.gsi.go.jp/portal/sys/v4/symbols/506.png</v>
      </c>
      <c r="AR507" s="254" t="s">
        <v>4189</v>
      </c>
      <c r="AS507" s="254" t="s">
        <v>4190</v>
      </c>
      <c r="AT507" s="265">
        <f t="shared" si="102"/>
        <v>131.90821283607801</v>
      </c>
      <c r="AU507" s="254" t="s">
        <v>4191</v>
      </c>
      <c r="AV507" s="265">
        <f t="shared" si="103"/>
        <v>32.934983161059797</v>
      </c>
      <c r="AW507" s="254" t="s">
        <v>4192</v>
      </c>
      <c r="AX507" s="254" t="s">
        <v>4193</v>
      </c>
      <c r="AY507" s="244" t="str">
        <f t="shared" si="97"/>
        <v>&lt;Placemark&gt;&lt;name&gt;障福-13 ：さつき園小島&lt;/name&gt;&lt;Snippet maxLines="0"&gt;&lt;/Snippet&gt;&lt;description&gt;&lt;![CDATA[名称：障福-13 ：さつき園小島&lt;br&gt;住所：佐伯市長良字小島4917&lt;br&gt;施設分類：障がい者福祉施設 &lt;br&gt;TEL：0972-29-5250&lt;br&gt;：種別：就労継続支援Ｂ型&lt;br&gt;：事業者：(社福)県南福祉会&lt;br&gt;：&lt;br&gt;]]&gt;&lt;/description&gt;&lt;Style&gt;&lt;IconStyle&gt;&lt;color&gt;FFFFFFFF&lt;/color&gt;&lt;scale&gt;1&lt;/scale&gt;&lt;heading&gt;0&lt;/heading&gt;&lt;Icon&gt;&lt;href&gt;https://cyberjapandata.gsi.go.jp/portal/sys/v4/symbols/506.png&lt;/href&gt;&lt;/Icon&gt;&lt;/IconStyle&gt;&lt;/Style&gt;&lt;Point&gt;&lt;coordinates&gt;131.908212836078,32.9349831610598&lt;/coordinates&gt;&lt;/Point&gt;&lt;/Placemark&gt;</v>
      </c>
    </row>
    <row r="508" spans="1:51">
      <c r="A508" s="198">
        <v>503</v>
      </c>
      <c r="B508" s="211" t="s">
        <v>5113</v>
      </c>
      <c r="C508" s="4" t="str">
        <f t="shared" si="94"/>
        <v>名称：障福-14 ：さつき園中江&lt;br&gt;住所：佐伯市中江町4番35号&lt;br&gt;施設分類：障がい者福祉施設 &lt;br&gt;TEL：0972-24-0851&lt;br&gt;：種別：就労継続支援Ｂ型&lt;br&gt;：事業者：(社福)県南福祉会&lt;br&gt;：&lt;br&gt;</v>
      </c>
      <c r="D508" s="211"/>
      <c r="E508" s="202"/>
      <c r="F508" s="202" t="s">
        <v>4793</v>
      </c>
      <c r="G508" s="202">
        <v>32.964417209409703</v>
      </c>
      <c r="H508" s="202">
        <v>131.91270960753999</v>
      </c>
      <c r="I508" s="202" t="s">
        <v>3579</v>
      </c>
      <c r="J508" s="202" t="s">
        <v>2466</v>
      </c>
      <c r="K508" s="240" t="s">
        <v>2467</v>
      </c>
      <c r="L508" s="240" t="s">
        <v>3656</v>
      </c>
      <c r="M508" s="240" t="s">
        <v>3665</v>
      </c>
      <c r="N508" s="240"/>
      <c r="O508" s="4" t="s">
        <v>4343</v>
      </c>
      <c r="P508" s="246">
        <v>1</v>
      </c>
      <c r="Q508" s="246"/>
      <c r="R508" s="246" t="str">
        <f t="shared" si="91"/>
        <v>FFFFFFFF</v>
      </c>
      <c r="S508" s="202">
        <v>100</v>
      </c>
      <c r="T508" s="202">
        <v>100</v>
      </c>
      <c r="U508" s="202">
        <v>100</v>
      </c>
      <c r="V508" s="202">
        <v>100</v>
      </c>
      <c r="X508" s="242"/>
      <c r="Z508" s="239">
        <f t="shared" si="95"/>
        <v>0</v>
      </c>
      <c r="AA508" s="253" t="s">
        <v>4179</v>
      </c>
      <c r="AB508" s="265" t="str">
        <f t="shared" si="98"/>
        <v>障福-14 ：さつき園中江</v>
      </c>
      <c r="AC508" s="254" t="s">
        <v>4194</v>
      </c>
      <c r="AD508" s="254" t="s">
        <v>4181</v>
      </c>
      <c r="AE508" s="254">
        <f t="shared" si="99"/>
        <v>0</v>
      </c>
      <c r="AF508" s="254" t="s">
        <v>4182</v>
      </c>
      <c r="AG508" s="254" t="s">
        <v>4183</v>
      </c>
      <c r="AH508" s="74" t="str">
        <f t="shared" si="100"/>
        <v>名称：障福-14 ：さつき園中江&lt;br&gt;住所：佐伯市中江町4番35号&lt;br&gt;施設分類：障がい者福祉施設 &lt;br&gt;TEL：0972-24-0851&lt;br&gt;：種別：就労継続支援Ｂ型&lt;br&gt;：事業者：(社福)県南福祉会&lt;br&gt;：&lt;br&gt;</v>
      </c>
      <c r="AI508" s="255" t="s">
        <v>4184</v>
      </c>
      <c r="AJ508" s="253" t="str">
        <f t="shared" si="92"/>
        <v>FFFFFFFF</v>
      </c>
      <c r="AK508" s="253" t="s">
        <v>4185</v>
      </c>
      <c r="AL508" s="265">
        <f t="shared" si="93"/>
        <v>1</v>
      </c>
      <c r="AM508" s="253" t="s">
        <v>4186</v>
      </c>
      <c r="AN508" s="253" t="s">
        <v>4187</v>
      </c>
      <c r="AO508" s="254">
        <f t="shared" si="96"/>
        <v>0</v>
      </c>
      <c r="AP508" s="253" t="s">
        <v>4188</v>
      </c>
      <c r="AQ508" s="74" t="str">
        <f t="shared" si="101"/>
        <v>https://cyberjapandata.gsi.go.jp/portal/sys/v4/symbols/506.png</v>
      </c>
      <c r="AR508" s="254" t="s">
        <v>4189</v>
      </c>
      <c r="AS508" s="254" t="s">
        <v>4190</v>
      </c>
      <c r="AT508" s="265">
        <f t="shared" si="102"/>
        <v>131.91270960753999</v>
      </c>
      <c r="AU508" s="254" t="s">
        <v>4191</v>
      </c>
      <c r="AV508" s="265">
        <f t="shared" si="103"/>
        <v>32.964417209409703</v>
      </c>
      <c r="AW508" s="254" t="s">
        <v>4192</v>
      </c>
      <c r="AX508" s="254" t="s">
        <v>4193</v>
      </c>
      <c r="AY508" s="244" t="str">
        <f t="shared" si="97"/>
        <v>&lt;Placemark&gt;&lt;name&gt;障福-14 ：さつき園中江&lt;/name&gt;&lt;Snippet maxLines="0"&gt;&lt;/Snippet&gt;&lt;description&gt;&lt;![CDATA[名称：障福-14 ：さつき園中江&lt;br&gt;住所：佐伯市中江町4番35号&lt;br&gt;施設分類：障がい者福祉施設 &lt;br&gt;TEL：0972-24-0851&lt;br&gt;：種別：就労継続支援Ｂ型&lt;br&gt;：事業者：(社福)県南福祉会&lt;br&gt;：&lt;br&gt;]]&gt;&lt;/description&gt;&lt;Style&gt;&lt;IconStyle&gt;&lt;color&gt;FFFFFFFF&lt;/color&gt;&lt;scale&gt;1&lt;/scale&gt;&lt;heading&gt;0&lt;/heading&gt;&lt;Icon&gt;&lt;href&gt;https://cyberjapandata.gsi.go.jp/portal/sys/v4/symbols/506.png&lt;/href&gt;&lt;/Icon&gt;&lt;/IconStyle&gt;&lt;/Style&gt;&lt;Point&gt;&lt;coordinates&gt;131.91270960754,32.9644172094097&lt;/coordinates&gt;&lt;/Point&gt;&lt;/Placemark&gt;</v>
      </c>
    </row>
    <row r="509" spans="1:51">
      <c r="A509" s="198">
        <v>504</v>
      </c>
      <c r="B509" s="211" t="s">
        <v>5112</v>
      </c>
      <c r="C509" s="4" t="str">
        <f t="shared" si="94"/>
        <v>名称：障福-15 ：エバーグリーン&lt;br&gt;住所：佐伯市大字池田1156番地&lt;br&gt;施設分類：障がい者福祉施設 &lt;br&gt;TEL：0972-27-5006&lt;br&gt;：種別：就労継続支援Ｂ型&lt;br&gt;：事業者：(社福)希望の森&lt;br&gt;：&lt;br&gt;</v>
      </c>
      <c r="D509" s="211"/>
      <c r="E509" s="202"/>
      <c r="F509" s="202" t="s">
        <v>4794</v>
      </c>
      <c r="G509" s="202">
        <v>32.942921574535099</v>
      </c>
      <c r="H509" s="202">
        <v>131.888426046473</v>
      </c>
      <c r="I509" s="202" t="s">
        <v>3579</v>
      </c>
      <c r="J509" s="202" t="s">
        <v>2475</v>
      </c>
      <c r="K509" s="240" t="s">
        <v>2487</v>
      </c>
      <c r="L509" s="240" t="s">
        <v>3656</v>
      </c>
      <c r="M509" s="240" t="s">
        <v>3669</v>
      </c>
      <c r="N509" s="240"/>
      <c r="O509" s="4" t="s">
        <v>4343</v>
      </c>
      <c r="P509" s="246">
        <v>1</v>
      </c>
      <c r="Q509" s="246"/>
      <c r="R509" s="246" t="str">
        <f t="shared" si="91"/>
        <v>FFFFFFFF</v>
      </c>
      <c r="S509" s="202">
        <v>100</v>
      </c>
      <c r="T509" s="202">
        <v>100</v>
      </c>
      <c r="U509" s="202">
        <v>100</v>
      </c>
      <c r="V509" s="202">
        <v>100</v>
      </c>
      <c r="X509" s="242"/>
      <c r="Z509" s="239">
        <f t="shared" si="95"/>
        <v>0</v>
      </c>
      <c r="AA509" s="253" t="s">
        <v>4179</v>
      </c>
      <c r="AB509" s="265" t="str">
        <f t="shared" si="98"/>
        <v>障福-15 ：エバーグリーン</v>
      </c>
      <c r="AC509" s="254" t="s">
        <v>4194</v>
      </c>
      <c r="AD509" s="254" t="s">
        <v>4181</v>
      </c>
      <c r="AE509" s="254">
        <f t="shared" si="99"/>
        <v>0</v>
      </c>
      <c r="AF509" s="254" t="s">
        <v>4182</v>
      </c>
      <c r="AG509" s="254" t="s">
        <v>4183</v>
      </c>
      <c r="AH509" s="74" t="str">
        <f t="shared" si="100"/>
        <v>名称：障福-15 ：エバーグリーン&lt;br&gt;住所：佐伯市大字池田1156番地&lt;br&gt;施設分類：障がい者福祉施設 &lt;br&gt;TEL：0972-27-5006&lt;br&gt;：種別：就労継続支援Ｂ型&lt;br&gt;：事業者：(社福)希望の森&lt;br&gt;：&lt;br&gt;</v>
      </c>
      <c r="AI509" s="255" t="s">
        <v>4184</v>
      </c>
      <c r="AJ509" s="253" t="str">
        <f t="shared" si="92"/>
        <v>FFFFFFFF</v>
      </c>
      <c r="AK509" s="253" t="s">
        <v>4185</v>
      </c>
      <c r="AL509" s="265">
        <f t="shared" si="93"/>
        <v>1</v>
      </c>
      <c r="AM509" s="253" t="s">
        <v>4186</v>
      </c>
      <c r="AN509" s="253" t="s">
        <v>4187</v>
      </c>
      <c r="AO509" s="254">
        <f t="shared" si="96"/>
        <v>0</v>
      </c>
      <c r="AP509" s="253" t="s">
        <v>4188</v>
      </c>
      <c r="AQ509" s="74" t="str">
        <f t="shared" si="101"/>
        <v>https://cyberjapandata.gsi.go.jp/portal/sys/v4/symbols/506.png</v>
      </c>
      <c r="AR509" s="254" t="s">
        <v>4189</v>
      </c>
      <c r="AS509" s="254" t="s">
        <v>4190</v>
      </c>
      <c r="AT509" s="265">
        <f t="shared" si="102"/>
        <v>131.888426046473</v>
      </c>
      <c r="AU509" s="254" t="s">
        <v>4191</v>
      </c>
      <c r="AV509" s="265">
        <f t="shared" si="103"/>
        <v>32.942921574535099</v>
      </c>
      <c r="AW509" s="254" t="s">
        <v>4192</v>
      </c>
      <c r="AX509" s="254" t="s">
        <v>4193</v>
      </c>
      <c r="AY509" s="244" t="str">
        <f t="shared" si="97"/>
        <v>&lt;Placemark&gt;&lt;name&gt;障福-15 ：エバーグリーン&lt;/name&gt;&lt;Snippet maxLines="0"&gt;&lt;/Snippet&gt;&lt;description&gt;&lt;![CDATA[名称：障福-15 ：エバーグリーン&lt;br&gt;住所：佐伯市大字池田1156番地&lt;br&gt;施設分類：障がい者福祉施設 &lt;br&gt;TEL：0972-27-5006&lt;br&gt;：種別：就労継続支援Ｂ型&lt;br&gt;：事業者：(社福)希望の森&lt;br&gt;：&lt;br&gt;]]&gt;&lt;/description&gt;&lt;Style&gt;&lt;IconStyle&gt;&lt;color&gt;FFFFFFFF&lt;/color&gt;&lt;scale&gt;1&lt;/scale&gt;&lt;heading&gt;0&lt;/heading&gt;&lt;Icon&gt;&lt;href&gt;https://cyberjapandata.gsi.go.jp/portal/sys/v4/symbols/506.png&lt;/href&gt;&lt;/Icon&gt;&lt;/IconStyle&gt;&lt;/Style&gt;&lt;Point&gt;&lt;coordinates&gt;131.888426046473,32.9429215745351&lt;/coordinates&gt;&lt;/Point&gt;&lt;/Placemark&gt;</v>
      </c>
    </row>
    <row r="510" spans="1:51">
      <c r="A510" s="198">
        <v>505</v>
      </c>
      <c r="B510" s="211" t="s">
        <v>5111</v>
      </c>
      <c r="C510" s="4" t="str">
        <f t="shared" si="94"/>
        <v>名称：障福-16 ：サニーハウス&lt;br&gt;住所：佐伯市木立字大中尾2160-8&lt;br&gt;施設分類：障がい者福祉施設 &lt;br&gt;TEL：0972-28-3003&lt;br&gt;：種別：就労継続支援Ｂ型&lt;br&gt;：事業者：(社福)青山２１&lt;br&gt;：&lt;br&gt;</v>
      </c>
      <c r="D510" s="211"/>
      <c r="E510" s="202"/>
      <c r="F510" s="202" t="s">
        <v>4795</v>
      </c>
      <c r="G510" s="202">
        <v>32.902555022649203</v>
      </c>
      <c r="H510" s="202">
        <v>131.93252681850501</v>
      </c>
      <c r="I510" s="202" t="s">
        <v>3579</v>
      </c>
      <c r="J510" s="202" t="s">
        <v>2489</v>
      </c>
      <c r="K510" s="240" t="s">
        <v>2490</v>
      </c>
      <c r="L510" s="240" t="s">
        <v>3656</v>
      </c>
      <c r="M510" s="240" t="s">
        <v>3668</v>
      </c>
      <c r="N510" s="240"/>
      <c r="O510" s="4" t="s">
        <v>4343</v>
      </c>
      <c r="P510" s="246">
        <v>1</v>
      </c>
      <c r="Q510" s="246"/>
      <c r="R510" s="246" t="str">
        <f t="shared" si="91"/>
        <v>FFFFFFFF</v>
      </c>
      <c r="S510" s="202">
        <v>100</v>
      </c>
      <c r="T510" s="202">
        <v>100</v>
      </c>
      <c r="U510" s="202">
        <v>100</v>
      </c>
      <c r="V510" s="202">
        <v>100</v>
      </c>
      <c r="X510" s="242"/>
      <c r="Z510" s="239">
        <f t="shared" si="95"/>
        <v>0</v>
      </c>
      <c r="AA510" s="253" t="s">
        <v>4179</v>
      </c>
      <c r="AB510" s="265" t="str">
        <f t="shared" si="98"/>
        <v>障福-16 ：サニーハウス</v>
      </c>
      <c r="AC510" s="254" t="s">
        <v>4194</v>
      </c>
      <c r="AD510" s="254" t="s">
        <v>4181</v>
      </c>
      <c r="AE510" s="254">
        <f t="shared" si="99"/>
        <v>0</v>
      </c>
      <c r="AF510" s="254" t="s">
        <v>4182</v>
      </c>
      <c r="AG510" s="254" t="s">
        <v>4183</v>
      </c>
      <c r="AH510" s="74" t="str">
        <f t="shared" si="100"/>
        <v>名称：障福-16 ：サニーハウス&lt;br&gt;住所：佐伯市木立字大中尾2160-8&lt;br&gt;施設分類：障がい者福祉施設 &lt;br&gt;TEL：0972-28-3003&lt;br&gt;：種別：就労継続支援Ｂ型&lt;br&gt;：事業者：(社福)青山２１&lt;br&gt;：&lt;br&gt;</v>
      </c>
      <c r="AI510" s="255" t="s">
        <v>4184</v>
      </c>
      <c r="AJ510" s="253" t="str">
        <f t="shared" si="92"/>
        <v>FFFFFFFF</v>
      </c>
      <c r="AK510" s="253" t="s">
        <v>4185</v>
      </c>
      <c r="AL510" s="265">
        <f t="shared" si="93"/>
        <v>1</v>
      </c>
      <c r="AM510" s="253" t="s">
        <v>4186</v>
      </c>
      <c r="AN510" s="253" t="s">
        <v>4187</v>
      </c>
      <c r="AO510" s="254">
        <f t="shared" si="96"/>
        <v>0</v>
      </c>
      <c r="AP510" s="253" t="s">
        <v>4188</v>
      </c>
      <c r="AQ510" s="74" t="str">
        <f t="shared" si="101"/>
        <v>https://cyberjapandata.gsi.go.jp/portal/sys/v4/symbols/506.png</v>
      </c>
      <c r="AR510" s="254" t="s">
        <v>4189</v>
      </c>
      <c r="AS510" s="254" t="s">
        <v>4190</v>
      </c>
      <c r="AT510" s="265">
        <f t="shared" si="102"/>
        <v>131.93252681850501</v>
      </c>
      <c r="AU510" s="254" t="s">
        <v>4191</v>
      </c>
      <c r="AV510" s="265">
        <f t="shared" si="103"/>
        <v>32.902555022649203</v>
      </c>
      <c r="AW510" s="254" t="s">
        <v>4192</v>
      </c>
      <c r="AX510" s="254" t="s">
        <v>4193</v>
      </c>
      <c r="AY510" s="244" t="str">
        <f t="shared" si="97"/>
        <v>&lt;Placemark&gt;&lt;name&gt;障福-16 ：サニーハウス&lt;/name&gt;&lt;Snippet maxLines="0"&gt;&lt;/Snippet&gt;&lt;description&gt;&lt;![CDATA[名称：障福-16 ：サニーハウス&lt;br&gt;住所：佐伯市木立字大中尾2160-8&lt;br&gt;施設分類：障がい者福祉施設 &lt;br&gt;TEL：0972-28-3003&lt;br&gt;：種別：就労継続支援Ｂ型&lt;br&gt;：事業者：(社福)青山２１&lt;br&gt;：&lt;br&gt;]]&gt;&lt;/description&gt;&lt;Style&gt;&lt;IconStyle&gt;&lt;color&gt;FFFFFFFF&lt;/color&gt;&lt;scale&gt;1&lt;/scale&gt;&lt;heading&gt;0&lt;/heading&gt;&lt;Icon&gt;&lt;href&gt;https://cyberjapandata.gsi.go.jp/portal/sys/v4/symbols/506.png&lt;/href&gt;&lt;/Icon&gt;&lt;/IconStyle&gt;&lt;/Style&gt;&lt;Point&gt;&lt;coordinates&gt;131.932526818505,32.9025550226492&lt;/coordinates&gt;&lt;/Point&gt;&lt;/Placemark&gt;</v>
      </c>
    </row>
    <row r="511" spans="1:51">
      <c r="A511" s="198">
        <v>506</v>
      </c>
      <c r="B511" s="211" t="s">
        <v>5110</v>
      </c>
      <c r="C511" s="4" t="str">
        <f t="shared" si="94"/>
        <v>名称：障福-17 ：就労継続支援B型「めだかハウス佐伯」&lt;br&gt;住所：佐伯市池田２０６４ トキハインダストリー佐伯 １F&lt;br&gt;施設分類：障がい者福祉施設 &lt;br&gt;TEL：0972-28-5900&lt;br&gt;：種別：就労継続支援Ｂ型&lt;br&gt;：事業者：&lt;br&gt;：&lt;br&gt;</v>
      </c>
      <c r="D511" s="211"/>
      <c r="E511" s="245"/>
      <c r="F511" s="202" t="s">
        <v>4796</v>
      </c>
      <c r="G511" s="202">
        <v>32.943627180785697</v>
      </c>
      <c r="H511" s="202">
        <v>131.90101531507401</v>
      </c>
      <c r="I511" s="245" t="s">
        <v>3579</v>
      </c>
      <c r="J511" s="245" t="s">
        <v>3628</v>
      </c>
      <c r="K511" s="240" t="s">
        <v>3629</v>
      </c>
      <c r="L511" s="240" t="s">
        <v>3656</v>
      </c>
      <c r="M511" s="240" t="s">
        <v>3670</v>
      </c>
      <c r="N511" s="240"/>
      <c r="O511" s="4" t="s">
        <v>4343</v>
      </c>
      <c r="P511" s="246">
        <v>1</v>
      </c>
      <c r="Q511" s="246"/>
      <c r="R511" s="246" t="str">
        <f t="shared" si="91"/>
        <v>FFFFFFFF</v>
      </c>
      <c r="S511" s="202">
        <v>100</v>
      </c>
      <c r="T511" s="202">
        <v>100</v>
      </c>
      <c r="U511" s="202">
        <v>100</v>
      </c>
      <c r="V511" s="202">
        <v>100</v>
      </c>
      <c r="X511" s="242"/>
      <c r="Z511" s="239">
        <f t="shared" si="95"/>
        <v>0</v>
      </c>
      <c r="AA511" s="253" t="s">
        <v>4179</v>
      </c>
      <c r="AB511" s="265" t="str">
        <f t="shared" si="98"/>
        <v>障福-17 ：就労継続支援B型「めだかハウス佐伯」</v>
      </c>
      <c r="AC511" s="254" t="s">
        <v>4194</v>
      </c>
      <c r="AD511" s="254" t="s">
        <v>4181</v>
      </c>
      <c r="AE511" s="254">
        <f t="shared" si="99"/>
        <v>0</v>
      </c>
      <c r="AF511" s="254" t="s">
        <v>4182</v>
      </c>
      <c r="AG511" s="254" t="s">
        <v>4183</v>
      </c>
      <c r="AH511" s="74" t="str">
        <f t="shared" si="100"/>
        <v>名称：障福-17 ：就労継続支援B型「めだかハウス佐伯」&lt;br&gt;住所：佐伯市池田２０６４ トキハインダストリー佐伯 １F&lt;br&gt;施設分類：障がい者福祉施設 &lt;br&gt;TEL：0972-28-5900&lt;br&gt;：種別：就労継続支援Ｂ型&lt;br&gt;：事業者：&lt;br&gt;：&lt;br&gt;</v>
      </c>
      <c r="AI511" s="255" t="s">
        <v>4184</v>
      </c>
      <c r="AJ511" s="253" t="str">
        <f t="shared" si="92"/>
        <v>FFFFFFFF</v>
      </c>
      <c r="AK511" s="253" t="s">
        <v>4185</v>
      </c>
      <c r="AL511" s="265">
        <f t="shared" si="93"/>
        <v>1</v>
      </c>
      <c r="AM511" s="253" t="s">
        <v>4186</v>
      </c>
      <c r="AN511" s="253" t="s">
        <v>4187</v>
      </c>
      <c r="AO511" s="254">
        <f t="shared" si="96"/>
        <v>0</v>
      </c>
      <c r="AP511" s="253" t="s">
        <v>4188</v>
      </c>
      <c r="AQ511" s="74" t="str">
        <f t="shared" si="101"/>
        <v>https://cyberjapandata.gsi.go.jp/portal/sys/v4/symbols/506.png</v>
      </c>
      <c r="AR511" s="254" t="s">
        <v>4189</v>
      </c>
      <c r="AS511" s="254" t="s">
        <v>4190</v>
      </c>
      <c r="AT511" s="265">
        <f t="shared" si="102"/>
        <v>131.90101531507401</v>
      </c>
      <c r="AU511" s="254" t="s">
        <v>4191</v>
      </c>
      <c r="AV511" s="265">
        <f t="shared" si="103"/>
        <v>32.943627180785697</v>
      </c>
      <c r="AW511" s="254" t="s">
        <v>4192</v>
      </c>
      <c r="AX511" s="254" t="s">
        <v>4193</v>
      </c>
      <c r="AY511" s="244" t="str">
        <f t="shared" si="97"/>
        <v>&lt;Placemark&gt;&lt;name&gt;障福-17 ：就労継続支援B型「めだかハウス佐伯」&lt;/name&gt;&lt;Snippet maxLines="0"&gt;&lt;/Snippet&gt;&lt;description&gt;&lt;![CDATA[名称：障福-17 ：就労継続支援B型「めだかハウス佐伯」&lt;br&gt;住所：佐伯市池田２０６４ トキハインダストリー佐伯 １F&lt;br&gt;施設分類：障がい者福祉施設 &lt;br&gt;TEL：0972-28-5900&lt;br&gt;：種別：就労継続支援Ｂ型&lt;br&gt;：事業者：&lt;br&gt;：&lt;br&gt;]]&gt;&lt;/description&gt;&lt;Style&gt;&lt;IconStyle&gt;&lt;color&gt;FFFFFFFF&lt;/color&gt;&lt;scale&gt;1&lt;/scale&gt;&lt;heading&gt;0&lt;/heading&gt;&lt;Icon&gt;&lt;href&gt;https://cyberjapandata.gsi.go.jp/portal/sys/v4/symbols/506.png&lt;/href&gt;&lt;/Icon&gt;&lt;/IconStyle&gt;&lt;/Style&gt;&lt;Point&gt;&lt;coordinates&gt;131.901015315074,32.9436271807857&lt;/coordinates&gt;&lt;/Point&gt;&lt;/Placemark&gt;</v>
      </c>
    </row>
    <row r="512" spans="1:51">
      <c r="A512" s="198">
        <v>507</v>
      </c>
      <c r="B512" s="211" t="s">
        <v>5109</v>
      </c>
      <c r="C512" s="4" t="str">
        <f t="shared" si="94"/>
        <v>名称：障福-18 ：らいふさぽーと番匠の里&lt;br&gt;住所：佐伯市弥生井崎2579-3&lt;br&gt;施設分類：障がい者福祉施設 &lt;br&gt;TEL：0972-46-2622&lt;br&gt;：種別：就労継続支援Ｂ型&lt;br&gt;：事業者：(社福)翔南会&lt;br&gt;：&lt;br&gt;</v>
      </c>
      <c r="D512" s="211"/>
      <c r="E512" s="245"/>
      <c r="F512" s="202" t="s">
        <v>4797</v>
      </c>
      <c r="G512" s="202">
        <v>32.972524126910699</v>
      </c>
      <c r="H512" s="202">
        <v>131.83629361486399</v>
      </c>
      <c r="I512" s="245" t="s">
        <v>3579</v>
      </c>
      <c r="J512" s="245" t="s">
        <v>2470</v>
      </c>
      <c r="K512" s="240" t="s">
        <v>2471</v>
      </c>
      <c r="L512" s="240" t="s">
        <v>3656</v>
      </c>
      <c r="M512" s="240" t="s">
        <v>3666</v>
      </c>
      <c r="N512" s="240"/>
      <c r="O512" s="4" t="s">
        <v>4343</v>
      </c>
      <c r="P512" s="246">
        <v>1</v>
      </c>
      <c r="Q512" s="246"/>
      <c r="R512" s="246" t="str">
        <f t="shared" si="91"/>
        <v>FFFFFFFF</v>
      </c>
      <c r="S512" s="202">
        <v>100</v>
      </c>
      <c r="T512" s="202">
        <v>100</v>
      </c>
      <c r="U512" s="202">
        <v>100</v>
      </c>
      <c r="V512" s="202">
        <v>100</v>
      </c>
      <c r="X512" s="242"/>
      <c r="Z512" s="239">
        <f t="shared" si="95"/>
        <v>0</v>
      </c>
      <c r="AA512" s="253" t="s">
        <v>4179</v>
      </c>
      <c r="AB512" s="265" t="str">
        <f t="shared" si="98"/>
        <v>障福-18 ：らいふさぽーと番匠の里</v>
      </c>
      <c r="AC512" s="254" t="s">
        <v>4194</v>
      </c>
      <c r="AD512" s="254" t="s">
        <v>4181</v>
      </c>
      <c r="AE512" s="254">
        <f t="shared" si="99"/>
        <v>0</v>
      </c>
      <c r="AF512" s="254" t="s">
        <v>4182</v>
      </c>
      <c r="AG512" s="254" t="s">
        <v>4183</v>
      </c>
      <c r="AH512" s="74" t="str">
        <f t="shared" si="100"/>
        <v>名称：障福-18 ：らいふさぽーと番匠の里&lt;br&gt;住所：佐伯市弥生井崎2579-3&lt;br&gt;施設分類：障がい者福祉施設 &lt;br&gt;TEL：0972-46-2622&lt;br&gt;：種別：就労継続支援Ｂ型&lt;br&gt;：事業者：(社福)翔南会&lt;br&gt;：&lt;br&gt;</v>
      </c>
      <c r="AI512" s="255" t="s">
        <v>4184</v>
      </c>
      <c r="AJ512" s="253" t="str">
        <f t="shared" si="92"/>
        <v>FFFFFFFF</v>
      </c>
      <c r="AK512" s="253" t="s">
        <v>4185</v>
      </c>
      <c r="AL512" s="265">
        <f t="shared" si="93"/>
        <v>1</v>
      </c>
      <c r="AM512" s="253" t="s">
        <v>4186</v>
      </c>
      <c r="AN512" s="253" t="s">
        <v>4187</v>
      </c>
      <c r="AO512" s="254">
        <f t="shared" si="96"/>
        <v>0</v>
      </c>
      <c r="AP512" s="253" t="s">
        <v>4188</v>
      </c>
      <c r="AQ512" s="74" t="str">
        <f t="shared" si="101"/>
        <v>https://cyberjapandata.gsi.go.jp/portal/sys/v4/symbols/506.png</v>
      </c>
      <c r="AR512" s="254" t="s">
        <v>4189</v>
      </c>
      <c r="AS512" s="254" t="s">
        <v>4190</v>
      </c>
      <c r="AT512" s="265">
        <f t="shared" si="102"/>
        <v>131.83629361486399</v>
      </c>
      <c r="AU512" s="254" t="s">
        <v>4191</v>
      </c>
      <c r="AV512" s="265">
        <f t="shared" si="103"/>
        <v>32.972524126910699</v>
      </c>
      <c r="AW512" s="254" t="s">
        <v>4192</v>
      </c>
      <c r="AX512" s="254" t="s">
        <v>4193</v>
      </c>
      <c r="AY512" s="244" t="str">
        <f t="shared" si="97"/>
        <v>&lt;Placemark&gt;&lt;name&gt;障福-18 ：らいふさぽーと番匠の里&lt;/name&gt;&lt;Snippet maxLines="0"&gt;&lt;/Snippet&gt;&lt;description&gt;&lt;![CDATA[名称：障福-18 ：らいふさぽーと番匠の里&lt;br&gt;住所：佐伯市弥生井崎2579-3&lt;br&gt;施設分類：障がい者福祉施設 &lt;br&gt;TEL：0972-46-2622&lt;br&gt;：種別：就労継続支援Ｂ型&lt;br&gt;：事業者：(社福)翔南会&lt;br&gt;：&lt;br&gt;]]&gt;&lt;/description&gt;&lt;Style&gt;&lt;IconStyle&gt;&lt;color&gt;FFFFFFFF&lt;/color&gt;&lt;scale&gt;1&lt;/scale&gt;&lt;heading&gt;0&lt;/heading&gt;&lt;Icon&gt;&lt;href&gt;https://cyberjapandata.gsi.go.jp/portal/sys/v4/symbols/506.png&lt;/href&gt;&lt;/Icon&gt;&lt;/IconStyle&gt;&lt;/Style&gt;&lt;Point&gt;&lt;coordinates&gt;131.836293614864,32.9725241269107&lt;/coordinates&gt;&lt;/Point&gt;&lt;/Placemark&gt;</v>
      </c>
    </row>
    <row r="513" spans="1:51">
      <c r="A513" s="198">
        <v>508</v>
      </c>
      <c r="B513" s="211" t="s">
        <v>5108</v>
      </c>
      <c r="C513" s="4" t="str">
        <f t="shared" si="94"/>
        <v>名称：障福-19 ：太陽農園&lt;br&gt;住所：佐伯市中の島2丁目21番地14&lt;br&gt;施設分類：障がい者福祉施設 &lt;br&gt;TEL：0972-24-1603&lt;br&gt;：種別：就労継続支援Ｂ型&lt;br&gt;：事業者：(社福)希望の森&lt;br&gt;：&lt;br&gt;</v>
      </c>
      <c r="D513" s="211"/>
      <c r="E513" s="202"/>
      <c r="F513" s="202" t="s">
        <v>4798</v>
      </c>
      <c r="G513" s="202">
        <v>32.952483811296503</v>
      </c>
      <c r="H513" s="202">
        <v>131.897554415934</v>
      </c>
      <c r="I513" s="202" t="s">
        <v>3579</v>
      </c>
      <c r="J513" s="202" t="s">
        <v>2495</v>
      </c>
      <c r="K513" s="240" t="s">
        <v>2496</v>
      </c>
      <c r="L513" s="240" t="s">
        <v>3656</v>
      </c>
      <c r="M513" s="240" t="s">
        <v>3669</v>
      </c>
      <c r="N513" s="240"/>
      <c r="O513" s="4" t="s">
        <v>4343</v>
      </c>
      <c r="P513" s="246">
        <v>1</v>
      </c>
      <c r="Q513" s="246"/>
      <c r="R513" s="246" t="str">
        <f t="shared" si="91"/>
        <v>FFFFFFFF</v>
      </c>
      <c r="S513" s="202">
        <v>100</v>
      </c>
      <c r="T513" s="202">
        <v>100</v>
      </c>
      <c r="U513" s="202">
        <v>100</v>
      </c>
      <c r="V513" s="202">
        <v>100</v>
      </c>
      <c r="X513" s="242"/>
      <c r="Z513" s="239">
        <f t="shared" si="95"/>
        <v>0</v>
      </c>
      <c r="AA513" s="253" t="s">
        <v>4179</v>
      </c>
      <c r="AB513" s="265" t="str">
        <f t="shared" si="98"/>
        <v>障福-19 ：太陽農園</v>
      </c>
      <c r="AC513" s="254" t="s">
        <v>4194</v>
      </c>
      <c r="AD513" s="254" t="s">
        <v>4181</v>
      </c>
      <c r="AE513" s="254">
        <f t="shared" si="99"/>
        <v>0</v>
      </c>
      <c r="AF513" s="254" t="s">
        <v>4182</v>
      </c>
      <c r="AG513" s="254" t="s">
        <v>4183</v>
      </c>
      <c r="AH513" s="74" t="str">
        <f t="shared" si="100"/>
        <v>名称：障福-19 ：太陽農園&lt;br&gt;住所：佐伯市中の島2丁目21番地14&lt;br&gt;施設分類：障がい者福祉施設 &lt;br&gt;TEL：0972-24-1603&lt;br&gt;：種別：就労継続支援Ｂ型&lt;br&gt;：事業者：(社福)希望の森&lt;br&gt;：&lt;br&gt;</v>
      </c>
      <c r="AI513" s="255" t="s">
        <v>4184</v>
      </c>
      <c r="AJ513" s="253" t="str">
        <f t="shared" si="92"/>
        <v>FFFFFFFF</v>
      </c>
      <c r="AK513" s="253" t="s">
        <v>4185</v>
      </c>
      <c r="AL513" s="265">
        <f t="shared" si="93"/>
        <v>1</v>
      </c>
      <c r="AM513" s="253" t="s">
        <v>4186</v>
      </c>
      <c r="AN513" s="253" t="s">
        <v>4187</v>
      </c>
      <c r="AO513" s="254">
        <f t="shared" si="96"/>
        <v>0</v>
      </c>
      <c r="AP513" s="253" t="s">
        <v>4188</v>
      </c>
      <c r="AQ513" s="74" t="str">
        <f t="shared" si="101"/>
        <v>https://cyberjapandata.gsi.go.jp/portal/sys/v4/symbols/506.png</v>
      </c>
      <c r="AR513" s="254" t="s">
        <v>4189</v>
      </c>
      <c r="AS513" s="254" t="s">
        <v>4190</v>
      </c>
      <c r="AT513" s="265">
        <f t="shared" si="102"/>
        <v>131.897554415934</v>
      </c>
      <c r="AU513" s="254" t="s">
        <v>4191</v>
      </c>
      <c r="AV513" s="265">
        <f t="shared" si="103"/>
        <v>32.952483811296503</v>
      </c>
      <c r="AW513" s="254" t="s">
        <v>4192</v>
      </c>
      <c r="AX513" s="254" t="s">
        <v>4193</v>
      </c>
      <c r="AY513" s="244" t="str">
        <f t="shared" si="97"/>
        <v>&lt;Placemark&gt;&lt;name&gt;障福-19 ：太陽農園&lt;/name&gt;&lt;Snippet maxLines="0"&gt;&lt;/Snippet&gt;&lt;description&gt;&lt;![CDATA[名称：障福-19 ：太陽農園&lt;br&gt;住所：佐伯市中の島2丁目21番地14&lt;br&gt;施設分類：障がい者福祉施設 &lt;br&gt;TEL：0972-24-1603&lt;br&gt;：種別：就労継続支援Ｂ型&lt;br&gt;：事業者：(社福)希望の森&lt;br&gt;：&lt;br&gt;]]&gt;&lt;/description&gt;&lt;Style&gt;&lt;IconStyle&gt;&lt;color&gt;FFFFFFFF&lt;/color&gt;&lt;scale&gt;1&lt;/scale&gt;&lt;heading&gt;0&lt;/heading&gt;&lt;Icon&gt;&lt;href&gt;https://cyberjapandata.gsi.go.jp/portal/sys/v4/symbols/506.png&lt;/href&gt;&lt;/Icon&gt;&lt;/IconStyle&gt;&lt;/Style&gt;&lt;Point&gt;&lt;coordinates&gt;131.897554415934,32.9524838112965&lt;/coordinates&gt;&lt;/Point&gt;&lt;/Placemark&gt;</v>
      </c>
    </row>
    <row r="514" spans="1:51">
      <c r="A514" s="198">
        <v>509</v>
      </c>
      <c r="B514" s="211" t="s">
        <v>5107</v>
      </c>
      <c r="C514" s="4" t="str">
        <f t="shared" si="94"/>
        <v>名称：障福-20 ：ワークプレイスなごみ&lt;br&gt;住所：佐伯市堅田3909-1&lt;br&gt;施設分類：障がい者福祉施設 &lt;br&gt;TEL：0972-28-7333&lt;br&gt;：種別：就労継続支援Ｂ型&lt;br&gt;：事業者：(社福)大分県社会福祉事業団体&lt;br&gt;：&lt;br&gt;</v>
      </c>
      <c r="D514" s="211"/>
      <c r="E514" s="202"/>
      <c r="F514" s="202" t="s">
        <v>4799</v>
      </c>
      <c r="G514" s="202">
        <v>32.913836109304299</v>
      </c>
      <c r="H514" s="202">
        <v>131.87833161255199</v>
      </c>
      <c r="I514" s="202" t="s">
        <v>3579</v>
      </c>
      <c r="J514" s="202" t="s">
        <v>2499</v>
      </c>
      <c r="K514" s="240" t="s">
        <v>1822</v>
      </c>
      <c r="L514" s="240" t="s">
        <v>3656</v>
      </c>
      <c r="M514" s="240" t="s">
        <v>3671</v>
      </c>
      <c r="N514" s="240"/>
      <c r="O514" s="4" t="s">
        <v>4343</v>
      </c>
      <c r="P514" s="246">
        <v>1</v>
      </c>
      <c r="Q514" s="246"/>
      <c r="R514" s="246" t="str">
        <f t="shared" si="91"/>
        <v>FFFFFFFF</v>
      </c>
      <c r="S514" s="202">
        <v>100</v>
      </c>
      <c r="T514" s="202">
        <v>100</v>
      </c>
      <c r="U514" s="202">
        <v>100</v>
      </c>
      <c r="V514" s="202">
        <v>100</v>
      </c>
      <c r="X514" s="242"/>
      <c r="Z514" s="239">
        <f t="shared" si="95"/>
        <v>0</v>
      </c>
      <c r="AA514" s="253" t="s">
        <v>4179</v>
      </c>
      <c r="AB514" s="265" t="str">
        <f t="shared" si="98"/>
        <v>障福-20 ：ワークプレイスなごみ</v>
      </c>
      <c r="AC514" s="254" t="s">
        <v>4194</v>
      </c>
      <c r="AD514" s="254" t="s">
        <v>4181</v>
      </c>
      <c r="AE514" s="254">
        <f t="shared" si="99"/>
        <v>0</v>
      </c>
      <c r="AF514" s="254" t="s">
        <v>4182</v>
      </c>
      <c r="AG514" s="254" t="s">
        <v>4183</v>
      </c>
      <c r="AH514" s="74" t="str">
        <f t="shared" si="100"/>
        <v>名称：障福-20 ：ワークプレイスなごみ&lt;br&gt;住所：佐伯市堅田3909-1&lt;br&gt;施設分類：障がい者福祉施設 &lt;br&gt;TEL：0972-28-7333&lt;br&gt;：種別：就労継続支援Ｂ型&lt;br&gt;：事業者：(社福)大分県社会福祉事業団体&lt;br&gt;：&lt;br&gt;</v>
      </c>
      <c r="AI514" s="255" t="s">
        <v>4184</v>
      </c>
      <c r="AJ514" s="253" t="str">
        <f t="shared" si="92"/>
        <v>FFFFFFFF</v>
      </c>
      <c r="AK514" s="253" t="s">
        <v>4185</v>
      </c>
      <c r="AL514" s="265">
        <f t="shared" si="93"/>
        <v>1</v>
      </c>
      <c r="AM514" s="253" t="s">
        <v>4186</v>
      </c>
      <c r="AN514" s="253" t="s">
        <v>4187</v>
      </c>
      <c r="AO514" s="254">
        <f t="shared" si="96"/>
        <v>0</v>
      </c>
      <c r="AP514" s="253" t="s">
        <v>4188</v>
      </c>
      <c r="AQ514" s="74" t="str">
        <f t="shared" si="101"/>
        <v>https://cyberjapandata.gsi.go.jp/portal/sys/v4/symbols/506.png</v>
      </c>
      <c r="AR514" s="254" t="s">
        <v>4189</v>
      </c>
      <c r="AS514" s="254" t="s">
        <v>4190</v>
      </c>
      <c r="AT514" s="265">
        <f t="shared" si="102"/>
        <v>131.87833161255199</v>
      </c>
      <c r="AU514" s="254" t="s">
        <v>4191</v>
      </c>
      <c r="AV514" s="265">
        <f t="shared" si="103"/>
        <v>32.913836109304299</v>
      </c>
      <c r="AW514" s="254" t="s">
        <v>4192</v>
      </c>
      <c r="AX514" s="254" t="s">
        <v>4193</v>
      </c>
      <c r="AY514" s="244" t="str">
        <f t="shared" si="97"/>
        <v>&lt;Placemark&gt;&lt;name&gt;障福-20 ：ワークプレイスなごみ&lt;/name&gt;&lt;Snippet maxLines="0"&gt;&lt;/Snippet&gt;&lt;description&gt;&lt;![CDATA[名称：障福-20 ：ワークプレイスなごみ&lt;br&gt;住所：佐伯市堅田3909-1&lt;br&gt;施設分類：障がい者福祉施設 &lt;br&gt;TEL：0972-28-7333&lt;br&gt;：種別：就労継続支援Ｂ型&lt;br&gt;：事業者：(社福)大分県社会福祉事業団体&lt;br&gt;：&lt;br&gt;]]&gt;&lt;/description&gt;&lt;Style&gt;&lt;IconStyle&gt;&lt;color&gt;FFFFFFFF&lt;/color&gt;&lt;scale&gt;1&lt;/scale&gt;&lt;heading&gt;0&lt;/heading&gt;&lt;Icon&gt;&lt;href&gt;https://cyberjapandata.gsi.go.jp/portal/sys/v4/symbols/506.png&lt;/href&gt;&lt;/Icon&gt;&lt;/IconStyle&gt;&lt;/Style&gt;&lt;Point&gt;&lt;coordinates&gt;131.878331612552,32.9138361093043&lt;/coordinates&gt;&lt;/Point&gt;&lt;/Placemark&gt;</v>
      </c>
    </row>
    <row r="515" spans="1:51">
      <c r="A515" s="198">
        <v>510</v>
      </c>
      <c r="B515" s="211" t="s">
        <v>5106</v>
      </c>
      <c r="C515" s="4" t="str">
        <f t="shared" si="94"/>
        <v>名称：障福-21 ：ネクストライフ&lt;br&gt;住所：佐伯市長島町1-8-20&lt;br&gt;施設分類：障がい者福祉施設 &lt;br&gt;TEL：0972-48-9078&lt;br&gt;：種別：就労継続支援Ｂ型&lt;br&gt;：事業者：(NPO)清望会&lt;br&gt;：&lt;br&gt;</v>
      </c>
      <c r="D515" s="211"/>
      <c r="E515" s="202"/>
      <c r="F515" s="202" t="s">
        <v>4800</v>
      </c>
      <c r="G515" s="202">
        <v>32.961126443141701</v>
      </c>
      <c r="H515" s="202">
        <v>131.904658160971</v>
      </c>
      <c r="I515" s="202" t="s">
        <v>3579</v>
      </c>
      <c r="J515" s="202" t="s">
        <v>2502</v>
      </c>
      <c r="K515" s="240" t="s">
        <v>3630</v>
      </c>
      <c r="L515" s="240" t="s">
        <v>3656</v>
      </c>
      <c r="M515" s="240" t="s">
        <v>3672</v>
      </c>
      <c r="N515" s="240"/>
      <c r="O515" s="4" t="s">
        <v>4343</v>
      </c>
      <c r="P515" s="246">
        <v>1</v>
      </c>
      <c r="Q515" s="246"/>
      <c r="R515" s="246" t="str">
        <f t="shared" si="91"/>
        <v>FFFFFFFF</v>
      </c>
      <c r="S515" s="202">
        <v>100</v>
      </c>
      <c r="T515" s="202">
        <v>100</v>
      </c>
      <c r="U515" s="202">
        <v>100</v>
      </c>
      <c r="V515" s="202">
        <v>100</v>
      </c>
      <c r="X515" s="242"/>
      <c r="Z515" s="239">
        <f t="shared" si="95"/>
        <v>0</v>
      </c>
      <c r="AA515" s="253" t="s">
        <v>4179</v>
      </c>
      <c r="AB515" s="265" t="str">
        <f t="shared" si="98"/>
        <v>障福-21 ：ネクストライフ</v>
      </c>
      <c r="AC515" s="254" t="s">
        <v>4194</v>
      </c>
      <c r="AD515" s="254" t="s">
        <v>4181</v>
      </c>
      <c r="AE515" s="254">
        <f t="shared" si="99"/>
        <v>0</v>
      </c>
      <c r="AF515" s="254" t="s">
        <v>4182</v>
      </c>
      <c r="AG515" s="254" t="s">
        <v>4183</v>
      </c>
      <c r="AH515" s="74" t="str">
        <f t="shared" si="100"/>
        <v>名称：障福-21 ：ネクストライフ&lt;br&gt;住所：佐伯市長島町1-8-20&lt;br&gt;施設分類：障がい者福祉施設 &lt;br&gt;TEL：0972-48-9078&lt;br&gt;：種別：就労継続支援Ｂ型&lt;br&gt;：事業者：(NPO)清望会&lt;br&gt;：&lt;br&gt;</v>
      </c>
      <c r="AI515" s="255" t="s">
        <v>4184</v>
      </c>
      <c r="AJ515" s="253" t="str">
        <f t="shared" si="92"/>
        <v>FFFFFFFF</v>
      </c>
      <c r="AK515" s="253" t="s">
        <v>4185</v>
      </c>
      <c r="AL515" s="265">
        <f t="shared" si="93"/>
        <v>1</v>
      </c>
      <c r="AM515" s="253" t="s">
        <v>4186</v>
      </c>
      <c r="AN515" s="253" t="s">
        <v>4187</v>
      </c>
      <c r="AO515" s="254">
        <f t="shared" si="96"/>
        <v>0</v>
      </c>
      <c r="AP515" s="253" t="s">
        <v>4188</v>
      </c>
      <c r="AQ515" s="74" t="str">
        <f t="shared" si="101"/>
        <v>https://cyberjapandata.gsi.go.jp/portal/sys/v4/symbols/506.png</v>
      </c>
      <c r="AR515" s="254" t="s">
        <v>4189</v>
      </c>
      <c r="AS515" s="254" t="s">
        <v>4190</v>
      </c>
      <c r="AT515" s="265">
        <f t="shared" si="102"/>
        <v>131.904658160971</v>
      </c>
      <c r="AU515" s="254" t="s">
        <v>4191</v>
      </c>
      <c r="AV515" s="265">
        <f t="shared" si="103"/>
        <v>32.961126443141701</v>
      </c>
      <c r="AW515" s="254" t="s">
        <v>4192</v>
      </c>
      <c r="AX515" s="254" t="s">
        <v>4193</v>
      </c>
      <c r="AY515" s="244" t="str">
        <f t="shared" si="97"/>
        <v>&lt;Placemark&gt;&lt;name&gt;障福-21 ：ネクストライフ&lt;/name&gt;&lt;Snippet maxLines="0"&gt;&lt;/Snippet&gt;&lt;description&gt;&lt;![CDATA[名称：障福-21 ：ネクストライフ&lt;br&gt;住所：佐伯市長島町1-8-20&lt;br&gt;施設分類：障がい者福祉施設 &lt;br&gt;TEL：0972-48-9078&lt;br&gt;：種別：就労継続支援Ｂ型&lt;br&gt;：事業者：(NPO)清望会&lt;br&gt;：&lt;br&gt;]]&gt;&lt;/description&gt;&lt;Style&gt;&lt;IconStyle&gt;&lt;color&gt;FFFFFFFF&lt;/color&gt;&lt;scale&gt;1&lt;/scale&gt;&lt;heading&gt;0&lt;/heading&gt;&lt;Icon&gt;&lt;href&gt;https://cyberjapandata.gsi.go.jp/portal/sys/v4/symbols/506.png&lt;/href&gt;&lt;/Icon&gt;&lt;/IconStyle&gt;&lt;/Style&gt;&lt;Point&gt;&lt;coordinates&gt;131.904658160971,32.9611264431417&lt;/coordinates&gt;&lt;/Point&gt;&lt;/Placemark&gt;</v>
      </c>
    </row>
    <row r="516" spans="1:51">
      <c r="A516" s="198">
        <v>511</v>
      </c>
      <c r="B516" s="211" t="s">
        <v>5105</v>
      </c>
      <c r="C516" s="4" t="str">
        <f t="shared" si="94"/>
        <v>名称：障福-22 ：ジョイントリー&lt;br&gt;住所：佐伯市大字狩生3171番地5&lt;br&gt;施設分類：障がい者福祉施設 &lt;br&gt;TEL：0972-30-1177&lt;br&gt;：種別：就労継続支援Ｂ型&lt;br&gt;：事業者：NPO法人ちちんぷいぷいあけぼの&lt;br&gt;：&lt;br&gt;</v>
      </c>
      <c r="D516" s="211"/>
      <c r="E516" s="202"/>
      <c r="F516" s="202" t="s">
        <v>4801</v>
      </c>
      <c r="G516" s="202">
        <v>33.004494833507302</v>
      </c>
      <c r="H516" s="202">
        <v>131.899842528883</v>
      </c>
      <c r="I516" s="202" t="s">
        <v>3579</v>
      </c>
      <c r="J516" s="202" t="s">
        <v>2506</v>
      </c>
      <c r="K516" s="240" t="s">
        <v>3631</v>
      </c>
      <c r="L516" s="240" t="s">
        <v>3656</v>
      </c>
      <c r="M516" s="240" t="s">
        <v>3673</v>
      </c>
      <c r="N516" s="240"/>
      <c r="O516" s="4" t="s">
        <v>4343</v>
      </c>
      <c r="P516" s="246">
        <v>1</v>
      </c>
      <c r="Q516" s="246"/>
      <c r="R516" s="246" t="str">
        <f t="shared" si="91"/>
        <v>FFFFFFFF</v>
      </c>
      <c r="S516" s="202">
        <v>100</v>
      </c>
      <c r="T516" s="202">
        <v>100</v>
      </c>
      <c r="U516" s="202">
        <v>100</v>
      </c>
      <c r="V516" s="202">
        <v>100</v>
      </c>
      <c r="X516" s="242"/>
      <c r="Z516" s="239">
        <f t="shared" si="95"/>
        <v>0</v>
      </c>
      <c r="AA516" s="253" t="s">
        <v>4179</v>
      </c>
      <c r="AB516" s="265" t="str">
        <f t="shared" si="98"/>
        <v>障福-22 ：ジョイントリー</v>
      </c>
      <c r="AC516" s="254" t="s">
        <v>4194</v>
      </c>
      <c r="AD516" s="254" t="s">
        <v>4181</v>
      </c>
      <c r="AE516" s="254">
        <f t="shared" si="99"/>
        <v>0</v>
      </c>
      <c r="AF516" s="254" t="s">
        <v>4182</v>
      </c>
      <c r="AG516" s="254" t="s">
        <v>4183</v>
      </c>
      <c r="AH516" s="74" t="str">
        <f t="shared" si="100"/>
        <v>名称：障福-22 ：ジョイントリー&lt;br&gt;住所：佐伯市大字狩生3171番地5&lt;br&gt;施設分類：障がい者福祉施設 &lt;br&gt;TEL：0972-30-1177&lt;br&gt;：種別：就労継続支援Ｂ型&lt;br&gt;：事業者：NPO法人ちちんぷいぷいあけぼの&lt;br&gt;：&lt;br&gt;</v>
      </c>
      <c r="AI516" s="255" t="s">
        <v>4184</v>
      </c>
      <c r="AJ516" s="253" t="str">
        <f t="shared" si="92"/>
        <v>FFFFFFFF</v>
      </c>
      <c r="AK516" s="253" t="s">
        <v>4185</v>
      </c>
      <c r="AL516" s="265">
        <f t="shared" si="93"/>
        <v>1</v>
      </c>
      <c r="AM516" s="253" t="s">
        <v>4186</v>
      </c>
      <c r="AN516" s="253" t="s">
        <v>4187</v>
      </c>
      <c r="AO516" s="254">
        <f t="shared" si="96"/>
        <v>0</v>
      </c>
      <c r="AP516" s="253" t="s">
        <v>4188</v>
      </c>
      <c r="AQ516" s="74" t="str">
        <f t="shared" si="101"/>
        <v>https://cyberjapandata.gsi.go.jp/portal/sys/v4/symbols/506.png</v>
      </c>
      <c r="AR516" s="254" t="s">
        <v>4189</v>
      </c>
      <c r="AS516" s="254" t="s">
        <v>4190</v>
      </c>
      <c r="AT516" s="265">
        <f t="shared" si="102"/>
        <v>131.899842528883</v>
      </c>
      <c r="AU516" s="254" t="s">
        <v>4191</v>
      </c>
      <c r="AV516" s="265">
        <f t="shared" si="103"/>
        <v>33.004494833507302</v>
      </c>
      <c r="AW516" s="254" t="s">
        <v>4192</v>
      </c>
      <c r="AX516" s="254" t="s">
        <v>4193</v>
      </c>
      <c r="AY516" s="244" t="str">
        <f t="shared" si="97"/>
        <v>&lt;Placemark&gt;&lt;name&gt;障福-22 ：ジョイントリー&lt;/name&gt;&lt;Snippet maxLines="0"&gt;&lt;/Snippet&gt;&lt;description&gt;&lt;![CDATA[名称：障福-22 ：ジョイントリー&lt;br&gt;住所：佐伯市大字狩生3171番地5&lt;br&gt;施設分類：障がい者福祉施設 &lt;br&gt;TEL：0972-30-1177&lt;br&gt;：種別：就労継続支援Ｂ型&lt;br&gt;：事業者：NPO法人ちちんぷいぷいあけぼの&lt;br&gt;：&lt;br&gt;]]&gt;&lt;/description&gt;&lt;Style&gt;&lt;IconStyle&gt;&lt;color&gt;FFFFFFFF&lt;/color&gt;&lt;scale&gt;1&lt;/scale&gt;&lt;heading&gt;0&lt;/heading&gt;&lt;Icon&gt;&lt;href&gt;https://cyberjapandata.gsi.go.jp/portal/sys/v4/symbols/506.png&lt;/href&gt;&lt;/Icon&gt;&lt;/IconStyle&gt;&lt;/Style&gt;&lt;Point&gt;&lt;coordinates&gt;131.899842528883,33.0044948335073&lt;/coordinates&gt;&lt;/Point&gt;&lt;/Placemark&gt;</v>
      </c>
    </row>
    <row r="517" spans="1:51">
      <c r="A517" s="198">
        <v>512</v>
      </c>
      <c r="B517" s="211" t="s">
        <v>5104</v>
      </c>
      <c r="C517" s="4" t="str">
        <f t="shared" si="94"/>
        <v>名称：障福-23 ：障害者支援施設　清流の郷&lt;br&gt;住所：佐伯市堅田2288-1&lt;br&gt;施設分類：障がい者福祉施設 &lt;br&gt;TEL：0972-20-3300&lt;br&gt;：種別：短期入所事業所&lt;br&gt;：事業者：(社福)わかば会&lt;br&gt;：&lt;br&gt;</v>
      </c>
      <c r="D517" s="211"/>
      <c r="E517" s="202"/>
      <c r="F517" s="202" t="s">
        <v>4802</v>
      </c>
      <c r="G517" s="202">
        <v>32.909688241058099</v>
      </c>
      <c r="H517" s="202">
        <v>131.87651197904299</v>
      </c>
      <c r="I517" s="202" t="s">
        <v>3579</v>
      </c>
      <c r="J517" s="202" t="s">
        <v>2445</v>
      </c>
      <c r="K517" s="240" t="s">
        <v>1882</v>
      </c>
      <c r="L517" s="240" t="s">
        <v>3657</v>
      </c>
      <c r="M517" s="240" t="s">
        <v>3662</v>
      </c>
      <c r="N517" s="240"/>
      <c r="O517" s="4" t="s">
        <v>4343</v>
      </c>
      <c r="P517" s="246">
        <v>1</v>
      </c>
      <c r="Q517" s="246"/>
      <c r="R517" s="246" t="str">
        <f t="shared" si="91"/>
        <v>FFFFFFFF</v>
      </c>
      <c r="S517" s="202">
        <v>100</v>
      </c>
      <c r="T517" s="202">
        <v>100</v>
      </c>
      <c r="U517" s="202">
        <v>100</v>
      </c>
      <c r="V517" s="202">
        <v>100</v>
      </c>
      <c r="X517" s="242"/>
      <c r="Z517" s="239">
        <f t="shared" si="95"/>
        <v>0</v>
      </c>
      <c r="AA517" s="253" t="s">
        <v>4179</v>
      </c>
      <c r="AB517" s="265" t="str">
        <f t="shared" si="98"/>
        <v>障福-23 ：障害者支援施設　清流の郷</v>
      </c>
      <c r="AC517" s="254" t="s">
        <v>4194</v>
      </c>
      <c r="AD517" s="254" t="s">
        <v>4181</v>
      </c>
      <c r="AE517" s="254">
        <f t="shared" si="99"/>
        <v>0</v>
      </c>
      <c r="AF517" s="254" t="s">
        <v>4182</v>
      </c>
      <c r="AG517" s="254" t="s">
        <v>4183</v>
      </c>
      <c r="AH517" s="74" t="str">
        <f t="shared" si="100"/>
        <v>名称：障福-23 ：障害者支援施設　清流の郷&lt;br&gt;住所：佐伯市堅田2288-1&lt;br&gt;施設分類：障がい者福祉施設 &lt;br&gt;TEL：0972-20-3300&lt;br&gt;：種別：短期入所事業所&lt;br&gt;：事業者：(社福)わかば会&lt;br&gt;：&lt;br&gt;</v>
      </c>
      <c r="AI517" s="255" t="s">
        <v>4184</v>
      </c>
      <c r="AJ517" s="253" t="str">
        <f t="shared" si="92"/>
        <v>FFFFFFFF</v>
      </c>
      <c r="AK517" s="253" t="s">
        <v>4185</v>
      </c>
      <c r="AL517" s="265">
        <f t="shared" si="93"/>
        <v>1</v>
      </c>
      <c r="AM517" s="253" t="s">
        <v>4186</v>
      </c>
      <c r="AN517" s="253" t="s">
        <v>4187</v>
      </c>
      <c r="AO517" s="254">
        <f t="shared" si="96"/>
        <v>0</v>
      </c>
      <c r="AP517" s="253" t="s">
        <v>4188</v>
      </c>
      <c r="AQ517" s="74" t="str">
        <f t="shared" si="101"/>
        <v>https://cyberjapandata.gsi.go.jp/portal/sys/v4/symbols/506.png</v>
      </c>
      <c r="AR517" s="254" t="s">
        <v>4189</v>
      </c>
      <c r="AS517" s="254" t="s">
        <v>4190</v>
      </c>
      <c r="AT517" s="265">
        <f t="shared" si="102"/>
        <v>131.87651197904299</v>
      </c>
      <c r="AU517" s="254" t="s">
        <v>4191</v>
      </c>
      <c r="AV517" s="265">
        <f t="shared" si="103"/>
        <v>32.909688241058099</v>
      </c>
      <c r="AW517" s="254" t="s">
        <v>4192</v>
      </c>
      <c r="AX517" s="254" t="s">
        <v>4193</v>
      </c>
      <c r="AY517" s="244" t="str">
        <f t="shared" si="97"/>
        <v>&lt;Placemark&gt;&lt;name&gt;障福-23 ：障害者支援施設　清流の郷&lt;/name&gt;&lt;Snippet maxLines="0"&gt;&lt;/Snippet&gt;&lt;description&gt;&lt;![CDATA[名称：障福-23 ：障害者支援施設　清流の郷&lt;br&gt;住所：佐伯市堅田2288-1&lt;br&gt;施設分類：障がい者福祉施設 &lt;br&gt;TEL：0972-20-3300&lt;br&gt;：種別：短期入所事業所&lt;br&gt;：事業者：(社福)わかば会&lt;br&gt;：&lt;br&gt;]]&gt;&lt;/description&gt;&lt;Style&gt;&lt;IconStyle&gt;&lt;color&gt;FFFFFFFF&lt;/color&gt;&lt;scale&gt;1&lt;/scale&gt;&lt;heading&gt;0&lt;/heading&gt;&lt;Icon&gt;&lt;href&gt;https://cyberjapandata.gsi.go.jp/portal/sys/v4/symbols/506.png&lt;/href&gt;&lt;/Icon&gt;&lt;/IconStyle&gt;&lt;/Style&gt;&lt;Point&gt;&lt;coordinates&gt;131.876511979043,32.9096882410581&lt;/coordinates&gt;&lt;/Point&gt;&lt;/Placemark&gt;</v>
      </c>
    </row>
    <row r="518" spans="1:51">
      <c r="A518" s="198">
        <v>513</v>
      </c>
      <c r="B518" s="211" t="s">
        <v>5103</v>
      </c>
      <c r="C518" s="4" t="str">
        <f t="shared" si="94"/>
        <v>名称：障福-24 ：大分県なおみ園&lt;br&gt;住所：佐伯市堅田3909-1&lt;br&gt;施設分類：障がい者福祉施設 &lt;br&gt;TEL：0972-28-7333&lt;br&gt;：種別：短期入所事業所&lt;br&gt;：事業者：(社福)大分県社会福祉事業団&lt;br&gt;：&lt;br&gt;</v>
      </c>
      <c r="D518" s="211"/>
      <c r="E518" s="245"/>
      <c r="F518" s="202" t="s">
        <v>4803</v>
      </c>
      <c r="G518" s="202">
        <v>32.913777197717302</v>
      </c>
      <c r="H518" s="202">
        <v>131.878176090469</v>
      </c>
      <c r="I518" s="245" t="s">
        <v>3579</v>
      </c>
      <c r="J518" s="245" t="s">
        <v>2450</v>
      </c>
      <c r="K518" s="240" t="s">
        <v>1822</v>
      </c>
      <c r="L518" s="240" t="s">
        <v>3657</v>
      </c>
      <c r="M518" s="240" t="s">
        <v>3663</v>
      </c>
      <c r="N518" s="240"/>
      <c r="O518" s="4" t="s">
        <v>4343</v>
      </c>
      <c r="P518" s="246">
        <v>1</v>
      </c>
      <c r="Q518" s="246"/>
      <c r="R518" s="246" t="str">
        <f t="shared" ref="R518:R581" si="104">IF(OR(S518="",T518="",U518="",V518="")=TRUE,"ffffffff",DEC2HEX(S518/100*255,2)&amp;DEC2HEX(T518/100*255,2)&amp;DEC2HEX(U518/100*255,2)&amp;DEC2HEX(V518/100*255,2))</f>
        <v>FFFFFFFF</v>
      </c>
      <c r="S518" s="202">
        <v>100</v>
      </c>
      <c r="T518" s="202">
        <v>100</v>
      </c>
      <c r="U518" s="202">
        <v>100</v>
      </c>
      <c r="V518" s="202">
        <v>100</v>
      </c>
      <c r="X518" s="242"/>
      <c r="Z518" s="239">
        <f t="shared" si="95"/>
        <v>0</v>
      </c>
      <c r="AA518" s="253" t="s">
        <v>4179</v>
      </c>
      <c r="AB518" s="265" t="str">
        <f t="shared" si="98"/>
        <v>障福-24 ：大分県なおみ園</v>
      </c>
      <c r="AC518" s="254" t="s">
        <v>4194</v>
      </c>
      <c r="AD518" s="254" t="s">
        <v>4181</v>
      </c>
      <c r="AE518" s="254">
        <f t="shared" si="99"/>
        <v>0</v>
      </c>
      <c r="AF518" s="254" t="s">
        <v>4182</v>
      </c>
      <c r="AG518" s="254" t="s">
        <v>4183</v>
      </c>
      <c r="AH518" s="74" t="str">
        <f t="shared" si="100"/>
        <v>名称：障福-24 ：大分県なおみ園&lt;br&gt;住所：佐伯市堅田3909-1&lt;br&gt;施設分類：障がい者福祉施設 &lt;br&gt;TEL：0972-28-7333&lt;br&gt;：種別：短期入所事業所&lt;br&gt;：事業者：(社福)大分県社会福祉事業団&lt;br&gt;：&lt;br&gt;</v>
      </c>
      <c r="AI518" s="255" t="s">
        <v>4184</v>
      </c>
      <c r="AJ518" s="253" t="str">
        <f t="shared" ref="AJ518:AJ581" si="105">R518</f>
        <v>FFFFFFFF</v>
      </c>
      <c r="AK518" s="253" t="s">
        <v>4185</v>
      </c>
      <c r="AL518" s="265">
        <f t="shared" ref="AL518:AL581" si="106">IF(OR(P518="",P518=0)=TRUE,1,P518)</f>
        <v>1</v>
      </c>
      <c r="AM518" s="253" t="s">
        <v>4186</v>
      </c>
      <c r="AN518" s="253" t="s">
        <v>4187</v>
      </c>
      <c r="AO518" s="254">
        <f t="shared" si="96"/>
        <v>0</v>
      </c>
      <c r="AP518" s="253" t="s">
        <v>4188</v>
      </c>
      <c r="AQ518" s="74" t="str">
        <f t="shared" si="101"/>
        <v>https://cyberjapandata.gsi.go.jp/portal/sys/v4/symbols/506.png</v>
      </c>
      <c r="AR518" s="254" t="s">
        <v>4189</v>
      </c>
      <c r="AS518" s="254" t="s">
        <v>4190</v>
      </c>
      <c r="AT518" s="265">
        <f t="shared" si="102"/>
        <v>131.878176090469</v>
      </c>
      <c r="AU518" s="254" t="s">
        <v>4191</v>
      </c>
      <c r="AV518" s="265">
        <f t="shared" si="103"/>
        <v>32.913777197717302</v>
      </c>
      <c r="AW518" s="254" t="s">
        <v>4192</v>
      </c>
      <c r="AX518" s="254" t="s">
        <v>4193</v>
      </c>
      <c r="AY518" s="244" t="str">
        <f t="shared" si="97"/>
        <v>&lt;Placemark&gt;&lt;name&gt;障福-24 ：大分県なおみ園&lt;/name&gt;&lt;Snippet maxLines="0"&gt;&lt;/Snippet&gt;&lt;description&gt;&lt;![CDATA[名称：障福-24 ：大分県なおみ園&lt;br&gt;住所：佐伯市堅田3909-1&lt;br&gt;施設分類：障がい者福祉施設 &lt;br&gt;TEL：0972-28-7333&lt;br&gt;：種別：短期入所事業所&lt;br&gt;：事業者：(社福)大分県社会福祉事業団&lt;br&gt;：&lt;br&gt;]]&gt;&lt;/description&gt;&lt;Style&gt;&lt;IconStyle&gt;&lt;color&gt;FFFFFFFF&lt;/color&gt;&lt;scale&gt;1&lt;/scale&gt;&lt;heading&gt;0&lt;/heading&gt;&lt;Icon&gt;&lt;href&gt;https://cyberjapandata.gsi.go.jp/portal/sys/v4/symbols/506.png&lt;/href&gt;&lt;/Icon&gt;&lt;/IconStyle&gt;&lt;/Style&gt;&lt;Point&gt;&lt;coordinates&gt;131.878176090469,32.9137771977173&lt;/coordinates&gt;&lt;/Point&gt;&lt;/Placemark&gt;</v>
      </c>
    </row>
    <row r="519" spans="1:51">
      <c r="A519" s="198">
        <v>514</v>
      </c>
      <c r="B519" s="211" t="s">
        <v>5102</v>
      </c>
      <c r="C519" s="4" t="str">
        <f t="shared" ref="C519:C582" si="107">B$5&amp;"："&amp;B519&amp;"&lt;br&gt;"&amp;J$5&amp;"："&amp;J519&amp;"&lt;br&gt;"&amp;I$5&amp;"："&amp;I519&amp;"&lt;br&gt;"&amp;K$5&amp;"："&amp;K519&amp;"&lt;br&gt;"&amp;L$5&amp;"："&amp;L519&amp;"&lt;br&gt;"&amp;M$5&amp;"："&amp;M519&amp;"&lt;br&gt;"&amp;N$5&amp;"："&amp;N519&amp;"&lt;br&gt;"</f>
        <v>名称：障福-25 ：ケアホームさわやか&lt;br&gt;住所：佐伯市東町12番9号&lt;br&gt;施設分類：障がい者福祉施設 &lt;br&gt;TEL：0972-22-2511&lt;br&gt;：種別：短期入所事業所&lt;br&gt;：事業者：(社福)県南福祉会&lt;br&gt;：&lt;br&gt;</v>
      </c>
      <c r="D519" s="211"/>
      <c r="E519" s="245"/>
      <c r="F519" s="202" t="s">
        <v>4804</v>
      </c>
      <c r="G519" s="202">
        <v>32.965815548257403</v>
      </c>
      <c r="H519" s="202">
        <v>131.90713212882201</v>
      </c>
      <c r="I519" s="245" t="s">
        <v>3579</v>
      </c>
      <c r="J519" s="245" t="s">
        <v>2514</v>
      </c>
      <c r="K519" s="240" t="s">
        <v>3632</v>
      </c>
      <c r="L519" s="240" t="s">
        <v>3657</v>
      </c>
      <c r="M519" s="240" t="s">
        <v>3665</v>
      </c>
      <c r="N519" s="240"/>
      <c r="O519" s="4" t="s">
        <v>4343</v>
      </c>
      <c r="P519" s="246">
        <v>1</v>
      </c>
      <c r="Q519" s="246"/>
      <c r="R519" s="246" t="str">
        <f t="shared" si="104"/>
        <v>FFFFFFFF</v>
      </c>
      <c r="S519" s="202">
        <v>100</v>
      </c>
      <c r="T519" s="202">
        <v>100</v>
      </c>
      <c r="U519" s="202">
        <v>100</v>
      </c>
      <c r="V519" s="202">
        <v>100</v>
      </c>
      <c r="X519" s="242"/>
      <c r="Z519" s="239">
        <f t="shared" ref="Z519:Z582" si="108">IF(H519="",1,0)</f>
        <v>0</v>
      </c>
      <c r="AA519" s="253" t="s">
        <v>4179</v>
      </c>
      <c r="AB519" s="265" t="str">
        <f t="shared" si="98"/>
        <v>障福-25 ：ケアホームさわやか</v>
      </c>
      <c r="AC519" s="254" t="s">
        <v>4194</v>
      </c>
      <c r="AD519" s="254" t="s">
        <v>4181</v>
      </c>
      <c r="AE519" s="254">
        <f t="shared" si="99"/>
        <v>0</v>
      </c>
      <c r="AF519" s="254" t="s">
        <v>4182</v>
      </c>
      <c r="AG519" s="254" t="s">
        <v>4183</v>
      </c>
      <c r="AH519" s="74" t="str">
        <f t="shared" si="100"/>
        <v>名称：障福-25 ：ケアホームさわやか&lt;br&gt;住所：佐伯市東町12番9号&lt;br&gt;施設分類：障がい者福祉施設 &lt;br&gt;TEL：0972-22-2511&lt;br&gt;：種別：短期入所事業所&lt;br&gt;：事業者：(社福)県南福祉会&lt;br&gt;：&lt;br&gt;</v>
      </c>
      <c r="AI519" s="255" t="s">
        <v>4184</v>
      </c>
      <c r="AJ519" s="253" t="str">
        <f t="shared" si="105"/>
        <v>FFFFFFFF</v>
      </c>
      <c r="AK519" s="253" t="s">
        <v>4185</v>
      </c>
      <c r="AL519" s="265">
        <f t="shared" si="106"/>
        <v>1</v>
      </c>
      <c r="AM519" s="253" t="s">
        <v>4186</v>
      </c>
      <c r="AN519" s="253" t="s">
        <v>4187</v>
      </c>
      <c r="AO519" s="254">
        <f t="shared" ref="AO519:AO582" si="109">Q519</f>
        <v>0</v>
      </c>
      <c r="AP519" s="253" t="s">
        <v>4188</v>
      </c>
      <c r="AQ519" s="74" t="str">
        <f t="shared" si="101"/>
        <v>https://cyberjapandata.gsi.go.jp/portal/sys/v4/symbols/506.png</v>
      </c>
      <c r="AR519" s="254" t="s">
        <v>4189</v>
      </c>
      <c r="AS519" s="254" t="s">
        <v>4190</v>
      </c>
      <c r="AT519" s="265">
        <f t="shared" si="102"/>
        <v>131.90713212882201</v>
      </c>
      <c r="AU519" s="254" t="s">
        <v>4191</v>
      </c>
      <c r="AV519" s="265">
        <f t="shared" si="103"/>
        <v>32.965815548257403</v>
      </c>
      <c r="AW519" s="254" t="s">
        <v>4192</v>
      </c>
      <c r="AX519" s="254" t="s">
        <v>4193</v>
      </c>
      <c r="AY519" s="244" t="str">
        <f t="shared" ref="AY519:AY582" si="110">IF(AB519=0,"",IF(Z519=1,CONCATENATE(AA519,AB519,AC519,AD519,AE519,AF519,AG519,AH519,AI519,AJ519,AK519,AL519,AM519,AN519,AO519,AP519,AQ519,AR519,AX519),CONCATENATE(AA519,AB519,AC519,AG519,AH519,AI519,AJ519,AK519,AL519,AM519,AN519,AO519,AP519,AQ519,AR519,AS519,AT519,AU519,AV519,AW519,AX519)))</f>
        <v>&lt;Placemark&gt;&lt;name&gt;障福-25 ：ケアホームさわやか&lt;/name&gt;&lt;Snippet maxLines="0"&gt;&lt;/Snippet&gt;&lt;description&gt;&lt;![CDATA[名称：障福-25 ：ケアホームさわやか&lt;br&gt;住所：佐伯市東町12番9号&lt;br&gt;施設分類：障がい者福祉施設 &lt;br&gt;TEL：0972-22-2511&lt;br&gt;：種別：短期入所事業所&lt;br&gt;：事業者：(社福)県南福祉会&lt;br&gt;：&lt;br&gt;]]&gt;&lt;/description&gt;&lt;Style&gt;&lt;IconStyle&gt;&lt;color&gt;FFFFFFFF&lt;/color&gt;&lt;scale&gt;1&lt;/scale&gt;&lt;heading&gt;0&lt;/heading&gt;&lt;Icon&gt;&lt;href&gt;https://cyberjapandata.gsi.go.jp/portal/sys/v4/symbols/506.png&lt;/href&gt;&lt;/Icon&gt;&lt;/IconStyle&gt;&lt;/Style&gt;&lt;Point&gt;&lt;coordinates&gt;131.907132128822,32.9658155482574&lt;/coordinates&gt;&lt;/Point&gt;&lt;/Placemark&gt;</v>
      </c>
    </row>
    <row r="520" spans="1:51">
      <c r="A520" s="198">
        <v>515</v>
      </c>
      <c r="B520" s="211" t="s">
        <v>5101</v>
      </c>
      <c r="C520" s="4" t="str">
        <f t="shared" si="107"/>
        <v>名称：障福-26 ： ゆめあーる&lt;br&gt;住所：佐伯市長良字小島4916番地2 &lt;br&gt;施設分類：障がい者福祉施設 &lt;br&gt;TEL：0972-29-5252&lt;br&gt;：種別：短期入所事業所&lt;br&gt;：事業者：(福)県南福祉会&lt;br&gt;：&lt;br&gt;</v>
      </c>
      <c r="D520" s="211"/>
      <c r="E520" s="202"/>
      <c r="F520" s="202" t="s">
        <v>4805</v>
      </c>
      <c r="G520" s="202">
        <v>32.935314316516802</v>
      </c>
      <c r="H520" s="202">
        <v>131.90772157369</v>
      </c>
      <c r="I520" s="202" t="s">
        <v>3579</v>
      </c>
      <c r="J520" s="202" t="s">
        <v>3633</v>
      </c>
      <c r="K520" s="240" t="s">
        <v>3626</v>
      </c>
      <c r="L520" s="240" t="s">
        <v>3657</v>
      </c>
      <c r="M520" s="240" t="s">
        <v>3674</v>
      </c>
      <c r="N520" s="240"/>
      <c r="O520" s="4" t="s">
        <v>4343</v>
      </c>
      <c r="P520" s="246">
        <v>1</v>
      </c>
      <c r="Q520" s="246"/>
      <c r="R520" s="246" t="str">
        <f t="shared" si="104"/>
        <v>FFFFFFFF</v>
      </c>
      <c r="S520" s="202">
        <v>100</v>
      </c>
      <c r="T520" s="202">
        <v>100</v>
      </c>
      <c r="U520" s="202">
        <v>100</v>
      </c>
      <c r="V520" s="202">
        <v>100</v>
      </c>
      <c r="X520" s="242"/>
      <c r="Z520" s="239">
        <f t="shared" si="108"/>
        <v>0</v>
      </c>
      <c r="AA520" s="253" t="s">
        <v>4179</v>
      </c>
      <c r="AB520" s="265" t="str">
        <f t="shared" ref="AB520:AB583" si="111">B520</f>
        <v>障福-26 ： ゆめあーる</v>
      </c>
      <c r="AC520" s="254" t="s">
        <v>4194</v>
      </c>
      <c r="AD520" s="254" t="s">
        <v>4181</v>
      </c>
      <c r="AE520" s="254">
        <f t="shared" ref="AE520:AE583" si="112">D520</f>
        <v>0</v>
      </c>
      <c r="AF520" s="254" t="s">
        <v>4182</v>
      </c>
      <c r="AG520" s="254" t="s">
        <v>4183</v>
      </c>
      <c r="AH520" s="74" t="str">
        <f t="shared" ref="AH520:AH583" si="113">C520</f>
        <v>名称：障福-26 ： ゆめあーる&lt;br&gt;住所：佐伯市長良字小島4916番地2 &lt;br&gt;施設分類：障がい者福祉施設 &lt;br&gt;TEL：0972-29-5252&lt;br&gt;：種別：短期入所事業所&lt;br&gt;：事業者：(福)県南福祉会&lt;br&gt;：&lt;br&gt;</v>
      </c>
      <c r="AI520" s="255" t="s">
        <v>4184</v>
      </c>
      <c r="AJ520" s="253" t="str">
        <f t="shared" si="105"/>
        <v>FFFFFFFF</v>
      </c>
      <c r="AK520" s="253" t="s">
        <v>4185</v>
      </c>
      <c r="AL520" s="265">
        <f t="shared" si="106"/>
        <v>1</v>
      </c>
      <c r="AM520" s="253" t="s">
        <v>4186</v>
      </c>
      <c r="AN520" s="253" t="s">
        <v>4187</v>
      </c>
      <c r="AO520" s="254">
        <f t="shared" si="109"/>
        <v>0</v>
      </c>
      <c r="AP520" s="253" t="s">
        <v>4188</v>
      </c>
      <c r="AQ520" s="74" t="str">
        <f t="shared" ref="AQ520:AQ583" si="114">O520</f>
        <v>https://cyberjapandata.gsi.go.jp/portal/sys/v4/symbols/506.png</v>
      </c>
      <c r="AR520" s="254" t="s">
        <v>4189</v>
      </c>
      <c r="AS520" s="254" t="s">
        <v>4190</v>
      </c>
      <c r="AT520" s="265">
        <f t="shared" ref="AT520:AT583" si="115">H520</f>
        <v>131.90772157369</v>
      </c>
      <c r="AU520" s="254" t="s">
        <v>4191</v>
      </c>
      <c r="AV520" s="265">
        <f t="shared" ref="AV520:AV583" si="116">G520</f>
        <v>32.935314316516802</v>
      </c>
      <c r="AW520" s="254" t="s">
        <v>4192</v>
      </c>
      <c r="AX520" s="254" t="s">
        <v>4193</v>
      </c>
      <c r="AY520" s="244" t="str">
        <f t="shared" si="110"/>
        <v>&lt;Placemark&gt;&lt;name&gt;障福-26 ： ゆめあーる&lt;/name&gt;&lt;Snippet maxLines="0"&gt;&lt;/Snippet&gt;&lt;description&gt;&lt;![CDATA[名称：障福-26 ： ゆめあーる&lt;br&gt;住所：佐伯市長良字小島4916番地2 &lt;br&gt;施設分類：障がい者福祉施設 &lt;br&gt;TEL：0972-29-5252&lt;br&gt;：種別：短期入所事業所&lt;br&gt;：事業者：(福)県南福祉会&lt;br&gt;：&lt;br&gt;]]&gt;&lt;/description&gt;&lt;Style&gt;&lt;IconStyle&gt;&lt;color&gt;FFFFFFFF&lt;/color&gt;&lt;scale&gt;1&lt;/scale&gt;&lt;heading&gt;0&lt;/heading&gt;&lt;Icon&gt;&lt;href&gt;https://cyberjapandata.gsi.go.jp/portal/sys/v4/symbols/506.png&lt;/href&gt;&lt;/Icon&gt;&lt;/IconStyle&gt;&lt;/Style&gt;&lt;Point&gt;&lt;coordinates&gt;131.90772157369,32.9353143165168&lt;/coordinates&gt;&lt;/Point&gt;&lt;/Placemark&gt;</v>
      </c>
    </row>
    <row r="521" spans="1:51">
      <c r="A521" s="198">
        <v>516</v>
      </c>
      <c r="B521" s="211" t="s">
        <v>5100</v>
      </c>
      <c r="C521" s="4" t="str">
        <f t="shared" si="107"/>
        <v>名称：障福-27 ：グループホームさわやか&lt;br&gt;住所：佐伯市中江町4番19号&lt;br&gt;施設分類：障がい者福祉施設 &lt;br&gt;TEL：0972-22-6011&lt;br&gt;：種別：共同生活援助&lt;br&gt;：事業者：(社福)県南福祉会&lt;br&gt;：&lt;br&gt;</v>
      </c>
      <c r="D521" s="211"/>
      <c r="E521" s="202"/>
      <c r="F521" s="202" t="s">
        <v>4806</v>
      </c>
      <c r="G521" s="202">
        <v>32.965354419727397</v>
      </c>
      <c r="H521" s="202">
        <v>131.91319715038401</v>
      </c>
      <c r="I521" s="202" t="s">
        <v>3579</v>
      </c>
      <c r="J521" s="202" t="s">
        <v>2521</v>
      </c>
      <c r="K521" s="240" t="s">
        <v>2522</v>
      </c>
      <c r="L521" s="240" t="s">
        <v>3658</v>
      </c>
      <c r="M521" s="240" t="s">
        <v>3665</v>
      </c>
      <c r="N521" s="240"/>
      <c r="O521" s="4" t="s">
        <v>4343</v>
      </c>
      <c r="P521" s="246">
        <v>1</v>
      </c>
      <c r="Q521" s="246"/>
      <c r="R521" s="246" t="str">
        <f t="shared" si="104"/>
        <v>FFFFFFFF</v>
      </c>
      <c r="S521" s="202">
        <v>100</v>
      </c>
      <c r="T521" s="202">
        <v>100</v>
      </c>
      <c r="U521" s="202">
        <v>100</v>
      </c>
      <c r="V521" s="202">
        <v>100</v>
      </c>
      <c r="X521" s="242"/>
      <c r="Z521" s="239">
        <f t="shared" si="108"/>
        <v>0</v>
      </c>
      <c r="AA521" s="253" t="s">
        <v>4179</v>
      </c>
      <c r="AB521" s="265" t="str">
        <f t="shared" si="111"/>
        <v>障福-27 ：グループホームさわやか</v>
      </c>
      <c r="AC521" s="254" t="s">
        <v>4194</v>
      </c>
      <c r="AD521" s="254" t="s">
        <v>4181</v>
      </c>
      <c r="AE521" s="254">
        <f t="shared" si="112"/>
        <v>0</v>
      </c>
      <c r="AF521" s="254" t="s">
        <v>4182</v>
      </c>
      <c r="AG521" s="254" t="s">
        <v>4183</v>
      </c>
      <c r="AH521" s="74" t="str">
        <f t="shared" si="113"/>
        <v>名称：障福-27 ：グループホームさわやか&lt;br&gt;住所：佐伯市中江町4番19号&lt;br&gt;施設分類：障がい者福祉施設 &lt;br&gt;TEL：0972-22-6011&lt;br&gt;：種別：共同生活援助&lt;br&gt;：事業者：(社福)県南福祉会&lt;br&gt;：&lt;br&gt;</v>
      </c>
      <c r="AI521" s="255" t="s">
        <v>4184</v>
      </c>
      <c r="AJ521" s="253" t="str">
        <f t="shared" si="105"/>
        <v>FFFFFFFF</v>
      </c>
      <c r="AK521" s="253" t="s">
        <v>4185</v>
      </c>
      <c r="AL521" s="265">
        <f t="shared" si="106"/>
        <v>1</v>
      </c>
      <c r="AM521" s="253" t="s">
        <v>4186</v>
      </c>
      <c r="AN521" s="253" t="s">
        <v>4187</v>
      </c>
      <c r="AO521" s="254">
        <f t="shared" si="109"/>
        <v>0</v>
      </c>
      <c r="AP521" s="253" t="s">
        <v>4188</v>
      </c>
      <c r="AQ521" s="74" t="str">
        <f t="shared" si="114"/>
        <v>https://cyberjapandata.gsi.go.jp/portal/sys/v4/symbols/506.png</v>
      </c>
      <c r="AR521" s="254" t="s">
        <v>4189</v>
      </c>
      <c r="AS521" s="254" t="s">
        <v>4190</v>
      </c>
      <c r="AT521" s="265">
        <f t="shared" si="115"/>
        <v>131.91319715038401</v>
      </c>
      <c r="AU521" s="254" t="s">
        <v>4191</v>
      </c>
      <c r="AV521" s="265">
        <f t="shared" si="116"/>
        <v>32.965354419727397</v>
      </c>
      <c r="AW521" s="254" t="s">
        <v>4192</v>
      </c>
      <c r="AX521" s="254" t="s">
        <v>4193</v>
      </c>
      <c r="AY521" s="244" t="str">
        <f t="shared" si="110"/>
        <v>&lt;Placemark&gt;&lt;name&gt;障福-27 ：グループホームさわやか&lt;/name&gt;&lt;Snippet maxLines="0"&gt;&lt;/Snippet&gt;&lt;description&gt;&lt;![CDATA[名称：障福-27 ：グループホームさわやか&lt;br&gt;住所：佐伯市中江町4番19号&lt;br&gt;施設分類：障がい者福祉施設 &lt;br&gt;TEL：0972-22-6011&lt;br&gt;：種別：共同生活援助&lt;br&gt;：事業者：(社福)県南福祉会&lt;br&gt;：&lt;br&gt;]]&gt;&lt;/description&gt;&lt;Style&gt;&lt;IconStyle&gt;&lt;color&gt;FFFFFFFF&lt;/color&gt;&lt;scale&gt;1&lt;/scale&gt;&lt;heading&gt;0&lt;/heading&gt;&lt;Icon&gt;&lt;href&gt;https://cyberjapandata.gsi.go.jp/portal/sys/v4/symbols/506.png&lt;/href&gt;&lt;/Icon&gt;&lt;/IconStyle&gt;&lt;/Style&gt;&lt;Point&gt;&lt;coordinates&gt;131.913197150384,32.9653544197274&lt;/coordinates&gt;&lt;/Point&gt;&lt;/Placemark&gt;</v>
      </c>
    </row>
    <row r="522" spans="1:51">
      <c r="A522" s="198">
        <v>517</v>
      </c>
      <c r="B522" s="211" t="s">
        <v>5099</v>
      </c>
      <c r="C522" s="4" t="str">
        <f t="shared" si="107"/>
        <v>名称：障福-28 ：ライフサポートなおみ&lt;br&gt;住所：佐伯市堅田3909-1&lt;br&gt;施設分類：障がい者福祉施設 &lt;br&gt;TEL：0972-28-7333&lt;br&gt;：種別：共同生活援助&lt;br&gt;：事業者：(社福)大分県社会福祉事業団&lt;br&gt;：&lt;br&gt;</v>
      </c>
      <c r="D522" s="211"/>
      <c r="E522" s="202"/>
      <c r="F522" s="202" t="s">
        <v>4807</v>
      </c>
      <c r="G522" s="202">
        <v>32.9137596843387</v>
      </c>
      <c r="H522" s="202">
        <v>131.878428339274</v>
      </c>
      <c r="I522" s="202" t="s">
        <v>3579</v>
      </c>
      <c r="J522" s="202" t="s">
        <v>2450</v>
      </c>
      <c r="K522" s="240" t="s">
        <v>1822</v>
      </c>
      <c r="L522" s="240" t="s">
        <v>3658</v>
      </c>
      <c r="M522" s="240" t="s">
        <v>3663</v>
      </c>
      <c r="N522" s="240"/>
      <c r="O522" s="4" t="s">
        <v>4343</v>
      </c>
      <c r="P522" s="246">
        <v>1</v>
      </c>
      <c r="Q522" s="246"/>
      <c r="R522" s="246" t="str">
        <f t="shared" si="104"/>
        <v>FFFFFFFF</v>
      </c>
      <c r="S522" s="202">
        <v>100</v>
      </c>
      <c r="T522" s="202">
        <v>100</v>
      </c>
      <c r="U522" s="202">
        <v>100</v>
      </c>
      <c r="V522" s="202">
        <v>100</v>
      </c>
      <c r="X522" s="242"/>
      <c r="Z522" s="239">
        <f t="shared" si="108"/>
        <v>0</v>
      </c>
      <c r="AA522" s="253" t="s">
        <v>4179</v>
      </c>
      <c r="AB522" s="265" t="str">
        <f t="shared" si="111"/>
        <v>障福-28 ：ライフサポートなおみ</v>
      </c>
      <c r="AC522" s="254" t="s">
        <v>4194</v>
      </c>
      <c r="AD522" s="254" t="s">
        <v>4181</v>
      </c>
      <c r="AE522" s="254">
        <f t="shared" si="112"/>
        <v>0</v>
      </c>
      <c r="AF522" s="254" t="s">
        <v>4182</v>
      </c>
      <c r="AG522" s="254" t="s">
        <v>4183</v>
      </c>
      <c r="AH522" s="74" t="str">
        <f t="shared" si="113"/>
        <v>名称：障福-28 ：ライフサポートなおみ&lt;br&gt;住所：佐伯市堅田3909-1&lt;br&gt;施設分類：障がい者福祉施設 &lt;br&gt;TEL：0972-28-7333&lt;br&gt;：種別：共同生活援助&lt;br&gt;：事業者：(社福)大分県社会福祉事業団&lt;br&gt;：&lt;br&gt;</v>
      </c>
      <c r="AI522" s="255" t="s">
        <v>4184</v>
      </c>
      <c r="AJ522" s="253" t="str">
        <f t="shared" si="105"/>
        <v>FFFFFFFF</v>
      </c>
      <c r="AK522" s="253" t="s">
        <v>4185</v>
      </c>
      <c r="AL522" s="265">
        <f t="shared" si="106"/>
        <v>1</v>
      </c>
      <c r="AM522" s="253" t="s">
        <v>4186</v>
      </c>
      <c r="AN522" s="253" t="s">
        <v>4187</v>
      </c>
      <c r="AO522" s="254">
        <f t="shared" si="109"/>
        <v>0</v>
      </c>
      <c r="AP522" s="253" t="s">
        <v>4188</v>
      </c>
      <c r="AQ522" s="74" t="str">
        <f t="shared" si="114"/>
        <v>https://cyberjapandata.gsi.go.jp/portal/sys/v4/symbols/506.png</v>
      </c>
      <c r="AR522" s="254" t="s">
        <v>4189</v>
      </c>
      <c r="AS522" s="254" t="s">
        <v>4190</v>
      </c>
      <c r="AT522" s="265">
        <f t="shared" si="115"/>
        <v>131.878428339274</v>
      </c>
      <c r="AU522" s="254" t="s">
        <v>4191</v>
      </c>
      <c r="AV522" s="265">
        <f t="shared" si="116"/>
        <v>32.9137596843387</v>
      </c>
      <c r="AW522" s="254" t="s">
        <v>4192</v>
      </c>
      <c r="AX522" s="254" t="s">
        <v>4193</v>
      </c>
      <c r="AY522" s="244" t="str">
        <f t="shared" si="110"/>
        <v>&lt;Placemark&gt;&lt;name&gt;障福-28 ：ライフサポートなおみ&lt;/name&gt;&lt;Snippet maxLines="0"&gt;&lt;/Snippet&gt;&lt;description&gt;&lt;![CDATA[名称：障福-28 ：ライフサポートなおみ&lt;br&gt;住所：佐伯市堅田3909-1&lt;br&gt;施設分類：障がい者福祉施設 &lt;br&gt;TEL：0972-28-7333&lt;br&gt;：種別：共同生活援助&lt;br&gt;：事業者：(社福)大分県社会福祉事業団&lt;br&gt;：&lt;br&gt;]]&gt;&lt;/description&gt;&lt;Style&gt;&lt;IconStyle&gt;&lt;color&gt;FFFFFFFF&lt;/color&gt;&lt;scale&gt;1&lt;/scale&gt;&lt;heading&gt;0&lt;/heading&gt;&lt;Icon&gt;&lt;href&gt;https://cyberjapandata.gsi.go.jp/portal/sys/v4/symbols/506.png&lt;/href&gt;&lt;/Icon&gt;&lt;/IconStyle&gt;&lt;/Style&gt;&lt;Point&gt;&lt;coordinates&gt;131.878428339274,32.9137596843387&lt;/coordinates&gt;&lt;/Point&gt;&lt;/Placemark&gt;</v>
      </c>
    </row>
    <row r="523" spans="1:51">
      <c r="A523" s="198">
        <v>518</v>
      </c>
      <c r="B523" s="211" t="s">
        <v>5098</v>
      </c>
      <c r="C523" s="4" t="str">
        <f t="shared" si="107"/>
        <v>名称：障福-29 ：グループホーム番匠の家&lt;br&gt;住所：佐伯市弥生大字門田字沖田169番地の1&lt;br&gt;施設分類：障がい者福祉施設 &lt;br&gt;TEL：0972-46-2482&lt;br&gt;：種別：共同生活援助&lt;br&gt;：事業者：(社福)翔南会&lt;br&gt;：&lt;br&gt;</v>
      </c>
      <c r="D523" s="211"/>
      <c r="E523" s="202"/>
      <c r="F523" s="202" t="s">
        <v>4808</v>
      </c>
      <c r="G523" s="202">
        <v>32.948834690688599</v>
      </c>
      <c r="H523" s="202">
        <v>131.84243967845401</v>
      </c>
      <c r="I523" s="202" t="s">
        <v>3579</v>
      </c>
      <c r="J523" s="202" t="s">
        <v>2526</v>
      </c>
      <c r="K523" s="240" t="s">
        <v>2527</v>
      </c>
      <c r="L523" s="240" t="s">
        <v>3658</v>
      </c>
      <c r="M523" s="240" t="s">
        <v>3666</v>
      </c>
      <c r="N523" s="240"/>
      <c r="O523" s="4" t="s">
        <v>4343</v>
      </c>
      <c r="P523" s="246">
        <v>1</v>
      </c>
      <c r="Q523" s="246"/>
      <c r="R523" s="246" t="str">
        <f t="shared" si="104"/>
        <v>FFFFFFFF</v>
      </c>
      <c r="S523" s="202">
        <v>100</v>
      </c>
      <c r="T523" s="202">
        <v>100</v>
      </c>
      <c r="U523" s="202">
        <v>100</v>
      </c>
      <c r="V523" s="202">
        <v>100</v>
      </c>
      <c r="X523" s="242"/>
      <c r="Z523" s="239">
        <f t="shared" si="108"/>
        <v>0</v>
      </c>
      <c r="AA523" s="253" t="s">
        <v>4179</v>
      </c>
      <c r="AB523" s="265" t="str">
        <f t="shared" si="111"/>
        <v>障福-29 ：グループホーム番匠の家</v>
      </c>
      <c r="AC523" s="254" t="s">
        <v>4194</v>
      </c>
      <c r="AD523" s="254" t="s">
        <v>4181</v>
      </c>
      <c r="AE523" s="254">
        <f t="shared" si="112"/>
        <v>0</v>
      </c>
      <c r="AF523" s="254" t="s">
        <v>4182</v>
      </c>
      <c r="AG523" s="254" t="s">
        <v>4183</v>
      </c>
      <c r="AH523" s="74" t="str">
        <f t="shared" si="113"/>
        <v>名称：障福-29 ：グループホーム番匠の家&lt;br&gt;住所：佐伯市弥生大字門田字沖田169番地の1&lt;br&gt;施設分類：障がい者福祉施設 &lt;br&gt;TEL：0972-46-2482&lt;br&gt;：種別：共同生活援助&lt;br&gt;：事業者：(社福)翔南会&lt;br&gt;：&lt;br&gt;</v>
      </c>
      <c r="AI523" s="255" t="s">
        <v>4184</v>
      </c>
      <c r="AJ523" s="253" t="str">
        <f t="shared" si="105"/>
        <v>FFFFFFFF</v>
      </c>
      <c r="AK523" s="253" t="s">
        <v>4185</v>
      </c>
      <c r="AL523" s="265">
        <f t="shared" si="106"/>
        <v>1</v>
      </c>
      <c r="AM523" s="253" t="s">
        <v>4186</v>
      </c>
      <c r="AN523" s="253" t="s">
        <v>4187</v>
      </c>
      <c r="AO523" s="254">
        <f t="shared" si="109"/>
        <v>0</v>
      </c>
      <c r="AP523" s="253" t="s">
        <v>4188</v>
      </c>
      <c r="AQ523" s="74" t="str">
        <f t="shared" si="114"/>
        <v>https://cyberjapandata.gsi.go.jp/portal/sys/v4/symbols/506.png</v>
      </c>
      <c r="AR523" s="254" t="s">
        <v>4189</v>
      </c>
      <c r="AS523" s="254" t="s">
        <v>4190</v>
      </c>
      <c r="AT523" s="265">
        <f t="shared" si="115"/>
        <v>131.84243967845401</v>
      </c>
      <c r="AU523" s="254" t="s">
        <v>4191</v>
      </c>
      <c r="AV523" s="265">
        <f t="shared" si="116"/>
        <v>32.948834690688599</v>
      </c>
      <c r="AW523" s="254" t="s">
        <v>4192</v>
      </c>
      <c r="AX523" s="254" t="s">
        <v>4193</v>
      </c>
      <c r="AY523" s="244" t="str">
        <f t="shared" si="110"/>
        <v>&lt;Placemark&gt;&lt;name&gt;障福-29 ：グループホーム番匠の家&lt;/name&gt;&lt;Snippet maxLines="0"&gt;&lt;/Snippet&gt;&lt;description&gt;&lt;![CDATA[名称：障福-29 ：グループホーム番匠の家&lt;br&gt;住所：佐伯市弥生大字門田字沖田169番地の1&lt;br&gt;施設分類：障がい者福祉施設 &lt;br&gt;TEL：0972-46-2482&lt;br&gt;：種別：共同生活援助&lt;br&gt;：事業者：(社福)翔南会&lt;br&gt;：&lt;br&gt;]]&gt;&lt;/description&gt;&lt;Style&gt;&lt;IconStyle&gt;&lt;color&gt;FFFFFFFF&lt;/color&gt;&lt;scale&gt;1&lt;/scale&gt;&lt;heading&gt;0&lt;/heading&gt;&lt;Icon&gt;&lt;href&gt;https://cyberjapandata.gsi.go.jp/portal/sys/v4/symbols/506.png&lt;/href&gt;&lt;/Icon&gt;&lt;/IconStyle&gt;&lt;/Style&gt;&lt;Point&gt;&lt;coordinates&gt;131.842439678454,32.9488346906886&lt;/coordinates&gt;&lt;/Point&gt;&lt;/Placemark&gt;</v>
      </c>
    </row>
    <row r="524" spans="1:51">
      <c r="A524" s="198">
        <v>519</v>
      </c>
      <c r="B524" s="211" t="s">
        <v>5097</v>
      </c>
      <c r="C524" s="4" t="str">
        <f t="shared" si="107"/>
        <v>名称：障福-30 ：ケアホームバンブーの森&lt;br&gt;住所：佐伯市稲垣1085番20号&lt;br&gt;施設分類：障がい者福祉施設 &lt;br&gt;TEL：0972-22-7250&lt;br&gt;：種別：共同生活援助&lt;br&gt;：事業者：(社福)希望の森&lt;br&gt;：&lt;br&gt;</v>
      </c>
      <c r="D524" s="211"/>
      <c r="E524" s="202"/>
      <c r="F524" s="202" t="s">
        <v>4809</v>
      </c>
      <c r="G524" s="202">
        <v>32.9544154032017</v>
      </c>
      <c r="H524" s="202">
        <v>131.87049517780699</v>
      </c>
      <c r="I524" s="202" t="s">
        <v>3579</v>
      </c>
      <c r="J524" s="202" t="s">
        <v>2530</v>
      </c>
      <c r="K524" s="240" t="s">
        <v>3634</v>
      </c>
      <c r="L524" s="240" t="s">
        <v>3658</v>
      </c>
      <c r="M524" s="240" t="s">
        <v>3669</v>
      </c>
      <c r="N524" s="240"/>
      <c r="O524" s="4" t="s">
        <v>4343</v>
      </c>
      <c r="P524" s="246">
        <v>1</v>
      </c>
      <c r="Q524" s="246"/>
      <c r="R524" s="246" t="str">
        <f t="shared" si="104"/>
        <v>FFFFFFFF</v>
      </c>
      <c r="S524" s="202">
        <v>100</v>
      </c>
      <c r="T524" s="202">
        <v>100</v>
      </c>
      <c r="U524" s="202">
        <v>100</v>
      </c>
      <c r="V524" s="202">
        <v>100</v>
      </c>
      <c r="X524" s="242"/>
      <c r="Z524" s="239">
        <f t="shared" si="108"/>
        <v>0</v>
      </c>
      <c r="AA524" s="253" t="s">
        <v>4179</v>
      </c>
      <c r="AB524" s="265" t="str">
        <f t="shared" si="111"/>
        <v>障福-30 ：ケアホームバンブーの森</v>
      </c>
      <c r="AC524" s="254" t="s">
        <v>4194</v>
      </c>
      <c r="AD524" s="254" t="s">
        <v>4181</v>
      </c>
      <c r="AE524" s="254">
        <f t="shared" si="112"/>
        <v>0</v>
      </c>
      <c r="AF524" s="254" t="s">
        <v>4182</v>
      </c>
      <c r="AG524" s="254" t="s">
        <v>4183</v>
      </c>
      <c r="AH524" s="74" t="str">
        <f t="shared" si="113"/>
        <v>名称：障福-30 ：ケアホームバンブーの森&lt;br&gt;住所：佐伯市稲垣1085番20号&lt;br&gt;施設分類：障がい者福祉施設 &lt;br&gt;TEL：0972-22-7250&lt;br&gt;：種別：共同生活援助&lt;br&gt;：事業者：(社福)希望の森&lt;br&gt;：&lt;br&gt;</v>
      </c>
      <c r="AI524" s="255" t="s">
        <v>4184</v>
      </c>
      <c r="AJ524" s="253" t="str">
        <f t="shared" si="105"/>
        <v>FFFFFFFF</v>
      </c>
      <c r="AK524" s="253" t="s">
        <v>4185</v>
      </c>
      <c r="AL524" s="265">
        <f t="shared" si="106"/>
        <v>1</v>
      </c>
      <c r="AM524" s="253" t="s">
        <v>4186</v>
      </c>
      <c r="AN524" s="253" t="s">
        <v>4187</v>
      </c>
      <c r="AO524" s="254">
        <f t="shared" si="109"/>
        <v>0</v>
      </c>
      <c r="AP524" s="253" t="s">
        <v>4188</v>
      </c>
      <c r="AQ524" s="74" t="str">
        <f t="shared" si="114"/>
        <v>https://cyberjapandata.gsi.go.jp/portal/sys/v4/symbols/506.png</v>
      </c>
      <c r="AR524" s="254" t="s">
        <v>4189</v>
      </c>
      <c r="AS524" s="254" t="s">
        <v>4190</v>
      </c>
      <c r="AT524" s="265">
        <f t="shared" si="115"/>
        <v>131.87049517780699</v>
      </c>
      <c r="AU524" s="254" t="s">
        <v>4191</v>
      </c>
      <c r="AV524" s="265">
        <f t="shared" si="116"/>
        <v>32.9544154032017</v>
      </c>
      <c r="AW524" s="254" t="s">
        <v>4192</v>
      </c>
      <c r="AX524" s="254" t="s">
        <v>4193</v>
      </c>
      <c r="AY524" s="244" t="str">
        <f t="shared" si="110"/>
        <v>&lt;Placemark&gt;&lt;name&gt;障福-30 ：ケアホームバンブーの森&lt;/name&gt;&lt;Snippet maxLines="0"&gt;&lt;/Snippet&gt;&lt;description&gt;&lt;![CDATA[名称：障福-30 ：ケアホームバンブーの森&lt;br&gt;住所：佐伯市稲垣1085番20号&lt;br&gt;施設分類：障がい者福祉施設 &lt;br&gt;TEL：0972-22-7250&lt;br&gt;：種別：共同生活援助&lt;br&gt;：事業者：(社福)希望の森&lt;br&gt;：&lt;br&gt;]]&gt;&lt;/description&gt;&lt;Style&gt;&lt;IconStyle&gt;&lt;color&gt;FFFFFFFF&lt;/color&gt;&lt;scale&gt;1&lt;/scale&gt;&lt;heading&gt;0&lt;/heading&gt;&lt;Icon&gt;&lt;href&gt;https://cyberjapandata.gsi.go.jp/portal/sys/v4/symbols/506.png&lt;/href&gt;&lt;/Icon&gt;&lt;/IconStyle&gt;&lt;/Style&gt;&lt;Point&gt;&lt;coordinates&gt;131.870495177807,32.9544154032017&lt;/coordinates&gt;&lt;/Point&gt;&lt;/Placemark&gt;</v>
      </c>
    </row>
    <row r="525" spans="1:51">
      <c r="A525" s="198">
        <v>520</v>
      </c>
      <c r="B525" s="211" t="s">
        <v>5096</v>
      </c>
      <c r="C525" s="4" t="str">
        <f t="shared" si="107"/>
        <v>名称：障福-31 ：ケアホームブレーメンⅠ・Ⅱ&lt;br&gt;住所：城下東町9番8号AL2-23号&lt;br&gt;施設分類：障がい者福祉施設 &lt;br&gt;TEL：0972-22-7250&lt;br&gt;：種別：共同生活援助&lt;br&gt;：事業者：（社福）希望の森&lt;br&gt;：&lt;br&gt;</v>
      </c>
      <c r="D525" s="211"/>
      <c r="E525" s="245"/>
      <c r="F525" s="202" t="s">
        <v>4810</v>
      </c>
      <c r="G525" s="202">
        <v>32.962961475447003</v>
      </c>
      <c r="H525" s="202">
        <v>131.89527313263099</v>
      </c>
      <c r="I525" s="245" t="s">
        <v>3579</v>
      </c>
      <c r="J525" s="245" t="s">
        <v>2534</v>
      </c>
      <c r="K525" s="240" t="s">
        <v>3634</v>
      </c>
      <c r="L525" s="240" t="s">
        <v>3658</v>
      </c>
      <c r="M525" s="240" t="s">
        <v>3675</v>
      </c>
      <c r="N525" s="240"/>
      <c r="O525" s="4" t="s">
        <v>4343</v>
      </c>
      <c r="P525" s="246">
        <v>1</v>
      </c>
      <c r="Q525" s="246"/>
      <c r="R525" s="246" t="str">
        <f t="shared" si="104"/>
        <v>FFFFFFFF</v>
      </c>
      <c r="S525" s="202">
        <v>100</v>
      </c>
      <c r="T525" s="202">
        <v>100</v>
      </c>
      <c r="U525" s="202">
        <v>100</v>
      </c>
      <c r="V525" s="202">
        <v>100</v>
      </c>
      <c r="X525" s="242"/>
      <c r="Z525" s="239">
        <f t="shared" si="108"/>
        <v>0</v>
      </c>
      <c r="AA525" s="253" t="s">
        <v>4179</v>
      </c>
      <c r="AB525" s="265" t="str">
        <f t="shared" si="111"/>
        <v>障福-31 ：ケアホームブレーメンⅠ・Ⅱ</v>
      </c>
      <c r="AC525" s="254" t="s">
        <v>4194</v>
      </c>
      <c r="AD525" s="254" t="s">
        <v>4181</v>
      </c>
      <c r="AE525" s="254">
        <f t="shared" si="112"/>
        <v>0</v>
      </c>
      <c r="AF525" s="254" t="s">
        <v>4182</v>
      </c>
      <c r="AG525" s="254" t="s">
        <v>4183</v>
      </c>
      <c r="AH525" s="74" t="str">
        <f t="shared" si="113"/>
        <v>名称：障福-31 ：ケアホームブレーメンⅠ・Ⅱ&lt;br&gt;住所：城下東町9番8号AL2-23号&lt;br&gt;施設分類：障がい者福祉施設 &lt;br&gt;TEL：0972-22-7250&lt;br&gt;：種別：共同生活援助&lt;br&gt;：事業者：（社福）希望の森&lt;br&gt;：&lt;br&gt;</v>
      </c>
      <c r="AI525" s="255" t="s">
        <v>4184</v>
      </c>
      <c r="AJ525" s="253" t="str">
        <f t="shared" si="105"/>
        <v>FFFFFFFF</v>
      </c>
      <c r="AK525" s="253" t="s">
        <v>4185</v>
      </c>
      <c r="AL525" s="265">
        <f t="shared" si="106"/>
        <v>1</v>
      </c>
      <c r="AM525" s="253" t="s">
        <v>4186</v>
      </c>
      <c r="AN525" s="253" t="s">
        <v>4187</v>
      </c>
      <c r="AO525" s="254">
        <f t="shared" si="109"/>
        <v>0</v>
      </c>
      <c r="AP525" s="253" t="s">
        <v>4188</v>
      </c>
      <c r="AQ525" s="74" t="str">
        <f t="shared" si="114"/>
        <v>https://cyberjapandata.gsi.go.jp/portal/sys/v4/symbols/506.png</v>
      </c>
      <c r="AR525" s="254" t="s">
        <v>4189</v>
      </c>
      <c r="AS525" s="254" t="s">
        <v>4190</v>
      </c>
      <c r="AT525" s="265">
        <f t="shared" si="115"/>
        <v>131.89527313263099</v>
      </c>
      <c r="AU525" s="254" t="s">
        <v>4191</v>
      </c>
      <c r="AV525" s="265">
        <f t="shared" si="116"/>
        <v>32.962961475447003</v>
      </c>
      <c r="AW525" s="254" t="s">
        <v>4192</v>
      </c>
      <c r="AX525" s="254" t="s">
        <v>4193</v>
      </c>
      <c r="AY525" s="244" t="str">
        <f t="shared" si="110"/>
        <v>&lt;Placemark&gt;&lt;name&gt;障福-31 ：ケアホームブレーメンⅠ・Ⅱ&lt;/name&gt;&lt;Snippet maxLines="0"&gt;&lt;/Snippet&gt;&lt;description&gt;&lt;![CDATA[名称：障福-31 ：ケアホームブレーメンⅠ・Ⅱ&lt;br&gt;住所：城下東町9番8号AL2-23号&lt;br&gt;施設分類：障がい者福祉施設 &lt;br&gt;TEL：0972-22-7250&lt;br&gt;：種別：共同生活援助&lt;br&gt;：事業者：（社福）希望の森&lt;br&gt;：&lt;br&gt;]]&gt;&lt;/description&gt;&lt;Style&gt;&lt;IconStyle&gt;&lt;color&gt;FFFFFFFF&lt;/color&gt;&lt;scale&gt;1&lt;/scale&gt;&lt;heading&gt;0&lt;/heading&gt;&lt;Icon&gt;&lt;href&gt;https://cyberjapandata.gsi.go.jp/portal/sys/v4/symbols/506.png&lt;/href&gt;&lt;/Icon&gt;&lt;/IconStyle&gt;&lt;/Style&gt;&lt;Point&gt;&lt;coordinates&gt;131.895273132631,32.962961475447&lt;/coordinates&gt;&lt;/Point&gt;&lt;/Placemark&gt;</v>
      </c>
    </row>
    <row r="526" spans="1:51">
      <c r="A526" s="198">
        <v>521</v>
      </c>
      <c r="B526" s="211" t="s">
        <v>5095</v>
      </c>
      <c r="C526" s="4" t="str">
        <f t="shared" si="107"/>
        <v>名称：障福-32 ：グループホームほっとハウス1号棟&lt;br&gt;住所：佐伯市大字池田 1316 番地 1 &lt;br&gt;施設分類：障がい者福祉施設 &lt;br&gt;TEL：0972-30-1593&lt;br&gt;：種別：共同生活援助&lt;br&gt;：事業者：(社福)青山２１&lt;br&gt;：&lt;br&gt;</v>
      </c>
      <c r="D526" s="211"/>
      <c r="E526" s="245"/>
      <c r="F526" s="202" t="s">
        <v>4811</v>
      </c>
      <c r="G526" s="202">
        <v>32.947720054744998</v>
      </c>
      <c r="H526" s="202">
        <v>131.890677700645</v>
      </c>
      <c r="I526" s="245" t="s">
        <v>3579</v>
      </c>
      <c r="J526" s="245" t="s">
        <v>2537</v>
      </c>
      <c r="K526" s="240" t="s">
        <v>3635</v>
      </c>
      <c r="L526" s="240" t="s">
        <v>3658</v>
      </c>
      <c r="M526" s="240" t="s">
        <v>3668</v>
      </c>
      <c r="N526" s="240"/>
      <c r="O526" s="4" t="s">
        <v>4343</v>
      </c>
      <c r="P526" s="246">
        <v>1</v>
      </c>
      <c r="Q526" s="246"/>
      <c r="R526" s="246" t="str">
        <f t="shared" si="104"/>
        <v>FFFFFFFF</v>
      </c>
      <c r="S526" s="202">
        <v>100</v>
      </c>
      <c r="T526" s="202">
        <v>100</v>
      </c>
      <c r="U526" s="202">
        <v>100</v>
      </c>
      <c r="V526" s="202">
        <v>100</v>
      </c>
      <c r="X526" s="242"/>
      <c r="Z526" s="239">
        <f t="shared" si="108"/>
        <v>0</v>
      </c>
      <c r="AA526" s="253" t="s">
        <v>4179</v>
      </c>
      <c r="AB526" s="265" t="str">
        <f t="shared" si="111"/>
        <v>障福-32 ：グループホームほっとハウス1号棟</v>
      </c>
      <c r="AC526" s="254" t="s">
        <v>4194</v>
      </c>
      <c r="AD526" s="254" t="s">
        <v>4181</v>
      </c>
      <c r="AE526" s="254">
        <f t="shared" si="112"/>
        <v>0</v>
      </c>
      <c r="AF526" s="254" t="s">
        <v>4182</v>
      </c>
      <c r="AG526" s="254" t="s">
        <v>4183</v>
      </c>
      <c r="AH526" s="74" t="str">
        <f t="shared" si="113"/>
        <v>名称：障福-32 ：グループホームほっとハウス1号棟&lt;br&gt;住所：佐伯市大字池田 1316 番地 1 &lt;br&gt;施設分類：障がい者福祉施設 &lt;br&gt;TEL：0972-30-1593&lt;br&gt;：種別：共同生活援助&lt;br&gt;：事業者：(社福)青山２１&lt;br&gt;：&lt;br&gt;</v>
      </c>
      <c r="AI526" s="255" t="s">
        <v>4184</v>
      </c>
      <c r="AJ526" s="253" t="str">
        <f t="shared" si="105"/>
        <v>FFFFFFFF</v>
      </c>
      <c r="AK526" s="253" t="s">
        <v>4185</v>
      </c>
      <c r="AL526" s="265">
        <f t="shared" si="106"/>
        <v>1</v>
      </c>
      <c r="AM526" s="253" t="s">
        <v>4186</v>
      </c>
      <c r="AN526" s="253" t="s">
        <v>4187</v>
      </c>
      <c r="AO526" s="254">
        <f t="shared" si="109"/>
        <v>0</v>
      </c>
      <c r="AP526" s="253" t="s">
        <v>4188</v>
      </c>
      <c r="AQ526" s="74" t="str">
        <f t="shared" si="114"/>
        <v>https://cyberjapandata.gsi.go.jp/portal/sys/v4/symbols/506.png</v>
      </c>
      <c r="AR526" s="254" t="s">
        <v>4189</v>
      </c>
      <c r="AS526" s="254" t="s">
        <v>4190</v>
      </c>
      <c r="AT526" s="265">
        <f t="shared" si="115"/>
        <v>131.890677700645</v>
      </c>
      <c r="AU526" s="254" t="s">
        <v>4191</v>
      </c>
      <c r="AV526" s="265">
        <f t="shared" si="116"/>
        <v>32.947720054744998</v>
      </c>
      <c r="AW526" s="254" t="s">
        <v>4192</v>
      </c>
      <c r="AX526" s="254" t="s">
        <v>4193</v>
      </c>
      <c r="AY526" s="244" t="str">
        <f t="shared" si="110"/>
        <v>&lt;Placemark&gt;&lt;name&gt;障福-32 ：グループホームほっとハウス1号棟&lt;/name&gt;&lt;Snippet maxLines="0"&gt;&lt;/Snippet&gt;&lt;description&gt;&lt;![CDATA[名称：障福-32 ：グループホームほっとハウス1号棟&lt;br&gt;住所：佐伯市大字池田 1316 番地 1 &lt;br&gt;施設分類：障がい者福祉施設 &lt;br&gt;TEL：0972-30-1593&lt;br&gt;：種別：共同生活援助&lt;br&gt;：事業者：(社福)青山２１&lt;br&gt;：&lt;br&gt;]]&gt;&lt;/description&gt;&lt;Style&gt;&lt;IconStyle&gt;&lt;color&gt;FFFFFFFF&lt;/color&gt;&lt;scale&gt;1&lt;/scale&gt;&lt;heading&gt;0&lt;/heading&gt;&lt;Icon&gt;&lt;href&gt;https://cyberjapandata.gsi.go.jp/portal/sys/v4/symbols/506.png&lt;/href&gt;&lt;/Icon&gt;&lt;/IconStyle&gt;&lt;/Style&gt;&lt;Point&gt;&lt;coordinates&gt;131.890677700645,32.947720054745&lt;/coordinates&gt;&lt;/Point&gt;&lt;/Placemark&gt;</v>
      </c>
    </row>
    <row r="527" spans="1:51">
      <c r="A527" s="198">
        <v>522</v>
      </c>
      <c r="B527" s="211" t="s">
        <v>5094</v>
      </c>
      <c r="C527" s="4" t="str">
        <f t="shared" si="107"/>
        <v>名称：障福-33 ：グループホームほっとハウス2号棟&lt;br&gt;住所：佐伯市鶴岡町3丁目17番6号&lt;br&gt;施設分類：障がい者福祉施設 &lt;br&gt;TEL：0972-30-1593&lt;br&gt;：種別：共同生活援助&lt;br&gt;：事業者：(社福)青山２１&lt;br&gt;：&lt;br&gt;</v>
      </c>
      <c r="D527" s="211"/>
      <c r="E527" s="202"/>
      <c r="F527" s="202" t="s">
        <v>4812</v>
      </c>
      <c r="G527" s="202">
        <v>32.961039115714399</v>
      </c>
      <c r="H527" s="202">
        <v>131.87959641361601</v>
      </c>
      <c r="I527" s="202" t="s">
        <v>3579</v>
      </c>
      <c r="J527" s="202" t="s">
        <v>2540</v>
      </c>
      <c r="K527" s="240" t="s">
        <v>3635</v>
      </c>
      <c r="L527" s="240" t="s">
        <v>3658</v>
      </c>
      <c r="M527" s="240" t="s">
        <v>3668</v>
      </c>
      <c r="N527" s="240"/>
      <c r="O527" s="4" t="s">
        <v>4343</v>
      </c>
      <c r="P527" s="246">
        <v>1</v>
      </c>
      <c r="Q527" s="246"/>
      <c r="R527" s="246" t="str">
        <f t="shared" si="104"/>
        <v>FFFFFFFF</v>
      </c>
      <c r="S527" s="202">
        <v>100</v>
      </c>
      <c r="T527" s="202">
        <v>100</v>
      </c>
      <c r="U527" s="202">
        <v>100</v>
      </c>
      <c r="V527" s="202">
        <v>100</v>
      </c>
      <c r="X527" s="242"/>
      <c r="Z527" s="239">
        <f t="shared" si="108"/>
        <v>0</v>
      </c>
      <c r="AA527" s="253" t="s">
        <v>4179</v>
      </c>
      <c r="AB527" s="265" t="str">
        <f t="shared" si="111"/>
        <v>障福-33 ：グループホームほっとハウス2号棟</v>
      </c>
      <c r="AC527" s="254" t="s">
        <v>4194</v>
      </c>
      <c r="AD527" s="254" t="s">
        <v>4181</v>
      </c>
      <c r="AE527" s="254">
        <f t="shared" si="112"/>
        <v>0</v>
      </c>
      <c r="AF527" s="254" t="s">
        <v>4182</v>
      </c>
      <c r="AG527" s="254" t="s">
        <v>4183</v>
      </c>
      <c r="AH527" s="74" t="str">
        <f t="shared" si="113"/>
        <v>名称：障福-33 ：グループホームほっとハウス2号棟&lt;br&gt;住所：佐伯市鶴岡町3丁目17番6号&lt;br&gt;施設分類：障がい者福祉施設 &lt;br&gt;TEL：0972-30-1593&lt;br&gt;：種別：共同生活援助&lt;br&gt;：事業者：(社福)青山２１&lt;br&gt;：&lt;br&gt;</v>
      </c>
      <c r="AI527" s="255" t="s">
        <v>4184</v>
      </c>
      <c r="AJ527" s="253" t="str">
        <f t="shared" si="105"/>
        <v>FFFFFFFF</v>
      </c>
      <c r="AK527" s="253" t="s">
        <v>4185</v>
      </c>
      <c r="AL527" s="265">
        <f t="shared" si="106"/>
        <v>1</v>
      </c>
      <c r="AM527" s="253" t="s">
        <v>4186</v>
      </c>
      <c r="AN527" s="253" t="s">
        <v>4187</v>
      </c>
      <c r="AO527" s="254">
        <f t="shared" si="109"/>
        <v>0</v>
      </c>
      <c r="AP527" s="253" t="s">
        <v>4188</v>
      </c>
      <c r="AQ527" s="74" t="str">
        <f t="shared" si="114"/>
        <v>https://cyberjapandata.gsi.go.jp/portal/sys/v4/symbols/506.png</v>
      </c>
      <c r="AR527" s="254" t="s">
        <v>4189</v>
      </c>
      <c r="AS527" s="254" t="s">
        <v>4190</v>
      </c>
      <c r="AT527" s="265">
        <f t="shared" si="115"/>
        <v>131.87959641361601</v>
      </c>
      <c r="AU527" s="254" t="s">
        <v>4191</v>
      </c>
      <c r="AV527" s="265">
        <f t="shared" si="116"/>
        <v>32.961039115714399</v>
      </c>
      <c r="AW527" s="254" t="s">
        <v>4192</v>
      </c>
      <c r="AX527" s="254" t="s">
        <v>4193</v>
      </c>
      <c r="AY527" s="244" t="str">
        <f t="shared" si="110"/>
        <v>&lt;Placemark&gt;&lt;name&gt;障福-33 ：グループホームほっとハウス2号棟&lt;/name&gt;&lt;Snippet maxLines="0"&gt;&lt;/Snippet&gt;&lt;description&gt;&lt;![CDATA[名称：障福-33 ：グループホームほっとハウス2号棟&lt;br&gt;住所：佐伯市鶴岡町3丁目17番6号&lt;br&gt;施設分類：障がい者福祉施設 &lt;br&gt;TEL：0972-30-1593&lt;br&gt;：種別：共同生活援助&lt;br&gt;：事業者：(社福)青山２１&lt;br&gt;：&lt;br&gt;]]&gt;&lt;/description&gt;&lt;Style&gt;&lt;IconStyle&gt;&lt;color&gt;FFFFFFFF&lt;/color&gt;&lt;scale&gt;1&lt;/scale&gt;&lt;heading&gt;0&lt;/heading&gt;&lt;Icon&gt;&lt;href&gt;https://cyberjapandata.gsi.go.jp/portal/sys/v4/symbols/506.png&lt;/href&gt;&lt;/Icon&gt;&lt;/IconStyle&gt;&lt;/Style&gt;&lt;Point&gt;&lt;coordinates&gt;131.879596413616,32.9610391157144&lt;/coordinates&gt;&lt;/Point&gt;&lt;/Placemark&gt;</v>
      </c>
    </row>
    <row r="528" spans="1:51">
      <c r="A528" s="198">
        <v>523</v>
      </c>
      <c r="B528" s="211" t="s">
        <v>5093</v>
      </c>
      <c r="C528" s="4" t="str">
        <f t="shared" si="107"/>
        <v>名称：障福-34 ：グループホーム　エール&lt;br&gt;住所：佐伯市6708番地1&lt;br&gt;施設分類：障がい者福祉施設 &lt;br&gt;TEL：0972-30-1545&lt;br&gt;：種別：共同生活援助&lt;br&gt;：事業者：特定非営利活動法人エール&lt;br&gt;：&lt;br&gt;</v>
      </c>
      <c r="D528" s="211"/>
      <c r="E528" s="202"/>
      <c r="F528" s="202" t="s">
        <v>4813</v>
      </c>
      <c r="G528" s="202">
        <v>32.950120995581202</v>
      </c>
      <c r="H528" s="202">
        <v>131.90505274079101</v>
      </c>
      <c r="I528" s="202" t="s">
        <v>3579</v>
      </c>
      <c r="J528" s="202" t="s">
        <v>2543</v>
      </c>
      <c r="K528" s="240" t="s">
        <v>3636</v>
      </c>
      <c r="L528" s="240" t="s">
        <v>3658</v>
      </c>
      <c r="M528" s="240" t="s">
        <v>3676</v>
      </c>
      <c r="N528" s="240"/>
      <c r="O528" s="4" t="s">
        <v>4343</v>
      </c>
      <c r="P528" s="246">
        <v>1</v>
      </c>
      <c r="Q528" s="246"/>
      <c r="R528" s="246" t="str">
        <f t="shared" si="104"/>
        <v>FFFFFFFF</v>
      </c>
      <c r="S528" s="202">
        <v>100</v>
      </c>
      <c r="T528" s="202">
        <v>100</v>
      </c>
      <c r="U528" s="202">
        <v>100</v>
      </c>
      <c r="V528" s="202">
        <v>100</v>
      </c>
      <c r="X528" s="242"/>
      <c r="Z528" s="239">
        <f t="shared" si="108"/>
        <v>0</v>
      </c>
      <c r="AA528" s="253" t="s">
        <v>4179</v>
      </c>
      <c r="AB528" s="265" t="str">
        <f t="shared" si="111"/>
        <v>障福-34 ：グループホーム　エール</v>
      </c>
      <c r="AC528" s="254" t="s">
        <v>4194</v>
      </c>
      <c r="AD528" s="254" t="s">
        <v>4181</v>
      </c>
      <c r="AE528" s="254">
        <f t="shared" si="112"/>
        <v>0</v>
      </c>
      <c r="AF528" s="254" t="s">
        <v>4182</v>
      </c>
      <c r="AG528" s="254" t="s">
        <v>4183</v>
      </c>
      <c r="AH528" s="74" t="str">
        <f t="shared" si="113"/>
        <v>名称：障福-34 ：グループホーム　エール&lt;br&gt;住所：佐伯市6708番地1&lt;br&gt;施設分類：障がい者福祉施設 &lt;br&gt;TEL：0972-30-1545&lt;br&gt;：種別：共同生活援助&lt;br&gt;：事業者：特定非営利活動法人エール&lt;br&gt;：&lt;br&gt;</v>
      </c>
      <c r="AI528" s="255" t="s">
        <v>4184</v>
      </c>
      <c r="AJ528" s="253" t="str">
        <f t="shared" si="105"/>
        <v>FFFFFFFF</v>
      </c>
      <c r="AK528" s="253" t="s">
        <v>4185</v>
      </c>
      <c r="AL528" s="265">
        <f t="shared" si="106"/>
        <v>1</v>
      </c>
      <c r="AM528" s="253" t="s">
        <v>4186</v>
      </c>
      <c r="AN528" s="253" t="s">
        <v>4187</v>
      </c>
      <c r="AO528" s="254">
        <f t="shared" si="109"/>
        <v>0</v>
      </c>
      <c r="AP528" s="253" t="s">
        <v>4188</v>
      </c>
      <c r="AQ528" s="74" t="str">
        <f t="shared" si="114"/>
        <v>https://cyberjapandata.gsi.go.jp/portal/sys/v4/symbols/506.png</v>
      </c>
      <c r="AR528" s="254" t="s">
        <v>4189</v>
      </c>
      <c r="AS528" s="254" t="s">
        <v>4190</v>
      </c>
      <c r="AT528" s="265">
        <f t="shared" si="115"/>
        <v>131.90505274079101</v>
      </c>
      <c r="AU528" s="254" t="s">
        <v>4191</v>
      </c>
      <c r="AV528" s="265">
        <f t="shared" si="116"/>
        <v>32.950120995581202</v>
      </c>
      <c r="AW528" s="254" t="s">
        <v>4192</v>
      </c>
      <c r="AX528" s="254" t="s">
        <v>4193</v>
      </c>
      <c r="AY528" s="244" t="str">
        <f t="shared" si="110"/>
        <v>&lt;Placemark&gt;&lt;name&gt;障福-34 ：グループホーム　エール&lt;/name&gt;&lt;Snippet maxLines="0"&gt;&lt;/Snippet&gt;&lt;description&gt;&lt;![CDATA[名称：障福-34 ：グループホーム　エール&lt;br&gt;住所：佐伯市6708番地1&lt;br&gt;施設分類：障がい者福祉施設 &lt;br&gt;TEL：0972-30-1545&lt;br&gt;：種別：共同生活援助&lt;br&gt;：事業者：特定非営利活動法人エール&lt;br&gt;：&lt;br&gt;]]&gt;&lt;/description&gt;&lt;Style&gt;&lt;IconStyle&gt;&lt;color&gt;FFFFFFFF&lt;/color&gt;&lt;scale&gt;1&lt;/scale&gt;&lt;heading&gt;0&lt;/heading&gt;&lt;Icon&gt;&lt;href&gt;https://cyberjapandata.gsi.go.jp/portal/sys/v4/symbols/506.png&lt;/href&gt;&lt;/Icon&gt;&lt;/IconStyle&gt;&lt;/Style&gt;&lt;Point&gt;&lt;coordinates&gt;131.905052740791,32.9501209955812&lt;/coordinates&gt;&lt;/Point&gt;&lt;/Placemark&gt;</v>
      </c>
    </row>
    <row r="529" spans="1:51">
      <c r="A529" s="198">
        <v>524</v>
      </c>
      <c r="B529" s="211" t="s">
        <v>5092</v>
      </c>
      <c r="C529" s="4" t="str">
        <f t="shared" si="107"/>
        <v>名称：障福-35 ：レジデンス　長島&lt;br&gt;住所：佐伯市長島町1-8-20&lt;br&gt;施設分類：障がい者福祉施設 &lt;br&gt;TEL：0972-48-9078&lt;br&gt;：種別：共同生活援助&lt;br&gt;：事業者：(NPO)清望会&lt;br&gt;：&lt;br&gt;</v>
      </c>
      <c r="D529" s="211"/>
      <c r="E529" s="202"/>
      <c r="F529" s="202" t="s">
        <v>4814</v>
      </c>
      <c r="G529" s="202">
        <v>32.961181464557399</v>
      </c>
      <c r="H529" s="202">
        <v>131.90454256336699</v>
      </c>
      <c r="I529" s="202" t="s">
        <v>3579</v>
      </c>
      <c r="J529" s="202" t="s">
        <v>2502</v>
      </c>
      <c r="K529" s="240" t="s">
        <v>3630</v>
      </c>
      <c r="L529" s="240" t="s">
        <v>3658</v>
      </c>
      <c r="M529" s="240" t="s">
        <v>3672</v>
      </c>
      <c r="N529" s="240"/>
      <c r="O529" s="4" t="s">
        <v>4343</v>
      </c>
      <c r="P529" s="246">
        <v>1</v>
      </c>
      <c r="Q529" s="246"/>
      <c r="R529" s="246" t="str">
        <f t="shared" si="104"/>
        <v>FFFFFFFF</v>
      </c>
      <c r="S529" s="202">
        <v>100</v>
      </c>
      <c r="T529" s="202">
        <v>100</v>
      </c>
      <c r="U529" s="202">
        <v>100</v>
      </c>
      <c r="V529" s="202">
        <v>100</v>
      </c>
      <c r="X529" s="242"/>
      <c r="Z529" s="239">
        <f t="shared" si="108"/>
        <v>0</v>
      </c>
      <c r="AA529" s="253" t="s">
        <v>4179</v>
      </c>
      <c r="AB529" s="265" t="str">
        <f t="shared" si="111"/>
        <v>障福-35 ：レジデンス　長島</v>
      </c>
      <c r="AC529" s="254" t="s">
        <v>4194</v>
      </c>
      <c r="AD529" s="254" t="s">
        <v>4181</v>
      </c>
      <c r="AE529" s="254">
        <f t="shared" si="112"/>
        <v>0</v>
      </c>
      <c r="AF529" s="254" t="s">
        <v>4182</v>
      </c>
      <c r="AG529" s="254" t="s">
        <v>4183</v>
      </c>
      <c r="AH529" s="74" t="str">
        <f t="shared" si="113"/>
        <v>名称：障福-35 ：レジデンス　長島&lt;br&gt;住所：佐伯市長島町1-8-20&lt;br&gt;施設分類：障がい者福祉施設 &lt;br&gt;TEL：0972-48-9078&lt;br&gt;：種別：共同生活援助&lt;br&gt;：事業者：(NPO)清望会&lt;br&gt;：&lt;br&gt;</v>
      </c>
      <c r="AI529" s="255" t="s">
        <v>4184</v>
      </c>
      <c r="AJ529" s="253" t="str">
        <f t="shared" si="105"/>
        <v>FFFFFFFF</v>
      </c>
      <c r="AK529" s="253" t="s">
        <v>4185</v>
      </c>
      <c r="AL529" s="265">
        <f t="shared" si="106"/>
        <v>1</v>
      </c>
      <c r="AM529" s="253" t="s">
        <v>4186</v>
      </c>
      <c r="AN529" s="253" t="s">
        <v>4187</v>
      </c>
      <c r="AO529" s="254">
        <f t="shared" si="109"/>
        <v>0</v>
      </c>
      <c r="AP529" s="253" t="s">
        <v>4188</v>
      </c>
      <c r="AQ529" s="74" t="str">
        <f t="shared" si="114"/>
        <v>https://cyberjapandata.gsi.go.jp/portal/sys/v4/symbols/506.png</v>
      </c>
      <c r="AR529" s="254" t="s">
        <v>4189</v>
      </c>
      <c r="AS529" s="254" t="s">
        <v>4190</v>
      </c>
      <c r="AT529" s="265">
        <f t="shared" si="115"/>
        <v>131.90454256336699</v>
      </c>
      <c r="AU529" s="254" t="s">
        <v>4191</v>
      </c>
      <c r="AV529" s="265">
        <f t="shared" si="116"/>
        <v>32.961181464557399</v>
      </c>
      <c r="AW529" s="254" t="s">
        <v>4192</v>
      </c>
      <c r="AX529" s="254" t="s">
        <v>4193</v>
      </c>
      <c r="AY529" s="244" t="str">
        <f t="shared" si="110"/>
        <v>&lt;Placemark&gt;&lt;name&gt;障福-35 ：レジデンス　長島&lt;/name&gt;&lt;Snippet maxLines="0"&gt;&lt;/Snippet&gt;&lt;description&gt;&lt;![CDATA[名称：障福-35 ：レジデンス　長島&lt;br&gt;住所：佐伯市長島町1-8-20&lt;br&gt;施設分類：障がい者福祉施設 &lt;br&gt;TEL：0972-48-9078&lt;br&gt;：種別：共同生活援助&lt;br&gt;：事業者：(NPO)清望会&lt;br&gt;：&lt;br&gt;]]&gt;&lt;/description&gt;&lt;Style&gt;&lt;IconStyle&gt;&lt;color&gt;FFFFFFFF&lt;/color&gt;&lt;scale&gt;1&lt;/scale&gt;&lt;heading&gt;0&lt;/heading&gt;&lt;Icon&gt;&lt;href&gt;https://cyberjapandata.gsi.go.jp/portal/sys/v4/symbols/506.png&lt;/href&gt;&lt;/Icon&gt;&lt;/IconStyle&gt;&lt;/Style&gt;&lt;Point&gt;&lt;coordinates&gt;131.904542563367,32.9611814645574&lt;/coordinates&gt;&lt;/Point&gt;&lt;/Placemark&gt;</v>
      </c>
    </row>
    <row r="530" spans="1:51" ht="27">
      <c r="A530" s="198">
        <v>525</v>
      </c>
      <c r="B530" s="211" t="s">
        <v>5091</v>
      </c>
      <c r="C530" s="4" t="str">
        <f t="shared" si="107"/>
        <v>名称：障福-36 ：日中サービス支援型共同生活援助事業 ゆめあーる&lt;br&gt;住所：佐伯市長良字小島4916番地2 &lt;br&gt;施設分類：障がい者福祉施設 &lt;br&gt;TEL：0972-29-5252&lt;br&gt;：種別：共同生活援助&lt;br&gt;：事業者：(福)県南福祉会&lt;br&gt;：&lt;br&gt;</v>
      </c>
      <c r="D530" s="211"/>
      <c r="E530" s="202"/>
      <c r="F530" s="202" t="s">
        <v>4815</v>
      </c>
      <c r="G530" s="202">
        <v>32.935350848235899</v>
      </c>
      <c r="H530" s="202">
        <v>131.90791856054099</v>
      </c>
      <c r="I530" s="202" t="s">
        <v>3579</v>
      </c>
      <c r="J530" s="202" t="s">
        <v>3633</v>
      </c>
      <c r="K530" s="240" t="s">
        <v>3626</v>
      </c>
      <c r="L530" s="240" t="s">
        <v>3658</v>
      </c>
      <c r="M530" s="240" t="s">
        <v>3674</v>
      </c>
      <c r="N530" s="240"/>
      <c r="O530" s="4" t="s">
        <v>4343</v>
      </c>
      <c r="P530" s="246">
        <v>1</v>
      </c>
      <c r="Q530" s="246"/>
      <c r="R530" s="246" t="str">
        <f t="shared" si="104"/>
        <v>FFFFFFFF</v>
      </c>
      <c r="S530" s="202">
        <v>100</v>
      </c>
      <c r="T530" s="202">
        <v>100</v>
      </c>
      <c r="U530" s="202">
        <v>100</v>
      </c>
      <c r="V530" s="202">
        <v>100</v>
      </c>
      <c r="X530" s="242"/>
      <c r="Z530" s="239">
        <f t="shared" si="108"/>
        <v>0</v>
      </c>
      <c r="AA530" s="253" t="s">
        <v>4179</v>
      </c>
      <c r="AB530" s="265" t="str">
        <f t="shared" si="111"/>
        <v>障福-36 ：日中サービス支援型共同生活援助事業 ゆめあーる</v>
      </c>
      <c r="AC530" s="254" t="s">
        <v>4194</v>
      </c>
      <c r="AD530" s="254" t="s">
        <v>4181</v>
      </c>
      <c r="AE530" s="254">
        <f t="shared" si="112"/>
        <v>0</v>
      </c>
      <c r="AF530" s="254" t="s">
        <v>4182</v>
      </c>
      <c r="AG530" s="254" t="s">
        <v>4183</v>
      </c>
      <c r="AH530" s="74" t="str">
        <f t="shared" si="113"/>
        <v>名称：障福-36 ：日中サービス支援型共同生活援助事業 ゆめあーる&lt;br&gt;住所：佐伯市長良字小島4916番地2 &lt;br&gt;施設分類：障がい者福祉施設 &lt;br&gt;TEL：0972-29-5252&lt;br&gt;：種別：共同生活援助&lt;br&gt;：事業者：(福)県南福祉会&lt;br&gt;：&lt;br&gt;</v>
      </c>
      <c r="AI530" s="255" t="s">
        <v>4184</v>
      </c>
      <c r="AJ530" s="253" t="str">
        <f t="shared" si="105"/>
        <v>FFFFFFFF</v>
      </c>
      <c r="AK530" s="253" t="s">
        <v>4185</v>
      </c>
      <c r="AL530" s="265">
        <f t="shared" si="106"/>
        <v>1</v>
      </c>
      <c r="AM530" s="253" t="s">
        <v>4186</v>
      </c>
      <c r="AN530" s="253" t="s">
        <v>4187</v>
      </c>
      <c r="AO530" s="254">
        <f t="shared" si="109"/>
        <v>0</v>
      </c>
      <c r="AP530" s="253" t="s">
        <v>4188</v>
      </c>
      <c r="AQ530" s="74" t="str">
        <f t="shared" si="114"/>
        <v>https://cyberjapandata.gsi.go.jp/portal/sys/v4/symbols/506.png</v>
      </c>
      <c r="AR530" s="254" t="s">
        <v>4189</v>
      </c>
      <c r="AS530" s="254" t="s">
        <v>4190</v>
      </c>
      <c r="AT530" s="265">
        <f t="shared" si="115"/>
        <v>131.90791856054099</v>
      </c>
      <c r="AU530" s="254" t="s">
        <v>4191</v>
      </c>
      <c r="AV530" s="265">
        <f t="shared" si="116"/>
        <v>32.935350848235899</v>
      </c>
      <c r="AW530" s="254" t="s">
        <v>4192</v>
      </c>
      <c r="AX530" s="254" t="s">
        <v>4193</v>
      </c>
      <c r="AY530" s="244" t="str">
        <f t="shared" si="110"/>
        <v>&lt;Placemark&gt;&lt;name&gt;障福-36 ：日中サービス支援型共同生活援助事業 ゆめあーる&lt;/name&gt;&lt;Snippet maxLines="0"&gt;&lt;/Snippet&gt;&lt;description&gt;&lt;![CDATA[名称：障福-36 ：日中サービス支援型共同生活援助事業 ゆめあーる&lt;br&gt;住所：佐伯市長良字小島4916番地2 &lt;br&gt;施設分類：障がい者福祉施設 &lt;br&gt;TEL：0972-29-5252&lt;br&gt;：種別：共同生活援助&lt;br&gt;：事業者：(福)県南福祉会&lt;br&gt;：&lt;br&gt;]]&gt;&lt;/description&gt;&lt;Style&gt;&lt;IconStyle&gt;&lt;color&gt;FFFFFFFF&lt;/color&gt;&lt;scale&gt;1&lt;/scale&gt;&lt;heading&gt;0&lt;/heading&gt;&lt;Icon&gt;&lt;href&gt;https://cyberjapandata.gsi.go.jp/portal/sys/v4/symbols/506.png&lt;/href&gt;&lt;/Icon&gt;&lt;/IconStyle&gt;&lt;/Style&gt;&lt;Point&gt;&lt;coordinates&gt;131.907918560541,32.9353508482359&lt;/coordinates&gt;&lt;/Point&gt;&lt;/Placemark&gt;</v>
      </c>
    </row>
    <row r="531" spans="1:51">
      <c r="A531" s="198">
        <v>526</v>
      </c>
      <c r="B531" s="211" t="s">
        <v>5090</v>
      </c>
      <c r="C531" s="4" t="str">
        <f t="shared" si="107"/>
        <v>名称：障福-37 ：児童発達支援センターつぼみ&lt;br&gt;住所：佐伯市長島町３丁目４４６番地&lt;br&gt;施設分類：障がい者福祉施設 &lt;br&gt;TEL：0972-28-6765&lt;br&gt;：種別：福祉型児童発達支援センター&lt;br&gt;：事業者：(福) 県南福祉会&lt;br&gt;：&lt;br&gt;</v>
      </c>
      <c r="D531" s="211"/>
      <c r="E531" s="202"/>
      <c r="F531" s="202" t="s">
        <v>4816</v>
      </c>
      <c r="G531" s="202">
        <v>32.958767074047401</v>
      </c>
      <c r="H531" s="202">
        <v>131.90703209615</v>
      </c>
      <c r="I531" s="202" t="s">
        <v>3579</v>
      </c>
      <c r="J531" s="202" t="s">
        <v>3637</v>
      </c>
      <c r="K531" s="240" t="s">
        <v>3638</v>
      </c>
      <c r="L531" s="240" t="s">
        <v>3659</v>
      </c>
      <c r="M531" s="240" t="s">
        <v>3677</v>
      </c>
      <c r="N531" s="240"/>
      <c r="O531" s="4" t="s">
        <v>4343</v>
      </c>
      <c r="P531" s="246">
        <v>1</v>
      </c>
      <c r="Q531" s="246"/>
      <c r="R531" s="246" t="str">
        <f t="shared" si="104"/>
        <v>FFFFFFFF</v>
      </c>
      <c r="S531" s="202">
        <v>100</v>
      </c>
      <c r="T531" s="202">
        <v>100</v>
      </c>
      <c r="U531" s="202">
        <v>100</v>
      </c>
      <c r="V531" s="202">
        <v>100</v>
      </c>
      <c r="X531" s="242"/>
      <c r="Z531" s="239">
        <f t="shared" si="108"/>
        <v>0</v>
      </c>
      <c r="AA531" s="253" t="s">
        <v>4179</v>
      </c>
      <c r="AB531" s="265" t="str">
        <f t="shared" si="111"/>
        <v>障福-37 ：児童発達支援センターつぼみ</v>
      </c>
      <c r="AC531" s="254" t="s">
        <v>4194</v>
      </c>
      <c r="AD531" s="254" t="s">
        <v>4181</v>
      </c>
      <c r="AE531" s="254">
        <f t="shared" si="112"/>
        <v>0</v>
      </c>
      <c r="AF531" s="254" t="s">
        <v>4182</v>
      </c>
      <c r="AG531" s="254" t="s">
        <v>4183</v>
      </c>
      <c r="AH531" s="74" t="str">
        <f t="shared" si="113"/>
        <v>名称：障福-37 ：児童発達支援センターつぼみ&lt;br&gt;住所：佐伯市長島町３丁目４４６番地&lt;br&gt;施設分類：障がい者福祉施設 &lt;br&gt;TEL：0972-28-6765&lt;br&gt;：種別：福祉型児童発達支援センター&lt;br&gt;：事業者：(福) 県南福祉会&lt;br&gt;：&lt;br&gt;</v>
      </c>
      <c r="AI531" s="255" t="s">
        <v>4184</v>
      </c>
      <c r="AJ531" s="253" t="str">
        <f t="shared" si="105"/>
        <v>FFFFFFFF</v>
      </c>
      <c r="AK531" s="253" t="s">
        <v>4185</v>
      </c>
      <c r="AL531" s="265">
        <f t="shared" si="106"/>
        <v>1</v>
      </c>
      <c r="AM531" s="253" t="s">
        <v>4186</v>
      </c>
      <c r="AN531" s="253" t="s">
        <v>4187</v>
      </c>
      <c r="AO531" s="254">
        <f t="shared" si="109"/>
        <v>0</v>
      </c>
      <c r="AP531" s="253" t="s">
        <v>4188</v>
      </c>
      <c r="AQ531" s="74" t="str">
        <f t="shared" si="114"/>
        <v>https://cyberjapandata.gsi.go.jp/portal/sys/v4/symbols/506.png</v>
      </c>
      <c r="AR531" s="254" t="s">
        <v>4189</v>
      </c>
      <c r="AS531" s="254" t="s">
        <v>4190</v>
      </c>
      <c r="AT531" s="265">
        <f t="shared" si="115"/>
        <v>131.90703209615</v>
      </c>
      <c r="AU531" s="254" t="s">
        <v>4191</v>
      </c>
      <c r="AV531" s="265">
        <f t="shared" si="116"/>
        <v>32.958767074047401</v>
      </c>
      <c r="AW531" s="254" t="s">
        <v>4192</v>
      </c>
      <c r="AX531" s="254" t="s">
        <v>4193</v>
      </c>
      <c r="AY531" s="244" t="str">
        <f t="shared" si="110"/>
        <v>&lt;Placemark&gt;&lt;name&gt;障福-37 ：児童発達支援センターつぼみ&lt;/name&gt;&lt;Snippet maxLines="0"&gt;&lt;/Snippet&gt;&lt;description&gt;&lt;![CDATA[名称：障福-37 ：児童発達支援センターつぼみ&lt;br&gt;住所：佐伯市長島町３丁目４４６番地&lt;br&gt;施設分類：障がい者福祉施設 &lt;br&gt;TEL：0972-28-6765&lt;br&gt;：種別：福祉型児童発達支援センター&lt;br&gt;：事業者：(福) 県南福祉会&lt;br&gt;：&lt;br&gt;]]&gt;&lt;/description&gt;&lt;Style&gt;&lt;IconStyle&gt;&lt;color&gt;FFFFFFFF&lt;/color&gt;&lt;scale&gt;1&lt;/scale&gt;&lt;heading&gt;0&lt;/heading&gt;&lt;Icon&gt;&lt;href&gt;https://cyberjapandata.gsi.go.jp/portal/sys/v4/symbols/506.png&lt;/href&gt;&lt;/Icon&gt;&lt;/IconStyle&gt;&lt;/Style&gt;&lt;Point&gt;&lt;coordinates&gt;131.90703209615,32.9587670740474&lt;/coordinates&gt;&lt;/Point&gt;&lt;/Placemark&gt;</v>
      </c>
    </row>
    <row r="532" spans="1:51">
      <c r="A532" s="198">
        <v>527</v>
      </c>
      <c r="B532" s="211" t="s">
        <v>5089</v>
      </c>
      <c r="C532" s="4" t="str">
        <f t="shared" si="107"/>
        <v>名称：障福-38 ：こどもデイサービス ダンボ&lt;br&gt;住所：佐伯市堅田3909-1　バンビハウス&lt;br&gt;施設分類：障がい者福祉施設 &lt;br&gt;TEL：0972-28-7333&lt;br&gt;：種別：児童発達支援事業所&lt;br&gt;：事業者：(福)社会福祉事業団&lt;br&gt;：&lt;br&gt;</v>
      </c>
      <c r="D532" s="211"/>
      <c r="E532" s="245"/>
      <c r="F532" s="202" t="s">
        <v>4817</v>
      </c>
      <c r="G532" s="202">
        <v>32.9136385970519</v>
      </c>
      <c r="H532" s="202">
        <v>131.87879094876601</v>
      </c>
      <c r="I532" s="245" t="s">
        <v>3579</v>
      </c>
      <c r="J532" s="245" t="s">
        <v>3639</v>
      </c>
      <c r="K532" s="240" t="s">
        <v>1822</v>
      </c>
      <c r="L532" s="240" t="s">
        <v>3660</v>
      </c>
      <c r="M532" s="240" t="s">
        <v>3678</v>
      </c>
      <c r="N532" s="240"/>
      <c r="O532" s="4" t="s">
        <v>4343</v>
      </c>
      <c r="P532" s="246">
        <v>1</v>
      </c>
      <c r="Q532" s="246"/>
      <c r="R532" s="246" t="str">
        <f t="shared" si="104"/>
        <v>FFFFFFFF</v>
      </c>
      <c r="S532" s="202">
        <v>100</v>
      </c>
      <c r="T532" s="202">
        <v>100</v>
      </c>
      <c r="U532" s="202">
        <v>100</v>
      </c>
      <c r="V532" s="202">
        <v>100</v>
      </c>
      <c r="X532" s="242"/>
      <c r="Z532" s="239">
        <f t="shared" si="108"/>
        <v>0</v>
      </c>
      <c r="AA532" s="253" t="s">
        <v>4179</v>
      </c>
      <c r="AB532" s="265" t="str">
        <f t="shared" si="111"/>
        <v>障福-38 ：こどもデイサービス ダンボ</v>
      </c>
      <c r="AC532" s="254" t="s">
        <v>4194</v>
      </c>
      <c r="AD532" s="254" t="s">
        <v>4181</v>
      </c>
      <c r="AE532" s="254">
        <f t="shared" si="112"/>
        <v>0</v>
      </c>
      <c r="AF532" s="254" t="s">
        <v>4182</v>
      </c>
      <c r="AG532" s="254" t="s">
        <v>4183</v>
      </c>
      <c r="AH532" s="74" t="str">
        <f t="shared" si="113"/>
        <v>名称：障福-38 ：こどもデイサービス ダンボ&lt;br&gt;住所：佐伯市堅田3909-1　バンビハウス&lt;br&gt;施設分類：障がい者福祉施設 &lt;br&gt;TEL：0972-28-7333&lt;br&gt;：種別：児童発達支援事業所&lt;br&gt;：事業者：(福)社会福祉事業団&lt;br&gt;：&lt;br&gt;</v>
      </c>
      <c r="AI532" s="255" t="s">
        <v>4184</v>
      </c>
      <c r="AJ532" s="253" t="str">
        <f t="shared" si="105"/>
        <v>FFFFFFFF</v>
      </c>
      <c r="AK532" s="253" t="s">
        <v>4185</v>
      </c>
      <c r="AL532" s="265">
        <f t="shared" si="106"/>
        <v>1</v>
      </c>
      <c r="AM532" s="253" t="s">
        <v>4186</v>
      </c>
      <c r="AN532" s="253" t="s">
        <v>4187</v>
      </c>
      <c r="AO532" s="254">
        <f t="shared" si="109"/>
        <v>0</v>
      </c>
      <c r="AP532" s="253" t="s">
        <v>4188</v>
      </c>
      <c r="AQ532" s="74" t="str">
        <f t="shared" si="114"/>
        <v>https://cyberjapandata.gsi.go.jp/portal/sys/v4/symbols/506.png</v>
      </c>
      <c r="AR532" s="254" t="s">
        <v>4189</v>
      </c>
      <c r="AS532" s="254" t="s">
        <v>4190</v>
      </c>
      <c r="AT532" s="265">
        <f t="shared" si="115"/>
        <v>131.87879094876601</v>
      </c>
      <c r="AU532" s="254" t="s">
        <v>4191</v>
      </c>
      <c r="AV532" s="265">
        <f t="shared" si="116"/>
        <v>32.9136385970519</v>
      </c>
      <c r="AW532" s="254" t="s">
        <v>4192</v>
      </c>
      <c r="AX532" s="254" t="s">
        <v>4193</v>
      </c>
      <c r="AY532" s="244" t="str">
        <f t="shared" si="110"/>
        <v>&lt;Placemark&gt;&lt;name&gt;障福-38 ：こどもデイサービス ダンボ&lt;/name&gt;&lt;Snippet maxLines="0"&gt;&lt;/Snippet&gt;&lt;description&gt;&lt;![CDATA[名称：障福-38 ：こどもデイサービス ダンボ&lt;br&gt;住所：佐伯市堅田3909-1　バンビハウス&lt;br&gt;施設分類：障がい者福祉施設 &lt;br&gt;TEL：0972-28-7333&lt;br&gt;：種別：児童発達支援事業所&lt;br&gt;：事業者：(福)社会福祉事業団&lt;br&gt;：&lt;br&gt;]]&gt;&lt;/description&gt;&lt;Style&gt;&lt;IconStyle&gt;&lt;color&gt;FFFFFFFF&lt;/color&gt;&lt;scale&gt;1&lt;/scale&gt;&lt;heading&gt;0&lt;/heading&gt;&lt;Icon&gt;&lt;href&gt;https://cyberjapandata.gsi.go.jp/portal/sys/v4/symbols/506.png&lt;/href&gt;&lt;/Icon&gt;&lt;/IconStyle&gt;&lt;/Style&gt;&lt;Point&gt;&lt;coordinates&gt;131.878790948766,32.9136385970519&lt;/coordinates&gt;&lt;/Point&gt;&lt;/Placemark&gt;</v>
      </c>
    </row>
    <row r="533" spans="1:51">
      <c r="A533" s="198">
        <v>528</v>
      </c>
      <c r="B533" s="211" t="s">
        <v>5088</v>
      </c>
      <c r="C533" s="4" t="str">
        <f t="shared" si="107"/>
        <v>名称：障福-39 ：ツリーハウス&lt;br&gt;住所：佐伯市大字鶴望2731&lt;br&gt;施設分類：障がい者福祉施設 &lt;br&gt;TEL：0972-48-9374&lt;br&gt;：種別：児童発達支援事業所&lt;br&gt;：事業者：(一社)わかな&lt;br&gt;：&lt;br&gt;</v>
      </c>
      <c r="D533" s="211"/>
      <c r="E533" s="245"/>
      <c r="F533" s="202" t="s">
        <v>4818</v>
      </c>
      <c r="G533" s="202">
        <v>32.966117011387297</v>
      </c>
      <c r="H533" s="202">
        <v>131.878581818302</v>
      </c>
      <c r="I533" s="245" t="s">
        <v>3579</v>
      </c>
      <c r="J533" s="245" t="s">
        <v>3640</v>
      </c>
      <c r="K533" s="240" t="s">
        <v>3641</v>
      </c>
      <c r="L533" s="240" t="s">
        <v>3660</v>
      </c>
      <c r="M533" s="240" t="s">
        <v>3679</v>
      </c>
      <c r="N533" s="240"/>
      <c r="O533" s="4" t="s">
        <v>4343</v>
      </c>
      <c r="P533" s="246">
        <v>1</v>
      </c>
      <c r="Q533" s="246"/>
      <c r="R533" s="246" t="str">
        <f t="shared" si="104"/>
        <v>FFFFFFFF</v>
      </c>
      <c r="S533" s="202">
        <v>100</v>
      </c>
      <c r="T533" s="202">
        <v>100</v>
      </c>
      <c r="U533" s="202">
        <v>100</v>
      </c>
      <c r="V533" s="202">
        <v>100</v>
      </c>
      <c r="X533" s="242"/>
      <c r="Z533" s="239">
        <f t="shared" si="108"/>
        <v>0</v>
      </c>
      <c r="AA533" s="253" t="s">
        <v>4179</v>
      </c>
      <c r="AB533" s="265" t="str">
        <f t="shared" si="111"/>
        <v>障福-39 ：ツリーハウス</v>
      </c>
      <c r="AC533" s="254" t="s">
        <v>4194</v>
      </c>
      <c r="AD533" s="254" t="s">
        <v>4181</v>
      </c>
      <c r="AE533" s="254">
        <f t="shared" si="112"/>
        <v>0</v>
      </c>
      <c r="AF533" s="254" t="s">
        <v>4182</v>
      </c>
      <c r="AG533" s="254" t="s">
        <v>4183</v>
      </c>
      <c r="AH533" s="74" t="str">
        <f t="shared" si="113"/>
        <v>名称：障福-39 ：ツリーハウス&lt;br&gt;住所：佐伯市大字鶴望2731&lt;br&gt;施設分類：障がい者福祉施設 &lt;br&gt;TEL：0972-48-9374&lt;br&gt;：種別：児童発達支援事業所&lt;br&gt;：事業者：(一社)わかな&lt;br&gt;：&lt;br&gt;</v>
      </c>
      <c r="AI533" s="255" t="s">
        <v>4184</v>
      </c>
      <c r="AJ533" s="253" t="str">
        <f t="shared" si="105"/>
        <v>FFFFFFFF</v>
      </c>
      <c r="AK533" s="253" t="s">
        <v>4185</v>
      </c>
      <c r="AL533" s="265">
        <f t="shared" si="106"/>
        <v>1</v>
      </c>
      <c r="AM533" s="253" t="s">
        <v>4186</v>
      </c>
      <c r="AN533" s="253" t="s">
        <v>4187</v>
      </c>
      <c r="AO533" s="254">
        <f t="shared" si="109"/>
        <v>0</v>
      </c>
      <c r="AP533" s="253" t="s">
        <v>4188</v>
      </c>
      <c r="AQ533" s="74" t="str">
        <f t="shared" si="114"/>
        <v>https://cyberjapandata.gsi.go.jp/portal/sys/v4/symbols/506.png</v>
      </c>
      <c r="AR533" s="254" t="s">
        <v>4189</v>
      </c>
      <c r="AS533" s="254" t="s">
        <v>4190</v>
      </c>
      <c r="AT533" s="265">
        <f t="shared" si="115"/>
        <v>131.878581818302</v>
      </c>
      <c r="AU533" s="254" t="s">
        <v>4191</v>
      </c>
      <c r="AV533" s="265">
        <f t="shared" si="116"/>
        <v>32.966117011387297</v>
      </c>
      <c r="AW533" s="254" t="s">
        <v>4192</v>
      </c>
      <c r="AX533" s="254" t="s">
        <v>4193</v>
      </c>
      <c r="AY533" s="244" t="str">
        <f t="shared" si="110"/>
        <v>&lt;Placemark&gt;&lt;name&gt;障福-39 ：ツリーハウス&lt;/name&gt;&lt;Snippet maxLines="0"&gt;&lt;/Snippet&gt;&lt;description&gt;&lt;![CDATA[名称：障福-39 ：ツリーハウス&lt;br&gt;住所：佐伯市大字鶴望2731&lt;br&gt;施設分類：障がい者福祉施設 &lt;br&gt;TEL：0972-48-9374&lt;br&gt;：種別：児童発達支援事業所&lt;br&gt;：事業者：(一社)わかな&lt;br&gt;：&lt;br&gt;]]&gt;&lt;/description&gt;&lt;Style&gt;&lt;IconStyle&gt;&lt;color&gt;FFFFFFFF&lt;/color&gt;&lt;scale&gt;1&lt;/scale&gt;&lt;heading&gt;0&lt;/heading&gt;&lt;Icon&gt;&lt;href&gt;https://cyberjapandata.gsi.go.jp/portal/sys/v4/symbols/506.png&lt;/href&gt;&lt;/Icon&gt;&lt;/IconStyle&gt;&lt;/Style&gt;&lt;Point&gt;&lt;coordinates&gt;131.878581818302,32.9661170113873&lt;/coordinates&gt;&lt;/Point&gt;&lt;/Placemark&gt;</v>
      </c>
    </row>
    <row r="534" spans="1:51">
      <c r="A534" s="198">
        <v>529</v>
      </c>
      <c r="B534" s="211" t="s">
        <v>5087</v>
      </c>
      <c r="C534" s="4" t="str">
        <f t="shared" si="107"/>
        <v>名称：障福-40 ：andU&lt;br&gt;住所：佐伯市船頭町10番5号&lt;br&gt;施設分類：障がい者福祉施設 &lt;br&gt;TEL：0972-28-8003&lt;br&gt;：種別：児童発達支援事業所&lt;br&gt;：事業者：(同)andU &lt;br&gt;：&lt;br&gt;</v>
      </c>
      <c r="D534" s="211"/>
      <c r="E534" s="202"/>
      <c r="F534" s="202" t="s">
        <v>4819</v>
      </c>
      <c r="G534" s="202">
        <v>32.953952522270001</v>
      </c>
      <c r="H534" s="202">
        <v>131.89348165359999</v>
      </c>
      <c r="I534" s="202" t="s">
        <v>3579</v>
      </c>
      <c r="J534" s="202" t="s">
        <v>3642</v>
      </c>
      <c r="K534" s="240" t="s">
        <v>3643</v>
      </c>
      <c r="L534" s="240" t="s">
        <v>3660</v>
      </c>
      <c r="M534" s="240" t="s">
        <v>3680</v>
      </c>
      <c r="N534" s="240"/>
      <c r="O534" s="4" t="s">
        <v>4343</v>
      </c>
      <c r="P534" s="246">
        <v>1</v>
      </c>
      <c r="Q534" s="246"/>
      <c r="R534" s="246" t="str">
        <f t="shared" si="104"/>
        <v>FFFFFFFF</v>
      </c>
      <c r="S534" s="202">
        <v>100</v>
      </c>
      <c r="T534" s="202">
        <v>100</v>
      </c>
      <c r="U534" s="202">
        <v>100</v>
      </c>
      <c r="V534" s="202">
        <v>100</v>
      </c>
      <c r="X534" s="242"/>
      <c r="Z534" s="239">
        <f t="shared" si="108"/>
        <v>0</v>
      </c>
      <c r="AA534" s="253" t="s">
        <v>4179</v>
      </c>
      <c r="AB534" s="265" t="str">
        <f t="shared" si="111"/>
        <v>障福-40 ：andU</v>
      </c>
      <c r="AC534" s="254" t="s">
        <v>4194</v>
      </c>
      <c r="AD534" s="254" t="s">
        <v>4181</v>
      </c>
      <c r="AE534" s="254">
        <f t="shared" si="112"/>
        <v>0</v>
      </c>
      <c r="AF534" s="254" t="s">
        <v>4182</v>
      </c>
      <c r="AG534" s="254" t="s">
        <v>4183</v>
      </c>
      <c r="AH534" s="74" t="str">
        <f t="shared" si="113"/>
        <v>名称：障福-40 ：andU&lt;br&gt;住所：佐伯市船頭町10番5号&lt;br&gt;施設分類：障がい者福祉施設 &lt;br&gt;TEL：0972-28-8003&lt;br&gt;：種別：児童発達支援事業所&lt;br&gt;：事業者：(同)andU &lt;br&gt;：&lt;br&gt;</v>
      </c>
      <c r="AI534" s="255" t="s">
        <v>4184</v>
      </c>
      <c r="AJ534" s="253" t="str">
        <f t="shared" si="105"/>
        <v>FFFFFFFF</v>
      </c>
      <c r="AK534" s="253" t="s">
        <v>4185</v>
      </c>
      <c r="AL534" s="265">
        <f t="shared" si="106"/>
        <v>1</v>
      </c>
      <c r="AM534" s="253" t="s">
        <v>4186</v>
      </c>
      <c r="AN534" s="253" t="s">
        <v>4187</v>
      </c>
      <c r="AO534" s="254">
        <f t="shared" si="109"/>
        <v>0</v>
      </c>
      <c r="AP534" s="253" t="s">
        <v>4188</v>
      </c>
      <c r="AQ534" s="74" t="str">
        <f t="shared" si="114"/>
        <v>https://cyberjapandata.gsi.go.jp/portal/sys/v4/symbols/506.png</v>
      </c>
      <c r="AR534" s="254" t="s">
        <v>4189</v>
      </c>
      <c r="AS534" s="254" t="s">
        <v>4190</v>
      </c>
      <c r="AT534" s="265">
        <f t="shared" si="115"/>
        <v>131.89348165359999</v>
      </c>
      <c r="AU534" s="254" t="s">
        <v>4191</v>
      </c>
      <c r="AV534" s="265">
        <f t="shared" si="116"/>
        <v>32.953952522270001</v>
      </c>
      <c r="AW534" s="254" t="s">
        <v>4192</v>
      </c>
      <c r="AX534" s="254" t="s">
        <v>4193</v>
      </c>
      <c r="AY534" s="244" t="str">
        <f t="shared" si="110"/>
        <v>&lt;Placemark&gt;&lt;name&gt;障福-40 ：andU&lt;/name&gt;&lt;Snippet maxLines="0"&gt;&lt;/Snippet&gt;&lt;description&gt;&lt;![CDATA[名称：障福-40 ：andU&lt;br&gt;住所：佐伯市船頭町10番5号&lt;br&gt;施設分類：障がい者福祉施設 &lt;br&gt;TEL：0972-28-8003&lt;br&gt;：種別：児童発達支援事業所&lt;br&gt;：事業者：(同)andU &lt;br&gt;：&lt;br&gt;]]&gt;&lt;/description&gt;&lt;Style&gt;&lt;IconStyle&gt;&lt;color&gt;FFFFFFFF&lt;/color&gt;&lt;scale&gt;1&lt;/scale&gt;&lt;heading&gt;0&lt;/heading&gt;&lt;Icon&gt;&lt;href&gt;https://cyberjapandata.gsi.go.jp/portal/sys/v4/symbols/506.png&lt;/href&gt;&lt;/Icon&gt;&lt;/IconStyle&gt;&lt;/Style&gt;&lt;Point&gt;&lt;coordinates&gt;131.8934816536,32.95395252227&lt;/coordinates&gt;&lt;/Point&gt;&lt;/Placemark&gt;</v>
      </c>
    </row>
    <row r="535" spans="1:51">
      <c r="A535" s="198">
        <v>530</v>
      </c>
      <c r="B535" s="211" t="s">
        <v>5086</v>
      </c>
      <c r="C535" s="4" t="str">
        <f t="shared" si="107"/>
        <v>名称：障福-41 ：andUプラス（NXT（ネクスト））&lt;br&gt;住所：佐伯市駅前2丁目1-9第二メグビル3F&lt;br&gt;施設分類：障がい者福祉施設 &lt;br&gt;TEL：0972-30-1355&lt;br&gt;：種別：児童発達支援事業所&lt;br&gt;：事業者：&lt;br&gt;：&lt;br&gt;</v>
      </c>
      <c r="D535" s="211"/>
      <c r="E535" s="202"/>
      <c r="F535" s="202" t="s">
        <v>4820</v>
      </c>
      <c r="G535" s="202">
        <v>32.972250768754897</v>
      </c>
      <c r="H535" s="202">
        <v>131.904703480324</v>
      </c>
      <c r="I535" s="202" t="s">
        <v>3579</v>
      </c>
      <c r="J535" s="202" t="s">
        <v>2566</v>
      </c>
      <c r="K535" s="240" t="s">
        <v>3644</v>
      </c>
      <c r="L535" s="240" t="s">
        <v>3660</v>
      </c>
      <c r="M535" s="240" t="s">
        <v>3670</v>
      </c>
      <c r="N535" s="240"/>
      <c r="O535" s="4" t="s">
        <v>4343</v>
      </c>
      <c r="P535" s="246">
        <v>1</v>
      </c>
      <c r="Q535" s="246"/>
      <c r="R535" s="246" t="str">
        <f t="shared" si="104"/>
        <v>FFFFFFFF</v>
      </c>
      <c r="S535" s="202">
        <v>100</v>
      </c>
      <c r="T535" s="202">
        <v>100</v>
      </c>
      <c r="U535" s="202">
        <v>100</v>
      </c>
      <c r="V535" s="202">
        <v>100</v>
      </c>
      <c r="X535" s="242"/>
      <c r="Z535" s="239">
        <f t="shared" si="108"/>
        <v>0</v>
      </c>
      <c r="AA535" s="253" t="s">
        <v>4179</v>
      </c>
      <c r="AB535" s="265" t="str">
        <f t="shared" si="111"/>
        <v>障福-41 ：andUプラス（NXT（ネクスト））</v>
      </c>
      <c r="AC535" s="254" t="s">
        <v>4194</v>
      </c>
      <c r="AD535" s="254" t="s">
        <v>4181</v>
      </c>
      <c r="AE535" s="254">
        <f t="shared" si="112"/>
        <v>0</v>
      </c>
      <c r="AF535" s="254" t="s">
        <v>4182</v>
      </c>
      <c r="AG535" s="254" t="s">
        <v>4183</v>
      </c>
      <c r="AH535" s="74" t="str">
        <f t="shared" si="113"/>
        <v>名称：障福-41 ：andUプラス（NXT（ネクスト））&lt;br&gt;住所：佐伯市駅前2丁目1-9第二メグビル3F&lt;br&gt;施設分類：障がい者福祉施設 &lt;br&gt;TEL：0972-30-1355&lt;br&gt;：種別：児童発達支援事業所&lt;br&gt;：事業者：&lt;br&gt;：&lt;br&gt;</v>
      </c>
      <c r="AI535" s="255" t="s">
        <v>4184</v>
      </c>
      <c r="AJ535" s="253" t="str">
        <f t="shared" si="105"/>
        <v>FFFFFFFF</v>
      </c>
      <c r="AK535" s="253" t="s">
        <v>4185</v>
      </c>
      <c r="AL535" s="265">
        <f t="shared" si="106"/>
        <v>1</v>
      </c>
      <c r="AM535" s="253" t="s">
        <v>4186</v>
      </c>
      <c r="AN535" s="253" t="s">
        <v>4187</v>
      </c>
      <c r="AO535" s="254">
        <f t="shared" si="109"/>
        <v>0</v>
      </c>
      <c r="AP535" s="253" t="s">
        <v>4188</v>
      </c>
      <c r="AQ535" s="74" t="str">
        <f t="shared" si="114"/>
        <v>https://cyberjapandata.gsi.go.jp/portal/sys/v4/symbols/506.png</v>
      </c>
      <c r="AR535" s="254" t="s">
        <v>4189</v>
      </c>
      <c r="AS535" s="254" t="s">
        <v>4190</v>
      </c>
      <c r="AT535" s="265">
        <f t="shared" si="115"/>
        <v>131.904703480324</v>
      </c>
      <c r="AU535" s="254" t="s">
        <v>4191</v>
      </c>
      <c r="AV535" s="265">
        <f t="shared" si="116"/>
        <v>32.972250768754897</v>
      </c>
      <c r="AW535" s="254" t="s">
        <v>4192</v>
      </c>
      <c r="AX535" s="254" t="s">
        <v>4193</v>
      </c>
      <c r="AY535" s="244" t="str">
        <f t="shared" si="110"/>
        <v>&lt;Placemark&gt;&lt;name&gt;障福-41 ：andUプラス（NXT（ネクスト））&lt;/name&gt;&lt;Snippet maxLines="0"&gt;&lt;/Snippet&gt;&lt;description&gt;&lt;![CDATA[名称：障福-41 ：andUプラス（NXT（ネクスト））&lt;br&gt;住所：佐伯市駅前2丁目1-9第二メグビル3F&lt;br&gt;施設分類：障がい者福祉施設 &lt;br&gt;TEL：0972-30-1355&lt;br&gt;：種別：児童発達支援事業所&lt;br&gt;：事業者：&lt;br&gt;：&lt;br&gt;]]&gt;&lt;/description&gt;&lt;Style&gt;&lt;IconStyle&gt;&lt;color&gt;FFFFFFFF&lt;/color&gt;&lt;scale&gt;1&lt;/scale&gt;&lt;heading&gt;0&lt;/heading&gt;&lt;Icon&gt;&lt;href&gt;https://cyberjapandata.gsi.go.jp/portal/sys/v4/symbols/506.png&lt;/href&gt;&lt;/Icon&gt;&lt;/IconStyle&gt;&lt;/Style&gt;&lt;Point&gt;&lt;coordinates&gt;131.904703480324,32.9722507687549&lt;/coordinates&gt;&lt;/Point&gt;&lt;/Placemark&gt;</v>
      </c>
    </row>
    <row r="536" spans="1:51">
      <c r="A536" s="198">
        <v>531</v>
      </c>
      <c r="B536" s="211" t="s">
        <v>5085</v>
      </c>
      <c r="C536" s="4" t="str">
        <f t="shared" si="107"/>
        <v>名称：障福-42 ：放課後チャレンジＤｏ&lt;br&gt;住所：佐伯市大字稲垣1889番地&lt;br&gt;施設分類：障がい者福祉施設 &lt;br&gt;TEL：0972-28-8241&lt;br&gt;：種別：放課後等デイサービス事業所&lt;br&gt;：事業者：(福)希望の森 &lt;br&gt;：&lt;br&gt;</v>
      </c>
      <c r="D536" s="211"/>
      <c r="E536" s="202"/>
      <c r="F536" s="202" t="s">
        <v>4821</v>
      </c>
      <c r="G536" s="202">
        <v>32.952419250623102</v>
      </c>
      <c r="H536" s="202">
        <v>131.87459224236801</v>
      </c>
      <c r="I536" s="202" t="s">
        <v>3579</v>
      </c>
      <c r="J536" s="202" t="s">
        <v>3645</v>
      </c>
      <c r="K536" s="240" t="s">
        <v>3646</v>
      </c>
      <c r="L536" s="240" t="s">
        <v>3661</v>
      </c>
      <c r="M536" s="240" t="s">
        <v>3681</v>
      </c>
      <c r="N536" s="240"/>
      <c r="O536" s="4" t="s">
        <v>4343</v>
      </c>
      <c r="P536" s="246">
        <v>1</v>
      </c>
      <c r="Q536" s="246"/>
      <c r="R536" s="246" t="str">
        <f t="shared" si="104"/>
        <v>FFFFFFFF</v>
      </c>
      <c r="S536" s="202">
        <v>100</v>
      </c>
      <c r="T536" s="202">
        <v>100</v>
      </c>
      <c r="U536" s="202">
        <v>100</v>
      </c>
      <c r="V536" s="202">
        <v>100</v>
      </c>
      <c r="X536" s="242"/>
      <c r="Z536" s="239">
        <f t="shared" si="108"/>
        <v>0</v>
      </c>
      <c r="AA536" s="253" t="s">
        <v>4179</v>
      </c>
      <c r="AB536" s="265" t="str">
        <f t="shared" si="111"/>
        <v>障福-42 ：放課後チャレンジＤｏ</v>
      </c>
      <c r="AC536" s="254" t="s">
        <v>4194</v>
      </c>
      <c r="AD536" s="254" t="s">
        <v>4181</v>
      </c>
      <c r="AE536" s="254">
        <f t="shared" si="112"/>
        <v>0</v>
      </c>
      <c r="AF536" s="254" t="s">
        <v>4182</v>
      </c>
      <c r="AG536" s="254" t="s">
        <v>4183</v>
      </c>
      <c r="AH536" s="74" t="str">
        <f t="shared" si="113"/>
        <v>名称：障福-42 ：放課後チャレンジＤｏ&lt;br&gt;住所：佐伯市大字稲垣1889番地&lt;br&gt;施設分類：障がい者福祉施設 &lt;br&gt;TEL：0972-28-8241&lt;br&gt;：種別：放課後等デイサービス事業所&lt;br&gt;：事業者：(福)希望の森 &lt;br&gt;：&lt;br&gt;</v>
      </c>
      <c r="AI536" s="255" t="s">
        <v>4184</v>
      </c>
      <c r="AJ536" s="253" t="str">
        <f t="shared" si="105"/>
        <v>FFFFFFFF</v>
      </c>
      <c r="AK536" s="253" t="s">
        <v>4185</v>
      </c>
      <c r="AL536" s="265">
        <f t="shared" si="106"/>
        <v>1</v>
      </c>
      <c r="AM536" s="253" t="s">
        <v>4186</v>
      </c>
      <c r="AN536" s="253" t="s">
        <v>4187</v>
      </c>
      <c r="AO536" s="254">
        <f t="shared" si="109"/>
        <v>0</v>
      </c>
      <c r="AP536" s="253" t="s">
        <v>4188</v>
      </c>
      <c r="AQ536" s="74" t="str">
        <f t="shared" si="114"/>
        <v>https://cyberjapandata.gsi.go.jp/portal/sys/v4/symbols/506.png</v>
      </c>
      <c r="AR536" s="254" t="s">
        <v>4189</v>
      </c>
      <c r="AS536" s="254" t="s">
        <v>4190</v>
      </c>
      <c r="AT536" s="265">
        <f t="shared" si="115"/>
        <v>131.87459224236801</v>
      </c>
      <c r="AU536" s="254" t="s">
        <v>4191</v>
      </c>
      <c r="AV536" s="265">
        <f t="shared" si="116"/>
        <v>32.952419250623102</v>
      </c>
      <c r="AW536" s="254" t="s">
        <v>4192</v>
      </c>
      <c r="AX536" s="254" t="s">
        <v>4193</v>
      </c>
      <c r="AY536" s="244" t="str">
        <f t="shared" si="110"/>
        <v>&lt;Placemark&gt;&lt;name&gt;障福-42 ：放課後チャレンジＤｏ&lt;/name&gt;&lt;Snippet maxLines="0"&gt;&lt;/Snippet&gt;&lt;description&gt;&lt;![CDATA[名称：障福-42 ：放課後チャレンジＤｏ&lt;br&gt;住所：佐伯市大字稲垣1889番地&lt;br&gt;施設分類：障がい者福祉施設 &lt;br&gt;TEL：0972-28-8241&lt;br&gt;：種別：放課後等デイサービス事業所&lt;br&gt;：事業者：(福)希望の森 &lt;br&gt;：&lt;br&gt;]]&gt;&lt;/description&gt;&lt;Style&gt;&lt;IconStyle&gt;&lt;color&gt;FFFFFFFF&lt;/color&gt;&lt;scale&gt;1&lt;/scale&gt;&lt;heading&gt;0&lt;/heading&gt;&lt;Icon&gt;&lt;href&gt;https://cyberjapandata.gsi.go.jp/portal/sys/v4/symbols/506.png&lt;/href&gt;&lt;/Icon&gt;&lt;/IconStyle&gt;&lt;/Style&gt;&lt;Point&gt;&lt;coordinates&gt;131.874592242368,32.9524192506231&lt;/coordinates&gt;&lt;/Point&gt;&lt;/Placemark&gt;</v>
      </c>
    </row>
    <row r="537" spans="1:51">
      <c r="A537" s="198">
        <v>532</v>
      </c>
      <c r="B537" s="211" t="s">
        <v>5084</v>
      </c>
      <c r="C537" s="4" t="str">
        <f t="shared" si="107"/>
        <v>名称：障福-43 ：放課後等デイサービス 虹の翼&lt;br&gt;住所：佐伯市字女島10361番地2&lt;br&gt;施設分類：障がい者福祉施設 &lt;br&gt;TEL：0972-28-5850&lt;br&gt;：種別：放課後等デイサービス事業所&lt;br&gt;：事業者：NPO法人虹の翼&lt;br&gt;：&lt;br&gt;</v>
      </c>
      <c r="D537" s="211"/>
      <c r="E537" s="202"/>
      <c r="F537" s="202" t="s">
        <v>4822</v>
      </c>
      <c r="G537" s="202">
        <v>32.959880304063503</v>
      </c>
      <c r="H537" s="202">
        <v>131.91799352824501</v>
      </c>
      <c r="I537" s="202" t="s">
        <v>3579</v>
      </c>
      <c r="J537" s="202" t="s">
        <v>3647</v>
      </c>
      <c r="K537" s="240" t="s">
        <v>3648</v>
      </c>
      <c r="L537" s="240" t="s">
        <v>3661</v>
      </c>
      <c r="M537" s="240" t="s">
        <v>3682</v>
      </c>
      <c r="N537" s="240"/>
      <c r="O537" s="4" t="s">
        <v>4343</v>
      </c>
      <c r="P537" s="246">
        <v>1</v>
      </c>
      <c r="Q537" s="246"/>
      <c r="R537" s="246" t="str">
        <f t="shared" si="104"/>
        <v>FFFFFFFF</v>
      </c>
      <c r="S537" s="202">
        <v>100</v>
      </c>
      <c r="T537" s="202">
        <v>100</v>
      </c>
      <c r="U537" s="202">
        <v>100</v>
      </c>
      <c r="V537" s="202">
        <v>100</v>
      </c>
      <c r="X537" s="242"/>
      <c r="Z537" s="239">
        <f t="shared" si="108"/>
        <v>0</v>
      </c>
      <c r="AA537" s="253" t="s">
        <v>4179</v>
      </c>
      <c r="AB537" s="265" t="str">
        <f t="shared" si="111"/>
        <v>障福-43 ：放課後等デイサービス 虹の翼</v>
      </c>
      <c r="AC537" s="254" t="s">
        <v>4194</v>
      </c>
      <c r="AD537" s="254" t="s">
        <v>4181</v>
      </c>
      <c r="AE537" s="254">
        <f t="shared" si="112"/>
        <v>0</v>
      </c>
      <c r="AF537" s="254" t="s">
        <v>4182</v>
      </c>
      <c r="AG537" s="254" t="s">
        <v>4183</v>
      </c>
      <c r="AH537" s="74" t="str">
        <f t="shared" si="113"/>
        <v>名称：障福-43 ：放課後等デイサービス 虹の翼&lt;br&gt;住所：佐伯市字女島10361番地2&lt;br&gt;施設分類：障がい者福祉施設 &lt;br&gt;TEL：0972-28-5850&lt;br&gt;：種別：放課後等デイサービス事業所&lt;br&gt;：事業者：NPO法人虹の翼&lt;br&gt;：&lt;br&gt;</v>
      </c>
      <c r="AI537" s="255" t="s">
        <v>4184</v>
      </c>
      <c r="AJ537" s="253" t="str">
        <f t="shared" si="105"/>
        <v>FFFFFFFF</v>
      </c>
      <c r="AK537" s="253" t="s">
        <v>4185</v>
      </c>
      <c r="AL537" s="265">
        <f t="shared" si="106"/>
        <v>1</v>
      </c>
      <c r="AM537" s="253" t="s">
        <v>4186</v>
      </c>
      <c r="AN537" s="253" t="s">
        <v>4187</v>
      </c>
      <c r="AO537" s="254">
        <f t="shared" si="109"/>
        <v>0</v>
      </c>
      <c r="AP537" s="253" t="s">
        <v>4188</v>
      </c>
      <c r="AQ537" s="74" t="str">
        <f t="shared" si="114"/>
        <v>https://cyberjapandata.gsi.go.jp/portal/sys/v4/symbols/506.png</v>
      </c>
      <c r="AR537" s="254" t="s">
        <v>4189</v>
      </c>
      <c r="AS537" s="254" t="s">
        <v>4190</v>
      </c>
      <c r="AT537" s="265">
        <f t="shared" si="115"/>
        <v>131.91799352824501</v>
      </c>
      <c r="AU537" s="254" t="s">
        <v>4191</v>
      </c>
      <c r="AV537" s="265">
        <f t="shared" si="116"/>
        <v>32.959880304063503</v>
      </c>
      <c r="AW537" s="254" t="s">
        <v>4192</v>
      </c>
      <c r="AX537" s="254" t="s">
        <v>4193</v>
      </c>
      <c r="AY537" s="244" t="str">
        <f t="shared" si="110"/>
        <v>&lt;Placemark&gt;&lt;name&gt;障福-43 ：放課後等デイサービス 虹の翼&lt;/name&gt;&lt;Snippet maxLines="0"&gt;&lt;/Snippet&gt;&lt;description&gt;&lt;![CDATA[名称：障福-43 ：放課後等デイサービス 虹の翼&lt;br&gt;住所：佐伯市字女島10361番地2&lt;br&gt;施設分類：障がい者福祉施設 &lt;br&gt;TEL：0972-28-5850&lt;br&gt;：種別：放課後等デイサービス事業所&lt;br&gt;：事業者：NPO法人虹の翼&lt;br&gt;：&lt;br&gt;]]&gt;&lt;/description&gt;&lt;Style&gt;&lt;IconStyle&gt;&lt;color&gt;FFFFFFFF&lt;/color&gt;&lt;scale&gt;1&lt;/scale&gt;&lt;heading&gt;0&lt;/heading&gt;&lt;Icon&gt;&lt;href&gt;https://cyberjapandata.gsi.go.jp/portal/sys/v4/symbols/506.png&lt;/href&gt;&lt;/Icon&gt;&lt;/IconStyle&gt;&lt;/Style&gt;&lt;Point&gt;&lt;coordinates&gt;131.917993528245,32.9598803040635&lt;/coordinates&gt;&lt;/Point&gt;&lt;/Placemark&gt;</v>
      </c>
    </row>
    <row r="538" spans="1:51">
      <c r="A538" s="198">
        <v>533</v>
      </c>
      <c r="B538" s="211" t="s">
        <v>5083</v>
      </c>
      <c r="C538" s="4" t="str">
        <f t="shared" si="107"/>
        <v>名称：障福-44 ：こどもデイサービス バンビ&lt;br&gt;住所：佐伯市長島町3丁目18番18号&lt;br&gt;施設分類：障がい者福祉施設 &lt;br&gt;TEL：0972-28-5331&lt;br&gt;：種別：放課後等デイサービス事業所&lt;br&gt;：事業者：(福)社会福祉事業団&lt;br&gt;：&lt;br&gt;</v>
      </c>
      <c r="D538" s="211"/>
      <c r="E538" s="202"/>
      <c r="F538" s="202" t="s">
        <v>4823</v>
      </c>
      <c r="G538" s="202">
        <v>32.956982375353199</v>
      </c>
      <c r="H538" s="202">
        <v>131.909251163253</v>
      </c>
      <c r="I538" s="202" t="s">
        <v>3579</v>
      </c>
      <c r="J538" s="202" t="s">
        <v>3649</v>
      </c>
      <c r="K538" s="240" t="s">
        <v>3650</v>
      </c>
      <c r="L538" s="240" t="s">
        <v>3661</v>
      </c>
      <c r="M538" s="240" t="s">
        <v>3678</v>
      </c>
      <c r="N538" s="240"/>
      <c r="O538" s="4" t="s">
        <v>4343</v>
      </c>
      <c r="P538" s="246">
        <v>1</v>
      </c>
      <c r="Q538" s="246"/>
      <c r="R538" s="246" t="str">
        <f t="shared" si="104"/>
        <v>FFFFFFFF</v>
      </c>
      <c r="S538" s="202">
        <v>100</v>
      </c>
      <c r="T538" s="202">
        <v>100</v>
      </c>
      <c r="U538" s="202">
        <v>100</v>
      </c>
      <c r="V538" s="202">
        <v>100</v>
      </c>
      <c r="X538" s="242"/>
      <c r="Z538" s="239">
        <f t="shared" si="108"/>
        <v>0</v>
      </c>
      <c r="AA538" s="253" t="s">
        <v>4179</v>
      </c>
      <c r="AB538" s="265" t="str">
        <f t="shared" si="111"/>
        <v>障福-44 ：こどもデイサービス バンビ</v>
      </c>
      <c r="AC538" s="254" t="s">
        <v>4194</v>
      </c>
      <c r="AD538" s="254" t="s">
        <v>4181</v>
      </c>
      <c r="AE538" s="254">
        <f t="shared" si="112"/>
        <v>0</v>
      </c>
      <c r="AF538" s="254" t="s">
        <v>4182</v>
      </c>
      <c r="AG538" s="254" t="s">
        <v>4183</v>
      </c>
      <c r="AH538" s="74" t="str">
        <f t="shared" si="113"/>
        <v>名称：障福-44 ：こどもデイサービス バンビ&lt;br&gt;住所：佐伯市長島町3丁目18番18号&lt;br&gt;施設分類：障がい者福祉施設 &lt;br&gt;TEL：0972-28-5331&lt;br&gt;：種別：放課後等デイサービス事業所&lt;br&gt;：事業者：(福)社会福祉事業団&lt;br&gt;：&lt;br&gt;</v>
      </c>
      <c r="AI538" s="255" t="s">
        <v>4184</v>
      </c>
      <c r="AJ538" s="253" t="str">
        <f t="shared" si="105"/>
        <v>FFFFFFFF</v>
      </c>
      <c r="AK538" s="253" t="s">
        <v>4185</v>
      </c>
      <c r="AL538" s="265">
        <f t="shared" si="106"/>
        <v>1</v>
      </c>
      <c r="AM538" s="253" t="s">
        <v>4186</v>
      </c>
      <c r="AN538" s="253" t="s">
        <v>4187</v>
      </c>
      <c r="AO538" s="254">
        <f t="shared" si="109"/>
        <v>0</v>
      </c>
      <c r="AP538" s="253" t="s">
        <v>4188</v>
      </c>
      <c r="AQ538" s="74" t="str">
        <f t="shared" si="114"/>
        <v>https://cyberjapandata.gsi.go.jp/portal/sys/v4/symbols/506.png</v>
      </c>
      <c r="AR538" s="254" t="s">
        <v>4189</v>
      </c>
      <c r="AS538" s="254" t="s">
        <v>4190</v>
      </c>
      <c r="AT538" s="265">
        <f t="shared" si="115"/>
        <v>131.909251163253</v>
      </c>
      <c r="AU538" s="254" t="s">
        <v>4191</v>
      </c>
      <c r="AV538" s="265">
        <f t="shared" si="116"/>
        <v>32.956982375353199</v>
      </c>
      <c r="AW538" s="254" t="s">
        <v>4192</v>
      </c>
      <c r="AX538" s="254" t="s">
        <v>4193</v>
      </c>
      <c r="AY538" s="244" t="str">
        <f t="shared" si="110"/>
        <v>&lt;Placemark&gt;&lt;name&gt;障福-44 ：こどもデイサービス バンビ&lt;/name&gt;&lt;Snippet maxLines="0"&gt;&lt;/Snippet&gt;&lt;description&gt;&lt;![CDATA[名称：障福-44 ：こどもデイサービス バンビ&lt;br&gt;住所：佐伯市長島町3丁目18番18号&lt;br&gt;施設分類：障がい者福祉施設 &lt;br&gt;TEL：0972-28-5331&lt;br&gt;：種別：放課後等デイサービス事業所&lt;br&gt;：事業者：(福)社会福祉事業団&lt;br&gt;：&lt;br&gt;]]&gt;&lt;/description&gt;&lt;Style&gt;&lt;IconStyle&gt;&lt;color&gt;FFFFFFFF&lt;/color&gt;&lt;scale&gt;1&lt;/scale&gt;&lt;heading&gt;0&lt;/heading&gt;&lt;Icon&gt;&lt;href&gt;https://cyberjapandata.gsi.go.jp/portal/sys/v4/symbols/506.png&lt;/href&gt;&lt;/Icon&gt;&lt;/IconStyle&gt;&lt;/Style&gt;&lt;Point&gt;&lt;coordinates&gt;131.909251163253,32.9569823753532&lt;/coordinates&gt;&lt;/Point&gt;&lt;/Placemark&gt;</v>
      </c>
    </row>
    <row r="539" spans="1:51">
      <c r="A539" s="198">
        <v>534</v>
      </c>
      <c r="B539" s="211" t="s">
        <v>5082</v>
      </c>
      <c r="C539" s="4" t="str">
        <f t="shared" si="107"/>
        <v>名称：障福-45 ：じゆう輝き&lt;br&gt;住所：佐伯市堅田3571-1&lt;br&gt;施設分類：障がい者福祉施設 &lt;br&gt;TEL：0972-30-1114&lt;br&gt;：種別：放課後等デイサービス事業所&lt;br&gt;：事業者：(一社)じゆう咲く&lt;br&gt;：&lt;br&gt;</v>
      </c>
      <c r="D539" s="211"/>
      <c r="E539" s="245"/>
      <c r="F539" s="202" t="s">
        <v>4824</v>
      </c>
      <c r="G539" s="202">
        <v>32.955902143377799</v>
      </c>
      <c r="H539" s="202">
        <v>131.89560948162901</v>
      </c>
      <c r="I539" s="245" t="s">
        <v>3579</v>
      </c>
      <c r="J539" s="245" t="s">
        <v>3651</v>
      </c>
      <c r="K539" s="240" t="s">
        <v>3652</v>
      </c>
      <c r="L539" s="240" t="s">
        <v>3661</v>
      </c>
      <c r="M539" s="240" t="s">
        <v>3683</v>
      </c>
      <c r="N539" s="240"/>
      <c r="O539" s="4" t="s">
        <v>4343</v>
      </c>
      <c r="P539" s="246">
        <v>1</v>
      </c>
      <c r="Q539" s="246"/>
      <c r="R539" s="246" t="str">
        <f t="shared" si="104"/>
        <v>FFFFFFFF</v>
      </c>
      <c r="S539" s="202">
        <v>100</v>
      </c>
      <c r="T539" s="202">
        <v>100</v>
      </c>
      <c r="U539" s="202">
        <v>100</v>
      </c>
      <c r="V539" s="202">
        <v>100</v>
      </c>
      <c r="X539" s="242"/>
      <c r="Z539" s="239">
        <f t="shared" si="108"/>
        <v>0</v>
      </c>
      <c r="AA539" s="253" t="s">
        <v>4179</v>
      </c>
      <c r="AB539" s="265" t="str">
        <f t="shared" si="111"/>
        <v>障福-45 ：じゆう輝き</v>
      </c>
      <c r="AC539" s="254" t="s">
        <v>4194</v>
      </c>
      <c r="AD539" s="254" t="s">
        <v>4181</v>
      </c>
      <c r="AE539" s="254">
        <f t="shared" si="112"/>
        <v>0</v>
      </c>
      <c r="AF539" s="254" t="s">
        <v>4182</v>
      </c>
      <c r="AG539" s="254" t="s">
        <v>4183</v>
      </c>
      <c r="AH539" s="74" t="str">
        <f t="shared" si="113"/>
        <v>名称：障福-45 ：じゆう輝き&lt;br&gt;住所：佐伯市堅田3571-1&lt;br&gt;施設分類：障がい者福祉施設 &lt;br&gt;TEL：0972-30-1114&lt;br&gt;：種別：放課後等デイサービス事業所&lt;br&gt;：事業者：(一社)じゆう咲く&lt;br&gt;：&lt;br&gt;</v>
      </c>
      <c r="AI539" s="255" t="s">
        <v>4184</v>
      </c>
      <c r="AJ539" s="253" t="str">
        <f t="shared" si="105"/>
        <v>FFFFFFFF</v>
      </c>
      <c r="AK539" s="253" t="s">
        <v>4185</v>
      </c>
      <c r="AL539" s="265">
        <f t="shared" si="106"/>
        <v>1</v>
      </c>
      <c r="AM539" s="253" t="s">
        <v>4186</v>
      </c>
      <c r="AN539" s="253" t="s">
        <v>4187</v>
      </c>
      <c r="AO539" s="254">
        <f t="shared" si="109"/>
        <v>0</v>
      </c>
      <c r="AP539" s="253" t="s">
        <v>4188</v>
      </c>
      <c r="AQ539" s="74" t="str">
        <f t="shared" si="114"/>
        <v>https://cyberjapandata.gsi.go.jp/portal/sys/v4/symbols/506.png</v>
      </c>
      <c r="AR539" s="254" t="s">
        <v>4189</v>
      </c>
      <c r="AS539" s="254" t="s">
        <v>4190</v>
      </c>
      <c r="AT539" s="265">
        <f t="shared" si="115"/>
        <v>131.89560948162901</v>
      </c>
      <c r="AU539" s="254" t="s">
        <v>4191</v>
      </c>
      <c r="AV539" s="265">
        <f t="shared" si="116"/>
        <v>32.955902143377799</v>
      </c>
      <c r="AW539" s="254" t="s">
        <v>4192</v>
      </c>
      <c r="AX539" s="254" t="s">
        <v>4193</v>
      </c>
      <c r="AY539" s="244" t="str">
        <f t="shared" si="110"/>
        <v>&lt;Placemark&gt;&lt;name&gt;障福-45 ：じゆう輝き&lt;/name&gt;&lt;Snippet maxLines="0"&gt;&lt;/Snippet&gt;&lt;description&gt;&lt;![CDATA[名称：障福-45 ：じゆう輝き&lt;br&gt;住所：佐伯市堅田3571-1&lt;br&gt;施設分類：障がい者福祉施設 &lt;br&gt;TEL：0972-30-1114&lt;br&gt;：種別：放課後等デイサービス事業所&lt;br&gt;：事業者：(一社)じゆう咲く&lt;br&gt;：&lt;br&gt;]]&gt;&lt;/description&gt;&lt;Style&gt;&lt;IconStyle&gt;&lt;color&gt;FFFFFFFF&lt;/color&gt;&lt;scale&gt;1&lt;/scale&gt;&lt;heading&gt;0&lt;/heading&gt;&lt;Icon&gt;&lt;href&gt;https://cyberjapandata.gsi.go.jp/portal/sys/v4/symbols/506.png&lt;/href&gt;&lt;/Icon&gt;&lt;/IconStyle&gt;&lt;/Style&gt;&lt;Point&gt;&lt;coordinates&gt;131.895609481629,32.9559021433778&lt;/coordinates&gt;&lt;/Point&gt;&lt;/Placemark&gt;</v>
      </c>
    </row>
    <row r="540" spans="1:51" ht="27">
      <c r="A540" s="198">
        <v>535</v>
      </c>
      <c r="B540" s="211" t="s">
        <v>5081</v>
      </c>
      <c r="C540" s="4" t="str">
        <f t="shared" si="107"/>
        <v>名称：高福-1：住宅型有料老人ホーム　みんなの家「めじま」&lt;br&gt;住所：佐伯市字女島6827－1&lt;br&gt;施設分類：高齢者福祉施設 &lt;br&gt;TEL：0972-28-7271&lt;br&gt;：種別：有料老人ホーム　(住宅型)&lt;br&gt;：事業者：(有)生活サポートセンターみんなの家&lt;br&gt;：&lt;br&gt;</v>
      </c>
      <c r="D540" s="211"/>
      <c r="E540" s="245"/>
      <c r="F540" s="202" t="s">
        <v>4825</v>
      </c>
      <c r="G540" s="202">
        <v>32.9512734763899</v>
      </c>
      <c r="H540" s="202">
        <v>131.90798838351199</v>
      </c>
      <c r="I540" s="245" t="s">
        <v>3686</v>
      </c>
      <c r="J540" s="245" t="s">
        <v>792</v>
      </c>
      <c r="K540" s="240" t="s">
        <v>1323</v>
      </c>
      <c r="L540" s="240" t="s">
        <v>3912</v>
      </c>
      <c r="M540" s="240" t="s">
        <v>3929</v>
      </c>
      <c r="N540" s="240"/>
      <c r="O540" s="4" t="s">
        <v>4344</v>
      </c>
      <c r="P540" s="246">
        <v>1</v>
      </c>
      <c r="Q540" s="246"/>
      <c r="R540" s="246" t="str">
        <f t="shared" si="104"/>
        <v>FFFFFFFF</v>
      </c>
      <c r="S540" s="202">
        <v>100</v>
      </c>
      <c r="T540" s="202">
        <v>100</v>
      </c>
      <c r="U540" s="202">
        <v>100</v>
      </c>
      <c r="V540" s="202">
        <v>100</v>
      </c>
      <c r="X540" s="242"/>
      <c r="Z540" s="239">
        <f t="shared" si="108"/>
        <v>0</v>
      </c>
      <c r="AA540" s="253" t="s">
        <v>4179</v>
      </c>
      <c r="AB540" s="265" t="str">
        <f t="shared" si="111"/>
        <v>高福-1：住宅型有料老人ホーム　みんなの家「めじま」</v>
      </c>
      <c r="AC540" s="254" t="s">
        <v>4194</v>
      </c>
      <c r="AD540" s="254" t="s">
        <v>4181</v>
      </c>
      <c r="AE540" s="254">
        <f t="shared" si="112"/>
        <v>0</v>
      </c>
      <c r="AF540" s="254" t="s">
        <v>4182</v>
      </c>
      <c r="AG540" s="254" t="s">
        <v>4183</v>
      </c>
      <c r="AH540" s="74" t="str">
        <f t="shared" si="113"/>
        <v>名称：高福-1：住宅型有料老人ホーム　みんなの家「めじま」&lt;br&gt;住所：佐伯市字女島6827－1&lt;br&gt;施設分類：高齢者福祉施設 &lt;br&gt;TEL：0972-28-7271&lt;br&gt;：種別：有料老人ホーム　(住宅型)&lt;br&gt;：事業者：(有)生活サポートセンターみんなの家&lt;br&gt;：&lt;br&gt;</v>
      </c>
      <c r="AI540" s="255" t="s">
        <v>4184</v>
      </c>
      <c r="AJ540" s="253" t="str">
        <f t="shared" si="105"/>
        <v>FFFFFFFF</v>
      </c>
      <c r="AK540" s="253" t="s">
        <v>4185</v>
      </c>
      <c r="AL540" s="265">
        <f t="shared" si="106"/>
        <v>1</v>
      </c>
      <c r="AM540" s="253" t="s">
        <v>4186</v>
      </c>
      <c r="AN540" s="253" t="s">
        <v>4187</v>
      </c>
      <c r="AO540" s="254">
        <f t="shared" si="109"/>
        <v>0</v>
      </c>
      <c r="AP540" s="253" t="s">
        <v>4188</v>
      </c>
      <c r="AQ540" s="74" t="str">
        <f t="shared" si="114"/>
        <v>https://cyberjapandata.gsi.go.jp/portal/sys/v4/symbols/507.png</v>
      </c>
      <c r="AR540" s="254" t="s">
        <v>4189</v>
      </c>
      <c r="AS540" s="254" t="s">
        <v>4190</v>
      </c>
      <c r="AT540" s="265">
        <f t="shared" si="115"/>
        <v>131.90798838351199</v>
      </c>
      <c r="AU540" s="254" t="s">
        <v>4191</v>
      </c>
      <c r="AV540" s="265">
        <f t="shared" si="116"/>
        <v>32.9512734763899</v>
      </c>
      <c r="AW540" s="254" t="s">
        <v>4192</v>
      </c>
      <c r="AX540" s="254" t="s">
        <v>4193</v>
      </c>
      <c r="AY540" s="244" t="str">
        <f t="shared" si="110"/>
        <v>&lt;Placemark&gt;&lt;name&gt;高福-1：住宅型有料老人ホーム　みんなの家「めじま」&lt;/name&gt;&lt;Snippet maxLines="0"&gt;&lt;/Snippet&gt;&lt;description&gt;&lt;![CDATA[名称：高福-1：住宅型有料老人ホーム　みんなの家「めじま」&lt;br&gt;住所：佐伯市字女島6827－1&lt;br&gt;施設分類：高齢者福祉施設 &lt;br&gt;TEL：0972-28-7271&lt;br&gt;：種別：有料老人ホーム　(住宅型)&lt;br&gt;：事業者：(有)生活サポートセンターみんなの家&lt;br&gt;：&lt;br&gt;]]&gt;&lt;/description&gt;&lt;Style&gt;&lt;IconStyle&gt;&lt;color&gt;FFFFFFFF&lt;/color&gt;&lt;scale&gt;1&lt;/scale&gt;&lt;heading&gt;0&lt;/heading&gt;&lt;Icon&gt;&lt;href&gt;https://cyberjapandata.gsi.go.jp/portal/sys/v4/symbols/507.png&lt;/href&gt;&lt;/Icon&gt;&lt;/IconStyle&gt;&lt;/Style&gt;&lt;Point&gt;&lt;coordinates&gt;131.907988383512,32.9512734763899&lt;/coordinates&gt;&lt;/Point&gt;&lt;/Placemark&gt;</v>
      </c>
    </row>
    <row r="541" spans="1:51">
      <c r="A541" s="198">
        <v>536</v>
      </c>
      <c r="B541" s="211" t="s">
        <v>5080</v>
      </c>
      <c r="C541" s="4" t="str">
        <f t="shared" si="107"/>
        <v>名称：高福-2：住宅型有料老人ホーム　あおぞら&lt;br&gt;住所：佐伯市駅前2丁目10－32&lt;br&gt;施設分類：高齢者福祉施設 &lt;br&gt;TEL：0972-20-3221&lt;br&gt;：種別：有料老人ホーム　(住宅型)&lt;br&gt;：事業者：(株)あおぞら&lt;br&gt;：&lt;br&gt;</v>
      </c>
      <c r="D541" s="211"/>
      <c r="E541" s="202"/>
      <c r="F541" s="202" t="s">
        <v>4826</v>
      </c>
      <c r="G541" s="202">
        <v>32.9730120708222</v>
      </c>
      <c r="H541" s="202">
        <v>131.90446208228099</v>
      </c>
      <c r="I541" s="202" t="s">
        <v>3686</v>
      </c>
      <c r="J541" s="202" t="s">
        <v>798</v>
      </c>
      <c r="K541" s="240" t="s">
        <v>1324</v>
      </c>
      <c r="L541" s="240" t="s">
        <v>3912</v>
      </c>
      <c r="M541" s="240" t="s">
        <v>3930</v>
      </c>
      <c r="N541" s="240"/>
      <c r="O541" s="4" t="s">
        <v>4344</v>
      </c>
      <c r="P541" s="246">
        <v>1</v>
      </c>
      <c r="Q541" s="246"/>
      <c r="R541" s="246" t="str">
        <f t="shared" si="104"/>
        <v>FFFFFFFF</v>
      </c>
      <c r="S541" s="202">
        <v>100</v>
      </c>
      <c r="T541" s="202">
        <v>100</v>
      </c>
      <c r="U541" s="202">
        <v>100</v>
      </c>
      <c r="V541" s="202">
        <v>100</v>
      </c>
      <c r="X541" s="242"/>
      <c r="Z541" s="239">
        <f t="shared" si="108"/>
        <v>0</v>
      </c>
      <c r="AA541" s="253" t="s">
        <v>4179</v>
      </c>
      <c r="AB541" s="265" t="str">
        <f t="shared" si="111"/>
        <v>高福-2：住宅型有料老人ホーム　あおぞら</v>
      </c>
      <c r="AC541" s="254" t="s">
        <v>4194</v>
      </c>
      <c r="AD541" s="254" t="s">
        <v>4181</v>
      </c>
      <c r="AE541" s="254">
        <f t="shared" si="112"/>
        <v>0</v>
      </c>
      <c r="AF541" s="254" t="s">
        <v>4182</v>
      </c>
      <c r="AG541" s="254" t="s">
        <v>4183</v>
      </c>
      <c r="AH541" s="74" t="str">
        <f t="shared" si="113"/>
        <v>名称：高福-2：住宅型有料老人ホーム　あおぞら&lt;br&gt;住所：佐伯市駅前2丁目10－32&lt;br&gt;施設分類：高齢者福祉施設 &lt;br&gt;TEL：0972-20-3221&lt;br&gt;：種別：有料老人ホーム　(住宅型)&lt;br&gt;：事業者：(株)あおぞら&lt;br&gt;：&lt;br&gt;</v>
      </c>
      <c r="AI541" s="255" t="s">
        <v>4184</v>
      </c>
      <c r="AJ541" s="253" t="str">
        <f t="shared" si="105"/>
        <v>FFFFFFFF</v>
      </c>
      <c r="AK541" s="253" t="s">
        <v>4185</v>
      </c>
      <c r="AL541" s="265">
        <f t="shared" si="106"/>
        <v>1</v>
      </c>
      <c r="AM541" s="253" t="s">
        <v>4186</v>
      </c>
      <c r="AN541" s="253" t="s">
        <v>4187</v>
      </c>
      <c r="AO541" s="254">
        <f t="shared" si="109"/>
        <v>0</v>
      </c>
      <c r="AP541" s="253" t="s">
        <v>4188</v>
      </c>
      <c r="AQ541" s="74" t="str">
        <f t="shared" si="114"/>
        <v>https://cyberjapandata.gsi.go.jp/portal/sys/v4/symbols/507.png</v>
      </c>
      <c r="AR541" s="254" t="s">
        <v>4189</v>
      </c>
      <c r="AS541" s="254" t="s">
        <v>4190</v>
      </c>
      <c r="AT541" s="265">
        <f t="shared" si="115"/>
        <v>131.90446208228099</v>
      </c>
      <c r="AU541" s="254" t="s">
        <v>4191</v>
      </c>
      <c r="AV541" s="265">
        <f t="shared" si="116"/>
        <v>32.9730120708222</v>
      </c>
      <c r="AW541" s="254" t="s">
        <v>4192</v>
      </c>
      <c r="AX541" s="254" t="s">
        <v>4193</v>
      </c>
      <c r="AY541" s="244" t="str">
        <f t="shared" si="110"/>
        <v>&lt;Placemark&gt;&lt;name&gt;高福-2：住宅型有料老人ホーム　あおぞら&lt;/name&gt;&lt;Snippet maxLines="0"&gt;&lt;/Snippet&gt;&lt;description&gt;&lt;![CDATA[名称：高福-2：住宅型有料老人ホーム　あおぞら&lt;br&gt;住所：佐伯市駅前2丁目10－32&lt;br&gt;施設分類：高齢者福祉施設 &lt;br&gt;TEL：0972-20-3221&lt;br&gt;：種別：有料老人ホーム　(住宅型)&lt;br&gt;：事業者：(株)あおぞら&lt;br&gt;：&lt;br&gt;]]&gt;&lt;/description&gt;&lt;Style&gt;&lt;IconStyle&gt;&lt;color&gt;FFFFFFFF&lt;/color&gt;&lt;scale&gt;1&lt;/scale&gt;&lt;heading&gt;0&lt;/heading&gt;&lt;Icon&gt;&lt;href&gt;https://cyberjapandata.gsi.go.jp/portal/sys/v4/symbols/507.png&lt;/href&gt;&lt;/Icon&gt;&lt;/IconStyle&gt;&lt;/Style&gt;&lt;Point&gt;&lt;coordinates&gt;131.904462082281,32.9730120708222&lt;/coordinates&gt;&lt;/Point&gt;&lt;/Placemark&gt;</v>
      </c>
    </row>
    <row r="542" spans="1:51">
      <c r="A542" s="198">
        <v>537</v>
      </c>
      <c r="B542" s="211" t="s">
        <v>5079</v>
      </c>
      <c r="C542" s="4" t="str">
        <f t="shared" si="107"/>
        <v>名称：高福-3：有料老人ホーム　はるの杜　すずかけ&lt;br&gt;住所：佐伯市大字木立5552番地2&lt;br&gt;施設分類：高齢者福祉施設 &lt;br&gt;TEL：0972-28-3382&lt;br&gt;：種別：有料老人ホーム　(住宅型)&lt;br&gt;：事業者：(有)ハートマザーＣＨＩＥ&lt;br&gt;：&lt;br&gt;</v>
      </c>
      <c r="D542" s="211"/>
      <c r="E542" s="202"/>
      <c r="F542" s="202" t="s">
        <v>4827</v>
      </c>
      <c r="G542" s="202">
        <v>32.925195461960598</v>
      </c>
      <c r="H542" s="202">
        <v>131.93932063964201</v>
      </c>
      <c r="I542" s="202" t="s">
        <v>3686</v>
      </c>
      <c r="J542" s="202" t="s">
        <v>802</v>
      </c>
      <c r="K542" s="240" t="s">
        <v>1325</v>
      </c>
      <c r="L542" s="240" t="s">
        <v>3912</v>
      </c>
      <c r="M542" s="240" t="s">
        <v>3931</v>
      </c>
      <c r="N542" s="240"/>
      <c r="O542" s="4" t="s">
        <v>4344</v>
      </c>
      <c r="P542" s="246">
        <v>1</v>
      </c>
      <c r="Q542" s="246"/>
      <c r="R542" s="246" t="str">
        <f t="shared" si="104"/>
        <v>FFFFFFFF</v>
      </c>
      <c r="S542" s="202">
        <v>100</v>
      </c>
      <c r="T542" s="202">
        <v>100</v>
      </c>
      <c r="U542" s="202">
        <v>100</v>
      </c>
      <c r="V542" s="202">
        <v>100</v>
      </c>
      <c r="X542" s="242"/>
      <c r="Z542" s="239">
        <f t="shared" si="108"/>
        <v>0</v>
      </c>
      <c r="AA542" s="253" t="s">
        <v>4179</v>
      </c>
      <c r="AB542" s="265" t="str">
        <f t="shared" si="111"/>
        <v>高福-3：有料老人ホーム　はるの杜　すずかけ</v>
      </c>
      <c r="AC542" s="254" t="s">
        <v>4194</v>
      </c>
      <c r="AD542" s="254" t="s">
        <v>4181</v>
      </c>
      <c r="AE542" s="254">
        <f t="shared" si="112"/>
        <v>0</v>
      </c>
      <c r="AF542" s="254" t="s">
        <v>4182</v>
      </c>
      <c r="AG542" s="254" t="s">
        <v>4183</v>
      </c>
      <c r="AH542" s="74" t="str">
        <f t="shared" si="113"/>
        <v>名称：高福-3：有料老人ホーム　はるの杜　すずかけ&lt;br&gt;住所：佐伯市大字木立5552番地2&lt;br&gt;施設分類：高齢者福祉施設 &lt;br&gt;TEL：0972-28-3382&lt;br&gt;：種別：有料老人ホーム　(住宅型)&lt;br&gt;：事業者：(有)ハートマザーＣＨＩＥ&lt;br&gt;：&lt;br&gt;</v>
      </c>
      <c r="AI542" s="255" t="s">
        <v>4184</v>
      </c>
      <c r="AJ542" s="253" t="str">
        <f t="shared" si="105"/>
        <v>FFFFFFFF</v>
      </c>
      <c r="AK542" s="253" t="s">
        <v>4185</v>
      </c>
      <c r="AL542" s="265">
        <f t="shared" si="106"/>
        <v>1</v>
      </c>
      <c r="AM542" s="253" t="s">
        <v>4186</v>
      </c>
      <c r="AN542" s="253" t="s">
        <v>4187</v>
      </c>
      <c r="AO542" s="254">
        <f t="shared" si="109"/>
        <v>0</v>
      </c>
      <c r="AP542" s="253" t="s">
        <v>4188</v>
      </c>
      <c r="AQ542" s="74" t="str">
        <f t="shared" si="114"/>
        <v>https://cyberjapandata.gsi.go.jp/portal/sys/v4/symbols/507.png</v>
      </c>
      <c r="AR542" s="254" t="s">
        <v>4189</v>
      </c>
      <c r="AS542" s="254" t="s">
        <v>4190</v>
      </c>
      <c r="AT542" s="265">
        <f t="shared" si="115"/>
        <v>131.93932063964201</v>
      </c>
      <c r="AU542" s="254" t="s">
        <v>4191</v>
      </c>
      <c r="AV542" s="265">
        <f t="shared" si="116"/>
        <v>32.925195461960598</v>
      </c>
      <c r="AW542" s="254" t="s">
        <v>4192</v>
      </c>
      <c r="AX542" s="254" t="s">
        <v>4193</v>
      </c>
      <c r="AY542" s="244" t="str">
        <f t="shared" si="110"/>
        <v>&lt;Placemark&gt;&lt;name&gt;高福-3：有料老人ホーム　はるの杜　すずかけ&lt;/name&gt;&lt;Snippet maxLines="0"&gt;&lt;/Snippet&gt;&lt;description&gt;&lt;![CDATA[名称：高福-3：有料老人ホーム　はるの杜　すずかけ&lt;br&gt;住所：佐伯市大字木立5552番地2&lt;br&gt;施設分類：高齢者福祉施設 &lt;br&gt;TEL：0972-28-3382&lt;br&gt;：種別：有料老人ホーム　(住宅型)&lt;br&gt;：事業者：(有)ハートマザーＣＨＩＥ&lt;br&gt;：&lt;br&gt;]]&gt;&lt;/description&gt;&lt;Style&gt;&lt;IconStyle&gt;&lt;color&gt;FFFFFFFF&lt;/color&gt;&lt;scale&gt;1&lt;/scale&gt;&lt;heading&gt;0&lt;/heading&gt;&lt;Icon&gt;&lt;href&gt;https://cyberjapandata.gsi.go.jp/portal/sys/v4/symbols/507.png&lt;/href&gt;&lt;/Icon&gt;&lt;/IconStyle&gt;&lt;/Style&gt;&lt;Point&gt;&lt;coordinates&gt;131.939320639642,32.9251954619606&lt;/coordinates&gt;&lt;/Point&gt;&lt;/Placemark&gt;</v>
      </c>
    </row>
    <row r="543" spans="1:51">
      <c r="A543" s="198">
        <v>538</v>
      </c>
      <c r="B543" s="211" t="s">
        <v>5078</v>
      </c>
      <c r="C543" s="4" t="str">
        <f t="shared" si="107"/>
        <v>名称：高福-4：有料老人ホーム　悠久の丘　万葉&lt;br&gt;住所：佐伯市大字鶴望字中ノ原3510-21&lt;br&gt;施設分類：高齢者福祉施設 &lt;br&gt;TEL：0972-23-6366&lt;br&gt;：種別：有料老人ホーム　(住宅型)&lt;br&gt;：事業者：グッド・アシスト　(有)　&lt;br&gt;：&lt;br&gt;</v>
      </c>
      <c r="D543" s="211"/>
      <c r="E543" s="202"/>
      <c r="F543" s="202" t="s">
        <v>4828</v>
      </c>
      <c r="G543" s="202">
        <v>32.973517961438397</v>
      </c>
      <c r="H543" s="202">
        <v>131.88484227372501</v>
      </c>
      <c r="I543" s="202" t="s">
        <v>3686</v>
      </c>
      <c r="J543" s="202" t="s">
        <v>807</v>
      </c>
      <c r="K543" s="240" t="s">
        <v>1326</v>
      </c>
      <c r="L543" s="240" t="s">
        <v>3912</v>
      </c>
      <c r="M543" s="240" t="s">
        <v>3932</v>
      </c>
      <c r="N543" s="240"/>
      <c r="O543" s="4" t="s">
        <v>4344</v>
      </c>
      <c r="P543" s="246">
        <v>1</v>
      </c>
      <c r="Q543" s="246"/>
      <c r="R543" s="246" t="str">
        <f t="shared" si="104"/>
        <v>FFFFFFFF</v>
      </c>
      <c r="S543" s="202">
        <v>100</v>
      </c>
      <c r="T543" s="202">
        <v>100</v>
      </c>
      <c r="U543" s="202">
        <v>100</v>
      </c>
      <c r="V543" s="202">
        <v>100</v>
      </c>
      <c r="X543" s="242"/>
      <c r="Z543" s="239">
        <f t="shared" si="108"/>
        <v>0</v>
      </c>
      <c r="AA543" s="253" t="s">
        <v>4179</v>
      </c>
      <c r="AB543" s="265" t="str">
        <f t="shared" si="111"/>
        <v>高福-4：有料老人ホーム　悠久の丘　万葉</v>
      </c>
      <c r="AC543" s="254" t="s">
        <v>4194</v>
      </c>
      <c r="AD543" s="254" t="s">
        <v>4181</v>
      </c>
      <c r="AE543" s="254">
        <f t="shared" si="112"/>
        <v>0</v>
      </c>
      <c r="AF543" s="254" t="s">
        <v>4182</v>
      </c>
      <c r="AG543" s="254" t="s">
        <v>4183</v>
      </c>
      <c r="AH543" s="74" t="str">
        <f t="shared" si="113"/>
        <v>名称：高福-4：有料老人ホーム　悠久の丘　万葉&lt;br&gt;住所：佐伯市大字鶴望字中ノ原3510-21&lt;br&gt;施設分類：高齢者福祉施設 &lt;br&gt;TEL：0972-23-6366&lt;br&gt;：種別：有料老人ホーム　(住宅型)&lt;br&gt;：事業者：グッド・アシスト　(有)　&lt;br&gt;：&lt;br&gt;</v>
      </c>
      <c r="AI543" s="255" t="s">
        <v>4184</v>
      </c>
      <c r="AJ543" s="253" t="str">
        <f t="shared" si="105"/>
        <v>FFFFFFFF</v>
      </c>
      <c r="AK543" s="253" t="s">
        <v>4185</v>
      </c>
      <c r="AL543" s="265">
        <f t="shared" si="106"/>
        <v>1</v>
      </c>
      <c r="AM543" s="253" t="s">
        <v>4186</v>
      </c>
      <c r="AN543" s="253" t="s">
        <v>4187</v>
      </c>
      <c r="AO543" s="254">
        <f t="shared" si="109"/>
        <v>0</v>
      </c>
      <c r="AP543" s="253" t="s">
        <v>4188</v>
      </c>
      <c r="AQ543" s="74" t="str">
        <f t="shared" si="114"/>
        <v>https://cyberjapandata.gsi.go.jp/portal/sys/v4/symbols/507.png</v>
      </c>
      <c r="AR543" s="254" t="s">
        <v>4189</v>
      </c>
      <c r="AS543" s="254" t="s">
        <v>4190</v>
      </c>
      <c r="AT543" s="265">
        <f t="shared" si="115"/>
        <v>131.88484227372501</v>
      </c>
      <c r="AU543" s="254" t="s">
        <v>4191</v>
      </c>
      <c r="AV543" s="265">
        <f t="shared" si="116"/>
        <v>32.973517961438397</v>
      </c>
      <c r="AW543" s="254" t="s">
        <v>4192</v>
      </c>
      <c r="AX543" s="254" t="s">
        <v>4193</v>
      </c>
      <c r="AY543" s="244" t="str">
        <f t="shared" si="110"/>
        <v>&lt;Placemark&gt;&lt;name&gt;高福-4：有料老人ホーム　悠久の丘　万葉&lt;/name&gt;&lt;Snippet maxLines="0"&gt;&lt;/Snippet&gt;&lt;description&gt;&lt;![CDATA[名称：高福-4：有料老人ホーム　悠久の丘　万葉&lt;br&gt;住所：佐伯市大字鶴望字中ノ原3510-21&lt;br&gt;施設分類：高齢者福祉施設 &lt;br&gt;TEL：0972-23-6366&lt;br&gt;：種別：有料老人ホーム　(住宅型)&lt;br&gt;：事業者：グッド・アシスト　(有)　&lt;br&gt;：&lt;br&gt;]]&gt;&lt;/description&gt;&lt;Style&gt;&lt;IconStyle&gt;&lt;color&gt;FFFFFFFF&lt;/color&gt;&lt;scale&gt;1&lt;/scale&gt;&lt;heading&gt;0&lt;/heading&gt;&lt;Icon&gt;&lt;href&gt;https://cyberjapandata.gsi.go.jp/portal/sys/v4/symbols/507.png&lt;/href&gt;&lt;/Icon&gt;&lt;/IconStyle&gt;&lt;/Style&gt;&lt;Point&gt;&lt;coordinates&gt;131.884842273725,32.9735179614384&lt;/coordinates&gt;&lt;/Point&gt;&lt;/Placemark&gt;</v>
      </c>
    </row>
    <row r="544" spans="1:51">
      <c r="A544" s="198">
        <v>539</v>
      </c>
      <c r="B544" s="264" t="s">
        <v>5077</v>
      </c>
      <c r="C544" s="4" t="str">
        <f t="shared" si="107"/>
        <v>名称：高福-5：有料老人ホーム　城村の家&lt;br&gt;住所：佐伯市大字長谷5727番地&lt;br&gt;施設分類：高齢者福祉施設 &lt;br&gt;TEL：0972-23-4595&lt;br&gt;：種別：有料老人ホーム　(住宅型)&lt;br&gt;：事業者：(有)住吉工業&lt;br&gt;：&lt;br&gt;</v>
      </c>
      <c r="D544" s="211"/>
      <c r="E544" s="202"/>
      <c r="F544" s="202" t="s">
        <v>4829</v>
      </c>
      <c r="G544" s="202">
        <v>32.932622185185501</v>
      </c>
      <c r="H544" s="202">
        <v>131.862456897134</v>
      </c>
      <c r="I544" s="202" t="s">
        <v>3686</v>
      </c>
      <c r="J544" s="202" t="s">
        <v>811</v>
      </c>
      <c r="K544" s="240" t="s">
        <v>1327</v>
      </c>
      <c r="L544" s="240" t="s">
        <v>3912</v>
      </c>
      <c r="M544" s="240" t="s">
        <v>3933</v>
      </c>
      <c r="N544" s="240"/>
      <c r="O544" s="4" t="s">
        <v>4344</v>
      </c>
      <c r="P544" s="246">
        <v>1</v>
      </c>
      <c r="Q544" s="246"/>
      <c r="R544" s="246" t="str">
        <f t="shared" si="104"/>
        <v>FFFFFFFF</v>
      </c>
      <c r="S544" s="202">
        <v>100</v>
      </c>
      <c r="T544" s="202">
        <v>100</v>
      </c>
      <c r="U544" s="202">
        <v>100</v>
      </c>
      <c r="V544" s="202">
        <v>100</v>
      </c>
      <c r="X544" s="242"/>
      <c r="Z544" s="239">
        <f t="shared" si="108"/>
        <v>0</v>
      </c>
      <c r="AA544" s="253" t="s">
        <v>4179</v>
      </c>
      <c r="AB544" s="265" t="str">
        <f t="shared" si="111"/>
        <v>高福-5：有料老人ホーム　城村の家</v>
      </c>
      <c r="AC544" s="254" t="s">
        <v>4194</v>
      </c>
      <c r="AD544" s="254" t="s">
        <v>4181</v>
      </c>
      <c r="AE544" s="254">
        <f t="shared" si="112"/>
        <v>0</v>
      </c>
      <c r="AF544" s="254" t="s">
        <v>4182</v>
      </c>
      <c r="AG544" s="254" t="s">
        <v>4183</v>
      </c>
      <c r="AH544" s="74" t="str">
        <f t="shared" si="113"/>
        <v>名称：高福-5：有料老人ホーム　城村の家&lt;br&gt;住所：佐伯市大字長谷5727番地&lt;br&gt;施設分類：高齢者福祉施設 &lt;br&gt;TEL：0972-23-4595&lt;br&gt;：種別：有料老人ホーム　(住宅型)&lt;br&gt;：事業者：(有)住吉工業&lt;br&gt;：&lt;br&gt;</v>
      </c>
      <c r="AI544" s="255" t="s">
        <v>4184</v>
      </c>
      <c r="AJ544" s="253" t="str">
        <f t="shared" si="105"/>
        <v>FFFFFFFF</v>
      </c>
      <c r="AK544" s="253" t="s">
        <v>4185</v>
      </c>
      <c r="AL544" s="265">
        <f t="shared" si="106"/>
        <v>1</v>
      </c>
      <c r="AM544" s="253" t="s">
        <v>4186</v>
      </c>
      <c r="AN544" s="253" t="s">
        <v>4187</v>
      </c>
      <c r="AO544" s="254">
        <f t="shared" si="109"/>
        <v>0</v>
      </c>
      <c r="AP544" s="253" t="s">
        <v>4188</v>
      </c>
      <c r="AQ544" s="74" t="str">
        <f t="shared" si="114"/>
        <v>https://cyberjapandata.gsi.go.jp/portal/sys/v4/symbols/507.png</v>
      </c>
      <c r="AR544" s="254" t="s">
        <v>4189</v>
      </c>
      <c r="AS544" s="254" t="s">
        <v>4190</v>
      </c>
      <c r="AT544" s="265">
        <f t="shared" si="115"/>
        <v>131.862456897134</v>
      </c>
      <c r="AU544" s="254" t="s">
        <v>4191</v>
      </c>
      <c r="AV544" s="265">
        <f t="shared" si="116"/>
        <v>32.932622185185501</v>
      </c>
      <c r="AW544" s="254" t="s">
        <v>4192</v>
      </c>
      <c r="AX544" s="254" t="s">
        <v>4193</v>
      </c>
      <c r="AY544" s="244" t="str">
        <f t="shared" si="110"/>
        <v>&lt;Placemark&gt;&lt;name&gt;高福-5：有料老人ホーム　城村の家&lt;/name&gt;&lt;Snippet maxLines="0"&gt;&lt;/Snippet&gt;&lt;description&gt;&lt;![CDATA[名称：高福-5：有料老人ホーム　城村の家&lt;br&gt;住所：佐伯市大字長谷5727番地&lt;br&gt;施設分類：高齢者福祉施設 &lt;br&gt;TEL：0972-23-4595&lt;br&gt;：種別：有料老人ホーム　(住宅型)&lt;br&gt;：事業者：(有)住吉工業&lt;br&gt;：&lt;br&gt;]]&gt;&lt;/description&gt;&lt;Style&gt;&lt;IconStyle&gt;&lt;color&gt;FFFFFFFF&lt;/color&gt;&lt;scale&gt;1&lt;/scale&gt;&lt;heading&gt;0&lt;/heading&gt;&lt;Icon&gt;&lt;href&gt;https://cyberjapandata.gsi.go.jp/portal/sys/v4/symbols/507.png&lt;/href&gt;&lt;/Icon&gt;&lt;/IconStyle&gt;&lt;/Style&gt;&lt;Point&gt;&lt;coordinates&gt;131.862456897134,32.9326221851855&lt;/coordinates&gt;&lt;/Point&gt;&lt;/Placemark&gt;</v>
      </c>
    </row>
    <row r="545" spans="1:51">
      <c r="A545" s="198">
        <v>540</v>
      </c>
      <c r="B545" s="264" t="s">
        <v>5076</v>
      </c>
      <c r="C545" s="4" t="str">
        <f t="shared" si="107"/>
        <v>名称：高福-6：有料老人ホーム　潮の風&lt;br&gt;住所：佐伯市蒲江大字丸市尾浦21番地&lt;br&gt;施設分類：高齢者福祉施設 &lt;br&gt;TEL：0972-44-5101&lt;br&gt;：種別：有料老人ホーム　(住宅型)&lt;br&gt;：事業者：特定非営利活動法人　潮の風&lt;br&gt;：&lt;br&gt;</v>
      </c>
      <c r="D545" s="211"/>
      <c r="E545" s="202"/>
      <c r="F545" s="202" t="s">
        <v>4830</v>
      </c>
      <c r="G545" s="202">
        <v>32.793628954518901</v>
      </c>
      <c r="H545" s="202">
        <v>131.87723662806499</v>
      </c>
      <c r="I545" s="202" t="s">
        <v>3686</v>
      </c>
      <c r="J545" s="202" t="s">
        <v>815</v>
      </c>
      <c r="K545" s="240" t="s">
        <v>1328</v>
      </c>
      <c r="L545" s="240" t="s">
        <v>3912</v>
      </c>
      <c r="M545" s="240" t="s">
        <v>3934</v>
      </c>
      <c r="N545" s="240"/>
      <c r="O545" s="4" t="s">
        <v>4344</v>
      </c>
      <c r="P545" s="246">
        <v>1</v>
      </c>
      <c r="Q545" s="246"/>
      <c r="R545" s="246" t="str">
        <f t="shared" si="104"/>
        <v>FFFFFFFF</v>
      </c>
      <c r="S545" s="202">
        <v>100</v>
      </c>
      <c r="T545" s="202">
        <v>100</v>
      </c>
      <c r="U545" s="202">
        <v>100</v>
      </c>
      <c r="V545" s="202">
        <v>100</v>
      </c>
      <c r="X545" s="242"/>
      <c r="Z545" s="239">
        <f t="shared" si="108"/>
        <v>0</v>
      </c>
      <c r="AA545" s="253" t="s">
        <v>4179</v>
      </c>
      <c r="AB545" s="265" t="str">
        <f t="shared" si="111"/>
        <v>高福-6：有料老人ホーム　潮の風</v>
      </c>
      <c r="AC545" s="254" t="s">
        <v>4194</v>
      </c>
      <c r="AD545" s="254" t="s">
        <v>4181</v>
      </c>
      <c r="AE545" s="254">
        <f t="shared" si="112"/>
        <v>0</v>
      </c>
      <c r="AF545" s="254" t="s">
        <v>4182</v>
      </c>
      <c r="AG545" s="254" t="s">
        <v>4183</v>
      </c>
      <c r="AH545" s="74" t="str">
        <f t="shared" si="113"/>
        <v>名称：高福-6：有料老人ホーム　潮の風&lt;br&gt;住所：佐伯市蒲江大字丸市尾浦21番地&lt;br&gt;施設分類：高齢者福祉施設 &lt;br&gt;TEL：0972-44-5101&lt;br&gt;：種別：有料老人ホーム　(住宅型)&lt;br&gt;：事業者：特定非営利活動法人　潮の風&lt;br&gt;：&lt;br&gt;</v>
      </c>
      <c r="AI545" s="255" t="s">
        <v>4184</v>
      </c>
      <c r="AJ545" s="253" t="str">
        <f t="shared" si="105"/>
        <v>FFFFFFFF</v>
      </c>
      <c r="AK545" s="253" t="s">
        <v>4185</v>
      </c>
      <c r="AL545" s="265">
        <f t="shared" si="106"/>
        <v>1</v>
      </c>
      <c r="AM545" s="253" t="s">
        <v>4186</v>
      </c>
      <c r="AN545" s="253" t="s">
        <v>4187</v>
      </c>
      <c r="AO545" s="254">
        <f t="shared" si="109"/>
        <v>0</v>
      </c>
      <c r="AP545" s="253" t="s">
        <v>4188</v>
      </c>
      <c r="AQ545" s="74" t="str">
        <f t="shared" si="114"/>
        <v>https://cyberjapandata.gsi.go.jp/portal/sys/v4/symbols/507.png</v>
      </c>
      <c r="AR545" s="254" t="s">
        <v>4189</v>
      </c>
      <c r="AS545" s="254" t="s">
        <v>4190</v>
      </c>
      <c r="AT545" s="265">
        <f t="shared" si="115"/>
        <v>131.87723662806499</v>
      </c>
      <c r="AU545" s="254" t="s">
        <v>4191</v>
      </c>
      <c r="AV545" s="265">
        <f t="shared" si="116"/>
        <v>32.793628954518901</v>
      </c>
      <c r="AW545" s="254" t="s">
        <v>4192</v>
      </c>
      <c r="AX545" s="254" t="s">
        <v>4193</v>
      </c>
      <c r="AY545" s="244" t="str">
        <f t="shared" si="110"/>
        <v>&lt;Placemark&gt;&lt;name&gt;高福-6：有料老人ホーム　潮の風&lt;/name&gt;&lt;Snippet maxLines="0"&gt;&lt;/Snippet&gt;&lt;description&gt;&lt;![CDATA[名称：高福-6：有料老人ホーム　潮の風&lt;br&gt;住所：佐伯市蒲江大字丸市尾浦21番地&lt;br&gt;施設分類：高齢者福祉施設 &lt;br&gt;TEL：0972-44-5101&lt;br&gt;：種別：有料老人ホーム　(住宅型)&lt;br&gt;：事業者：特定非営利活動法人　潮の風&lt;br&gt;：&lt;br&gt;]]&gt;&lt;/description&gt;&lt;Style&gt;&lt;IconStyle&gt;&lt;color&gt;FFFFFFFF&lt;/color&gt;&lt;scale&gt;1&lt;/scale&gt;&lt;heading&gt;0&lt;/heading&gt;&lt;Icon&gt;&lt;href&gt;https://cyberjapandata.gsi.go.jp/portal/sys/v4/symbols/507.png&lt;/href&gt;&lt;/Icon&gt;&lt;/IconStyle&gt;&lt;/Style&gt;&lt;Point&gt;&lt;coordinates&gt;131.877236628065,32.7936289545189&lt;/coordinates&gt;&lt;/Point&gt;&lt;/Placemark&gt;</v>
      </c>
    </row>
    <row r="546" spans="1:51">
      <c r="A546" s="198">
        <v>541</v>
      </c>
      <c r="B546" s="211" t="s">
        <v>5075</v>
      </c>
      <c r="C546" s="4" t="str">
        <f t="shared" si="107"/>
        <v>名称：高福-7：有料老人ホーム　白ゆり&lt;br&gt;住所：佐伯市木立大字大野4887番地&lt;br&gt;施設分類：高齢者福祉施設 &lt;br&gt;TEL：0972-29-5020&lt;br&gt;：種別：有料老人ホーム　(住宅型)&lt;br&gt;：事業者：(有)白ゆり&lt;br&gt;：&lt;br&gt;</v>
      </c>
      <c r="D546" s="211"/>
      <c r="E546" s="245"/>
      <c r="F546" s="202" t="s">
        <v>4831</v>
      </c>
      <c r="G546" s="202">
        <v>32.925626751880301</v>
      </c>
      <c r="H546" s="202">
        <v>131.945441596005</v>
      </c>
      <c r="I546" s="245" t="s">
        <v>3686</v>
      </c>
      <c r="J546" s="245" t="s">
        <v>819</v>
      </c>
      <c r="K546" s="240" t="s">
        <v>1329</v>
      </c>
      <c r="L546" s="240" t="s">
        <v>3912</v>
      </c>
      <c r="M546" s="240" t="s">
        <v>3935</v>
      </c>
      <c r="N546" s="240"/>
      <c r="O546" s="4" t="s">
        <v>4344</v>
      </c>
      <c r="P546" s="246">
        <v>1</v>
      </c>
      <c r="Q546" s="246"/>
      <c r="R546" s="246" t="str">
        <f t="shared" si="104"/>
        <v>FFFFFFFF</v>
      </c>
      <c r="S546" s="202">
        <v>100</v>
      </c>
      <c r="T546" s="202">
        <v>100</v>
      </c>
      <c r="U546" s="202">
        <v>100</v>
      </c>
      <c r="V546" s="202">
        <v>100</v>
      </c>
      <c r="X546" s="242"/>
      <c r="Z546" s="239">
        <f t="shared" si="108"/>
        <v>0</v>
      </c>
      <c r="AA546" s="253" t="s">
        <v>4179</v>
      </c>
      <c r="AB546" s="265" t="str">
        <f t="shared" si="111"/>
        <v>高福-7：有料老人ホーム　白ゆり</v>
      </c>
      <c r="AC546" s="254" t="s">
        <v>4194</v>
      </c>
      <c r="AD546" s="254" t="s">
        <v>4181</v>
      </c>
      <c r="AE546" s="254">
        <f t="shared" si="112"/>
        <v>0</v>
      </c>
      <c r="AF546" s="254" t="s">
        <v>4182</v>
      </c>
      <c r="AG546" s="254" t="s">
        <v>4183</v>
      </c>
      <c r="AH546" s="74" t="str">
        <f t="shared" si="113"/>
        <v>名称：高福-7：有料老人ホーム　白ゆり&lt;br&gt;住所：佐伯市木立大字大野4887番地&lt;br&gt;施設分類：高齢者福祉施設 &lt;br&gt;TEL：0972-29-5020&lt;br&gt;：種別：有料老人ホーム　(住宅型)&lt;br&gt;：事業者：(有)白ゆり&lt;br&gt;：&lt;br&gt;</v>
      </c>
      <c r="AI546" s="255" t="s">
        <v>4184</v>
      </c>
      <c r="AJ546" s="253" t="str">
        <f t="shared" si="105"/>
        <v>FFFFFFFF</v>
      </c>
      <c r="AK546" s="253" t="s">
        <v>4185</v>
      </c>
      <c r="AL546" s="265">
        <f t="shared" si="106"/>
        <v>1</v>
      </c>
      <c r="AM546" s="253" t="s">
        <v>4186</v>
      </c>
      <c r="AN546" s="253" t="s">
        <v>4187</v>
      </c>
      <c r="AO546" s="254">
        <f t="shared" si="109"/>
        <v>0</v>
      </c>
      <c r="AP546" s="253" t="s">
        <v>4188</v>
      </c>
      <c r="AQ546" s="74" t="str">
        <f t="shared" si="114"/>
        <v>https://cyberjapandata.gsi.go.jp/portal/sys/v4/symbols/507.png</v>
      </c>
      <c r="AR546" s="254" t="s">
        <v>4189</v>
      </c>
      <c r="AS546" s="254" t="s">
        <v>4190</v>
      </c>
      <c r="AT546" s="265">
        <f t="shared" si="115"/>
        <v>131.945441596005</v>
      </c>
      <c r="AU546" s="254" t="s">
        <v>4191</v>
      </c>
      <c r="AV546" s="265">
        <f t="shared" si="116"/>
        <v>32.925626751880301</v>
      </c>
      <c r="AW546" s="254" t="s">
        <v>4192</v>
      </c>
      <c r="AX546" s="254" t="s">
        <v>4193</v>
      </c>
      <c r="AY546" s="244" t="str">
        <f t="shared" si="110"/>
        <v>&lt;Placemark&gt;&lt;name&gt;高福-7：有料老人ホーム　白ゆり&lt;/name&gt;&lt;Snippet maxLines="0"&gt;&lt;/Snippet&gt;&lt;description&gt;&lt;![CDATA[名称：高福-7：有料老人ホーム　白ゆり&lt;br&gt;住所：佐伯市木立大字大野4887番地&lt;br&gt;施設分類：高齢者福祉施設 &lt;br&gt;TEL：0972-29-5020&lt;br&gt;：種別：有料老人ホーム　(住宅型)&lt;br&gt;：事業者：(有)白ゆり&lt;br&gt;：&lt;br&gt;]]&gt;&lt;/description&gt;&lt;Style&gt;&lt;IconStyle&gt;&lt;color&gt;FFFFFFFF&lt;/color&gt;&lt;scale&gt;1&lt;/scale&gt;&lt;heading&gt;0&lt;/heading&gt;&lt;Icon&gt;&lt;href&gt;https://cyberjapandata.gsi.go.jp/portal/sys/v4/symbols/507.png&lt;/href&gt;&lt;/Icon&gt;&lt;/IconStyle&gt;&lt;/Style&gt;&lt;Point&gt;&lt;coordinates&gt;131.945441596005,32.9256267518803&lt;/coordinates&gt;&lt;/Point&gt;&lt;/Placemark&gt;</v>
      </c>
    </row>
    <row r="547" spans="1:51">
      <c r="A547" s="198">
        <v>542</v>
      </c>
      <c r="B547" s="211" t="s">
        <v>5074</v>
      </c>
      <c r="C547" s="4" t="str">
        <f t="shared" si="107"/>
        <v>名称：高福-8：有料老人ホーム　ヴィラ・コスモタウン&lt;br&gt;住所：佐伯市鶴岡西町1丁目234番1&lt;br&gt;施設分類：高齢者福祉施設 &lt;br&gt;TEL：0972-28-6541&lt;br&gt;：種別：有料老人ホーム　(住宅型)&lt;br&gt;：事業者：(株)豊かな木&lt;br&gt;：&lt;br&gt;</v>
      </c>
      <c r="D547" s="211"/>
      <c r="E547" s="245"/>
      <c r="F547" s="202" t="s">
        <v>4832</v>
      </c>
      <c r="G547" s="202">
        <v>32.962726401684201</v>
      </c>
      <c r="H547" s="202">
        <v>131.86456212583701</v>
      </c>
      <c r="I547" s="245" t="s">
        <v>3686</v>
      </c>
      <c r="J547" s="245" t="s">
        <v>823</v>
      </c>
      <c r="K547" s="240" t="s">
        <v>1330</v>
      </c>
      <c r="L547" s="240" t="s">
        <v>3912</v>
      </c>
      <c r="M547" s="240" t="s">
        <v>3936</v>
      </c>
      <c r="N547" s="240"/>
      <c r="O547" s="4" t="s">
        <v>4344</v>
      </c>
      <c r="P547" s="246">
        <v>1</v>
      </c>
      <c r="Q547" s="246"/>
      <c r="R547" s="246" t="str">
        <f t="shared" si="104"/>
        <v>FFFFFFFF</v>
      </c>
      <c r="S547" s="202">
        <v>100</v>
      </c>
      <c r="T547" s="202">
        <v>100</v>
      </c>
      <c r="U547" s="202">
        <v>100</v>
      </c>
      <c r="V547" s="202">
        <v>100</v>
      </c>
      <c r="X547" s="242"/>
      <c r="Z547" s="239">
        <f t="shared" si="108"/>
        <v>0</v>
      </c>
      <c r="AA547" s="253" t="s">
        <v>4179</v>
      </c>
      <c r="AB547" s="265" t="str">
        <f t="shared" si="111"/>
        <v>高福-8：有料老人ホーム　ヴィラ・コスモタウン</v>
      </c>
      <c r="AC547" s="254" t="s">
        <v>4194</v>
      </c>
      <c r="AD547" s="254" t="s">
        <v>4181</v>
      </c>
      <c r="AE547" s="254">
        <f t="shared" si="112"/>
        <v>0</v>
      </c>
      <c r="AF547" s="254" t="s">
        <v>4182</v>
      </c>
      <c r="AG547" s="254" t="s">
        <v>4183</v>
      </c>
      <c r="AH547" s="74" t="str">
        <f t="shared" si="113"/>
        <v>名称：高福-8：有料老人ホーム　ヴィラ・コスモタウン&lt;br&gt;住所：佐伯市鶴岡西町1丁目234番1&lt;br&gt;施設分類：高齢者福祉施設 &lt;br&gt;TEL：0972-28-6541&lt;br&gt;：種別：有料老人ホーム　(住宅型)&lt;br&gt;：事業者：(株)豊かな木&lt;br&gt;：&lt;br&gt;</v>
      </c>
      <c r="AI547" s="255" t="s">
        <v>4184</v>
      </c>
      <c r="AJ547" s="253" t="str">
        <f t="shared" si="105"/>
        <v>FFFFFFFF</v>
      </c>
      <c r="AK547" s="253" t="s">
        <v>4185</v>
      </c>
      <c r="AL547" s="265">
        <f t="shared" si="106"/>
        <v>1</v>
      </c>
      <c r="AM547" s="253" t="s">
        <v>4186</v>
      </c>
      <c r="AN547" s="253" t="s">
        <v>4187</v>
      </c>
      <c r="AO547" s="254">
        <f t="shared" si="109"/>
        <v>0</v>
      </c>
      <c r="AP547" s="253" t="s">
        <v>4188</v>
      </c>
      <c r="AQ547" s="74" t="str">
        <f t="shared" si="114"/>
        <v>https://cyberjapandata.gsi.go.jp/portal/sys/v4/symbols/507.png</v>
      </c>
      <c r="AR547" s="254" t="s">
        <v>4189</v>
      </c>
      <c r="AS547" s="254" t="s">
        <v>4190</v>
      </c>
      <c r="AT547" s="265">
        <f t="shared" si="115"/>
        <v>131.86456212583701</v>
      </c>
      <c r="AU547" s="254" t="s">
        <v>4191</v>
      </c>
      <c r="AV547" s="265">
        <f t="shared" si="116"/>
        <v>32.962726401684201</v>
      </c>
      <c r="AW547" s="254" t="s">
        <v>4192</v>
      </c>
      <c r="AX547" s="254" t="s">
        <v>4193</v>
      </c>
      <c r="AY547" s="244" t="str">
        <f t="shared" si="110"/>
        <v>&lt;Placemark&gt;&lt;name&gt;高福-8：有料老人ホーム　ヴィラ・コスモタウン&lt;/name&gt;&lt;Snippet maxLines="0"&gt;&lt;/Snippet&gt;&lt;description&gt;&lt;![CDATA[名称：高福-8：有料老人ホーム　ヴィラ・コスモタウン&lt;br&gt;住所：佐伯市鶴岡西町1丁目234番1&lt;br&gt;施設分類：高齢者福祉施設 &lt;br&gt;TEL：0972-28-6541&lt;br&gt;：種別：有料老人ホーム　(住宅型)&lt;br&gt;：事業者：(株)豊かな木&lt;br&gt;：&lt;br&gt;]]&gt;&lt;/description&gt;&lt;Style&gt;&lt;IconStyle&gt;&lt;color&gt;FFFFFFFF&lt;/color&gt;&lt;scale&gt;1&lt;/scale&gt;&lt;heading&gt;0&lt;/heading&gt;&lt;Icon&gt;&lt;href&gt;https://cyberjapandata.gsi.go.jp/portal/sys/v4/symbols/507.png&lt;/href&gt;&lt;/Icon&gt;&lt;/IconStyle&gt;&lt;/Style&gt;&lt;Point&gt;&lt;coordinates&gt;131.864562125837,32.9627264016842&lt;/coordinates&gt;&lt;/Point&gt;&lt;/Placemark&gt;</v>
      </c>
    </row>
    <row r="548" spans="1:51">
      <c r="A548" s="198">
        <v>543</v>
      </c>
      <c r="B548" s="211" t="s">
        <v>5073</v>
      </c>
      <c r="C548" s="4" t="str">
        <f t="shared" si="107"/>
        <v>名称：高福-9：有料老人ホーム　さとの家&lt;br&gt;住所：佐伯市鶴見大字地松浦1245-8&lt;br&gt;施設分類：高齢者福祉施設 &lt;br&gt;TEL：0972-33-0750&lt;br&gt;：種別：有料老人ホーム　(住宅型)&lt;br&gt;：事業者：(有)サン・ラポール鶴見&lt;br&gt;：&lt;br&gt;</v>
      </c>
      <c r="D548" s="211"/>
      <c r="E548" s="202"/>
      <c r="F548" s="202" t="s">
        <v>4833</v>
      </c>
      <c r="G548" s="202">
        <v>32.941940801921703</v>
      </c>
      <c r="H548" s="202">
        <v>131.95800095093799</v>
      </c>
      <c r="I548" s="202" t="s">
        <v>3686</v>
      </c>
      <c r="J548" s="202" t="s">
        <v>827</v>
      </c>
      <c r="K548" s="240" t="s">
        <v>1331</v>
      </c>
      <c r="L548" s="240" t="s">
        <v>3912</v>
      </c>
      <c r="M548" s="240" t="s">
        <v>3937</v>
      </c>
      <c r="N548" s="240"/>
      <c r="O548" s="4" t="s">
        <v>4344</v>
      </c>
      <c r="P548" s="246">
        <v>1</v>
      </c>
      <c r="Q548" s="246"/>
      <c r="R548" s="246" t="str">
        <f t="shared" si="104"/>
        <v>FFFFFFFF</v>
      </c>
      <c r="S548" s="202">
        <v>100</v>
      </c>
      <c r="T548" s="202">
        <v>100</v>
      </c>
      <c r="U548" s="202">
        <v>100</v>
      </c>
      <c r="V548" s="202">
        <v>100</v>
      </c>
      <c r="X548" s="242"/>
      <c r="Z548" s="239">
        <f t="shared" si="108"/>
        <v>0</v>
      </c>
      <c r="AA548" s="253" t="s">
        <v>4179</v>
      </c>
      <c r="AB548" s="265" t="str">
        <f t="shared" si="111"/>
        <v>高福-9：有料老人ホーム　さとの家</v>
      </c>
      <c r="AC548" s="254" t="s">
        <v>4194</v>
      </c>
      <c r="AD548" s="254" t="s">
        <v>4181</v>
      </c>
      <c r="AE548" s="254">
        <f t="shared" si="112"/>
        <v>0</v>
      </c>
      <c r="AF548" s="254" t="s">
        <v>4182</v>
      </c>
      <c r="AG548" s="254" t="s">
        <v>4183</v>
      </c>
      <c r="AH548" s="74" t="str">
        <f t="shared" si="113"/>
        <v>名称：高福-9：有料老人ホーム　さとの家&lt;br&gt;住所：佐伯市鶴見大字地松浦1245-8&lt;br&gt;施設分類：高齢者福祉施設 &lt;br&gt;TEL：0972-33-0750&lt;br&gt;：種別：有料老人ホーム　(住宅型)&lt;br&gt;：事業者：(有)サン・ラポール鶴見&lt;br&gt;：&lt;br&gt;</v>
      </c>
      <c r="AI548" s="255" t="s">
        <v>4184</v>
      </c>
      <c r="AJ548" s="253" t="str">
        <f t="shared" si="105"/>
        <v>FFFFFFFF</v>
      </c>
      <c r="AK548" s="253" t="s">
        <v>4185</v>
      </c>
      <c r="AL548" s="265">
        <f t="shared" si="106"/>
        <v>1</v>
      </c>
      <c r="AM548" s="253" t="s">
        <v>4186</v>
      </c>
      <c r="AN548" s="253" t="s">
        <v>4187</v>
      </c>
      <c r="AO548" s="254">
        <f t="shared" si="109"/>
        <v>0</v>
      </c>
      <c r="AP548" s="253" t="s">
        <v>4188</v>
      </c>
      <c r="AQ548" s="74" t="str">
        <f t="shared" si="114"/>
        <v>https://cyberjapandata.gsi.go.jp/portal/sys/v4/symbols/507.png</v>
      </c>
      <c r="AR548" s="254" t="s">
        <v>4189</v>
      </c>
      <c r="AS548" s="254" t="s">
        <v>4190</v>
      </c>
      <c r="AT548" s="265">
        <f t="shared" si="115"/>
        <v>131.95800095093799</v>
      </c>
      <c r="AU548" s="254" t="s">
        <v>4191</v>
      </c>
      <c r="AV548" s="265">
        <f t="shared" si="116"/>
        <v>32.941940801921703</v>
      </c>
      <c r="AW548" s="254" t="s">
        <v>4192</v>
      </c>
      <c r="AX548" s="254" t="s">
        <v>4193</v>
      </c>
      <c r="AY548" s="244" t="str">
        <f t="shared" si="110"/>
        <v>&lt;Placemark&gt;&lt;name&gt;高福-9：有料老人ホーム　さとの家&lt;/name&gt;&lt;Snippet maxLines="0"&gt;&lt;/Snippet&gt;&lt;description&gt;&lt;![CDATA[名称：高福-9：有料老人ホーム　さとの家&lt;br&gt;住所：佐伯市鶴見大字地松浦1245-8&lt;br&gt;施設分類：高齢者福祉施設 &lt;br&gt;TEL：0972-33-0750&lt;br&gt;：種別：有料老人ホーム　(住宅型)&lt;br&gt;：事業者：(有)サン・ラポール鶴見&lt;br&gt;：&lt;br&gt;]]&gt;&lt;/description&gt;&lt;Style&gt;&lt;IconStyle&gt;&lt;color&gt;FFFFFFFF&lt;/color&gt;&lt;scale&gt;1&lt;/scale&gt;&lt;heading&gt;0&lt;/heading&gt;&lt;Icon&gt;&lt;href&gt;https://cyberjapandata.gsi.go.jp/portal/sys/v4/symbols/507.png&lt;/href&gt;&lt;/Icon&gt;&lt;/IconStyle&gt;&lt;/Style&gt;&lt;Point&gt;&lt;coordinates&gt;131.958000950938,32.9419408019217&lt;/coordinates&gt;&lt;/Point&gt;&lt;/Placemark&gt;</v>
      </c>
    </row>
    <row r="549" spans="1:51">
      <c r="A549" s="198">
        <v>544</v>
      </c>
      <c r="B549" s="211" t="s">
        <v>5072</v>
      </c>
      <c r="C549" s="4" t="str">
        <f t="shared" si="107"/>
        <v>名称：高福-10：グループホーム　ほのぼの&lt;br&gt;住所：佐伯市鶴見大字地松浦1462番地4&lt;br&gt;施設分類：高齢者福祉施設 &lt;br&gt;TEL：0972-33-0750&lt;br&gt;：種別：有料老人ホーム　(住宅型)&lt;br&gt;：事業者：(有)サン・ラポール鶴見&lt;br&gt;：&lt;br&gt;</v>
      </c>
      <c r="D549" s="211"/>
      <c r="E549" s="202"/>
      <c r="F549" s="202" t="s">
        <v>4834</v>
      </c>
      <c r="G549" s="202">
        <v>32.941533986808601</v>
      </c>
      <c r="H549" s="202">
        <v>131.958556763827</v>
      </c>
      <c r="I549" s="202" t="s">
        <v>3686</v>
      </c>
      <c r="J549" s="202" t="s">
        <v>830</v>
      </c>
      <c r="K549" s="240" t="s">
        <v>1331</v>
      </c>
      <c r="L549" s="240" t="s">
        <v>3912</v>
      </c>
      <c r="M549" s="240" t="s">
        <v>3937</v>
      </c>
      <c r="N549" s="240"/>
      <c r="O549" s="4" t="s">
        <v>4344</v>
      </c>
      <c r="P549" s="246">
        <v>1</v>
      </c>
      <c r="Q549" s="246"/>
      <c r="R549" s="246" t="str">
        <f t="shared" si="104"/>
        <v>FFFFFFFF</v>
      </c>
      <c r="S549" s="202">
        <v>100</v>
      </c>
      <c r="T549" s="202">
        <v>100</v>
      </c>
      <c r="U549" s="202">
        <v>100</v>
      </c>
      <c r="V549" s="202">
        <v>100</v>
      </c>
      <c r="X549" s="242"/>
      <c r="Z549" s="239">
        <f t="shared" si="108"/>
        <v>0</v>
      </c>
      <c r="AA549" s="253" t="s">
        <v>4179</v>
      </c>
      <c r="AB549" s="265" t="str">
        <f t="shared" si="111"/>
        <v>高福-10：グループホーム　ほのぼの</v>
      </c>
      <c r="AC549" s="254" t="s">
        <v>4194</v>
      </c>
      <c r="AD549" s="254" t="s">
        <v>4181</v>
      </c>
      <c r="AE549" s="254">
        <f t="shared" si="112"/>
        <v>0</v>
      </c>
      <c r="AF549" s="254" t="s">
        <v>4182</v>
      </c>
      <c r="AG549" s="254" t="s">
        <v>4183</v>
      </c>
      <c r="AH549" s="74" t="str">
        <f t="shared" si="113"/>
        <v>名称：高福-10：グループホーム　ほのぼの&lt;br&gt;住所：佐伯市鶴見大字地松浦1462番地4&lt;br&gt;施設分類：高齢者福祉施設 &lt;br&gt;TEL：0972-33-0750&lt;br&gt;：種別：有料老人ホーム　(住宅型)&lt;br&gt;：事業者：(有)サン・ラポール鶴見&lt;br&gt;：&lt;br&gt;</v>
      </c>
      <c r="AI549" s="255" t="s">
        <v>4184</v>
      </c>
      <c r="AJ549" s="253" t="str">
        <f t="shared" si="105"/>
        <v>FFFFFFFF</v>
      </c>
      <c r="AK549" s="253" t="s">
        <v>4185</v>
      </c>
      <c r="AL549" s="265">
        <f t="shared" si="106"/>
        <v>1</v>
      </c>
      <c r="AM549" s="253" t="s">
        <v>4186</v>
      </c>
      <c r="AN549" s="253" t="s">
        <v>4187</v>
      </c>
      <c r="AO549" s="254">
        <f t="shared" si="109"/>
        <v>0</v>
      </c>
      <c r="AP549" s="253" t="s">
        <v>4188</v>
      </c>
      <c r="AQ549" s="74" t="str">
        <f t="shared" si="114"/>
        <v>https://cyberjapandata.gsi.go.jp/portal/sys/v4/symbols/507.png</v>
      </c>
      <c r="AR549" s="254" t="s">
        <v>4189</v>
      </c>
      <c r="AS549" s="254" t="s">
        <v>4190</v>
      </c>
      <c r="AT549" s="265">
        <f t="shared" si="115"/>
        <v>131.958556763827</v>
      </c>
      <c r="AU549" s="254" t="s">
        <v>4191</v>
      </c>
      <c r="AV549" s="265">
        <f t="shared" si="116"/>
        <v>32.941533986808601</v>
      </c>
      <c r="AW549" s="254" t="s">
        <v>4192</v>
      </c>
      <c r="AX549" s="254" t="s">
        <v>4193</v>
      </c>
      <c r="AY549" s="244" t="str">
        <f t="shared" si="110"/>
        <v>&lt;Placemark&gt;&lt;name&gt;高福-10：グループホーム　ほのぼの&lt;/name&gt;&lt;Snippet maxLines="0"&gt;&lt;/Snippet&gt;&lt;description&gt;&lt;![CDATA[名称：高福-10：グループホーム　ほのぼの&lt;br&gt;住所：佐伯市鶴見大字地松浦1462番地4&lt;br&gt;施設分類：高齢者福祉施設 &lt;br&gt;TEL：0972-33-0750&lt;br&gt;：種別：有料老人ホーム　(住宅型)&lt;br&gt;：事業者：(有)サン・ラポール鶴見&lt;br&gt;：&lt;br&gt;]]&gt;&lt;/description&gt;&lt;Style&gt;&lt;IconStyle&gt;&lt;color&gt;FFFFFFFF&lt;/color&gt;&lt;scale&gt;1&lt;/scale&gt;&lt;heading&gt;0&lt;/heading&gt;&lt;Icon&gt;&lt;href&gt;https://cyberjapandata.gsi.go.jp/portal/sys/v4/symbols/507.png&lt;/href&gt;&lt;/Icon&gt;&lt;/IconStyle&gt;&lt;/Style&gt;&lt;Point&gt;&lt;coordinates&gt;131.958556763827,32.9415339868086&lt;/coordinates&gt;&lt;/Point&gt;&lt;/Placemark&gt;</v>
      </c>
    </row>
    <row r="550" spans="1:51">
      <c r="A550" s="198">
        <v>545</v>
      </c>
      <c r="B550" s="211" t="s">
        <v>5071</v>
      </c>
      <c r="C550" s="4" t="str">
        <f t="shared" si="107"/>
        <v>名称：高福-11：有料老人ホーム　ひだまり&lt;br&gt;住所：佐伯市鶴見大字地松浦1238&lt;br&gt;施設分類：高齢者福祉施設 &lt;br&gt;TEL：0972-33-0750&lt;br&gt;：種別：有料老人ホーム　(住宅型)&lt;br&gt;：事業者：(有)サン・ラポール鶴見&lt;br&gt;：&lt;br&gt;</v>
      </c>
      <c r="D550" s="211"/>
      <c r="E550" s="202"/>
      <c r="F550" s="202" t="s">
        <v>4835</v>
      </c>
      <c r="G550" s="202">
        <v>32.942141751691601</v>
      </c>
      <c r="H550" s="202">
        <v>131.95798003253699</v>
      </c>
      <c r="I550" s="202" t="s">
        <v>3686</v>
      </c>
      <c r="J550" s="202" t="s">
        <v>831</v>
      </c>
      <c r="K550" s="240" t="s">
        <v>1331</v>
      </c>
      <c r="L550" s="240" t="s">
        <v>3912</v>
      </c>
      <c r="M550" s="240" t="s">
        <v>3937</v>
      </c>
      <c r="N550" s="240"/>
      <c r="O550" s="4" t="s">
        <v>4344</v>
      </c>
      <c r="P550" s="246">
        <v>1</v>
      </c>
      <c r="Q550" s="246"/>
      <c r="R550" s="246" t="str">
        <f t="shared" si="104"/>
        <v>FFFFFFFF</v>
      </c>
      <c r="S550" s="202">
        <v>100</v>
      </c>
      <c r="T550" s="202">
        <v>100</v>
      </c>
      <c r="U550" s="202">
        <v>100</v>
      </c>
      <c r="V550" s="202">
        <v>100</v>
      </c>
      <c r="X550" s="242"/>
      <c r="Z550" s="239">
        <f t="shared" si="108"/>
        <v>0</v>
      </c>
      <c r="AA550" s="253" t="s">
        <v>4179</v>
      </c>
      <c r="AB550" s="265" t="str">
        <f t="shared" si="111"/>
        <v>高福-11：有料老人ホーム　ひだまり</v>
      </c>
      <c r="AC550" s="254" t="s">
        <v>4194</v>
      </c>
      <c r="AD550" s="254" t="s">
        <v>4181</v>
      </c>
      <c r="AE550" s="254">
        <f t="shared" si="112"/>
        <v>0</v>
      </c>
      <c r="AF550" s="254" t="s">
        <v>4182</v>
      </c>
      <c r="AG550" s="254" t="s">
        <v>4183</v>
      </c>
      <c r="AH550" s="74" t="str">
        <f t="shared" si="113"/>
        <v>名称：高福-11：有料老人ホーム　ひだまり&lt;br&gt;住所：佐伯市鶴見大字地松浦1238&lt;br&gt;施設分類：高齢者福祉施設 &lt;br&gt;TEL：0972-33-0750&lt;br&gt;：種別：有料老人ホーム　(住宅型)&lt;br&gt;：事業者：(有)サン・ラポール鶴見&lt;br&gt;：&lt;br&gt;</v>
      </c>
      <c r="AI550" s="255" t="s">
        <v>4184</v>
      </c>
      <c r="AJ550" s="253" t="str">
        <f t="shared" si="105"/>
        <v>FFFFFFFF</v>
      </c>
      <c r="AK550" s="253" t="s">
        <v>4185</v>
      </c>
      <c r="AL550" s="265">
        <f t="shared" si="106"/>
        <v>1</v>
      </c>
      <c r="AM550" s="253" t="s">
        <v>4186</v>
      </c>
      <c r="AN550" s="253" t="s">
        <v>4187</v>
      </c>
      <c r="AO550" s="254">
        <f t="shared" si="109"/>
        <v>0</v>
      </c>
      <c r="AP550" s="253" t="s">
        <v>4188</v>
      </c>
      <c r="AQ550" s="74" t="str">
        <f t="shared" si="114"/>
        <v>https://cyberjapandata.gsi.go.jp/portal/sys/v4/symbols/507.png</v>
      </c>
      <c r="AR550" s="254" t="s">
        <v>4189</v>
      </c>
      <c r="AS550" s="254" t="s">
        <v>4190</v>
      </c>
      <c r="AT550" s="265">
        <f t="shared" si="115"/>
        <v>131.95798003253699</v>
      </c>
      <c r="AU550" s="254" t="s">
        <v>4191</v>
      </c>
      <c r="AV550" s="265">
        <f t="shared" si="116"/>
        <v>32.942141751691601</v>
      </c>
      <c r="AW550" s="254" t="s">
        <v>4192</v>
      </c>
      <c r="AX550" s="254" t="s">
        <v>4193</v>
      </c>
      <c r="AY550" s="244" t="str">
        <f t="shared" si="110"/>
        <v>&lt;Placemark&gt;&lt;name&gt;高福-11：有料老人ホーム　ひだまり&lt;/name&gt;&lt;Snippet maxLines="0"&gt;&lt;/Snippet&gt;&lt;description&gt;&lt;![CDATA[名称：高福-11：有料老人ホーム　ひだまり&lt;br&gt;住所：佐伯市鶴見大字地松浦1238&lt;br&gt;施設分類：高齢者福祉施設 &lt;br&gt;TEL：0972-33-0750&lt;br&gt;：種別：有料老人ホーム　(住宅型)&lt;br&gt;：事業者：(有)サン・ラポール鶴見&lt;br&gt;：&lt;br&gt;]]&gt;&lt;/description&gt;&lt;Style&gt;&lt;IconStyle&gt;&lt;color&gt;FFFFFFFF&lt;/color&gt;&lt;scale&gt;1&lt;/scale&gt;&lt;heading&gt;0&lt;/heading&gt;&lt;Icon&gt;&lt;href&gt;https://cyberjapandata.gsi.go.jp/portal/sys/v4/symbols/507.png&lt;/href&gt;&lt;/Icon&gt;&lt;/IconStyle&gt;&lt;/Style&gt;&lt;Point&gt;&lt;coordinates&gt;131.957980032537,32.9421417516916&lt;/coordinates&gt;&lt;/Point&gt;&lt;/Placemark&gt;</v>
      </c>
    </row>
    <row r="551" spans="1:51">
      <c r="A551" s="198">
        <v>546</v>
      </c>
      <c r="B551" s="211" t="s">
        <v>5070</v>
      </c>
      <c r="C551" s="4" t="str">
        <f t="shared" si="107"/>
        <v>名称：高福-12：有料老人ホーム　愛夢フェニックス　&lt;br&gt;住所：佐伯市戸穴733番地1&lt;br&gt;施設分類：高齢者福祉施設 &lt;br&gt;TEL：0972-27-5335&lt;br&gt;：種別：有料老人ホーム　(住宅型)&lt;br&gt;：事業者：(株)あかり&lt;br&gt;：&lt;br&gt;</v>
      </c>
      <c r="D551" s="211"/>
      <c r="E551" s="202"/>
      <c r="F551" s="202" t="s">
        <v>4836</v>
      </c>
      <c r="G551" s="202">
        <v>33.001347060939601</v>
      </c>
      <c r="H551" s="202">
        <v>131.889585225117</v>
      </c>
      <c r="I551" s="202" t="s">
        <v>3686</v>
      </c>
      <c r="J551" s="202" t="s">
        <v>833</v>
      </c>
      <c r="K551" s="240" t="s">
        <v>1332</v>
      </c>
      <c r="L551" s="240" t="s">
        <v>3912</v>
      </c>
      <c r="M551" s="240" t="s">
        <v>3938</v>
      </c>
      <c r="N551" s="240"/>
      <c r="O551" s="4" t="s">
        <v>4344</v>
      </c>
      <c r="P551" s="246">
        <v>1</v>
      </c>
      <c r="Q551" s="246"/>
      <c r="R551" s="246" t="str">
        <f t="shared" si="104"/>
        <v>FFFFFFFF</v>
      </c>
      <c r="S551" s="202">
        <v>100</v>
      </c>
      <c r="T551" s="202">
        <v>100</v>
      </c>
      <c r="U551" s="202">
        <v>100</v>
      </c>
      <c r="V551" s="202">
        <v>100</v>
      </c>
      <c r="X551" s="242"/>
      <c r="Z551" s="239">
        <f t="shared" si="108"/>
        <v>0</v>
      </c>
      <c r="AA551" s="253" t="s">
        <v>4179</v>
      </c>
      <c r="AB551" s="265" t="str">
        <f t="shared" si="111"/>
        <v>高福-12：有料老人ホーム　愛夢フェニックス　</v>
      </c>
      <c r="AC551" s="254" t="s">
        <v>4194</v>
      </c>
      <c r="AD551" s="254" t="s">
        <v>4181</v>
      </c>
      <c r="AE551" s="254">
        <f t="shared" si="112"/>
        <v>0</v>
      </c>
      <c r="AF551" s="254" t="s">
        <v>4182</v>
      </c>
      <c r="AG551" s="254" t="s">
        <v>4183</v>
      </c>
      <c r="AH551" s="74" t="str">
        <f t="shared" si="113"/>
        <v>名称：高福-12：有料老人ホーム　愛夢フェニックス　&lt;br&gt;住所：佐伯市戸穴733番地1&lt;br&gt;施設分類：高齢者福祉施設 &lt;br&gt;TEL：0972-27-5335&lt;br&gt;：種別：有料老人ホーム　(住宅型)&lt;br&gt;：事業者：(株)あかり&lt;br&gt;：&lt;br&gt;</v>
      </c>
      <c r="AI551" s="255" t="s">
        <v>4184</v>
      </c>
      <c r="AJ551" s="253" t="str">
        <f t="shared" si="105"/>
        <v>FFFFFFFF</v>
      </c>
      <c r="AK551" s="253" t="s">
        <v>4185</v>
      </c>
      <c r="AL551" s="265">
        <f t="shared" si="106"/>
        <v>1</v>
      </c>
      <c r="AM551" s="253" t="s">
        <v>4186</v>
      </c>
      <c r="AN551" s="253" t="s">
        <v>4187</v>
      </c>
      <c r="AO551" s="254">
        <f t="shared" si="109"/>
        <v>0</v>
      </c>
      <c r="AP551" s="253" t="s">
        <v>4188</v>
      </c>
      <c r="AQ551" s="74" t="str">
        <f t="shared" si="114"/>
        <v>https://cyberjapandata.gsi.go.jp/portal/sys/v4/symbols/507.png</v>
      </c>
      <c r="AR551" s="254" t="s">
        <v>4189</v>
      </c>
      <c r="AS551" s="254" t="s">
        <v>4190</v>
      </c>
      <c r="AT551" s="265">
        <f t="shared" si="115"/>
        <v>131.889585225117</v>
      </c>
      <c r="AU551" s="254" t="s">
        <v>4191</v>
      </c>
      <c r="AV551" s="265">
        <f t="shared" si="116"/>
        <v>33.001347060939601</v>
      </c>
      <c r="AW551" s="254" t="s">
        <v>4192</v>
      </c>
      <c r="AX551" s="254" t="s">
        <v>4193</v>
      </c>
      <c r="AY551" s="244" t="str">
        <f t="shared" si="110"/>
        <v>&lt;Placemark&gt;&lt;name&gt;高福-12：有料老人ホーム　愛夢フェニックス　&lt;/name&gt;&lt;Snippet maxLines="0"&gt;&lt;/Snippet&gt;&lt;description&gt;&lt;![CDATA[名称：高福-12：有料老人ホーム　愛夢フェニックス　&lt;br&gt;住所：佐伯市戸穴733番地1&lt;br&gt;施設分類：高齢者福祉施設 &lt;br&gt;TEL：0972-27-5335&lt;br&gt;：種別：有料老人ホーム　(住宅型)&lt;br&gt;：事業者：(株)あかり&lt;br&gt;：&lt;br&gt;]]&gt;&lt;/description&gt;&lt;Style&gt;&lt;IconStyle&gt;&lt;color&gt;FFFFFFFF&lt;/color&gt;&lt;scale&gt;1&lt;/scale&gt;&lt;heading&gt;0&lt;/heading&gt;&lt;Icon&gt;&lt;href&gt;https://cyberjapandata.gsi.go.jp/portal/sys/v4/symbols/507.png&lt;/href&gt;&lt;/Icon&gt;&lt;/IconStyle&gt;&lt;/Style&gt;&lt;Point&gt;&lt;coordinates&gt;131.889585225117,33.0013470609396&lt;/coordinates&gt;&lt;/Point&gt;&lt;/Placemark&gt;</v>
      </c>
    </row>
    <row r="552" spans="1:51">
      <c r="A552" s="198">
        <v>547</v>
      </c>
      <c r="B552" s="211" t="s">
        <v>5069</v>
      </c>
      <c r="C552" s="4" t="str">
        <f t="shared" si="107"/>
        <v>名称：高福-13：住宅型有料老人ホーム　みんなの家&lt;br&gt;住所：佐伯市常盤西町2－21&lt;br&gt;施設分類：高齢者福祉施設 &lt;br&gt;TEL：0972-28-7585&lt;br&gt;：種別：有料老人ホーム　(住宅型)&lt;br&gt;：事業者：(有)生活サポートセンターみんなの家&lt;br&gt;：&lt;br&gt;</v>
      </c>
      <c r="D552" s="211"/>
      <c r="E552" s="202"/>
      <c r="F552" s="202" t="s">
        <v>4837</v>
      </c>
      <c r="G552" s="202">
        <v>32.963548572340102</v>
      </c>
      <c r="H552" s="202">
        <v>131.899704394406</v>
      </c>
      <c r="I552" s="202" t="s">
        <v>3686</v>
      </c>
      <c r="J552" s="202" t="s">
        <v>837</v>
      </c>
      <c r="K552" s="240" t="s">
        <v>1333</v>
      </c>
      <c r="L552" s="240" t="s">
        <v>3912</v>
      </c>
      <c r="M552" s="240" t="s">
        <v>3929</v>
      </c>
      <c r="N552" s="240"/>
      <c r="O552" s="4" t="s">
        <v>4344</v>
      </c>
      <c r="P552" s="246">
        <v>1</v>
      </c>
      <c r="Q552" s="246"/>
      <c r="R552" s="246" t="str">
        <f t="shared" si="104"/>
        <v>FFFFFFFF</v>
      </c>
      <c r="S552" s="202">
        <v>100</v>
      </c>
      <c r="T552" s="202">
        <v>100</v>
      </c>
      <c r="U552" s="202">
        <v>100</v>
      </c>
      <c r="V552" s="202">
        <v>100</v>
      </c>
      <c r="X552" s="242"/>
      <c r="Z552" s="239">
        <f t="shared" si="108"/>
        <v>0</v>
      </c>
      <c r="AA552" s="253" t="s">
        <v>4179</v>
      </c>
      <c r="AB552" s="265" t="str">
        <f t="shared" si="111"/>
        <v>高福-13：住宅型有料老人ホーム　みんなの家</v>
      </c>
      <c r="AC552" s="254" t="s">
        <v>4194</v>
      </c>
      <c r="AD552" s="254" t="s">
        <v>4181</v>
      </c>
      <c r="AE552" s="254">
        <f t="shared" si="112"/>
        <v>0</v>
      </c>
      <c r="AF552" s="254" t="s">
        <v>4182</v>
      </c>
      <c r="AG552" s="254" t="s">
        <v>4183</v>
      </c>
      <c r="AH552" s="74" t="str">
        <f t="shared" si="113"/>
        <v>名称：高福-13：住宅型有料老人ホーム　みんなの家&lt;br&gt;住所：佐伯市常盤西町2－21&lt;br&gt;施設分類：高齢者福祉施設 &lt;br&gt;TEL：0972-28-7585&lt;br&gt;：種別：有料老人ホーム　(住宅型)&lt;br&gt;：事業者：(有)生活サポートセンターみんなの家&lt;br&gt;：&lt;br&gt;</v>
      </c>
      <c r="AI552" s="255" t="s">
        <v>4184</v>
      </c>
      <c r="AJ552" s="253" t="str">
        <f t="shared" si="105"/>
        <v>FFFFFFFF</v>
      </c>
      <c r="AK552" s="253" t="s">
        <v>4185</v>
      </c>
      <c r="AL552" s="265">
        <f t="shared" si="106"/>
        <v>1</v>
      </c>
      <c r="AM552" s="253" t="s">
        <v>4186</v>
      </c>
      <c r="AN552" s="253" t="s">
        <v>4187</v>
      </c>
      <c r="AO552" s="254">
        <f t="shared" si="109"/>
        <v>0</v>
      </c>
      <c r="AP552" s="253" t="s">
        <v>4188</v>
      </c>
      <c r="AQ552" s="74" t="str">
        <f t="shared" si="114"/>
        <v>https://cyberjapandata.gsi.go.jp/portal/sys/v4/symbols/507.png</v>
      </c>
      <c r="AR552" s="254" t="s">
        <v>4189</v>
      </c>
      <c r="AS552" s="254" t="s">
        <v>4190</v>
      </c>
      <c r="AT552" s="265">
        <f t="shared" si="115"/>
        <v>131.899704394406</v>
      </c>
      <c r="AU552" s="254" t="s">
        <v>4191</v>
      </c>
      <c r="AV552" s="265">
        <f t="shared" si="116"/>
        <v>32.963548572340102</v>
      </c>
      <c r="AW552" s="254" t="s">
        <v>4192</v>
      </c>
      <c r="AX552" s="254" t="s">
        <v>4193</v>
      </c>
      <c r="AY552" s="244" t="str">
        <f t="shared" si="110"/>
        <v>&lt;Placemark&gt;&lt;name&gt;高福-13：住宅型有料老人ホーム　みんなの家&lt;/name&gt;&lt;Snippet maxLines="0"&gt;&lt;/Snippet&gt;&lt;description&gt;&lt;![CDATA[名称：高福-13：住宅型有料老人ホーム　みんなの家&lt;br&gt;住所：佐伯市常盤西町2－21&lt;br&gt;施設分類：高齢者福祉施設 &lt;br&gt;TEL：0972-28-7585&lt;br&gt;：種別：有料老人ホーム　(住宅型)&lt;br&gt;：事業者：(有)生活サポートセンターみんなの家&lt;br&gt;：&lt;br&gt;]]&gt;&lt;/description&gt;&lt;Style&gt;&lt;IconStyle&gt;&lt;color&gt;FFFFFFFF&lt;/color&gt;&lt;scale&gt;1&lt;/scale&gt;&lt;heading&gt;0&lt;/heading&gt;&lt;Icon&gt;&lt;href&gt;https://cyberjapandata.gsi.go.jp/portal/sys/v4/symbols/507.png&lt;/href&gt;&lt;/Icon&gt;&lt;/IconStyle&gt;&lt;/Style&gt;&lt;Point&gt;&lt;coordinates&gt;131.899704394406,32.9635485723401&lt;/coordinates&gt;&lt;/Point&gt;&lt;/Placemark&gt;</v>
      </c>
    </row>
    <row r="553" spans="1:51">
      <c r="A553" s="198">
        <v>548</v>
      </c>
      <c r="B553" s="211" t="s">
        <v>5068</v>
      </c>
      <c r="C553" s="4" t="str">
        <f t="shared" si="107"/>
        <v>名称：高福-14：有料老人ホーム　コスモなおかわ&lt;br&gt;住所：佐伯市直川大字横川508番地&lt;br&gt;施設分類：高齢者福祉施設 &lt;br&gt;TEL：0972-58-5858&lt;br&gt;：種別：有料老人ホーム　(住宅型)&lt;br&gt;：事業者：(有)ケアつかさ&lt;br&gt;：&lt;br&gt;</v>
      </c>
      <c r="D553" s="211"/>
      <c r="E553" s="245"/>
      <c r="F553" s="202" t="s">
        <v>4838</v>
      </c>
      <c r="G553" s="202">
        <v>32.890503949113302</v>
      </c>
      <c r="H553" s="202">
        <v>131.753964938547</v>
      </c>
      <c r="I553" s="245" t="s">
        <v>3686</v>
      </c>
      <c r="J553" s="245" t="s">
        <v>840</v>
      </c>
      <c r="K553" s="240" t="s">
        <v>1334</v>
      </c>
      <c r="L553" s="240" t="s">
        <v>3912</v>
      </c>
      <c r="M553" s="240" t="s">
        <v>3939</v>
      </c>
      <c r="N553" s="240"/>
      <c r="O553" s="4" t="s">
        <v>4344</v>
      </c>
      <c r="P553" s="246">
        <v>1</v>
      </c>
      <c r="Q553" s="246"/>
      <c r="R553" s="246" t="str">
        <f t="shared" si="104"/>
        <v>FFFFFFFF</v>
      </c>
      <c r="S553" s="202">
        <v>100</v>
      </c>
      <c r="T553" s="202">
        <v>100</v>
      </c>
      <c r="U553" s="202">
        <v>100</v>
      </c>
      <c r="V553" s="202">
        <v>100</v>
      </c>
      <c r="X553" s="242"/>
      <c r="Z553" s="239">
        <f t="shared" si="108"/>
        <v>0</v>
      </c>
      <c r="AA553" s="253" t="s">
        <v>4179</v>
      </c>
      <c r="AB553" s="265" t="str">
        <f t="shared" si="111"/>
        <v>高福-14：有料老人ホーム　コスモなおかわ</v>
      </c>
      <c r="AC553" s="254" t="s">
        <v>4194</v>
      </c>
      <c r="AD553" s="254" t="s">
        <v>4181</v>
      </c>
      <c r="AE553" s="254">
        <f t="shared" si="112"/>
        <v>0</v>
      </c>
      <c r="AF553" s="254" t="s">
        <v>4182</v>
      </c>
      <c r="AG553" s="254" t="s">
        <v>4183</v>
      </c>
      <c r="AH553" s="74" t="str">
        <f t="shared" si="113"/>
        <v>名称：高福-14：有料老人ホーム　コスモなおかわ&lt;br&gt;住所：佐伯市直川大字横川508番地&lt;br&gt;施設分類：高齢者福祉施設 &lt;br&gt;TEL：0972-58-5858&lt;br&gt;：種別：有料老人ホーム　(住宅型)&lt;br&gt;：事業者：(有)ケアつかさ&lt;br&gt;：&lt;br&gt;</v>
      </c>
      <c r="AI553" s="255" t="s">
        <v>4184</v>
      </c>
      <c r="AJ553" s="253" t="str">
        <f t="shared" si="105"/>
        <v>FFFFFFFF</v>
      </c>
      <c r="AK553" s="253" t="s">
        <v>4185</v>
      </c>
      <c r="AL553" s="265">
        <f t="shared" si="106"/>
        <v>1</v>
      </c>
      <c r="AM553" s="253" t="s">
        <v>4186</v>
      </c>
      <c r="AN553" s="253" t="s">
        <v>4187</v>
      </c>
      <c r="AO553" s="254">
        <f t="shared" si="109"/>
        <v>0</v>
      </c>
      <c r="AP553" s="253" t="s">
        <v>4188</v>
      </c>
      <c r="AQ553" s="74" t="str">
        <f t="shared" si="114"/>
        <v>https://cyberjapandata.gsi.go.jp/portal/sys/v4/symbols/507.png</v>
      </c>
      <c r="AR553" s="254" t="s">
        <v>4189</v>
      </c>
      <c r="AS553" s="254" t="s">
        <v>4190</v>
      </c>
      <c r="AT553" s="265">
        <f t="shared" si="115"/>
        <v>131.753964938547</v>
      </c>
      <c r="AU553" s="254" t="s">
        <v>4191</v>
      </c>
      <c r="AV553" s="265">
        <f t="shared" si="116"/>
        <v>32.890503949113302</v>
      </c>
      <c r="AW553" s="254" t="s">
        <v>4192</v>
      </c>
      <c r="AX553" s="254" t="s">
        <v>4193</v>
      </c>
      <c r="AY553" s="244" t="str">
        <f t="shared" si="110"/>
        <v>&lt;Placemark&gt;&lt;name&gt;高福-14：有料老人ホーム　コスモなおかわ&lt;/name&gt;&lt;Snippet maxLines="0"&gt;&lt;/Snippet&gt;&lt;description&gt;&lt;![CDATA[名称：高福-14：有料老人ホーム　コスモなおかわ&lt;br&gt;住所：佐伯市直川大字横川508番地&lt;br&gt;施設分類：高齢者福祉施設 &lt;br&gt;TEL：0972-58-5858&lt;br&gt;：種別：有料老人ホーム　(住宅型)&lt;br&gt;：事業者：(有)ケアつかさ&lt;br&gt;：&lt;br&gt;]]&gt;&lt;/description&gt;&lt;Style&gt;&lt;IconStyle&gt;&lt;color&gt;FFFFFFFF&lt;/color&gt;&lt;scale&gt;1&lt;/scale&gt;&lt;heading&gt;0&lt;/heading&gt;&lt;Icon&gt;&lt;href&gt;https://cyberjapandata.gsi.go.jp/portal/sys/v4/symbols/507.png&lt;/href&gt;&lt;/Icon&gt;&lt;/IconStyle&gt;&lt;/Style&gt;&lt;Point&gt;&lt;coordinates&gt;131.753964938547,32.8905039491133&lt;/coordinates&gt;&lt;/Point&gt;&lt;/Placemark&gt;</v>
      </c>
    </row>
    <row r="554" spans="1:51">
      <c r="A554" s="198">
        <v>549</v>
      </c>
      <c r="B554" s="211" t="s">
        <v>5067</v>
      </c>
      <c r="C554" s="4" t="str">
        <f t="shared" si="107"/>
        <v>名称：高福-15：有料老人ホーム　楓林&lt;br&gt;住所：佐伯市長島町二丁目391番地&lt;br&gt;施設分類：高齢者福祉施設 &lt;br&gt;TEL：0972-23-7722&lt;br&gt;：種別：有料老人ホーム　(住宅型)&lt;br&gt;：事業者：(医)明石会&lt;br&gt;：&lt;br&gt;</v>
      </c>
      <c r="D554" s="211"/>
      <c r="E554" s="245"/>
      <c r="F554" s="202" t="s">
        <v>4839</v>
      </c>
      <c r="G554" s="202">
        <v>32.959383103879098</v>
      </c>
      <c r="H554" s="202">
        <v>131.910124097482</v>
      </c>
      <c r="I554" s="245" t="s">
        <v>3686</v>
      </c>
      <c r="J554" s="245" t="s">
        <v>844</v>
      </c>
      <c r="K554" s="240" t="s">
        <v>1335</v>
      </c>
      <c r="L554" s="240" t="s">
        <v>3912</v>
      </c>
      <c r="M554" s="240" t="s">
        <v>3940</v>
      </c>
      <c r="N554" s="240"/>
      <c r="O554" s="4" t="s">
        <v>4344</v>
      </c>
      <c r="P554" s="246">
        <v>1</v>
      </c>
      <c r="Q554" s="246"/>
      <c r="R554" s="246" t="str">
        <f t="shared" si="104"/>
        <v>FFFFFFFF</v>
      </c>
      <c r="S554" s="202">
        <v>100</v>
      </c>
      <c r="T554" s="202">
        <v>100</v>
      </c>
      <c r="U554" s="202">
        <v>100</v>
      </c>
      <c r="V554" s="202">
        <v>100</v>
      </c>
      <c r="X554" s="242"/>
      <c r="Z554" s="239">
        <f t="shared" si="108"/>
        <v>0</v>
      </c>
      <c r="AA554" s="253" t="s">
        <v>4179</v>
      </c>
      <c r="AB554" s="265" t="str">
        <f t="shared" si="111"/>
        <v>高福-15：有料老人ホーム　楓林</v>
      </c>
      <c r="AC554" s="254" t="s">
        <v>4194</v>
      </c>
      <c r="AD554" s="254" t="s">
        <v>4181</v>
      </c>
      <c r="AE554" s="254">
        <f t="shared" si="112"/>
        <v>0</v>
      </c>
      <c r="AF554" s="254" t="s">
        <v>4182</v>
      </c>
      <c r="AG554" s="254" t="s">
        <v>4183</v>
      </c>
      <c r="AH554" s="74" t="str">
        <f t="shared" si="113"/>
        <v>名称：高福-15：有料老人ホーム　楓林&lt;br&gt;住所：佐伯市長島町二丁目391番地&lt;br&gt;施設分類：高齢者福祉施設 &lt;br&gt;TEL：0972-23-7722&lt;br&gt;：種別：有料老人ホーム　(住宅型)&lt;br&gt;：事業者：(医)明石会&lt;br&gt;：&lt;br&gt;</v>
      </c>
      <c r="AI554" s="255" t="s">
        <v>4184</v>
      </c>
      <c r="AJ554" s="253" t="str">
        <f t="shared" si="105"/>
        <v>FFFFFFFF</v>
      </c>
      <c r="AK554" s="253" t="s">
        <v>4185</v>
      </c>
      <c r="AL554" s="265">
        <f t="shared" si="106"/>
        <v>1</v>
      </c>
      <c r="AM554" s="253" t="s">
        <v>4186</v>
      </c>
      <c r="AN554" s="253" t="s">
        <v>4187</v>
      </c>
      <c r="AO554" s="254">
        <f t="shared" si="109"/>
        <v>0</v>
      </c>
      <c r="AP554" s="253" t="s">
        <v>4188</v>
      </c>
      <c r="AQ554" s="74" t="str">
        <f t="shared" si="114"/>
        <v>https://cyberjapandata.gsi.go.jp/portal/sys/v4/symbols/507.png</v>
      </c>
      <c r="AR554" s="254" t="s">
        <v>4189</v>
      </c>
      <c r="AS554" s="254" t="s">
        <v>4190</v>
      </c>
      <c r="AT554" s="265">
        <f t="shared" si="115"/>
        <v>131.910124097482</v>
      </c>
      <c r="AU554" s="254" t="s">
        <v>4191</v>
      </c>
      <c r="AV554" s="265">
        <f t="shared" si="116"/>
        <v>32.959383103879098</v>
      </c>
      <c r="AW554" s="254" t="s">
        <v>4192</v>
      </c>
      <c r="AX554" s="254" t="s">
        <v>4193</v>
      </c>
      <c r="AY554" s="244" t="str">
        <f t="shared" si="110"/>
        <v>&lt;Placemark&gt;&lt;name&gt;高福-15：有料老人ホーム　楓林&lt;/name&gt;&lt;Snippet maxLines="0"&gt;&lt;/Snippet&gt;&lt;description&gt;&lt;![CDATA[名称：高福-15：有料老人ホーム　楓林&lt;br&gt;住所：佐伯市長島町二丁目391番地&lt;br&gt;施設分類：高齢者福祉施設 &lt;br&gt;TEL：0972-23-7722&lt;br&gt;：種別：有料老人ホーム　(住宅型)&lt;br&gt;：事業者：(医)明石会&lt;br&gt;：&lt;br&gt;]]&gt;&lt;/description&gt;&lt;Style&gt;&lt;IconStyle&gt;&lt;color&gt;FFFFFFFF&lt;/color&gt;&lt;scale&gt;1&lt;/scale&gt;&lt;heading&gt;0&lt;/heading&gt;&lt;Icon&gt;&lt;href&gt;https://cyberjapandata.gsi.go.jp/portal/sys/v4/symbols/507.png&lt;/href&gt;&lt;/Icon&gt;&lt;/IconStyle&gt;&lt;/Style&gt;&lt;Point&gt;&lt;coordinates&gt;131.910124097482,32.9593831038791&lt;/coordinates&gt;&lt;/Point&gt;&lt;/Placemark&gt;</v>
      </c>
    </row>
    <row r="555" spans="1:51" ht="27">
      <c r="A555" s="198">
        <v>550</v>
      </c>
      <c r="B555" s="211" t="s">
        <v>5066</v>
      </c>
      <c r="C555" s="4" t="str">
        <f t="shared" si="107"/>
        <v>名称：高福-16：介護付有料老人ホーム　「なかのしまの杜」&lt;br&gt;住所：佐伯市中の島3丁目5883番1&lt;br&gt;施設分類：高齢者福祉施設 &lt;br&gt;TEL：0972-20-5156&lt;br&gt;：種別：特定施設&lt;br&gt;：事業者：(株)悠隆&lt;br&gt;：&lt;br&gt;</v>
      </c>
      <c r="D555" s="211"/>
      <c r="E555" s="202"/>
      <c r="F555" s="202" t="s">
        <v>4840</v>
      </c>
      <c r="G555" s="202">
        <v>32.952721598848697</v>
      </c>
      <c r="H555" s="202">
        <v>131.90415224218</v>
      </c>
      <c r="I555" s="202" t="s">
        <v>3686</v>
      </c>
      <c r="J555" s="202" t="s">
        <v>849</v>
      </c>
      <c r="K555" s="240" t="s">
        <v>1336</v>
      </c>
      <c r="L555" s="240" t="s">
        <v>3913</v>
      </c>
      <c r="M555" s="240" t="s">
        <v>3941</v>
      </c>
      <c r="N555" s="240"/>
      <c r="O555" s="4" t="s">
        <v>4344</v>
      </c>
      <c r="P555" s="246">
        <v>1</v>
      </c>
      <c r="Q555" s="246"/>
      <c r="R555" s="246" t="str">
        <f t="shared" si="104"/>
        <v>FFFFFFFF</v>
      </c>
      <c r="S555" s="202">
        <v>100</v>
      </c>
      <c r="T555" s="202">
        <v>100</v>
      </c>
      <c r="U555" s="202">
        <v>100</v>
      </c>
      <c r="V555" s="202">
        <v>100</v>
      </c>
      <c r="X555" s="242"/>
      <c r="Z555" s="239">
        <f t="shared" si="108"/>
        <v>0</v>
      </c>
      <c r="AA555" s="253" t="s">
        <v>4179</v>
      </c>
      <c r="AB555" s="265" t="str">
        <f t="shared" si="111"/>
        <v>高福-16：介護付有料老人ホーム　「なかのしまの杜」</v>
      </c>
      <c r="AC555" s="254" t="s">
        <v>4194</v>
      </c>
      <c r="AD555" s="254" t="s">
        <v>4181</v>
      </c>
      <c r="AE555" s="254">
        <f t="shared" si="112"/>
        <v>0</v>
      </c>
      <c r="AF555" s="254" t="s">
        <v>4182</v>
      </c>
      <c r="AG555" s="254" t="s">
        <v>4183</v>
      </c>
      <c r="AH555" s="74" t="str">
        <f t="shared" si="113"/>
        <v>名称：高福-16：介護付有料老人ホーム　「なかのしまの杜」&lt;br&gt;住所：佐伯市中の島3丁目5883番1&lt;br&gt;施設分類：高齢者福祉施設 &lt;br&gt;TEL：0972-20-5156&lt;br&gt;：種別：特定施設&lt;br&gt;：事業者：(株)悠隆&lt;br&gt;：&lt;br&gt;</v>
      </c>
      <c r="AI555" s="255" t="s">
        <v>4184</v>
      </c>
      <c r="AJ555" s="253" t="str">
        <f t="shared" si="105"/>
        <v>FFFFFFFF</v>
      </c>
      <c r="AK555" s="253" t="s">
        <v>4185</v>
      </c>
      <c r="AL555" s="265">
        <f t="shared" si="106"/>
        <v>1</v>
      </c>
      <c r="AM555" s="253" t="s">
        <v>4186</v>
      </c>
      <c r="AN555" s="253" t="s">
        <v>4187</v>
      </c>
      <c r="AO555" s="254">
        <f t="shared" si="109"/>
        <v>0</v>
      </c>
      <c r="AP555" s="253" t="s">
        <v>4188</v>
      </c>
      <c r="AQ555" s="74" t="str">
        <f t="shared" si="114"/>
        <v>https://cyberjapandata.gsi.go.jp/portal/sys/v4/symbols/507.png</v>
      </c>
      <c r="AR555" s="254" t="s">
        <v>4189</v>
      </c>
      <c r="AS555" s="254" t="s">
        <v>4190</v>
      </c>
      <c r="AT555" s="265">
        <f t="shared" si="115"/>
        <v>131.90415224218</v>
      </c>
      <c r="AU555" s="254" t="s">
        <v>4191</v>
      </c>
      <c r="AV555" s="265">
        <f t="shared" si="116"/>
        <v>32.952721598848697</v>
      </c>
      <c r="AW555" s="254" t="s">
        <v>4192</v>
      </c>
      <c r="AX555" s="254" t="s">
        <v>4193</v>
      </c>
      <c r="AY555" s="244" t="str">
        <f t="shared" si="110"/>
        <v>&lt;Placemark&gt;&lt;name&gt;高福-16：介護付有料老人ホーム　「なかのしまの杜」&lt;/name&gt;&lt;Snippet maxLines="0"&gt;&lt;/Snippet&gt;&lt;description&gt;&lt;![CDATA[名称：高福-16：介護付有料老人ホーム　「なかのしまの杜」&lt;br&gt;住所：佐伯市中の島3丁目5883番1&lt;br&gt;施設分類：高齢者福祉施設 &lt;br&gt;TEL：0972-20-5156&lt;br&gt;：種別：特定施設&lt;br&gt;：事業者：(株)悠隆&lt;br&gt;：&lt;br&gt;]]&gt;&lt;/description&gt;&lt;Style&gt;&lt;IconStyle&gt;&lt;color&gt;FFFFFFFF&lt;/color&gt;&lt;scale&gt;1&lt;/scale&gt;&lt;heading&gt;0&lt;/heading&gt;&lt;Icon&gt;&lt;href&gt;https://cyberjapandata.gsi.go.jp/portal/sys/v4/symbols/507.png&lt;/href&gt;&lt;/Icon&gt;&lt;/IconStyle&gt;&lt;/Style&gt;&lt;Point&gt;&lt;coordinates&gt;131.90415224218,32.9527215988487&lt;/coordinates&gt;&lt;/Point&gt;&lt;/Placemark&gt;</v>
      </c>
    </row>
    <row r="556" spans="1:51">
      <c r="A556" s="198">
        <v>551</v>
      </c>
      <c r="B556" s="211" t="s">
        <v>5065</v>
      </c>
      <c r="C556" s="4" t="str">
        <f t="shared" si="107"/>
        <v>名称：高福-17：有料老人ホーム　シートピア　さいき&lt;br&gt;住所：佐伯市中村東町1番11号&lt;br&gt;施設分類：高齢者福祉施設 &lt;br&gt;TEL：0972-20-5285&lt;br&gt;：種別：有料老人ホーム　(住宅型)&lt;br&gt;：事業者：(有)ヴァーチャーズ&lt;br&gt;：&lt;br&gt;</v>
      </c>
      <c r="D556" s="211"/>
      <c r="E556" s="202"/>
      <c r="F556" s="202" t="s">
        <v>4841</v>
      </c>
      <c r="G556" s="202">
        <v>32.960089809486597</v>
      </c>
      <c r="H556" s="202">
        <v>131.90138412829899</v>
      </c>
      <c r="I556" s="202" t="s">
        <v>3686</v>
      </c>
      <c r="J556" s="202" t="s">
        <v>853</v>
      </c>
      <c r="K556" s="240" t="s">
        <v>1337</v>
      </c>
      <c r="L556" s="240" t="s">
        <v>3912</v>
      </c>
      <c r="M556" s="240" t="s">
        <v>3942</v>
      </c>
      <c r="N556" s="240"/>
      <c r="O556" s="4" t="s">
        <v>4344</v>
      </c>
      <c r="P556" s="246">
        <v>1</v>
      </c>
      <c r="Q556" s="246"/>
      <c r="R556" s="246" t="str">
        <f t="shared" si="104"/>
        <v>FFFFFFFF</v>
      </c>
      <c r="S556" s="202">
        <v>100</v>
      </c>
      <c r="T556" s="202">
        <v>100</v>
      </c>
      <c r="U556" s="202">
        <v>100</v>
      </c>
      <c r="V556" s="202">
        <v>100</v>
      </c>
      <c r="X556" s="242"/>
      <c r="Z556" s="239">
        <f t="shared" si="108"/>
        <v>0</v>
      </c>
      <c r="AA556" s="253" t="s">
        <v>4179</v>
      </c>
      <c r="AB556" s="265" t="str">
        <f t="shared" si="111"/>
        <v>高福-17：有料老人ホーム　シートピア　さいき</v>
      </c>
      <c r="AC556" s="254" t="s">
        <v>4194</v>
      </c>
      <c r="AD556" s="254" t="s">
        <v>4181</v>
      </c>
      <c r="AE556" s="254">
        <f t="shared" si="112"/>
        <v>0</v>
      </c>
      <c r="AF556" s="254" t="s">
        <v>4182</v>
      </c>
      <c r="AG556" s="254" t="s">
        <v>4183</v>
      </c>
      <c r="AH556" s="74" t="str">
        <f t="shared" si="113"/>
        <v>名称：高福-17：有料老人ホーム　シートピア　さいき&lt;br&gt;住所：佐伯市中村東町1番11号&lt;br&gt;施設分類：高齢者福祉施設 &lt;br&gt;TEL：0972-20-5285&lt;br&gt;：種別：有料老人ホーム　(住宅型)&lt;br&gt;：事業者：(有)ヴァーチャーズ&lt;br&gt;：&lt;br&gt;</v>
      </c>
      <c r="AI556" s="255" t="s">
        <v>4184</v>
      </c>
      <c r="AJ556" s="253" t="str">
        <f t="shared" si="105"/>
        <v>FFFFFFFF</v>
      </c>
      <c r="AK556" s="253" t="s">
        <v>4185</v>
      </c>
      <c r="AL556" s="265">
        <f t="shared" si="106"/>
        <v>1</v>
      </c>
      <c r="AM556" s="253" t="s">
        <v>4186</v>
      </c>
      <c r="AN556" s="253" t="s">
        <v>4187</v>
      </c>
      <c r="AO556" s="254">
        <f t="shared" si="109"/>
        <v>0</v>
      </c>
      <c r="AP556" s="253" t="s">
        <v>4188</v>
      </c>
      <c r="AQ556" s="74" t="str">
        <f t="shared" si="114"/>
        <v>https://cyberjapandata.gsi.go.jp/portal/sys/v4/symbols/507.png</v>
      </c>
      <c r="AR556" s="254" t="s">
        <v>4189</v>
      </c>
      <c r="AS556" s="254" t="s">
        <v>4190</v>
      </c>
      <c r="AT556" s="265">
        <f t="shared" si="115"/>
        <v>131.90138412829899</v>
      </c>
      <c r="AU556" s="254" t="s">
        <v>4191</v>
      </c>
      <c r="AV556" s="265">
        <f t="shared" si="116"/>
        <v>32.960089809486597</v>
      </c>
      <c r="AW556" s="254" t="s">
        <v>4192</v>
      </c>
      <c r="AX556" s="254" t="s">
        <v>4193</v>
      </c>
      <c r="AY556" s="244" t="str">
        <f t="shared" si="110"/>
        <v>&lt;Placemark&gt;&lt;name&gt;高福-17：有料老人ホーム　シートピア　さいき&lt;/name&gt;&lt;Snippet maxLines="0"&gt;&lt;/Snippet&gt;&lt;description&gt;&lt;![CDATA[名称：高福-17：有料老人ホーム　シートピア　さいき&lt;br&gt;住所：佐伯市中村東町1番11号&lt;br&gt;施設分類：高齢者福祉施設 &lt;br&gt;TEL：0972-20-5285&lt;br&gt;：種別：有料老人ホーム　(住宅型)&lt;br&gt;：事業者：(有)ヴァーチャーズ&lt;br&gt;：&lt;br&gt;]]&gt;&lt;/description&gt;&lt;Style&gt;&lt;IconStyle&gt;&lt;color&gt;FFFFFFFF&lt;/color&gt;&lt;scale&gt;1&lt;/scale&gt;&lt;heading&gt;0&lt;/heading&gt;&lt;Icon&gt;&lt;href&gt;https://cyberjapandata.gsi.go.jp/portal/sys/v4/symbols/507.png&lt;/href&gt;&lt;/Icon&gt;&lt;/IconStyle&gt;&lt;/Style&gt;&lt;Point&gt;&lt;coordinates&gt;131.901384128299,32.9600898094866&lt;/coordinates&gt;&lt;/Point&gt;&lt;/Placemark&gt;</v>
      </c>
    </row>
    <row r="557" spans="1:51">
      <c r="A557" s="198">
        <v>552</v>
      </c>
      <c r="B557" s="211" t="s">
        <v>5064</v>
      </c>
      <c r="C557" s="4" t="str">
        <f t="shared" si="107"/>
        <v>名称：高福-18：有料老人ホーム　愛夢なの花　&lt;br&gt;住所：佐伯市弥生井崎1074番地&lt;br&gt;施設分類：高齢者福祉施設 &lt;br&gt;TEL：0972-46-5100&lt;br&gt;：種別：有料老人ホーム　(住宅型)&lt;br&gt;：事業者：(株)あかり&lt;br&gt;：&lt;br&gt;</v>
      </c>
      <c r="D557" s="211"/>
      <c r="E557" s="202"/>
      <c r="F557" s="202" t="s">
        <v>4842</v>
      </c>
      <c r="G557" s="202">
        <v>32.972472191264202</v>
      </c>
      <c r="H557" s="202">
        <v>131.84433688350899</v>
      </c>
      <c r="I557" s="202" t="s">
        <v>3686</v>
      </c>
      <c r="J557" s="202" t="s">
        <v>857</v>
      </c>
      <c r="K557" s="240" t="s">
        <v>1338</v>
      </c>
      <c r="L557" s="240" t="s">
        <v>3912</v>
      </c>
      <c r="M557" s="240" t="s">
        <v>3938</v>
      </c>
      <c r="N557" s="240"/>
      <c r="O557" s="4" t="s">
        <v>4344</v>
      </c>
      <c r="P557" s="246">
        <v>1</v>
      </c>
      <c r="Q557" s="246"/>
      <c r="R557" s="246" t="str">
        <f t="shared" si="104"/>
        <v>FFFFFFFF</v>
      </c>
      <c r="S557" s="202">
        <v>100</v>
      </c>
      <c r="T557" s="202">
        <v>100</v>
      </c>
      <c r="U557" s="202">
        <v>100</v>
      </c>
      <c r="V557" s="202">
        <v>100</v>
      </c>
      <c r="X557" s="242"/>
      <c r="Z557" s="239">
        <f t="shared" si="108"/>
        <v>0</v>
      </c>
      <c r="AA557" s="253" t="s">
        <v>4179</v>
      </c>
      <c r="AB557" s="265" t="str">
        <f t="shared" si="111"/>
        <v>高福-18：有料老人ホーム　愛夢なの花　</v>
      </c>
      <c r="AC557" s="254" t="s">
        <v>4194</v>
      </c>
      <c r="AD557" s="254" t="s">
        <v>4181</v>
      </c>
      <c r="AE557" s="254">
        <f t="shared" si="112"/>
        <v>0</v>
      </c>
      <c r="AF557" s="254" t="s">
        <v>4182</v>
      </c>
      <c r="AG557" s="254" t="s">
        <v>4183</v>
      </c>
      <c r="AH557" s="74" t="str">
        <f t="shared" si="113"/>
        <v>名称：高福-18：有料老人ホーム　愛夢なの花　&lt;br&gt;住所：佐伯市弥生井崎1074番地&lt;br&gt;施設分類：高齢者福祉施設 &lt;br&gt;TEL：0972-46-5100&lt;br&gt;：種別：有料老人ホーム　(住宅型)&lt;br&gt;：事業者：(株)あかり&lt;br&gt;：&lt;br&gt;</v>
      </c>
      <c r="AI557" s="255" t="s">
        <v>4184</v>
      </c>
      <c r="AJ557" s="253" t="str">
        <f t="shared" si="105"/>
        <v>FFFFFFFF</v>
      </c>
      <c r="AK557" s="253" t="s">
        <v>4185</v>
      </c>
      <c r="AL557" s="265">
        <f t="shared" si="106"/>
        <v>1</v>
      </c>
      <c r="AM557" s="253" t="s">
        <v>4186</v>
      </c>
      <c r="AN557" s="253" t="s">
        <v>4187</v>
      </c>
      <c r="AO557" s="254">
        <f t="shared" si="109"/>
        <v>0</v>
      </c>
      <c r="AP557" s="253" t="s">
        <v>4188</v>
      </c>
      <c r="AQ557" s="74" t="str">
        <f t="shared" si="114"/>
        <v>https://cyberjapandata.gsi.go.jp/portal/sys/v4/symbols/507.png</v>
      </c>
      <c r="AR557" s="254" t="s">
        <v>4189</v>
      </c>
      <c r="AS557" s="254" t="s">
        <v>4190</v>
      </c>
      <c r="AT557" s="265">
        <f t="shared" si="115"/>
        <v>131.84433688350899</v>
      </c>
      <c r="AU557" s="254" t="s">
        <v>4191</v>
      </c>
      <c r="AV557" s="265">
        <f t="shared" si="116"/>
        <v>32.972472191264202</v>
      </c>
      <c r="AW557" s="254" t="s">
        <v>4192</v>
      </c>
      <c r="AX557" s="254" t="s">
        <v>4193</v>
      </c>
      <c r="AY557" s="244" t="str">
        <f t="shared" si="110"/>
        <v>&lt;Placemark&gt;&lt;name&gt;高福-18：有料老人ホーム　愛夢なの花　&lt;/name&gt;&lt;Snippet maxLines="0"&gt;&lt;/Snippet&gt;&lt;description&gt;&lt;![CDATA[名称：高福-18：有料老人ホーム　愛夢なの花　&lt;br&gt;住所：佐伯市弥生井崎1074番地&lt;br&gt;施設分類：高齢者福祉施設 &lt;br&gt;TEL：0972-46-5100&lt;br&gt;：種別：有料老人ホーム　(住宅型)&lt;br&gt;：事業者：(株)あかり&lt;br&gt;：&lt;br&gt;]]&gt;&lt;/description&gt;&lt;Style&gt;&lt;IconStyle&gt;&lt;color&gt;FFFFFFFF&lt;/color&gt;&lt;scale&gt;1&lt;/scale&gt;&lt;heading&gt;0&lt;/heading&gt;&lt;Icon&gt;&lt;href&gt;https://cyberjapandata.gsi.go.jp/portal/sys/v4/symbols/507.png&lt;/href&gt;&lt;/Icon&gt;&lt;/IconStyle&gt;&lt;/Style&gt;&lt;Point&gt;&lt;coordinates&gt;131.844336883509,32.9724721912642&lt;/coordinates&gt;&lt;/Point&gt;&lt;/Placemark&gt;</v>
      </c>
    </row>
    <row r="558" spans="1:51">
      <c r="A558" s="198">
        <v>553</v>
      </c>
      <c r="B558" s="211" t="s">
        <v>5063</v>
      </c>
      <c r="C558" s="4" t="str">
        <f t="shared" si="107"/>
        <v>名称：高福-19：有料老人ホーム　ながと&lt;br&gt;住所：佐伯市弥生大字井崎字中道957番地&lt;br&gt;施設分類：高齢者福祉施設 &lt;br&gt;TEL：0972-46-1052&lt;br&gt;：種別：有料老人ホーム　(住宅型)&lt;br&gt;：事業者：樹の里(株)&lt;br&gt;：&lt;br&gt;</v>
      </c>
      <c r="D558" s="211"/>
      <c r="E558" s="202"/>
      <c r="F558" s="202" t="s">
        <v>4843</v>
      </c>
      <c r="G558" s="202">
        <v>32.972227428973</v>
      </c>
      <c r="H558" s="202">
        <v>131.84218898806901</v>
      </c>
      <c r="I558" s="202" t="s">
        <v>3686</v>
      </c>
      <c r="J558" s="202" t="s">
        <v>859</v>
      </c>
      <c r="K558" s="240" t="s">
        <v>1339</v>
      </c>
      <c r="L558" s="240" t="s">
        <v>3912</v>
      </c>
      <c r="M558" s="240" t="s">
        <v>3943</v>
      </c>
      <c r="N558" s="240"/>
      <c r="O558" s="4" t="s">
        <v>4344</v>
      </c>
      <c r="P558" s="246">
        <v>1</v>
      </c>
      <c r="Q558" s="246"/>
      <c r="R558" s="246" t="str">
        <f t="shared" si="104"/>
        <v>FFFFFFFF</v>
      </c>
      <c r="S558" s="202">
        <v>100</v>
      </c>
      <c r="T558" s="202">
        <v>100</v>
      </c>
      <c r="U558" s="202">
        <v>100</v>
      </c>
      <c r="V558" s="202">
        <v>100</v>
      </c>
      <c r="X558" s="242"/>
      <c r="Z558" s="239">
        <f t="shared" si="108"/>
        <v>0</v>
      </c>
      <c r="AA558" s="253" t="s">
        <v>4179</v>
      </c>
      <c r="AB558" s="265" t="str">
        <f t="shared" si="111"/>
        <v>高福-19：有料老人ホーム　ながと</v>
      </c>
      <c r="AC558" s="254" t="s">
        <v>4194</v>
      </c>
      <c r="AD558" s="254" t="s">
        <v>4181</v>
      </c>
      <c r="AE558" s="254">
        <f t="shared" si="112"/>
        <v>0</v>
      </c>
      <c r="AF558" s="254" t="s">
        <v>4182</v>
      </c>
      <c r="AG558" s="254" t="s">
        <v>4183</v>
      </c>
      <c r="AH558" s="74" t="str">
        <f t="shared" si="113"/>
        <v>名称：高福-19：有料老人ホーム　ながと&lt;br&gt;住所：佐伯市弥生大字井崎字中道957番地&lt;br&gt;施設分類：高齢者福祉施設 &lt;br&gt;TEL：0972-46-1052&lt;br&gt;：種別：有料老人ホーム　(住宅型)&lt;br&gt;：事業者：樹の里(株)&lt;br&gt;：&lt;br&gt;</v>
      </c>
      <c r="AI558" s="255" t="s">
        <v>4184</v>
      </c>
      <c r="AJ558" s="253" t="str">
        <f t="shared" si="105"/>
        <v>FFFFFFFF</v>
      </c>
      <c r="AK558" s="253" t="s">
        <v>4185</v>
      </c>
      <c r="AL558" s="265">
        <f t="shared" si="106"/>
        <v>1</v>
      </c>
      <c r="AM558" s="253" t="s">
        <v>4186</v>
      </c>
      <c r="AN558" s="253" t="s">
        <v>4187</v>
      </c>
      <c r="AO558" s="254">
        <f t="shared" si="109"/>
        <v>0</v>
      </c>
      <c r="AP558" s="253" t="s">
        <v>4188</v>
      </c>
      <c r="AQ558" s="74" t="str">
        <f t="shared" si="114"/>
        <v>https://cyberjapandata.gsi.go.jp/portal/sys/v4/symbols/507.png</v>
      </c>
      <c r="AR558" s="254" t="s">
        <v>4189</v>
      </c>
      <c r="AS558" s="254" t="s">
        <v>4190</v>
      </c>
      <c r="AT558" s="265">
        <f t="shared" si="115"/>
        <v>131.84218898806901</v>
      </c>
      <c r="AU558" s="254" t="s">
        <v>4191</v>
      </c>
      <c r="AV558" s="265">
        <f t="shared" si="116"/>
        <v>32.972227428973</v>
      </c>
      <c r="AW558" s="254" t="s">
        <v>4192</v>
      </c>
      <c r="AX558" s="254" t="s">
        <v>4193</v>
      </c>
      <c r="AY558" s="244" t="str">
        <f t="shared" si="110"/>
        <v>&lt;Placemark&gt;&lt;name&gt;高福-19：有料老人ホーム　ながと&lt;/name&gt;&lt;Snippet maxLines="0"&gt;&lt;/Snippet&gt;&lt;description&gt;&lt;![CDATA[名称：高福-19：有料老人ホーム　ながと&lt;br&gt;住所：佐伯市弥生大字井崎字中道957番地&lt;br&gt;施設分類：高齢者福祉施設 &lt;br&gt;TEL：0972-46-1052&lt;br&gt;：種別：有料老人ホーム　(住宅型)&lt;br&gt;：事業者：樹の里(株)&lt;br&gt;：&lt;br&gt;]]&gt;&lt;/description&gt;&lt;Style&gt;&lt;IconStyle&gt;&lt;color&gt;FFFFFFFF&lt;/color&gt;&lt;scale&gt;1&lt;/scale&gt;&lt;heading&gt;0&lt;/heading&gt;&lt;Icon&gt;&lt;href&gt;https://cyberjapandata.gsi.go.jp/portal/sys/v4/symbols/507.png&lt;/href&gt;&lt;/Icon&gt;&lt;/IconStyle&gt;&lt;/Style&gt;&lt;Point&gt;&lt;coordinates&gt;131.842188988069,32.972227428973&lt;/coordinates&gt;&lt;/Point&gt;&lt;/Placemark&gt;</v>
      </c>
    </row>
    <row r="559" spans="1:51">
      <c r="A559" s="198">
        <v>554</v>
      </c>
      <c r="B559" s="211" t="s">
        <v>5062</v>
      </c>
      <c r="C559" s="4" t="str">
        <f t="shared" si="107"/>
        <v>名称：高福-20：養護老人ホーム　ながと&lt;br&gt;住所：佐伯市弥生井崎981番地&lt;br&gt;施設分類：高齢者福祉施設 &lt;br&gt;TEL：0972-22-0434&lt;br&gt;：種別：特定施設&lt;br&gt;：事業者：(社福)双樹会&lt;br&gt;：&lt;br&gt;</v>
      </c>
      <c r="D559" s="211"/>
      <c r="E559" s="202"/>
      <c r="F559" s="202" t="s">
        <v>4844</v>
      </c>
      <c r="G559" s="202">
        <v>32.971905423350798</v>
      </c>
      <c r="H559" s="202">
        <v>131.84198073315901</v>
      </c>
      <c r="I559" s="202" t="s">
        <v>3686</v>
      </c>
      <c r="J559" s="202" t="s">
        <v>862</v>
      </c>
      <c r="K559" s="240" t="s">
        <v>1340</v>
      </c>
      <c r="L559" s="240" t="s">
        <v>3913</v>
      </c>
      <c r="M559" s="240" t="s">
        <v>3944</v>
      </c>
      <c r="N559" s="240"/>
      <c r="O559" s="4" t="s">
        <v>4344</v>
      </c>
      <c r="P559" s="246">
        <v>1</v>
      </c>
      <c r="Q559" s="246"/>
      <c r="R559" s="246" t="str">
        <f t="shared" si="104"/>
        <v>FFFFFFFF</v>
      </c>
      <c r="S559" s="202">
        <v>100</v>
      </c>
      <c r="T559" s="202">
        <v>100</v>
      </c>
      <c r="U559" s="202">
        <v>100</v>
      </c>
      <c r="V559" s="202">
        <v>100</v>
      </c>
      <c r="X559" s="242"/>
      <c r="Z559" s="239">
        <f t="shared" si="108"/>
        <v>0</v>
      </c>
      <c r="AA559" s="253" t="s">
        <v>4179</v>
      </c>
      <c r="AB559" s="265" t="str">
        <f t="shared" si="111"/>
        <v>高福-20：養護老人ホーム　ながと</v>
      </c>
      <c r="AC559" s="254" t="s">
        <v>4194</v>
      </c>
      <c r="AD559" s="254" t="s">
        <v>4181</v>
      </c>
      <c r="AE559" s="254">
        <f t="shared" si="112"/>
        <v>0</v>
      </c>
      <c r="AF559" s="254" t="s">
        <v>4182</v>
      </c>
      <c r="AG559" s="254" t="s">
        <v>4183</v>
      </c>
      <c r="AH559" s="74" t="str">
        <f t="shared" si="113"/>
        <v>名称：高福-20：養護老人ホーム　ながと&lt;br&gt;住所：佐伯市弥生井崎981番地&lt;br&gt;施設分類：高齢者福祉施設 &lt;br&gt;TEL：0972-22-0434&lt;br&gt;：種別：特定施設&lt;br&gt;：事業者：(社福)双樹会&lt;br&gt;：&lt;br&gt;</v>
      </c>
      <c r="AI559" s="255" t="s">
        <v>4184</v>
      </c>
      <c r="AJ559" s="253" t="str">
        <f t="shared" si="105"/>
        <v>FFFFFFFF</v>
      </c>
      <c r="AK559" s="253" t="s">
        <v>4185</v>
      </c>
      <c r="AL559" s="265">
        <f t="shared" si="106"/>
        <v>1</v>
      </c>
      <c r="AM559" s="253" t="s">
        <v>4186</v>
      </c>
      <c r="AN559" s="253" t="s">
        <v>4187</v>
      </c>
      <c r="AO559" s="254">
        <f t="shared" si="109"/>
        <v>0</v>
      </c>
      <c r="AP559" s="253" t="s">
        <v>4188</v>
      </c>
      <c r="AQ559" s="74" t="str">
        <f t="shared" si="114"/>
        <v>https://cyberjapandata.gsi.go.jp/portal/sys/v4/symbols/507.png</v>
      </c>
      <c r="AR559" s="254" t="s">
        <v>4189</v>
      </c>
      <c r="AS559" s="254" t="s">
        <v>4190</v>
      </c>
      <c r="AT559" s="265">
        <f t="shared" si="115"/>
        <v>131.84198073315901</v>
      </c>
      <c r="AU559" s="254" t="s">
        <v>4191</v>
      </c>
      <c r="AV559" s="265">
        <f t="shared" si="116"/>
        <v>32.971905423350798</v>
      </c>
      <c r="AW559" s="254" t="s">
        <v>4192</v>
      </c>
      <c r="AX559" s="254" t="s">
        <v>4193</v>
      </c>
      <c r="AY559" s="244" t="str">
        <f t="shared" si="110"/>
        <v>&lt;Placemark&gt;&lt;name&gt;高福-20：養護老人ホーム　ながと&lt;/name&gt;&lt;Snippet maxLines="0"&gt;&lt;/Snippet&gt;&lt;description&gt;&lt;![CDATA[名称：高福-20：養護老人ホーム　ながと&lt;br&gt;住所：佐伯市弥生井崎981番地&lt;br&gt;施設分類：高齢者福祉施設 &lt;br&gt;TEL：0972-22-0434&lt;br&gt;：種別：特定施設&lt;br&gt;：事業者：(社福)双樹会&lt;br&gt;：&lt;br&gt;]]&gt;&lt;/description&gt;&lt;Style&gt;&lt;IconStyle&gt;&lt;color&gt;FFFFFFFF&lt;/color&gt;&lt;scale&gt;1&lt;/scale&gt;&lt;heading&gt;0&lt;/heading&gt;&lt;Icon&gt;&lt;href&gt;https://cyberjapandata.gsi.go.jp/portal/sys/v4/symbols/507.png&lt;/href&gt;&lt;/Icon&gt;&lt;/IconStyle&gt;&lt;/Style&gt;&lt;Point&gt;&lt;coordinates&gt;131.841980733159,32.9719054233508&lt;/coordinates&gt;&lt;/Point&gt;&lt;/Placemark&gt;</v>
      </c>
    </row>
    <row r="560" spans="1:51">
      <c r="A560" s="198">
        <v>555</v>
      </c>
      <c r="B560" s="211" t="s">
        <v>5061</v>
      </c>
      <c r="C560" s="4" t="str">
        <f t="shared" si="107"/>
        <v>名称：高福-21：有料老人ホーム　きぼう&lt;br&gt;住所：佐伯市字女島7439&lt;br&gt;施設分類：高齢者福祉施設 &lt;br&gt;TEL：0972-20-3357&lt;br&gt;：種別：有料老人ホーム　(住宅型)&lt;br&gt;：事業者：(株)希望&lt;br&gt;：&lt;br&gt;</v>
      </c>
      <c r="D560" s="211"/>
      <c r="E560" s="245"/>
      <c r="F560" s="202" t="s">
        <v>4845</v>
      </c>
      <c r="G560" s="202">
        <v>32.952013537871899</v>
      </c>
      <c r="H560" s="202">
        <v>131.91211492770299</v>
      </c>
      <c r="I560" s="245" t="s">
        <v>3686</v>
      </c>
      <c r="J560" s="245" t="s">
        <v>865</v>
      </c>
      <c r="K560" s="240" t="s">
        <v>1341</v>
      </c>
      <c r="L560" s="240" t="s">
        <v>3912</v>
      </c>
      <c r="M560" s="240" t="s">
        <v>3945</v>
      </c>
      <c r="N560" s="240"/>
      <c r="O560" s="4" t="s">
        <v>4344</v>
      </c>
      <c r="P560" s="246">
        <v>1</v>
      </c>
      <c r="Q560" s="246"/>
      <c r="R560" s="246" t="str">
        <f t="shared" si="104"/>
        <v>FFFFFFFF</v>
      </c>
      <c r="S560" s="202">
        <v>100</v>
      </c>
      <c r="T560" s="202">
        <v>100</v>
      </c>
      <c r="U560" s="202">
        <v>100</v>
      </c>
      <c r="V560" s="202">
        <v>100</v>
      </c>
      <c r="X560" s="242"/>
      <c r="Z560" s="239">
        <f t="shared" si="108"/>
        <v>0</v>
      </c>
      <c r="AA560" s="253" t="s">
        <v>4179</v>
      </c>
      <c r="AB560" s="265" t="str">
        <f t="shared" si="111"/>
        <v>高福-21：有料老人ホーム　きぼう</v>
      </c>
      <c r="AC560" s="254" t="s">
        <v>4194</v>
      </c>
      <c r="AD560" s="254" t="s">
        <v>4181</v>
      </c>
      <c r="AE560" s="254">
        <f t="shared" si="112"/>
        <v>0</v>
      </c>
      <c r="AF560" s="254" t="s">
        <v>4182</v>
      </c>
      <c r="AG560" s="254" t="s">
        <v>4183</v>
      </c>
      <c r="AH560" s="74" t="str">
        <f t="shared" si="113"/>
        <v>名称：高福-21：有料老人ホーム　きぼう&lt;br&gt;住所：佐伯市字女島7439&lt;br&gt;施設分類：高齢者福祉施設 &lt;br&gt;TEL：0972-20-3357&lt;br&gt;：種別：有料老人ホーム　(住宅型)&lt;br&gt;：事業者：(株)希望&lt;br&gt;：&lt;br&gt;</v>
      </c>
      <c r="AI560" s="255" t="s">
        <v>4184</v>
      </c>
      <c r="AJ560" s="253" t="str">
        <f t="shared" si="105"/>
        <v>FFFFFFFF</v>
      </c>
      <c r="AK560" s="253" t="s">
        <v>4185</v>
      </c>
      <c r="AL560" s="265">
        <f t="shared" si="106"/>
        <v>1</v>
      </c>
      <c r="AM560" s="253" t="s">
        <v>4186</v>
      </c>
      <c r="AN560" s="253" t="s">
        <v>4187</v>
      </c>
      <c r="AO560" s="254">
        <f t="shared" si="109"/>
        <v>0</v>
      </c>
      <c r="AP560" s="253" t="s">
        <v>4188</v>
      </c>
      <c r="AQ560" s="74" t="str">
        <f t="shared" si="114"/>
        <v>https://cyberjapandata.gsi.go.jp/portal/sys/v4/symbols/507.png</v>
      </c>
      <c r="AR560" s="254" t="s">
        <v>4189</v>
      </c>
      <c r="AS560" s="254" t="s">
        <v>4190</v>
      </c>
      <c r="AT560" s="265">
        <f t="shared" si="115"/>
        <v>131.91211492770299</v>
      </c>
      <c r="AU560" s="254" t="s">
        <v>4191</v>
      </c>
      <c r="AV560" s="265">
        <f t="shared" si="116"/>
        <v>32.952013537871899</v>
      </c>
      <c r="AW560" s="254" t="s">
        <v>4192</v>
      </c>
      <c r="AX560" s="254" t="s">
        <v>4193</v>
      </c>
      <c r="AY560" s="244" t="str">
        <f t="shared" si="110"/>
        <v>&lt;Placemark&gt;&lt;name&gt;高福-21：有料老人ホーム　きぼう&lt;/name&gt;&lt;Snippet maxLines="0"&gt;&lt;/Snippet&gt;&lt;description&gt;&lt;![CDATA[名称：高福-21：有料老人ホーム　きぼう&lt;br&gt;住所：佐伯市字女島7439&lt;br&gt;施設分類：高齢者福祉施設 &lt;br&gt;TEL：0972-20-3357&lt;br&gt;：種別：有料老人ホーム　(住宅型)&lt;br&gt;：事業者：(株)希望&lt;br&gt;：&lt;br&gt;]]&gt;&lt;/description&gt;&lt;Style&gt;&lt;IconStyle&gt;&lt;color&gt;FFFFFFFF&lt;/color&gt;&lt;scale&gt;1&lt;/scale&gt;&lt;heading&gt;0&lt;/heading&gt;&lt;Icon&gt;&lt;href&gt;https://cyberjapandata.gsi.go.jp/portal/sys/v4/symbols/507.png&lt;/href&gt;&lt;/Icon&gt;&lt;/IconStyle&gt;&lt;/Style&gt;&lt;Point&gt;&lt;coordinates&gt;131.912114927703,32.9520135378719&lt;/coordinates&gt;&lt;/Point&gt;&lt;/Placemark&gt;</v>
      </c>
    </row>
    <row r="561" spans="1:51">
      <c r="A561" s="198">
        <v>556</v>
      </c>
      <c r="B561" s="211" t="s">
        <v>5060</v>
      </c>
      <c r="C561" s="4" t="str">
        <f t="shared" si="107"/>
        <v>名称：高福-22：有料老人ホーム　ロイヤル直川&lt;br&gt;住所：佐伯市直川大字上直見2921番地1&lt;br&gt;施設分類：高齢者福祉施設 &lt;br&gt;TEL：0972-58-5110&lt;br&gt;：種別：有料老人ホーム　(住宅型)&lt;br&gt;：事業者：(株)ＴＫＹ&lt;br&gt;：&lt;br&gt;</v>
      </c>
      <c r="D561" s="211"/>
      <c r="E561" s="245"/>
      <c r="F561" s="202" t="s">
        <v>4846</v>
      </c>
      <c r="G561" s="202">
        <v>32.9068188978301</v>
      </c>
      <c r="H561" s="202">
        <v>131.79630095646399</v>
      </c>
      <c r="I561" s="245" t="s">
        <v>3686</v>
      </c>
      <c r="J561" s="245" t="s">
        <v>869</v>
      </c>
      <c r="K561" s="240" t="s">
        <v>1342</v>
      </c>
      <c r="L561" s="240" t="s">
        <v>3912</v>
      </c>
      <c r="M561" s="240" t="s">
        <v>3946</v>
      </c>
      <c r="N561" s="240"/>
      <c r="O561" s="4" t="s">
        <v>4344</v>
      </c>
      <c r="P561" s="246">
        <v>1</v>
      </c>
      <c r="Q561" s="246"/>
      <c r="R561" s="246" t="str">
        <f t="shared" si="104"/>
        <v>FFFFFFFF</v>
      </c>
      <c r="S561" s="202">
        <v>100</v>
      </c>
      <c r="T561" s="202">
        <v>100</v>
      </c>
      <c r="U561" s="202">
        <v>100</v>
      </c>
      <c r="V561" s="202">
        <v>100</v>
      </c>
      <c r="X561" s="242"/>
      <c r="Z561" s="239">
        <f t="shared" si="108"/>
        <v>0</v>
      </c>
      <c r="AA561" s="253" t="s">
        <v>4179</v>
      </c>
      <c r="AB561" s="265" t="str">
        <f t="shared" si="111"/>
        <v>高福-22：有料老人ホーム　ロイヤル直川</v>
      </c>
      <c r="AC561" s="254" t="s">
        <v>4194</v>
      </c>
      <c r="AD561" s="254" t="s">
        <v>4181</v>
      </c>
      <c r="AE561" s="254">
        <f t="shared" si="112"/>
        <v>0</v>
      </c>
      <c r="AF561" s="254" t="s">
        <v>4182</v>
      </c>
      <c r="AG561" s="254" t="s">
        <v>4183</v>
      </c>
      <c r="AH561" s="74" t="str">
        <f t="shared" si="113"/>
        <v>名称：高福-22：有料老人ホーム　ロイヤル直川&lt;br&gt;住所：佐伯市直川大字上直見2921番地1&lt;br&gt;施設分類：高齢者福祉施設 &lt;br&gt;TEL：0972-58-5110&lt;br&gt;：種別：有料老人ホーム　(住宅型)&lt;br&gt;：事業者：(株)ＴＫＹ&lt;br&gt;：&lt;br&gt;</v>
      </c>
      <c r="AI561" s="255" t="s">
        <v>4184</v>
      </c>
      <c r="AJ561" s="253" t="str">
        <f t="shared" si="105"/>
        <v>FFFFFFFF</v>
      </c>
      <c r="AK561" s="253" t="s">
        <v>4185</v>
      </c>
      <c r="AL561" s="265">
        <f t="shared" si="106"/>
        <v>1</v>
      </c>
      <c r="AM561" s="253" t="s">
        <v>4186</v>
      </c>
      <c r="AN561" s="253" t="s">
        <v>4187</v>
      </c>
      <c r="AO561" s="254">
        <f t="shared" si="109"/>
        <v>0</v>
      </c>
      <c r="AP561" s="253" t="s">
        <v>4188</v>
      </c>
      <c r="AQ561" s="74" t="str">
        <f t="shared" si="114"/>
        <v>https://cyberjapandata.gsi.go.jp/portal/sys/v4/symbols/507.png</v>
      </c>
      <c r="AR561" s="254" t="s">
        <v>4189</v>
      </c>
      <c r="AS561" s="254" t="s">
        <v>4190</v>
      </c>
      <c r="AT561" s="265">
        <f t="shared" si="115"/>
        <v>131.79630095646399</v>
      </c>
      <c r="AU561" s="254" t="s">
        <v>4191</v>
      </c>
      <c r="AV561" s="265">
        <f t="shared" si="116"/>
        <v>32.9068188978301</v>
      </c>
      <c r="AW561" s="254" t="s">
        <v>4192</v>
      </c>
      <c r="AX561" s="254" t="s">
        <v>4193</v>
      </c>
      <c r="AY561" s="244" t="str">
        <f t="shared" si="110"/>
        <v>&lt;Placemark&gt;&lt;name&gt;高福-22：有料老人ホーム　ロイヤル直川&lt;/name&gt;&lt;Snippet maxLines="0"&gt;&lt;/Snippet&gt;&lt;description&gt;&lt;![CDATA[名称：高福-22：有料老人ホーム　ロイヤル直川&lt;br&gt;住所：佐伯市直川大字上直見2921番地1&lt;br&gt;施設分類：高齢者福祉施設 &lt;br&gt;TEL：0972-58-5110&lt;br&gt;：種別：有料老人ホーム　(住宅型)&lt;br&gt;：事業者：(株)ＴＫＹ&lt;br&gt;：&lt;br&gt;]]&gt;&lt;/description&gt;&lt;Style&gt;&lt;IconStyle&gt;&lt;color&gt;FFFFFFFF&lt;/color&gt;&lt;scale&gt;1&lt;/scale&gt;&lt;heading&gt;0&lt;/heading&gt;&lt;Icon&gt;&lt;href&gt;https://cyberjapandata.gsi.go.jp/portal/sys/v4/symbols/507.png&lt;/href&gt;&lt;/Icon&gt;&lt;/IconStyle&gt;&lt;/Style&gt;&lt;Point&gt;&lt;coordinates&gt;131.796300956464,32.9068188978301&lt;/coordinates&gt;&lt;/Point&gt;&lt;/Placemark&gt;</v>
      </c>
    </row>
    <row r="562" spans="1:51">
      <c r="A562" s="198">
        <v>557</v>
      </c>
      <c r="B562" s="211" t="s">
        <v>5059</v>
      </c>
      <c r="C562" s="4" t="str">
        <f t="shared" si="107"/>
        <v>名称：高福-23：住宅型有料老人ホーム　第２遊友館&lt;br&gt;住所：佐伯市池田1976番地&lt;br&gt;施設分類：高齢者福祉施設 &lt;br&gt;TEL：0972-23-5151&lt;br&gt;：種別：有料老人ホーム　(住宅型)&lt;br&gt;：事業者：(株)豊&lt;br&gt;：&lt;br&gt;</v>
      </c>
      <c r="D562" s="211"/>
      <c r="E562" s="202"/>
      <c r="F562" s="202" t="s">
        <v>4847</v>
      </c>
      <c r="G562" s="202">
        <v>32.945383763061997</v>
      </c>
      <c r="H562" s="202">
        <v>131.899764118859</v>
      </c>
      <c r="I562" s="202" t="s">
        <v>3686</v>
      </c>
      <c r="J562" s="202" t="s">
        <v>873</v>
      </c>
      <c r="K562" s="240" t="s">
        <v>1343</v>
      </c>
      <c r="L562" s="240" t="s">
        <v>3912</v>
      </c>
      <c r="M562" s="240" t="s">
        <v>3947</v>
      </c>
      <c r="N562" s="240"/>
      <c r="O562" s="4" t="s">
        <v>4344</v>
      </c>
      <c r="P562" s="246">
        <v>1</v>
      </c>
      <c r="Q562" s="246"/>
      <c r="R562" s="246" t="str">
        <f t="shared" si="104"/>
        <v>FFFFFFFF</v>
      </c>
      <c r="S562" s="202">
        <v>100</v>
      </c>
      <c r="T562" s="202">
        <v>100</v>
      </c>
      <c r="U562" s="202">
        <v>100</v>
      </c>
      <c r="V562" s="202">
        <v>100</v>
      </c>
      <c r="X562" s="242"/>
      <c r="Z562" s="239">
        <f t="shared" si="108"/>
        <v>0</v>
      </c>
      <c r="AA562" s="253" t="s">
        <v>4179</v>
      </c>
      <c r="AB562" s="265" t="str">
        <f t="shared" si="111"/>
        <v>高福-23：住宅型有料老人ホーム　第２遊友館</v>
      </c>
      <c r="AC562" s="254" t="s">
        <v>4194</v>
      </c>
      <c r="AD562" s="254" t="s">
        <v>4181</v>
      </c>
      <c r="AE562" s="254">
        <f t="shared" si="112"/>
        <v>0</v>
      </c>
      <c r="AF562" s="254" t="s">
        <v>4182</v>
      </c>
      <c r="AG562" s="254" t="s">
        <v>4183</v>
      </c>
      <c r="AH562" s="74" t="str">
        <f t="shared" si="113"/>
        <v>名称：高福-23：住宅型有料老人ホーム　第２遊友館&lt;br&gt;住所：佐伯市池田1976番地&lt;br&gt;施設分類：高齢者福祉施設 &lt;br&gt;TEL：0972-23-5151&lt;br&gt;：種別：有料老人ホーム　(住宅型)&lt;br&gt;：事業者：(株)豊&lt;br&gt;：&lt;br&gt;</v>
      </c>
      <c r="AI562" s="255" t="s">
        <v>4184</v>
      </c>
      <c r="AJ562" s="253" t="str">
        <f t="shared" si="105"/>
        <v>FFFFFFFF</v>
      </c>
      <c r="AK562" s="253" t="s">
        <v>4185</v>
      </c>
      <c r="AL562" s="265">
        <f t="shared" si="106"/>
        <v>1</v>
      </c>
      <c r="AM562" s="253" t="s">
        <v>4186</v>
      </c>
      <c r="AN562" s="253" t="s">
        <v>4187</v>
      </c>
      <c r="AO562" s="254">
        <f t="shared" si="109"/>
        <v>0</v>
      </c>
      <c r="AP562" s="253" t="s">
        <v>4188</v>
      </c>
      <c r="AQ562" s="74" t="str">
        <f t="shared" si="114"/>
        <v>https://cyberjapandata.gsi.go.jp/portal/sys/v4/symbols/507.png</v>
      </c>
      <c r="AR562" s="254" t="s">
        <v>4189</v>
      </c>
      <c r="AS562" s="254" t="s">
        <v>4190</v>
      </c>
      <c r="AT562" s="265">
        <f t="shared" si="115"/>
        <v>131.899764118859</v>
      </c>
      <c r="AU562" s="254" t="s">
        <v>4191</v>
      </c>
      <c r="AV562" s="265">
        <f t="shared" si="116"/>
        <v>32.945383763061997</v>
      </c>
      <c r="AW562" s="254" t="s">
        <v>4192</v>
      </c>
      <c r="AX562" s="254" t="s">
        <v>4193</v>
      </c>
      <c r="AY562" s="244" t="str">
        <f t="shared" si="110"/>
        <v>&lt;Placemark&gt;&lt;name&gt;高福-23：住宅型有料老人ホーム　第２遊友館&lt;/name&gt;&lt;Snippet maxLines="0"&gt;&lt;/Snippet&gt;&lt;description&gt;&lt;![CDATA[名称：高福-23：住宅型有料老人ホーム　第２遊友館&lt;br&gt;住所：佐伯市池田1976番地&lt;br&gt;施設分類：高齢者福祉施設 &lt;br&gt;TEL：0972-23-5151&lt;br&gt;：種別：有料老人ホーム　(住宅型)&lt;br&gt;：事業者：(株)豊&lt;br&gt;：&lt;br&gt;]]&gt;&lt;/description&gt;&lt;Style&gt;&lt;IconStyle&gt;&lt;color&gt;FFFFFFFF&lt;/color&gt;&lt;scale&gt;1&lt;/scale&gt;&lt;heading&gt;0&lt;/heading&gt;&lt;Icon&gt;&lt;href&gt;https://cyberjapandata.gsi.go.jp/portal/sys/v4/symbols/507.png&lt;/href&gt;&lt;/Icon&gt;&lt;/IconStyle&gt;&lt;/Style&gt;&lt;Point&gt;&lt;coordinates&gt;131.899764118859,32.945383763062&lt;/coordinates&gt;&lt;/Point&gt;&lt;/Placemark&gt;</v>
      </c>
    </row>
    <row r="563" spans="1:51">
      <c r="A563" s="198">
        <v>558</v>
      </c>
      <c r="B563" s="211" t="s">
        <v>5058</v>
      </c>
      <c r="C563" s="4" t="str">
        <f t="shared" si="107"/>
        <v>名称：高福-24：有料老人ホーム　こころの和なごみ&lt;br&gt;住所：佐伯市弥生大字小田101－4&lt;br&gt;施設分類：高齢者福祉施設 &lt;br&gt;TEL：0972-46-2411&lt;br&gt;：種別：有料老人ホーム　(住宅型)&lt;br&gt;：事業者：(株)心和&lt;br&gt;：&lt;br&gt;</v>
      </c>
      <c r="D563" s="211"/>
      <c r="E563" s="202"/>
      <c r="F563" s="202" t="s">
        <v>4848</v>
      </c>
      <c r="G563" s="202">
        <v>32.960384799578499</v>
      </c>
      <c r="H563" s="202">
        <v>131.841689048348</v>
      </c>
      <c r="I563" s="202" t="s">
        <v>3686</v>
      </c>
      <c r="J563" s="202" t="s">
        <v>877</v>
      </c>
      <c r="K563" s="240" t="s">
        <v>1344</v>
      </c>
      <c r="L563" s="240" t="s">
        <v>3912</v>
      </c>
      <c r="M563" s="240" t="s">
        <v>3948</v>
      </c>
      <c r="N563" s="240"/>
      <c r="O563" s="4" t="s">
        <v>4344</v>
      </c>
      <c r="P563" s="246">
        <v>1</v>
      </c>
      <c r="Q563" s="246"/>
      <c r="R563" s="246" t="str">
        <f t="shared" si="104"/>
        <v>FFFFFFFF</v>
      </c>
      <c r="S563" s="202">
        <v>100</v>
      </c>
      <c r="T563" s="202">
        <v>100</v>
      </c>
      <c r="U563" s="202">
        <v>100</v>
      </c>
      <c r="V563" s="202">
        <v>100</v>
      </c>
      <c r="X563" s="242"/>
      <c r="Z563" s="239">
        <f t="shared" si="108"/>
        <v>0</v>
      </c>
      <c r="AA563" s="253" t="s">
        <v>4179</v>
      </c>
      <c r="AB563" s="265" t="str">
        <f t="shared" si="111"/>
        <v>高福-24：有料老人ホーム　こころの和なごみ</v>
      </c>
      <c r="AC563" s="254" t="s">
        <v>4194</v>
      </c>
      <c r="AD563" s="254" t="s">
        <v>4181</v>
      </c>
      <c r="AE563" s="254">
        <f t="shared" si="112"/>
        <v>0</v>
      </c>
      <c r="AF563" s="254" t="s">
        <v>4182</v>
      </c>
      <c r="AG563" s="254" t="s">
        <v>4183</v>
      </c>
      <c r="AH563" s="74" t="str">
        <f t="shared" si="113"/>
        <v>名称：高福-24：有料老人ホーム　こころの和なごみ&lt;br&gt;住所：佐伯市弥生大字小田101－4&lt;br&gt;施設分類：高齢者福祉施設 &lt;br&gt;TEL：0972-46-2411&lt;br&gt;：種別：有料老人ホーム　(住宅型)&lt;br&gt;：事業者：(株)心和&lt;br&gt;：&lt;br&gt;</v>
      </c>
      <c r="AI563" s="255" t="s">
        <v>4184</v>
      </c>
      <c r="AJ563" s="253" t="str">
        <f t="shared" si="105"/>
        <v>FFFFFFFF</v>
      </c>
      <c r="AK563" s="253" t="s">
        <v>4185</v>
      </c>
      <c r="AL563" s="265">
        <f t="shared" si="106"/>
        <v>1</v>
      </c>
      <c r="AM563" s="253" t="s">
        <v>4186</v>
      </c>
      <c r="AN563" s="253" t="s">
        <v>4187</v>
      </c>
      <c r="AO563" s="254">
        <f t="shared" si="109"/>
        <v>0</v>
      </c>
      <c r="AP563" s="253" t="s">
        <v>4188</v>
      </c>
      <c r="AQ563" s="74" t="str">
        <f t="shared" si="114"/>
        <v>https://cyberjapandata.gsi.go.jp/portal/sys/v4/symbols/507.png</v>
      </c>
      <c r="AR563" s="254" t="s">
        <v>4189</v>
      </c>
      <c r="AS563" s="254" t="s">
        <v>4190</v>
      </c>
      <c r="AT563" s="265">
        <f t="shared" si="115"/>
        <v>131.841689048348</v>
      </c>
      <c r="AU563" s="254" t="s">
        <v>4191</v>
      </c>
      <c r="AV563" s="265">
        <f t="shared" si="116"/>
        <v>32.960384799578499</v>
      </c>
      <c r="AW563" s="254" t="s">
        <v>4192</v>
      </c>
      <c r="AX563" s="254" t="s">
        <v>4193</v>
      </c>
      <c r="AY563" s="244" t="str">
        <f t="shared" si="110"/>
        <v>&lt;Placemark&gt;&lt;name&gt;高福-24：有料老人ホーム　こころの和なごみ&lt;/name&gt;&lt;Snippet maxLines="0"&gt;&lt;/Snippet&gt;&lt;description&gt;&lt;![CDATA[名称：高福-24：有料老人ホーム　こころの和なごみ&lt;br&gt;住所：佐伯市弥生大字小田101－4&lt;br&gt;施設分類：高齢者福祉施設 &lt;br&gt;TEL：0972-46-2411&lt;br&gt;：種別：有料老人ホーム　(住宅型)&lt;br&gt;：事業者：(株)心和&lt;br&gt;：&lt;br&gt;]]&gt;&lt;/description&gt;&lt;Style&gt;&lt;IconStyle&gt;&lt;color&gt;FFFFFFFF&lt;/color&gt;&lt;scale&gt;1&lt;/scale&gt;&lt;heading&gt;0&lt;/heading&gt;&lt;Icon&gt;&lt;href&gt;https://cyberjapandata.gsi.go.jp/portal/sys/v4/symbols/507.png&lt;/href&gt;&lt;/Icon&gt;&lt;/IconStyle&gt;&lt;/Style&gt;&lt;Point&gt;&lt;coordinates&gt;131.841689048348,32.9603847995785&lt;/coordinates&gt;&lt;/Point&gt;&lt;/Placemark&gt;</v>
      </c>
    </row>
    <row r="564" spans="1:51">
      <c r="A564" s="198">
        <v>559</v>
      </c>
      <c r="B564" s="211" t="s">
        <v>5057</v>
      </c>
      <c r="C564" s="4" t="str">
        <f t="shared" si="107"/>
        <v>名称：高福-25：有料老人ホーム　すまいるはまゆう&lt;br&gt;住所：佐伯市蒲江大字蒲江浦1342番地&lt;br&gt;施設分類：高齢者福祉施設 &lt;br&gt;TEL：0972-42-1888&lt;br&gt;：種別：有料老人ホーム　(住宅型)&lt;br&gt;：事業者：(社福)はまゆう会&lt;br&gt;：&lt;br&gt;</v>
      </c>
      <c r="D564" s="211"/>
      <c r="E564" s="202"/>
      <c r="F564" s="202" t="s">
        <v>4849</v>
      </c>
      <c r="G564" s="202">
        <v>32.803796747630699</v>
      </c>
      <c r="H564" s="202">
        <v>131.94218327061299</v>
      </c>
      <c r="I564" s="202" t="s">
        <v>3686</v>
      </c>
      <c r="J564" s="202" t="s">
        <v>881</v>
      </c>
      <c r="K564" s="240" t="s">
        <v>1345</v>
      </c>
      <c r="L564" s="240" t="s">
        <v>3912</v>
      </c>
      <c r="M564" s="240" t="s">
        <v>3949</v>
      </c>
      <c r="N564" s="240"/>
      <c r="O564" s="4" t="s">
        <v>4344</v>
      </c>
      <c r="P564" s="246">
        <v>1</v>
      </c>
      <c r="Q564" s="246"/>
      <c r="R564" s="246" t="str">
        <f t="shared" si="104"/>
        <v>FFFFFFFF</v>
      </c>
      <c r="S564" s="202">
        <v>100</v>
      </c>
      <c r="T564" s="202">
        <v>100</v>
      </c>
      <c r="U564" s="202">
        <v>100</v>
      </c>
      <c r="V564" s="202">
        <v>100</v>
      </c>
      <c r="X564" s="242"/>
      <c r="Z564" s="239">
        <f t="shared" si="108"/>
        <v>0</v>
      </c>
      <c r="AA564" s="253" t="s">
        <v>4179</v>
      </c>
      <c r="AB564" s="265" t="str">
        <f t="shared" si="111"/>
        <v>高福-25：有料老人ホーム　すまいるはまゆう</v>
      </c>
      <c r="AC564" s="254" t="s">
        <v>4194</v>
      </c>
      <c r="AD564" s="254" t="s">
        <v>4181</v>
      </c>
      <c r="AE564" s="254">
        <f t="shared" si="112"/>
        <v>0</v>
      </c>
      <c r="AF564" s="254" t="s">
        <v>4182</v>
      </c>
      <c r="AG564" s="254" t="s">
        <v>4183</v>
      </c>
      <c r="AH564" s="74" t="str">
        <f t="shared" si="113"/>
        <v>名称：高福-25：有料老人ホーム　すまいるはまゆう&lt;br&gt;住所：佐伯市蒲江大字蒲江浦1342番地&lt;br&gt;施設分類：高齢者福祉施設 &lt;br&gt;TEL：0972-42-1888&lt;br&gt;：種別：有料老人ホーム　(住宅型)&lt;br&gt;：事業者：(社福)はまゆう会&lt;br&gt;：&lt;br&gt;</v>
      </c>
      <c r="AI564" s="255" t="s">
        <v>4184</v>
      </c>
      <c r="AJ564" s="253" t="str">
        <f t="shared" si="105"/>
        <v>FFFFFFFF</v>
      </c>
      <c r="AK564" s="253" t="s">
        <v>4185</v>
      </c>
      <c r="AL564" s="265">
        <f t="shared" si="106"/>
        <v>1</v>
      </c>
      <c r="AM564" s="253" t="s">
        <v>4186</v>
      </c>
      <c r="AN564" s="253" t="s">
        <v>4187</v>
      </c>
      <c r="AO564" s="254">
        <f t="shared" si="109"/>
        <v>0</v>
      </c>
      <c r="AP564" s="253" t="s">
        <v>4188</v>
      </c>
      <c r="AQ564" s="74" t="str">
        <f t="shared" si="114"/>
        <v>https://cyberjapandata.gsi.go.jp/portal/sys/v4/symbols/507.png</v>
      </c>
      <c r="AR564" s="254" t="s">
        <v>4189</v>
      </c>
      <c r="AS564" s="254" t="s">
        <v>4190</v>
      </c>
      <c r="AT564" s="265">
        <f t="shared" si="115"/>
        <v>131.94218327061299</v>
      </c>
      <c r="AU564" s="254" t="s">
        <v>4191</v>
      </c>
      <c r="AV564" s="265">
        <f t="shared" si="116"/>
        <v>32.803796747630699</v>
      </c>
      <c r="AW564" s="254" t="s">
        <v>4192</v>
      </c>
      <c r="AX564" s="254" t="s">
        <v>4193</v>
      </c>
      <c r="AY564" s="244" t="str">
        <f t="shared" si="110"/>
        <v>&lt;Placemark&gt;&lt;name&gt;高福-25：有料老人ホーム　すまいるはまゆう&lt;/name&gt;&lt;Snippet maxLines="0"&gt;&lt;/Snippet&gt;&lt;description&gt;&lt;![CDATA[名称：高福-25：有料老人ホーム　すまいるはまゆう&lt;br&gt;住所：佐伯市蒲江大字蒲江浦1342番地&lt;br&gt;施設分類：高齢者福祉施設 &lt;br&gt;TEL：0972-42-1888&lt;br&gt;：種別：有料老人ホーム　(住宅型)&lt;br&gt;：事業者：(社福)はまゆう会&lt;br&gt;：&lt;br&gt;]]&gt;&lt;/description&gt;&lt;Style&gt;&lt;IconStyle&gt;&lt;color&gt;FFFFFFFF&lt;/color&gt;&lt;scale&gt;1&lt;/scale&gt;&lt;heading&gt;0&lt;/heading&gt;&lt;Icon&gt;&lt;href&gt;https://cyberjapandata.gsi.go.jp/portal/sys/v4/symbols/507.png&lt;/href&gt;&lt;/Icon&gt;&lt;/IconStyle&gt;&lt;/Style&gt;&lt;Point&gt;&lt;coordinates&gt;131.942183270613,32.8037967476307&lt;/coordinates&gt;&lt;/Point&gt;&lt;/Placemark&gt;</v>
      </c>
    </row>
    <row r="565" spans="1:51">
      <c r="A565" s="198">
        <v>560</v>
      </c>
      <c r="B565" s="211" t="s">
        <v>5056</v>
      </c>
      <c r="C565" s="4" t="str">
        <f t="shared" si="107"/>
        <v>名称：高福-26：介護付有料老人ホーム　うめの里&lt;br&gt;住所：佐伯市宇目小野市井ノ上3754番1&lt;br&gt;施設分類：高齢者福祉施設 &lt;br&gt;TEL：0972-54-3577&lt;br&gt;：種別：特定施設&lt;br&gt;：事業者：(社福)長陽会&lt;br&gt;：&lt;br&gt;</v>
      </c>
      <c r="D565" s="211"/>
      <c r="E565" s="202"/>
      <c r="F565" s="202" t="s">
        <v>4850</v>
      </c>
      <c r="G565" s="202">
        <v>32.853215786503497</v>
      </c>
      <c r="H565" s="202">
        <v>131.62726358477701</v>
      </c>
      <c r="I565" s="202" t="s">
        <v>3686</v>
      </c>
      <c r="J565" s="202" t="s">
        <v>3862</v>
      </c>
      <c r="K565" s="240" t="s">
        <v>1346</v>
      </c>
      <c r="L565" s="240" t="s">
        <v>3913</v>
      </c>
      <c r="M565" s="240" t="s">
        <v>3950</v>
      </c>
      <c r="N565" s="240"/>
      <c r="O565" s="4" t="s">
        <v>4344</v>
      </c>
      <c r="P565" s="246">
        <v>1</v>
      </c>
      <c r="Q565" s="246"/>
      <c r="R565" s="246" t="str">
        <f t="shared" si="104"/>
        <v>FFFFFFFF</v>
      </c>
      <c r="S565" s="202">
        <v>100</v>
      </c>
      <c r="T565" s="202">
        <v>100</v>
      </c>
      <c r="U565" s="202">
        <v>100</v>
      </c>
      <c r="V565" s="202">
        <v>100</v>
      </c>
      <c r="X565" s="242"/>
      <c r="Z565" s="239">
        <f t="shared" si="108"/>
        <v>0</v>
      </c>
      <c r="AA565" s="253" t="s">
        <v>4179</v>
      </c>
      <c r="AB565" s="265" t="str">
        <f t="shared" si="111"/>
        <v>高福-26：介護付有料老人ホーム　うめの里</v>
      </c>
      <c r="AC565" s="254" t="s">
        <v>4194</v>
      </c>
      <c r="AD565" s="254" t="s">
        <v>4181</v>
      </c>
      <c r="AE565" s="254">
        <f t="shared" si="112"/>
        <v>0</v>
      </c>
      <c r="AF565" s="254" t="s">
        <v>4182</v>
      </c>
      <c r="AG565" s="254" t="s">
        <v>4183</v>
      </c>
      <c r="AH565" s="74" t="str">
        <f t="shared" si="113"/>
        <v>名称：高福-26：介護付有料老人ホーム　うめの里&lt;br&gt;住所：佐伯市宇目小野市井ノ上3754番1&lt;br&gt;施設分類：高齢者福祉施設 &lt;br&gt;TEL：0972-54-3577&lt;br&gt;：種別：特定施設&lt;br&gt;：事業者：(社福)長陽会&lt;br&gt;：&lt;br&gt;</v>
      </c>
      <c r="AI565" s="255" t="s">
        <v>4184</v>
      </c>
      <c r="AJ565" s="253" t="str">
        <f t="shared" si="105"/>
        <v>FFFFFFFF</v>
      </c>
      <c r="AK565" s="253" t="s">
        <v>4185</v>
      </c>
      <c r="AL565" s="265">
        <f t="shared" si="106"/>
        <v>1</v>
      </c>
      <c r="AM565" s="253" t="s">
        <v>4186</v>
      </c>
      <c r="AN565" s="253" t="s">
        <v>4187</v>
      </c>
      <c r="AO565" s="254">
        <f t="shared" si="109"/>
        <v>0</v>
      </c>
      <c r="AP565" s="253" t="s">
        <v>4188</v>
      </c>
      <c r="AQ565" s="74" t="str">
        <f t="shared" si="114"/>
        <v>https://cyberjapandata.gsi.go.jp/portal/sys/v4/symbols/507.png</v>
      </c>
      <c r="AR565" s="254" t="s">
        <v>4189</v>
      </c>
      <c r="AS565" s="254" t="s">
        <v>4190</v>
      </c>
      <c r="AT565" s="265">
        <f t="shared" si="115"/>
        <v>131.62726358477701</v>
      </c>
      <c r="AU565" s="254" t="s">
        <v>4191</v>
      </c>
      <c r="AV565" s="265">
        <f t="shared" si="116"/>
        <v>32.853215786503497</v>
      </c>
      <c r="AW565" s="254" t="s">
        <v>4192</v>
      </c>
      <c r="AX565" s="254" t="s">
        <v>4193</v>
      </c>
      <c r="AY565" s="244" t="str">
        <f t="shared" si="110"/>
        <v>&lt;Placemark&gt;&lt;name&gt;高福-26：介護付有料老人ホーム　うめの里&lt;/name&gt;&lt;Snippet maxLines="0"&gt;&lt;/Snippet&gt;&lt;description&gt;&lt;![CDATA[名称：高福-26：介護付有料老人ホーム　うめの里&lt;br&gt;住所：佐伯市宇目小野市井ノ上3754番1&lt;br&gt;施設分類：高齢者福祉施設 &lt;br&gt;TEL：0972-54-3577&lt;br&gt;：種別：特定施設&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131.627263584777,32.8532157865035&lt;/coordinates&gt;&lt;/Point&gt;&lt;/Placemark&gt;</v>
      </c>
    </row>
    <row r="566" spans="1:51" ht="27">
      <c r="A566" s="198">
        <v>561</v>
      </c>
      <c r="B566" s="211" t="s">
        <v>5055</v>
      </c>
      <c r="C566" s="4" t="str">
        <f t="shared" si="107"/>
        <v>名称：高福-27：サービス付き高齢者向け住宅　佐伯の太陽&lt;br&gt;住所：佐伯市駅前１丁目10202番1、10205番3(1丁目1番11号)&lt;br&gt;施設分類：高齢者福祉施設 &lt;br&gt;TEL：0972-20-3988&lt;br&gt;：種別：サービス付き高齢者向け住宅&lt;br&gt;：事業者：(医)小寺会&lt;br&gt;：&lt;br&gt;</v>
      </c>
      <c r="D566" s="211"/>
      <c r="E566" s="202"/>
      <c r="F566" s="202" t="s">
        <v>4851</v>
      </c>
      <c r="G566" s="202">
        <v>32.970129320006201</v>
      </c>
      <c r="H566" s="202">
        <v>131.90420428438</v>
      </c>
      <c r="I566" s="202" t="s">
        <v>3686</v>
      </c>
      <c r="J566" s="202" t="s">
        <v>890</v>
      </c>
      <c r="K566" s="240" t="s">
        <v>1347</v>
      </c>
      <c r="L566" s="240" t="s">
        <v>3914</v>
      </c>
      <c r="M566" s="240" t="s">
        <v>3951</v>
      </c>
      <c r="N566" s="240"/>
      <c r="O566" s="4" t="s">
        <v>4344</v>
      </c>
      <c r="P566" s="246">
        <v>1</v>
      </c>
      <c r="Q566" s="246"/>
      <c r="R566" s="246" t="str">
        <f t="shared" si="104"/>
        <v>FFFFFFFF</v>
      </c>
      <c r="S566" s="202">
        <v>100</v>
      </c>
      <c r="T566" s="202">
        <v>100</v>
      </c>
      <c r="U566" s="202">
        <v>100</v>
      </c>
      <c r="V566" s="202">
        <v>100</v>
      </c>
      <c r="X566" s="242"/>
      <c r="Z566" s="239">
        <f t="shared" si="108"/>
        <v>0</v>
      </c>
      <c r="AA566" s="253" t="s">
        <v>4179</v>
      </c>
      <c r="AB566" s="265" t="str">
        <f t="shared" si="111"/>
        <v>高福-27：サービス付き高齢者向け住宅　佐伯の太陽</v>
      </c>
      <c r="AC566" s="254" t="s">
        <v>4194</v>
      </c>
      <c r="AD566" s="254" t="s">
        <v>4181</v>
      </c>
      <c r="AE566" s="254">
        <f t="shared" si="112"/>
        <v>0</v>
      </c>
      <c r="AF566" s="254" t="s">
        <v>4182</v>
      </c>
      <c r="AG566" s="254" t="s">
        <v>4183</v>
      </c>
      <c r="AH566" s="74" t="str">
        <f t="shared" si="113"/>
        <v>名称：高福-27：サービス付き高齢者向け住宅　佐伯の太陽&lt;br&gt;住所：佐伯市駅前１丁目10202番1、10205番3(1丁目1番11号)&lt;br&gt;施設分類：高齢者福祉施設 &lt;br&gt;TEL：0972-20-3988&lt;br&gt;：種別：サービス付き高齢者向け住宅&lt;br&gt;：事業者：(医)小寺会&lt;br&gt;：&lt;br&gt;</v>
      </c>
      <c r="AI566" s="255" t="s">
        <v>4184</v>
      </c>
      <c r="AJ566" s="253" t="str">
        <f t="shared" si="105"/>
        <v>FFFFFFFF</v>
      </c>
      <c r="AK566" s="253" t="s">
        <v>4185</v>
      </c>
      <c r="AL566" s="265">
        <f t="shared" si="106"/>
        <v>1</v>
      </c>
      <c r="AM566" s="253" t="s">
        <v>4186</v>
      </c>
      <c r="AN566" s="253" t="s">
        <v>4187</v>
      </c>
      <c r="AO566" s="254">
        <f t="shared" si="109"/>
        <v>0</v>
      </c>
      <c r="AP566" s="253" t="s">
        <v>4188</v>
      </c>
      <c r="AQ566" s="74" t="str">
        <f t="shared" si="114"/>
        <v>https://cyberjapandata.gsi.go.jp/portal/sys/v4/symbols/507.png</v>
      </c>
      <c r="AR566" s="254" t="s">
        <v>4189</v>
      </c>
      <c r="AS566" s="254" t="s">
        <v>4190</v>
      </c>
      <c r="AT566" s="265">
        <f t="shared" si="115"/>
        <v>131.90420428438</v>
      </c>
      <c r="AU566" s="254" t="s">
        <v>4191</v>
      </c>
      <c r="AV566" s="265">
        <f t="shared" si="116"/>
        <v>32.970129320006201</v>
      </c>
      <c r="AW566" s="254" t="s">
        <v>4192</v>
      </c>
      <c r="AX566" s="254" t="s">
        <v>4193</v>
      </c>
      <c r="AY566" s="244" t="str">
        <f t="shared" si="110"/>
        <v>&lt;Placemark&gt;&lt;name&gt;高福-27：サービス付き高齢者向け住宅　佐伯の太陽&lt;/name&gt;&lt;Snippet maxLines="0"&gt;&lt;/Snippet&gt;&lt;description&gt;&lt;![CDATA[名称：高福-27：サービス付き高齢者向け住宅　佐伯の太陽&lt;br&gt;住所：佐伯市駅前１丁目10202番1、10205番3(1丁目1番11号)&lt;br&gt;施設分類：高齢者福祉施設 &lt;br&gt;TEL：0972-20-3988&lt;br&gt;：種別：サービス付き高齢者向け住宅&lt;br&gt;：事業者：(医)小寺会&lt;br&gt;：&lt;br&gt;]]&gt;&lt;/description&gt;&lt;Style&gt;&lt;IconStyle&gt;&lt;color&gt;FFFFFFFF&lt;/color&gt;&lt;scale&gt;1&lt;/scale&gt;&lt;heading&gt;0&lt;/heading&gt;&lt;Icon&gt;&lt;href&gt;https://cyberjapandata.gsi.go.jp/portal/sys/v4/symbols/507.png&lt;/href&gt;&lt;/Icon&gt;&lt;/IconStyle&gt;&lt;/Style&gt;&lt;Point&gt;&lt;coordinates&gt;131.90420428438,32.9701293200062&lt;/coordinates&gt;&lt;/Point&gt;&lt;/Placemark&gt;</v>
      </c>
    </row>
    <row r="567" spans="1:51">
      <c r="A567" s="198">
        <v>562</v>
      </c>
      <c r="B567" s="211" t="s">
        <v>5054</v>
      </c>
      <c r="C567" s="4" t="str">
        <f t="shared" si="107"/>
        <v>名称：高福-28：住宅型有料老人ホーム　遊友館&lt;br&gt;住所：佐伯市上灘10077番地1&lt;br&gt;施設分類：高齢者福祉施設 &lt;br&gt;TEL：0972-29-5055&lt;br&gt;：種別：有料老人ホーム　(住宅型)&lt;br&gt;：事業者：(株)豊&lt;br&gt;：&lt;br&gt;</v>
      </c>
      <c r="D567" s="211"/>
      <c r="E567" s="245"/>
      <c r="F567" s="202" t="s">
        <v>4852</v>
      </c>
      <c r="G567" s="202">
        <v>32.944493174156698</v>
      </c>
      <c r="H567" s="202">
        <v>131.91135124850601</v>
      </c>
      <c r="I567" s="245" t="s">
        <v>3686</v>
      </c>
      <c r="J567" s="245" t="s">
        <v>894</v>
      </c>
      <c r="K567" s="240" t="s">
        <v>1348</v>
      </c>
      <c r="L567" s="240" t="s">
        <v>3912</v>
      </c>
      <c r="M567" s="240" t="s">
        <v>3947</v>
      </c>
      <c r="N567" s="240"/>
      <c r="O567" s="4" t="s">
        <v>4344</v>
      </c>
      <c r="P567" s="246">
        <v>1</v>
      </c>
      <c r="Q567" s="246"/>
      <c r="R567" s="246" t="str">
        <f t="shared" si="104"/>
        <v>FFFFFFFF</v>
      </c>
      <c r="S567" s="202">
        <v>100</v>
      </c>
      <c r="T567" s="202">
        <v>100</v>
      </c>
      <c r="U567" s="202">
        <v>100</v>
      </c>
      <c r="V567" s="202">
        <v>100</v>
      </c>
      <c r="X567" s="242"/>
      <c r="Z567" s="239">
        <f t="shared" si="108"/>
        <v>0</v>
      </c>
      <c r="AA567" s="253" t="s">
        <v>4179</v>
      </c>
      <c r="AB567" s="265" t="str">
        <f t="shared" si="111"/>
        <v>高福-28：住宅型有料老人ホーム　遊友館</v>
      </c>
      <c r="AC567" s="254" t="s">
        <v>4194</v>
      </c>
      <c r="AD567" s="254" t="s">
        <v>4181</v>
      </c>
      <c r="AE567" s="254">
        <f t="shared" si="112"/>
        <v>0</v>
      </c>
      <c r="AF567" s="254" t="s">
        <v>4182</v>
      </c>
      <c r="AG567" s="254" t="s">
        <v>4183</v>
      </c>
      <c r="AH567" s="74" t="str">
        <f t="shared" si="113"/>
        <v>名称：高福-28：住宅型有料老人ホーム　遊友館&lt;br&gt;住所：佐伯市上灘10077番地1&lt;br&gt;施設分類：高齢者福祉施設 &lt;br&gt;TEL：0972-29-5055&lt;br&gt;：種別：有料老人ホーム　(住宅型)&lt;br&gt;：事業者：(株)豊&lt;br&gt;：&lt;br&gt;</v>
      </c>
      <c r="AI567" s="255" t="s">
        <v>4184</v>
      </c>
      <c r="AJ567" s="253" t="str">
        <f t="shared" si="105"/>
        <v>FFFFFFFF</v>
      </c>
      <c r="AK567" s="253" t="s">
        <v>4185</v>
      </c>
      <c r="AL567" s="265">
        <f t="shared" si="106"/>
        <v>1</v>
      </c>
      <c r="AM567" s="253" t="s">
        <v>4186</v>
      </c>
      <c r="AN567" s="253" t="s">
        <v>4187</v>
      </c>
      <c r="AO567" s="254">
        <f t="shared" si="109"/>
        <v>0</v>
      </c>
      <c r="AP567" s="253" t="s">
        <v>4188</v>
      </c>
      <c r="AQ567" s="74" t="str">
        <f t="shared" si="114"/>
        <v>https://cyberjapandata.gsi.go.jp/portal/sys/v4/symbols/507.png</v>
      </c>
      <c r="AR567" s="254" t="s">
        <v>4189</v>
      </c>
      <c r="AS567" s="254" t="s">
        <v>4190</v>
      </c>
      <c r="AT567" s="265">
        <f t="shared" si="115"/>
        <v>131.91135124850601</v>
      </c>
      <c r="AU567" s="254" t="s">
        <v>4191</v>
      </c>
      <c r="AV567" s="265">
        <f t="shared" si="116"/>
        <v>32.944493174156698</v>
      </c>
      <c r="AW567" s="254" t="s">
        <v>4192</v>
      </c>
      <c r="AX567" s="254" t="s">
        <v>4193</v>
      </c>
      <c r="AY567" s="244" t="str">
        <f t="shared" si="110"/>
        <v>&lt;Placemark&gt;&lt;name&gt;高福-28：住宅型有料老人ホーム　遊友館&lt;/name&gt;&lt;Snippet maxLines="0"&gt;&lt;/Snippet&gt;&lt;description&gt;&lt;![CDATA[名称：高福-28：住宅型有料老人ホーム　遊友館&lt;br&gt;住所：佐伯市上灘10077番地1&lt;br&gt;施設分類：高齢者福祉施設 &lt;br&gt;TEL：0972-29-5055&lt;br&gt;：種別：有料老人ホーム　(住宅型)&lt;br&gt;：事業者：(株)豊&lt;br&gt;：&lt;br&gt;]]&gt;&lt;/description&gt;&lt;Style&gt;&lt;IconStyle&gt;&lt;color&gt;FFFFFFFF&lt;/color&gt;&lt;scale&gt;1&lt;/scale&gt;&lt;heading&gt;0&lt;/heading&gt;&lt;Icon&gt;&lt;href&gt;https://cyberjapandata.gsi.go.jp/portal/sys/v4/symbols/507.png&lt;/href&gt;&lt;/Icon&gt;&lt;/IconStyle&gt;&lt;/Style&gt;&lt;Point&gt;&lt;coordinates&gt;131.911351248506,32.9444931741567&lt;/coordinates&gt;&lt;/Point&gt;&lt;/Placemark&gt;</v>
      </c>
    </row>
    <row r="568" spans="1:51">
      <c r="A568" s="198">
        <v>563</v>
      </c>
      <c r="B568" s="211" t="s">
        <v>5053</v>
      </c>
      <c r="C568" s="4" t="str">
        <f t="shared" si="107"/>
        <v>名称：高福-29：ナーシングホーム　穂の花&lt;br&gt;住所：佐伯市大字上岡1265番地の2&lt;br&gt;施設分類：高齢者福祉施設 &lt;br&gt;TEL：0972-30-1240&lt;br&gt;：種別：有料老人ホーム　(住宅型)&lt;br&gt;：事業者：株式会社　アイコネクト&lt;br&gt;：&lt;br&gt;</v>
      </c>
      <c r="D568" s="211"/>
      <c r="E568" s="245"/>
      <c r="F568" s="202" t="s">
        <v>4853</v>
      </c>
      <c r="G568" s="202">
        <v>32.956784031644197</v>
      </c>
      <c r="H568" s="202">
        <v>131.86392906539999</v>
      </c>
      <c r="I568" s="245" t="s">
        <v>3686</v>
      </c>
      <c r="J568" s="245" t="s">
        <v>898</v>
      </c>
      <c r="K568" s="240" t="s">
        <v>1349</v>
      </c>
      <c r="L568" s="240" t="s">
        <v>3912</v>
      </c>
      <c r="M568" s="240" t="s">
        <v>3952</v>
      </c>
      <c r="N568" s="240"/>
      <c r="O568" s="4" t="s">
        <v>4344</v>
      </c>
      <c r="P568" s="246">
        <v>1</v>
      </c>
      <c r="Q568" s="246"/>
      <c r="R568" s="246" t="str">
        <f t="shared" si="104"/>
        <v>FFFFFFFF</v>
      </c>
      <c r="S568" s="202">
        <v>100</v>
      </c>
      <c r="T568" s="202">
        <v>100</v>
      </c>
      <c r="U568" s="202">
        <v>100</v>
      </c>
      <c r="V568" s="202">
        <v>100</v>
      </c>
      <c r="X568" s="242"/>
      <c r="Z568" s="239">
        <f t="shared" si="108"/>
        <v>0</v>
      </c>
      <c r="AA568" s="253" t="s">
        <v>4179</v>
      </c>
      <c r="AB568" s="265" t="str">
        <f t="shared" si="111"/>
        <v>高福-29：ナーシングホーム　穂の花</v>
      </c>
      <c r="AC568" s="254" t="s">
        <v>4194</v>
      </c>
      <c r="AD568" s="254" t="s">
        <v>4181</v>
      </c>
      <c r="AE568" s="254">
        <f t="shared" si="112"/>
        <v>0</v>
      </c>
      <c r="AF568" s="254" t="s">
        <v>4182</v>
      </c>
      <c r="AG568" s="254" t="s">
        <v>4183</v>
      </c>
      <c r="AH568" s="74" t="str">
        <f t="shared" si="113"/>
        <v>名称：高福-29：ナーシングホーム　穂の花&lt;br&gt;住所：佐伯市大字上岡1265番地の2&lt;br&gt;施設分類：高齢者福祉施設 &lt;br&gt;TEL：0972-30-1240&lt;br&gt;：種別：有料老人ホーム　(住宅型)&lt;br&gt;：事業者：株式会社　アイコネクト&lt;br&gt;：&lt;br&gt;</v>
      </c>
      <c r="AI568" s="255" t="s">
        <v>4184</v>
      </c>
      <c r="AJ568" s="253" t="str">
        <f t="shared" si="105"/>
        <v>FFFFFFFF</v>
      </c>
      <c r="AK568" s="253" t="s">
        <v>4185</v>
      </c>
      <c r="AL568" s="265">
        <f t="shared" si="106"/>
        <v>1</v>
      </c>
      <c r="AM568" s="253" t="s">
        <v>4186</v>
      </c>
      <c r="AN568" s="253" t="s">
        <v>4187</v>
      </c>
      <c r="AO568" s="254">
        <f t="shared" si="109"/>
        <v>0</v>
      </c>
      <c r="AP568" s="253" t="s">
        <v>4188</v>
      </c>
      <c r="AQ568" s="74" t="str">
        <f t="shared" si="114"/>
        <v>https://cyberjapandata.gsi.go.jp/portal/sys/v4/symbols/507.png</v>
      </c>
      <c r="AR568" s="254" t="s">
        <v>4189</v>
      </c>
      <c r="AS568" s="254" t="s">
        <v>4190</v>
      </c>
      <c r="AT568" s="265">
        <f t="shared" si="115"/>
        <v>131.86392906539999</v>
      </c>
      <c r="AU568" s="254" t="s">
        <v>4191</v>
      </c>
      <c r="AV568" s="265">
        <f t="shared" si="116"/>
        <v>32.956784031644197</v>
      </c>
      <c r="AW568" s="254" t="s">
        <v>4192</v>
      </c>
      <c r="AX568" s="254" t="s">
        <v>4193</v>
      </c>
      <c r="AY568" s="244" t="str">
        <f t="shared" si="110"/>
        <v>&lt;Placemark&gt;&lt;name&gt;高福-29：ナーシングホーム　穂の花&lt;/name&gt;&lt;Snippet maxLines="0"&gt;&lt;/Snippet&gt;&lt;description&gt;&lt;![CDATA[名称：高福-29：ナーシングホーム　穂の花&lt;br&gt;住所：佐伯市大字上岡1265番地の2&lt;br&gt;施設分類：高齢者福祉施設 &lt;br&gt;TEL：0972-30-1240&lt;br&gt;：種別：有料老人ホーム　(住宅型)&lt;br&gt;：事業者：株式会社　アイコネクト&lt;br&gt;：&lt;br&gt;]]&gt;&lt;/description&gt;&lt;Style&gt;&lt;IconStyle&gt;&lt;color&gt;FFFFFFFF&lt;/color&gt;&lt;scale&gt;1&lt;/scale&gt;&lt;heading&gt;0&lt;/heading&gt;&lt;Icon&gt;&lt;href&gt;https://cyberjapandata.gsi.go.jp/portal/sys/v4/symbols/507.png&lt;/href&gt;&lt;/Icon&gt;&lt;/IconStyle&gt;&lt;/Style&gt;&lt;Point&gt;&lt;coordinates&gt;131.8639290654,32.9567840316442&lt;/coordinates&gt;&lt;/Point&gt;&lt;/Placemark&gt;</v>
      </c>
    </row>
    <row r="569" spans="1:51">
      <c r="A569" s="198">
        <v>564</v>
      </c>
      <c r="B569" s="211" t="s">
        <v>5052</v>
      </c>
      <c r="C569" s="4" t="str">
        <f t="shared" si="107"/>
        <v>名称：高福-30：軽費老人ホーム　(ケアハウス)　コスモス&lt;br&gt;住所：佐伯市大字長良4954&lt;br&gt;施設分類：高齢者福祉施設 &lt;br&gt;TEL：0972-28-3322&lt;br&gt;：種別：軽費老人ホーム(ケアハウス)&lt;br&gt;：事業者：(社福)長陽会&lt;br&gt;：&lt;br&gt;</v>
      </c>
      <c r="D569" s="211"/>
      <c r="E569" s="202"/>
      <c r="F569" s="202" t="s">
        <v>4854</v>
      </c>
      <c r="G569" s="202">
        <v>32.9363902707235</v>
      </c>
      <c r="H569" s="202">
        <v>131.91213996518999</v>
      </c>
      <c r="I569" s="202" t="s">
        <v>3686</v>
      </c>
      <c r="J569" s="202" t="s">
        <v>904</v>
      </c>
      <c r="K569" s="240" t="s">
        <v>1350</v>
      </c>
      <c r="L569" s="240" t="s">
        <v>3915</v>
      </c>
      <c r="M569" s="240" t="s">
        <v>3950</v>
      </c>
      <c r="N569" s="240"/>
      <c r="O569" s="4" t="s">
        <v>4344</v>
      </c>
      <c r="P569" s="246">
        <v>1</v>
      </c>
      <c r="Q569" s="246"/>
      <c r="R569" s="246" t="str">
        <f t="shared" si="104"/>
        <v>FFFFFFFF</v>
      </c>
      <c r="S569" s="202">
        <v>100</v>
      </c>
      <c r="T569" s="202">
        <v>100</v>
      </c>
      <c r="U569" s="202">
        <v>100</v>
      </c>
      <c r="V569" s="202">
        <v>100</v>
      </c>
      <c r="X569" s="242"/>
      <c r="Z569" s="239">
        <f t="shared" si="108"/>
        <v>0</v>
      </c>
      <c r="AA569" s="253" t="s">
        <v>4179</v>
      </c>
      <c r="AB569" s="265" t="str">
        <f t="shared" si="111"/>
        <v>高福-30：軽費老人ホーム　(ケアハウス)　コスモス</v>
      </c>
      <c r="AC569" s="254" t="s">
        <v>4194</v>
      </c>
      <c r="AD569" s="254" t="s">
        <v>4181</v>
      </c>
      <c r="AE569" s="254">
        <f t="shared" si="112"/>
        <v>0</v>
      </c>
      <c r="AF569" s="254" t="s">
        <v>4182</v>
      </c>
      <c r="AG569" s="254" t="s">
        <v>4183</v>
      </c>
      <c r="AH569" s="74" t="str">
        <f t="shared" si="113"/>
        <v>名称：高福-30：軽費老人ホーム　(ケアハウス)　コスモス&lt;br&gt;住所：佐伯市大字長良4954&lt;br&gt;施設分類：高齢者福祉施設 &lt;br&gt;TEL：0972-28-3322&lt;br&gt;：種別：軽費老人ホーム(ケアハウス)&lt;br&gt;：事業者：(社福)長陽会&lt;br&gt;：&lt;br&gt;</v>
      </c>
      <c r="AI569" s="255" t="s">
        <v>4184</v>
      </c>
      <c r="AJ569" s="253" t="str">
        <f t="shared" si="105"/>
        <v>FFFFFFFF</v>
      </c>
      <c r="AK569" s="253" t="s">
        <v>4185</v>
      </c>
      <c r="AL569" s="265">
        <f t="shared" si="106"/>
        <v>1</v>
      </c>
      <c r="AM569" s="253" t="s">
        <v>4186</v>
      </c>
      <c r="AN569" s="253" t="s">
        <v>4187</v>
      </c>
      <c r="AO569" s="254">
        <f t="shared" si="109"/>
        <v>0</v>
      </c>
      <c r="AP569" s="253" t="s">
        <v>4188</v>
      </c>
      <c r="AQ569" s="74" t="str">
        <f t="shared" si="114"/>
        <v>https://cyberjapandata.gsi.go.jp/portal/sys/v4/symbols/507.png</v>
      </c>
      <c r="AR569" s="254" t="s">
        <v>4189</v>
      </c>
      <c r="AS569" s="254" t="s">
        <v>4190</v>
      </c>
      <c r="AT569" s="265">
        <f t="shared" si="115"/>
        <v>131.91213996518999</v>
      </c>
      <c r="AU569" s="254" t="s">
        <v>4191</v>
      </c>
      <c r="AV569" s="265">
        <f t="shared" si="116"/>
        <v>32.9363902707235</v>
      </c>
      <c r="AW569" s="254" t="s">
        <v>4192</v>
      </c>
      <c r="AX569" s="254" t="s">
        <v>4193</v>
      </c>
      <c r="AY569" s="244" t="str">
        <f t="shared" si="110"/>
        <v>&lt;Placemark&gt;&lt;name&gt;高福-30：軽費老人ホーム　(ケアハウス)　コスモス&lt;/name&gt;&lt;Snippet maxLines="0"&gt;&lt;/Snippet&gt;&lt;description&gt;&lt;![CDATA[名称：高福-30：軽費老人ホーム　(ケアハウス)　コスモス&lt;br&gt;住所：佐伯市大字長良4954&lt;br&gt;施設分類：高齢者福祉施設 &lt;br&gt;TEL：0972-28-3322&lt;br&gt;：種別：軽費老人ホーム(ケアハウス)&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131.91213996519,32.9363902707235&lt;/coordinates&gt;&lt;/Point&gt;&lt;/Placemark&gt;</v>
      </c>
    </row>
    <row r="570" spans="1:51">
      <c r="A570" s="198">
        <v>565</v>
      </c>
      <c r="B570" s="211" t="s">
        <v>5051</v>
      </c>
      <c r="C570" s="4" t="str">
        <f t="shared" si="107"/>
        <v>名称：高福-31：長良苑エンジェル&lt;br&gt;住所：佐伯市大字長良4956-4番地&lt;br&gt;施設分類：高齢者福祉施設 &lt;br&gt;TEL：0972-28-3322&lt;br&gt;：種別：サービス付き高齢者向け住宅&lt;br&gt;：事業者：(社福)長陽会&lt;br&gt;：&lt;br&gt;</v>
      </c>
      <c r="D570" s="211"/>
      <c r="E570" s="202"/>
      <c r="F570" s="202" t="s">
        <v>4855</v>
      </c>
      <c r="G570" s="202">
        <v>32.936139317889101</v>
      </c>
      <c r="H570" s="202">
        <v>131.911402674822</v>
      </c>
      <c r="I570" s="202" t="s">
        <v>3686</v>
      </c>
      <c r="J570" s="202" t="s">
        <v>906</v>
      </c>
      <c r="K570" s="240" t="s">
        <v>1350</v>
      </c>
      <c r="L570" s="240" t="s">
        <v>3914</v>
      </c>
      <c r="M570" s="240" t="s">
        <v>3950</v>
      </c>
      <c r="N570" s="240"/>
      <c r="O570" s="4" t="s">
        <v>4344</v>
      </c>
      <c r="P570" s="246">
        <v>1</v>
      </c>
      <c r="Q570" s="246"/>
      <c r="R570" s="246" t="str">
        <f t="shared" si="104"/>
        <v>FFFFFFFF</v>
      </c>
      <c r="S570" s="202">
        <v>100</v>
      </c>
      <c r="T570" s="202">
        <v>100</v>
      </c>
      <c r="U570" s="202">
        <v>100</v>
      </c>
      <c r="V570" s="202">
        <v>100</v>
      </c>
      <c r="X570" s="242"/>
      <c r="Z570" s="239">
        <f t="shared" si="108"/>
        <v>0</v>
      </c>
      <c r="AA570" s="253" t="s">
        <v>4179</v>
      </c>
      <c r="AB570" s="265" t="str">
        <f t="shared" si="111"/>
        <v>高福-31：長良苑エンジェル</v>
      </c>
      <c r="AC570" s="254" t="s">
        <v>4194</v>
      </c>
      <c r="AD570" s="254" t="s">
        <v>4181</v>
      </c>
      <c r="AE570" s="254">
        <f t="shared" si="112"/>
        <v>0</v>
      </c>
      <c r="AF570" s="254" t="s">
        <v>4182</v>
      </c>
      <c r="AG570" s="254" t="s">
        <v>4183</v>
      </c>
      <c r="AH570" s="74" t="str">
        <f t="shared" si="113"/>
        <v>名称：高福-31：長良苑エンジェル&lt;br&gt;住所：佐伯市大字長良4956-4番地&lt;br&gt;施設分類：高齢者福祉施設 &lt;br&gt;TEL：0972-28-3322&lt;br&gt;：種別：サービス付き高齢者向け住宅&lt;br&gt;：事業者：(社福)長陽会&lt;br&gt;：&lt;br&gt;</v>
      </c>
      <c r="AI570" s="255" t="s">
        <v>4184</v>
      </c>
      <c r="AJ570" s="253" t="str">
        <f t="shared" si="105"/>
        <v>FFFFFFFF</v>
      </c>
      <c r="AK570" s="253" t="s">
        <v>4185</v>
      </c>
      <c r="AL570" s="265">
        <f t="shared" si="106"/>
        <v>1</v>
      </c>
      <c r="AM570" s="253" t="s">
        <v>4186</v>
      </c>
      <c r="AN570" s="253" t="s">
        <v>4187</v>
      </c>
      <c r="AO570" s="254">
        <f t="shared" si="109"/>
        <v>0</v>
      </c>
      <c r="AP570" s="253" t="s">
        <v>4188</v>
      </c>
      <c r="AQ570" s="74" t="str">
        <f t="shared" si="114"/>
        <v>https://cyberjapandata.gsi.go.jp/portal/sys/v4/symbols/507.png</v>
      </c>
      <c r="AR570" s="254" t="s">
        <v>4189</v>
      </c>
      <c r="AS570" s="254" t="s">
        <v>4190</v>
      </c>
      <c r="AT570" s="265">
        <f t="shared" si="115"/>
        <v>131.911402674822</v>
      </c>
      <c r="AU570" s="254" t="s">
        <v>4191</v>
      </c>
      <c r="AV570" s="265">
        <f t="shared" si="116"/>
        <v>32.936139317889101</v>
      </c>
      <c r="AW570" s="254" t="s">
        <v>4192</v>
      </c>
      <c r="AX570" s="254" t="s">
        <v>4193</v>
      </c>
      <c r="AY570" s="244" t="str">
        <f t="shared" si="110"/>
        <v>&lt;Placemark&gt;&lt;name&gt;高福-31：長良苑エンジェル&lt;/name&gt;&lt;Snippet maxLines="0"&gt;&lt;/Snippet&gt;&lt;description&gt;&lt;![CDATA[名称：高福-31：長良苑エンジェル&lt;br&gt;住所：佐伯市大字長良4956-4番地&lt;br&gt;施設分類：高齢者福祉施設 &lt;br&gt;TEL：0972-28-3322&lt;br&gt;：種別：サービス付き高齢者向け住宅&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131.911402674822,32.9361393178891&lt;/coordinates&gt;&lt;/Point&gt;&lt;/Placemark&gt;</v>
      </c>
    </row>
    <row r="571" spans="1:51" ht="27">
      <c r="A571" s="198">
        <v>566</v>
      </c>
      <c r="B571" s="211" t="s">
        <v>5050</v>
      </c>
      <c r="C571" s="4" t="str">
        <f t="shared" si="107"/>
        <v>名称：高福-32：地域密着型介護付有料老人ホーム　あいあーる&lt;br&gt;住所：佐伯市大字長良字小島4916番地2&lt;br&gt;施設分類：高齢者福祉施設 &lt;br&gt;TEL：0972-29-5252&lt;br&gt;：種別：有料老人ホーム　(介護型)&lt;br&gt;：事業者：社会福祉法人　県南福祉会&lt;br&gt;：&lt;br&gt;</v>
      </c>
      <c r="D571" s="211"/>
      <c r="E571" s="202"/>
      <c r="F571" s="202" t="s">
        <v>4856</v>
      </c>
      <c r="G571" s="202">
        <v>32.935348257642403</v>
      </c>
      <c r="H571" s="202">
        <v>131.90786906659</v>
      </c>
      <c r="I571" s="202" t="s">
        <v>3686</v>
      </c>
      <c r="J571" s="202" t="s">
        <v>3863</v>
      </c>
      <c r="K571" s="240" t="s">
        <v>3626</v>
      </c>
      <c r="L571" s="240" t="s">
        <v>3916</v>
      </c>
      <c r="M571" s="240" t="s">
        <v>3953</v>
      </c>
      <c r="N571" s="240"/>
      <c r="O571" s="4" t="s">
        <v>4344</v>
      </c>
      <c r="P571" s="246">
        <v>1</v>
      </c>
      <c r="Q571" s="246"/>
      <c r="R571" s="246" t="str">
        <f t="shared" si="104"/>
        <v>FFFFFFFF</v>
      </c>
      <c r="S571" s="202">
        <v>100</v>
      </c>
      <c r="T571" s="202">
        <v>100</v>
      </c>
      <c r="U571" s="202">
        <v>100</v>
      </c>
      <c r="V571" s="202">
        <v>100</v>
      </c>
      <c r="X571" s="242"/>
      <c r="Z571" s="239">
        <f t="shared" si="108"/>
        <v>0</v>
      </c>
      <c r="AA571" s="253" t="s">
        <v>4179</v>
      </c>
      <c r="AB571" s="265" t="str">
        <f t="shared" si="111"/>
        <v>高福-32：地域密着型介護付有料老人ホーム　あいあーる</v>
      </c>
      <c r="AC571" s="254" t="s">
        <v>4194</v>
      </c>
      <c r="AD571" s="254" t="s">
        <v>4181</v>
      </c>
      <c r="AE571" s="254">
        <f t="shared" si="112"/>
        <v>0</v>
      </c>
      <c r="AF571" s="254" t="s">
        <v>4182</v>
      </c>
      <c r="AG571" s="254" t="s">
        <v>4183</v>
      </c>
      <c r="AH571" s="74" t="str">
        <f t="shared" si="113"/>
        <v>名称：高福-32：地域密着型介護付有料老人ホーム　あいあーる&lt;br&gt;住所：佐伯市大字長良字小島4916番地2&lt;br&gt;施設分類：高齢者福祉施設 &lt;br&gt;TEL：0972-29-5252&lt;br&gt;：種別：有料老人ホーム　(介護型)&lt;br&gt;：事業者：社会福祉法人　県南福祉会&lt;br&gt;：&lt;br&gt;</v>
      </c>
      <c r="AI571" s="255" t="s">
        <v>4184</v>
      </c>
      <c r="AJ571" s="253" t="str">
        <f t="shared" si="105"/>
        <v>FFFFFFFF</v>
      </c>
      <c r="AK571" s="253" t="s">
        <v>4185</v>
      </c>
      <c r="AL571" s="265">
        <f t="shared" si="106"/>
        <v>1</v>
      </c>
      <c r="AM571" s="253" t="s">
        <v>4186</v>
      </c>
      <c r="AN571" s="253" t="s">
        <v>4187</v>
      </c>
      <c r="AO571" s="254">
        <f t="shared" si="109"/>
        <v>0</v>
      </c>
      <c r="AP571" s="253" t="s">
        <v>4188</v>
      </c>
      <c r="AQ571" s="74" t="str">
        <f t="shared" si="114"/>
        <v>https://cyberjapandata.gsi.go.jp/portal/sys/v4/symbols/507.png</v>
      </c>
      <c r="AR571" s="254" t="s">
        <v>4189</v>
      </c>
      <c r="AS571" s="254" t="s">
        <v>4190</v>
      </c>
      <c r="AT571" s="265">
        <f t="shared" si="115"/>
        <v>131.90786906659</v>
      </c>
      <c r="AU571" s="254" t="s">
        <v>4191</v>
      </c>
      <c r="AV571" s="265">
        <f t="shared" si="116"/>
        <v>32.935348257642403</v>
      </c>
      <c r="AW571" s="254" t="s">
        <v>4192</v>
      </c>
      <c r="AX571" s="254" t="s">
        <v>4193</v>
      </c>
      <c r="AY571" s="244" t="str">
        <f t="shared" si="110"/>
        <v>&lt;Placemark&gt;&lt;name&gt;高福-32：地域密着型介護付有料老人ホーム　あいあーる&lt;/name&gt;&lt;Snippet maxLines="0"&gt;&lt;/Snippet&gt;&lt;description&gt;&lt;![CDATA[名称：高福-32：地域密着型介護付有料老人ホーム　あいあーる&lt;br&gt;住所：佐伯市大字長良字小島4916番地2&lt;br&gt;施設分類：高齢者福祉施設 &lt;br&gt;TEL：0972-29-5252&lt;br&gt;：種別：有料老人ホーム　(介護型)&lt;br&gt;：事業者：社会福祉法人　県南福祉会&lt;br&gt;：&lt;br&gt;]]&gt;&lt;/description&gt;&lt;Style&gt;&lt;IconStyle&gt;&lt;color&gt;FFFFFFFF&lt;/color&gt;&lt;scale&gt;1&lt;/scale&gt;&lt;heading&gt;0&lt;/heading&gt;&lt;Icon&gt;&lt;href&gt;https://cyberjapandata.gsi.go.jp/portal/sys/v4/symbols/507.png&lt;/href&gt;&lt;/Icon&gt;&lt;/IconStyle&gt;&lt;/Style&gt;&lt;Point&gt;&lt;coordinates&gt;131.90786906659,32.9353482576424&lt;/coordinates&gt;&lt;/Point&gt;&lt;/Placemark&gt;</v>
      </c>
    </row>
    <row r="572" spans="1:51">
      <c r="A572" s="198">
        <v>567</v>
      </c>
      <c r="B572" s="211" t="s">
        <v>5049</v>
      </c>
      <c r="C572" s="4" t="str">
        <f t="shared" si="107"/>
        <v>名称：高福-33：有料老人ホーム　悠久の里　佐伯&lt;br&gt;住所：佐伯市中の島１丁目２番３号&lt;br&gt;施設分類：高齢者福祉施設 &lt;br&gt;TEL：0972-28-5175&lt;br&gt;：種別：有料老人ホーム　(住宅型)&lt;br&gt;：事業者：株式会社　山の会&lt;br&gt;：&lt;br&gt;</v>
      </c>
      <c r="D572" s="211"/>
      <c r="E572" s="202"/>
      <c r="F572" s="202" t="s">
        <v>4857</v>
      </c>
      <c r="G572" s="202">
        <v>32.958281102739299</v>
      </c>
      <c r="H572" s="202">
        <v>131.90129960593899</v>
      </c>
      <c r="I572" s="202" t="s">
        <v>3686</v>
      </c>
      <c r="J572" s="202" t="s">
        <v>912</v>
      </c>
      <c r="K572" s="240" t="s">
        <v>3864</v>
      </c>
      <c r="L572" s="240" t="s">
        <v>3912</v>
      </c>
      <c r="M572" s="240" t="s">
        <v>3954</v>
      </c>
      <c r="N572" s="240"/>
      <c r="O572" s="4" t="s">
        <v>4344</v>
      </c>
      <c r="P572" s="246">
        <v>1</v>
      </c>
      <c r="Q572" s="246"/>
      <c r="R572" s="246" t="str">
        <f t="shared" si="104"/>
        <v>FFFFFFFF</v>
      </c>
      <c r="S572" s="202">
        <v>100</v>
      </c>
      <c r="T572" s="202">
        <v>100</v>
      </c>
      <c r="U572" s="202">
        <v>100</v>
      </c>
      <c r="V572" s="202">
        <v>100</v>
      </c>
      <c r="X572" s="242"/>
      <c r="Z572" s="239">
        <f t="shared" si="108"/>
        <v>0</v>
      </c>
      <c r="AA572" s="253" t="s">
        <v>4179</v>
      </c>
      <c r="AB572" s="265" t="str">
        <f t="shared" si="111"/>
        <v>高福-33：有料老人ホーム　悠久の里　佐伯</v>
      </c>
      <c r="AC572" s="254" t="s">
        <v>4194</v>
      </c>
      <c r="AD572" s="254" t="s">
        <v>4181</v>
      </c>
      <c r="AE572" s="254">
        <f t="shared" si="112"/>
        <v>0</v>
      </c>
      <c r="AF572" s="254" t="s">
        <v>4182</v>
      </c>
      <c r="AG572" s="254" t="s">
        <v>4183</v>
      </c>
      <c r="AH572" s="74" t="str">
        <f t="shared" si="113"/>
        <v>名称：高福-33：有料老人ホーム　悠久の里　佐伯&lt;br&gt;住所：佐伯市中の島１丁目２番３号&lt;br&gt;施設分類：高齢者福祉施設 &lt;br&gt;TEL：0972-28-5175&lt;br&gt;：種別：有料老人ホーム　(住宅型)&lt;br&gt;：事業者：株式会社　山の会&lt;br&gt;：&lt;br&gt;</v>
      </c>
      <c r="AI572" s="255" t="s">
        <v>4184</v>
      </c>
      <c r="AJ572" s="253" t="str">
        <f t="shared" si="105"/>
        <v>FFFFFFFF</v>
      </c>
      <c r="AK572" s="253" t="s">
        <v>4185</v>
      </c>
      <c r="AL572" s="265">
        <f t="shared" si="106"/>
        <v>1</v>
      </c>
      <c r="AM572" s="253" t="s">
        <v>4186</v>
      </c>
      <c r="AN572" s="253" t="s">
        <v>4187</v>
      </c>
      <c r="AO572" s="254">
        <f t="shared" si="109"/>
        <v>0</v>
      </c>
      <c r="AP572" s="253" t="s">
        <v>4188</v>
      </c>
      <c r="AQ572" s="74" t="str">
        <f t="shared" si="114"/>
        <v>https://cyberjapandata.gsi.go.jp/portal/sys/v4/symbols/507.png</v>
      </c>
      <c r="AR572" s="254" t="s">
        <v>4189</v>
      </c>
      <c r="AS572" s="254" t="s">
        <v>4190</v>
      </c>
      <c r="AT572" s="265">
        <f t="shared" si="115"/>
        <v>131.90129960593899</v>
      </c>
      <c r="AU572" s="254" t="s">
        <v>4191</v>
      </c>
      <c r="AV572" s="265">
        <f t="shared" si="116"/>
        <v>32.958281102739299</v>
      </c>
      <c r="AW572" s="254" t="s">
        <v>4192</v>
      </c>
      <c r="AX572" s="254" t="s">
        <v>4193</v>
      </c>
      <c r="AY572" s="244" t="str">
        <f t="shared" si="110"/>
        <v>&lt;Placemark&gt;&lt;name&gt;高福-33：有料老人ホーム　悠久の里　佐伯&lt;/name&gt;&lt;Snippet maxLines="0"&gt;&lt;/Snippet&gt;&lt;description&gt;&lt;![CDATA[名称：高福-33：有料老人ホーム　悠久の里　佐伯&lt;br&gt;住所：佐伯市中の島１丁目２番３号&lt;br&gt;施設分類：高齢者福祉施設 &lt;br&gt;TEL：0972-28-5175&lt;br&gt;：種別：有料老人ホーム　(住宅型)&lt;br&gt;：事業者：株式会社　山の会&lt;br&gt;：&lt;br&gt;]]&gt;&lt;/description&gt;&lt;Style&gt;&lt;IconStyle&gt;&lt;color&gt;FFFFFFFF&lt;/color&gt;&lt;scale&gt;1&lt;/scale&gt;&lt;heading&gt;0&lt;/heading&gt;&lt;Icon&gt;&lt;href&gt;https://cyberjapandata.gsi.go.jp/portal/sys/v4/symbols/507.png&lt;/href&gt;&lt;/Icon&gt;&lt;/IconStyle&gt;&lt;/Style&gt;&lt;Point&gt;&lt;coordinates&gt;131.901299605939,32.9582811027393&lt;/coordinates&gt;&lt;/Point&gt;&lt;/Placemark&gt;</v>
      </c>
    </row>
    <row r="573" spans="1:51">
      <c r="A573" s="198">
        <v>568</v>
      </c>
      <c r="B573" s="211" t="s">
        <v>5048</v>
      </c>
      <c r="C573" s="4" t="str">
        <f t="shared" si="107"/>
        <v>名称：高福-34：さいき長寿苑そよ風&lt;br&gt;住所：佐伯市鶴岡西町２丁目２６９番地&lt;br&gt;施設分類：高齢者福祉施設 &lt;br&gt;TEL：0972-20-5218&lt;br&gt;：種別：特定施設&lt;br&gt;：事業者：(株)ユニマット　リタイアメント・コミュニティ&lt;br&gt;：&lt;br&gt;</v>
      </c>
      <c r="D573" s="211"/>
      <c r="E573" s="202"/>
      <c r="F573" s="202" t="s">
        <v>4858</v>
      </c>
      <c r="G573" s="202">
        <v>32.958605854990999</v>
      </c>
      <c r="H573" s="202">
        <v>131.86494844642101</v>
      </c>
      <c r="I573" s="202" t="s">
        <v>3686</v>
      </c>
      <c r="J573" s="202" t="s">
        <v>3865</v>
      </c>
      <c r="K573" s="240" t="s">
        <v>1351</v>
      </c>
      <c r="L573" s="240" t="s">
        <v>3913</v>
      </c>
      <c r="M573" s="240" t="s">
        <v>3955</v>
      </c>
      <c r="N573" s="240"/>
      <c r="O573" s="4" t="s">
        <v>4344</v>
      </c>
      <c r="P573" s="246">
        <v>1</v>
      </c>
      <c r="Q573" s="246"/>
      <c r="R573" s="246" t="str">
        <f t="shared" si="104"/>
        <v>FFFFFFFF</v>
      </c>
      <c r="S573" s="202">
        <v>100</v>
      </c>
      <c r="T573" s="202">
        <v>100</v>
      </c>
      <c r="U573" s="202">
        <v>100</v>
      </c>
      <c r="V573" s="202">
        <v>100</v>
      </c>
      <c r="X573" s="242"/>
      <c r="Z573" s="239">
        <f t="shared" si="108"/>
        <v>0</v>
      </c>
      <c r="AA573" s="253" t="s">
        <v>4179</v>
      </c>
      <c r="AB573" s="265" t="str">
        <f t="shared" si="111"/>
        <v>高福-34：さいき長寿苑そよ風</v>
      </c>
      <c r="AC573" s="254" t="s">
        <v>4194</v>
      </c>
      <c r="AD573" s="254" t="s">
        <v>4181</v>
      </c>
      <c r="AE573" s="254">
        <f t="shared" si="112"/>
        <v>0</v>
      </c>
      <c r="AF573" s="254" t="s">
        <v>4182</v>
      </c>
      <c r="AG573" s="254" t="s">
        <v>4183</v>
      </c>
      <c r="AH573" s="74" t="str">
        <f t="shared" si="113"/>
        <v>名称：高福-34：さいき長寿苑そよ風&lt;br&gt;住所：佐伯市鶴岡西町２丁目２６９番地&lt;br&gt;施設分類：高齢者福祉施設 &lt;br&gt;TEL：0972-20-5218&lt;br&gt;：種別：特定施設&lt;br&gt;：事業者：(株)ユニマット　リタイアメント・コミュニティ&lt;br&gt;：&lt;br&gt;</v>
      </c>
      <c r="AI573" s="255" t="s">
        <v>4184</v>
      </c>
      <c r="AJ573" s="253" t="str">
        <f t="shared" si="105"/>
        <v>FFFFFFFF</v>
      </c>
      <c r="AK573" s="253" t="s">
        <v>4185</v>
      </c>
      <c r="AL573" s="265">
        <f t="shared" si="106"/>
        <v>1</v>
      </c>
      <c r="AM573" s="253" t="s">
        <v>4186</v>
      </c>
      <c r="AN573" s="253" t="s">
        <v>4187</v>
      </c>
      <c r="AO573" s="254">
        <f t="shared" si="109"/>
        <v>0</v>
      </c>
      <c r="AP573" s="253" t="s">
        <v>4188</v>
      </c>
      <c r="AQ573" s="74" t="str">
        <f t="shared" si="114"/>
        <v>https://cyberjapandata.gsi.go.jp/portal/sys/v4/symbols/507.png</v>
      </c>
      <c r="AR573" s="254" t="s">
        <v>4189</v>
      </c>
      <c r="AS573" s="254" t="s">
        <v>4190</v>
      </c>
      <c r="AT573" s="265">
        <f t="shared" si="115"/>
        <v>131.86494844642101</v>
      </c>
      <c r="AU573" s="254" t="s">
        <v>4191</v>
      </c>
      <c r="AV573" s="265">
        <f t="shared" si="116"/>
        <v>32.958605854990999</v>
      </c>
      <c r="AW573" s="254" t="s">
        <v>4192</v>
      </c>
      <c r="AX573" s="254" t="s">
        <v>4193</v>
      </c>
      <c r="AY573" s="244" t="str">
        <f t="shared" si="110"/>
        <v>&lt;Placemark&gt;&lt;name&gt;高福-34：さいき長寿苑そよ風&lt;/name&gt;&lt;Snippet maxLines="0"&gt;&lt;/Snippet&gt;&lt;description&gt;&lt;![CDATA[名称：高福-34：さいき長寿苑そよ風&lt;br&gt;住所：佐伯市鶴岡西町２丁目２６９番地&lt;br&gt;施設分類：高齢者福祉施設 &lt;br&gt;TEL：0972-20-5218&lt;br&gt;：種別：特定施設&lt;br&gt;：事業者：(株)ユニマット　リタイアメント・コミュニティ&lt;br&gt;：&lt;br&gt;]]&gt;&lt;/description&gt;&lt;Style&gt;&lt;IconStyle&gt;&lt;color&gt;FFFFFFFF&lt;/color&gt;&lt;scale&gt;1&lt;/scale&gt;&lt;heading&gt;0&lt;/heading&gt;&lt;Icon&gt;&lt;href&gt;https://cyberjapandata.gsi.go.jp/portal/sys/v4/symbols/507.png&lt;/href&gt;&lt;/Icon&gt;&lt;/IconStyle&gt;&lt;/Style&gt;&lt;Point&gt;&lt;coordinates&gt;131.864948446421,32.958605854991&lt;/coordinates&gt;&lt;/Point&gt;&lt;/Placemark&gt;</v>
      </c>
    </row>
    <row r="574" spans="1:51">
      <c r="A574" s="198">
        <v>569</v>
      </c>
      <c r="B574" s="211" t="s">
        <v>5047</v>
      </c>
      <c r="C574" s="4" t="str">
        <f t="shared" si="107"/>
        <v>名称：高福-35：サービス付き高齢者向け住宅　つくし&lt;br&gt;住所：佐伯市鶴岡町1丁目６－３&lt;br&gt;施設分類：高齢者福祉施設 &lt;br&gt;TEL：0972-20-3305&lt;br&gt;：種別：サービス付き高齢者向け住宅&lt;br&gt;：事業者：(医)長門莫記念会&lt;br&gt;：&lt;br&gt;</v>
      </c>
      <c r="D574" s="211"/>
      <c r="E574" s="245"/>
      <c r="F574" s="202" t="s">
        <v>4859</v>
      </c>
      <c r="G574" s="202">
        <v>32.958340263750202</v>
      </c>
      <c r="H574" s="202">
        <v>131.883074445886</v>
      </c>
      <c r="I574" s="245" t="s">
        <v>3686</v>
      </c>
      <c r="J574" s="245" t="s">
        <v>920</v>
      </c>
      <c r="K574" s="240" t="s">
        <v>1352</v>
      </c>
      <c r="L574" s="240" t="s">
        <v>3914</v>
      </c>
      <c r="M574" s="240" t="s">
        <v>3956</v>
      </c>
      <c r="N574" s="240"/>
      <c r="O574" s="4" t="s">
        <v>4344</v>
      </c>
      <c r="P574" s="246">
        <v>1</v>
      </c>
      <c r="Q574" s="246"/>
      <c r="R574" s="246" t="str">
        <f t="shared" si="104"/>
        <v>FFFFFFFF</v>
      </c>
      <c r="S574" s="202">
        <v>100</v>
      </c>
      <c r="T574" s="202">
        <v>100</v>
      </c>
      <c r="U574" s="202">
        <v>100</v>
      </c>
      <c r="V574" s="202">
        <v>100</v>
      </c>
      <c r="X574" s="242"/>
      <c r="Z574" s="239">
        <f t="shared" si="108"/>
        <v>0</v>
      </c>
      <c r="AA574" s="253" t="s">
        <v>4179</v>
      </c>
      <c r="AB574" s="265" t="str">
        <f t="shared" si="111"/>
        <v>高福-35：サービス付き高齢者向け住宅　つくし</v>
      </c>
      <c r="AC574" s="254" t="s">
        <v>4194</v>
      </c>
      <c r="AD574" s="254" t="s">
        <v>4181</v>
      </c>
      <c r="AE574" s="254">
        <f t="shared" si="112"/>
        <v>0</v>
      </c>
      <c r="AF574" s="254" t="s">
        <v>4182</v>
      </c>
      <c r="AG574" s="254" t="s">
        <v>4183</v>
      </c>
      <c r="AH574" s="74" t="str">
        <f t="shared" si="113"/>
        <v>名称：高福-35：サービス付き高齢者向け住宅　つくし&lt;br&gt;住所：佐伯市鶴岡町1丁目６－３&lt;br&gt;施設分類：高齢者福祉施設 &lt;br&gt;TEL：0972-20-3305&lt;br&gt;：種別：サービス付き高齢者向け住宅&lt;br&gt;：事業者：(医)長門莫記念会&lt;br&gt;：&lt;br&gt;</v>
      </c>
      <c r="AI574" s="255" t="s">
        <v>4184</v>
      </c>
      <c r="AJ574" s="253" t="str">
        <f t="shared" si="105"/>
        <v>FFFFFFFF</v>
      </c>
      <c r="AK574" s="253" t="s">
        <v>4185</v>
      </c>
      <c r="AL574" s="265">
        <f t="shared" si="106"/>
        <v>1</v>
      </c>
      <c r="AM574" s="253" t="s">
        <v>4186</v>
      </c>
      <c r="AN574" s="253" t="s">
        <v>4187</v>
      </c>
      <c r="AO574" s="254">
        <f t="shared" si="109"/>
        <v>0</v>
      </c>
      <c r="AP574" s="253" t="s">
        <v>4188</v>
      </c>
      <c r="AQ574" s="74" t="str">
        <f t="shared" si="114"/>
        <v>https://cyberjapandata.gsi.go.jp/portal/sys/v4/symbols/507.png</v>
      </c>
      <c r="AR574" s="254" t="s">
        <v>4189</v>
      </c>
      <c r="AS574" s="254" t="s">
        <v>4190</v>
      </c>
      <c r="AT574" s="265">
        <f t="shared" si="115"/>
        <v>131.883074445886</v>
      </c>
      <c r="AU574" s="254" t="s">
        <v>4191</v>
      </c>
      <c r="AV574" s="265">
        <f t="shared" si="116"/>
        <v>32.958340263750202</v>
      </c>
      <c r="AW574" s="254" t="s">
        <v>4192</v>
      </c>
      <c r="AX574" s="254" t="s">
        <v>4193</v>
      </c>
      <c r="AY574" s="244" t="str">
        <f t="shared" si="110"/>
        <v>&lt;Placemark&gt;&lt;name&gt;高福-35：サービス付き高齢者向け住宅　つくし&lt;/name&gt;&lt;Snippet maxLines="0"&gt;&lt;/Snippet&gt;&lt;description&gt;&lt;![CDATA[名称：高福-35：サービス付き高齢者向け住宅　つくし&lt;br&gt;住所：佐伯市鶴岡町1丁目６－３&lt;br&gt;施設分類：高齢者福祉施設 &lt;br&gt;TEL：0972-20-3305&lt;br&gt;：種別：サービス付き高齢者向け住宅&lt;br&gt;：事業者：(医)長門莫記念会&lt;br&gt;：&lt;br&gt;]]&gt;&lt;/description&gt;&lt;Style&gt;&lt;IconStyle&gt;&lt;color&gt;FFFFFFFF&lt;/color&gt;&lt;scale&gt;1&lt;/scale&gt;&lt;heading&gt;0&lt;/heading&gt;&lt;Icon&gt;&lt;href&gt;https://cyberjapandata.gsi.go.jp/portal/sys/v4/symbols/507.png&lt;/href&gt;&lt;/Icon&gt;&lt;/IconStyle&gt;&lt;/Style&gt;&lt;Point&gt;&lt;coordinates&gt;131.883074445886,32.9583402637502&lt;/coordinates&gt;&lt;/Point&gt;&lt;/Placemark&gt;</v>
      </c>
    </row>
    <row r="575" spans="1:51">
      <c r="A575" s="198">
        <v>570</v>
      </c>
      <c r="B575" s="211" t="s">
        <v>5046</v>
      </c>
      <c r="C575" s="4" t="str">
        <f t="shared" si="107"/>
        <v>名称：高福-36：みどりの郷　優しい風&lt;br&gt;住所：佐伯市本匠大字笠掛1589番地1外&lt;br&gt;施設分類：高齢者福祉施設 &lt;br&gt;TEL：0972-56-5810&lt;br&gt;：種別：サービス付き高齢者向け住宅&lt;br&gt;：事業者：(株)ほんじょう会&lt;br&gt;：&lt;br&gt;</v>
      </c>
      <c r="D575" s="211"/>
      <c r="E575" s="245"/>
      <c r="F575" s="202" t="s">
        <v>4860</v>
      </c>
      <c r="G575" s="202">
        <v>32.953660804414298</v>
      </c>
      <c r="H575" s="202">
        <v>131.799773152738</v>
      </c>
      <c r="I575" s="245" t="s">
        <v>3686</v>
      </c>
      <c r="J575" s="245" t="s">
        <v>925</v>
      </c>
      <c r="K575" s="240" t="s">
        <v>1353</v>
      </c>
      <c r="L575" s="240" t="s">
        <v>3914</v>
      </c>
      <c r="M575" s="240" t="s">
        <v>3957</v>
      </c>
      <c r="N575" s="240"/>
      <c r="O575" s="4" t="s">
        <v>4344</v>
      </c>
      <c r="P575" s="246">
        <v>1</v>
      </c>
      <c r="Q575" s="246"/>
      <c r="R575" s="246" t="str">
        <f t="shared" si="104"/>
        <v>FFFFFFFF</v>
      </c>
      <c r="S575" s="202">
        <v>100</v>
      </c>
      <c r="T575" s="202">
        <v>100</v>
      </c>
      <c r="U575" s="202">
        <v>100</v>
      </c>
      <c r="V575" s="202">
        <v>100</v>
      </c>
      <c r="X575" s="242"/>
      <c r="Z575" s="239">
        <f t="shared" si="108"/>
        <v>0</v>
      </c>
      <c r="AA575" s="253" t="s">
        <v>4179</v>
      </c>
      <c r="AB575" s="265" t="str">
        <f t="shared" si="111"/>
        <v>高福-36：みどりの郷　優しい風</v>
      </c>
      <c r="AC575" s="254" t="s">
        <v>4194</v>
      </c>
      <c r="AD575" s="254" t="s">
        <v>4181</v>
      </c>
      <c r="AE575" s="254">
        <f t="shared" si="112"/>
        <v>0</v>
      </c>
      <c r="AF575" s="254" t="s">
        <v>4182</v>
      </c>
      <c r="AG575" s="254" t="s">
        <v>4183</v>
      </c>
      <c r="AH575" s="74" t="str">
        <f t="shared" si="113"/>
        <v>名称：高福-36：みどりの郷　優しい風&lt;br&gt;住所：佐伯市本匠大字笠掛1589番地1外&lt;br&gt;施設分類：高齢者福祉施設 &lt;br&gt;TEL：0972-56-5810&lt;br&gt;：種別：サービス付き高齢者向け住宅&lt;br&gt;：事業者：(株)ほんじょう会&lt;br&gt;：&lt;br&gt;</v>
      </c>
      <c r="AI575" s="255" t="s">
        <v>4184</v>
      </c>
      <c r="AJ575" s="253" t="str">
        <f t="shared" si="105"/>
        <v>FFFFFFFF</v>
      </c>
      <c r="AK575" s="253" t="s">
        <v>4185</v>
      </c>
      <c r="AL575" s="265">
        <f t="shared" si="106"/>
        <v>1</v>
      </c>
      <c r="AM575" s="253" t="s">
        <v>4186</v>
      </c>
      <c r="AN575" s="253" t="s">
        <v>4187</v>
      </c>
      <c r="AO575" s="254">
        <f t="shared" si="109"/>
        <v>0</v>
      </c>
      <c r="AP575" s="253" t="s">
        <v>4188</v>
      </c>
      <c r="AQ575" s="74" t="str">
        <f t="shared" si="114"/>
        <v>https://cyberjapandata.gsi.go.jp/portal/sys/v4/symbols/507.png</v>
      </c>
      <c r="AR575" s="254" t="s">
        <v>4189</v>
      </c>
      <c r="AS575" s="254" t="s">
        <v>4190</v>
      </c>
      <c r="AT575" s="265">
        <f t="shared" si="115"/>
        <v>131.799773152738</v>
      </c>
      <c r="AU575" s="254" t="s">
        <v>4191</v>
      </c>
      <c r="AV575" s="265">
        <f t="shared" si="116"/>
        <v>32.953660804414298</v>
      </c>
      <c r="AW575" s="254" t="s">
        <v>4192</v>
      </c>
      <c r="AX575" s="254" t="s">
        <v>4193</v>
      </c>
      <c r="AY575" s="244" t="str">
        <f t="shared" si="110"/>
        <v>&lt;Placemark&gt;&lt;name&gt;高福-36：みどりの郷　優しい風&lt;/name&gt;&lt;Snippet maxLines="0"&gt;&lt;/Snippet&gt;&lt;description&gt;&lt;![CDATA[名称：高福-36：みどりの郷　優しい風&lt;br&gt;住所：佐伯市本匠大字笠掛1589番地1外&lt;br&gt;施設分類：高齢者福祉施設 &lt;br&gt;TEL：0972-56-5810&lt;br&gt;：種別：サービス付き高齢者向け住宅&lt;br&gt;：事業者：(株)ほんじょう会&lt;br&gt;：&lt;br&gt;]]&gt;&lt;/description&gt;&lt;Style&gt;&lt;IconStyle&gt;&lt;color&gt;FFFFFFFF&lt;/color&gt;&lt;scale&gt;1&lt;/scale&gt;&lt;heading&gt;0&lt;/heading&gt;&lt;Icon&gt;&lt;href&gt;https://cyberjapandata.gsi.go.jp/portal/sys/v4/symbols/507.png&lt;/href&gt;&lt;/Icon&gt;&lt;/IconStyle&gt;&lt;/Style&gt;&lt;Point&gt;&lt;coordinates&gt;131.799773152738,32.9536608044143&lt;/coordinates&gt;&lt;/Point&gt;&lt;/Placemark&gt;</v>
      </c>
    </row>
    <row r="576" spans="1:51">
      <c r="A576" s="198">
        <v>571</v>
      </c>
      <c r="B576" s="211" t="s">
        <v>5045</v>
      </c>
      <c r="C576" s="4" t="str">
        <f t="shared" si="107"/>
        <v>名称：高福-37：みどりの郷　せせらぎ&lt;br&gt;住所：佐伯市弥生大字床木4番地1&lt;br&gt;施設分類：高齢者福祉施設 &lt;br&gt;TEL：0972-46-5505&lt;br&gt;：種別：サービス付き高齢者向け住宅&lt;br&gt;：事業者：(株)小野明組&lt;br&gt;：&lt;br&gt;</v>
      </c>
      <c r="D576" s="211"/>
      <c r="E576" s="202"/>
      <c r="F576" s="202" t="s">
        <v>4861</v>
      </c>
      <c r="G576" s="202">
        <v>32.983357625483002</v>
      </c>
      <c r="H576" s="202">
        <v>131.85680323248499</v>
      </c>
      <c r="I576" s="202" t="s">
        <v>3686</v>
      </c>
      <c r="J576" s="202" t="s">
        <v>4349</v>
      </c>
      <c r="K576" s="240" t="s">
        <v>1354</v>
      </c>
      <c r="L576" s="240" t="s">
        <v>3914</v>
      </c>
      <c r="M576" s="240" t="s">
        <v>3958</v>
      </c>
      <c r="N576" s="240"/>
      <c r="O576" s="4" t="s">
        <v>4344</v>
      </c>
      <c r="P576" s="246">
        <v>1</v>
      </c>
      <c r="Q576" s="246"/>
      <c r="R576" s="246" t="str">
        <f t="shared" si="104"/>
        <v>FFFFFFFF</v>
      </c>
      <c r="S576" s="202">
        <v>100</v>
      </c>
      <c r="T576" s="202">
        <v>100</v>
      </c>
      <c r="U576" s="202">
        <v>100</v>
      </c>
      <c r="V576" s="202">
        <v>100</v>
      </c>
      <c r="X576" s="242"/>
      <c r="Z576" s="239">
        <f t="shared" si="108"/>
        <v>0</v>
      </c>
      <c r="AA576" s="253" t="s">
        <v>4179</v>
      </c>
      <c r="AB576" s="265" t="str">
        <f t="shared" si="111"/>
        <v>高福-37：みどりの郷　せせらぎ</v>
      </c>
      <c r="AC576" s="254" t="s">
        <v>4194</v>
      </c>
      <c r="AD576" s="254" t="s">
        <v>4181</v>
      </c>
      <c r="AE576" s="254">
        <f t="shared" si="112"/>
        <v>0</v>
      </c>
      <c r="AF576" s="254" t="s">
        <v>4182</v>
      </c>
      <c r="AG576" s="254" t="s">
        <v>4183</v>
      </c>
      <c r="AH576" s="74" t="str">
        <f t="shared" si="113"/>
        <v>名称：高福-37：みどりの郷　せせらぎ&lt;br&gt;住所：佐伯市弥生大字床木4番地1&lt;br&gt;施設分類：高齢者福祉施設 &lt;br&gt;TEL：0972-46-5505&lt;br&gt;：種別：サービス付き高齢者向け住宅&lt;br&gt;：事業者：(株)小野明組&lt;br&gt;：&lt;br&gt;</v>
      </c>
      <c r="AI576" s="255" t="s">
        <v>4184</v>
      </c>
      <c r="AJ576" s="253" t="str">
        <f t="shared" si="105"/>
        <v>FFFFFFFF</v>
      </c>
      <c r="AK576" s="253" t="s">
        <v>4185</v>
      </c>
      <c r="AL576" s="265">
        <f t="shared" si="106"/>
        <v>1</v>
      </c>
      <c r="AM576" s="253" t="s">
        <v>4186</v>
      </c>
      <c r="AN576" s="253" t="s">
        <v>4187</v>
      </c>
      <c r="AO576" s="254">
        <f t="shared" si="109"/>
        <v>0</v>
      </c>
      <c r="AP576" s="253" t="s">
        <v>4188</v>
      </c>
      <c r="AQ576" s="74" t="str">
        <f t="shared" si="114"/>
        <v>https://cyberjapandata.gsi.go.jp/portal/sys/v4/symbols/507.png</v>
      </c>
      <c r="AR576" s="254" t="s">
        <v>4189</v>
      </c>
      <c r="AS576" s="254" t="s">
        <v>4190</v>
      </c>
      <c r="AT576" s="265">
        <f t="shared" si="115"/>
        <v>131.85680323248499</v>
      </c>
      <c r="AU576" s="254" t="s">
        <v>4191</v>
      </c>
      <c r="AV576" s="265">
        <f t="shared" si="116"/>
        <v>32.983357625483002</v>
      </c>
      <c r="AW576" s="254" t="s">
        <v>4192</v>
      </c>
      <c r="AX576" s="254" t="s">
        <v>4193</v>
      </c>
      <c r="AY576" s="244" t="str">
        <f t="shared" si="110"/>
        <v>&lt;Placemark&gt;&lt;name&gt;高福-37：みどりの郷　せせらぎ&lt;/name&gt;&lt;Snippet maxLines="0"&gt;&lt;/Snippet&gt;&lt;description&gt;&lt;![CDATA[名称：高福-37：みどりの郷　せせらぎ&lt;br&gt;住所：佐伯市弥生大字床木4番地1&lt;br&gt;施設分類：高齢者福祉施設 &lt;br&gt;TEL：0972-46-5505&lt;br&gt;：種別：サービス付き高齢者向け住宅&lt;br&gt;：事業者：(株)小野明組&lt;br&gt;：&lt;br&gt;]]&gt;&lt;/description&gt;&lt;Style&gt;&lt;IconStyle&gt;&lt;color&gt;FFFFFFFF&lt;/color&gt;&lt;scale&gt;1&lt;/scale&gt;&lt;heading&gt;0&lt;/heading&gt;&lt;Icon&gt;&lt;href&gt;https://cyberjapandata.gsi.go.jp/portal/sys/v4/symbols/507.png&lt;/href&gt;&lt;/Icon&gt;&lt;/IconStyle&gt;&lt;/Style&gt;&lt;Point&gt;&lt;coordinates&gt;131.856803232485,32.983357625483&lt;/coordinates&gt;&lt;/Point&gt;&lt;/Placemark&gt;</v>
      </c>
    </row>
    <row r="577" spans="1:51">
      <c r="A577" s="198">
        <v>572</v>
      </c>
      <c r="B577" s="211" t="s">
        <v>5044</v>
      </c>
      <c r="C577" s="4" t="str">
        <f t="shared" si="107"/>
        <v>名称：高福-38：住宅型有料老人ホーム　番匠の杜&lt;br&gt;住所：佐伯市弥生大字門田173番地1&lt;br&gt;施設分類：高齢者福祉施設 &lt;br&gt;TEL：0972-25-3811&lt;br&gt;：種別：有料老人ホーム　(住宅型)&lt;br&gt;：事業者：(株)やのたけ&lt;br&gt;：&lt;br&gt;</v>
      </c>
      <c r="D577" s="211"/>
      <c r="E577" s="202"/>
      <c r="F577" s="202" t="s">
        <v>4862</v>
      </c>
      <c r="G577" s="202">
        <v>32.948611477676401</v>
      </c>
      <c r="H577" s="202">
        <v>131.84216930880399</v>
      </c>
      <c r="I577" s="202" t="s">
        <v>3686</v>
      </c>
      <c r="J577" s="202" t="s">
        <v>934</v>
      </c>
      <c r="K577" s="240" t="s">
        <v>1355</v>
      </c>
      <c r="L577" s="240" t="s">
        <v>3912</v>
      </c>
      <c r="M577" s="240" t="s">
        <v>3959</v>
      </c>
      <c r="N577" s="240"/>
      <c r="O577" s="4" t="s">
        <v>4344</v>
      </c>
      <c r="P577" s="246">
        <v>1</v>
      </c>
      <c r="Q577" s="246"/>
      <c r="R577" s="246" t="str">
        <f t="shared" si="104"/>
        <v>FFFFFFFF</v>
      </c>
      <c r="S577" s="202">
        <v>100</v>
      </c>
      <c r="T577" s="202">
        <v>100</v>
      </c>
      <c r="U577" s="202">
        <v>100</v>
      </c>
      <c r="V577" s="202">
        <v>100</v>
      </c>
      <c r="X577" s="242"/>
      <c r="Z577" s="239">
        <f t="shared" si="108"/>
        <v>0</v>
      </c>
      <c r="AA577" s="253" t="s">
        <v>4179</v>
      </c>
      <c r="AB577" s="265" t="str">
        <f t="shared" si="111"/>
        <v>高福-38：住宅型有料老人ホーム　番匠の杜</v>
      </c>
      <c r="AC577" s="254" t="s">
        <v>4194</v>
      </c>
      <c r="AD577" s="254" t="s">
        <v>4181</v>
      </c>
      <c r="AE577" s="254">
        <f t="shared" si="112"/>
        <v>0</v>
      </c>
      <c r="AF577" s="254" t="s">
        <v>4182</v>
      </c>
      <c r="AG577" s="254" t="s">
        <v>4183</v>
      </c>
      <c r="AH577" s="74" t="str">
        <f t="shared" si="113"/>
        <v>名称：高福-38：住宅型有料老人ホーム　番匠の杜&lt;br&gt;住所：佐伯市弥生大字門田173番地1&lt;br&gt;施設分類：高齢者福祉施設 &lt;br&gt;TEL：0972-25-3811&lt;br&gt;：種別：有料老人ホーム　(住宅型)&lt;br&gt;：事業者：(株)やのたけ&lt;br&gt;：&lt;br&gt;</v>
      </c>
      <c r="AI577" s="255" t="s">
        <v>4184</v>
      </c>
      <c r="AJ577" s="253" t="str">
        <f t="shared" si="105"/>
        <v>FFFFFFFF</v>
      </c>
      <c r="AK577" s="253" t="s">
        <v>4185</v>
      </c>
      <c r="AL577" s="265">
        <f t="shared" si="106"/>
        <v>1</v>
      </c>
      <c r="AM577" s="253" t="s">
        <v>4186</v>
      </c>
      <c r="AN577" s="253" t="s">
        <v>4187</v>
      </c>
      <c r="AO577" s="254">
        <f t="shared" si="109"/>
        <v>0</v>
      </c>
      <c r="AP577" s="253" t="s">
        <v>4188</v>
      </c>
      <c r="AQ577" s="74" t="str">
        <f t="shared" si="114"/>
        <v>https://cyberjapandata.gsi.go.jp/portal/sys/v4/symbols/507.png</v>
      </c>
      <c r="AR577" s="254" t="s">
        <v>4189</v>
      </c>
      <c r="AS577" s="254" t="s">
        <v>4190</v>
      </c>
      <c r="AT577" s="265">
        <f t="shared" si="115"/>
        <v>131.84216930880399</v>
      </c>
      <c r="AU577" s="254" t="s">
        <v>4191</v>
      </c>
      <c r="AV577" s="265">
        <f t="shared" si="116"/>
        <v>32.948611477676401</v>
      </c>
      <c r="AW577" s="254" t="s">
        <v>4192</v>
      </c>
      <c r="AX577" s="254" t="s">
        <v>4193</v>
      </c>
      <c r="AY577" s="244" t="str">
        <f t="shared" si="110"/>
        <v>&lt;Placemark&gt;&lt;name&gt;高福-38：住宅型有料老人ホーム　番匠の杜&lt;/name&gt;&lt;Snippet maxLines="0"&gt;&lt;/Snippet&gt;&lt;description&gt;&lt;![CDATA[名称：高福-38：住宅型有料老人ホーム　番匠の杜&lt;br&gt;住所：佐伯市弥生大字門田173番地1&lt;br&gt;施設分類：高齢者福祉施設 &lt;br&gt;TEL：0972-25-3811&lt;br&gt;：種別：有料老人ホーム　(住宅型)&lt;br&gt;：事業者：(株)やのたけ&lt;br&gt;：&lt;br&gt;]]&gt;&lt;/description&gt;&lt;Style&gt;&lt;IconStyle&gt;&lt;color&gt;FFFFFFFF&lt;/color&gt;&lt;scale&gt;1&lt;/scale&gt;&lt;heading&gt;0&lt;/heading&gt;&lt;Icon&gt;&lt;href&gt;https://cyberjapandata.gsi.go.jp/portal/sys/v4/symbols/507.png&lt;/href&gt;&lt;/Icon&gt;&lt;/IconStyle&gt;&lt;/Style&gt;&lt;Point&gt;&lt;coordinates&gt;131.842169308804,32.9486114776764&lt;/coordinates&gt;&lt;/Point&gt;&lt;/Placemark&gt;</v>
      </c>
    </row>
    <row r="578" spans="1:51">
      <c r="A578" s="198">
        <v>573</v>
      </c>
      <c r="B578" s="211" t="s">
        <v>5043</v>
      </c>
      <c r="C578" s="4" t="str">
        <f t="shared" si="107"/>
        <v>名称：高福-39：特別養護老人ホーム　長良苑&lt;br&gt;住所：佐伯市大字長良4956番地&lt;br&gt;施設分類：高齢者福祉施設 &lt;br&gt;TEL：0972-28-3000&lt;br&gt;：種別：介護老人福祉施設(特別養護老人ホーム)&lt;br&gt;：事業者：(社福)長陽会&lt;br&gt;：&lt;br&gt;</v>
      </c>
      <c r="D578" s="211"/>
      <c r="E578" s="202"/>
      <c r="F578" s="202" t="s">
        <v>4863</v>
      </c>
      <c r="G578" s="202">
        <v>32.936106973670199</v>
      </c>
      <c r="H578" s="202">
        <v>131.91154636892</v>
      </c>
      <c r="I578" s="202" t="s">
        <v>3686</v>
      </c>
      <c r="J578" s="202" t="s">
        <v>938</v>
      </c>
      <c r="K578" s="240" t="s">
        <v>1356</v>
      </c>
      <c r="L578" s="240" t="s">
        <v>3917</v>
      </c>
      <c r="M578" s="240" t="s">
        <v>3950</v>
      </c>
      <c r="N578" s="240"/>
      <c r="O578" s="4" t="s">
        <v>4344</v>
      </c>
      <c r="P578" s="246">
        <v>1</v>
      </c>
      <c r="Q578" s="246"/>
      <c r="R578" s="246" t="str">
        <f t="shared" si="104"/>
        <v>FFFFFFFF</v>
      </c>
      <c r="S578" s="202">
        <v>100</v>
      </c>
      <c r="T578" s="202">
        <v>100</v>
      </c>
      <c r="U578" s="202">
        <v>100</v>
      </c>
      <c r="V578" s="202">
        <v>100</v>
      </c>
      <c r="X578" s="242"/>
      <c r="Z578" s="239">
        <f t="shared" si="108"/>
        <v>0</v>
      </c>
      <c r="AA578" s="253" t="s">
        <v>4179</v>
      </c>
      <c r="AB578" s="265" t="str">
        <f t="shared" si="111"/>
        <v>高福-39：特別養護老人ホーム　長良苑</v>
      </c>
      <c r="AC578" s="254" t="s">
        <v>4194</v>
      </c>
      <c r="AD578" s="254" t="s">
        <v>4181</v>
      </c>
      <c r="AE578" s="254">
        <f t="shared" si="112"/>
        <v>0</v>
      </c>
      <c r="AF578" s="254" t="s">
        <v>4182</v>
      </c>
      <c r="AG578" s="254" t="s">
        <v>4183</v>
      </c>
      <c r="AH578" s="74" t="str">
        <f t="shared" si="113"/>
        <v>名称：高福-39：特別養護老人ホーム　長良苑&lt;br&gt;住所：佐伯市大字長良4956番地&lt;br&gt;施設分類：高齢者福祉施設 &lt;br&gt;TEL：0972-28-3000&lt;br&gt;：種別：介護老人福祉施設(特別養護老人ホーム)&lt;br&gt;：事業者：(社福)長陽会&lt;br&gt;：&lt;br&gt;</v>
      </c>
      <c r="AI578" s="255" t="s">
        <v>4184</v>
      </c>
      <c r="AJ578" s="253" t="str">
        <f t="shared" si="105"/>
        <v>FFFFFFFF</v>
      </c>
      <c r="AK578" s="253" t="s">
        <v>4185</v>
      </c>
      <c r="AL578" s="265">
        <f t="shared" si="106"/>
        <v>1</v>
      </c>
      <c r="AM578" s="253" t="s">
        <v>4186</v>
      </c>
      <c r="AN578" s="253" t="s">
        <v>4187</v>
      </c>
      <c r="AO578" s="254">
        <f t="shared" si="109"/>
        <v>0</v>
      </c>
      <c r="AP578" s="253" t="s">
        <v>4188</v>
      </c>
      <c r="AQ578" s="74" t="str">
        <f t="shared" si="114"/>
        <v>https://cyberjapandata.gsi.go.jp/portal/sys/v4/symbols/507.png</v>
      </c>
      <c r="AR578" s="254" t="s">
        <v>4189</v>
      </c>
      <c r="AS578" s="254" t="s">
        <v>4190</v>
      </c>
      <c r="AT578" s="265">
        <f t="shared" si="115"/>
        <v>131.91154636892</v>
      </c>
      <c r="AU578" s="254" t="s">
        <v>4191</v>
      </c>
      <c r="AV578" s="265">
        <f t="shared" si="116"/>
        <v>32.936106973670199</v>
      </c>
      <c r="AW578" s="254" t="s">
        <v>4192</v>
      </c>
      <c r="AX578" s="254" t="s">
        <v>4193</v>
      </c>
      <c r="AY578" s="244" t="str">
        <f t="shared" si="110"/>
        <v>&lt;Placemark&gt;&lt;name&gt;高福-39：特別養護老人ホーム　長良苑&lt;/name&gt;&lt;Snippet maxLines="0"&gt;&lt;/Snippet&gt;&lt;description&gt;&lt;![CDATA[名称：高福-39：特別養護老人ホーム　長良苑&lt;br&gt;住所：佐伯市大字長良4956番地&lt;br&gt;施設分類：高齢者福祉施設 &lt;br&gt;TEL：0972-28-3000&lt;br&gt;：種別：介護老人福祉施設(特別養護老人ホーム)&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131.91154636892,32.9361069736702&lt;/coordinates&gt;&lt;/Point&gt;&lt;/Placemark&gt;</v>
      </c>
    </row>
    <row r="579" spans="1:51">
      <c r="A579" s="198">
        <v>574</v>
      </c>
      <c r="B579" s="211" t="s">
        <v>5042</v>
      </c>
      <c r="C579" s="4" t="str">
        <f t="shared" si="107"/>
        <v>名称：高福-40：特別養護老人ホーム　花みずき&lt;br&gt;住所：佐伯市大字池田1699番地の7&lt;br&gt;施設分類：高齢者福祉施設 &lt;br&gt;TEL：0972-23-3000&lt;br&gt;：種別：介護老人福祉施設(特別養護老人ホーム)&lt;br&gt;：事業者：(社福)双樹会&lt;br&gt;：&lt;br&gt;</v>
      </c>
      <c r="D579" s="211"/>
      <c r="E579" s="202"/>
      <c r="F579" s="202" t="s">
        <v>4864</v>
      </c>
      <c r="G579" s="202">
        <v>32.946000324298602</v>
      </c>
      <c r="H579" s="202">
        <v>131.896410957065</v>
      </c>
      <c r="I579" s="202" t="s">
        <v>3686</v>
      </c>
      <c r="J579" s="202" t="s">
        <v>3866</v>
      </c>
      <c r="K579" s="240" t="s">
        <v>1357</v>
      </c>
      <c r="L579" s="240" t="s">
        <v>3917</v>
      </c>
      <c r="M579" s="240" t="s">
        <v>3944</v>
      </c>
      <c r="N579" s="240"/>
      <c r="O579" s="4" t="s">
        <v>4344</v>
      </c>
      <c r="P579" s="246">
        <v>1</v>
      </c>
      <c r="Q579" s="246"/>
      <c r="R579" s="246" t="str">
        <f t="shared" si="104"/>
        <v>FFFFFFFF</v>
      </c>
      <c r="S579" s="202">
        <v>100</v>
      </c>
      <c r="T579" s="202">
        <v>100</v>
      </c>
      <c r="U579" s="202">
        <v>100</v>
      </c>
      <c r="V579" s="202">
        <v>100</v>
      </c>
      <c r="X579" s="242"/>
      <c r="Z579" s="239">
        <f t="shared" si="108"/>
        <v>0</v>
      </c>
      <c r="AA579" s="253" t="s">
        <v>4179</v>
      </c>
      <c r="AB579" s="265" t="str">
        <f t="shared" si="111"/>
        <v>高福-40：特別養護老人ホーム　花みずき</v>
      </c>
      <c r="AC579" s="254" t="s">
        <v>4194</v>
      </c>
      <c r="AD579" s="254" t="s">
        <v>4181</v>
      </c>
      <c r="AE579" s="254">
        <f t="shared" si="112"/>
        <v>0</v>
      </c>
      <c r="AF579" s="254" t="s">
        <v>4182</v>
      </c>
      <c r="AG579" s="254" t="s">
        <v>4183</v>
      </c>
      <c r="AH579" s="74" t="str">
        <f t="shared" si="113"/>
        <v>名称：高福-40：特別養護老人ホーム　花みずき&lt;br&gt;住所：佐伯市大字池田1699番地の7&lt;br&gt;施設分類：高齢者福祉施設 &lt;br&gt;TEL：0972-23-3000&lt;br&gt;：種別：介護老人福祉施設(特別養護老人ホーム)&lt;br&gt;：事業者：(社福)双樹会&lt;br&gt;：&lt;br&gt;</v>
      </c>
      <c r="AI579" s="255" t="s">
        <v>4184</v>
      </c>
      <c r="AJ579" s="253" t="str">
        <f t="shared" si="105"/>
        <v>FFFFFFFF</v>
      </c>
      <c r="AK579" s="253" t="s">
        <v>4185</v>
      </c>
      <c r="AL579" s="265">
        <f t="shared" si="106"/>
        <v>1</v>
      </c>
      <c r="AM579" s="253" t="s">
        <v>4186</v>
      </c>
      <c r="AN579" s="253" t="s">
        <v>4187</v>
      </c>
      <c r="AO579" s="254">
        <f t="shared" si="109"/>
        <v>0</v>
      </c>
      <c r="AP579" s="253" t="s">
        <v>4188</v>
      </c>
      <c r="AQ579" s="74" t="str">
        <f t="shared" si="114"/>
        <v>https://cyberjapandata.gsi.go.jp/portal/sys/v4/symbols/507.png</v>
      </c>
      <c r="AR579" s="254" t="s">
        <v>4189</v>
      </c>
      <c r="AS579" s="254" t="s">
        <v>4190</v>
      </c>
      <c r="AT579" s="265">
        <f t="shared" si="115"/>
        <v>131.896410957065</v>
      </c>
      <c r="AU579" s="254" t="s">
        <v>4191</v>
      </c>
      <c r="AV579" s="265">
        <f t="shared" si="116"/>
        <v>32.946000324298602</v>
      </c>
      <c r="AW579" s="254" t="s">
        <v>4192</v>
      </c>
      <c r="AX579" s="254" t="s">
        <v>4193</v>
      </c>
      <c r="AY579" s="244" t="str">
        <f t="shared" si="110"/>
        <v>&lt;Placemark&gt;&lt;name&gt;高福-40：特別養護老人ホーム　花みずき&lt;/name&gt;&lt;Snippet maxLines="0"&gt;&lt;/Snippet&gt;&lt;description&gt;&lt;![CDATA[名称：高福-40：特別養護老人ホーム　花みずき&lt;br&gt;住所：佐伯市大字池田1699番地の7&lt;br&gt;施設分類：高齢者福祉施設 &lt;br&gt;TEL：0972-23-3000&lt;br&gt;：種別：介護老人福祉施設(特別養護老人ホーム)&lt;br&gt;：事業者：(社福)双樹会&lt;br&gt;：&lt;br&gt;]]&gt;&lt;/description&gt;&lt;Style&gt;&lt;IconStyle&gt;&lt;color&gt;FFFFFFFF&lt;/color&gt;&lt;scale&gt;1&lt;/scale&gt;&lt;heading&gt;0&lt;/heading&gt;&lt;Icon&gt;&lt;href&gt;https://cyberjapandata.gsi.go.jp/portal/sys/v4/symbols/507.png&lt;/href&gt;&lt;/Icon&gt;&lt;/IconStyle&gt;&lt;/Style&gt;&lt;Point&gt;&lt;coordinates&gt;131.896410957065,32.9460003242986&lt;/coordinates&gt;&lt;/Point&gt;&lt;/Placemark&gt;</v>
      </c>
    </row>
    <row r="580" spans="1:51" ht="27">
      <c r="A580" s="198">
        <v>575</v>
      </c>
      <c r="B580" s="211" t="s">
        <v>5041</v>
      </c>
      <c r="C580" s="4" t="str">
        <f t="shared" si="107"/>
        <v>名称：高福-41：特別養護老人ホーム　直川苑(ユニット型)&lt;br&gt;住所：佐伯市直川大字仁田原1962番地1&lt;br&gt;施設分類：高齢者福祉施設 &lt;br&gt;TEL：0972-58-2744&lt;br&gt;：種別：介護老人福祉施設(特別養護老人ホーム)&lt;br&gt;：事業者：(社福)仁愛会&lt;br&gt;：&lt;br&gt;</v>
      </c>
      <c r="D580" s="211"/>
      <c r="E580" s="202"/>
      <c r="F580" s="202" t="s">
        <v>4865</v>
      </c>
      <c r="G580" s="202">
        <v>32.878565880596298</v>
      </c>
      <c r="H580" s="202">
        <v>131.75699700785</v>
      </c>
      <c r="I580" s="202" t="s">
        <v>3686</v>
      </c>
      <c r="J580" s="202" t="s">
        <v>3867</v>
      </c>
      <c r="K580" s="240" t="s">
        <v>1358</v>
      </c>
      <c r="L580" s="240" t="s">
        <v>3917</v>
      </c>
      <c r="M580" s="240" t="s">
        <v>3960</v>
      </c>
      <c r="N580" s="240"/>
      <c r="O580" s="4" t="s">
        <v>4344</v>
      </c>
      <c r="P580" s="246">
        <v>1</v>
      </c>
      <c r="Q580" s="246"/>
      <c r="R580" s="246" t="str">
        <f t="shared" si="104"/>
        <v>FFFFFFFF</v>
      </c>
      <c r="S580" s="202">
        <v>100</v>
      </c>
      <c r="T580" s="202">
        <v>100</v>
      </c>
      <c r="U580" s="202">
        <v>100</v>
      </c>
      <c r="V580" s="202">
        <v>100</v>
      </c>
      <c r="X580" s="242"/>
      <c r="Z580" s="239">
        <f t="shared" si="108"/>
        <v>0</v>
      </c>
      <c r="AA580" s="253" t="s">
        <v>4179</v>
      </c>
      <c r="AB580" s="265" t="str">
        <f t="shared" si="111"/>
        <v>高福-41：特別養護老人ホーム　直川苑(ユニット型)</v>
      </c>
      <c r="AC580" s="254" t="s">
        <v>4194</v>
      </c>
      <c r="AD580" s="254" t="s">
        <v>4181</v>
      </c>
      <c r="AE580" s="254">
        <f t="shared" si="112"/>
        <v>0</v>
      </c>
      <c r="AF580" s="254" t="s">
        <v>4182</v>
      </c>
      <c r="AG580" s="254" t="s">
        <v>4183</v>
      </c>
      <c r="AH580" s="74" t="str">
        <f t="shared" si="113"/>
        <v>名称：高福-41：特別養護老人ホーム　直川苑(ユニット型)&lt;br&gt;住所：佐伯市直川大字仁田原1962番地1&lt;br&gt;施設分類：高齢者福祉施設 &lt;br&gt;TEL：0972-58-2744&lt;br&gt;：種別：介護老人福祉施設(特別養護老人ホーム)&lt;br&gt;：事業者：(社福)仁愛会&lt;br&gt;：&lt;br&gt;</v>
      </c>
      <c r="AI580" s="255" t="s">
        <v>4184</v>
      </c>
      <c r="AJ580" s="253" t="str">
        <f t="shared" si="105"/>
        <v>FFFFFFFF</v>
      </c>
      <c r="AK580" s="253" t="s">
        <v>4185</v>
      </c>
      <c r="AL580" s="265">
        <f t="shared" si="106"/>
        <v>1</v>
      </c>
      <c r="AM580" s="253" t="s">
        <v>4186</v>
      </c>
      <c r="AN580" s="253" t="s">
        <v>4187</v>
      </c>
      <c r="AO580" s="254">
        <f t="shared" si="109"/>
        <v>0</v>
      </c>
      <c r="AP580" s="253" t="s">
        <v>4188</v>
      </c>
      <c r="AQ580" s="74" t="str">
        <f t="shared" si="114"/>
        <v>https://cyberjapandata.gsi.go.jp/portal/sys/v4/symbols/507.png</v>
      </c>
      <c r="AR580" s="254" t="s">
        <v>4189</v>
      </c>
      <c r="AS580" s="254" t="s">
        <v>4190</v>
      </c>
      <c r="AT580" s="265">
        <f t="shared" si="115"/>
        <v>131.75699700785</v>
      </c>
      <c r="AU580" s="254" t="s">
        <v>4191</v>
      </c>
      <c r="AV580" s="265">
        <f t="shared" si="116"/>
        <v>32.878565880596298</v>
      </c>
      <c r="AW580" s="254" t="s">
        <v>4192</v>
      </c>
      <c r="AX580" s="254" t="s">
        <v>4193</v>
      </c>
      <c r="AY580" s="244" t="str">
        <f t="shared" si="110"/>
        <v>&lt;Placemark&gt;&lt;name&gt;高福-41：特別養護老人ホーム　直川苑(ユニット型)&lt;/name&gt;&lt;Snippet maxLines="0"&gt;&lt;/Snippet&gt;&lt;description&gt;&lt;![CDATA[名称：高福-41：特別養護老人ホーム　直川苑(ユニット型)&lt;br&gt;住所：佐伯市直川大字仁田原1962番地1&lt;br&gt;施設分類：高齢者福祉施設 &lt;br&gt;TEL：0972-58-2744&lt;br&gt;：種別：介護老人福祉施設(特別養護老人ホーム)&lt;br&gt;：事業者：(社福)仁愛会&lt;br&gt;：&lt;br&gt;]]&gt;&lt;/description&gt;&lt;Style&gt;&lt;IconStyle&gt;&lt;color&gt;FFFFFFFF&lt;/color&gt;&lt;scale&gt;1&lt;/scale&gt;&lt;heading&gt;0&lt;/heading&gt;&lt;Icon&gt;&lt;href&gt;https://cyberjapandata.gsi.go.jp/portal/sys/v4/symbols/507.png&lt;/href&gt;&lt;/Icon&gt;&lt;/IconStyle&gt;&lt;/Style&gt;&lt;Point&gt;&lt;coordinates&gt;131.75699700785,32.8785658805963&lt;/coordinates&gt;&lt;/Point&gt;&lt;/Placemark&gt;</v>
      </c>
    </row>
    <row r="581" spans="1:51">
      <c r="A581" s="198">
        <v>576</v>
      </c>
      <c r="B581" s="211" t="s">
        <v>5040</v>
      </c>
      <c r="C581" s="4" t="str">
        <f t="shared" si="107"/>
        <v>名称：高福-42：特別養護老人ホーム　はまゆう(ユニット)&lt;br&gt;住所：佐伯市蒲江大字蒲江浦1342&lt;br&gt;施設分類：高齢者福祉施設 &lt;br&gt;TEL：0972-42-1888&lt;br&gt;：種別：介護老人福祉施設(特別養護老人ホーム)&lt;br&gt;：事業者：(社福)はまゆう会&lt;br&gt;：&lt;br&gt;</v>
      </c>
      <c r="D581" s="211"/>
      <c r="E581" s="245"/>
      <c r="F581" s="202" t="s">
        <v>4866</v>
      </c>
      <c r="G581" s="202">
        <v>32.803945707084601</v>
      </c>
      <c r="H581" s="202">
        <v>131.94142514561801</v>
      </c>
      <c r="I581" s="245" t="s">
        <v>3686</v>
      </c>
      <c r="J581" s="245" t="s">
        <v>3868</v>
      </c>
      <c r="K581" s="240" t="s">
        <v>1345</v>
      </c>
      <c r="L581" s="240" t="s">
        <v>3917</v>
      </c>
      <c r="M581" s="240" t="s">
        <v>3949</v>
      </c>
      <c r="N581" s="240"/>
      <c r="O581" s="4" t="s">
        <v>4344</v>
      </c>
      <c r="P581" s="246">
        <v>1</v>
      </c>
      <c r="Q581" s="246"/>
      <c r="R581" s="246" t="str">
        <f t="shared" si="104"/>
        <v>FFFFFFFF</v>
      </c>
      <c r="S581" s="202">
        <v>100</v>
      </c>
      <c r="T581" s="202">
        <v>100</v>
      </c>
      <c r="U581" s="202">
        <v>100</v>
      </c>
      <c r="V581" s="202">
        <v>100</v>
      </c>
      <c r="X581" s="242"/>
      <c r="Z581" s="239">
        <f t="shared" si="108"/>
        <v>0</v>
      </c>
      <c r="AA581" s="253" t="s">
        <v>4179</v>
      </c>
      <c r="AB581" s="265" t="str">
        <f t="shared" si="111"/>
        <v>高福-42：特別養護老人ホーム　はまゆう(ユニット)</v>
      </c>
      <c r="AC581" s="254" t="s">
        <v>4194</v>
      </c>
      <c r="AD581" s="254" t="s">
        <v>4181</v>
      </c>
      <c r="AE581" s="254">
        <f t="shared" si="112"/>
        <v>0</v>
      </c>
      <c r="AF581" s="254" t="s">
        <v>4182</v>
      </c>
      <c r="AG581" s="254" t="s">
        <v>4183</v>
      </c>
      <c r="AH581" s="74" t="str">
        <f t="shared" si="113"/>
        <v>名称：高福-42：特別養護老人ホーム　はまゆう(ユニット)&lt;br&gt;住所：佐伯市蒲江大字蒲江浦1342&lt;br&gt;施設分類：高齢者福祉施設 &lt;br&gt;TEL：0972-42-1888&lt;br&gt;：種別：介護老人福祉施設(特別養護老人ホーム)&lt;br&gt;：事業者：(社福)はまゆう会&lt;br&gt;：&lt;br&gt;</v>
      </c>
      <c r="AI581" s="255" t="s">
        <v>4184</v>
      </c>
      <c r="AJ581" s="253" t="str">
        <f t="shared" si="105"/>
        <v>FFFFFFFF</v>
      </c>
      <c r="AK581" s="253" t="s">
        <v>4185</v>
      </c>
      <c r="AL581" s="265">
        <f t="shared" si="106"/>
        <v>1</v>
      </c>
      <c r="AM581" s="253" t="s">
        <v>4186</v>
      </c>
      <c r="AN581" s="253" t="s">
        <v>4187</v>
      </c>
      <c r="AO581" s="254">
        <f t="shared" si="109"/>
        <v>0</v>
      </c>
      <c r="AP581" s="253" t="s">
        <v>4188</v>
      </c>
      <c r="AQ581" s="74" t="str">
        <f t="shared" si="114"/>
        <v>https://cyberjapandata.gsi.go.jp/portal/sys/v4/symbols/507.png</v>
      </c>
      <c r="AR581" s="254" t="s">
        <v>4189</v>
      </c>
      <c r="AS581" s="254" t="s">
        <v>4190</v>
      </c>
      <c r="AT581" s="265">
        <f t="shared" si="115"/>
        <v>131.94142514561801</v>
      </c>
      <c r="AU581" s="254" t="s">
        <v>4191</v>
      </c>
      <c r="AV581" s="265">
        <f t="shared" si="116"/>
        <v>32.803945707084601</v>
      </c>
      <c r="AW581" s="254" t="s">
        <v>4192</v>
      </c>
      <c r="AX581" s="254" t="s">
        <v>4193</v>
      </c>
      <c r="AY581" s="244" t="str">
        <f t="shared" si="110"/>
        <v>&lt;Placemark&gt;&lt;name&gt;高福-42：特別養護老人ホーム　はまゆう(ユニット)&lt;/name&gt;&lt;Snippet maxLines="0"&gt;&lt;/Snippet&gt;&lt;description&gt;&lt;![CDATA[名称：高福-42：特別養護老人ホーム　はまゆう(ユニット)&lt;br&gt;住所：佐伯市蒲江大字蒲江浦1342&lt;br&gt;施設分類：高齢者福祉施設 &lt;br&gt;TEL：0972-42-1888&lt;br&gt;：種別：介護老人福祉施設(特別養護老人ホーム)&lt;br&gt;：事業者：(社福)はまゆう会&lt;br&gt;：&lt;br&gt;]]&gt;&lt;/description&gt;&lt;Style&gt;&lt;IconStyle&gt;&lt;color&gt;FFFFFFFF&lt;/color&gt;&lt;scale&gt;1&lt;/scale&gt;&lt;heading&gt;0&lt;/heading&gt;&lt;Icon&gt;&lt;href&gt;https://cyberjapandata.gsi.go.jp/portal/sys/v4/symbols/507.png&lt;/href&gt;&lt;/Icon&gt;&lt;/IconStyle&gt;&lt;/Style&gt;&lt;Point&gt;&lt;coordinates&gt;131.941425145618,32.8039457070846&lt;/coordinates&gt;&lt;/Point&gt;&lt;/Placemark&gt;</v>
      </c>
    </row>
    <row r="582" spans="1:51">
      <c r="A582" s="198">
        <v>577</v>
      </c>
      <c r="B582" s="264" t="s">
        <v>5039</v>
      </c>
      <c r="C582" s="4" t="str">
        <f t="shared" si="107"/>
        <v>名称：高福-43：佐伯市特別養護老人ホーム　豊寿苑&lt;br&gt;住所：佐伯市弥生大字井崎1765番地&lt;br&gt;施設分類：高齢者福祉施設 &lt;br&gt;TEL：0972-46-2226&lt;br&gt;：種別：介護老人福祉施設(特別養護老人ホーム)&lt;br&gt;：事業者：佐伯市&lt;br&gt;：&lt;br&gt;</v>
      </c>
      <c r="D582" s="211"/>
      <c r="E582" s="245"/>
      <c r="F582" s="202" t="s">
        <v>4867</v>
      </c>
      <c r="G582" s="202">
        <v>32.978268604494701</v>
      </c>
      <c r="H582" s="202">
        <v>131.84813685462899</v>
      </c>
      <c r="I582" s="245" t="s">
        <v>3686</v>
      </c>
      <c r="J582" s="245" t="s">
        <v>34</v>
      </c>
      <c r="K582" s="240" t="s">
        <v>1359</v>
      </c>
      <c r="L582" s="240" t="s">
        <v>3917</v>
      </c>
      <c r="M582" s="240" t="s">
        <v>3961</v>
      </c>
      <c r="N582" s="240"/>
      <c r="O582" s="4" t="s">
        <v>4344</v>
      </c>
      <c r="P582" s="246">
        <v>1</v>
      </c>
      <c r="Q582" s="246"/>
      <c r="R582" s="246" t="str">
        <f t="shared" ref="R582:R645" si="117">IF(OR(S582="",T582="",U582="",V582="")=TRUE,"ffffffff",DEC2HEX(S582/100*255,2)&amp;DEC2HEX(T582/100*255,2)&amp;DEC2HEX(U582/100*255,2)&amp;DEC2HEX(V582/100*255,2))</f>
        <v>FFFFFFFF</v>
      </c>
      <c r="S582" s="202">
        <v>100</v>
      </c>
      <c r="T582" s="202">
        <v>100</v>
      </c>
      <c r="U582" s="202">
        <v>100</v>
      </c>
      <c r="V582" s="202">
        <v>100</v>
      </c>
      <c r="X582" s="242"/>
      <c r="Z582" s="239">
        <f t="shared" si="108"/>
        <v>0</v>
      </c>
      <c r="AA582" s="253" t="s">
        <v>4179</v>
      </c>
      <c r="AB582" s="265" t="str">
        <f t="shared" si="111"/>
        <v>高福-43：佐伯市特別養護老人ホーム　豊寿苑</v>
      </c>
      <c r="AC582" s="254" t="s">
        <v>4194</v>
      </c>
      <c r="AD582" s="254" t="s">
        <v>4181</v>
      </c>
      <c r="AE582" s="254">
        <f t="shared" si="112"/>
        <v>0</v>
      </c>
      <c r="AF582" s="254" t="s">
        <v>4182</v>
      </c>
      <c r="AG582" s="254" t="s">
        <v>4183</v>
      </c>
      <c r="AH582" s="74" t="str">
        <f t="shared" si="113"/>
        <v>名称：高福-43：佐伯市特別養護老人ホーム　豊寿苑&lt;br&gt;住所：佐伯市弥生大字井崎1765番地&lt;br&gt;施設分類：高齢者福祉施設 &lt;br&gt;TEL：0972-46-2226&lt;br&gt;：種別：介護老人福祉施設(特別養護老人ホーム)&lt;br&gt;：事業者：佐伯市&lt;br&gt;：&lt;br&gt;</v>
      </c>
      <c r="AI582" s="255" t="s">
        <v>4184</v>
      </c>
      <c r="AJ582" s="253" t="str">
        <f t="shared" ref="AJ582:AJ645" si="118">R582</f>
        <v>FFFFFFFF</v>
      </c>
      <c r="AK582" s="253" t="s">
        <v>4185</v>
      </c>
      <c r="AL582" s="265">
        <f t="shared" ref="AL582:AL645" si="119">IF(OR(P582="",P582=0)=TRUE,1,P582)</f>
        <v>1</v>
      </c>
      <c r="AM582" s="253" t="s">
        <v>4186</v>
      </c>
      <c r="AN582" s="253" t="s">
        <v>4187</v>
      </c>
      <c r="AO582" s="254">
        <f t="shared" si="109"/>
        <v>0</v>
      </c>
      <c r="AP582" s="253" t="s">
        <v>4188</v>
      </c>
      <c r="AQ582" s="74" t="str">
        <f t="shared" si="114"/>
        <v>https://cyberjapandata.gsi.go.jp/portal/sys/v4/symbols/507.png</v>
      </c>
      <c r="AR582" s="254" t="s">
        <v>4189</v>
      </c>
      <c r="AS582" s="254" t="s">
        <v>4190</v>
      </c>
      <c r="AT582" s="265">
        <f t="shared" si="115"/>
        <v>131.84813685462899</v>
      </c>
      <c r="AU582" s="254" t="s">
        <v>4191</v>
      </c>
      <c r="AV582" s="265">
        <f t="shared" si="116"/>
        <v>32.978268604494701</v>
      </c>
      <c r="AW582" s="254" t="s">
        <v>4192</v>
      </c>
      <c r="AX582" s="254" t="s">
        <v>4193</v>
      </c>
      <c r="AY582" s="244" t="str">
        <f t="shared" si="110"/>
        <v>&lt;Placemark&gt;&lt;name&gt;高福-43：佐伯市特別養護老人ホーム　豊寿苑&lt;/name&gt;&lt;Snippet maxLines="0"&gt;&lt;/Snippet&gt;&lt;description&gt;&lt;![CDATA[名称：高福-43：佐伯市特別養護老人ホーム　豊寿苑&lt;br&gt;住所：佐伯市弥生大字井崎1765番地&lt;br&gt;施設分類：高齢者福祉施設 &lt;br&gt;TEL：0972-46-2226&lt;br&gt;：種別：介護老人福祉施設(特別養護老人ホーム)&lt;br&gt;：事業者：佐伯市&lt;br&gt;：&lt;br&gt;]]&gt;&lt;/description&gt;&lt;Style&gt;&lt;IconStyle&gt;&lt;color&gt;FFFFFFFF&lt;/color&gt;&lt;scale&gt;1&lt;/scale&gt;&lt;heading&gt;0&lt;/heading&gt;&lt;Icon&gt;&lt;href&gt;https://cyberjapandata.gsi.go.jp/portal/sys/v4/symbols/507.png&lt;/href&gt;&lt;/Icon&gt;&lt;/IconStyle&gt;&lt;/Style&gt;&lt;Point&gt;&lt;coordinates&gt;131.848136854629,32.9782686044947&lt;/coordinates&gt;&lt;/Point&gt;&lt;/Placemark&gt;</v>
      </c>
    </row>
    <row r="583" spans="1:51">
      <c r="A583" s="198">
        <v>578</v>
      </c>
      <c r="B583" s="211" t="s">
        <v>5038</v>
      </c>
      <c r="C583" s="4" t="str">
        <f t="shared" ref="C583:C646" si="120">B$5&amp;"："&amp;B583&amp;"&lt;br&gt;"&amp;J$5&amp;"："&amp;J583&amp;"&lt;br&gt;"&amp;I$5&amp;"："&amp;I583&amp;"&lt;br&gt;"&amp;K$5&amp;"："&amp;K583&amp;"&lt;br&gt;"&amp;L$5&amp;"："&amp;L583&amp;"&lt;br&gt;"&amp;M$5&amp;"："&amp;M583&amp;"&lt;br&gt;"&amp;N$5&amp;"："&amp;N583&amp;"&lt;br&gt;"</f>
        <v>名称：高福-44：特別養護老人ホーム　直川苑&lt;br&gt;住所：佐伯市直川大字仁田原1962-1&lt;br&gt;施設分類：高齢者福祉施設 &lt;br&gt;TEL：0972-58-2744&lt;br&gt;：種別：介護老人福祉施設(特別養護老人ホーム)&lt;br&gt;：事業者：(社福)仁愛会&lt;br&gt;：&lt;br&gt;</v>
      </c>
      <c r="D583" s="211"/>
      <c r="E583" s="202"/>
      <c r="F583" s="202" t="s">
        <v>4868</v>
      </c>
      <c r="G583" s="202">
        <v>32.8786346425996</v>
      </c>
      <c r="H583" s="202">
        <v>131.75732452137399</v>
      </c>
      <c r="I583" s="202" t="s">
        <v>3686</v>
      </c>
      <c r="J583" s="202" t="s">
        <v>3869</v>
      </c>
      <c r="K583" s="240" t="s">
        <v>1358</v>
      </c>
      <c r="L583" s="240" t="s">
        <v>3917</v>
      </c>
      <c r="M583" s="240" t="s">
        <v>3960</v>
      </c>
      <c r="N583" s="240"/>
      <c r="O583" s="4" t="s">
        <v>4344</v>
      </c>
      <c r="P583" s="246">
        <v>1</v>
      </c>
      <c r="Q583" s="246"/>
      <c r="R583" s="246" t="str">
        <f t="shared" si="117"/>
        <v>FFFFFFFF</v>
      </c>
      <c r="S583" s="202">
        <v>100</v>
      </c>
      <c r="T583" s="202">
        <v>100</v>
      </c>
      <c r="U583" s="202">
        <v>100</v>
      </c>
      <c r="V583" s="202">
        <v>100</v>
      </c>
      <c r="X583" s="242"/>
      <c r="Z583" s="239">
        <f t="shared" ref="Z583:Z646" si="121">IF(H583="",1,0)</f>
        <v>0</v>
      </c>
      <c r="AA583" s="253" t="s">
        <v>4179</v>
      </c>
      <c r="AB583" s="265" t="str">
        <f t="shared" si="111"/>
        <v>高福-44：特別養護老人ホーム　直川苑</v>
      </c>
      <c r="AC583" s="254" t="s">
        <v>4194</v>
      </c>
      <c r="AD583" s="254" t="s">
        <v>4181</v>
      </c>
      <c r="AE583" s="254">
        <f t="shared" si="112"/>
        <v>0</v>
      </c>
      <c r="AF583" s="254" t="s">
        <v>4182</v>
      </c>
      <c r="AG583" s="254" t="s">
        <v>4183</v>
      </c>
      <c r="AH583" s="74" t="str">
        <f t="shared" si="113"/>
        <v>名称：高福-44：特別養護老人ホーム　直川苑&lt;br&gt;住所：佐伯市直川大字仁田原1962-1&lt;br&gt;施設分類：高齢者福祉施設 &lt;br&gt;TEL：0972-58-2744&lt;br&gt;：種別：介護老人福祉施設(特別養護老人ホーム)&lt;br&gt;：事業者：(社福)仁愛会&lt;br&gt;：&lt;br&gt;</v>
      </c>
      <c r="AI583" s="255" t="s">
        <v>4184</v>
      </c>
      <c r="AJ583" s="253" t="str">
        <f t="shared" si="118"/>
        <v>FFFFFFFF</v>
      </c>
      <c r="AK583" s="253" t="s">
        <v>4185</v>
      </c>
      <c r="AL583" s="265">
        <f t="shared" si="119"/>
        <v>1</v>
      </c>
      <c r="AM583" s="253" t="s">
        <v>4186</v>
      </c>
      <c r="AN583" s="253" t="s">
        <v>4187</v>
      </c>
      <c r="AO583" s="254">
        <f t="shared" ref="AO583:AO646" si="122">Q583</f>
        <v>0</v>
      </c>
      <c r="AP583" s="253" t="s">
        <v>4188</v>
      </c>
      <c r="AQ583" s="74" t="str">
        <f t="shared" si="114"/>
        <v>https://cyberjapandata.gsi.go.jp/portal/sys/v4/symbols/507.png</v>
      </c>
      <c r="AR583" s="254" t="s">
        <v>4189</v>
      </c>
      <c r="AS583" s="254" t="s">
        <v>4190</v>
      </c>
      <c r="AT583" s="265">
        <f t="shared" si="115"/>
        <v>131.75732452137399</v>
      </c>
      <c r="AU583" s="254" t="s">
        <v>4191</v>
      </c>
      <c r="AV583" s="265">
        <f t="shared" si="116"/>
        <v>32.8786346425996</v>
      </c>
      <c r="AW583" s="254" t="s">
        <v>4192</v>
      </c>
      <c r="AX583" s="254" t="s">
        <v>4193</v>
      </c>
      <c r="AY583" s="244" t="str">
        <f t="shared" ref="AY583:AY646" si="123">IF(AB583=0,"",IF(Z583=1,CONCATENATE(AA583,AB583,AC583,AD583,AE583,AF583,AG583,AH583,AI583,AJ583,AK583,AL583,AM583,AN583,AO583,AP583,AQ583,AR583,AX583),CONCATENATE(AA583,AB583,AC583,AG583,AH583,AI583,AJ583,AK583,AL583,AM583,AN583,AO583,AP583,AQ583,AR583,AS583,AT583,AU583,AV583,AW583,AX583)))</f>
        <v>&lt;Placemark&gt;&lt;name&gt;高福-44：特別養護老人ホーム　直川苑&lt;/name&gt;&lt;Snippet maxLines="0"&gt;&lt;/Snippet&gt;&lt;description&gt;&lt;![CDATA[名称：高福-44：特別養護老人ホーム　直川苑&lt;br&gt;住所：佐伯市直川大字仁田原1962-1&lt;br&gt;施設分類：高齢者福祉施設 &lt;br&gt;TEL：0972-58-2744&lt;br&gt;：種別：介護老人福祉施設(特別養護老人ホーム)&lt;br&gt;：事業者：(社福)仁愛会&lt;br&gt;：&lt;br&gt;]]&gt;&lt;/description&gt;&lt;Style&gt;&lt;IconStyle&gt;&lt;color&gt;FFFFFFFF&lt;/color&gt;&lt;scale&gt;1&lt;/scale&gt;&lt;heading&gt;0&lt;/heading&gt;&lt;Icon&gt;&lt;href&gt;https://cyberjapandata.gsi.go.jp/portal/sys/v4/symbols/507.png&lt;/href&gt;&lt;/Icon&gt;&lt;/IconStyle&gt;&lt;/Style&gt;&lt;Point&gt;&lt;coordinates&gt;131.757324521374,32.8786346425996&lt;/coordinates&gt;&lt;/Point&gt;&lt;/Placemark&gt;</v>
      </c>
    </row>
    <row r="584" spans="1:51">
      <c r="A584" s="198">
        <v>579</v>
      </c>
      <c r="B584" s="211" t="s">
        <v>5037</v>
      </c>
      <c r="C584" s="4" t="str">
        <f t="shared" si="120"/>
        <v>名称：高福-45：特別養護老人ホーム　はまゆう&lt;br&gt;住所：佐伯市蒲江大字蒲江浦1342&lt;br&gt;施設分類：高齢者福祉施設 &lt;br&gt;TEL：0972-42-1888&lt;br&gt;：種別：介護老人福祉施設(特別養護老人ホーム)&lt;br&gt;：事業者：(社福)はまゆう会&lt;br&gt;：&lt;br&gt;</v>
      </c>
      <c r="D584" s="211"/>
      <c r="E584" s="202"/>
      <c r="F584" s="202" t="s">
        <v>4869</v>
      </c>
      <c r="G584" s="202">
        <v>32.804230064618999</v>
      </c>
      <c r="H584" s="202">
        <v>131.94160108199</v>
      </c>
      <c r="I584" s="202" t="s">
        <v>3686</v>
      </c>
      <c r="J584" s="202" t="s">
        <v>3868</v>
      </c>
      <c r="K584" s="240" t="s">
        <v>1345</v>
      </c>
      <c r="L584" s="240" t="s">
        <v>3917</v>
      </c>
      <c r="M584" s="240" t="s">
        <v>3949</v>
      </c>
      <c r="N584" s="240"/>
      <c r="O584" s="4" t="s">
        <v>4344</v>
      </c>
      <c r="P584" s="246">
        <v>1</v>
      </c>
      <c r="Q584" s="246"/>
      <c r="R584" s="246" t="str">
        <f t="shared" si="117"/>
        <v>FFFFFFFF</v>
      </c>
      <c r="S584" s="202">
        <v>100</v>
      </c>
      <c r="T584" s="202">
        <v>100</v>
      </c>
      <c r="U584" s="202">
        <v>100</v>
      </c>
      <c r="V584" s="202">
        <v>100</v>
      </c>
      <c r="X584" s="242"/>
      <c r="Z584" s="239">
        <f t="shared" si="121"/>
        <v>0</v>
      </c>
      <c r="AA584" s="253" t="s">
        <v>4179</v>
      </c>
      <c r="AB584" s="265" t="str">
        <f t="shared" ref="AB584:AB647" si="124">B584</f>
        <v>高福-45：特別養護老人ホーム　はまゆう</v>
      </c>
      <c r="AC584" s="254" t="s">
        <v>4194</v>
      </c>
      <c r="AD584" s="254" t="s">
        <v>4181</v>
      </c>
      <c r="AE584" s="254">
        <f t="shared" ref="AE584:AE647" si="125">D584</f>
        <v>0</v>
      </c>
      <c r="AF584" s="254" t="s">
        <v>4182</v>
      </c>
      <c r="AG584" s="254" t="s">
        <v>4183</v>
      </c>
      <c r="AH584" s="74" t="str">
        <f t="shared" ref="AH584:AH647" si="126">C584</f>
        <v>名称：高福-45：特別養護老人ホーム　はまゆう&lt;br&gt;住所：佐伯市蒲江大字蒲江浦1342&lt;br&gt;施設分類：高齢者福祉施設 &lt;br&gt;TEL：0972-42-1888&lt;br&gt;：種別：介護老人福祉施設(特別養護老人ホーム)&lt;br&gt;：事業者：(社福)はまゆう会&lt;br&gt;：&lt;br&gt;</v>
      </c>
      <c r="AI584" s="255" t="s">
        <v>4184</v>
      </c>
      <c r="AJ584" s="253" t="str">
        <f t="shared" si="118"/>
        <v>FFFFFFFF</v>
      </c>
      <c r="AK584" s="253" t="s">
        <v>4185</v>
      </c>
      <c r="AL584" s="265">
        <f t="shared" si="119"/>
        <v>1</v>
      </c>
      <c r="AM584" s="253" t="s">
        <v>4186</v>
      </c>
      <c r="AN584" s="253" t="s">
        <v>4187</v>
      </c>
      <c r="AO584" s="254">
        <f t="shared" si="122"/>
        <v>0</v>
      </c>
      <c r="AP584" s="253" t="s">
        <v>4188</v>
      </c>
      <c r="AQ584" s="74" t="str">
        <f t="shared" ref="AQ584:AQ647" si="127">O584</f>
        <v>https://cyberjapandata.gsi.go.jp/portal/sys/v4/symbols/507.png</v>
      </c>
      <c r="AR584" s="254" t="s">
        <v>4189</v>
      </c>
      <c r="AS584" s="254" t="s">
        <v>4190</v>
      </c>
      <c r="AT584" s="265">
        <f t="shared" ref="AT584:AT647" si="128">H584</f>
        <v>131.94160108199</v>
      </c>
      <c r="AU584" s="254" t="s">
        <v>4191</v>
      </c>
      <c r="AV584" s="265">
        <f t="shared" ref="AV584:AV647" si="129">G584</f>
        <v>32.804230064618999</v>
      </c>
      <c r="AW584" s="254" t="s">
        <v>4192</v>
      </c>
      <c r="AX584" s="254" t="s">
        <v>4193</v>
      </c>
      <c r="AY584" s="244" t="str">
        <f t="shared" si="123"/>
        <v>&lt;Placemark&gt;&lt;name&gt;高福-45：特別養護老人ホーム　はまゆう&lt;/name&gt;&lt;Snippet maxLines="0"&gt;&lt;/Snippet&gt;&lt;description&gt;&lt;![CDATA[名称：高福-45：特別養護老人ホーム　はまゆう&lt;br&gt;住所：佐伯市蒲江大字蒲江浦1342&lt;br&gt;施設分類：高齢者福祉施設 &lt;br&gt;TEL：0972-42-1888&lt;br&gt;：種別：介護老人福祉施設(特別養護老人ホーム)&lt;br&gt;：事業者：(社福)はまゆう会&lt;br&gt;：&lt;br&gt;]]&gt;&lt;/description&gt;&lt;Style&gt;&lt;IconStyle&gt;&lt;color&gt;FFFFFFFF&lt;/color&gt;&lt;scale&gt;1&lt;/scale&gt;&lt;heading&gt;0&lt;/heading&gt;&lt;Icon&gt;&lt;href&gt;https://cyberjapandata.gsi.go.jp/portal/sys/v4/symbols/507.png&lt;/href&gt;&lt;/Icon&gt;&lt;/IconStyle&gt;&lt;/Style&gt;&lt;Point&gt;&lt;coordinates&gt;131.94160108199,32.804230064619&lt;/coordinates&gt;&lt;/Point&gt;&lt;/Placemark&gt;</v>
      </c>
    </row>
    <row r="585" spans="1:51">
      <c r="A585" s="198">
        <v>580</v>
      </c>
      <c r="B585" s="211" t="s">
        <v>5036</v>
      </c>
      <c r="C585" s="4" t="str">
        <f t="shared" si="120"/>
        <v>名称：高福-46：介護老人保健施設　鶴望野&lt;br&gt;住所：佐伯市鶴岡町1丁目11番59号&lt;br&gt;施設分類：高齢者福祉施設 &lt;br&gt;TEL：0972-24-3080&lt;br&gt;：種別：介護老人保健施設&lt;br&gt;：事業者：(医)長門莫記念会&lt;br&gt;：&lt;br&gt;</v>
      </c>
      <c r="D585" s="211"/>
      <c r="E585" s="202"/>
      <c r="F585" s="202" t="s">
        <v>4870</v>
      </c>
      <c r="G585" s="202">
        <v>32.958810102176798</v>
      </c>
      <c r="H585" s="202">
        <v>131.88177919038</v>
      </c>
      <c r="I585" s="202" t="s">
        <v>3686</v>
      </c>
      <c r="J585" s="202" t="s">
        <v>3870</v>
      </c>
      <c r="K585" s="240" t="s">
        <v>1360</v>
      </c>
      <c r="L585" s="240" t="s">
        <v>3918</v>
      </c>
      <c r="M585" s="240" t="s">
        <v>3956</v>
      </c>
      <c r="N585" s="240"/>
      <c r="O585" s="4" t="s">
        <v>4344</v>
      </c>
      <c r="P585" s="246">
        <v>1</v>
      </c>
      <c r="Q585" s="246"/>
      <c r="R585" s="246" t="str">
        <f t="shared" si="117"/>
        <v>FFFFFFFF</v>
      </c>
      <c r="S585" s="202">
        <v>100</v>
      </c>
      <c r="T585" s="202">
        <v>100</v>
      </c>
      <c r="U585" s="202">
        <v>100</v>
      </c>
      <c r="V585" s="202">
        <v>100</v>
      </c>
      <c r="X585" s="242"/>
      <c r="Z585" s="239">
        <f t="shared" si="121"/>
        <v>0</v>
      </c>
      <c r="AA585" s="253" t="s">
        <v>4179</v>
      </c>
      <c r="AB585" s="265" t="str">
        <f t="shared" si="124"/>
        <v>高福-46：介護老人保健施設　鶴望野</v>
      </c>
      <c r="AC585" s="254" t="s">
        <v>4194</v>
      </c>
      <c r="AD585" s="254" t="s">
        <v>4181</v>
      </c>
      <c r="AE585" s="254">
        <f t="shared" si="125"/>
        <v>0</v>
      </c>
      <c r="AF585" s="254" t="s">
        <v>4182</v>
      </c>
      <c r="AG585" s="254" t="s">
        <v>4183</v>
      </c>
      <c r="AH585" s="74" t="str">
        <f t="shared" si="126"/>
        <v>名称：高福-46：介護老人保健施設　鶴望野&lt;br&gt;住所：佐伯市鶴岡町1丁目11番59号&lt;br&gt;施設分類：高齢者福祉施設 &lt;br&gt;TEL：0972-24-3080&lt;br&gt;：種別：介護老人保健施設&lt;br&gt;：事業者：(医)長門莫記念会&lt;br&gt;：&lt;br&gt;</v>
      </c>
      <c r="AI585" s="255" t="s">
        <v>4184</v>
      </c>
      <c r="AJ585" s="253" t="str">
        <f t="shared" si="118"/>
        <v>FFFFFFFF</v>
      </c>
      <c r="AK585" s="253" t="s">
        <v>4185</v>
      </c>
      <c r="AL585" s="265">
        <f t="shared" si="119"/>
        <v>1</v>
      </c>
      <c r="AM585" s="253" t="s">
        <v>4186</v>
      </c>
      <c r="AN585" s="253" t="s">
        <v>4187</v>
      </c>
      <c r="AO585" s="254">
        <f t="shared" si="122"/>
        <v>0</v>
      </c>
      <c r="AP585" s="253" t="s">
        <v>4188</v>
      </c>
      <c r="AQ585" s="74" t="str">
        <f t="shared" si="127"/>
        <v>https://cyberjapandata.gsi.go.jp/portal/sys/v4/symbols/507.png</v>
      </c>
      <c r="AR585" s="254" t="s">
        <v>4189</v>
      </c>
      <c r="AS585" s="254" t="s">
        <v>4190</v>
      </c>
      <c r="AT585" s="265">
        <f t="shared" si="128"/>
        <v>131.88177919038</v>
      </c>
      <c r="AU585" s="254" t="s">
        <v>4191</v>
      </c>
      <c r="AV585" s="265">
        <f t="shared" si="129"/>
        <v>32.958810102176798</v>
      </c>
      <c r="AW585" s="254" t="s">
        <v>4192</v>
      </c>
      <c r="AX585" s="254" t="s">
        <v>4193</v>
      </c>
      <c r="AY585" s="244" t="str">
        <f t="shared" si="123"/>
        <v>&lt;Placemark&gt;&lt;name&gt;高福-46：介護老人保健施設　鶴望野&lt;/name&gt;&lt;Snippet maxLines="0"&gt;&lt;/Snippet&gt;&lt;description&gt;&lt;![CDATA[名称：高福-46：介護老人保健施設　鶴望野&lt;br&gt;住所：佐伯市鶴岡町1丁目11番59号&lt;br&gt;施設分類：高齢者福祉施設 &lt;br&gt;TEL：0972-24-3080&lt;br&gt;：種別：介護老人保健施設&lt;br&gt;：事業者：(医)長門莫記念会&lt;br&gt;：&lt;br&gt;]]&gt;&lt;/description&gt;&lt;Style&gt;&lt;IconStyle&gt;&lt;color&gt;FFFFFFFF&lt;/color&gt;&lt;scale&gt;1&lt;/scale&gt;&lt;heading&gt;0&lt;/heading&gt;&lt;Icon&gt;&lt;href&gt;https://cyberjapandata.gsi.go.jp/portal/sys/v4/symbols/507.png&lt;/href&gt;&lt;/Icon&gt;&lt;/IconStyle&gt;&lt;/Style&gt;&lt;Point&gt;&lt;coordinates&gt;131.88177919038,32.9588101021768&lt;/coordinates&gt;&lt;/Point&gt;&lt;/Placemark&gt;</v>
      </c>
    </row>
    <row r="586" spans="1:51" ht="27">
      <c r="A586" s="198">
        <v>581</v>
      </c>
      <c r="B586" s="211" t="s">
        <v>5035</v>
      </c>
      <c r="C586" s="4" t="str">
        <f t="shared" si="120"/>
        <v>名称：高福-47：南海医療センター　附属介護老人保健施設&lt;br&gt;住所：佐伯市常盤西町12番6号&lt;br&gt;施設分類：高齢者福祉施設 &lt;br&gt;TEL：0972-20-5090&lt;br&gt;：種別：介護老人保健施設&lt;br&gt;：事業者：(独)地域医療機能推進機構&lt;br&gt;：&lt;br&gt;</v>
      </c>
      <c r="D586" s="211"/>
      <c r="E586" s="202"/>
      <c r="F586" s="202" t="s">
        <v>4871</v>
      </c>
      <c r="G586" s="202">
        <v>32.965929623936297</v>
      </c>
      <c r="H586" s="202">
        <v>131.90101449820801</v>
      </c>
      <c r="I586" s="202" t="s">
        <v>3686</v>
      </c>
      <c r="J586" s="202" t="s">
        <v>3871</v>
      </c>
      <c r="K586" s="240" t="s">
        <v>1361</v>
      </c>
      <c r="L586" s="240" t="s">
        <v>3918</v>
      </c>
      <c r="M586" s="240" t="s">
        <v>3962</v>
      </c>
      <c r="N586" s="240"/>
      <c r="O586" s="4" t="s">
        <v>4344</v>
      </c>
      <c r="P586" s="246">
        <v>1</v>
      </c>
      <c r="Q586" s="246"/>
      <c r="R586" s="246" t="str">
        <f t="shared" si="117"/>
        <v>FFFFFFFF</v>
      </c>
      <c r="S586" s="202">
        <v>100</v>
      </c>
      <c r="T586" s="202">
        <v>100</v>
      </c>
      <c r="U586" s="202">
        <v>100</v>
      </c>
      <c r="V586" s="202">
        <v>100</v>
      </c>
      <c r="X586" s="242"/>
      <c r="Z586" s="239">
        <f t="shared" si="121"/>
        <v>0</v>
      </c>
      <c r="AA586" s="253" t="s">
        <v>4179</v>
      </c>
      <c r="AB586" s="265" t="str">
        <f t="shared" si="124"/>
        <v>高福-47：南海医療センター　附属介護老人保健施設</v>
      </c>
      <c r="AC586" s="254" t="s">
        <v>4194</v>
      </c>
      <c r="AD586" s="254" t="s">
        <v>4181</v>
      </c>
      <c r="AE586" s="254">
        <f t="shared" si="125"/>
        <v>0</v>
      </c>
      <c r="AF586" s="254" t="s">
        <v>4182</v>
      </c>
      <c r="AG586" s="254" t="s">
        <v>4183</v>
      </c>
      <c r="AH586" s="74" t="str">
        <f t="shared" si="126"/>
        <v>名称：高福-47：南海医療センター　附属介護老人保健施設&lt;br&gt;住所：佐伯市常盤西町12番6号&lt;br&gt;施設分類：高齢者福祉施設 &lt;br&gt;TEL：0972-20-5090&lt;br&gt;：種別：介護老人保健施設&lt;br&gt;：事業者：(独)地域医療機能推進機構&lt;br&gt;：&lt;br&gt;</v>
      </c>
      <c r="AI586" s="255" t="s">
        <v>4184</v>
      </c>
      <c r="AJ586" s="253" t="str">
        <f t="shared" si="118"/>
        <v>FFFFFFFF</v>
      </c>
      <c r="AK586" s="253" t="s">
        <v>4185</v>
      </c>
      <c r="AL586" s="265">
        <f t="shared" si="119"/>
        <v>1</v>
      </c>
      <c r="AM586" s="253" t="s">
        <v>4186</v>
      </c>
      <c r="AN586" s="253" t="s">
        <v>4187</v>
      </c>
      <c r="AO586" s="254">
        <f t="shared" si="122"/>
        <v>0</v>
      </c>
      <c r="AP586" s="253" t="s">
        <v>4188</v>
      </c>
      <c r="AQ586" s="74" t="str">
        <f t="shared" si="127"/>
        <v>https://cyberjapandata.gsi.go.jp/portal/sys/v4/symbols/507.png</v>
      </c>
      <c r="AR586" s="254" t="s">
        <v>4189</v>
      </c>
      <c r="AS586" s="254" t="s">
        <v>4190</v>
      </c>
      <c r="AT586" s="265">
        <f t="shared" si="128"/>
        <v>131.90101449820801</v>
      </c>
      <c r="AU586" s="254" t="s">
        <v>4191</v>
      </c>
      <c r="AV586" s="265">
        <f t="shared" si="129"/>
        <v>32.965929623936297</v>
      </c>
      <c r="AW586" s="254" t="s">
        <v>4192</v>
      </c>
      <c r="AX586" s="254" t="s">
        <v>4193</v>
      </c>
      <c r="AY586" s="244" t="str">
        <f t="shared" si="123"/>
        <v>&lt;Placemark&gt;&lt;name&gt;高福-47：南海医療センター　附属介護老人保健施設&lt;/name&gt;&lt;Snippet maxLines="0"&gt;&lt;/Snippet&gt;&lt;description&gt;&lt;![CDATA[名称：高福-47：南海医療センター　附属介護老人保健施設&lt;br&gt;住所：佐伯市常盤西町12番6号&lt;br&gt;施設分類：高齢者福祉施設 &lt;br&gt;TEL：0972-20-5090&lt;br&gt;：種別：介護老人保健施設&lt;br&gt;：事業者：(独)地域医療機能推進機構&lt;br&gt;：&lt;br&gt;]]&gt;&lt;/description&gt;&lt;Style&gt;&lt;IconStyle&gt;&lt;color&gt;FFFFFFFF&lt;/color&gt;&lt;scale&gt;1&lt;/scale&gt;&lt;heading&gt;0&lt;/heading&gt;&lt;Icon&gt;&lt;href&gt;https://cyberjapandata.gsi.go.jp/portal/sys/v4/symbols/507.png&lt;/href&gt;&lt;/Icon&gt;&lt;/IconStyle&gt;&lt;/Style&gt;&lt;Point&gt;&lt;coordinates&gt;131.901014498208,32.9659296239363&lt;/coordinates&gt;&lt;/Point&gt;&lt;/Placemark&gt;</v>
      </c>
    </row>
    <row r="587" spans="1:51">
      <c r="A587" s="198">
        <v>582</v>
      </c>
      <c r="B587" s="211" t="s">
        <v>5034</v>
      </c>
      <c r="C587" s="4" t="str">
        <f t="shared" si="120"/>
        <v>名称：高福-48：介護老人保健施設和の風&lt;br&gt;住所：佐伯市大字池田２２６０－１&lt;br&gt;施設分類：高齢者福祉施設 &lt;br&gt;TEL：0972-24-1201&lt;br&gt;：種別：介護老人保健施設&lt;br&gt;：事業者：(医)長門莫記念会&lt;br&gt;：&lt;br&gt;</v>
      </c>
      <c r="D587" s="211"/>
      <c r="E587" s="202"/>
      <c r="F587" s="202" t="s">
        <v>4872</v>
      </c>
      <c r="G587" s="202">
        <v>32.945634467558101</v>
      </c>
      <c r="H587" s="202">
        <v>131.896842161135</v>
      </c>
      <c r="I587" s="202" t="s">
        <v>3686</v>
      </c>
      <c r="J587" s="202" t="s">
        <v>3872</v>
      </c>
      <c r="K587" s="240" t="s">
        <v>1362</v>
      </c>
      <c r="L587" s="240" t="s">
        <v>3918</v>
      </c>
      <c r="M587" s="240" t="s">
        <v>3956</v>
      </c>
      <c r="N587" s="240"/>
      <c r="O587" s="4" t="s">
        <v>4344</v>
      </c>
      <c r="P587" s="246">
        <v>1</v>
      </c>
      <c r="Q587" s="246"/>
      <c r="R587" s="246" t="str">
        <f t="shared" si="117"/>
        <v>FFFFFFFF</v>
      </c>
      <c r="S587" s="202">
        <v>100</v>
      </c>
      <c r="T587" s="202">
        <v>100</v>
      </c>
      <c r="U587" s="202">
        <v>100</v>
      </c>
      <c r="V587" s="202">
        <v>100</v>
      </c>
      <c r="X587" s="242"/>
      <c r="Z587" s="239">
        <f t="shared" si="121"/>
        <v>0</v>
      </c>
      <c r="AA587" s="253" t="s">
        <v>4179</v>
      </c>
      <c r="AB587" s="265" t="str">
        <f t="shared" si="124"/>
        <v>高福-48：介護老人保健施設和の風</v>
      </c>
      <c r="AC587" s="254" t="s">
        <v>4194</v>
      </c>
      <c r="AD587" s="254" t="s">
        <v>4181</v>
      </c>
      <c r="AE587" s="254">
        <f t="shared" si="125"/>
        <v>0</v>
      </c>
      <c r="AF587" s="254" t="s">
        <v>4182</v>
      </c>
      <c r="AG587" s="254" t="s">
        <v>4183</v>
      </c>
      <c r="AH587" s="74" t="str">
        <f t="shared" si="126"/>
        <v>名称：高福-48：介護老人保健施設和の風&lt;br&gt;住所：佐伯市大字池田２２６０－１&lt;br&gt;施設分類：高齢者福祉施設 &lt;br&gt;TEL：0972-24-1201&lt;br&gt;：種別：介護老人保健施設&lt;br&gt;：事業者：(医)長門莫記念会&lt;br&gt;：&lt;br&gt;</v>
      </c>
      <c r="AI587" s="255" t="s">
        <v>4184</v>
      </c>
      <c r="AJ587" s="253" t="str">
        <f t="shared" si="118"/>
        <v>FFFFFFFF</v>
      </c>
      <c r="AK587" s="253" t="s">
        <v>4185</v>
      </c>
      <c r="AL587" s="265">
        <f t="shared" si="119"/>
        <v>1</v>
      </c>
      <c r="AM587" s="253" t="s">
        <v>4186</v>
      </c>
      <c r="AN587" s="253" t="s">
        <v>4187</v>
      </c>
      <c r="AO587" s="254">
        <f t="shared" si="122"/>
        <v>0</v>
      </c>
      <c r="AP587" s="253" t="s">
        <v>4188</v>
      </c>
      <c r="AQ587" s="74" t="str">
        <f t="shared" si="127"/>
        <v>https://cyberjapandata.gsi.go.jp/portal/sys/v4/symbols/507.png</v>
      </c>
      <c r="AR587" s="254" t="s">
        <v>4189</v>
      </c>
      <c r="AS587" s="254" t="s">
        <v>4190</v>
      </c>
      <c r="AT587" s="265">
        <f t="shared" si="128"/>
        <v>131.896842161135</v>
      </c>
      <c r="AU587" s="254" t="s">
        <v>4191</v>
      </c>
      <c r="AV587" s="265">
        <f t="shared" si="129"/>
        <v>32.945634467558101</v>
      </c>
      <c r="AW587" s="254" t="s">
        <v>4192</v>
      </c>
      <c r="AX587" s="254" t="s">
        <v>4193</v>
      </c>
      <c r="AY587" s="244" t="str">
        <f t="shared" si="123"/>
        <v>&lt;Placemark&gt;&lt;name&gt;高福-48：介護老人保健施設和の風&lt;/name&gt;&lt;Snippet maxLines="0"&gt;&lt;/Snippet&gt;&lt;description&gt;&lt;![CDATA[名称：高福-48：介護老人保健施設和の風&lt;br&gt;住所：佐伯市大字池田２２６０－１&lt;br&gt;施設分類：高齢者福祉施設 &lt;br&gt;TEL：0972-24-1201&lt;br&gt;：種別：介護老人保健施設&lt;br&gt;：事業者：(医)長門莫記念会&lt;br&gt;：&lt;br&gt;]]&gt;&lt;/description&gt;&lt;Style&gt;&lt;IconStyle&gt;&lt;color&gt;FFFFFFFF&lt;/color&gt;&lt;scale&gt;1&lt;/scale&gt;&lt;heading&gt;0&lt;/heading&gt;&lt;Icon&gt;&lt;href&gt;https://cyberjapandata.gsi.go.jp/portal/sys/v4/symbols/507.png&lt;/href&gt;&lt;/Icon&gt;&lt;/IconStyle&gt;&lt;/Style&gt;&lt;Point&gt;&lt;coordinates&gt;131.896842161135,32.9456344675581&lt;/coordinates&gt;&lt;/Point&gt;&lt;/Placemark&gt;</v>
      </c>
    </row>
    <row r="588" spans="1:51">
      <c r="A588" s="198">
        <v>583</v>
      </c>
      <c r="B588" s="211" t="s">
        <v>5033</v>
      </c>
      <c r="C588" s="4" t="str">
        <f t="shared" si="120"/>
        <v>名称：高福-49：介護老人保健施設ユニット鶴見の太陽&lt;br&gt;住所：佐伯市鶴見大字沖松浦51番地&lt;br&gt;施設分類：高齢者福祉施設 &lt;br&gt;TEL：0972-33-1501&lt;br&gt;：種別：介護老人保健施設&lt;br&gt;：事業者：(医)小寺会&lt;br&gt;：&lt;br&gt;</v>
      </c>
      <c r="D588" s="211"/>
      <c r="E588" s="245"/>
      <c r="F588" s="202" t="s">
        <v>4873</v>
      </c>
      <c r="G588" s="202">
        <v>32.941628811117603</v>
      </c>
      <c r="H588" s="202">
        <v>131.962295701084</v>
      </c>
      <c r="I588" s="245" t="s">
        <v>3686</v>
      </c>
      <c r="J588" s="245" t="s">
        <v>19</v>
      </c>
      <c r="K588" s="240" t="s">
        <v>1363</v>
      </c>
      <c r="L588" s="240" t="s">
        <v>3918</v>
      </c>
      <c r="M588" s="240" t="s">
        <v>3951</v>
      </c>
      <c r="N588" s="240"/>
      <c r="O588" s="4" t="s">
        <v>4344</v>
      </c>
      <c r="P588" s="246">
        <v>1</v>
      </c>
      <c r="Q588" s="246"/>
      <c r="R588" s="246" t="str">
        <f t="shared" si="117"/>
        <v>FFFFFFFF</v>
      </c>
      <c r="S588" s="202">
        <v>100</v>
      </c>
      <c r="T588" s="202">
        <v>100</v>
      </c>
      <c r="U588" s="202">
        <v>100</v>
      </c>
      <c r="V588" s="202">
        <v>100</v>
      </c>
      <c r="X588" s="242"/>
      <c r="Z588" s="239">
        <f t="shared" si="121"/>
        <v>0</v>
      </c>
      <c r="AA588" s="253" t="s">
        <v>4179</v>
      </c>
      <c r="AB588" s="265" t="str">
        <f t="shared" si="124"/>
        <v>高福-49：介護老人保健施設ユニット鶴見の太陽</v>
      </c>
      <c r="AC588" s="254" t="s">
        <v>4194</v>
      </c>
      <c r="AD588" s="254" t="s">
        <v>4181</v>
      </c>
      <c r="AE588" s="254">
        <f t="shared" si="125"/>
        <v>0</v>
      </c>
      <c r="AF588" s="254" t="s">
        <v>4182</v>
      </c>
      <c r="AG588" s="254" t="s">
        <v>4183</v>
      </c>
      <c r="AH588" s="74" t="str">
        <f t="shared" si="126"/>
        <v>名称：高福-49：介護老人保健施設ユニット鶴見の太陽&lt;br&gt;住所：佐伯市鶴見大字沖松浦51番地&lt;br&gt;施設分類：高齢者福祉施設 &lt;br&gt;TEL：0972-33-1501&lt;br&gt;：種別：介護老人保健施設&lt;br&gt;：事業者：(医)小寺会&lt;br&gt;：&lt;br&gt;</v>
      </c>
      <c r="AI588" s="255" t="s">
        <v>4184</v>
      </c>
      <c r="AJ588" s="253" t="str">
        <f t="shared" si="118"/>
        <v>FFFFFFFF</v>
      </c>
      <c r="AK588" s="253" t="s">
        <v>4185</v>
      </c>
      <c r="AL588" s="265">
        <f t="shared" si="119"/>
        <v>1</v>
      </c>
      <c r="AM588" s="253" t="s">
        <v>4186</v>
      </c>
      <c r="AN588" s="253" t="s">
        <v>4187</v>
      </c>
      <c r="AO588" s="254">
        <f t="shared" si="122"/>
        <v>0</v>
      </c>
      <c r="AP588" s="253" t="s">
        <v>4188</v>
      </c>
      <c r="AQ588" s="74" t="str">
        <f t="shared" si="127"/>
        <v>https://cyberjapandata.gsi.go.jp/portal/sys/v4/symbols/507.png</v>
      </c>
      <c r="AR588" s="254" t="s">
        <v>4189</v>
      </c>
      <c r="AS588" s="254" t="s">
        <v>4190</v>
      </c>
      <c r="AT588" s="265">
        <f t="shared" si="128"/>
        <v>131.962295701084</v>
      </c>
      <c r="AU588" s="254" t="s">
        <v>4191</v>
      </c>
      <c r="AV588" s="265">
        <f t="shared" si="129"/>
        <v>32.941628811117603</v>
      </c>
      <c r="AW588" s="254" t="s">
        <v>4192</v>
      </c>
      <c r="AX588" s="254" t="s">
        <v>4193</v>
      </c>
      <c r="AY588" s="244" t="str">
        <f t="shared" si="123"/>
        <v>&lt;Placemark&gt;&lt;name&gt;高福-49：介護老人保健施設ユニット鶴見の太陽&lt;/name&gt;&lt;Snippet maxLines="0"&gt;&lt;/Snippet&gt;&lt;description&gt;&lt;![CDATA[名称：高福-49：介護老人保健施設ユニット鶴見の太陽&lt;br&gt;住所：佐伯市鶴見大字沖松浦51番地&lt;br&gt;施設分類：高齢者福祉施設 &lt;br&gt;TEL：0972-33-1501&lt;br&gt;：種別：介護老人保健施設&lt;br&gt;：事業者：(医)小寺会&lt;br&gt;：&lt;br&gt;]]&gt;&lt;/description&gt;&lt;Style&gt;&lt;IconStyle&gt;&lt;color&gt;FFFFFFFF&lt;/color&gt;&lt;scale&gt;1&lt;/scale&gt;&lt;heading&gt;0&lt;/heading&gt;&lt;Icon&gt;&lt;href&gt;https://cyberjapandata.gsi.go.jp/portal/sys/v4/symbols/507.png&lt;/href&gt;&lt;/Icon&gt;&lt;/IconStyle&gt;&lt;/Style&gt;&lt;Point&gt;&lt;coordinates&gt;131.962295701084,32.9416288111176&lt;/coordinates&gt;&lt;/Point&gt;&lt;/Placemark&gt;</v>
      </c>
    </row>
    <row r="589" spans="1:51">
      <c r="A589" s="198">
        <v>584</v>
      </c>
      <c r="B589" s="264" t="s">
        <v>5032</v>
      </c>
      <c r="C589" s="4" t="str">
        <f t="shared" si="120"/>
        <v>名称：高福-50：介護老人保健施設鶴見の太陽&lt;br&gt;住所：佐伯市鶴見大字沖松浦51番地&lt;br&gt;施設分類：高齢者福祉施設 &lt;br&gt;TEL：0972-33-1501&lt;br&gt;：種別：介護老人保健施設&lt;br&gt;：事業者：(医)小寺会&lt;br&gt;：&lt;br&gt;</v>
      </c>
      <c r="D589" s="211"/>
      <c r="E589" s="245"/>
      <c r="F589" s="202" t="s">
        <v>4874</v>
      </c>
      <c r="G589" s="202">
        <v>32.941659371577003</v>
      </c>
      <c r="H589" s="202">
        <v>131.962535374309</v>
      </c>
      <c r="I589" s="245" t="s">
        <v>3686</v>
      </c>
      <c r="J589" s="245" t="s">
        <v>19</v>
      </c>
      <c r="K589" s="240" t="s">
        <v>1363</v>
      </c>
      <c r="L589" s="240" t="s">
        <v>3918</v>
      </c>
      <c r="M589" s="240" t="s">
        <v>3951</v>
      </c>
      <c r="N589" s="240"/>
      <c r="O589" s="4" t="s">
        <v>4344</v>
      </c>
      <c r="P589" s="246">
        <v>1</v>
      </c>
      <c r="Q589" s="246"/>
      <c r="R589" s="246" t="str">
        <f t="shared" si="117"/>
        <v>FFFFFFFF</v>
      </c>
      <c r="S589" s="202">
        <v>100</v>
      </c>
      <c r="T589" s="202">
        <v>100</v>
      </c>
      <c r="U589" s="202">
        <v>100</v>
      </c>
      <c r="V589" s="202">
        <v>100</v>
      </c>
      <c r="X589" s="242"/>
      <c r="Z589" s="239">
        <f t="shared" si="121"/>
        <v>0</v>
      </c>
      <c r="AA589" s="253" t="s">
        <v>4179</v>
      </c>
      <c r="AB589" s="265" t="str">
        <f t="shared" si="124"/>
        <v>高福-50：介護老人保健施設鶴見の太陽</v>
      </c>
      <c r="AC589" s="254" t="s">
        <v>4194</v>
      </c>
      <c r="AD589" s="254" t="s">
        <v>4181</v>
      </c>
      <c r="AE589" s="254">
        <f t="shared" si="125"/>
        <v>0</v>
      </c>
      <c r="AF589" s="254" t="s">
        <v>4182</v>
      </c>
      <c r="AG589" s="254" t="s">
        <v>4183</v>
      </c>
      <c r="AH589" s="74" t="str">
        <f t="shared" si="126"/>
        <v>名称：高福-50：介護老人保健施設鶴見の太陽&lt;br&gt;住所：佐伯市鶴見大字沖松浦51番地&lt;br&gt;施設分類：高齢者福祉施設 &lt;br&gt;TEL：0972-33-1501&lt;br&gt;：種別：介護老人保健施設&lt;br&gt;：事業者：(医)小寺会&lt;br&gt;：&lt;br&gt;</v>
      </c>
      <c r="AI589" s="255" t="s">
        <v>4184</v>
      </c>
      <c r="AJ589" s="253" t="str">
        <f t="shared" si="118"/>
        <v>FFFFFFFF</v>
      </c>
      <c r="AK589" s="253" t="s">
        <v>4185</v>
      </c>
      <c r="AL589" s="265">
        <f t="shared" si="119"/>
        <v>1</v>
      </c>
      <c r="AM589" s="253" t="s">
        <v>4186</v>
      </c>
      <c r="AN589" s="253" t="s">
        <v>4187</v>
      </c>
      <c r="AO589" s="254">
        <f t="shared" si="122"/>
        <v>0</v>
      </c>
      <c r="AP589" s="253" t="s">
        <v>4188</v>
      </c>
      <c r="AQ589" s="74" t="str">
        <f t="shared" si="127"/>
        <v>https://cyberjapandata.gsi.go.jp/portal/sys/v4/symbols/507.png</v>
      </c>
      <c r="AR589" s="254" t="s">
        <v>4189</v>
      </c>
      <c r="AS589" s="254" t="s">
        <v>4190</v>
      </c>
      <c r="AT589" s="265">
        <f t="shared" si="128"/>
        <v>131.962535374309</v>
      </c>
      <c r="AU589" s="254" t="s">
        <v>4191</v>
      </c>
      <c r="AV589" s="265">
        <f t="shared" si="129"/>
        <v>32.941659371577003</v>
      </c>
      <c r="AW589" s="254" t="s">
        <v>4192</v>
      </c>
      <c r="AX589" s="254" t="s">
        <v>4193</v>
      </c>
      <c r="AY589" s="244" t="str">
        <f t="shared" si="123"/>
        <v>&lt;Placemark&gt;&lt;name&gt;高福-50：介護老人保健施設鶴見の太陽&lt;/name&gt;&lt;Snippet maxLines="0"&gt;&lt;/Snippet&gt;&lt;description&gt;&lt;![CDATA[名称：高福-50：介護老人保健施設鶴見の太陽&lt;br&gt;住所：佐伯市鶴見大字沖松浦51番地&lt;br&gt;施設分類：高齢者福祉施設 &lt;br&gt;TEL：0972-33-1501&lt;br&gt;：種別：介護老人保健施設&lt;br&gt;：事業者：(医)小寺会&lt;br&gt;：&lt;br&gt;]]&gt;&lt;/description&gt;&lt;Style&gt;&lt;IconStyle&gt;&lt;color&gt;FFFFFFFF&lt;/color&gt;&lt;scale&gt;1&lt;/scale&gt;&lt;heading&gt;0&lt;/heading&gt;&lt;Icon&gt;&lt;href&gt;https://cyberjapandata.gsi.go.jp/portal/sys/v4/symbols/507.png&lt;/href&gt;&lt;/Icon&gt;&lt;/IconStyle&gt;&lt;/Style&gt;&lt;Point&gt;&lt;coordinates&gt;131.962535374309,32.941659371577&lt;/coordinates&gt;&lt;/Point&gt;&lt;/Placemark&gt;</v>
      </c>
    </row>
    <row r="590" spans="1:51">
      <c r="A590" s="198">
        <v>585</v>
      </c>
      <c r="B590" s="264" t="s">
        <v>5031</v>
      </c>
      <c r="C590" s="4" t="str">
        <f t="shared" si="120"/>
        <v>名称：高福-51：介護予防センター　愛情苑八幡&lt;br&gt;住所：佐伯市大字海崎戸穴619-9&lt;br&gt;施設分類：高齢者福祉施設 &lt;br&gt;TEL：0972-27-5533&lt;br&gt;：種別：通所介護(デイサービス)&lt;br&gt;：事業者：(社福)長陽会&lt;br&gt;：&lt;br&gt;</v>
      </c>
      <c r="D590" s="211"/>
      <c r="E590" s="202"/>
      <c r="F590" s="202" t="s">
        <v>4875</v>
      </c>
      <c r="G590" s="202">
        <v>32.999621754795498</v>
      </c>
      <c r="H590" s="202">
        <v>131.88895636824699</v>
      </c>
      <c r="I590" s="202" t="s">
        <v>3686</v>
      </c>
      <c r="J590" s="202" t="s">
        <v>974</v>
      </c>
      <c r="K590" s="240" t="s">
        <v>1364</v>
      </c>
      <c r="L590" s="240" t="s">
        <v>3919</v>
      </c>
      <c r="M590" s="240" t="s">
        <v>3950</v>
      </c>
      <c r="N590" s="240"/>
      <c r="O590" s="4" t="s">
        <v>4344</v>
      </c>
      <c r="P590" s="246">
        <v>1</v>
      </c>
      <c r="Q590" s="246"/>
      <c r="R590" s="246" t="str">
        <f t="shared" si="117"/>
        <v>FFFFFFFF</v>
      </c>
      <c r="S590" s="202">
        <v>100</v>
      </c>
      <c r="T590" s="202">
        <v>100</v>
      </c>
      <c r="U590" s="202">
        <v>100</v>
      </c>
      <c r="V590" s="202">
        <v>100</v>
      </c>
      <c r="X590" s="242"/>
      <c r="Z590" s="239">
        <f t="shared" si="121"/>
        <v>0</v>
      </c>
      <c r="AA590" s="253" t="s">
        <v>4179</v>
      </c>
      <c r="AB590" s="265" t="str">
        <f t="shared" si="124"/>
        <v>高福-51：介護予防センター　愛情苑八幡</v>
      </c>
      <c r="AC590" s="254" t="s">
        <v>4194</v>
      </c>
      <c r="AD590" s="254" t="s">
        <v>4181</v>
      </c>
      <c r="AE590" s="254">
        <f t="shared" si="125"/>
        <v>0</v>
      </c>
      <c r="AF590" s="254" t="s">
        <v>4182</v>
      </c>
      <c r="AG590" s="254" t="s">
        <v>4183</v>
      </c>
      <c r="AH590" s="74" t="str">
        <f t="shared" si="126"/>
        <v>名称：高福-51：介護予防センター　愛情苑八幡&lt;br&gt;住所：佐伯市大字海崎戸穴619-9&lt;br&gt;施設分類：高齢者福祉施設 &lt;br&gt;TEL：0972-27-5533&lt;br&gt;：種別：通所介護(デイサービス)&lt;br&gt;：事業者：(社福)長陽会&lt;br&gt;：&lt;br&gt;</v>
      </c>
      <c r="AI590" s="255" t="s">
        <v>4184</v>
      </c>
      <c r="AJ590" s="253" t="str">
        <f t="shared" si="118"/>
        <v>FFFFFFFF</v>
      </c>
      <c r="AK590" s="253" t="s">
        <v>4185</v>
      </c>
      <c r="AL590" s="265">
        <f t="shared" si="119"/>
        <v>1</v>
      </c>
      <c r="AM590" s="253" t="s">
        <v>4186</v>
      </c>
      <c r="AN590" s="253" t="s">
        <v>4187</v>
      </c>
      <c r="AO590" s="254">
        <f t="shared" si="122"/>
        <v>0</v>
      </c>
      <c r="AP590" s="253" t="s">
        <v>4188</v>
      </c>
      <c r="AQ590" s="74" t="str">
        <f t="shared" si="127"/>
        <v>https://cyberjapandata.gsi.go.jp/portal/sys/v4/symbols/507.png</v>
      </c>
      <c r="AR590" s="254" t="s">
        <v>4189</v>
      </c>
      <c r="AS590" s="254" t="s">
        <v>4190</v>
      </c>
      <c r="AT590" s="265">
        <f t="shared" si="128"/>
        <v>131.88895636824699</v>
      </c>
      <c r="AU590" s="254" t="s">
        <v>4191</v>
      </c>
      <c r="AV590" s="265">
        <f t="shared" si="129"/>
        <v>32.999621754795498</v>
      </c>
      <c r="AW590" s="254" t="s">
        <v>4192</v>
      </c>
      <c r="AX590" s="254" t="s">
        <v>4193</v>
      </c>
      <c r="AY590" s="244" t="str">
        <f t="shared" si="123"/>
        <v>&lt;Placemark&gt;&lt;name&gt;高福-51：介護予防センター　愛情苑八幡&lt;/name&gt;&lt;Snippet maxLines="0"&gt;&lt;/Snippet&gt;&lt;description&gt;&lt;![CDATA[名称：高福-51：介護予防センター　愛情苑八幡&lt;br&gt;住所：佐伯市大字海崎戸穴619-9&lt;br&gt;施設分類：高齢者福祉施設 &lt;br&gt;TEL：0972-27-5533&lt;br&gt;：種別：通所介護(デイサービス)&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131.888956368247,32.9996217547955&lt;/coordinates&gt;&lt;/Point&gt;&lt;/Placemark&gt;</v>
      </c>
    </row>
    <row r="591" spans="1:51">
      <c r="A591" s="198">
        <v>586</v>
      </c>
      <c r="B591" s="264" t="s">
        <v>5030</v>
      </c>
      <c r="C591" s="4" t="str">
        <f t="shared" si="120"/>
        <v>名称：高福-52：デイサービスセンター　愛情苑&lt;br&gt;住所：佐伯市大字長良4954番地&lt;br&gt;施設分類：高齢者福祉施設 &lt;br&gt;TEL：0972-28-3321&lt;br&gt;：種別：通所介護(デイサービス)&lt;br&gt;：事業者：(社福)長陽会&lt;br&gt;：&lt;br&gt;</v>
      </c>
      <c r="D591" s="211"/>
      <c r="E591" s="202"/>
      <c r="F591" s="202" t="s">
        <v>4876</v>
      </c>
      <c r="G591" s="202">
        <v>32.936524080033102</v>
      </c>
      <c r="H591" s="202">
        <v>131.911926927058</v>
      </c>
      <c r="I591" s="202" t="s">
        <v>3686</v>
      </c>
      <c r="J591" s="202" t="s">
        <v>3217</v>
      </c>
      <c r="K591" s="240" t="s">
        <v>1365</v>
      </c>
      <c r="L591" s="240" t="s">
        <v>3919</v>
      </c>
      <c r="M591" s="240" t="s">
        <v>3950</v>
      </c>
      <c r="N591" s="240"/>
      <c r="O591" s="4" t="s">
        <v>4344</v>
      </c>
      <c r="P591" s="246">
        <v>1</v>
      </c>
      <c r="Q591" s="246"/>
      <c r="R591" s="246" t="str">
        <f t="shared" si="117"/>
        <v>FFFFFFFF</v>
      </c>
      <c r="S591" s="202">
        <v>100</v>
      </c>
      <c r="T591" s="202">
        <v>100</v>
      </c>
      <c r="U591" s="202">
        <v>100</v>
      </c>
      <c r="V591" s="202">
        <v>100</v>
      </c>
      <c r="X591" s="242"/>
      <c r="Z591" s="239">
        <f t="shared" si="121"/>
        <v>0</v>
      </c>
      <c r="AA591" s="253" t="s">
        <v>4179</v>
      </c>
      <c r="AB591" s="265" t="str">
        <f t="shared" si="124"/>
        <v>高福-52：デイサービスセンター　愛情苑</v>
      </c>
      <c r="AC591" s="254" t="s">
        <v>4194</v>
      </c>
      <c r="AD591" s="254" t="s">
        <v>4181</v>
      </c>
      <c r="AE591" s="254">
        <f t="shared" si="125"/>
        <v>0</v>
      </c>
      <c r="AF591" s="254" t="s">
        <v>4182</v>
      </c>
      <c r="AG591" s="254" t="s">
        <v>4183</v>
      </c>
      <c r="AH591" s="74" t="str">
        <f t="shared" si="126"/>
        <v>名称：高福-52：デイサービスセンター　愛情苑&lt;br&gt;住所：佐伯市大字長良4954番地&lt;br&gt;施設分類：高齢者福祉施設 &lt;br&gt;TEL：0972-28-3321&lt;br&gt;：種別：通所介護(デイサービス)&lt;br&gt;：事業者：(社福)長陽会&lt;br&gt;：&lt;br&gt;</v>
      </c>
      <c r="AI591" s="255" t="s">
        <v>4184</v>
      </c>
      <c r="AJ591" s="253" t="str">
        <f t="shared" si="118"/>
        <v>FFFFFFFF</v>
      </c>
      <c r="AK591" s="253" t="s">
        <v>4185</v>
      </c>
      <c r="AL591" s="265">
        <f t="shared" si="119"/>
        <v>1</v>
      </c>
      <c r="AM591" s="253" t="s">
        <v>4186</v>
      </c>
      <c r="AN591" s="253" t="s">
        <v>4187</v>
      </c>
      <c r="AO591" s="254">
        <f t="shared" si="122"/>
        <v>0</v>
      </c>
      <c r="AP591" s="253" t="s">
        <v>4188</v>
      </c>
      <c r="AQ591" s="74" t="str">
        <f t="shared" si="127"/>
        <v>https://cyberjapandata.gsi.go.jp/portal/sys/v4/symbols/507.png</v>
      </c>
      <c r="AR591" s="254" t="s">
        <v>4189</v>
      </c>
      <c r="AS591" s="254" t="s">
        <v>4190</v>
      </c>
      <c r="AT591" s="265">
        <f t="shared" si="128"/>
        <v>131.911926927058</v>
      </c>
      <c r="AU591" s="254" t="s">
        <v>4191</v>
      </c>
      <c r="AV591" s="265">
        <f t="shared" si="129"/>
        <v>32.936524080033102</v>
      </c>
      <c r="AW591" s="254" t="s">
        <v>4192</v>
      </c>
      <c r="AX591" s="254" t="s">
        <v>4193</v>
      </c>
      <c r="AY591" s="244" t="str">
        <f t="shared" si="123"/>
        <v>&lt;Placemark&gt;&lt;name&gt;高福-52：デイサービスセンター　愛情苑&lt;/name&gt;&lt;Snippet maxLines="0"&gt;&lt;/Snippet&gt;&lt;description&gt;&lt;![CDATA[名称：高福-52：デイサービスセンター　愛情苑&lt;br&gt;住所：佐伯市大字長良4954番地&lt;br&gt;施設分類：高齢者福祉施設 &lt;br&gt;TEL：0972-28-3321&lt;br&gt;：種別：通所介護(デイサービス)&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131.911926927058,32.9365240800331&lt;/coordinates&gt;&lt;/Point&gt;&lt;/Placemark&gt;</v>
      </c>
    </row>
    <row r="592" spans="1:51">
      <c r="A592" s="198">
        <v>587</v>
      </c>
      <c r="B592" s="264" t="s">
        <v>5029</v>
      </c>
      <c r="C592" s="4" t="str">
        <f t="shared" si="120"/>
        <v>名称：高福-53：介護予防センター　愛情苑女島&lt;br&gt;住所：佐伯市字女島6945番1&lt;br&gt;施設分類：高齢者福祉施設 &lt;br&gt;TEL：0972-25-1717&lt;br&gt;：種別：通所介護(デイサービス)&lt;br&gt;：事業者：(社福)長陽会&lt;br&gt;：&lt;br&gt;</v>
      </c>
      <c r="D592" s="211"/>
      <c r="E592" s="202"/>
      <c r="F592" s="202" t="s">
        <v>4877</v>
      </c>
      <c r="G592" s="202">
        <v>32.953937024522901</v>
      </c>
      <c r="H592" s="202">
        <v>131.908343976814</v>
      </c>
      <c r="I592" s="202" t="s">
        <v>3686</v>
      </c>
      <c r="J592" s="202" t="s">
        <v>978</v>
      </c>
      <c r="K592" s="240" t="s">
        <v>1366</v>
      </c>
      <c r="L592" s="240" t="s">
        <v>3919</v>
      </c>
      <c r="M592" s="240" t="s">
        <v>3950</v>
      </c>
      <c r="N592" s="240"/>
      <c r="O592" s="4" t="s">
        <v>4344</v>
      </c>
      <c r="P592" s="246">
        <v>1</v>
      </c>
      <c r="Q592" s="246"/>
      <c r="R592" s="246" t="str">
        <f t="shared" si="117"/>
        <v>FFFFFFFF</v>
      </c>
      <c r="S592" s="202">
        <v>100</v>
      </c>
      <c r="T592" s="202">
        <v>100</v>
      </c>
      <c r="U592" s="202">
        <v>100</v>
      </c>
      <c r="V592" s="202">
        <v>100</v>
      </c>
      <c r="X592" s="242"/>
      <c r="Z592" s="239">
        <f t="shared" si="121"/>
        <v>0</v>
      </c>
      <c r="AA592" s="253" t="s">
        <v>4179</v>
      </c>
      <c r="AB592" s="265" t="str">
        <f t="shared" si="124"/>
        <v>高福-53：介護予防センター　愛情苑女島</v>
      </c>
      <c r="AC592" s="254" t="s">
        <v>4194</v>
      </c>
      <c r="AD592" s="254" t="s">
        <v>4181</v>
      </c>
      <c r="AE592" s="254">
        <f t="shared" si="125"/>
        <v>0</v>
      </c>
      <c r="AF592" s="254" t="s">
        <v>4182</v>
      </c>
      <c r="AG592" s="254" t="s">
        <v>4183</v>
      </c>
      <c r="AH592" s="74" t="str">
        <f t="shared" si="126"/>
        <v>名称：高福-53：介護予防センター　愛情苑女島&lt;br&gt;住所：佐伯市字女島6945番1&lt;br&gt;施設分類：高齢者福祉施設 &lt;br&gt;TEL：0972-25-1717&lt;br&gt;：種別：通所介護(デイサービス)&lt;br&gt;：事業者：(社福)長陽会&lt;br&gt;：&lt;br&gt;</v>
      </c>
      <c r="AI592" s="255" t="s">
        <v>4184</v>
      </c>
      <c r="AJ592" s="253" t="str">
        <f t="shared" si="118"/>
        <v>FFFFFFFF</v>
      </c>
      <c r="AK592" s="253" t="s">
        <v>4185</v>
      </c>
      <c r="AL592" s="265">
        <f t="shared" si="119"/>
        <v>1</v>
      </c>
      <c r="AM592" s="253" t="s">
        <v>4186</v>
      </c>
      <c r="AN592" s="253" t="s">
        <v>4187</v>
      </c>
      <c r="AO592" s="254">
        <f t="shared" si="122"/>
        <v>0</v>
      </c>
      <c r="AP592" s="253" t="s">
        <v>4188</v>
      </c>
      <c r="AQ592" s="74" t="str">
        <f t="shared" si="127"/>
        <v>https://cyberjapandata.gsi.go.jp/portal/sys/v4/symbols/507.png</v>
      </c>
      <c r="AR592" s="254" t="s">
        <v>4189</v>
      </c>
      <c r="AS592" s="254" t="s">
        <v>4190</v>
      </c>
      <c r="AT592" s="265">
        <f t="shared" si="128"/>
        <v>131.908343976814</v>
      </c>
      <c r="AU592" s="254" t="s">
        <v>4191</v>
      </c>
      <c r="AV592" s="265">
        <f t="shared" si="129"/>
        <v>32.953937024522901</v>
      </c>
      <c r="AW592" s="254" t="s">
        <v>4192</v>
      </c>
      <c r="AX592" s="254" t="s">
        <v>4193</v>
      </c>
      <c r="AY592" s="244" t="str">
        <f t="shared" si="123"/>
        <v>&lt;Placemark&gt;&lt;name&gt;高福-53：介護予防センター　愛情苑女島&lt;/name&gt;&lt;Snippet maxLines="0"&gt;&lt;/Snippet&gt;&lt;description&gt;&lt;![CDATA[名称：高福-53：介護予防センター　愛情苑女島&lt;br&gt;住所：佐伯市字女島6945番1&lt;br&gt;施設分類：高齢者福祉施設 &lt;br&gt;TEL：0972-25-1717&lt;br&gt;：種別：通所介護(デイサービス)&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131.908343976814,32.9539370245229&lt;/coordinates&gt;&lt;/Point&gt;&lt;/Placemark&gt;</v>
      </c>
    </row>
    <row r="593" spans="1:51">
      <c r="A593" s="198">
        <v>588</v>
      </c>
      <c r="B593" s="264" t="s">
        <v>5028</v>
      </c>
      <c r="C593" s="4" t="str">
        <f t="shared" si="120"/>
        <v>名称：高福-54：介護予防センター　愛情苑鶴岡&lt;br&gt;住所：佐伯市上岡１２３７−８&lt;br&gt;施設分類：高齢者福祉施設 &lt;br&gt;TEL：0972-22-2255&lt;br&gt;：種別：通所介護(デイサービス)&lt;br&gt;：事業者：(社福)長陽会&lt;br&gt;：&lt;br&gt;</v>
      </c>
      <c r="D593" s="211"/>
      <c r="E593" s="202"/>
      <c r="F593" s="202" t="s">
        <v>4878</v>
      </c>
      <c r="G593" s="202">
        <v>32.957284242845297</v>
      </c>
      <c r="H593" s="202">
        <v>131.86482269393301</v>
      </c>
      <c r="I593" s="202" t="s">
        <v>3686</v>
      </c>
      <c r="J593" s="202" t="s">
        <v>3873</v>
      </c>
      <c r="K593" s="240" t="s">
        <v>1367</v>
      </c>
      <c r="L593" s="240" t="s">
        <v>3919</v>
      </c>
      <c r="M593" s="240" t="s">
        <v>3950</v>
      </c>
      <c r="N593" s="240"/>
      <c r="O593" s="4" t="s">
        <v>4344</v>
      </c>
      <c r="P593" s="246">
        <v>1</v>
      </c>
      <c r="Q593" s="246"/>
      <c r="R593" s="246" t="str">
        <f t="shared" si="117"/>
        <v>FFFFFFFF</v>
      </c>
      <c r="S593" s="202">
        <v>100</v>
      </c>
      <c r="T593" s="202">
        <v>100</v>
      </c>
      <c r="U593" s="202">
        <v>100</v>
      </c>
      <c r="V593" s="202">
        <v>100</v>
      </c>
      <c r="X593" s="242"/>
      <c r="Z593" s="239">
        <f t="shared" si="121"/>
        <v>0</v>
      </c>
      <c r="AA593" s="253" t="s">
        <v>4179</v>
      </c>
      <c r="AB593" s="265" t="str">
        <f t="shared" si="124"/>
        <v>高福-54：介護予防センター　愛情苑鶴岡</v>
      </c>
      <c r="AC593" s="254" t="s">
        <v>4194</v>
      </c>
      <c r="AD593" s="254" t="s">
        <v>4181</v>
      </c>
      <c r="AE593" s="254">
        <f t="shared" si="125"/>
        <v>0</v>
      </c>
      <c r="AF593" s="254" t="s">
        <v>4182</v>
      </c>
      <c r="AG593" s="254" t="s">
        <v>4183</v>
      </c>
      <c r="AH593" s="74" t="str">
        <f t="shared" si="126"/>
        <v>名称：高福-54：介護予防センター　愛情苑鶴岡&lt;br&gt;住所：佐伯市上岡１２３７−８&lt;br&gt;施設分類：高齢者福祉施設 &lt;br&gt;TEL：0972-22-2255&lt;br&gt;：種別：通所介護(デイサービス)&lt;br&gt;：事業者：(社福)長陽会&lt;br&gt;：&lt;br&gt;</v>
      </c>
      <c r="AI593" s="255" t="s">
        <v>4184</v>
      </c>
      <c r="AJ593" s="253" t="str">
        <f t="shared" si="118"/>
        <v>FFFFFFFF</v>
      </c>
      <c r="AK593" s="253" t="s">
        <v>4185</v>
      </c>
      <c r="AL593" s="265">
        <f t="shared" si="119"/>
        <v>1</v>
      </c>
      <c r="AM593" s="253" t="s">
        <v>4186</v>
      </c>
      <c r="AN593" s="253" t="s">
        <v>4187</v>
      </c>
      <c r="AO593" s="254">
        <f t="shared" si="122"/>
        <v>0</v>
      </c>
      <c r="AP593" s="253" t="s">
        <v>4188</v>
      </c>
      <c r="AQ593" s="74" t="str">
        <f t="shared" si="127"/>
        <v>https://cyberjapandata.gsi.go.jp/portal/sys/v4/symbols/507.png</v>
      </c>
      <c r="AR593" s="254" t="s">
        <v>4189</v>
      </c>
      <c r="AS593" s="254" t="s">
        <v>4190</v>
      </c>
      <c r="AT593" s="265">
        <f t="shared" si="128"/>
        <v>131.86482269393301</v>
      </c>
      <c r="AU593" s="254" t="s">
        <v>4191</v>
      </c>
      <c r="AV593" s="265">
        <f t="shared" si="129"/>
        <v>32.957284242845297</v>
      </c>
      <c r="AW593" s="254" t="s">
        <v>4192</v>
      </c>
      <c r="AX593" s="254" t="s">
        <v>4193</v>
      </c>
      <c r="AY593" s="244" t="str">
        <f t="shared" si="123"/>
        <v>&lt;Placemark&gt;&lt;name&gt;高福-54：介護予防センター　愛情苑鶴岡&lt;/name&gt;&lt;Snippet maxLines="0"&gt;&lt;/Snippet&gt;&lt;description&gt;&lt;![CDATA[名称：高福-54：介護予防センター　愛情苑鶴岡&lt;br&gt;住所：佐伯市上岡１２３７−８&lt;br&gt;施設分類：高齢者福祉施設 &lt;br&gt;TEL：0972-22-2255&lt;br&gt;：種別：通所介護(デイサービス)&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131.864822693933,32.9572842428453&lt;/coordinates&gt;&lt;/Point&gt;&lt;/Placemark&gt;</v>
      </c>
    </row>
    <row r="594" spans="1:51">
      <c r="A594" s="198">
        <v>589</v>
      </c>
      <c r="B594" s="264" t="s">
        <v>5027</v>
      </c>
      <c r="C594" s="4" t="str">
        <f t="shared" si="120"/>
        <v>名称：高福-55：デイサービスセンター　潮の風&lt;br&gt;住所：佐伯市蒲江大字丸市尾浦21番地&lt;br&gt;施設分類：高齢者福祉施設 &lt;br&gt;TEL：0972-44-5101&lt;br&gt;：種別：通所介護(デイサービス)&lt;br&gt;：事業者：特定非営利活動法人潮の風&lt;br&gt;：&lt;br&gt;</v>
      </c>
      <c r="D594" s="211"/>
      <c r="E594" s="202"/>
      <c r="F594" s="202" t="s">
        <v>4879</v>
      </c>
      <c r="G594" s="202">
        <v>32.793631042985801</v>
      </c>
      <c r="H594" s="202">
        <v>131.87719269039201</v>
      </c>
      <c r="I594" s="202" t="s">
        <v>3686</v>
      </c>
      <c r="J594" s="202" t="s">
        <v>3874</v>
      </c>
      <c r="K594" s="240" t="s">
        <v>1328</v>
      </c>
      <c r="L594" s="240" t="s">
        <v>3919</v>
      </c>
      <c r="M594" s="240" t="s">
        <v>3963</v>
      </c>
      <c r="N594" s="240"/>
      <c r="O594" s="4" t="s">
        <v>4344</v>
      </c>
      <c r="P594" s="246">
        <v>1</v>
      </c>
      <c r="Q594" s="246"/>
      <c r="R594" s="246" t="str">
        <f t="shared" si="117"/>
        <v>FFFFFFFF</v>
      </c>
      <c r="S594" s="202">
        <v>100</v>
      </c>
      <c r="T594" s="202">
        <v>100</v>
      </c>
      <c r="U594" s="202">
        <v>100</v>
      </c>
      <c r="V594" s="202">
        <v>100</v>
      </c>
      <c r="X594" s="242"/>
      <c r="Z594" s="239">
        <f t="shared" si="121"/>
        <v>0</v>
      </c>
      <c r="AA594" s="253" t="s">
        <v>4179</v>
      </c>
      <c r="AB594" s="265" t="str">
        <f t="shared" si="124"/>
        <v>高福-55：デイサービスセンター　潮の風</v>
      </c>
      <c r="AC594" s="254" t="s">
        <v>4194</v>
      </c>
      <c r="AD594" s="254" t="s">
        <v>4181</v>
      </c>
      <c r="AE594" s="254">
        <f t="shared" si="125"/>
        <v>0</v>
      </c>
      <c r="AF594" s="254" t="s">
        <v>4182</v>
      </c>
      <c r="AG594" s="254" t="s">
        <v>4183</v>
      </c>
      <c r="AH594" s="74" t="str">
        <f t="shared" si="126"/>
        <v>名称：高福-55：デイサービスセンター　潮の風&lt;br&gt;住所：佐伯市蒲江大字丸市尾浦21番地&lt;br&gt;施設分類：高齢者福祉施設 &lt;br&gt;TEL：0972-44-5101&lt;br&gt;：種別：通所介護(デイサービス)&lt;br&gt;：事業者：特定非営利活動法人潮の風&lt;br&gt;：&lt;br&gt;</v>
      </c>
      <c r="AI594" s="255" t="s">
        <v>4184</v>
      </c>
      <c r="AJ594" s="253" t="str">
        <f t="shared" si="118"/>
        <v>FFFFFFFF</v>
      </c>
      <c r="AK594" s="253" t="s">
        <v>4185</v>
      </c>
      <c r="AL594" s="265">
        <f t="shared" si="119"/>
        <v>1</v>
      </c>
      <c r="AM594" s="253" t="s">
        <v>4186</v>
      </c>
      <c r="AN594" s="253" t="s">
        <v>4187</v>
      </c>
      <c r="AO594" s="254">
        <f t="shared" si="122"/>
        <v>0</v>
      </c>
      <c r="AP594" s="253" t="s">
        <v>4188</v>
      </c>
      <c r="AQ594" s="74" t="str">
        <f t="shared" si="127"/>
        <v>https://cyberjapandata.gsi.go.jp/portal/sys/v4/symbols/507.png</v>
      </c>
      <c r="AR594" s="254" t="s">
        <v>4189</v>
      </c>
      <c r="AS594" s="254" t="s">
        <v>4190</v>
      </c>
      <c r="AT594" s="265">
        <f t="shared" si="128"/>
        <v>131.87719269039201</v>
      </c>
      <c r="AU594" s="254" t="s">
        <v>4191</v>
      </c>
      <c r="AV594" s="265">
        <f t="shared" si="129"/>
        <v>32.793631042985801</v>
      </c>
      <c r="AW594" s="254" t="s">
        <v>4192</v>
      </c>
      <c r="AX594" s="254" t="s">
        <v>4193</v>
      </c>
      <c r="AY594" s="244" t="str">
        <f t="shared" si="123"/>
        <v>&lt;Placemark&gt;&lt;name&gt;高福-55：デイサービスセンター　潮の風&lt;/name&gt;&lt;Snippet maxLines="0"&gt;&lt;/Snippet&gt;&lt;description&gt;&lt;![CDATA[名称：高福-55：デイサービスセンター　潮の風&lt;br&gt;住所：佐伯市蒲江大字丸市尾浦21番地&lt;br&gt;施設分類：高齢者福祉施設 &lt;br&gt;TEL：0972-44-5101&lt;br&gt;：種別：通所介護(デイサービス)&lt;br&gt;：事業者：特定非営利活動法人潮の風&lt;br&gt;：&lt;br&gt;]]&gt;&lt;/description&gt;&lt;Style&gt;&lt;IconStyle&gt;&lt;color&gt;FFFFFFFF&lt;/color&gt;&lt;scale&gt;1&lt;/scale&gt;&lt;heading&gt;0&lt;/heading&gt;&lt;Icon&gt;&lt;href&gt;https://cyberjapandata.gsi.go.jp/portal/sys/v4/symbols/507.png&lt;/href&gt;&lt;/Icon&gt;&lt;/IconStyle&gt;&lt;/Style&gt;&lt;Point&gt;&lt;coordinates&gt;131.877192690392,32.7936310429858&lt;/coordinates&gt;&lt;/Point&gt;&lt;/Placemark&gt;</v>
      </c>
    </row>
    <row r="595" spans="1:51">
      <c r="A595" s="198">
        <v>590</v>
      </c>
      <c r="B595" s="264" t="s">
        <v>5026</v>
      </c>
      <c r="C595" s="4" t="str">
        <f t="shared" si="120"/>
        <v>名称：高福-56：デイサービスセンター　彦岳の太陽&lt;br&gt;住所：佐伯市狩生418番地2&lt;br&gt;施設分類：高齢者福祉施設 &lt;br&gt;TEL：0972-27-8622&lt;br&gt;：種別：通所介護(デイサービス)&lt;br&gt;：事業者：(社福)百徳会&lt;br&gt;：&lt;br&gt;</v>
      </c>
      <c r="D595" s="211"/>
      <c r="E595" s="245"/>
      <c r="F595" s="202" t="s">
        <v>4880</v>
      </c>
      <c r="G595" s="202">
        <v>33.016407485250603</v>
      </c>
      <c r="H595" s="202">
        <v>131.901643136952</v>
      </c>
      <c r="I595" s="245" t="s">
        <v>3686</v>
      </c>
      <c r="J595" s="245" t="s">
        <v>989</v>
      </c>
      <c r="K595" s="240" t="s">
        <v>1368</v>
      </c>
      <c r="L595" s="240" t="s">
        <v>3919</v>
      </c>
      <c r="M595" s="240" t="s">
        <v>3964</v>
      </c>
      <c r="N595" s="240"/>
      <c r="O595" s="4" t="s">
        <v>4344</v>
      </c>
      <c r="P595" s="246">
        <v>1</v>
      </c>
      <c r="Q595" s="246"/>
      <c r="R595" s="246" t="str">
        <f t="shared" si="117"/>
        <v>FFFFFFFF</v>
      </c>
      <c r="S595" s="202">
        <v>100</v>
      </c>
      <c r="T595" s="202">
        <v>100</v>
      </c>
      <c r="U595" s="202">
        <v>100</v>
      </c>
      <c r="V595" s="202">
        <v>100</v>
      </c>
      <c r="X595" s="242"/>
      <c r="Z595" s="239">
        <f t="shared" si="121"/>
        <v>0</v>
      </c>
      <c r="AA595" s="253" t="s">
        <v>4179</v>
      </c>
      <c r="AB595" s="265" t="str">
        <f t="shared" si="124"/>
        <v>高福-56：デイサービスセンター　彦岳の太陽</v>
      </c>
      <c r="AC595" s="254" t="s">
        <v>4194</v>
      </c>
      <c r="AD595" s="254" t="s">
        <v>4181</v>
      </c>
      <c r="AE595" s="254">
        <f t="shared" si="125"/>
        <v>0</v>
      </c>
      <c r="AF595" s="254" t="s">
        <v>4182</v>
      </c>
      <c r="AG595" s="254" t="s">
        <v>4183</v>
      </c>
      <c r="AH595" s="74" t="str">
        <f t="shared" si="126"/>
        <v>名称：高福-56：デイサービスセンター　彦岳の太陽&lt;br&gt;住所：佐伯市狩生418番地2&lt;br&gt;施設分類：高齢者福祉施設 &lt;br&gt;TEL：0972-27-8622&lt;br&gt;：種別：通所介護(デイサービス)&lt;br&gt;：事業者：(社福)百徳会&lt;br&gt;：&lt;br&gt;</v>
      </c>
      <c r="AI595" s="255" t="s">
        <v>4184</v>
      </c>
      <c r="AJ595" s="253" t="str">
        <f t="shared" si="118"/>
        <v>FFFFFFFF</v>
      </c>
      <c r="AK595" s="253" t="s">
        <v>4185</v>
      </c>
      <c r="AL595" s="265">
        <f t="shared" si="119"/>
        <v>1</v>
      </c>
      <c r="AM595" s="253" t="s">
        <v>4186</v>
      </c>
      <c r="AN595" s="253" t="s">
        <v>4187</v>
      </c>
      <c r="AO595" s="254">
        <f t="shared" si="122"/>
        <v>0</v>
      </c>
      <c r="AP595" s="253" t="s">
        <v>4188</v>
      </c>
      <c r="AQ595" s="74" t="str">
        <f t="shared" si="127"/>
        <v>https://cyberjapandata.gsi.go.jp/portal/sys/v4/symbols/507.png</v>
      </c>
      <c r="AR595" s="254" t="s">
        <v>4189</v>
      </c>
      <c r="AS595" s="254" t="s">
        <v>4190</v>
      </c>
      <c r="AT595" s="265">
        <f t="shared" si="128"/>
        <v>131.901643136952</v>
      </c>
      <c r="AU595" s="254" t="s">
        <v>4191</v>
      </c>
      <c r="AV595" s="265">
        <f t="shared" si="129"/>
        <v>33.016407485250603</v>
      </c>
      <c r="AW595" s="254" t="s">
        <v>4192</v>
      </c>
      <c r="AX595" s="254" t="s">
        <v>4193</v>
      </c>
      <c r="AY595" s="244" t="str">
        <f t="shared" si="123"/>
        <v>&lt;Placemark&gt;&lt;name&gt;高福-56：デイサービスセンター　彦岳の太陽&lt;/name&gt;&lt;Snippet maxLines="0"&gt;&lt;/Snippet&gt;&lt;description&gt;&lt;![CDATA[名称：高福-56：デイサービスセンター　彦岳の太陽&lt;br&gt;住所：佐伯市狩生418番地2&lt;br&gt;施設分類：高齢者福祉施設 &lt;br&gt;TEL：0972-27-8622&lt;br&gt;：種別：通所介護(デイサービス)&lt;br&gt;：事業者：(社福)百徳会&lt;br&gt;：&lt;br&gt;]]&gt;&lt;/description&gt;&lt;Style&gt;&lt;IconStyle&gt;&lt;color&gt;FFFFFFFF&lt;/color&gt;&lt;scale&gt;1&lt;/scale&gt;&lt;heading&gt;0&lt;/heading&gt;&lt;Icon&gt;&lt;href&gt;https://cyberjapandata.gsi.go.jp/portal/sys/v4/symbols/507.png&lt;/href&gt;&lt;/Icon&gt;&lt;/IconStyle&gt;&lt;/Style&gt;&lt;Point&gt;&lt;coordinates&gt;131.901643136952,33.0164074852506&lt;/coordinates&gt;&lt;/Point&gt;&lt;/Placemark&gt;</v>
      </c>
    </row>
    <row r="596" spans="1:51">
      <c r="A596" s="198">
        <v>591</v>
      </c>
      <c r="B596" s="264" t="s">
        <v>5025</v>
      </c>
      <c r="C596" s="4" t="str">
        <f t="shared" si="120"/>
        <v>名称：高福-57：デイサービスセンター　遊友館&lt;br&gt;住所：佐伯市上灘10077番地1&lt;br&gt;施設分類：高齢者福祉施設 &lt;br&gt;TEL：0972-29-5055&lt;br&gt;：種別：通所介護(デイサービス)&lt;br&gt;：事業者：(株)豊&lt;br&gt;：&lt;br&gt;</v>
      </c>
      <c r="D596" s="211"/>
      <c r="E596" s="245"/>
      <c r="F596" s="202" t="s">
        <v>4881</v>
      </c>
      <c r="G596" s="202">
        <v>32.944324664179902</v>
      </c>
      <c r="H596" s="202">
        <v>131.911250726144</v>
      </c>
      <c r="I596" s="245" t="s">
        <v>3686</v>
      </c>
      <c r="J596" s="245" t="s">
        <v>894</v>
      </c>
      <c r="K596" s="240" t="s">
        <v>1348</v>
      </c>
      <c r="L596" s="240" t="s">
        <v>3919</v>
      </c>
      <c r="M596" s="240" t="s">
        <v>3947</v>
      </c>
      <c r="N596" s="240"/>
      <c r="O596" s="4" t="s">
        <v>4344</v>
      </c>
      <c r="P596" s="246">
        <v>1</v>
      </c>
      <c r="Q596" s="246"/>
      <c r="R596" s="246" t="str">
        <f t="shared" si="117"/>
        <v>FFFFFFFF</v>
      </c>
      <c r="S596" s="202">
        <v>100</v>
      </c>
      <c r="T596" s="202">
        <v>100</v>
      </c>
      <c r="U596" s="202">
        <v>100</v>
      </c>
      <c r="V596" s="202">
        <v>100</v>
      </c>
      <c r="X596" s="242"/>
      <c r="Z596" s="239">
        <f t="shared" si="121"/>
        <v>0</v>
      </c>
      <c r="AA596" s="253" t="s">
        <v>4179</v>
      </c>
      <c r="AB596" s="265" t="str">
        <f t="shared" si="124"/>
        <v>高福-57：デイサービスセンター　遊友館</v>
      </c>
      <c r="AC596" s="254" t="s">
        <v>4194</v>
      </c>
      <c r="AD596" s="254" t="s">
        <v>4181</v>
      </c>
      <c r="AE596" s="254">
        <f t="shared" si="125"/>
        <v>0</v>
      </c>
      <c r="AF596" s="254" t="s">
        <v>4182</v>
      </c>
      <c r="AG596" s="254" t="s">
        <v>4183</v>
      </c>
      <c r="AH596" s="74" t="str">
        <f t="shared" si="126"/>
        <v>名称：高福-57：デイサービスセンター　遊友館&lt;br&gt;住所：佐伯市上灘10077番地1&lt;br&gt;施設分類：高齢者福祉施設 &lt;br&gt;TEL：0972-29-5055&lt;br&gt;：種別：通所介護(デイサービス)&lt;br&gt;：事業者：(株)豊&lt;br&gt;：&lt;br&gt;</v>
      </c>
      <c r="AI596" s="255" t="s">
        <v>4184</v>
      </c>
      <c r="AJ596" s="253" t="str">
        <f t="shared" si="118"/>
        <v>FFFFFFFF</v>
      </c>
      <c r="AK596" s="253" t="s">
        <v>4185</v>
      </c>
      <c r="AL596" s="265">
        <f t="shared" si="119"/>
        <v>1</v>
      </c>
      <c r="AM596" s="253" t="s">
        <v>4186</v>
      </c>
      <c r="AN596" s="253" t="s">
        <v>4187</v>
      </c>
      <c r="AO596" s="254">
        <f t="shared" si="122"/>
        <v>0</v>
      </c>
      <c r="AP596" s="253" t="s">
        <v>4188</v>
      </c>
      <c r="AQ596" s="74" t="str">
        <f t="shared" si="127"/>
        <v>https://cyberjapandata.gsi.go.jp/portal/sys/v4/symbols/507.png</v>
      </c>
      <c r="AR596" s="254" t="s">
        <v>4189</v>
      </c>
      <c r="AS596" s="254" t="s">
        <v>4190</v>
      </c>
      <c r="AT596" s="265">
        <f t="shared" si="128"/>
        <v>131.911250726144</v>
      </c>
      <c r="AU596" s="254" t="s">
        <v>4191</v>
      </c>
      <c r="AV596" s="265">
        <f t="shared" si="129"/>
        <v>32.944324664179902</v>
      </c>
      <c r="AW596" s="254" t="s">
        <v>4192</v>
      </c>
      <c r="AX596" s="254" t="s">
        <v>4193</v>
      </c>
      <c r="AY596" s="244" t="str">
        <f t="shared" si="123"/>
        <v>&lt;Placemark&gt;&lt;name&gt;高福-57：デイサービスセンター　遊友館&lt;/name&gt;&lt;Snippet maxLines="0"&gt;&lt;/Snippet&gt;&lt;description&gt;&lt;![CDATA[名称：高福-57：デイサービスセンター　遊友館&lt;br&gt;住所：佐伯市上灘10077番地1&lt;br&gt;施設分類：高齢者福祉施設 &lt;br&gt;TEL：0972-29-5055&lt;br&gt;：種別：通所介護(デイサービス)&lt;br&gt;：事業者：(株)豊&lt;br&gt;：&lt;br&gt;]]&gt;&lt;/description&gt;&lt;Style&gt;&lt;IconStyle&gt;&lt;color&gt;FFFFFFFF&lt;/color&gt;&lt;scale&gt;1&lt;/scale&gt;&lt;heading&gt;0&lt;/heading&gt;&lt;Icon&gt;&lt;href&gt;https://cyberjapandata.gsi.go.jp/portal/sys/v4/symbols/507.png&lt;/href&gt;&lt;/Icon&gt;&lt;/IconStyle&gt;&lt;/Style&gt;&lt;Point&gt;&lt;coordinates&gt;131.911250726144,32.9443246641799&lt;/coordinates&gt;&lt;/Point&gt;&lt;/Placemark&gt;</v>
      </c>
    </row>
    <row r="597" spans="1:51" ht="27">
      <c r="A597" s="198">
        <v>592</v>
      </c>
      <c r="B597" s="264" t="s">
        <v>5024</v>
      </c>
      <c r="C597" s="4" t="str">
        <f t="shared" si="120"/>
        <v>名称：高福-58：佐伯市老人デイサービスセンター　B型「中川園」&lt;br&gt;住所：佐伯市向島1丁目3番8号&lt;br&gt;施設分類：高齢者福祉施設 &lt;br&gt;TEL：0972-23-3064&lt;br&gt;：種別：通所介護(デイサービス)&lt;br&gt;：事業者：(社福)双樹会&lt;br&gt;：&lt;br&gt;</v>
      </c>
      <c r="D597" s="211"/>
      <c r="E597" s="202"/>
      <c r="F597" s="202" t="s">
        <v>4882</v>
      </c>
      <c r="G597" s="202">
        <v>32.958559963347099</v>
      </c>
      <c r="H597" s="202">
        <v>131.90001084487599</v>
      </c>
      <c r="I597" s="202" t="s">
        <v>3686</v>
      </c>
      <c r="J597" s="202" t="s">
        <v>283</v>
      </c>
      <c r="K597" s="240" t="s">
        <v>1369</v>
      </c>
      <c r="L597" s="240" t="s">
        <v>3919</v>
      </c>
      <c r="M597" s="240" t="s">
        <v>3944</v>
      </c>
      <c r="N597" s="240"/>
      <c r="O597" s="4" t="s">
        <v>4344</v>
      </c>
      <c r="P597" s="246">
        <v>1</v>
      </c>
      <c r="Q597" s="246"/>
      <c r="R597" s="246" t="str">
        <f t="shared" si="117"/>
        <v>FFFFFFFF</v>
      </c>
      <c r="S597" s="202">
        <v>100</v>
      </c>
      <c r="T597" s="202">
        <v>100</v>
      </c>
      <c r="U597" s="202">
        <v>100</v>
      </c>
      <c r="V597" s="202">
        <v>100</v>
      </c>
      <c r="X597" s="242"/>
      <c r="Z597" s="239">
        <f t="shared" si="121"/>
        <v>0</v>
      </c>
      <c r="AA597" s="253" t="s">
        <v>4179</v>
      </c>
      <c r="AB597" s="265" t="str">
        <f t="shared" si="124"/>
        <v>高福-58：佐伯市老人デイサービスセンター　B型「中川園」</v>
      </c>
      <c r="AC597" s="254" t="s">
        <v>4194</v>
      </c>
      <c r="AD597" s="254" t="s">
        <v>4181</v>
      </c>
      <c r="AE597" s="254">
        <f t="shared" si="125"/>
        <v>0</v>
      </c>
      <c r="AF597" s="254" t="s">
        <v>4182</v>
      </c>
      <c r="AG597" s="254" t="s">
        <v>4183</v>
      </c>
      <c r="AH597" s="74" t="str">
        <f t="shared" si="126"/>
        <v>名称：高福-58：佐伯市老人デイサービスセンター　B型「中川園」&lt;br&gt;住所：佐伯市向島1丁目3番8号&lt;br&gt;施設分類：高齢者福祉施設 &lt;br&gt;TEL：0972-23-3064&lt;br&gt;：種別：通所介護(デイサービス)&lt;br&gt;：事業者：(社福)双樹会&lt;br&gt;：&lt;br&gt;</v>
      </c>
      <c r="AI597" s="255" t="s">
        <v>4184</v>
      </c>
      <c r="AJ597" s="253" t="str">
        <f t="shared" si="118"/>
        <v>FFFFFFFF</v>
      </c>
      <c r="AK597" s="253" t="s">
        <v>4185</v>
      </c>
      <c r="AL597" s="265">
        <f t="shared" si="119"/>
        <v>1</v>
      </c>
      <c r="AM597" s="253" t="s">
        <v>4186</v>
      </c>
      <c r="AN597" s="253" t="s">
        <v>4187</v>
      </c>
      <c r="AO597" s="254">
        <f t="shared" si="122"/>
        <v>0</v>
      </c>
      <c r="AP597" s="253" t="s">
        <v>4188</v>
      </c>
      <c r="AQ597" s="74" t="str">
        <f t="shared" si="127"/>
        <v>https://cyberjapandata.gsi.go.jp/portal/sys/v4/symbols/507.png</v>
      </c>
      <c r="AR597" s="254" t="s">
        <v>4189</v>
      </c>
      <c r="AS597" s="254" t="s">
        <v>4190</v>
      </c>
      <c r="AT597" s="265">
        <f t="shared" si="128"/>
        <v>131.90001084487599</v>
      </c>
      <c r="AU597" s="254" t="s">
        <v>4191</v>
      </c>
      <c r="AV597" s="265">
        <f t="shared" si="129"/>
        <v>32.958559963347099</v>
      </c>
      <c r="AW597" s="254" t="s">
        <v>4192</v>
      </c>
      <c r="AX597" s="254" t="s">
        <v>4193</v>
      </c>
      <c r="AY597" s="244" t="str">
        <f t="shared" si="123"/>
        <v>&lt;Placemark&gt;&lt;name&gt;高福-58：佐伯市老人デイサービスセンター　B型「中川園」&lt;/name&gt;&lt;Snippet maxLines="0"&gt;&lt;/Snippet&gt;&lt;description&gt;&lt;![CDATA[名称：高福-58：佐伯市老人デイサービスセンター　B型「中川園」&lt;br&gt;住所：佐伯市向島1丁目3番8号&lt;br&gt;施設分類：高齢者福祉施設 &lt;br&gt;TEL：0972-23-3064&lt;br&gt;：種別：通所介護(デイサービス)&lt;br&gt;：事業者：(社福)双樹会&lt;br&gt;：&lt;br&gt;]]&gt;&lt;/description&gt;&lt;Style&gt;&lt;IconStyle&gt;&lt;color&gt;FFFFFFFF&lt;/color&gt;&lt;scale&gt;1&lt;/scale&gt;&lt;heading&gt;0&lt;/heading&gt;&lt;Icon&gt;&lt;href&gt;https://cyberjapandata.gsi.go.jp/portal/sys/v4/symbols/507.png&lt;/href&gt;&lt;/Icon&gt;&lt;/IconStyle&gt;&lt;/Style&gt;&lt;Point&gt;&lt;coordinates&gt;131.900010844876,32.9585599633471&lt;/coordinates&gt;&lt;/Point&gt;&lt;/Placemark&gt;</v>
      </c>
    </row>
    <row r="598" spans="1:51" ht="27">
      <c r="A598" s="198">
        <v>593</v>
      </c>
      <c r="B598" s="264" t="s">
        <v>5023</v>
      </c>
      <c r="C598" s="4" t="str">
        <f t="shared" si="120"/>
        <v>名称：高福-59：デイ･サービスセンター　ロイヤルなおかわ&lt;br&gt;住所：佐伯市直川大字上直見2921番地1&lt;br&gt;施設分類：高齢者福祉施設 &lt;br&gt;TEL：0972-58-5110&lt;br&gt;：種別：通所介護(デイサービス)&lt;br&gt;：事業者：(株)TKY&lt;br&gt;：&lt;br&gt;</v>
      </c>
      <c r="D598" s="211"/>
      <c r="E598" s="202"/>
      <c r="F598" s="202" t="s">
        <v>4883</v>
      </c>
      <c r="G598" s="202">
        <v>32.906799286203103</v>
      </c>
      <c r="H598" s="202">
        <v>131.796319256532</v>
      </c>
      <c r="I598" s="202" t="s">
        <v>3686</v>
      </c>
      <c r="J598" s="202" t="s">
        <v>3875</v>
      </c>
      <c r="K598" s="240" t="s">
        <v>1342</v>
      </c>
      <c r="L598" s="240" t="s">
        <v>3919</v>
      </c>
      <c r="M598" s="240" t="s">
        <v>3965</v>
      </c>
      <c r="N598" s="240"/>
      <c r="O598" s="4" t="s">
        <v>4344</v>
      </c>
      <c r="P598" s="246">
        <v>1</v>
      </c>
      <c r="Q598" s="246"/>
      <c r="R598" s="246" t="str">
        <f t="shared" si="117"/>
        <v>FFFFFFFF</v>
      </c>
      <c r="S598" s="202">
        <v>100</v>
      </c>
      <c r="T598" s="202">
        <v>100</v>
      </c>
      <c r="U598" s="202">
        <v>100</v>
      </c>
      <c r="V598" s="202">
        <v>100</v>
      </c>
      <c r="X598" s="242"/>
      <c r="Z598" s="239">
        <f t="shared" si="121"/>
        <v>0</v>
      </c>
      <c r="AA598" s="253" t="s">
        <v>4179</v>
      </c>
      <c r="AB598" s="265" t="str">
        <f t="shared" si="124"/>
        <v>高福-59：デイ･サービスセンター　ロイヤルなおかわ</v>
      </c>
      <c r="AC598" s="254" t="s">
        <v>4194</v>
      </c>
      <c r="AD598" s="254" t="s">
        <v>4181</v>
      </c>
      <c r="AE598" s="254">
        <f t="shared" si="125"/>
        <v>0</v>
      </c>
      <c r="AF598" s="254" t="s">
        <v>4182</v>
      </c>
      <c r="AG598" s="254" t="s">
        <v>4183</v>
      </c>
      <c r="AH598" s="74" t="str">
        <f t="shared" si="126"/>
        <v>名称：高福-59：デイ･サービスセンター　ロイヤルなおかわ&lt;br&gt;住所：佐伯市直川大字上直見2921番地1&lt;br&gt;施設分類：高齢者福祉施設 &lt;br&gt;TEL：0972-58-5110&lt;br&gt;：種別：通所介護(デイサービス)&lt;br&gt;：事業者：(株)TKY&lt;br&gt;：&lt;br&gt;</v>
      </c>
      <c r="AI598" s="255" t="s">
        <v>4184</v>
      </c>
      <c r="AJ598" s="253" t="str">
        <f t="shared" si="118"/>
        <v>FFFFFFFF</v>
      </c>
      <c r="AK598" s="253" t="s">
        <v>4185</v>
      </c>
      <c r="AL598" s="265">
        <f t="shared" si="119"/>
        <v>1</v>
      </c>
      <c r="AM598" s="253" t="s">
        <v>4186</v>
      </c>
      <c r="AN598" s="253" t="s">
        <v>4187</v>
      </c>
      <c r="AO598" s="254">
        <f t="shared" si="122"/>
        <v>0</v>
      </c>
      <c r="AP598" s="253" t="s">
        <v>4188</v>
      </c>
      <c r="AQ598" s="74" t="str">
        <f t="shared" si="127"/>
        <v>https://cyberjapandata.gsi.go.jp/portal/sys/v4/symbols/507.png</v>
      </c>
      <c r="AR598" s="254" t="s">
        <v>4189</v>
      </c>
      <c r="AS598" s="254" t="s">
        <v>4190</v>
      </c>
      <c r="AT598" s="265">
        <f t="shared" si="128"/>
        <v>131.796319256532</v>
      </c>
      <c r="AU598" s="254" t="s">
        <v>4191</v>
      </c>
      <c r="AV598" s="265">
        <f t="shared" si="129"/>
        <v>32.906799286203103</v>
      </c>
      <c r="AW598" s="254" t="s">
        <v>4192</v>
      </c>
      <c r="AX598" s="254" t="s">
        <v>4193</v>
      </c>
      <c r="AY598" s="244" t="str">
        <f t="shared" si="123"/>
        <v>&lt;Placemark&gt;&lt;name&gt;高福-59：デイ･サービスセンター　ロイヤルなおかわ&lt;/name&gt;&lt;Snippet maxLines="0"&gt;&lt;/Snippet&gt;&lt;description&gt;&lt;![CDATA[名称：高福-59：デイ･サービスセンター　ロイヤルなおかわ&lt;br&gt;住所：佐伯市直川大字上直見2921番地1&lt;br&gt;施設分類：高齢者福祉施設 &lt;br&gt;TEL：0972-58-5110&lt;br&gt;：種別：通所介護(デイサービス)&lt;br&gt;：事業者：(株)TKY&lt;br&gt;：&lt;br&gt;]]&gt;&lt;/description&gt;&lt;Style&gt;&lt;IconStyle&gt;&lt;color&gt;FFFFFFFF&lt;/color&gt;&lt;scale&gt;1&lt;/scale&gt;&lt;heading&gt;0&lt;/heading&gt;&lt;Icon&gt;&lt;href&gt;https://cyberjapandata.gsi.go.jp/portal/sys/v4/symbols/507.png&lt;/href&gt;&lt;/Icon&gt;&lt;/IconStyle&gt;&lt;/Style&gt;&lt;Point&gt;&lt;coordinates&gt;131.796319256532,32.9067992862031&lt;/coordinates&gt;&lt;/Point&gt;&lt;/Placemark&gt;</v>
      </c>
    </row>
    <row r="599" spans="1:51">
      <c r="A599" s="198">
        <v>594</v>
      </c>
      <c r="B599" s="264" t="s">
        <v>5022</v>
      </c>
      <c r="C599" s="4" t="str">
        <f t="shared" si="120"/>
        <v>名称：高福-60：さいき長寿苑そよ風&lt;br&gt;住所：佐伯市鶴岡西町２丁目２６９番地&lt;br&gt;施設分類：高齢者福祉施設 &lt;br&gt;TEL：0972-20-5218&lt;br&gt;：種別：通所介護(デイサービス)&lt;br&gt;：事業者：(株)ユニマット　リタイアメント・コミュニティ&lt;br&gt;：&lt;br&gt;</v>
      </c>
      <c r="D599" s="211"/>
      <c r="E599" s="202"/>
      <c r="F599" s="202" t="s">
        <v>4884</v>
      </c>
      <c r="G599" s="202">
        <v>32.958507194986701</v>
      </c>
      <c r="H599" s="202">
        <v>131.864821381063</v>
      </c>
      <c r="I599" s="202" t="s">
        <v>3686</v>
      </c>
      <c r="J599" s="202" t="s">
        <v>3865</v>
      </c>
      <c r="K599" s="240" t="s">
        <v>1351</v>
      </c>
      <c r="L599" s="240" t="s">
        <v>3919</v>
      </c>
      <c r="M599" s="240" t="s">
        <v>3955</v>
      </c>
      <c r="N599" s="240"/>
      <c r="O599" s="4" t="s">
        <v>4344</v>
      </c>
      <c r="P599" s="246">
        <v>1</v>
      </c>
      <c r="Q599" s="246"/>
      <c r="R599" s="246" t="str">
        <f t="shared" si="117"/>
        <v>FFFFFFFF</v>
      </c>
      <c r="S599" s="202">
        <v>100</v>
      </c>
      <c r="T599" s="202">
        <v>100</v>
      </c>
      <c r="U599" s="202">
        <v>100</v>
      </c>
      <c r="V599" s="202">
        <v>100</v>
      </c>
      <c r="X599" s="242"/>
      <c r="Z599" s="239">
        <f t="shared" si="121"/>
        <v>0</v>
      </c>
      <c r="AA599" s="253" t="s">
        <v>4179</v>
      </c>
      <c r="AB599" s="265" t="str">
        <f t="shared" si="124"/>
        <v>高福-60：さいき長寿苑そよ風</v>
      </c>
      <c r="AC599" s="254" t="s">
        <v>4194</v>
      </c>
      <c r="AD599" s="254" t="s">
        <v>4181</v>
      </c>
      <c r="AE599" s="254">
        <f t="shared" si="125"/>
        <v>0</v>
      </c>
      <c r="AF599" s="254" t="s">
        <v>4182</v>
      </c>
      <c r="AG599" s="254" t="s">
        <v>4183</v>
      </c>
      <c r="AH599" s="74" t="str">
        <f t="shared" si="126"/>
        <v>名称：高福-60：さいき長寿苑そよ風&lt;br&gt;住所：佐伯市鶴岡西町２丁目２６９番地&lt;br&gt;施設分類：高齢者福祉施設 &lt;br&gt;TEL：0972-20-5218&lt;br&gt;：種別：通所介護(デイサービス)&lt;br&gt;：事業者：(株)ユニマット　リタイアメント・コミュニティ&lt;br&gt;：&lt;br&gt;</v>
      </c>
      <c r="AI599" s="255" t="s">
        <v>4184</v>
      </c>
      <c r="AJ599" s="253" t="str">
        <f t="shared" si="118"/>
        <v>FFFFFFFF</v>
      </c>
      <c r="AK599" s="253" t="s">
        <v>4185</v>
      </c>
      <c r="AL599" s="265">
        <f t="shared" si="119"/>
        <v>1</v>
      </c>
      <c r="AM599" s="253" t="s">
        <v>4186</v>
      </c>
      <c r="AN599" s="253" t="s">
        <v>4187</v>
      </c>
      <c r="AO599" s="254">
        <f t="shared" si="122"/>
        <v>0</v>
      </c>
      <c r="AP599" s="253" t="s">
        <v>4188</v>
      </c>
      <c r="AQ599" s="74" t="str">
        <f t="shared" si="127"/>
        <v>https://cyberjapandata.gsi.go.jp/portal/sys/v4/symbols/507.png</v>
      </c>
      <c r="AR599" s="254" t="s">
        <v>4189</v>
      </c>
      <c r="AS599" s="254" t="s">
        <v>4190</v>
      </c>
      <c r="AT599" s="265">
        <f t="shared" si="128"/>
        <v>131.864821381063</v>
      </c>
      <c r="AU599" s="254" t="s">
        <v>4191</v>
      </c>
      <c r="AV599" s="265">
        <f t="shared" si="129"/>
        <v>32.958507194986701</v>
      </c>
      <c r="AW599" s="254" t="s">
        <v>4192</v>
      </c>
      <c r="AX599" s="254" t="s">
        <v>4193</v>
      </c>
      <c r="AY599" s="244" t="str">
        <f t="shared" si="123"/>
        <v>&lt;Placemark&gt;&lt;name&gt;高福-60：さいき長寿苑そよ風&lt;/name&gt;&lt;Snippet maxLines="0"&gt;&lt;/Snippet&gt;&lt;description&gt;&lt;![CDATA[名称：高福-60：さいき長寿苑そよ風&lt;br&gt;住所：佐伯市鶴岡西町２丁目２６９番地&lt;br&gt;施設分類：高齢者福祉施設 &lt;br&gt;TEL：0972-20-5218&lt;br&gt;：種別：通所介護(デイサービス)&lt;br&gt;：事業者：(株)ユニマット　リタイアメント・コミュニティ&lt;br&gt;：&lt;br&gt;]]&gt;&lt;/description&gt;&lt;Style&gt;&lt;IconStyle&gt;&lt;color&gt;FFFFFFFF&lt;/color&gt;&lt;scale&gt;1&lt;/scale&gt;&lt;heading&gt;0&lt;/heading&gt;&lt;Icon&gt;&lt;href&gt;https://cyberjapandata.gsi.go.jp/portal/sys/v4/symbols/507.png&lt;/href&gt;&lt;/Icon&gt;&lt;/IconStyle&gt;&lt;/Style&gt;&lt;Point&gt;&lt;coordinates&gt;131.864821381063,32.9585071949867&lt;/coordinates&gt;&lt;/Point&gt;&lt;/Placemark&gt;</v>
      </c>
    </row>
    <row r="600" spans="1:51">
      <c r="A600" s="198">
        <v>595</v>
      </c>
      <c r="B600" s="264" t="s">
        <v>5021</v>
      </c>
      <c r="C600" s="4" t="str">
        <f t="shared" si="120"/>
        <v>名称：高福-61：デイサービス　きぼう&lt;br&gt;住所：佐伯市女島7439番地&lt;br&gt;施設分類：高齢者福祉施設 &lt;br&gt;TEL：0972-20-3357&lt;br&gt;：種別：通所介護(デイサービス)&lt;br&gt;：事業者：(株)希望&lt;br&gt;：&lt;br&gt;</v>
      </c>
      <c r="D600" s="211"/>
      <c r="E600" s="202"/>
      <c r="F600" s="202" t="s">
        <v>4885</v>
      </c>
      <c r="G600" s="202">
        <v>32.9519618131459</v>
      </c>
      <c r="H600" s="202">
        <v>131.91201664947701</v>
      </c>
      <c r="I600" s="202" t="s">
        <v>3686</v>
      </c>
      <c r="J600" s="202" t="s">
        <v>3876</v>
      </c>
      <c r="K600" s="240" t="s">
        <v>1341</v>
      </c>
      <c r="L600" s="240" t="s">
        <v>3919</v>
      </c>
      <c r="M600" s="240" t="s">
        <v>3945</v>
      </c>
      <c r="N600" s="240"/>
      <c r="O600" s="4" t="s">
        <v>4344</v>
      </c>
      <c r="P600" s="246">
        <v>1</v>
      </c>
      <c r="Q600" s="246"/>
      <c r="R600" s="246" t="str">
        <f t="shared" si="117"/>
        <v>FFFFFFFF</v>
      </c>
      <c r="S600" s="202">
        <v>100</v>
      </c>
      <c r="T600" s="202">
        <v>100</v>
      </c>
      <c r="U600" s="202">
        <v>100</v>
      </c>
      <c r="V600" s="202">
        <v>100</v>
      </c>
      <c r="X600" s="242"/>
      <c r="Z600" s="239">
        <f t="shared" si="121"/>
        <v>0</v>
      </c>
      <c r="AA600" s="253" t="s">
        <v>4179</v>
      </c>
      <c r="AB600" s="265" t="str">
        <f t="shared" si="124"/>
        <v>高福-61：デイサービス　きぼう</v>
      </c>
      <c r="AC600" s="254" t="s">
        <v>4194</v>
      </c>
      <c r="AD600" s="254" t="s">
        <v>4181</v>
      </c>
      <c r="AE600" s="254">
        <f t="shared" si="125"/>
        <v>0</v>
      </c>
      <c r="AF600" s="254" t="s">
        <v>4182</v>
      </c>
      <c r="AG600" s="254" t="s">
        <v>4183</v>
      </c>
      <c r="AH600" s="74" t="str">
        <f t="shared" si="126"/>
        <v>名称：高福-61：デイサービス　きぼう&lt;br&gt;住所：佐伯市女島7439番地&lt;br&gt;施設分類：高齢者福祉施設 &lt;br&gt;TEL：0972-20-3357&lt;br&gt;：種別：通所介護(デイサービス)&lt;br&gt;：事業者：(株)希望&lt;br&gt;：&lt;br&gt;</v>
      </c>
      <c r="AI600" s="255" t="s">
        <v>4184</v>
      </c>
      <c r="AJ600" s="253" t="str">
        <f t="shared" si="118"/>
        <v>FFFFFFFF</v>
      </c>
      <c r="AK600" s="253" t="s">
        <v>4185</v>
      </c>
      <c r="AL600" s="265">
        <f t="shared" si="119"/>
        <v>1</v>
      </c>
      <c r="AM600" s="253" t="s">
        <v>4186</v>
      </c>
      <c r="AN600" s="253" t="s">
        <v>4187</v>
      </c>
      <c r="AO600" s="254">
        <f t="shared" si="122"/>
        <v>0</v>
      </c>
      <c r="AP600" s="253" t="s">
        <v>4188</v>
      </c>
      <c r="AQ600" s="74" t="str">
        <f t="shared" si="127"/>
        <v>https://cyberjapandata.gsi.go.jp/portal/sys/v4/symbols/507.png</v>
      </c>
      <c r="AR600" s="254" t="s">
        <v>4189</v>
      </c>
      <c r="AS600" s="254" t="s">
        <v>4190</v>
      </c>
      <c r="AT600" s="265">
        <f t="shared" si="128"/>
        <v>131.91201664947701</v>
      </c>
      <c r="AU600" s="254" t="s">
        <v>4191</v>
      </c>
      <c r="AV600" s="265">
        <f t="shared" si="129"/>
        <v>32.9519618131459</v>
      </c>
      <c r="AW600" s="254" t="s">
        <v>4192</v>
      </c>
      <c r="AX600" s="254" t="s">
        <v>4193</v>
      </c>
      <c r="AY600" s="244" t="str">
        <f t="shared" si="123"/>
        <v>&lt;Placemark&gt;&lt;name&gt;高福-61：デイサービス　きぼう&lt;/name&gt;&lt;Snippet maxLines="0"&gt;&lt;/Snippet&gt;&lt;description&gt;&lt;![CDATA[名称：高福-61：デイサービス　きぼう&lt;br&gt;住所：佐伯市女島7439番地&lt;br&gt;施設分類：高齢者福祉施設 &lt;br&gt;TEL：0972-20-3357&lt;br&gt;：種別：通所介護(デイサービス)&lt;br&gt;：事業者：(株)希望&lt;br&gt;：&lt;br&gt;]]&gt;&lt;/description&gt;&lt;Style&gt;&lt;IconStyle&gt;&lt;color&gt;FFFFFFFF&lt;/color&gt;&lt;scale&gt;1&lt;/scale&gt;&lt;heading&gt;0&lt;/heading&gt;&lt;Icon&gt;&lt;href&gt;https://cyberjapandata.gsi.go.jp/portal/sys/v4/symbols/507.png&lt;/href&gt;&lt;/Icon&gt;&lt;/IconStyle&gt;&lt;/Style&gt;&lt;Point&gt;&lt;coordinates&gt;131.912016649477,32.9519618131459&lt;/coordinates&gt;&lt;/Point&gt;&lt;/Placemark&gt;</v>
      </c>
    </row>
    <row r="601" spans="1:51">
      <c r="A601" s="198">
        <v>596</v>
      </c>
      <c r="B601" s="211" t="s">
        <v>5020</v>
      </c>
      <c r="C601" s="4" t="str">
        <f t="shared" si="120"/>
        <v>名称：高福-62：デイサービスセンター　きづな&lt;br&gt;住所：佐伯市本匠大字笠掛1589番地1&lt;br&gt;施設分類：高齢者福祉施設 &lt;br&gt;TEL：0972-56-5810&lt;br&gt;：種別：通所介護(デイサービス)&lt;br&gt;：事業者：(株)ほんじょう会&lt;br&gt;：&lt;br&gt;</v>
      </c>
      <c r="D601" s="211"/>
      <c r="E601" s="202"/>
      <c r="F601" s="202" t="s">
        <v>4886</v>
      </c>
      <c r="G601" s="202">
        <v>32.953888308048903</v>
      </c>
      <c r="H601" s="202">
        <v>131.79983216262801</v>
      </c>
      <c r="I601" s="202" t="s">
        <v>3686</v>
      </c>
      <c r="J601" s="202" t="s">
        <v>3877</v>
      </c>
      <c r="K601" s="240" t="s">
        <v>1353</v>
      </c>
      <c r="L601" s="240" t="s">
        <v>3919</v>
      </c>
      <c r="M601" s="240" t="s">
        <v>3957</v>
      </c>
      <c r="N601" s="240"/>
      <c r="O601" s="4" t="s">
        <v>4344</v>
      </c>
      <c r="P601" s="246">
        <v>1</v>
      </c>
      <c r="Q601" s="246"/>
      <c r="R601" s="246" t="str">
        <f t="shared" si="117"/>
        <v>FFFFFFFF</v>
      </c>
      <c r="S601" s="202">
        <v>100</v>
      </c>
      <c r="T601" s="202">
        <v>100</v>
      </c>
      <c r="U601" s="202">
        <v>100</v>
      </c>
      <c r="V601" s="202">
        <v>100</v>
      </c>
      <c r="X601" s="242"/>
      <c r="Z601" s="239">
        <f t="shared" si="121"/>
        <v>0</v>
      </c>
      <c r="AA601" s="253" t="s">
        <v>4179</v>
      </c>
      <c r="AB601" s="265" t="str">
        <f t="shared" si="124"/>
        <v>高福-62：デイサービスセンター　きづな</v>
      </c>
      <c r="AC601" s="254" t="s">
        <v>4194</v>
      </c>
      <c r="AD601" s="254" t="s">
        <v>4181</v>
      </c>
      <c r="AE601" s="254">
        <f t="shared" si="125"/>
        <v>0</v>
      </c>
      <c r="AF601" s="254" t="s">
        <v>4182</v>
      </c>
      <c r="AG601" s="254" t="s">
        <v>4183</v>
      </c>
      <c r="AH601" s="74" t="str">
        <f t="shared" si="126"/>
        <v>名称：高福-62：デイサービスセンター　きづな&lt;br&gt;住所：佐伯市本匠大字笠掛1589番地1&lt;br&gt;施設分類：高齢者福祉施設 &lt;br&gt;TEL：0972-56-5810&lt;br&gt;：種別：通所介護(デイサービス)&lt;br&gt;：事業者：(株)ほんじょう会&lt;br&gt;：&lt;br&gt;</v>
      </c>
      <c r="AI601" s="255" t="s">
        <v>4184</v>
      </c>
      <c r="AJ601" s="253" t="str">
        <f t="shared" si="118"/>
        <v>FFFFFFFF</v>
      </c>
      <c r="AK601" s="253" t="s">
        <v>4185</v>
      </c>
      <c r="AL601" s="265">
        <f t="shared" si="119"/>
        <v>1</v>
      </c>
      <c r="AM601" s="253" t="s">
        <v>4186</v>
      </c>
      <c r="AN601" s="253" t="s">
        <v>4187</v>
      </c>
      <c r="AO601" s="254">
        <f t="shared" si="122"/>
        <v>0</v>
      </c>
      <c r="AP601" s="253" t="s">
        <v>4188</v>
      </c>
      <c r="AQ601" s="74" t="str">
        <f t="shared" si="127"/>
        <v>https://cyberjapandata.gsi.go.jp/portal/sys/v4/symbols/507.png</v>
      </c>
      <c r="AR601" s="254" t="s">
        <v>4189</v>
      </c>
      <c r="AS601" s="254" t="s">
        <v>4190</v>
      </c>
      <c r="AT601" s="265">
        <f t="shared" si="128"/>
        <v>131.79983216262801</v>
      </c>
      <c r="AU601" s="254" t="s">
        <v>4191</v>
      </c>
      <c r="AV601" s="265">
        <f t="shared" si="129"/>
        <v>32.953888308048903</v>
      </c>
      <c r="AW601" s="254" t="s">
        <v>4192</v>
      </c>
      <c r="AX601" s="254" t="s">
        <v>4193</v>
      </c>
      <c r="AY601" s="244" t="str">
        <f t="shared" si="123"/>
        <v>&lt;Placemark&gt;&lt;name&gt;高福-62：デイサービスセンター　きづな&lt;/name&gt;&lt;Snippet maxLines="0"&gt;&lt;/Snippet&gt;&lt;description&gt;&lt;![CDATA[名称：高福-62：デイサービスセンター　きづな&lt;br&gt;住所：佐伯市本匠大字笠掛1589番地1&lt;br&gt;施設分類：高齢者福祉施設 &lt;br&gt;TEL：0972-56-5810&lt;br&gt;：種別：通所介護(デイサービス)&lt;br&gt;：事業者：(株)ほんじょう会&lt;br&gt;：&lt;br&gt;]]&gt;&lt;/description&gt;&lt;Style&gt;&lt;IconStyle&gt;&lt;color&gt;FFFFFFFF&lt;/color&gt;&lt;scale&gt;1&lt;/scale&gt;&lt;heading&gt;0&lt;/heading&gt;&lt;Icon&gt;&lt;href&gt;https://cyberjapandata.gsi.go.jp/portal/sys/v4/symbols/507.png&lt;/href&gt;&lt;/Icon&gt;&lt;/IconStyle&gt;&lt;/Style&gt;&lt;Point&gt;&lt;coordinates&gt;131.799832162628,32.9538883080489&lt;/coordinates&gt;&lt;/Point&gt;&lt;/Placemark&gt;</v>
      </c>
    </row>
    <row r="602" spans="1:51">
      <c r="A602" s="198">
        <v>597</v>
      </c>
      <c r="B602" s="211" t="s">
        <v>5019</v>
      </c>
      <c r="C602" s="4" t="str">
        <f t="shared" si="120"/>
        <v>名称：高福-63：デイサービス樹の里&lt;br&gt;住所：佐伯市弥生大字井崎字中道957番地&lt;br&gt;施設分類：高齢者福祉施設 &lt;br&gt;TEL：0972-46-1052&lt;br&gt;：種別：通所介護(デイサービス)&lt;br&gt;：事業者：樹の里(株)&lt;br&gt;：&lt;br&gt;</v>
      </c>
      <c r="D602" s="211"/>
      <c r="E602" s="245"/>
      <c r="F602" s="202" t="s">
        <v>4887</v>
      </c>
      <c r="G602" s="202">
        <v>32.972329544780798</v>
      </c>
      <c r="H602" s="202">
        <v>131.84212528881801</v>
      </c>
      <c r="I602" s="245" t="s">
        <v>3686</v>
      </c>
      <c r="J602" s="245" t="s">
        <v>3878</v>
      </c>
      <c r="K602" s="240" t="s">
        <v>1339</v>
      </c>
      <c r="L602" s="240" t="s">
        <v>3919</v>
      </c>
      <c r="M602" s="240" t="s">
        <v>3943</v>
      </c>
      <c r="N602" s="240"/>
      <c r="O602" s="4" t="s">
        <v>4344</v>
      </c>
      <c r="P602" s="246">
        <v>1</v>
      </c>
      <c r="Q602" s="246"/>
      <c r="R602" s="246" t="str">
        <f t="shared" si="117"/>
        <v>FFFFFFFF</v>
      </c>
      <c r="S602" s="202">
        <v>100</v>
      </c>
      <c r="T602" s="202">
        <v>100</v>
      </c>
      <c r="U602" s="202">
        <v>100</v>
      </c>
      <c r="V602" s="202">
        <v>100</v>
      </c>
      <c r="X602" s="242"/>
      <c r="Z602" s="239">
        <f t="shared" si="121"/>
        <v>0</v>
      </c>
      <c r="AA602" s="253" t="s">
        <v>4179</v>
      </c>
      <c r="AB602" s="265" t="str">
        <f t="shared" si="124"/>
        <v>高福-63：デイサービス樹の里</v>
      </c>
      <c r="AC602" s="254" t="s">
        <v>4194</v>
      </c>
      <c r="AD602" s="254" t="s">
        <v>4181</v>
      </c>
      <c r="AE602" s="254">
        <f t="shared" si="125"/>
        <v>0</v>
      </c>
      <c r="AF602" s="254" t="s">
        <v>4182</v>
      </c>
      <c r="AG602" s="254" t="s">
        <v>4183</v>
      </c>
      <c r="AH602" s="74" t="str">
        <f t="shared" si="126"/>
        <v>名称：高福-63：デイサービス樹の里&lt;br&gt;住所：佐伯市弥生大字井崎字中道957番地&lt;br&gt;施設分類：高齢者福祉施設 &lt;br&gt;TEL：0972-46-1052&lt;br&gt;：種別：通所介護(デイサービス)&lt;br&gt;：事業者：樹の里(株)&lt;br&gt;：&lt;br&gt;</v>
      </c>
      <c r="AI602" s="255" t="s">
        <v>4184</v>
      </c>
      <c r="AJ602" s="253" t="str">
        <f t="shared" si="118"/>
        <v>FFFFFFFF</v>
      </c>
      <c r="AK602" s="253" t="s">
        <v>4185</v>
      </c>
      <c r="AL602" s="265">
        <f t="shared" si="119"/>
        <v>1</v>
      </c>
      <c r="AM602" s="253" t="s">
        <v>4186</v>
      </c>
      <c r="AN602" s="253" t="s">
        <v>4187</v>
      </c>
      <c r="AO602" s="254">
        <f t="shared" si="122"/>
        <v>0</v>
      </c>
      <c r="AP602" s="253" t="s">
        <v>4188</v>
      </c>
      <c r="AQ602" s="74" t="str">
        <f t="shared" si="127"/>
        <v>https://cyberjapandata.gsi.go.jp/portal/sys/v4/symbols/507.png</v>
      </c>
      <c r="AR602" s="254" t="s">
        <v>4189</v>
      </c>
      <c r="AS602" s="254" t="s">
        <v>4190</v>
      </c>
      <c r="AT602" s="265">
        <f t="shared" si="128"/>
        <v>131.84212528881801</v>
      </c>
      <c r="AU602" s="254" t="s">
        <v>4191</v>
      </c>
      <c r="AV602" s="265">
        <f t="shared" si="129"/>
        <v>32.972329544780798</v>
      </c>
      <c r="AW602" s="254" t="s">
        <v>4192</v>
      </c>
      <c r="AX602" s="254" t="s">
        <v>4193</v>
      </c>
      <c r="AY602" s="244" t="str">
        <f t="shared" si="123"/>
        <v>&lt;Placemark&gt;&lt;name&gt;高福-63：デイサービス樹の里&lt;/name&gt;&lt;Snippet maxLines="0"&gt;&lt;/Snippet&gt;&lt;description&gt;&lt;![CDATA[名称：高福-63：デイサービス樹の里&lt;br&gt;住所：佐伯市弥生大字井崎字中道957番地&lt;br&gt;施設分類：高齢者福祉施設 &lt;br&gt;TEL：0972-46-1052&lt;br&gt;：種別：通所介護(デイサービス)&lt;br&gt;：事業者：樹の里(株)&lt;br&gt;：&lt;br&gt;]]&gt;&lt;/description&gt;&lt;Style&gt;&lt;IconStyle&gt;&lt;color&gt;FFFFFFFF&lt;/color&gt;&lt;scale&gt;1&lt;/scale&gt;&lt;heading&gt;0&lt;/heading&gt;&lt;Icon&gt;&lt;href&gt;https://cyberjapandata.gsi.go.jp/portal/sys/v4/symbols/507.png&lt;/href&gt;&lt;/Icon&gt;&lt;/IconStyle&gt;&lt;/Style&gt;&lt;Point&gt;&lt;coordinates&gt;131.842125288818,32.9723295447808&lt;/coordinates&gt;&lt;/Point&gt;&lt;/Placemark&gt;</v>
      </c>
    </row>
    <row r="603" spans="1:51">
      <c r="A603" s="198">
        <v>598</v>
      </c>
      <c r="B603" s="211" t="s">
        <v>5018</v>
      </c>
      <c r="C603" s="4" t="str">
        <f t="shared" si="120"/>
        <v>名称：高福-64：デイサービスいきいき&lt;br&gt;住所：佐伯市木立5597番地1&lt;br&gt;施設分類：高齢者福祉施設 &lt;br&gt;TEL：0972-28-3382&lt;br&gt;：種別：通所介護(デイサービス)&lt;br&gt;：事業者：(有)ハートマザーＣＨＩＥ&lt;br&gt;：&lt;br&gt;</v>
      </c>
      <c r="D603" s="211"/>
      <c r="E603" s="245"/>
      <c r="F603" s="202" t="s">
        <v>4888</v>
      </c>
      <c r="G603" s="202">
        <v>32.9253952409817</v>
      </c>
      <c r="H603" s="202">
        <v>131.93943914164799</v>
      </c>
      <c r="I603" s="245" t="s">
        <v>3686</v>
      </c>
      <c r="J603" s="245" t="s">
        <v>3879</v>
      </c>
      <c r="K603" s="240" t="s">
        <v>1325</v>
      </c>
      <c r="L603" s="240" t="s">
        <v>3919</v>
      </c>
      <c r="M603" s="240" t="s">
        <v>3931</v>
      </c>
      <c r="N603" s="240"/>
      <c r="O603" s="4" t="s">
        <v>4344</v>
      </c>
      <c r="P603" s="246">
        <v>1</v>
      </c>
      <c r="Q603" s="246"/>
      <c r="R603" s="246" t="str">
        <f t="shared" si="117"/>
        <v>FFFFFFFF</v>
      </c>
      <c r="S603" s="202">
        <v>100</v>
      </c>
      <c r="T603" s="202">
        <v>100</v>
      </c>
      <c r="U603" s="202">
        <v>100</v>
      </c>
      <c r="V603" s="202">
        <v>100</v>
      </c>
      <c r="X603" s="242"/>
      <c r="Z603" s="239">
        <f t="shared" si="121"/>
        <v>0</v>
      </c>
      <c r="AA603" s="253" t="s">
        <v>4179</v>
      </c>
      <c r="AB603" s="265" t="str">
        <f t="shared" si="124"/>
        <v>高福-64：デイサービスいきいき</v>
      </c>
      <c r="AC603" s="254" t="s">
        <v>4194</v>
      </c>
      <c r="AD603" s="254" t="s">
        <v>4181</v>
      </c>
      <c r="AE603" s="254">
        <f t="shared" si="125"/>
        <v>0</v>
      </c>
      <c r="AF603" s="254" t="s">
        <v>4182</v>
      </c>
      <c r="AG603" s="254" t="s">
        <v>4183</v>
      </c>
      <c r="AH603" s="74" t="str">
        <f t="shared" si="126"/>
        <v>名称：高福-64：デイサービスいきいき&lt;br&gt;住所：佐伯市木立5597番地1&lt;br&gt;施設分類：高齢者福祉施設 &lt;br&gt;TEL：0972-28-3382&lt;br&gt;：種別：通所介護(デイサービス)&lt;br&gt;：事業者：(有)ハートマザーＣＨＩＥ&lt;br&gt;：&lt;br&gt;</v>
      </c>
      <c r="AI603" s="255" t="s">
        <v>4184</v>
      </c>
      <c r="AJ603" s="253" t="str">
        <f t="shared" si="118"/>
        <v>FFFFFFFF</v>
      </c>
      <c r="AK603" s="253" t="s">
        <v>4185</v>
      </c>
      <c r="AL603" s="265">
        <f t="shared" si="119"/>
        <v>1</v>
      </c>
      <c r="AM603" s="253" t="s">
        <v>4186</v>
      </c>
      <c r="AN603" s="253" t="s">
        <v>4187</v>
      </c>
      <c r="AO603" s="254">
        <f t="shared" si="122"/>
        <v>0</v>
      </c>
      <c r="AP603" s="253" t="s">
        <v>4188</v>
      </c>
      <c r="AQ603" s="74" t="str">
        <f t="shared" si="127"/>
        <v>https://cyberjapandata.gsi.go.jp/portal/sys/v4/symbols/507.png</v>
      </c>
      <c r="AR603" s="254" t="s">
        <v>4189</v>
      </c>
      <c r="AS603" s="254" t="s">
        <v>4190</v>
      </c>
      <c r="AT603" s="265">
        <f t="shared" si="128"/>
        <v>131.93943914164799</v>
      </c>
      <c r="AU603" s="254" t="s">
        <v>4191</v>
      </c>
      <c r="AV603" s="265">
        <f t="shared" si="129"/>
        <v>32.9253952409817</v>
      </c>
      <c r="AW603" s="254" t="s">
        <v>4192</v>
      </c>
      <c r="AX603" s="254" t="s">
        <v>4193</v>
      </c>
      <c r="AY603" s="244" t="str">
        <f t="shared" si="123"/>
        <v>&lt;Placemark&gt;&lt;name&gt;高福-64：デイサービスいきいき&lt;/name&gt;&lt;Snippet maxLines="0"&gt;&lt;/Snippet&gt;&lt;description&gt;&lt;![CDATA[名称：高福-64：デイサービスいきいき&lt;br&gt;住所：佐伯市木立5597番地1&lt;br&gt;施設分類：高齢者福祉施設 &lt;br&gt;TEL：0972-28-3382&lt;br&gt;：種別：通所介護(デイサービス)&lt;br&gt;：事業者：(有)ハートマザーＣＨＩＥ&lt;br&gt;：&lt;br&gt;]]&gt;&lt;/description&gt;&lt;Style&gt;&lt;IconStyle&gt;&lt;color&gt;FFFFFFFF&lt;/color&gt;&lt;scale&gt;1&lt;/scale&gt;&lt;heading&gt;0&lt;/heading&gt;&lt;Icon&gt;&lt;href&gt;https://cyberjapandata.gsi.go.jp/portal/sys/v4/symbols/507.png&lt;/href&gt;&lt;/Icon&gt;&lt;/IconStyle&gt;&lt;/Style&gt;&lt;Point&gt;&lt;coordinates&gt;131.939439141648,32.9253952409817&lt;/coordinates&gt;&lt;/Point&gt;&lt;/Placemark&gt;</v>
      </c>
    </row>
    <row r="604" spans="1:51">
      <c r="A604" s="198">
        <v>599</v>
      </c>
      <c r="B604" s="264" t="s">
        <v>5017</v>
      </c>
      <c r="C604" s="4" t="str">
        <f t="shared" si="120"/>
        <v>名称：高福-65：番匠のひかりヘルパー事業所&lt;br&gt;住所：佐伯市弥生大字門田173番地1&lt;br&gt;施設分類：高齢者福祉施設 &lt;br&gt;TEL：0972-25-3811&lt;br&gt;：種別：通所介護(デイサービス)&lt;br&gt;：事業者：(株)やのたけ&lt;br&gt;：&lt;br&gt;</v>
      </c>
      <c r="D604" s="211"/>
      <c r="E604" s="202"/>
      <c r="F604" s="202" t="s">
        <v>4889</v>
      </c>
      <c r="G604" s="202">
        <v>32.948746972495698</v>
      </c>
      <c r="H604" s="202">
        <v>131.84237437480999</v>
      </c>
      <c r="I604" s="202" t="s">
        <v>3686</v>
      </c>
      <c r="J604" s="202" t="s">
        <v>934</v>
      </c>
      <c r="K604" s="240" t="s">
        <v>1355</v>
      </c>
      <c r="L604" s="240" t="s">
        <v>3919</v>
      </c>
      <c r="M604" s="240" t="s">
        <v>3959</v>
      </c>
      <c r="N604" s="240"/>
      <c r="O604" s="4" t="s">
        <v>4344</v>
      </c>
      <c r="P604" s="246">
        <v>1</v>
      </c>
      <c r="Q604" s="246"/>
      <c r="R604" s="246" t="str">
        <f t="shared" si="117"/>
        <v>FFFFFFFF</v>
      </c>
      <c r="S604" s="202">
        <v>100</v>
      </c>
      <c r="T604" s="202">
        <v>100</v>
      </c>
      <c r="U604" s="202">
        <v>100</v>
      </c>
      <c r="V604" s="202">
        <v>100</v>
      </c>
      <c r="X604" s="242"/>
      <c r="Z604" s="239">
        <f t="shared" si="121"/>
        <v>0</v>
      </c>
      <c r="AA604" s="253" t="s">
        <v>4179</v>
      </c>
      <c r="AB604" s="265" t="str">
        <f t="shared" si="124"/>
        <v>高福-65：番匠のひかりヘルパー事業所</v>
      </c>
      <c r="AC604" s="254" t="s">
        <v>4194</v>
      </c>
      <c r="AD604" s="254" t="s">
        <v>4181</v>
      </c>
      <c r="AE604" s="254">
        <f t="shared" si="125"/>
        <v>0</v>
      </c>
      <c r="AF604" s="254" t="s">
        <v>4182</v>
      </c>
      <c r="AG604" s="254" t="s">
        <v>4183</v>
      </c>
      <c r="AH604" s="74" t="str">
        <f t="shared" si="126"/>
        <v>名称：高福-65：番匠のひかりヘルパー事業所&lt;br&gt;住所：佐伯市弥生大字門田173番地1&lt;br&gt;施設分類：高齢者福祉施設 &lt;br&gt;TEL：0972-25-3811&lt;br&gt;：種別：通所介護(デイサービス)&lt;br&gt;：事業者：(株)やのたけ&lt;br&gt;：&lt;br&gt;</v>
      </c>
      <c r="AI604" s="255" t="s">
        <v>4184</v>
      </c>
      <c r="AJ604" s="253" t="str">
        <f t="shared" si="118"/>
        <v>FFFFFFFF</v>
      </c>
      <c r="AK604" s="253" t="s">
        <v>4185</v>
      </c>
      <c r="AL604" s="265">
        <f t="shared" si="119"/>
        <v>1</v>
      </c>
      <c r="AM604" s="253" t="s">
        <v>4186</v>
      </c>
      <c r="AN604" s="253" t="s">
        <v>4187</v>
      </c>
      <c r="AO604" s="254">
        <f t="shared" si="122"/>
        <v>0</v>
      </c>
      <c r="AP604" s="253" t="s">
        <v>4188</v>
      </c>
      <c r="AQ604" s="74" t="str">
        <f t="shared" si="127"/>
        <v>https://cyberjapandata.gsi.go.jp/portal/sys/v4/symbols/507.png</v>
      </c>
      <c r="AR604" s="254" t="s">
        <v>4189</v>
      </c>
      <c r="AS604" s="254" t="s">
        <v>4190</v>
      </c>
      <c r="AT604" s="265">
        <f t="shared" si="128"/>
        <v>131.84237437480999</v>
      </c>
      <c r="AU604" s="254" t="s">
        <v>4191</v>
      </c>
      <c r="AV604" s="265">
        <f t="shared" si="129"/>
        <v>32.948746972495698</v>
      </c>
      <c r="AW604" s="254" t="s">
        <v>4192</v>
      </c>
      <c r="AX604" s="254" t="s">
        <v>4193</v>
      </c>
      <c r="AY604" s="244" t="str">
        <f t="shared" si="123"/>
        <v>&lt;Placemark&gt;&lt;name&gt;高福-65：番匠のひかりヘルパー事業所&lt;/name&gt;&lt;Snippet maxLines="0"&gt;&lt;/Snippet&gt;&lt;description&gt;&lt;![CDATA[名称：高福-65：番匠のひかりヘルパー事業所&lt;br&gt;住所：佐伯市弥生大字門田173番地1&lt;br&gt;施設分類：高齢者福祉施設 &lt;br&gt;TEL：0972-25-3811&lt;br&gt;：種別：通所介護(デイサービス)&lt;br&gt;：事業者：(株)やのたけ&lt;br&gt;：&lt;br&gt;]]&gt;&lt;/description&gt;&lt;Style&gt;&lt;IconStyle&gt;&lt;color&gt;FFFFFFFF&lt;/color&gt;&lt;scale&gt;1&lt;/scale&gt;&lt;heading&gt;0&lt;/heading&gt;&lt;Icon&gt;&lt;href&gt;https://cyberjapandata.gsi.go.jp/portal/sys/v4/symbols/507.png&lt;/href&gt;&lt;/Icon&gt;&lt;/IconStyle&gt;&lt;/Style&gt;&lt;Point&gt;&lt;coordinates&gt;131.84237437481,32.9487469724957&lt;/coordinates&gt;&lt;/Point&gt;&lt;/Placemark&gt;</v>
      </c>
    </row>
    <row r="605" spans="1:51">
      <c r="A605" s="198">
        <v>600</v>
      </c>
      <c r="B605" s="264" t="s">
        <v>5016</v>
      </c>
      <c r="C605" s="4" t="str">
        <f t="shared" si="120"/>
        <v>名称：高福-66：長門デイサービスセンター　&lt;br&gt;住所：佐伯市鶴岡町1丁目6番3号&lt;br&gt;施設分類：高齢者福祉施設 &lt;br&gt;TEL：0972-22-5120&lt;br&gt;：種別：通所介護(デイサービス)&lt;br&gt;：事業者：(医)長門莫記念会&lt;br&gt;：&lt;br&gt;</v>
      </c>
      <c r="D605" s="211"/>
      <c r="E605" s="202"/>
      <c r="F605" s="202" t="s">
        <v>4890</v>
      </c>
      <c r="G605" s="202">
        <v>32.9580284665644</v>
      </c>
      <c r="H605" s="202">
        <v>131.883133830269</v>
      </c>
      <c r="I605" s="202" t="s">
        <v>3686</v>
      </c>
      <c r="J605" s="202" t="s">
        <v>3880</v>
      </c>
      <c r="K605" s="240" t="s">
        <v>1370</v>
      </c>
      <c r="L605" s="240" t="s">
        <v>3919</v>
      </c>
      <c r="M605" s="240" t="s">
        <v>3956</v>
      </c>
      <c r="N605" s="240"/>
      <c r="O605" s="4" t="s">
        <v>4344</v>
      </c>
      <c r="P605" s="246">
        <v>1</v>
      </c>
      <c r="Q605" s="246"/>
      <c r="R605" s="246" t="str">
        <f t="shared" si="117"/>
        <v>FFFFFFFF</v>
      </c>
      <c r="S605" s="202">
        <v>100</v>
      </c>
      <c r="T605" s="202">
        <v>100</v>
      </c>
      <c r="U605" s="202">
        <v>100</v>
      </c>
      <c r="V605" s="202">
        <v>100</v>
      </c>
      <c r="X605" s="242"/>
      <c r="Z605" s="239">
        <f t="shared" si="121"/>
        <v>0</v>
      </c>
      <c r="AA605" s="253" t="s">
        <v>4179</v>
      </c>
      <c r="AB605" s="265" t="str">
        <f t="shared" si="124"/>
        <v>高福-66：長門デイサービスセンター　</v>
      </c>
      <c r="AC605" s="254" t="s">
        <v>4194</v>
      </c>
      <c r="AD605" s="254" t="s">
        <v>4181</v>
      </c>
      <c r="AE605" s="254">
        <f t="shared" si="125"/>
        <v>0</v>
      </c>
      <c r="AF605" s="254" t="s">
        <v>4182</v>
      </c>
      <c r="AG605" s="254" t="s">
        <v>4183</v>
      </c>
      <c r="AH605" s="74" t="str">
        <f t="shared" si="126"/>
        <v>名称：高福-66：長門デイサービスセンター　&lt;br&gt;住所：佐伯市鶴岡町1丁目6番3号&lt;br&gt;施設分類：高齢者福祉施設 &lt;br&gt;TEL：0972-22-5120&lt;br&gt;：種別：通所介護(デイサービス)&lt;br&gt;：事業者：(医)長門莫記念会&lt;br&gt;：&lt;br&gt;</v>
      </c>
      <c r="AI605" s="255" t="s">
        <v>4184</v>
      </c>
      <c r="AJ605" s="253" t="str">
        <f t="shared" si="118"/>
        <v>FFFFFFFF</v>
      </c>
      <c r="AK605" s="253" t="s">
        <v>4185</v>
      </c>
      <c r="AL605" s="265">
        <f t="shared" si="119"/>
        <v>1</v>
      </c>
      <c r="AM605" s="253" t="s">
        <v>4186</v>
      </c>
      <c r="AN605" s="253" t="s">
        <v>4187</v>
      </c>
      <c r="AO605" s="254">
        <f t="shared" si="122"/>
        <v>0</v>
      </c>
      <c r="AP605" s="253" t="s">
        <v>4188</v>
      </c>
      <c r="AQ605" s="74" t="str">
        <f t="shared" si="127"/>
        <v>https://cyberjapandata.gsi.go.jp/portal/sys/v4/symbols/507.png</v>
      </c>
      <c r="AR605" s="254" t="s">
        <v>4189</v>
      </c>
      <c r="AS605" s="254" t="s">
        <v>4190</v>
      </c>
      <c r="AT605" s="265">
        <f t="shared" si="128"/>
        <v>131.883133830269</v>
      </c>
      <c r="AU605" s="254" t="s">
        <v>4191</v>
      </c>
      <c r="AV605" s="265">
        <f t="shared" si="129"/>
        <v>32.9580284665644</v>
      </c>
      <c r="AW605" s="254" t="s">
        <v>4192</v>
      </c>
      <c r="AX605" s="254" t="s">
        <v>4193</v>
      </c>
      <c r="AY605" s="244" t="str">
        <f t="shared" si="123"/>
        <v>&lt;Placemark&gt;&lt;name&gt;高福-66：長門デイサービスセンター　&lt;/name&gt;&lt;Snippet maxLines="0"&gt;&lt;/Snippet&gt;&lt;description&gt;&lt;![CDATA[名称：高福-66：長門デイサービスセンター　&lt;br&gt;住所：佐伯市鶴岡町1丁目6番3号&lt;br&gt;施設分類：高齢者福祉施設 &lt;br&gt;TEL：0972-22-5120&lt;br&gt;：種別：通所介護(デイサービス)&lt;br&gt;：事業者：(医)長門莫記念会&lt;br&gt;：&lt;br&gt;]]&gt;&lt;/description&gt;&lt;Style&gt;&lt;IconStyle&gt;&lt;color&gt;FFFFFFFF&lt;/color&gt;&lt;scale&gt;1&lt;/scale&gt;&lt;heading&gt;0&lt;/heading&gt;&lt;Icon&gt;&lt;href&gt;https://cyberjapandata.gsi.go.jp/portal/sys/v4/symbols/507.png&lt;/href&gt;&lt;/Icon&gt;&lt;/IconStyle&gt;&lt;/Style&gt;&lt;Point&gt;&lt;coordinates&gt;131.883133830269,32.9580284665644&lt;/coordinates&gt;&lt;/Point&gt;&lt;/Placemark&gt;</v>
      </c>
    </row>
    <row r="606" spans="1:51" ht="27">
      <c r="A606" s="198">
        <v>601</v>
      </c>
      <c r="B606" s="264" t="s">
        <v>5015</v>
      </c>
      <c r="C606" s="4" t="str">
        <f t="shared" si="120"/>
        <v>名称：高福-67：佐伯市社協デイサービスセンター　「うめ」&lt;br&gt;住所：佐伯市宇目大字小野市3374番地1&lt;br&gt;施設分類：高齢者福祉施設 &lt;br&gt;TEL：0972-54-3434&lt;br&gt;：種別：通所介護(デイサービス)&lt;br&gt;：事業者：(社福)佐伯市社会福祉協議会&lt;br&gt;：&lt;br&gt;</v>
      </c>
      <c r="D606" s="211"/>
      <c r="E606" s="202"/>
      <c r="F606" s="202" t="s">
        <v>4891</v>
      </c>
      <c r="G606" s="202">
        <v>32.852107301882199</v>
      </c>
      <c r="H606" s="202">
        <v>131.63048659432999</v>
      </c>
      <c r="I606" s="202" t="s">
        <v>3686</v>
      </c>
      <c r="J606" s="202" t="s">
        <v>197</v>
      </c>
      <c r="K606" s="240" t="s">
        <v>1371</v>
      </c>
      <c r="L606" s="240" t="s">
        <v>3919</v>
      </c>
      <c r="M606" s="240" t="s">
        <v>3966</v>
      </c>
      <c r="N606" s="240"/>
      <c r="O606" s="4" t="s">
        <v>4344</v>
      </c>
      <c r="P606" s="246">
        <v>1</v>
      </c>
      <c r="Q606" s="246"/>
      <c r="R606" s="246" t="str">
        <f t="shared" si="117"/>
        <v>FFFFFFFF</v>
      </c>
      <c r="S606" s="202">
        <v>100</v>
      </c>
      <c r="T606" s="202">
        <v>100</v>
      </c>
      <c r="U606" s="202">
        <v>100</v>
      </c>
      <c r="V606" s="202">
        <v>100</v>
      </c>
      <c r="X606" s="242"/>
      <c r="Z606" s="239">
        <f t="shared" si="121"/>
        <v>0</v>
      </c>
      <c r="AA606" s="253" t="s">
        <v>4179</v>
      </c>
      <c r="AB606" s="265" t="str">
        <f t="shared" si="124"/>
        <v>高福-67：佐伯市社協デイサービスセンター　「うめ」</v>
      </c>
      <c r="AC606" s="254" t="s">
        <v>4194</v>
      </c>
      <c r="AD606" s="254" t="s">
        <v>4181</v>
      </c>
      <c r="AE606" s="254">
        <f t="shared" si="125"/>
        <v>0</v>
      </c>
      <c r="AF606" s="254" t="s">
        <v>4182</v>
      </c>
      <c r="AG606" s="254" t="s">
        <v>4183</v>
      </c>
      <c r="AH606" s="74" t="str">
        <f t="shared" si="126"/>
        <v>名称：高福-67：佐伯市社協デイサービスセンター　「うめ」&lt;br&gt;住所：佐伯市宇目大字小野市3374番地1&lt;br&gt;施設分類：高齢者福祉施設 &lt;br&gt;TEL：0972-54-3434&lt;br&gt;：種別：通所介護(デイサービス)&lt;br&gt;：事業者：(社福)佐伯市社会福祉協議会&lt;br&gt;：&lt;br&gt;</v>
      </c>
      <c r="AI606" s="255" t="s">
        <v>4184</v>
      </c>
      <c r="AJ606" s="253" t="str">
        <f t="shared" si="118"/>
        <v>FFFFFFFF</v>
      </c>
      <c r="AK606" s="253" t="s">
        <v>4185</v>
      </c>
      <c r="AL606" s="265">
        <f t="shared" si="119"/>
        <v>1</v>
      </c>
      <c r="AM606" s="253" t="s">
        <v>4186</v>
      </c>
      <c r="AN606" s="253" t="s">
        <v>4187</v>
      </c>
      <c r="AO606" s="254">
        <f t="shared" si="122"/>
        <v>0</v>
      </c>
      <c r="AP606" s="253" t="s">
        <v>4188</v>
      </c>
      <c r="AQ606" s="74" t="str">
        <f t="shared" si="127"/>
        <v>https://cyberjapandata.gsi.go.jp/portal/sys/v4/symbols/507.png</v>
      </c>
      <c r="AR606" s="254" t="s">
        <v>4189</v>
      </c>
      <c r="AS606" s="254" t="s">
        <v>4190</v>
      </c>
      <c r="AT606" s="265">
        <f t="shared" si="128"/>
        <v>131.63048659432999</v>
      </c>
      <c r="AU606" s="254" t="s">
        <v>4191</v>
      </c>
      <c r="AV606" s="265">
        <f t="shared" si="129"/>
        <v>32.852107301882199</v>
      </c>
      <c r="AW606" s="254" t="s">
        <v>4192</v>
      </c>
      <c r="AX606" s="254" t="s">
        <v>4193</v>
      </c>
      <c r="AY606" s="244" t="str">
        <f t="shared" si="123"/>
        <v>&lt;Placemark&gt;&lt;name&gt;高福-67：佐伯市社協デイサービスセンター　「うめ」&lt;/name&gt;&lt;Snippet maxLines="0"&gt;&lt;/Snippet&gt;&lt;description&gt;&lt;![CDATA[名称：高福-67：佐伯市社協デイサービスセンター　「うめ」&lt;br&gt;住所：佐伯市宇目大字小野市3374番地1&lt;br&gt;施設分類：高齢者福祉施設 &lt;br&gt;TEL：0972-54-3434&lt;br&gt;：種別：通所介護(デイサービス)&lt;br&gt;：事業者：(社福)佐伯市社会福祉協議会&lt;br&gt;：&lt;br&gt;]]&gt;&lt;/description&gt;&lt;Style&gt;&lt;IconStyle&gt;&lt;color&gt;FFFFFFFF&lt;/color&gt;&lt;scale&gt;1&lt;/scale&gt;&lt;heading&gt;0&lt;/heading&gt;&lt;Icon&gt;&lt;href&gt;https://cyberjapandata.gsi.go.jp/portal/sys/v4/symbols/507.png&lt;/href&gt;&lt;/Icon&gt;&lt;/IconStyle&gt;&lt;/Style&gt;&lt;Point&gt;&lt;coordinates&gt;131.63048659433,32.8521073018822&lt;/coordinates&gt;&lt;/Point&gt;&lt;/Placemark&gt;</v>
      </c>
    </row>
    <row r="607" spans="1:51" ht="27">
      <c r="A607" s="198">
        <v>602</v>
      </c>
      <c r="B607" s="264" t="s">
        <v>5014</v>
      </c>
      <c r="C607" s="4" t="str">
        <f t="shared" si="120"/>
        <v>名称：高福-68：佐伯市社協デイサービスセンター　「なおかわ」&lt;br&gt;住所：佐伯市直川大字赤木1235番地&lt;br&gt;施設分類：高齢者福祉施設 &lt;br&gt;TEL：0972-58-2041&lt;br&gt;：種別：通所介護(デイサービス)&lt;br&gt;：事業者：(社福)佐伯市社会福祉協議会&lt;br&gt;：&lt;br&gt;</v>
      </c>
      <c r="D607" s="211"/>
      <c r="E607" s="202"/>
      <c r="F607" s="202" t="s">
        <v>4892</v>
      </c>
      <c r="G607" s="202">
        <v>32.872987273428301</v>
      </c>
      <c r="H607" s="202">
        <v>131.784762909091</v>
      </c>
      <c r="I607" s="202" t="s">
        <v>3686</v>
      </c>
      <c r="J607" s="202" t="s">
        <v>40</v>
      </c>
      <c r="K607" s="240" t="s">
        <v>773</v>
      </c>
      <c r="L607" s="240" t="s">
        <v>3919</v>
      </c>
      <c r="M607" s="240" t="s">
        <v>3966</v>
      </c>
      <c r="N607" s="240"/>
      <c r="O607" s="4" t="s">
        <v>4344</v>
      </c>
      <c r="P607" s="246">
        <v>1</v>
      </c>
      <c r="Q607" s="246"/>
      <c r="R607" s="246" t="str">
        <f t="shared" si="117"/>
        <v>FFFFFFFF</v>
      </c>
      <c r="S607" s="202">
        <v>100</v>
      </c>
      <c r="T607" s="202">
        <v>100</v>
      </c>
      <c r="U607" s="202">
        <v>100</v>
      </c>
      <c r="V607" s="202">
        <v>100</v>
      </c>
      <c r="X607" s="242"/>
      <c r="Z607" s="239">
        <f t="shared" si="121"/>
        <v>0</v>
      </c>
      <c r="AA607" s="253" t="s">
        <v>4179</v>
      </c>
      <c r="AB607" s="265" t="str">
        <f t="shared" si="124"/>
        <v>高福-68：佐伯市社協デイサービスセンター　「なおかわ」</v>
      </c>
      <c r="AC607" s="254" t="s">
        <v>4194</v>
      </c>
      <c r="AD607" s="254" t="s">
        <v>4181</v>
      </c>
      <c r="AE607" s="254">
        <f t="shared" si="125"/>
        <v>0</v>
      </c>
      <c r="AF607" s="254" t="s">
        <v>4182</v>
      </c>
      <c r="AG607" s="254" t="s">
        <v>4183</v>
      </c>
      <c r="AH607" s="74" t="str">
        <f t="shared" si="126"/>
        <v>名称：高福-68：佐伯市社協デイサービスセンター　「なおかわ」&lt;br&gt;住所：佐伯市直川大字赤木1235番地&lt;br&gt;施設分類：高齢者福祉施設 &lt;br&gt;TEL：0972-58-2041&lt;br&gt;：種別：通所介護(デイサービス)&lt;br&gt;：事業者：(社福)佐伯市社会福祉協議会&lt;br&gt;：&lt;br&gt;</v>
      </c>
      <c r="AI607" s="255" t="s">
        <v>4184</v>
      </c>
      <c r="AJ607" s="253" t="str">
        <f t="shared" si="118"/>
        <v>FFFFFFFF</v>
      </c>
      <c r="AK607" s="253" t="s">
        <v>4185</v>
      </c>
      <c r="AL607" s="265">
        <f t="shared" si="119"/>
        <v>1</v>
      </c>
      <c r="AM607" s="253" t="s">
        <v>4186</v>
      </c>
      <c r="AN607" s="253" t="s">
        <v>4187</v>
      </c>
      <c r="AO607" s="254">
        <f t="shared" si="122"/>
        <v>0</v>
      </c>
      <c r="AP607" s="253" t="s">
        <v>4188</v>
      </c>
      <c r="AQ607" s="74" t="str">
        <f t="shared" si="127"/>
        <v>https://cyberjapandata.gsi.go.jp/portal/sys/v4/symbols/507.png</v>
      </c>
      <c r="AR607" s="254" t="s">
        <v>4189</v>
      </c>
      <c r="AS607" s="254" t="s">
        <v>4190</v>
      </c>
      <c r="AT607" s="265">
        <f t="shared" si="128"/>
        <v>131.784762909091</v>
      </c>
      <c r="AU607" s="254" t="s">
        <v>4191</v>
      </c>
      <c r="AV607" s="265">
        <f t="shared" si="129"/>
        <v>32.872987273428301</v>
      </c>
      <c r="AW607" s="254" t="s">
        <v>4192</v>
      </c>
      <c r="AX607" s="254" t="s">
        <v>4193</v>
      </c>
      <c r="AY607" s="244" t="str">
        <f t="shared" si="123"/>
        <v>&lt;Placemark&gt;&lt;name&gt;高福-68：佐伯市社協デイサービスセンター　「なおかわ」&lt;/name&gt;&lt;Snippet maxLines="0"&gt;&lt;/Snippet&gt;&lt;description&gt;&lt;![CDATA[名称：高福-68：佐伯市社協デイサービスセンター　「なおかわ」&lt;br&gt;住所：佐伯市直川大字赤木1235番地&lt;br&gt;施設分類：高齢者福祉施設 &lt;br&gt;TEL：0972-58-2041&lt;br&gt;：種別：通所介護(デイサービス)&lt;br&gt;：事業者：(社福)佐伯市社会福祉協議会&lt;br&gt;：&lt;br&gt;]]&gt;&lt;/description&gt;&lt;Style&gt;&lt;IconStyle&gt;&lt;color&gt;FFFFFFFF&lt;/color&gt;&lt;scale&gt;1&lt;/scale&gt;&lt;heading&gt;0&lt;/heading&gt;&lt;Icon&gt;&lt;href&gt;https://cyberjapandata.gsi.go.jp/portal/sys/v4/symbols/507.png&lt;/href&gt;&lt;/Icon&gt;&lt;/IconStyle&gt;&lt;/Style&gt;&lt;Point&gt;&lt;coordinates&gt;131.784762909091,32.8729872734283&lt;/coordinates&gt;&lt;/Point&gt;&lt;/Placemark&gt;</v>
      </c>
    </row>
    <row r="608" spans="1:51" ht="27">
      <c r="A608" s="198">
        <v>603</v>
      </c>
      <c r="B608" s="264" t="s">
        <v>5013</v>
      </c>
      <c r="C608" s="4" t="str">
        <f t="shared" si="120"/>
        <v>名称：高福-69：佐伯市社協デイサービスセンター　「上浦ふれあい荘」&lt;br&gt;住所：佐伯市上浦浅海井浦489番地10&lt;br&gt;施設分類：高齢者福祉施設 &lt;br&gt;TEL：0972-32-3395&lt;br&gt;：種別：通所介護(デイサービス)&lt;br&gt;：事業者：(社福)佐伯市社会福祉協議会&lt;br&gt;：&lt;br&gt;</v>
      </c>
      <c r="D608" s="211"/>
      <c r="E608" s="202"/>
      <c r="F608" s="202" t="s">
        <v>4893</v>
      </c>
      <c r="G608" s="202">
        <v>33.041655279348099</v>
      </c>
      <c r="H608" s="202">
        <v>131.920423981666</v>
      </c>
      <c r="I608" s="202" t="s">
        <v>3686</v>
      </c>
      <c r="J608" s="202" t="s">
        <v>3881</v>
      </c>
      <c r="K608" s="240" t="s">
        <v>1372</v>
      </c>
      <c r="L608" s="240" t="s">
        <v>3919</v>
      </c>
      <c r="M608" s="240" t="s">
        <v>3966</v>
      </c>
      <c r="N608" s="240"/>
      <c r="O608" s="4" t="s">
        <v>4344</v>
      </c>
      <c r="P608" s="246">
        <v>1</v>
      </c>
      <c r="Q608" s="246"/>
      <c r="R608" s="246" t="str">
        <f t="shared" si="117"/>
        <v>FFFFFFFF</v>
      </c>
      <c r="S608" s="202">
        <v>100</v>
      </c>
      <c r="T608" s="202">
        <v>100</v>
      </c>
      <c r="U608" s="202">
        <v>100</v>
      </c>
      <c r="V608" s="202">
        <v>100</v>
      </c>
      <c r="X608" s="242"/>
      <c r="Z608" s="239">
        <f t="shared" si="121"/>
        <v>0</v>
      </c>
      <c r="AA608" s="253" t="s">
        <v>4179</v>
      </c>
      <c r="AB608" s="265" t="str">
        <f t="shared" si="124"/>
        <v>高福-69：佐伯市社協デイサービスセンター　「上浦ふれあい荘」</v>
      </c>
      <c r="AC608" s="254" t="s">
        <v>4194</v>
      </c>
      <c r="AD608" s="254" t="s">
        <v>4181</v>
      </c>
      <c r="AE608" s="254">
        <f t="shared" si="125"/>
        <v>0</v>
      </c>
      <c r="AF608" s="254" t="s">
        <v>4182</v>
      </c>
      <c r="AG608" s="254" t="s">
        <v>4183</v>
      </c>
      <c r="AH608" s="74" t="str">
        <f t="shared" si="126"/>
        <v>名称：高福-69：佐伯市社協デイサービスセンター　「上浦ふれあい荘」&lt;br&gt;住所：佐伯市上浦浅海井浦489番地10&lt;br&gt;施設分類：高齢者福祉施設 &lt;br&gt;TEL：0972-32-3395&lt;br&gt;：種別：通所介護(デイサービス)&lt;br&gt;：事業者：(社福)佐伯市社会福祉協議会&lt;br&gt;：&lt;br&gt;</v>
      </c>
      <c r="AI608" s="255" t="s">
        <v>4184</v>
      </c>
      <c r="AJ608" s="253" t="str">
        <f t="shared" si="118"/>
        <v>FFFFFFFF</v>
      </c>
      <c r="AK608" s="253" t="s">
        <v>4185</v>
      </c>
      <c r="AL608" s="265">
        <f t="shared" si="119"/>
        <v>1</v>
      </c>
      <c r="AM608" s="253" t="s">
        <v>4186</v>
      </c>
      <c r="AN608" s="253" t="s">
        <v>4187</v>
      </c>
      <c r="AO608" s="254">
        <f t="shared" si="122"/>
        <v>0</v>
      </c>
      <c r="AP608" s="253" t="s">
        <v>4188</v>
      </c>
      <c r="AQ608" s="74" t="str">
        <f t="shared" si="127"/>
        <v>https://cyberjapandata.gsi.go.jp/portal/sys/v4/symbols/507.png</v>
      </c>
      <c r="AR608" s="254" t="s">
        <v>4189</v>
      </c>
      <c r="AS608" s="254" t="s">
        <v>4190</v>
      </c>
      <c r="AT608" s="265">
        <f t="shared" si="128"/>
        <v>131.920423981666</v>
      </c>
      <c r="AU608" s="254" t="s">
        <v>4191</v>
      </c>
      <c r="AV608" s="265">
        <f t="shared" si="129"/>
        <v>33.041655279348099</v>
      </c>
      <c r="AW608" s="254" t="s">
        <v>4192</v>
      </c>
      <c r="AX608" s="254" t="s">
        <v>4193</v>
      </c>
      <c r="AY608" s="244" t="str">
        <f t="shared" si="123"/>
        <v>&lt;Placemark&gt;&lt;name&gt;高福-69：佐伯市社協デイサービスセンター　「上浦ふれあい荘」&lt;/name&gt;&lt;Snippet maxLines="0"&gt;&lt;/Snippet&gt;&lt;description&gt;&lt;![CDATA[名称：高福-69：佐伯市社協デイサービスセンター　「上浦ふれあい荘」&lt;br&gt;住所：佐伯市上浦浅海井浦489番地10&lt;br&gt;施設分類：高齢者福祉施設 &lt;br&gt;TEL：0972-32-3395&lt;br&gt;：種別：通所介護(デイサービス)&lt;br&gt;：事業者：(社福)佐伯市社会福祉協議会&lt;br&gt;：&lt;br&gt;]]&gt;&lt;/description&gt;&lt;Style&gt;&lt;IconStyle&gt;&lt;color&gt;FFFFFFFF&lt;/color&gt;&lt;scale&gt;1&lt;/scale&gt;&lt;heading&gt;0&lt;/heading&gt;&lt;Icon&gt;&lt;href&gt;https://cyberjapandata.gsi.go.jp/portal/sys/v4/symbols/507.png&lt;/href&gt;&lt;/Icon&gt;&lt;/IconStyle&gt;&lt;/Style&gt;&lt;Point&gt;&lt;coordinates&gt;131.920423981666,33.0416552793481&lt;/coordinates&gt;&lt;/Point&gt;&lt;/Placemark&gt;</v>
      </c>
    </row>
    <row r="609" spans="1:51">
      <c r="A609" s="198">
        <v>604</v>
      </c>
      <c r="B609" s="264" t="s">
        <v>5012</v>
      </c>
      <c r="C609" s="4" t="str">
        <f t="shared" si="120"/>
        <v>名称：高福-70：蒲江デイサービスセンター　&lt;br&gt;住所：佐伯市蒲江大字蒲江浦1344番地1&lt;br&gt;施設分類：高齢者福祉施設 &lt;br&gt;TEL：0972-42-1836&lt;br&gt;：種別：通所介護(デイサービス)&lt;br&gt;：事業者：(社福)はまゆう会&lt;br&gt;：&lt;br&gt;</v>
      </c>
      <c r="D609" s="211"/>
      <c r="E609" s="245"/>
      <c r="F609" s="202" t="s">
        <v>4894</v>
      </c>
      <c r="G609" s="202">
        <v>32.804033732564001</v>
      </c>
      <c r="H609" s="202">
        <v>131.941429945132</v>
      </c>
      <c r="I609" s="245" t="s">
        <v>3686</v>
      </c>
      <c r="J609" s="245" t="s">
        <v>3882</v>
      </c>
      <c r="K609" s="240" t="s">
        <v>1373</v>
      </c>
      <c r="L609" s="240" t="s">
        <v>3919</v>
      </c>
      <c r="M609" s="240" t="s">
        <v>3949</v>
      </c>
      <c r="N609" s="240"/>
      <c r="O609" s="4" t="s">
        <v>4344</v>
      </c>
      <c r="P609" s="246">
        <v>1</v>
      </c>
      <c r="Q609" s="246"/>
      <c r="R609" s="246" t="str">
        <f t="shared" si="117"/>
        <v>FFFFFFFF</v>
      </c>
      <c r="S609" s="202">
        <v>100</v>
      </c>
      <c r="T609" s="202">
        <v>100</v>
      </c>
      <c r="U609" s="202">
        <v>100</v>
      </c>
      <c r="V609" s="202">
        <v>100</v>
      </c>
      <c r="X609" s="242"/>
      <c r="Z609" s="239">
        <f t="shared" si="121"/>
        <v>0</v>
      </c>
      <c r="AA609" s="253" t="s">
        <v>4179</v>
      </c>
      <c r="AB609" s="265" t="str">
        <f t="shared" si="124"/>
        <v>高福-70：蒲江デイサービスセンター　</v>
      </c>
      <c r="AC609" s="254" t="s">
        <v>4194</v>
      </c>
      <c r="AD609" s="254" t="s">
        <v>4181</v>
      </c>
      <c r="AE609" s="254">
        <f t="shared" si="125"/>
        <v>0</v>
      </c>
      <c r="AF609" s="254" t="s">
        <v>4182</v>
      </c>
      <c r="AG609" s="254" t="s">
        <v>4183</v>
      </c>
      <c r="AH609" s="74" t="str">
        <f t="shared" si="126"/>
        <v>名称：高福-70：蒲江デイサービスセンター　&lt;br&gt;住所：佐伯市蒲江大字蒲江浦1344番地1&lt;br&gt;施設分類：高齢者福祉施設 &lt;br&gt;TEL：0972-42-1836&lt;br&gt;：種別：通所介護(デイサービス)&lt;br&gt;：事業者：(社福)はまゆう会&lt;br&gt;：&lt;br&gt;</v>
      </c>
      <c r="AI609" s="255" t="s">
        <v>4184</v>
      </c>
      <c r="AJ609" s="253" t="str">
        <f t="shared" si="118"/>
        <v>FFFFFFFF</v>
      </c>
      <c r="AK609" s="253" t="s">
        <v>4185</v>
      </c>
      <c r="AL609" s="265">
        <f t="shared" si="119"/>
        <v>1</v>
      </c>
      <c r="AM609" s="253" t="s">
        <v>4186</v>
      </c>
      <c r="AN609" s="253" t="s">
        <v>4187</v>
      </c>
      <c r="AO609" s="254">
        <f t="shared" si="122"/>
        <v>0</v>
      </c>
      <c r="AP609" s="253" t="s">
        <v>4188</v>
      </c>
      <c r="AQ609" s="74" t="str">
        <f t="shared" si="127"/>
        <v>https://cyberjapandata.gsi.go.jp/portal/sys/v4/symbols/507.png</v>
      </c>
      <c r="AR609" s="254" t="s">
        <v>4189</v>
      </c>
      <c r="AS609" s="254" t="s">
        <v>4190</v>
      </c>
      <c r="AT609" s="265">
        <f t="shared" si="128"/>
        <v>131.941429945132</v>
      </c>
      <c r="AU609" s="254" t="s">
        <v>4191</v>
      </c>
      <c r="AV609" s="265">
        <f t="shared" si="129"/>
        <v>32.804033732564001</v>
      </c>
      <c r="AW609" s="254" t="s">
        <v>4192</v>
      </c>
      <c r="AX609" s="254" t="s">
        <v>4193</v>
      </c>
      <c r="AY609" s="244" t="str">
        <f t="shared" si="123"/>
        <v>&lt;Placemark&gt;&lt;name&gt;高福-70：蒲江デイサービスセンター　&lt;/name&gt;&lt;Snippet maxLines="0"&gt;&lt;/Snippet&gt;&lt;description&gt;&lt;![CDATA[名称：高福-70：蒲江デイサービスセンター　&lt;br&gt;住所：佐伯市蒲江大字蒲江浦1344番地1&lt;br&gt;施設分類：高齢者福祉施設 &lt;br&gt;TEL：0972-42-1836&lt;br&gt;：種別：通所介護(デイサービス)&lt;br&gt;：事業者：(社福)はまゆう会&lt;br&gt;：&lt;br&gt;]]&gt;&lt;/description&gt;&lt;Style&gt;&lt;IconStyle&gt;&lt;color&gt;FFFFFFFF&lt;/color&gt;&lt;scale&gt;1&lt;/scale&gt;&lt;heading&gt;0&lt;/heading&gt;&lt;Icon&gt;&lt;href&gt;https://cyberjapandata.gsi.go.jp/portal/sys/v4/symbols/507.png&lt;/href&gt;&lt;/Icon&gt;&lt;/IconStyle&gt;&lt;/Style&gt;&lt;Point&gt;&lt;coordinates&gt;131.941429945132,32.804033732564&lt;/coordinates&gt;&lt;/Point&gt;&lt;/Placemark&gt;</v>
      </c>
    </row>
    <row r="610" spans="1:51">
      <c r="A610" s="198">
        <v>605</v>
      </c>
      <c r="B610" s="264" t="s">
        <v>5011</v>
      </c>
      <c r="C610" s="4" t="str">
        <f t="shared" si="120"/>
        <v>名称：高福-71：弥生デイサービスセンター&lt;br&gt;住所：佐伯市弥生大字上小倉1208番地&lt;br&gt;施設分類：高齢者福祉施設 &lt;br&gt;TEL：0972-46-1616&lt;br&gt;：種別：通所介護(デイサービス)&lt;br&gt;：事業者：社福子ども未来ネット弥生&lt;br&gt;：&lt;br&gt;</v>
      </c>
      <c r="D610" s="211"/>
      <c r="E610" s="245"/>
      <c r="F610" s="202" t="s">
        <v>4895</v>
      </c>
      <c r="G610" s="202">
        <v>32.969226541898998</v>
      </c>
      <c r="H610" s="202">
        <v>131.84070153046301</v>
      </c>
      <c r="I610" s="245" t="s">
        <v>3686</v>
      </c>
      <c r="J610" s="245" t="s">
        <v>37</v>
      </c>
      <c r="K610" s="240" t="s">
        <v>1374</v>
      </c>
      <c r="L610" s="240" t="s">
        <v>3919</v>
      </c>
      <c r="M610" s="240" t="s">
        <v>3967</v>
      </c>
      <c r="N610" s="240"/>
      <c r="O610" s="4" t="s">
        <v>4344</v>
      </c>
      <c r="P610" s="246">
        <v>1</v>
      </c>
      <c r="Q610" s="246"/>
      <c r="R610" s="246" t="str">
        <f t="shared" si="117"/>
        <v>FFFFFFFF</v>
      </c>
      <c r="S610" s="202">
        <v>100</v>
      </c>
      <c r="T610" s="202">
        <v>100</v>
      </c>
      <c r="U610" s="202">
        <v>100</v>
      </c>
      <c r="V610" s="202">
        <v>100</v>
      </c>
      <c r="X610" s="242"/>
      <c r="Z610" s="239">
        <f t="shared" si="121"/>
        <v>0</v>
      </c>
      <c r="AA610" s="253" t="s">
        <v>4179</v>
      </c>
      <c r="AB610" s="265" t="str">
        <f t="shared" si="124"/>
        <v>高福-71：弥生デイサービスセンター</v>
      </c>
      <c r="AC610" s="254" t="s">
        <v>4194</v>
      </c>
      <c r="AD610" s="254" t="s">
        <v>4181</v>
      </c>
      <c r="AE610" s="254">
        <f t="shared" si="125"/>
        <v>0</v>
      </c>
      <c r="AF610" s="254" t="s">
        <v>4182</v>
      </c>
      <c r="AG610" s="254" t="s">
        <v>4183</v>
      </c>
      <c r="AH610" s="74" t="str">
        <f t="shared" si="126"/>
        <v>名称：高福-71：弥生デイサービスセンター&lt;br&gt;住所：佐伯市弥生大字上小倉1208番地&lt;br&gt;施設分類：高齢者福祉施設 &lt;br&gt;TEL：0972-46-1616&lt;br&gt;：種別：通所介護(デイサービス)&lt;br&gt;：事業者：社福子ども未来ネット弥生&lt;br&gt;：&lt;br&gt;</v>
      </c>
      <c r="AI610" s="255" t="s">
        <v>4184</v>
      </c>
      <c r="AJ610" s="253" t="str">
        <f t="shared" si="118"/>
        <v>FFFFFFFF</v>
      </c>
      <c r="AK610" s="253" t="s">
        <v>4185</v>
      </c>
      <c r="AL610" s="265">
        <f t="shared" si="119"/>
        <v>1</v>
      </c>
      <c r="AM610" s="253" t="s">
        <v>4186</v>
      </c>
      <c r="AN610" s="253" t="s">
        <v>4187</v>
      </c>
      <c r="AO610" s="254">
        <f t="shared" si="122"/>
        <v>0</v>
      </c>
      <c r="AP610" s="253" t="s">
        <v>4188</v>
      </c>
      <c r="AQ610" s="74" t="str">
        <f t="shared" si="127"/>
        <v>https://cyberjapandata.gsi.go.jp/portal/sys/v4/symbols/507.png</v>
      </c>
      <c r="AR610" s="254" t="s">
        <v>4189</v>
      </c>
      <c r="AS610" s="254" t="s">
        <v>4190</v>
      </c>
      <c r="AT610" s="265">
        <f t="shared" si="128"/>
        <v>131.84070153046301</v>
      </c>
      <c r="AU610" s="254" t="s">
        <v>4191</v>
      </c>
      <c r="AV610" s="265">
        <f t="shared" si="129"/>
        <v>32.969226541898998</v>
      </c>
      <c r="AW610" s="254" t="s">
        <v>4192</v>
      </c>
      <c r="AX610" s="254" t="s">
        <v>4193</v>
      </c>
      <c r="AY610" s="244" t="str">
        <f t="shared" si="123"/>
        <v>&lt;Placemark&gt;&lt;name&gt;高福-71：弥生デイサービスセンター&lt;/name&gt;&lt;Snippet maxLines="0"&gt;&lt;/Snippet&gt;&lt;description&gt;&lt;![CDATA[名称：高福-71：弥生デイサービスセンター&lt;br&gt;住所：佐伯市弥生大字上小倉1208番地&lt;br&gt;施設分類：高齢者福祉施設 &lt;br&gt;TEL：0972-46-1616&lt;br&gt;：種別：通所介護(デイサービス)&lt;br&gt;：事業者：社福子ども未来ネット弥生&lt;br&gt;：&lt;br&gt;]]&gt;&lt;/description&gt;&lt;Style&gt;&lt;IconStyle&gt;&lt;color&gt;FFFFFFFF&lt;/color&gt;&lt;scale&gt;1&lt;/scale&gt;&lt;heading&gt;0&lt;/heading&gt;&lt;Icon&gt;&lt;href&gt;https://cyberjapandata.gsi.go.jp/portal/sys/v4/symbols/507.png&lt;/href&gt;&lt;/Icon&gt;&lt;/IconStyle&gt;&lt;/Style&gt;&lt;Point&gt;&lt;coordinates&gt;131.840701530463,32.969226541899&lt;/coordinates&gt;&lt;/Point&gt;&lt;/Placemark&gt;</v>
      </c>
    </row>
    <row r="611" spans="1:51">
      <c r="A611" s="198">
        <v>606</v>
      </c>
      <c r="B611" s="264" t="s">
        <v>5010</v>
      </c>
      <c r="C611" s="4" t="str">
        <f t="shared" si="120"/>
        <v>名称：高福-72：デイサービスセンター　悠凪&lt;br&gt;住所：佐伯市中の島１丁目２番３号&lt;br&gt;施設分類：高齢者福祉施設 &lt;br&gt;TEL：0972-28-5175&lt;br&gt;：種別：通所介護(デイサービス)&lt;br&gt;：事業者：株式会社　山の会&lt;br&gt;：&lt;br&gt;</v>
      </c>
      <c r="D611" s="211"/>
      <c r="E611" s="202"/>
      <c r="F611" s="202" t="s">
        <v>4896</v>
      </c>
      <c r="G611" s="202">
        <v>32.958224134334003</v>
      </c>
      <c r="H611" s="202">
        <v>131.90134810178901</v>
      </c>
      <c r="I611" s="202" t="s">
        <v>3686</v>
      </c>
      <c r="J611" s="202" t="s">
        <v>912</v>
      </c>
      <c r="K611" s="240" t="s">
        <v>3864</v>
      </c>
      <c r="L611" s="240" t="s">
        <v>3919</v>
      </c>
      <c r="M611" s="240" t="s">
        <v>3954</v>
      </c>
      <c r="N611" s="240"/>
      <c r="O611" s="4" t="s">
        <v>4344</v>
      </c>
      <c r="P611" s="246">
        <v>1</v>
      </c>
      <c r="Q611" s="246"/>
      <c r="R611" s="246" t="str">
        <f t="shared" si="117"/>
        <v>FFFFFFFF</v>
      </c>
      <c r="S611" s="202">
        <v>100</v>
      </c>
      <c r="T611" s="202">
        <v>100</v>
      </c>
      <c r="U611" s="202">
        <v>100</v>
      </c>
      <c r="V611" s="202">
        <v>100</v>
      </c>
      <c r="X611" s="242"/>
      <c r="Z611" s="239">
        <f t="shared" si="121"/>
        <v>0</v>
      </c>
      <c r="AA611" s="253" t="s">
        <v>4179</v>
      </c>
      <c r="AB611" s="265" t="str">
        <f t="shared" si="124"/>
        <v>高福-72：デイサービスセンター　悠凪</v>
      </c>
      <c r="AC611" s="254" t="s">
        <v>4194</v>
      </c>
      <c r="AD611" s="254" t="s">
        <v>4181</v>
      </c>
      <c r="AE611" s="254">
        <f t="shared" si="125"/>
        <v>0</v>
      </c>
      <c r="AF611" s="254" t="s">
        <v>4182</v>
      </c>
      <c r="AG611" s="254" t="s">
        <v>4183</v>
      </c>
      <c r="AH611" s="74" t="str">
        <f t="shared" si="126"/>
        <v>名称：高福-72：デイサービスセンター　悠凪&lt;br&gt;住所：佐伯市中の島１丁目２番３号&lt;br&gt;施設分類：高齢者福祉施設 &lt;br&gt;TEL：0972-28-5175&lt;br&gt;：種別：通所介護(デイサービス)&lt;br&gt;：事業者：株式会社　山の会&lt;br&gt;：&lt;br&gt;</v>
      </c>
      <c r="AI611" s="255" t="s">
        <v>4184</v>
      </c>
      <c r="AJ611" s="253" t="str">
        <f t="shared" si="118"/>
        <v>FFFFFFFF</v>
      </c>
      <c r="AK611" s="253" t="s">
        <v>4185</v>
      </c>
      <c r="AL611" s="265">
        <f t="shared" si="119"/>
        <v>1</v>
      </c>
      <c r="AM611" s="253" t="s">
        <v>4186</v>
      </c>
      <c r="AN611" s="253" t="s">
        <v>4187</v>
      </c>
      <c r="AO611" s="254">
        <f t="shared" si="122"/>
        <v>0</v>
      </c>
      <c r="AP611" s="253" t="s">
        <v>4188</v>
      </c>
      <c r="AQ611" s="74" t="str">
        <f t="shared" si="127"/>
        <v>https://cyberjapandata.gsi.go.jp/portal/sys/v4/symbols/507.png</v>
      </c>
      <c r="AR611" s="254" t="s">
        <v>4189</v>
      </c>
      <c r="AS611" s="254" t="s">
        <v>4190</v>
      </c>
      <c r="AT611" s="265">
        <f t="shared" si="128"/>
        <v>131.90134810178901</v>
      </c>
      <c r="AU611" s="254" t="s">
        <v>4191</v>
      </c>
      <c r="AV611" s="265">
        <f t="shared" si="129"/>
        <v>32.958224134334003</v>
      </c>
      <c r="AW611" s="254" t="s">
        <v>4192</v>
      </c>
      <c r="AX611" s="254" t="s">
        <v>4193</v>
      </c>
      <c r="AY611" s="244" t="str">
        <f t="shared" si="123"/>
        <v>&lt;Placemark&gt;&lt;name&gt;高福-72：デイサービスセンター　悠凪&lt;/name&gt;&lt;Snippet maxLines="0"&gt;&lt;/Snippet&gt;&lt;description&gt;&lt;![CDATA[名称：高福-72：デイサービスセンター　悠凪&lt;br&gt;住所：佐伯市中の島１丁目２番３号&lt;br&gt;施設分類：高齢者福祉施設 &lt;br&gt;TEL：0972-28-5175&lt;br&gt;：種別：通所介護(デイサービス)&lt;br&gt;：事業者：株式会社　山の会&lt;br&gt;：&lt;br&gt;]]&gt;&lt;/description&gt;&lt;Style&gt;&lt;IconStyle&gt;&lt;color&gt;FFFFFFFF&lt;/color&gt;&lt;scale&gt;1&lt;/scale&gt;&lt;heading&gt;0&lt;/heading&gt;&lt;Icon&gt;&lt;href&gt;https://cyberjapandata.gsi.go.jp/portal/sys/v4/symbols/507.png&lt;/href&gt;&lt;/Icon&gt;&lt;/IconStyle&gt;&lt;/Style&gt;&lt;Point&gt;&lt;coordinates&gt;131.901348101789,32.958224134334&lt;/coordinates&gt;&lt;/Point&gt;&lt;/Placemark&gt;</v>
      </c>
    </row>
    <row r="612" spans="1:51">
      <c r="A612" s="198">
        <v>607</v>
      </c>
      <c r="B612" s="264" t="s">
        <v>5009</v>
      </c>
      <c r="C612" s="4" t="str">
        <f t="shared" si="120"/>
        <v>名称：高福-73：佐伯市弥生デイサービスセンター　&lt;br&gt;住所：佐伯市弥生上小倉1208番地&lt;br&gt;施設分類：高齢者福祉施設 &lt;br&gt;TEL： 0972-46-1616&lt;br&gt;：種別：通所介護(デイサービス)&lt;br&gt;：事業者：佐伯市社会福祉協議会&lt;br&gt;：&lt;br&gt;</v>
      </c>
      <c r="D612" s="211"/>
      <c r="E612" s="202"/>
      <c r="F612" s="202" t="s">
        <v>4897</v>
      </c>
      <c r="G612" s="202">
        <v>32.969140301390802</v>
      </c>
      <c r="H612" s="202">
        <v>131.84089943667701</v>
      </c>
      <c r="I612" s="202" t="s">
        <v>3686</v>
      </c>
      <c r="J612" s="202" t="s">
        <v>3883</v>
      </c>
      <c r="K612" s="240" t="s">
        <v>3884</v>
      </c>
      <c r="L612" s="240" t="s">
        <v>3919</v>
      </c>
      <c r="M612" s="240" t="s">
        <v>3968</v>
      </c>
      <c r="N612" s="240"/>
      <c r="O612" s="4" t="s">
        <v>4344</v>
      </c>
      <c r="P612" s="246">
        <v>1</v>
      </c>
      <c r="Q612" s="246"/>
      <c r="R612" s="246" t="str">
        <f t="shared" si="117"/>
        <v>FFFFFFFF</v>
      </c>
      <c r="S612" s="202">
        <v>100</v>
      </c>
      <c r="T612" s="202">
        <v>100</v>
      </c>
      <c r="U612" s="202">
        <v>100</v>
      </c>
      <c r="V612" s="202">
        <v>100</v>
      </c>
      <c r="X612" s="242"/>
      <c r="Z612" s="239">
        <f t="shared" si="121"/>
        <v>0</v>
      </c>
      <c r="AA612" s="253" t="s">
        <v>4179</v>
      </c>
      <c r="AB612" s="265" t="str">
        <f t="shared" si="124"/>
        <v>高福-73：佐伯市弥生デイサービスセンター　</v>
      </c>
      <c r="AC612" s="254" t="s">
        <v>4194</v>
      </c>
      <c r="AD612" s="254" t="s">
        <v>4181</v>
      </c>
      <c r="AE612" s="254">
        <f t="shared" si="125"/>
        <v>0</v>
      </c>
      <c r="AF612" s="254" t="s">
        <v>4182</v>
      </c>
      <c r="AG612" s="254" t="s">
        <v>4183</v>
      </c>
      <c r="AH612" s="74" t="str">
        <f t="shared" si="126"/>
        <v>名称：高福-73：佐伯市弥生デイサービスセンター　&lt;br&gt;住所：佐伯市弥生上小倉1208番地&lt;br&gt;施設分類：高齢者福祉施設 &lt;br&gt;TEL： 0972-46-1616&lt;br&gt;：種別：通所介護(デイサービス)&lt;br&gt;：事業者：佐伯市社会福祉協議会&lt;br&gt;：&lt;br&gt;</v>
      </c>
      <c r="AI612" s="255" t="s">
        <v>4184</v>
      </c>
      <c r="AJ612" s="253" t="str">
        <f t="shared" si="118"/>
        <v>FFFFFFFF</v>
      </c>
      <c r="AK612" s="253" t="s">
        <v>4185</v>
      </c>
      <c r="AL612" s="265">
        <f t="shared" si="119"/>
        <v>1</v>
      </c>
      <c r="AM612" s="253" t="s">
        <v>4186</v>
      </c>
      <c r="AN612" s="253" t="s">
        <v>4187</v>
      </c>
      <c r="AO612" s="254">
        <f t="shared" si="122"/>
        <v>0</v>
      </c>
      <c r="AP612" s="253" t="s">
        <v>4188</v>
      </c>
      <c r="AQ612" s="74" t="str">
        <f t="shared" si="127"/>
        <v>https://cyberjapandata.gsi.go.jp/portal/sys/v4/symbols/507.png</v>
      </c>
      <c r="AR612" s="254" t="s">
        <v>4189</v>
      </c>
      <c r="AS612" s="254" t="s">
        <v>4190</v>
      </c>
      <c r="AT612" s="265">
        <f t="shared" si="128"/>
        <v>131.84089943667701</v>
      </c>
      <c r="AU612" s="254" t="s">
        <v>4191</v>
      </c>
      <c r="AV612" s="265">
        <f t="shared" si="129"/>
        <v>32.969140301390802</v>
      </c>
      <c r="AW612" s="254" t="s">
        <v>4192</v>
      </c>
      <c r="AX612" s="254" t="s">
        <v>4193</v>
      </c>
      <c r="AY612" s="244" t="str">
        <f t="shared" si="123"/>
        <v>&lt;Placemark&gt;&lt;name&gt;高福-73：佐伯市弥生デイサービスセンター　&lt;/name&gt;&lt;Snippet maxLines="0"&gt;&lt;/Snippet&gt;&lt;description&gt;&lt;![CDATA[名称：高福-73：佐伯市弥生デイサービスセンター　&lt;br&gt;住所：佐伯市弥生上小倉1208番地&lt;br&gt;施設分類：高齢者福祉施設 &lt;br&gt;TEL： 0972-46-1616&lt;br&gt;：種別：通所介護(デイサービス)&lt;br&gt;：事業者：佐伯市社会福祉協議会&lt;br&gt;：&lt;br&gt;]]&gt;&lt;/description&gt;&lt;Style&gt;&lt;IconStyle&gt;&lt;color&gt;FFFFFFFF&lt;/color&gt;&lt;scale&gt;1&lt;/scale&gt;&lt;heading&gt;0&lt;/heading&gt;&lt;Icon&gt;&lt;href&gt;https://cyberjapandata.gsi.go.jp/portal/sys/v4/symbols/507.png&lt;/href&gt;&lt;/Icon&gt;&lt;/IconStyle&gt;&lt;/Style&gt;&lt;Point&gt;&lt;coordinates&gt;131.840899436677,32.9691403013908&lt;/coordinates&gt;&lt;/Point&gt;&lt;/Placemark&gt;</v>
      </c>
    </row>
    <row r="613" spans="1:51">
      <c r="A613" s="198">
        <v>608</v>
      </c>
      <c r="B613" s="264" t="s">
        <v>5008</v>
      </c>
      <c r="C613" s="4" t="str">
        <f t="shared" si="120"/>
        <v>名称：高福-74：クリニック佐伯の太陽&lt;br&gt;住所：佐伯市駅前1丁目1番11号&lt;br&gt;施設分類：高齢者福祉施設 &lt;br&gt;TEL：0972-20-3988&lt;br&gt;：種別：通所リハビリテーション(デイケア)&lt;br&gt;：事業者：(医)小寺会&lt;br&gt;：&lt;br&gt;</v>
      </c>
      <c r="D613" s="211"/>
      <c r="E613" s="202"/>
      <c r="F613" s="202" t="s">
        <v>4898</v>
      </c>
      <c r="G613" s="202">
        <v>32.969997638721999</v>
      </c>
      <c r="H613" s="202">
        <v>131.90425298543701</v>
      </c>
      <c r="I613" s="202" t="s">
        <v>3686</v>
      </c>
      <c r="J613" s="202" t="s">
        <v>3885</v>
      </c>
      <c r="K613" s="240" t="s">
        <v>1347</v>
      </c>
      <c r="L613" s="240" t="s">
        <v>3920</v>
      </c>
      <c r="M613" s="240" t="s">
        <v>3951</v>
      </c>
      <c r="N613" s="240"/>
      <c r="O613" s="4" t="s">
        <v>4344</v>
      </c>
      <c r="P613" s="246">
        <v>1</v>
      </c>
      <c r="Q613" s="246"/>
      <c r="R613" s="246" t="str">
        <f t="shared" si="117"/>
        <v>FFFFFFFF</v>
      </c>
      <c r="S613" s="202">
        <v>100</v>
      </c>
      <c r="T613" s="202">
        <v>100</v>
      </c>
      <c r="U613" s="202">
        <v>100</v>
      </c>
      <c r="V613" s="202">
        <v>100</v>
      </c>
      <c r="X613" s="242"/>
      <c r="Z613" s="239">
        <f t="shared" si="121"/>
        <v>0</v>
      </c>
      <c r="AA613" s="253" t="s">
        <v>4179</v>
      </c>
      <c r="AB613" s="265" t="str">
        <f t="shared" si="124"/>
        <v>高福-74：クリニック佐伯の太陽</v>
      </c>
      <c r="AC613" s="254" t="s">
        <v>4194</v>
      </c>
      <c r="AD613" s="254" t="s">
        <v>4181</v>
      </c>
      <c r="AE613" s="254">
        <f t="shared" si="125"/>
        <v>0</v>
      </c>
      <c r="AF613" s="254" t="s">
        <v>4182</v>
      </c>
      <c r="AG613" s="254" t="s">
        <v>4183</v>
      </c>
      <c r="AH613" s="74" t="str">
        <f t="shared" si="126"/>
        <v>名称：高福-74：クリニック佐伯の太陽&lt;br&gt;住所：佐伯市駅前1丁目1番11号&lt;br&gt;施設分類：高齢者福祉施設 &lt;br&gt;TEL：0972-20-3988&lt;br&gt;：種別：通所リハビリテーション(デイケア)&lt;br&gt;：事業者：(医)小寺会&lt;br&gt;：&lt;br&gt;</v>
      </c>
      <c r="AI613" s="255" t="s">
        <v>4184</v>
      </c>
      <c r="AJ613" s="253" t="str">
        <f t="shared" si="118"/>
        <v>FFFFFFFF</v>
      </c>
      <c r="AK613" s="253" t="s">
        <v>4185</v>
      </c>
      <c r="AL613" s="265">
        <f t="shared" si="119"/>
        <v>1</v>
      </c>
      <c r="AM613" s="253" t="s">
        <v>4186</v>
      </c>
      <c r="AN613" s="253" t="s">
        <v>4187</v>
      </c>
      <c r="AO613" s="254">
        <f t="shared" si="122"/>
        <v>0</v>
      </c>
      <c r="AP613" s="253" t="s">
        <v>4188</v>
      </c>
      <c r="AQ613" s="74" t="str">
        <f t="shared" si="127"/>
        <v>https://cyberjapandata.gsi.go.jp/portal/sys/v4/symbols/507.png</v>
      </c>
      <c r="AR613" s="254" t="s">
        <v>4189</v>
      </c>
      <c r="AS613" s="254" t="s">
        <v>4190</v>
      </c>
      <c r="AT613" s="265">
        <f t="shared" si="128"/>
        <v>131.90425298543701</v>
      </c>
      <c r="AU613" s="254" t="s">
        <v>4191</v>
      </c>
      <c r="AV613" s="265">
        <f t="shared" si="129"/>
        <v>32.969997638721999</v>
      </c>
      <c r="AW613" s="254" t="s">
        <v>4192</v>
      </c>
      <c r="AX613" s="254" t="s">
        <v>4193</v>
      </c>
      <c r="AY613" s="244" t="str">
        <f t="shared" si="123"/>
        <v>&lt;Placemark&gt;&lt;name&gt;高福-74：クリニック佐伯の太陽&lt;/name&gt;&lt;Snippet maxLines="0"&gt;&lt;/Snippet&gt;&lt;description&gt;&lt;![CDATA[名称：高福-74：クリニック佐伯の太陽&lt;br&gt;住所：佐伯市駅前1丁目1番11号&lt;br&gt;施設分類：高齢者福祉施設 &lt;br&gt;TEL：0972-20-3988&lt;br&gt;：種別：通所リハビリテーション(デイケア)&lt;br&gt;：事業者：(医)小寺会&lt;br&gt;：&lt;br&gt;]]&gt;&lt;/description&gt;&lt;Style&gt;&lt;IconStyle&gt;&lt;color&gt;FFFFFFFF&lt;/color&gt;&lt;scale&gt;1&lt;/scale&gt;&lt;heading&gt;0&lt;/heading&gt;&lt;Icon&gt;&lt;href&gt;https://cyberjapandata.gsi.go.jp/portal/sys/v4/symbols/507.png&lt;/href&gt;&lt;/Icon&gt;&lt;/IconStyle&gt;&lt;/Style&gt;&lt;Point&gt;&lt;coordinates&gt;131.904252985437,32.969997638722&lt;/coordinates&gt;&lt;/Point&gt;&lt;/Placemark&gt;</v>
      </c>
    </row>
    <row r="614" spans="1:51" ht="27">
      <c r="A614" s="198">
        <v>609</v>
      </c>
      <c r="B614" s="264" t="s">
        <v>5007</v>
      </c>
      <c r="C614" s="4" t="str">
        <f t="shared" si="120"/>
        <v>名称：高福-75：南海医療センター　附属介護老人保健施設&lt;br&gt;住所：佐伯市常盤西町12番6号&lt;br&gt;施設分類：高齢者福祉施設 &lt;br&gt;TEL：0972-20-5090&lt;br&gt;：種別：通所リハビリテーション(デイケア)&lt;br&gt;：事業者：(独)地域医療機能推進機構&lt;br&gt;：&lt;br&gt;</v>
      </c>
      <c r="D614" s="211"/>
      <c r="E614" s="202"/>
      <c r="F614" s="202" t="s">
        <v>4899</v>
      </c>
      <c r="G614" s="202">
        <v>32.965785624160702</v>
      </c>
      <c r="H614" s="202">
        <v>131.90079769538599</v>
      </c>
      <c r="I614" s="202" t="s">
        <v>3686</v>
      </c>
      <c r="J614" s="202" t="s">
        <v>3871</v>
      </c>
      <c r="K614" s="240" t="s">
        <v>1361</v>
      </c>
      <c r="L614" s="240" t="s">
        <v>3920</v>
      </c>
      <c r="M614" s="240" t="s">
        <v>3962</v>
      </c>
      <c r="N614" s="240"/>
      <c r="O614" s="4" t="s">
        <v>4344</v>
      </c>
      <c r="P614" s="246">
        <v>1</v>
      </c>
      <c r="Q614" s="246"/>
      <c r="R614" s="246" t="str">
        <f t="shared" si="117"/>
        <v>FFFFFFFF</v>
      </c>
      <c r="S614" s="202">
        <v>100</v>
      </c>
      <c r="T614" s="202">
        <v>100</v>
      </c>
      <c r="U614" s="202">
        <v>100</v>
      </c>
      <c r="V614" s="202">
        <v>100</v>
      </c>
      <c r="X614" s="242"/>
      <c r="Z614" s="239">
        <f t="shared" si="121"/>
        <v>0</v>
      </c>
      <c r="AA614" s="253" t="s">
        <v>4179</v>
      </c>
      <c r="AB614" s="265" t="str">
        <f t="shared" si="124"/>
        <v>高福-75：南海医療センター　附属介護老人保健施設</v>
      </c>
      <c r="AC614" s="254" t="s">
        <v>4194</v>
      </c>
      <c r="AD614" s="254" t="s">
        <v>4181</v>
      </c>
      <c r="AE614" s="254">
        <f t="shared" si="125"/>
        <v>0</v>
      </c>
      <c r="AF614" s="254" t="s">
        <v>4182</v>
      </c>
      <c r="AG614" s="254" t="s">
        <v>4183</v>
      </c>
      <c r="AH614" s="74" t="str">
        <f t="shared" si="126"/>
        <v>名称：高福-75：南海医療センター　附属介護老人保健施設&lt;br&gt;住所：佐伯市常盤西町12番6号&lt;br&gt;施設分類：高齢者福祉施設 &lt;br&gt;TEL：0972-20-5090&lt;br&gt;：種別：通所リハビリテーション(デイケア)&lt;br&gt;：事業者：(独)地域医療機能推進機構&lt;br&gt;：&lt;br&gt;</v>
      </c>
      <c r="AI614" s="255" t="s">
        <v>4184</v>
      </c>
      <c r="AJ614" s="253" t="str">
        <f t="shared" si="118"/>
        <v>FFFFFFFF</v>
      </c>
      <c r="AK614" s="253" t="s">
        <v>4185</v>
      </c>
      <c r="AL614" s="265">
        <f t="shared" si="119"/>
        <v>1</v>
      </c>
      <c r="AM614" s="253" t="s">
        <v>4186</v>
      </c>
      <c r="AN614" s="253" t="s">
        <v>4187</v>
      </c>
      <c r="AO614" s="254">
        <f t="shared" si="122"/>
        <v>0</v>
      </c>
      <c r="AP614" s="253" t="s">
        <v>4188</v>
      </c>
      <c r="AQ614" s="74" t="str">
        <f t="shared" si="127"/>
        <v>https://cyberjapandata.gsi.go.jp/portal/sys/v4/symbols/507.png</v>
      </c>
      <c r="AR614" s="254" t="s">
        <v>4189</v>
      </c>
      <c r="AS614" s="254" t="s">
        <v>4190</v>
      </c>
      <c r="AT614" s="265">
        <f t="shared" si="128"/>
        <v>131.90079769538599</v>
      </c>
      <c r="AU614" s="254" t="s">
        <v>4191</v>
      </c>
      <c r="AV614" s="265">
        <f t="shared" si="129"/>
        <v>32.965785624160702</v>
      </c>
      <c r="AW614" s="254" t="s">
        <v>4192</v>
      </c>
      <c r="AX614" s="254" t="s">
        <v>4193</v>
      </c>
      <c r="AY614" s="244" t="str">
        <f t="shared" si="123"/>
        <v>&lt;Placemark&gt;&lt;name&gt;高福-75：南海医療センター　附属介護老人保健施設&lt;/name&gt;&lt;Snippet maxLines="0"&gt;&lt;/Snippet&gt;&lt;description&gt;&lt;![CDATA[名称：高福-75：南海医療センター　附属介護老人保健施設&lt;br&gt;住所：佐伯市常盤西町12番6号&lt;br&gt;施設分類：高齢者福祉施設 &lt;br&gt;TEL：0972-20-5090&lt;br&gt;：種別：通所リハビリテーション(デイケア)&lt;br&gt;：事業者：(独)地域医療機能推進機構&lt;br&gt;：&lt;br&gt;]]&gt;&lt;/description&gt;&lt;Style&gt;&lt;IconStyle&gt;&lt;color&gt;FFFFFFFF&lt;/color&gt;&lt;scale&gt;1&lt;/scale&gt;&lt;heading&gt;0&lt;/heading&gt;&lt;Icon&gt;&lt;href&gt;https://cyberjapandata.gsi.go.jp/portal/sys/v4/symbols/507.png&lt;/href&gt;&lt;/Icon&gt;&lt;/IconStyle&gt;&lt;/Style&gt;&lt;Point&gt;&lt;coordinates&gt;131.900797695386,32.9657856241607&lt;/coordinates&gt;&lt;/Point&gt;&lt;/Placemark&gt;</v>
      </c>
    </row>
    <row r="615" spans="1:51">
      <c r="A615" s="198">
        <v>610</v>
      </c>
      <c r="B615" s="264" t="s">
        <v>5006</v>
      </c>
      <c r="C615" s="4" t="str">
        <f t="shared" si="120"/>
        <v>名称：高福-76：介護老人保健施設　和の風&lt;br&gt;住所：佐伯市大字池田２２６０－１&lt;br&gt;施設分類：高齢者福祉施設 &lt;br&gt;TEL：0972-24-1201&lt;br&gt;：種別：通所リハビリテーション(デイケア)&lt;br&gt;：事業者：(医)長門莫記念会&lt;br&gt;：&lt;br&gt;</v>
      </c>
      <c r="D615" s="211"/>
      <c r="E615" s="202"/>
      <c r="F615" s="202" t="s">
        <v>4900</v>
      </c>
      <c r="G615" s="202">
        <v>32.945511687801201</v>
      </c>
      <c r="H615" s="202">
        <v>131.89660412044199</v>
      </c>
      <c r="I615" s="202" t="s">
        <v>3686</v>
      </c>
      <c r="J615" s="202" t="s">
        <v>3872</v>
      </c>
      <c r="K615" s="240" t="s">
        <v>1362</v>
      </c>
      <c r="L615" s="240" t="s">
        <v>3920</v>
      </c>
      <c r="M615" s="240" t="s">
        <v>3956</v>
      </c>
      <c r="N615" s="240"/>
      <c r="O615" s="4" t="s">
        <v>4344</v>
      </c>
      <c r="P615" s="246">
        <v>1</v>
      </c>
      <c r="Q615" s="246"/>
      <c r="R615" s="246" t="str">
        <f t="shared" si="117"/>
        <v>FFFFFFFF</v>
      </c>
      <c r="S615" s="202">
        <v>100</v>
      </c>
      <c r="T615" s="202">
        <v>100</v>
      </c>
      <c r="U615" s="202">
        <v>100</v>
      </c>
      <c r="V615" s="202">
        <v>100</v>
      </c>
      <c r="X615" s="242"/>
      <c r="Z615" s="239">
        <f t="shared" si="121"/>
        <v>0</v>
      </c>
      <c r="AA615" s="253" t="s">
        <v>4179</v>
      </c>
      <c r="AB615" s="265" t="str">
        <f t="shared" si="124"/>
        <v>高福-76：介護老人保健施設　和の風</v>
      </c>
      <c r="AC615" s="254" t="s">
        <v>4194</v>
      </c>
      <c r="AD615" s="254" t="s">
        <v>4181</v>
      </c>
      <c r="AE615" s="254">
        <f t="shared" si="125"/>
        <v>0</v>
      </c>
      <c r="AF615" s="254" t="s">
        <v>4182</v>
      </c>
      <c r="AG615" s="254" t="s">
        <v>4183</v>
      </c>
      <c r="AH615" s="74" t="str">
        <f t="shared" si="126"/>
        <v>名称：高福-76：介護老人保健施設　和の風&lt;br&gt;住所：佐伯市大字池田２２６０－１&lt;br&gt;施設分類：高齢者福祉施設 &lt;br&gt;TEL：0972-24-1201&lt;br&gt;：種別：通所リハビリテーション(デイケア)&lt;br&gt;：事業者：(医)長門莫記念会&lt;br&gt;：&lt;br&gt;</v>
      </c>
      <c r="AI615" s="255" t="s">
        <v>4184</v>
      </c>
      <c r="AJ615" s="253" t="str">
        <f t="shared" si="118"/>
        <v>FFFFFFFF</v>
      </c>
      <c r="AK615" s="253" t="s">
        <v>4185</v>
      </c>
      <c r="AL615" s="265">
        <f t="shared" si="119"/>
        <v>1</v>
      </c>
      <c r="AM615" s="253" t="s">
        <v>4186</v>
      </c>
      <c r="AN615" s="253" t="s">
        <v>4187</v>
      </c>
      <c r="AO615" s="254">
        <f t="shared" si="122"/>
        <v>0</v>
      </c>
      <c r="AP615" s="253" t="s">
        <v>4188</v>
      </c>
      <c r="AQ615" s="74" t="str">
        <f t="shared" si="127"/>
        <v>https://cyberjapandata.gsi.go.jp/portal/sys/v4/symbols/507.png</v>
      </c>
      <c r="AR615" s="254" t="s">
        <v>4189</v>
      </c>
      <c r="AS615" s="254" t="s">
        <v>4190</v>
      </c>
      <c r="AT615" s="265">
        <f t="shared" si="128"/>
        <v>131.89660412044199</v>
      </c>
      <c r="AU615" s="254" t="s">
        <v>4191</v>
      </c>
      <c r="AV615" s="265">
        <f t="shared" si="129"/>
        <v>32.945511687801201</v>
      </c>
      <c r="AW615" s="254" t="s">
        <v>4192</v>
      </c>
      <c r="AX615" s="254" t="s">
        <v>4193</v>
      </c>
      <c r="AY615" s="244" t="str">
        <f t="shared" si="123"/>
        <v>&lt;Placemark&gt;&lt;name&gt;高福-76：介護老人保健施設　和の風&lt;/name&gt;&lt;Snippet maxLines="0"&gt;&lt;/Snippet&gt;&lt;description&gt;&lt;![CDATA[名称：高福-76：介護老人保健施設　和の風&lt;br&gt;住所：佐伯市大字池田２２６０－１&lt;br&gt;施設分類：高齢者福祉施設 &lt;br&gt;TEL：0972-24-1201&lt;br&gt;：種別：通所リハビリテーション(デイケア)&lt;br&gt;：事業者：(医)長門莫記念会&lt;br&gt;：&lt;br&gt;]]&gt;&lt;/description&gt;&lt;Style&gt;&lt;IconStyle&gt;&lt;color&gt;FFFFFFFF&lt;/color&gt;&lt;scale&gt;1&lt;/scale&gt;&lt;heading&gt;0&lt;/heading&gt;&lt;Icon&gt;&lt;href&gt;https://cyberjapandata.gsi.go.jp/portal/sys/v4/symbols/507.png&lt;/href&gt;&lt;/Icon&gt;&lt;/IconStyle&gt;&lt;/Style&gt;&lt;Point&gt;&lt;coordinates&gt;131.896604120442,32.9455116878012&lt;/coordinates&gt;&lt;/Point&gt;&lt;/Placemark&gt;</v>
      </c>
    </row>
    <row r="616" spans="1:51">
      <c r="A616" s="198">
        <v>611</v>
      </c>
      <c r="B616" s="264" t="s">
        <v>5005</v>
      </c>
      <c r="C616" s="4" t="str">
        <f t="shared" si="120"/>
        <v>名称：高福-77：介護老人保健施設　鶴見の太陽&lt;br&gt;住所：佐伯市鶴見大字沖松浦51番地&lt;br&gt;施設分類：高齢者福祉施設 &lt;br&gt;TEL：0972-33-1501&lt;br&gt;：種別：通所リハビリテーション(デイケア)&lt;br&gt;：事業者：(医)小寺会&lt;br&gt;：&lt;br&gt;</v>
      </c>
      <c r="D616" s="211"/>
      <c r="E616" s="245"/>
      <c r="F616" s="202" t="s">
        <v>4901</v>
      </c>
      <c r="G616" s="202">
        <v>32.941719001172999</v>
      </c>
      <c r="H616" s="202">
        <v>131.96278245204201</v>
      </c>
      <c r="I616" s="245" t="s">
        <v>3686</v>
      </c>
      <c r="J616" s="245" t="s">
        <v>19</v>
      </c>
      <c r="K616" s="240" t="s">
        <v>1363</v>
      </c>
      <c r="L616" s="240" t="s">
        <v>3920</v>
      </c>
      <c r="M616" s="240" t="s">
        <v>3951</v>
      </c>
      <c r="N616" s="240"/>
      <c r="O616" s="4" t="s">
        <v>4344</v>
      </c>
      <c r="P616" s="246">
        <v>1</v>
      </c>
      <c r="Q616" s="246"/>
      <c r="R616" s="246" t="str">
        <f t="shared" si="117"/>
        <v>FFFFFFFF</v>
      </c>
      <c r="S616" s="202">
        <v>100</v>
      </c>
      <c r="T616" s="202">
        <v>100</v>
      </c>
      <c r="U616" s="202">
        <v>100</v>
      </c>
      <c r="V616" s="202">
        <v>100</v>
      </c>
      <c r="X616" s="242"/>
      <c r="Z616" s="239">
        <f t="shared" si="121"/>
        <v>0</v>
      </c>
      <c r="AA616" s="253" t="s">
        <v>4179</v>
      </c>
      <c r="AB616" s="265" t="str">
        <f t="shared" si="124"/>
        <v>高福-77：介護老人保健施設　鶴見の太陽</v>
      </c>
      <c r="AC616" s="254" t="s">
        <v>4194</v>
      </c>
      <c r="AD616" s="254" t="s">
        <v>4181</v>
      </c>
      <c r="AE616" s="254">
        <f t="shared" si="125"/>
        <v>0</v>
      </c>
      <c r="AF616" s="254" t="s">
        <v>4182</v>
      </c>
      <c r="AG616" s="254" t="s">
        <v>4183</v>
      </c>
      <c r="AH616" s="74" t="str">
        <f t="shared" si="126"/>
        <v>名称：高福-77：介護老人保健施設　鶴見の太陽&lt;br&gt;住所：佐伯市鶴見大字沖松浦51番地&lt;br&gt;施設分類：高齢者福祉施設 &lt;br&gt;TEL：0972-33-1501&lt;br&gt;：種別：通所リハビリテーション(デイケア)&lt;br&gt;：事業者：(医)小寺会&lt;br&gt;：&lt;br&gt;</v>
      </c>
      <c r="AI616" s="255" t="s">
        <v>4184</v>
      </c>
      <c r="AJ616" s="253" t="str">
        <f t="shared" si="118"/>
        <v>FFFFFFFF</v>
      </c>
      <c r="AK616" s="253" t="s">
        <v>4185</v>
      </c>
      <c r="AL616" s="265">
        <f t="shared" si="119"/>
        <v>1</v>
      </c>
      <c r="AM616" s="253" t="s">
        <v>4186</v>
      </c>
      <c r="AN616" s="253" t="s">
        <v>4187</v>
      </c>
      <c r="AO616" s="254">
        <f t="shared" si="122"/>
        <v>0</v>
      </c>
      <c r="AP616" s="253" t="s">
        <v>4188</v>
      </c>
      <c r="AQ616" s="74" t="str">
        <f t="shared" si="127"/>
        <v>https://cyberjapandata.gsi.go.jp/portal/sys/v4/symbols/507.png</v>
      </c>
      <c r="AR616" s="254" t="s">
        <v>4189</v>
      </c>
      <c r="AS616" s="254" t="s">
        <v>4190</v>
      </c>
      <c r="AT616" s="265">
        <f t="shared" si="128"/>
        <v>131.96278245204201</v>
      </c>
      <c r="AU616" s="254" t="s">
        <v>4191</v>
      </c>
      <c r="AV616" s="265">
        <f t="shared" si="129"/>
        <v>32.941719001172999</v>
      </c>
      <c r="AW616" s="254" t="s">
        <v>4192</v>
      </c>
      <c r="AX616" s="254" t="s">
        <v>4193</v>
      </c>
      <c r="AY616" s="244" t="str">
        <f t="shared" si="123"/>
        <v>&lt;Placemark&gt;&lt;name&gt;高福-77：介護老人保健施設　鶴見の太陽&lt;/name&gt;&lt;Snippet maxLines="0"&gt;&lt;/Snippet&gt;&lt;description&gt;&lt;![CDATA[名称：高福-77：介護老人保健施設　鶴見の太陽&lt;br&gt;住所：佐伯市鶴見大字沖松浦51番地&lt;br&gt;施設分類：高齢者福祉施設 &lt;br&gt;TEL：0972-33-1501&lt;br&gt;：種別：通所リハビリテーション(デイケア)&lt;br&gt;：事業者：(医)小寺会&lt;br&gt;：&lt;br&gt;]]&gt;&lt;/description&gt;&lt;Style&gt;&lt;IconStyle&gt;&lt;color&gt;FFFFFFFF&lt;/color&gt;&lt;scale&gt;1&lt;/scale&gt;&lt;heading&gt;0&lt;/heading&gt;&lt;Icon&gt;&lt;href&gt;https://cyberjapandata.gsi.go.jp/portal/sys/v4/symbols/507.png&lt;/href&gt;&lt;/Icon&gt;&lt;/IconStyle&gt;&lt;/Style&gt;&lt;Point&gt;&lt;coordinates&gt;131.962782452042,32.941719001173&lt;/coordinates&gt;&lt;/Point&gt;&lt;/Placemark&gt;</v>
      </c>
    </row>
    <row r="617" spans="1:51">
      <c r="A617" s="198">
        <v>612</v>
      </c>
      <c r="B617" s="264" t="s">
        <v>5004</v>
      </c>
      <c r="C617" s="4" t="str">
        <f t="shared" si="120"/>
        <v>名称：高福-78：デイケアやつか整形&lt;br&gt;住所：佐伯市大手町三丁目4番3号&lt;br&gt;施設分類：高齢者福祉施設 &lt;br&gt;TEL：0972-25-0117&lt;br&gt;：種別：通所リハビリテーション(デイケア)&lt;br&gt;：事業者：(医)明匠会&lt;br&gt;：&lt;br&gt;</v>
      </c>
      <c r="D617" s="211"/>
      <c r="E617" s="245"/>
      <c r="F617" s="202" t="s">
        <v>4902</v>
      </c>
      <c r="G617" s="202">
        <v>32.955435551319702</v>
      </c>
      <c r="H617" s="202">
        <v>131.893513329862</v>
      </c>
      <c r="I617" s="245" t="s">
        <v>3686</v>
      </c>
      <c r="J617" s="245" t="s">
        <v>3886</v>
      </c>
      <c r="K617" s="240" t="s">
        <v>1375</v>
      </c>
      <c r="L617" s="240" t="s">
        <v>3920</v>
      </c>
      <c r="M617" s="240" t="s">
        <v>3969</v>
      </c>
      <c r="N617" s="240"/>
      <c r="O617" s="4" t="s">
        <v>4344</v>
      </c>
      <c r="P617" s="246">
        <v>1</v>
      </c>
      <c r="Q617" s="246"/>
      <c r="R617" s="246" t="str">
        <f t="shared" si="117"/>
        <v>FFFFFFFF</v>
      </c>
      <c r="S617" s="202">
        <v>100</v>
      </c>
      <c r="T617" s="202">
        <v>100</v>
      </c>
      <c r="U617" s="202">
        <v>100</v>
      </c>
      <c r="V617" s="202">
        <v>100</v>
      </c>
      <c r="X617" s="242"/>
      <c r="Z617" s="239">
        <f t="shared" si="121"/>
        <v>0</v>
      </c>
      <c r="AA617" s="253" t="s">
        <v>4179</v>
      </c>
      <c r="AB617" s="265" t="str">
        <f t="shared" si="124"/>
        <v>高福-78：デイケアやつか整形</v>
      </c>
      <c r="AC617" s="254" t="s">
        <v>4194</v>
      </c>
      <c r="AD617" s="254" t="s">
        <v>4181</v>
      </c>
      <c r="AE617" s="254">
        <f t="shared" si="125"/>
        <v>0</v>
      </c>
      <c r="AF617" s="254" t="s">
        <v>4182</v>
      </c>
      <c r="AG617" s="254" t="s">
        <v>4183</v>
      </c>
      <c r="AH617" s="74" t="str">
        <f t="shared" si="126"/>
        <v>名称：高福-78：デイケアやつか整形&lt;br&gt;住所：佐伯市大手町三丁目4番3号&lt;br&gt;施設分類：高齢者福祉施設 &lt;br&gt;TEL：0972-25-0117&lt;br&gt;：種別：通所リハビリテーション(デイケア)&lt;br&gt;：事業者：(医)明匠会&lt;br&gt;：&lt;br&gt;</v>
      </c>
      <c r="AI617" s="255" t="s">
        <v>4184</v>
      </c>
      <c r="AJ617" s="253" t="str">
        <f t="shared" si="118"/>
        <v>FFFFFFFF</v>
      </c>
      <c r="AK617" s="253" t="s">
        <v>4185</v>
      </c>
      <c r="AL617" s="265">
        <f t="shared" si="119"/>
        <v>1</v>
      </c>
      <c r="AM617" s="253" t="s">
        <v>4186</v>
      </c>
      <c r="AN617" s="253" t="s">
        <v>4187</v>
      </c>
      <c r="AO617" s="254">
        <f t="shared" si="122"/>
        <v>0</v>
      </c>
      <c r="AP617" s="253" t="s">
        <v>4188</v>
      </c>
      <c r="AQ617" s="74" t="str">
        <f t="shared" si="127"/>
        <v>https://cyberjapandata.gsi.go.jp/portal/sys/v4/symbols/507.png</v>
      </c>
      <c r="AR617" s="254" t="s">
        <v>4189</v>
      </c>
      <c r="AS617" s="254" t="s">
        <v>4190</v>
      </c>
      <c r="AT617" s="265">
        <f t="shared" si="128"/>
        <v>131.893513329862</v>
      </c>
      <c r="AU617" s="254" t="s">
        <v>4191</v>
      </c>
      <c r="AV617" s="265">
        <f t="shared" si="129"/>
        <v>32.955435551319702</v>
      </c>
      <c r="AW617" s="254" t="s">
        <v>4192</v>
      </c>
      <c r="AX617" s="254" t="s">
        <v>4193</v>
      </c>
      <c r="AY617" s="244" t="str">
        <f t="shared" si="123"/>
        <v>&lt;Placemark&gt;&lt;name&gt;高福-78：デイケアやつか整形&lt;/name&gt;&lt;Snippet maxLines="0"&gt;&lt;/Snippet&gt;&lt;description&gt;&lt;![CDATA[名称：高福-78：デイケアやつか整形&lt;br&gt;住所：佐伯市大手町三丁目4番3号&lt;br&gt;施設分類：高齢者福祉施設 &lt;br&gt;TEL：0972-25-0117&lt;br&gt;：種別：通所リハビリテーション(デイケア)&lt;br&gt;：事業者：(医)明匠会&lt;br&gt;：&lt;br&gt;]]&gt;&lt;/description&gt;&lt;Style&gt;&lt;IconStyle&gt;&lt;color&gt;FFFFFFFF&lt;/color&gt;&lt;scale&gt;1&lt;/scale&gt;&lt;heading&gt;0&lt;/heading&gt;&lt;Icon&gt;&lt;href&gt;https://cyberjapandata.gsi.go.jp/portal/sys/v4/symbols/507.png&lt;/href&gt;&lt;/Icon&gt;&lt;/IconStyle&gt;&lt;/Style&gt;&lt;Point&gt;&lt;coordinates&gt;131.893513329862,32.9554355513197&lt;/coordinates&gt;&lt;/Point&gt;&lt;/Placemark&gt;</v>
      </c>
    </row>
    <row r="618" spans="1:51">
      <c r="A618" s="198">
        <v>613</v>
      </c>
      <c r="B618" s="264" t="s">
        <v>5003</v>
      </c>
      <c r="C618" s="4" t="str">
        <f t="shared" si="120"/>
        <v>名称：高福-79：デイケアセンター　ふうりん&lt;br&gt;住所：佐伯市長島町2丁目391番地&lt;br&gt;施設分類：高齢者福祉施設 &lt;br&gt;TEL：0972-23-7722&lt;br&gt;：種別：通所リハビリテーション(デイケア)&lt;br&gt;：事業者：(医)明石会&lt;br&gt;：&lt;br&gt;</v>
      </c>
      <c r="D618" s="211"/>
      <c r="E618" s="202"/>
      <c r="F618" s="202" t="s">
        <v>4903</v>
      </c>
      <c r="G618" s="202">
        <v>32.959533284669497</v>
      </c>
      <c r="H618" s="202">
        <v>131.91010138422101</v>
      </c>
      <c r="I618" s="202" t="s">
        <v>3686</v>
      </c>
      <c r="J618" s="202" t="s">
        <v>3887</v>
      </c>
      <c r="K618" s="240" t="s">
        <v>1335</v>
      </c>
      <c r="L618" s="240" t="s">
        <v>3920</v>
      </c>
      <c r="M618" s="240" t="s">
        <v>3940</v>
      </c>
      <c r="N618" s="240"/>
      <c r="O618" s="4" t="s">
        <v>4344</v>
      </c>
      <c r="P618" s="246">
        <v>1</v>
      </c>
      <c r="Q618" s="246"/>
      <c r="R618" s="246" t="str">
        <f t="shared" si="117"/>
        <v>FFFFFFFF</v>
      </c>
      <c r="S618" s="202">
        <v>100</v>
      </c>
      <c r="T618" s="202">
        <v>100</v>
      </c>
      <c r="U618" s="202">
        <v>100</v>
      </c>
      <c r="V618" s="202">
        <v>100</v>
      </c>
      <c r="X618" s="242"/>
      <c r="Z618" s="239">
        <f t="shared" si="121"/>
        <v>0</v>
      </c>
      <c r="AA618" s="253" t="s">
        <v>4179</v>
      </c>
      <c r="AB618" s="265" t="str">
        <f t="shared" si="124"/>
        <v>高福-79：デイケアセンター　ふうりん</v>
      </c>
      <c r="AC618" s="254" t="s">
        <v>4194</v>
      </c>
      <c r="AD618" s="254" t="s">
        <v>4181</v>
      </c>
      <c r="AE618" s="254">
        <f t="shared" si="125"/>
        <v>0</v>
      </c>
      <c r="AF618" s="254" t="s">
        <v>4182</v>
      </c>
      <c r="AG618" s="254" t="s">
        <v>4183</v>
      </c>
      <c r="AH618" s="74" t="str">
        <f t="shared" si="126"/>
        <v>名称：高福-79：デイケアセンター　ふうりん&lt;br&gt;住所：佐伯市長島町2丁目391番地&lt;br&gt;施設分類：高齢者福祉施設 &lt;br&gt;TEL：0972-23-7722&lt;br&gt;：種別：通所リハビリテーション(デイケア)&lt;br&gt;：事業者：(医)明石会&lt;br&gt;：&lt;br&gt;</v>
      </c>
      <c r="AI618" s="255" t="s">
        <v>4184</v>
      </c>
      <c r="AJ618" s="253" t="str">
        <f t="shared" si="118"/>
        <v>FFFFFFFF</v>
      </c>
      <c r="AK618" s="253" t="s">
        <v>4185</v>
      </c>
      <c r="AL618" s="265">
        <f t="shared" si="119"/>
        <v>1</v>
      </c>
      <c r="AM618" s="253" t="s">
        <v>4186</v>
      </c>
      <c r="AN618" s="253" t="s">
        <v>4187</v>
      </c>
      <c r="AO618" s="254">
        <f t="shared" si="122"/>
        <v>0</v>
      </c>
      <c r="AP618" s="253" t="s">
        <v>4188</v>
      </c>
      <c r="AQ618" s="74" t="str">
        <f t="shared" si="127"/>
        <v>https://cyberjapandata.gsi.go.jp/portal/sys/v4/symbols/507.png</v>
      </c>
      <c r="AR618" s="254" t="s">
        <v>4189</v>
      </c>
      <c r="AS618" s="254" t="s">
        <v>4190</v>
      </c>
      <c r="AT618" s="265">
        <f t="shared" si="128"/>
        <v>131.91010138422101</v>
      </c>
      <c r="AU618" s="254" t="s">
        <v>4191</v>
      </c>
      <c r="AV618" s="265">
        <f t="shared" si="129"/>
        <v>32.959533284669497</v>
      </c>
      <c r="AW618" s="254" t="s">
        <v>4192</v>
      </c>
      <c r="AX618" s="254" t="s">
        <v>4193</v>
      </c>
      <c r="AY618" s="244" t="str">
        <f t="shared" si="123"/>
        <v>&lt;Placemark&gt;&lt;name&gt;高福-79：デイケアセンター　ふうりん&lt;/name&gt;&lt;Snippet maxLines="0"&gt;&lt;/Snippet&gt;&lt;description&gt;&lt;![CDATA[名称：高福-79：デイケアセンター　ふうりん&lt;br&gt;住所：佐伯市長島町2丁目391番地&lt;br&gt;施設分類：高齢者福祉施設 &lt;br&gt;TEL：0972-23-7722&lt;br&gt;：種別：通所リハビリテーション(デイケア)&lt;br&gt;：事業者：(医)明石会&lt;br&gt;：&lt;br&gt;]]&gt;&lt;/description&gt;&lt;Style&gt;&lt;IconStyle&gt;&lt;color&gt;FFFFFFFF&lt;/color&gt;&lt;scale&gt;1&lt;/scale&gt;&lt;heading&gt;0&lt;/heading&gt;&lt;Icon&gt;&lt;href&gt;https://cyberjapandata.gsi.go.jp/portal/sys/v4/symbols/507.png&lt;/href&gt;&lt;/Icon&gt;&lt;/IconStyle&gt;&lt;/Style&gt;&lt;Point&gt;&lt;coordinates&gt;131.910101384221,32.9595332846695&lt;/coordinates&gt;&lt;/Point&gt;&lt;/Placemark&gt;</v>
      </c>
    </row>
    <row r="619" spans="1:51">
      <c r="A619" s="198">
        <v>614</v>
      </c>
      <c r="B619" s="264" t="s">
        <v>5002</v>
      </c>
      <c r="C619" s="4" t="str">
        <f t="shared" si="120"/>
        <v>名称：高福-80：近藤医院デイケアこすもす&lt;br&gt;住所：佐伯市弥生大字江良1052番地3&lt;br&gt;施設分類：高齢者福祉施設 &lt;br&gt;TEL：0972-46-0038&lt;br&gt;：種別：通所リハビリテーション(デイケア)&lt;br&gt;：事業者：(医)養春堂&lt;br&gt;：&lt;br&gt;</v>
      </c>
      <c r="D619" s="211"/>
      <c r="E619" s="202"/>
      <c r="F619" s="202" t="s">
        <v>4904</v>
      </c>
      <c r="G619" s="202">
        <v>32.939537807955404</v>
      </c>
      <c r="H619" s="202">
        <v>131.82784437821499</v>
      </c>
      <c r="I619" s="202" t="s">
        <v>3686</v>
      </c>
      <c r="J619" s="202" t="s">
        <v>3888</v>
      </c>
      <c r="K619" s="240" t="s">
        <v>1376</v>
      </c>
      <c r="L619" s="240" t="s">
        <v>3920</v>
      </c>
      <c r="M619" s="240" t="s">
        <v>3970</v>
      </c>
      <c r="N619" s="240"/>
      <c r="O619" s="4" t="s">
        <v>4344</v>
      </c>
      <c r="P619" s="246">
        <v>1</v>
      </c>
      <c r="Q619" s="246"/>
      <c r="R619" s="246" t="str">
        <f t="shared" si="117"/>
        <v>FFFFFFFF</v>
      </c>
      <c r="S619" s="202">
        <v>100</v>
      </c>
      <c r="T619" s="202">
        <v>100</v>
      </c>
      <c r="U619" s="202">
        <v>100</v>
      </c>
      <c r="V619" s="202">
        <v>100</v>
      </c>
      <c r="X619" s="242"/>
      <c r="Z619" s="239">
        <f t="shared" si="121"/>
        <v>0</v>
      </c>
      <c r="AA619" s="253" t="s">
        <v>4179</v>
      </c>
      <c r="AB619" s="265" t="str">
        <f t="shared" si="124"/>
        <v>高福-80：近藤医院デイケアこすもす</v>
      </c>
      <c r="AC619" s="254" t="s">
        <v>4194</v>
      </c>
      <c r="AD619" s="254" t="s">
        <v>4181</v>
      </c>
      <c r="AE619" s="254">
        <f t="shared" si="125"/>
        <v>0</v>
      </c>
      <c r="AF619" s="254" t="s">
        <v>4182</v>
      </c>
      <c r="AG619" s="254" t="s">
        <v>4183</v>
      </c>
      <c r="AH619" s="74" t="str">
        <f t="shared" si="126"/>
        <v>名称：高福-80：近藤医院デイケアこすもす&lt;br&gt;住所：佐伯市弥生大字江良1052番地3&lt;br&gt;施設分類：高齢者福祉施設 &lt;br&gt;TEL：0972-46-0038&lt;br&gt;：種別：通所リハビリテーション(デイケア)&lt;br&gt;：事業者：(医)養春堂&lt;br&gt;：&lt;br&gt;</v>
      </c>
      <c r="AI619" s="255" t="s">
        <v>4184</v>
      </c>
      <c r="AJ619" s="253" t="str">
        <f t="shared" si="118"/>
        <v>FFFFFFFF</v>
      </c>
      <c r="AK619" s="253" t="s">
        <v>4185</v>
      </c>
      <c r="AL619" s="265">
        <f t="shared" si="119"/>
        <v>1</v>
      </c>
      <c r="AM619" s="253" t="s">
        <v>4186</v>
      </c>
      <c r="AN619" s="253" t="s">
        <v>4187</v>
      </c>
      <c r="AO619" s="254">
        <f t="shared" si="122"/>
        <v>0</v>
      </c>
      <c r="AP619" s="253" t="s">
        <v>4188</v>
      </c>
      <c r="AQ619" s="74" t="str">
        <f t="shared" si="127"/>
        <v>https://cyberjapandata.gsi.go.jp/portal/sys/v4/symbols/507.png</v>
      </c>
      <c r="AR619" s="254" t="s">
        <v>4189</v>
      </c>
      <c r="AS619" s="254" t="s">
        <v>4190</v>
      </c>
      <c r="AT619" s="265">
        <f t="shared" si="128"/>
        <v>131.82784437821499</v>
      </c>
      <c r="AU619" s="254" t="s">
        <v>4191</v>
      </c>
      <c r="AV619" s="265">
        <f t="shared" si="129"/>
        <v>32.939537807955404</v>
      </c>
      <c r="AW619" s="254" t="s">
        <v>4192</v>
      </c>
      <c r="AX619" s="254" t="s">
        <v>4193</v>
      </c>
      <c r="AY619" s="244" t="str">
        <f t="shared" si="123"/>
        <v>&lt;Placemark&gt;&lt;name&gt;高福-80：近藤医院デイケアこすもす&lt;/name&gt;&lt;Snippet maxLines="0"&gt;&lt;/Snippet&gt;&lt;description&gt;&lt;![CDATA[名称：高福-80：近藤医院デイケアこすもす&lt;br&gt;住所：佐伯市弥生大字江良1052番地3&lt;br&gt;施設分類：高齢者福祉施設 &lt;br&gt;TEL：0972-46-0038&lt;br&gt;：種別：通所リハビリテーション(デイケア)&lt;br&gt;：事業者：(医)養春堂&lt;br&gt;：&lt;br&gt;]]&gt;&lt;/description&gt;&lt;Style&gt;&lt;IconStyle&gt;&lt;color&gt;FFFFFFFF&lt;/color&gt;&lt;scale&gt;1&lt;/scale&gt;&lt;heading&gt;0&lt;/heading&gt;&lt;Icon&gt;&lt;href&gt;https://cyberjapandata.gsi.go.jp/portal/sys/v4/symbols/507.png&lt;/href&gt;&lt;/Icon&gt;&lt;/IconStyle&gt;&lt;/Style&gt;&lt;Point&gt;&lt;coordinates&gt;131.827844378215,32.9395378079554&lt;/coordinates&gt;&lt;/Point&gt;&lt;/Placemark&gt;</v>
      </c>
    </row>
    <row r="620" spans="1:51">
      <c r="A620" s="198">
        <v>615</v>
      </c>
      <c r="B620" s="264" t="s">
        <v>5001</v>
      </c>
      <c r="C620" s="4" t="str">
        <f t="shared" si="120"/>
        <v>名称：高福-81：花みずき短期入所生活介護事業所&lt;br&gt;住所：佐伯市大字池田１６９９番地の７&lt;br&gt;施設分類：高齢者福祉施設 &lt;br&gt;TEL：0972-23-3000&lt;br&gt;：種別：短期入所生活介護(ショートステイ)&lt;br&gt;：事業者：(社福)双樹会&lt;br&gt;：&lt;br&gt;</v>
      </c>
      <c r="D620" s="211"/>
      <c r="E620" s="202"/>
      <c r="F620" s="202" t="s">
        <v>4905</v>
      </c>
      <c r="G620" s="202">
        <v>32.9459494271265</v>
      </c>
      <c r="H620" s="202">
        <v>131.89658699175001</v>
      </c>
      <c r="I620" s="202" t="s">
        <v>3686</v>
      </c>
      <c r="J620" s="202" t="s">
        <v>3889</v>
      </c>
      <c r="K620" s="240" t="s">
        <v>1357</v>
      </c>
      <c r="L620" s="240" t="s">
        <v>3921</v>
      </c>
      <c r="M620" s="240" t="s">
        <v>3944</v>
      </c>
      <c r="N620" s="240"/>
      <c r="O620" s="4" t="s">
        <v>4344</v>
      </c>
      <c r="P620" s="246">
        <v>1</v>
      </c>
      <c r="Q620" s="246"/>
      <c r="R620" s="246" t="str">
        <f t="shared" si="117"/>
        <v>FFFFFFFF</v>
      </c>
      <c r="S620" s="202">
        <v>100</v>
      </c>
      <c r="T620" s="202">
        <v>100</v>
      </c>
      <c r="U620" s="202">
        <v>100</v>
      </c>
      <c r="V620" s="202">
        <v>100</v>
      </c>
      <c r="X620" s="242"/>
      <c r="Z620" s="239">
        <f t="shared" si="121"/>
        <v>0</v>
      </c>
      <c r="AA620" s="253" t="s">
        <v>4179</v>
      </c>
      <c r="AB620" s="265" t="str">
        <f t="shared" si="124"/>
        <v>高福-81：花みずき短期入所生活介護事業所</v>
      </c>
      <c r="AC620" s="254" t="s">
        <v>4194</v>
      </c>
      <c r="AD620" s="254" t="s">
        <v>4181</v>
      </c>
      <c r="AE620" s="254">
        <f t="shared" si="125"/>
        <v>0</v>
      </c>
      <c r="AF620" s="254" t="s">
        <v>4182</v>
      </c>
      <c r="AG620" s="254" t="s">
        <v>4183</v>
      </c>
      <c r="AH620" s="74" t="str">
        <f t="shared" si="126"/>
        <v>名称：高福-81：花みずき短期入所生活介護事業所&lt;br&gt;住所：佐伯市大字池田１６９９番地の７&lt;br&gt;施設分類：高齢者福祉施設 &lt;br&gt;TEL：0972-23-3000&lt;br&gt;：種別：短期入所生活介護(ショートステイ)&lt;br&gt;：事業者：(社福)双樹会&lt;br&gt;：&lt;br&gt;</v>
      </c>
      <c r="AI620" s="255" t="s">
        <v>4184</v>
      </c>
      <c r="AJ620" s="253" t="str">
        <f t="shared" si="118"/>
        <v>FFFFFFFF</v>
      </c>
      <c r="AK620" s="253" t="s">
        <v>4185</v>
      </c>
      <c r="AL620" s="265">
        <f t="shared" si="119"/>
        <v>1</v>
      </c>
      <c r="AM620" s="253" t="s">
        <v>4186</v>
      </c>
      <c r="AN620" s="253" t="s">
        <v>4187</v>
      </c>
      <c r="AO620" s="254">
        <f t="shared" si="122"/>
        <v>0</v>
      </c>
      <c r="AP620" s="253" t="s">
        <v>4188</v>
      </c>
      <c r="AQ620" s="74" t="str">
        <f t="shared" si="127"/>
        <v>https://cyberjapandata.gsi.go.jp/portal/sys/v4/symbols/507.png</v>
      </c>
      <c r="AR620" s="254" t="s">
        <v>4189</v>
      </c>
      <c r="AS620" s="254" t="s">
        <v>4190</v>
      </c>
      <c r="AT620" s="265">
        <f t="shared" si="128"/>
        <v>131.89658699175001</v>
      </c>
      <c r="AU620" s="254" t="s">
        <v>4191</v>
      </c>
      <c r="AV620" s="265">
        <f t="shared" si="129"/>
        <v>32.9459494271265</v>
      </c>
      <c r="AW620" s="254" t="s">
        <v>4192</v>
      </c>
      <c r="AX620" s="254" t="s">
        <v>4193</v>
      </c>
      <c r="AY620" s="244" t="str">
        <f t="shared" si="123"/>
        <v>&lt;Placemark&gt;&lt;name&gt;高福-81：花みずき短期入所生活介護事業所&lt;/name&gt;&lt;Snippet maxLines="0"&gt;&lt;/Snippet&gt;&lt;description&gt;&lt;![CDATA[名称：高福-81：花みずき短期入所生活介護事業所&lt;br&gt;住所：佐伯市大字池田１６９９番地の７&lt;br&gt;施設分類：高齢者福祉施設 &lt;br&gt;TEL：0972-23-3000&lt;br&gt;：種別：短期入所生活介護(ショートステイ)&lt;br&gt;：事業者：(社福)双樹会&lt;br&gt;：&lt;br&gt;]]&gt;&lt;/description&gt;&lt;Style&gt;&lt;IconStyle&gt;&lt;color&gt;FFFFFFFF&lt;/color&gt;&lt;scale&gt;1&lt;/scale&gt;&lt;heading&gt;0&lt;/heading&gt;&lt;Icon&gt;&lt;href&gt;https://cyberjapandata.gsi.go.jp/portal/sys/v4/symbols/507.png&lt;/href&gt;&lt;/Icon&gt;&lt;/IconStyle&gt;&lt;/Style&gt;&lt;Point&gt;&lt;coordinates&gt;131.89658699175,32.9459494271265&lt;/coordinates&gt;&lt;/Point&gt;&lt;/Placemark&gt;</v>
      </c>
    </row>
    <row r="621" spans="1:51" ht="27">
      <c r="A621" s="198">
        <v>616</v>
      </c>
      <c r="B621" s="264" t="s">
        <v>5000</v>
      </c>
      <c r="C621" s="4" t="str">
        <f t="shared" si="120"/>
        <v>名称：高福-82：特別養護老人ホーム　長良苑「短期入所生活介護事業所」&lt;br&gt;住所：佐伯市大字長良4956番地&lt;br&gt;施設分類：高齢者福祉施設 &lt;br&gt;TEL：0972-28-3000&lt;br&gt;：種別：短期入所生活介護(ショートステイ)&lt;br&gt;：事業者：(社福)長陽会&lt;br&gt;：&lt;br&gt;</v>
      </c>
      <c r="D621" s="211"/>
      <c r="E621" s="202"/>
      <c r="F621" s="202" t="s">
        <v>4906</v>
      </c>
      <c r="G621" s="202">
        <v>32.9359162966905</v>
      </c>
      <c r="H621" s="202">
        <v>131.91169013771901</v>
      </c>
      <c r="I621" s="202" t="s">
        <v>3686</v>
      </c>
      <c r="J621" s="202" t="s">
        <v>938</v>
      </c>
      <c r="K621" s="240" t="s">
        <v>1356</v>
      </c>
      <c r="L621" s="240" t="s">
        <v>3921</v>
      </c>
      <c r="M621" s="240" t="s">
        <v>3950</v>
      </c>
      <c r="N621" s="240"/>
      <c r="O621" s="4" t="s">
        <v>4344</v>
      </c>
      <c r="P621" s="246">
        <v>1</v>
      </c>
      <c r="Q621" s="246"/>
      <c r="R621" s="246" t="str">
        <f t="shared" si="117"/>
        <v>FFFFFFFF</v>
      </c>
      <c r="S621" s="202">
        <v>100</v>
      </c>
      <c r="T621" s="202">
        <v>100</v>
      </c>
      <c r="U621" s="202">
        <v>100</v>
      </c>
      <c r="V621" s="202">
        <v>100</v>
      </c>
      <c r="X621" s="242"/>
      <c r="Z621" s="239">
        <f t="shared" si="121"/>
        <v>0</v>
      </c>
      <c r="AA621" s="253" t="s">
        <v>4179</v>
      </c>
      <c r="AB621" s="265" t="str">
        <f t="shared" si="124"/>
        <v>高福-82：特別養護老人ホーム　長良苑「短期入所生活介護事業所」</v>
      </c>
      <c r="AC621" s="254" t="s">
        <v>4194</v>
      </c>
      <c r="AD621" s="254" t="s">
        <v>4181</v>
      </c>
      <c r="AE621" s="254">
        <f t="shared" si="125"/>
        <v>0</v>
      </c>
      <c r="AF621" s="254" t="s">
        <v>4182</v>
      </c>
      <c r="AG621" s="254" t="s">
        <v>4183</v>
      </c>
      <c r="AH621" s="74" t="str">
        <f t="shared" si="126"/>
        <v>名称：高福-82：特別養護老人ホーム　長良苑「短期入所生活介護事業所」&lt;br&gt;住所：佐伯市大字長良4956番地&lt;br&gt;施設分類：高齢者福祉施設 &lt;br&gt;TEL：0972-28-3000&lt;br&gt;：種別：短期入所生活介護(ショートステイ)&lt;br&gt;：事業者：(社福)長陽会&lt;br&gt;：&lt;br&gt;</v>
      </c>
      <c r="AI621" s="255" t="s">
        <v>4184</v>
      </c>
      <c r="AJ621" s="253" t="str">
        <f t="shared" si="118"/>
        <v>FFFFFFFF</v>
      </c>
      <c r="AK621" s="253" t="s">
        <v>4185</v>
      </c>
      <c r="AL621" s="265">
        <f t="shared" si="119"/>
        <v>1</v>
      </c>
      <c r="AM621" s="253" t="s">
        <v>4186</v>
      </c>
      <c r="AN621" s="253" t="s">
        <v>4187</v>
      </c>
      <c r="AO621" s="254">
        <f t="shared" si="122"/>
        <v>0</v>
      </c>
      <c r="AP621" s="253" t="s">
        <v>4188</v>
      </c>
      <c r="AQ621" s="74" t="str">
        <f t="shared" si="127"/>
        <v>https://cyberjapandata.gsi.go.jp/portal/sys/v4/symbols/507.png</v>
      </c>
      <c r="AR621" s="254" t="s">
        <v>4189</v>
      </c>
      <c r="AS621" s="254" t="s">
        <v>4190</v>
      </c>
      <c r="AT621" s="265">
        <f t="shared" si="128"/>
        <v>131.91169013771901</v>
      </c>
      <c r="AU621" s="254" t="s">
        <v>4191</v>
      </c>
      <c r="AV621" s="265">
        <f t="shared" si="129"/>
        <v>32.9359162966905</v>
      </c>
      <c r="AW621" s="254" t="s">
        <v>4192</v>
      </c>
      <c r="AX621" s="254" t="s">
        <v>4193</v>
      </c>
      <c r="AY621" s="244" t="str">
        <f t="shared" si="123"/>
        <v>&lt;Placemark&gt;&lt;name&gt;高福-82：特別養護老人ホーム　長良苑「短期入所生活介護事業所」&lt;/name&gt;&lt;Snippet maxLines="0"&gt;&lt;/Snippet&gt;&lt;description&gt;&lt;![CDATA[名称：高福-82：特別養護老人ホーム　長良苑「短期入所生活介護事業所」&lt;br&gt;住所：佐伯市大字長良4956番地&lt;br&gt;施設分類：高齢者福祉施設 &lt;br&gt;TEL：0972-28-3000&lt;br&gt;：種別：短期入所生活介護(ショートステイ)&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131.911690137719,32.9359162966905&lt;/coordinates&gt;&lt;/Point&gt;&lt;/Placemark&gt;</v>
      </c>
    </row>
    <row r="622" spans="1:51">
      <c r="A622" s="198">
        <v>617</v>
      </c>
      <c r="B622" s="264" t="s">
        <v>4999</v>
      </c>
      <c r="C622" s="4" t="str">
        <f t="shared" si="120"/>
        <v>名称：高福-83：豊寿苑ショートステイサービス&lt;br&gt;住所：佐伯市弥生大字井崎1765番地&lt;br&gt;施設分類：高齢者福祉施設 &lt;br&gt;TEL：0972-46-2226&lt;br&gt;：種別：短期入所生活介護(ショートステイ)&lt;br&gt;：事業者：(社福)佐伯市社会福祉協議会&lt;br&gt;：&lt;br&gt;</v>
      </c>
      <c r="D622" s="211"/>
      <c r="E622" s="202"/>
      <c r="F622" s="202" t="s">
        <v>4907</v>
      </c>
      <c r="G622" s="202">
        <v>32.978291344679398</v>
      </c>
      <c r="H622" s="202">
        <v>131.848473917619</v>
      </c>
      <c r="I622" s="202" t="s">
        <v>3686</v>
      </c>
      <c r="J622" s="202" t="s">
        <v>34</v>
      </c>
      <c r="K622" s="240" t="s">
        <v>1359</v>
      </c>
      <c r="L622" s="240" t="s">
        <v>3921</v>
      </c>
      <c r="M622" s="240" t="s">
        <v>3966</v>
      </c>
      <c r="N622" s="240"/>
      <c r="O622" s="4" t="s">
        <v>4344</v>
      </c>
      <c r="P622" s="246">
        <v>1</v>
      </c>
      <c r="Q622" s="246"/>
      <c r="R622" s="246" t="str">
        <f t="shared" si="117"/>
        <v>FFFFFFFF</v>
      </c>
      <c r="S622" s="202">
        <v>100</v>
      </c>
      <c r="T622" s="202">
        <v>100</v>
      </c>
      <c r="U622" s="202">
        <v>100</v>
      </c>
      <c r="V622" s="202">
        <v>100</v>
      </c>
      <c r="X622" s="242"/>
      <c r="Z622" s="239">
        <f t="shared" si="121"/>
        <v>0</v>
      </c>
      <c r="AA622" s="253" t="s">
        <v>4179</v>
      </c>
      <c r="AB622" s="265" t="str">
        <f t="shared" si="124"/>
        <v>高福-83：豊寿苑ショートステイサービス</v>
      </c>
      <c r="AC622" s="254" t="s">
        <v>4194</v>
      </c>
      <c r="AD622" s="254" t="s">
        <v>4181</v>
      </c>
      <c r="AE622" s="254">
        <f t="shared" si="125"/>
        <v>0</v>
      </c>
      <c r="AF622" s="254" t="s">
        <v>4182</v>
      </c>
      <c r="AG622" s="254" t="s">
        <v>4183</v>
      </c>
      <c r="AH622" s="74" t="str">
        <f t="shared" si="126"/>
        <v>名称：高福-83：豊寿苑ショートステイサービス&lt;br&gt;住所：佐伯市弥生大字井崎1765番地&lt;br&gt;施設分類：高齢者福祉施設 &lt;br&gt;TEL：0972-46-2226&lt;br&gt;：種別：短期入所生活介護(ショートステイ)&lt;br&gt;：事業者：(社福)佐伯市社会福祉協議会&lt;br&gt;：&lt;br&gt;</v>
      </c>
      <c r="AI622" s="255" t="s">
        <v>4184</v>
      </c>
      <c r="AJ622" s="253" t="str">
        <f t="shared" si="118"/>
        <v>FFFFFFFF</v>
      </c>
      <c r="AK622" s="253" t="s">
        <v>4185</v>
      </c>
      <c r="AL622" s="265">
        <f t="shared" si="119"/>
        <v>1</v>
      </c>
      <c r="AM622" s="253" t="s">
        <v>4186</v>
      </c>
      <c r="AN622" s="253" t="s">
        <v>4187</v>
      </c>
      <c r="AO622" s="254">
        <f t="shared" si="122"/>
        <v>0</v>
      </c>
      <c r="AP622" s="253" t="s">
        <v>4188</v>
      </c>
      <c r="AQ622" s="74" t="str">
        <f t="shared" si="127"/>
        <v>https://cyberjapandata.gsi.go.jp/portal/sys/v4/symbols/507.png</v>
      </c>
      <c r="AR622" s="254" t="s">
        <v>4189</v>
      </c>
      <c r="AS622" s="254" t="s">
        <v>4190</v>
      </c>
      <c r="AT622" s="265">
        <f t="shared" si="128"/>
        <v>131.848473917619</v>
      </c>
      <c r="AU622" s="254" t="s">
        <v>4191</v>
      </c>
      <c r="AV622" s="265">
        <f t="shared" si="129"/>
        <v>32.978291344679398</v>
      </c>
      <c r="AW622" s="254" t="s">
        <v>4192</v>
      </c>
      <c r="AX622" s="254" t="s">
        <v>4193</v>
      </c>
      <c r="AY622" s="244" t="str">
        <f t="shared" si="123"/>
        <v>&lt;Placemark&gt;&lt;name&gt;高福-83：豊寿苑ショートステイサービス&lt;/name&gt;&lt;Snippet maxLines="0"&gt;&lt;/Snippet&gt;&lt;description&gt;&lt;![CDATA[名称：高福-83：豊寿苑ショートステイサービス&lt;br&gt;住所：佐伯市弥生大字井崎1765番地&lt;br&gt;施設分類：高齢者福祉施設 &lt;br&gt;TEL：0972-46-2226&lt;br&gt;：種別：短期入所生活介護(ショートステイ)&lt;br&gt;：事業者：(社福)佐伯市社会福祉協議会&lt;br&gt;：&lt;br&gt;]]&gt;&lt;/description&gt;&lt;Style&gt;&lt;IconStyle&gt;&lt;color&gt;FFFFFFFF&lt;/color&gt;&lt;scale&gt;1&lt;/scale&gt;&lt;heading&gt;0&lt;/heading&gt;&lt;Icon&gt;&lt;href&gt;https://cyberjapandata.gsi.go.jp/portal/sys/v4/symbols/507.png&lt;/href&gt;&lt;/Icon&gt;&lt;/IconStyle&gt;&lt;/Style&gt;&lt;Point&gt;&lt;coordinates&gt;131.848473917619,32.9782913446794&lt;/coordinates&gt;&lt;/Point&gt;&lt;/Placemark&gt;</v>
      </c>
    </row>
    <row r="623" spans="1:51">
      <c r="A623" s="198">
        <v>618</v>
      </c>
      <c r="B623" s="264" t="s">
        <v>4998</v>
      </c>
      <c r="C623" s="4" t="str">
        <f t="shared" si="120"/>
        <v>名称：高福-84：短期入所生活介護鶴見の太陽&lt;br&gt;住所：佐伯市鶴見大字沖松浦51番&lt;br&gt;施設分類：高齢者福祉施設 &lt;br&gt;TEL：0972-33-1501&lt;br&gt;：種別：短期入所生活介護(ショートステイ)&lt;br&gt;：事業者：(医)小寺会&lt;br&gt;：&lt;br&gt;</v>
      </c>
      <c r="D623" s="211"/>
      <c r="E623" s="245"/>
      <c r="F623" s="202" t="s">
        <v>4908</v>
      </c>
      <c r="G623" s="202">
        <v>32.941610256333099</v>
      </c>
      <c r="H623" s="202">
        <v>131.962811269957</v>
      </c>
      <c r="I623" s="245" t="s">
        <v>3686</v>
      </c>
      <c r="J623" s="245" t="s">
        <v>3890</v>
      </c>
      <c r="K623" s="240" t="s">
        <v>1363</v>
      </c>
      <c r="L623" s="240" t="s">
        <v>3921</v>
      </c>
      <c r="M623" s="240" t="s">
        <v>3951</v>
      </c>
      <c r="N623" s="240"/>
      <c r="O623" s="4" t="s">
        <v>4344</v>
      </c>
      <c r="P623" s="246">
        <v>1</v>
      </c>
      <c r="Q623" s="246"/>
      <c r="R623" s="246" t="str">
        <f t="shared" si="117"/>
        <v>FFFFFFFF</v>
      </c>
      <c r="S623" s="202">
        <v>100</v>
      </c>
      <c r="T623" s="202">
        <v>100</v>
      </c>
      <c r="U623" s="202">
        <v>100</v>
      </c>
      <c r="V623" s="202">
        <v>100</v>
      </c>
      <c r="X623" s="242"/>
      <c r="Z623" s="239">
        <f t="shared" si="121"/>
        <v>0</v>
      </c>
      <c r="AA623" s="253" t="s">
        <v>4179</v>
      </c>
      <c r="AB623" s="265" t="str">
        <f t="shared" si="124"/>
        <v>高福-84：短期入所生活介護鶴見の太陽</v>
      </c>
      <c r="AC623" s="254" t="s">
        <v>4194</v>
      </c>
      <c r="AD623" s="254" t="s">
        <v>4181</v>
      </c>
      <c r="AE623" s="254">
        <f t="shared" si="125"/>
        <v>0</v>
      </c>
      <c r="AF623" s="254" t="s">
        <v>4182</v>
      </c>
      <c r="AG623" s="254" t="s">
        <v>4183</v>
      </c>
      <c r="AH623" s="74" t="str">
        <f t="shared" si="126"/>
        <v>名称：高福-84：短期入所生活介護鶴見の太陽&lt;br&gt;住所：佐伯市鶴見大字沖松浦51番&lt;br&gt;施設分類：高齢者福祉施設 &lt;br&gt;TEL：0972-33-1501&lt;br&gt;：種別：短期入所生活介護(ショートステイ)&lt;br&gt;：事業者：(医)小寺会&lt;br&gt;：&lt;br&gt;</v>
      </c>
      <c r="AI623" s="255" t="s">
        <v>4184</v>
      </c>
      <c r="AJ623" s="253" t="str">
        <f t="shared" si="118"/>
        <v>FFFFFFFF</v>
      </c>
      <c r="AK623" s="253" t="s">
        <v>4185</v>
      </c>
      <c r="AL623" s="265">
        <f t="shared" si="119"/>
        <v>1</v>
      </c>
      <c r="AM623" s="253" t="s">
        <v>4186</v>
      </c>
      <c r="AN623" s="253" t="s">
        <v>4187</v>
      </c>
      <c r="AO623" s="254">
        <f t="shared" si="122"/>
        <v>0</v>
      </c>
      <c r="AP623" s="253" t="s">
        <v>4188</v>
      </c>
      <c r="AQ623" s="74" t="str">
        <f t="shared" si="127"/>
        <v>https://cyberjapandata.gsi.go.jp/portal/sys/v4/symbols/507.png</v>
      </c>
      <c r="AR623" s="254" t="s">
        <v>4189</v>
      </c>
      <c r="AS623" s="254" t="s">
        <v>4190</v>
      </c>
      <c r="AT623" s="265">
        <f t="shared" si="128"/>
        <v>131.962811269957</v>
      </c>
      <c r="AU623" s="254" t="s">
        <v>4191</v>
      </c>
      <c r="AV623" s="265">
        <f t="shared" si="129"/>
        <v>32.941610256333099</v>
      </c>
      <c r="AW623" s="254" t="s">
        <v>4192</v>
      </c>
      <c r="AX623" s="254" t="s">
        <v>4193</v>
      </c>
      <c r="AY623" s="244" t="str">
        <f t="shared" si="123"/>
        <v>&lt;Placemark&gt;&lt;name&gt;高福-84：短期入所生活介護鶴見の太陽&lt;/name&gt;&lt;Snippet maxLines="0"&gt;&lt;/Snippet&gt;&lt;description&gt;&lt;![CDATA[名称：高福-84：短期入所生活介護鶴見の太陽&lt;br&gt;住所：佐伯市鶴見大字沖松浦51番&lt;br&gt;施設分類：高齢者福祉施設 &lt;br&gt;TEL：0972-33-1501&lt;br&gt;：種別：短期入所生活介護(ショートステイ)&lt;br&gt;：事業者：(医)小寺会&lt;br&gt;：&lt;br&gt;]]&gt;&lt;/description&gt;&lt;Style&gt;&lt;IconStyle&gt;&lt;color&gt;FFFFFFFF&lt;/color&gt;&lt;scale&gt;1&lt;/scale&gt;&lt;heading&gt;0&lt;/heading&gt;&lt;Icon&gt;&lt;href&gt;https://cyberjapandata.gsi.go.jp/portal/sys/v4/symbols/507.png&lt;/href&gt;&lt;/Icon&gt;&lt;/IconStyle&gt;&lt;/Style&gt;&lt;Point&gt;&lt;coordinates&gt;131.962811269957,32.9416102563331&lt;/coordinates&gt;&lt;/Point&gt;&lt;/Placemark&gt;</v>
      </c>
    </row>
    <row r="624" spans="1:51">
      <c r="A624" s="198">
        <v>619</v>
      </c>
      <c r="B624" s="211" t="s">
        <v>4997</v>
      </c>
      <c r="C624" s="4" t="str">
        <f t="shared" si="120"/>
        <v>名称：高福-85：ショートステイ彦岳の太陽&lt;br&gt;住所：佐伯市狩生418番地2&lt;br&gt;施設分類：高齢者福祉施設 &lt;br&gt;TEL：0972-27-8622&lt;br&gt;：種別：短期入所生活介護(ショートステイ)&lt;br&gt;：事業者：(社福)百徳会&lt;br&gt;：&lt;br&gt;</v>
      </c>
      <c r="D624" s="211"/>
      <c r="E624" s="245"/>
      <c r="F624" s="202" t="s">
        <v>4909</v>
      </c>
      <c r="G624" s="202">
        <v>33.016405433741099</v>
      </c>
      <c r="H624" s="202">
        <v>131.90194436826499</v>
      </c>
      <c r="I624" s="245" t="s">
        <v>3686</v>
      </c>
      <c r="J624" s="245" t="s">
        <v>989</v>
      </c>
      <c r="K624" s="240" t="s">
        <v>1368</v>
      </c>
      <c r="L624" s="240" t="s">
        <v>3921</v>
      </c>
      <c r="M624" s="240" t="s">
        <v>3964</v>
      </c>
      <c r="N624" s="240"/>
      <c r="O624" s="4" t="s">
        <v>4344</v>
      </c>
      <c r="P624" s="246">
        <v>1</v>
      </c>
      <c r="Q624" s="246"/>
      <c r="R624" s="246" t="str">
        <f t="shared" si="117"/>
        <v>FFFFFFFF</v>
      </c>
      <c r="S624" s="202">
        <v>100</v>
      </c>
      <c r="T624" s="202">
        <v>100</v>
      </c>
      <c r="U624" s="202">
        <v>100</v>
      </c>
      <c r="V624" s="202">
        <v>100</v>
      </c>
      <c r="X624" s="242"/>
      <c r="Z624" s="239">
        <f t="shared" si="121"/>
        <v>0</v>
      </c>
      <c r="AA624" s="253" t="s">
        <v>4179</v>
      </c>
      <c r="AB624" s="265" t="str">
        <f t="shared" si="124"/>
        <v>高福-85：ショートステイ彦岳の太陽</v>
      </c>
      <c r="AC624" s="254" t="s">
        <v>4194</v>
      </c>
      <c r="AD624" s="254" t="s">
        <v>4181</v>
      </c>
      <c r="AE624" s="254">
        <f t="shared" si="125"/>
        <v>0</v>
      </c>
      <c r="AF624" s="254" t="s">
        <v>4182</v>
      </c>
      <c r="AG624" s="254" t="s">
        <v>4183</v>
      </c>
      <c r="AH624" s="74" t="str">
        <f t="shared" si="126"/>
        <v>名称：高福-85：ショートステイ彦岳の太陽&lt;br&gt;住所：佐伯市狩生418番地2&lt;br&gt;施設分類：高齢者福祉施設 &lt;br&gt;TEL：0972-27-8622&lt;br&gt;：種別：短期入所生活介護(ショートステイ)&lt;br&gt;：事業者：(社福)百徳会&lt;br&gt;：&lt;br&gt;</v>
      </c>
      <c r="AI624" s="255" t="s">
        <v>4184</v>
      </c>
      <c r="AJ624" s="253" t="str">
        <f t="shared" si="118"/>
        <v>FFFFFFFF</v>
      </c>
      <c r="AK624" s="253" t="s">
        <v>4185</v>
      </c>
      <c r="AL624" s="265">
        <f t="shared" si="119"/>
        <v>1</v>
      </c>
      <c r="AM624" s="253" t="s">
        <v>4186</v>
      </c>
      <c r="AN624" s="253" t="s">
        <v>4187</v>
      </c>
      <c r="AO624" s="254">
        <f t="shared" si="122"/>
        <v>0</v>
      </c>
      <c r="AP624" s="253" t="s">
        <v>4188</v>
      </c>
      <c r="AQ624" s="74" t="str">
        <f t="shared" si="127"/>
        <v>https://cyberjapandata.gsi.go.jp/portal/sys/v4/symbols/507.png</v>
      </c>
      <c r="AR624" s="254" t="s">
        <v>4189</v>
      </c>
      <c r="AS624" s="254" t="s">
        <v>4190</v>
      </c>
      <c r="AT624" s="265">
        <f t="shared" si="128"/>
        <v>131.90194436826499</v>
      </c>
      <c r="AU624" s="254" t="s">
        <v>4191</v>
      </c>
      <c r="AV624" s="265">
        <f t="shared" si="129"/>
        <v>33.016405433741099</v>
      </c>
      <c r="AW624" s="254" t="s">
        <v>4192</v>
      </c>
      <c r="AX624" s="254" t="s">
        <v>4193</v>
      </c>
      <c r="AY624" s="244" t="str">
        <f t="shared" si="123"/>
        <v>&lt;Placemark&gt;&lt;name&gt;高福-85：ショートステイ彦岳の太陽&lt;/name&gt;&lt;Snippet maxLines="0"&gt;&lt;/Snippet&gt;&lt;description&gt;&lt;![CDATA[名称：高福-85：ショートステイ彦岳の太陽&lt;br&gt;住所：佐伯市狩生418番地2&lt;br&gt;施設分類：高齢者福祉施設 &lt;br&gt;TEL：0972-27-8622&lt;br&gt;：種別：短期入所生活介護(ショートステイ)&lt;br&gt;：事業者：(社福)百徳会&lt;br&gt;：&lt;br&gt;]]&gt;&lt;/description&gt;&lt;Style&gt;&lt;IconStyle&gt;&lt;color&gt;FFFFFFFF&lt;/color&gt;&lt;scale&gt;1&lt;/scale&gt;&lt;heading&gt;0&lt;/heading&gt;&lt;Icon&gt;&lt;href&gt;https://cyberjapandata.gsi.go.jp/portal/sys/v4/symbols/507.png&lt;/href&gt;&lt;/Icon&gt;&lt;/IconStyle&gt;&lt;/Style&gt;&lt;Point&gt;&lt;coordinates&gt;131.901944368265,33.0164054337411&lt;/coordinates&gt;&lt;/Point&gt;&lt;/Placemark&gt;</v>
      </c>
    </row>
    <row r="625" spans="1:51">
      <c r="A625" s="198">
        <v>620</v>
      </c>
      <c r="B625" s="211" t="s">
        <v>4996</v>
      </c>
      <c r="C625" s="4" t="str">
        <f t="shared" si="120"/>
        <v>名称：高福-86：佐伯市老人短期入所施設「悠久園」&lt;br&gt;住所：佐伯市向島１丁目３番８号　佐伯市保険福祉総合センター　和楽&lt;br&gt;施設分類：高齢者福祉施設 &lt;br&gt;TEL：0972-23-3054&lt;br&gt;：種別：短期入所生活介護(ショートステイ)&lt;br&gt;：事業者：(社福)双樹会&lt;br&gt;：&lt;br&gt;</v>
      </c>
      <c r="D625" s="211"/>
      <c r="E625" s="245"/>
      <c r="F625" s="202" t="s">
        <v>4910</v>
      </c>
      <c r="G625" s="211">
        <v>32.958710381920604</v>
      </c>
      <c r="H625" s="202">
        <v>131.900171145207</v>
      </c>
      <c r="I625" s="245" t="s">
        <v>3686</v>
      </c>
      <c r="J625" s="245" t="s">
        <v>3974</v>
      </c>
      <c r="K625" s="240" t="s">
        <v>1377</v>
      </c>
      <c r="L625" s="240" t="s">
        <v>3921</v>
      </c>
      <c r="M625" s="240" t="s">
        <v>3944</v>
      </c>
      <c r="N625" s="240"/>
      <c r="O625" s="4" t="s">
        <v>4344</v>
      </c>
      <c r="P625" s="246">
        <v>1</v>
      </c>
      <c r="Q625" s="246"/>
      <c r="R625" s="246" t="str">
        <f t="shared" si="117"/>
        <v>FFFFFFFF</v>
      </c>
      <c r="S625" s="202">
        <v>100</v>
      </c>
      <c r="T625" s="202">
        <v>100</v>
      </c>
      <c r="U625" s="202">
        <v>100</v>
      </c>
      <c r="V625" s="202">
        <v>100</v>
      </c>
      <c r="X625" s="242"/>
      <c r="Z625" s="239">
        <f t="shared" si="121"/>
        <v>0</v>
      </c>
      <c r="AA625" s="253" t="s">
        <v>4179</v>
      </c>
      <c r="AB625" s="265" t="str">
        <f t="shared" si="124"/>
        <v>高福-86：佐伯市老人短期入所施設「悠久園」</v>
      </c>
      <c r="AC625" s="254" t="s">
        <v>4194</v>
      </c>
      <c r="AD625" s="254" t="s">
        <v>4181</v>
      </c>
      <c r="AE625" s="254">
        <f t="shared" si="125"/>
        <v>0</v>
      </c>
      <c r="AF625" s="254" t="s">
        <v>4182</v>
      </c>
      <c r="AG625" s="254" t="s">
        <v>4183</v>
      </c>
      <c r="AH625" s="74" t="str">
        <f t="shared" si="126"/>
        <v>名称：高福-86：佐伯市老人短期入所施設「悠久園」&lt;br&gt;住所：佐伯市向島１丁目３番８号　佐伯市保険福祉総合センター　和楽&lt;br&gt;施設分類：高齢者福祉施設 &lt;br&gt;TEL：0972-23-3054&lt;br&gt;：種別：短期入所生活介護(ショートステイ)&lt;br&gt;：事業者：(社福)双樹会&lt;br&gt;：&lt;br&gt;</v>
      </c>
      <c r="AI625" s="255" t="s">
        <v>4184</v>
      </c>
      <c r="AJ625" s="253" t="str">
        <f t="shared" si="118"/>
        <v>FFFFFFFF</v>
      </c>
      <c r="AK625" s="253" t="s">
        <v>4185</v>
      </c>
      <c r="AL625" s="265">
        <f t="shared" si="119"/>
        <v>1</v>
      </c>
      <c r="AM625" s="253" t="s">
        <v>4186</v>
      </c>
      <c r="AN625" s="253" t="s">
        <v>4187</v>
      </c>
      <c r="AO625" s="254">
        <f t="shared" si="122"/>
        <v>0</v>
      </c>
      <c r="AP625" s="253" t="s">
        <v>4188</v>
      </c>
      <c r="AQ625" s="74" t="str">
        <f t="shared" si="127"/>
        <v>https://cyberjapandata.gsi.go.jp/portal/sys/v4/symbols/507.png</v>
      </c>
      <c r="AR625" s="254" t="s">
        <v>4189</v>
      </c>
      <c r="AS625" s="254" t="s">
        <v>4190</v>
      </c>
      <c r="AT625" s="265">
        <f t="shared" si="128"/>
        <v>131.900171145207</v>
      </c>
      <c r="AU625" s="254" t="s">
        <v>4191</v>
      </c>
      <c r="AV625" s="265">
        <f t="shared" si="129"/>
        <v>32.958710381920604</v>
      </c>
      <c r="AW625" s="254" t="s">
        <v>4192</v>
      </c>
      <c r="AX625" s="254" t="s">
        <v>4193</v>
      </c>
      <c r="AY625" s="244" t="str">
        <f t="shared" si="123"/>
        <v>&lt;Placemark&gt;&lt;name&gt;高福-86：佐伯市老人短期入所施設「悠久園」&lt;/name&gt;&lt;Snippet maxLines="0"&gt;&lt;/Snippet&gt;&lt;description&gt;&lt;![CDATA[名称：高福-86：佐伯市老人短期入所施設「悠久園」&lt;br&gt;住所：佐伯市向島１丁目３番８号　佐伯市保険福祉総合センター　和楽&lt;br&gt;施設分類：高齢者福祉施設 &lt;br&gt;TEL：0972-23-3054&lt;br&gt;：種別：短期入所生活介護(ショートステイ)&lt;br&gt;：事業者：(社福)双樹会&lt;br&gt;：&lt;br&gt;]]&gt;&lt;/description&gt;&lt;Style&gt;&lt;IconStyle&gt;&lt;color&gt;FFFFFFFF&lt;/color&gt;&lt;scale&gt;1&lt;/scale&gt;&lt;heading&gt;0&lt;/heading&gt;&lt;Icon&gt;&lt;href&gt;https://cyberjapandata.gsi.go.jp/portal/sys/v4/symbols/507.png&lt;/href&gt;&lt;/Icon&gt;&lt;/IconStyle&gt;&lt;/Style&gt;&lt;Point&gt;&lt;coordinates&gt;131.900171145207,32.9587103819206&lt;/coordinates&gt;&lt;/Point&gt;&lt;/Placemark&gt;</v>
      </c>
    </row>
    <row r="626" spans="1:51">
      <c r="A626" s="198">
        <v>621</v>
      </c>
      <c r="B626" s="211" t="s">
        <v>4995</v>
      </c>
      <c r="C626" s="4" t="str">
        <f t="shared" si="120"/>
        <v>名称：高福-87：さいき長寿苑そよ風&lt;br&gt;住所：佐伯市鶴岡西町２丁目２６９番地&lt;br&gt;施設分類：高齢者福祉施設 &lt;br&gt;TEL：0972-20-5218&lt;br&gt;：種別：短期入所生活介護(ショートステイ)&lt;br&gt;：事業者：(株)ユニマット　リタイアメント・コミュニティ&lt;br&gt;：&lt;br&gt;</v>
      </c>
      <c r="D626" s="211"/>
      <c r="E626" s="245"/>
      <c r="F626" s="202" t="s">
        <v>4911</v>
      </c>
      <c r="G626" s="202">
        <v>32.9583958039929</v>
      </c>
      <c r="H626" s="202">
        <v>131.864572940009</v>
      </c>
      <c r="I626" s="245" t="s">
        <v>3686</v>
      </c>
      <c r="J626" s="245" t="s">
        <v>3865</v>
      </c>
      <c r="K626" s="240" t="s">
        <v>1351</v>
      </c>
      <c r="L626" s="240" t="s">
        <v>3921</v>
      </c>
      <c r="M626" s="240" t="s">
        <v>3955</v>
      </c>
      <c r="N626" s="240"/>
      <c r="O626" s="4" t="s">
        <v>4344</v>
      </c>
      <c r="P626" s="246">
        <v>1</v>
      </c>
      <c r="Q626" s="246"/>
      <c r="R626" s="246" t="str">
        <f t="shared" si="117"/>
        <v>FFFFFFFF</v>
      </c>
      <c r="S626" s="202">
        <v>100</v>
      </c>
      <c r="T626" s="202">
        <v>100</v>
      </c>
      <c r="U626" s="202">
        <v>100</v>
      </c>
      <c r="V626" s="202">
        <v>100</v>
      </c>
      <c r="X626" s="242"/>
      <c r="Z626" s="239">
        <f t="shared" si="121"/>
        <v>0</v>
      </c>
      <c r="AA626" s="253" t="s">
        <v>4179</v>
      </c>
      <c r="AB626" s="265" t="str">
        <f t="shared" si="124"/>
        <v>高福-87：さいき長寿苑そよ風</v>
      </c>
      <c r="AC626" s="254" t="s">
        <v>4194</v>
      </c>
      <c r="AD626" s="254" t="s">
        <v>4181</v>
      </c>
      <c r="AE626" s="254">
        <f t="shared" si="125"/>
        <v>0</v>
      </c>
      <c r="AF626" s="254" t="s">
        <v>4182</v>
      </c>
      <c r="AG626" s="254" t="s">
        <v>4183</v>
      </c>
      <c r="AH626" s="74" t="str">
        <f t="shared" si="126"/>
        <v>名称：高福-87：さいき長寿苑そよ風&lt;br&gt;住所：佐伯市鶴岡西町２丁目２６９番地&lt;br&gt;施設分類：高齢者福祉施設 &lt;br&gt;TEL：0972-20-5218&lt;br&gt;：種別：短期入所生活介護(ショートステイ)&lt;br&gt;：事業者：(株)ユニマット　リタイアメント・コミュニティ&lt;br&gt;：&lt;br&gt;</v>
      </c>
      <c r="AI626" s="255" t="s">
        <v>4184</v>
      </c>
      <c r="AJ626" s="253" t="str">
        <f t="shared" si="118"/>
        <v>FFFFFFFF</v>
      </c>
      <c r="AK626" s="253" t="s">
        <v>4185</v>
      </c>
      <c r="AL626" s="265">
        <f t="shared" si="119"/>
        <v>1</v>
      </c>
      <c r="AM626" s="253" t="s">
        <v>4186</v>
      </c>
      <c r="AN626" s="253" t="s">
        <v>4187</v>
      </c>
      <c r="AO626" s="254">
        <f t="shared" si="122"/>
        <v>0</v>
      </c>
      <c r="AP626" s="253" t="s">
        <v>4188</v>
      </c>
      <c r="AQ626" s="74" t="str">
        <f t="shared" si="127"/>
        <v>https://cyberjapandata.gsi.go.jp/portal/sys/v4/symbols/507.png</v>
      </c>
      <c r="AR626" s="254" t="s">
        <v>4189</v>
      </c>
      <c r="AS626" s="254" t="s">
        <v>4190</v>
      </c>
      <c r="AT626" s="265">
        <f t="shared" si="128"/>
        <v>131.864572940009</v>
      </c>
      <c r="AU626" s="254" t="s">
        <v>4191</v>
      </c>
      <c r="AV626" s="265">
        <f t="shared" si="129"/>
        <v>32.9583958039929</v>
      </c>
      <c r="AW626" s="254" t="s">
        <v>4192</v>
      </c>
      <c r="AX626" s="254" t="s">
        <v>4193</v>
      </c>
      <c r="AY626" s="244" t="str">
        <f t="shared" si="123"/>
        <v>&lt;Placemark&gt;&lt;name&gt;高福-87：さいき長寿苑そよ風&lt;/name&gt;&lt;Snippet maxLines="0"&gt;&lt;/Snippet&gt;&lt;description&gt;&lt;![CDATA[名称：高福-87：さいき長寿苑そよ風&lt;br&gt;住所：佐伯市鶴岡西町２丁目２６９番地&lt;br&gt;施設分類：高齢者福祉施設 &lt;br&gt;TEL：0972-20-5218&lt;br&gt;：種別：短期入所生活介護(ショートステイ)&lt;br&gt;：事業者：(株)ユニマット　リタイアメント・コミュニティ&lt;br&gt;：&lt;br&gt;]]&gt;&lt;/description&gt;&lt;Style&gt;&lt;IconStyle&gt;&lt;color&gt;FFFFFFFF&lt;/color&gt;&lt;scale&gt;1&lt;/scale&gt;&lt;heading&gt;0&lt;/heading&gt;&lt;Icon&gt;&lt;href&gt;https://cyberjapandata.gsi.go.jp/portal/sys/v4/symbols/507.png&lt;/href&gt;&lt;/Icon&gt;&lt;/IconStyle&gt;&lt;/Style&gt;&lt;Point&gt;&lt;coordinates&gt;131.864572940009,32.9583958039929&lt;/coordinates&gt;&lt;/Point&gt;&lt;/Placemark&gt;</v>
      </c>
    </row>
    <row r="627" spans="1:51">
      <c r="A627" s="198">
        <v>622</v>
      </c>
      <c r="B627" s="211" t="s">
        <v>4994</v>
      </c>
      <c r="C627" s="4" t="str">
        <f t="shared" si="120"/>
        <v>名称：高福-88：ショートステイ彦岳の太陽(ユニット型)&lt;br&gt;住所：佐伯市狩生418番地2&lt;br&gt;施設分類：高齢者福祉施設 &lt;br&gt;TEL：0972-27-8622&lt;br&gt;：種別：短期入所生活介護(ショートステイ)&lt;br&gt;：事業者：(社福)百徳会&lt;br&gt;：&lt;br&gt;</v>
      </c>
      <c r="D627" s="211"/>
      <c r="E627" s="202"/>
      <c r="F627" s="202" t="s">
        <v>4912</v>
      </c>
      <c r="G627" s="202">
        <v>33.016113122199002</v>
      </c>
      <c r="H627" s="202">
        <v>131.901884360411</v>
      </c>
      <c r="I627" s="202" t="s">
        <v>3686</v>
      </c>
      <c r="J627" s="202" t="s">
        <v>989</v>
      </c>
      <c r="K627" s="240" t="s">
        <v>1368</v>
      </c>
      <c r="L627" s="240" t="s">
        <v>3921</v>
      </c>
      <c r="M627" s="240" t="s">
        <v>3964</v>
      </c>
      <c r="N627" s="240"/>
      <c r="O627" s="4" t="s">
        <v>4344</v>
      </c>
      <c r="P627" s="246">
        <v>1</v>
      </c>
      <c r="Q627" s="246"/>
      <c r="R627" s="246" t="str">
        <f t="shared" si="117"/>
        <v>FFFFFFFF</v>
      </c>
      <c r="S627" s="202">
        <v>100</v>
      </c>
      <c r="T627" s="202">
        <v>100</v>
      </c>
      <c r="U627" s="202">
        <v>100</v>
      </c>
      <c r="V627" s="202">
        <v>100</v>
      </c>
      <c r="X627" s="242"/>
      <c r="Z627" s="239">
        <f t="shared" si="121"/>
        <v>0</v>
      </c>
      <c r="AA627" s="253" t="s">
        <v>4179</v>
      </c>
      <c r="AB627" s="265" t="str">
        <f t="shared" si="124"/>
        <v>高福-88：ショートステイ彦岳の太陽(ユニット型)</v>
      </c>
      <c r="AC627" s="254" t="s">
        <v>4194</v>
      </c>
      <c r="AD627" s="254" t="s">
        <v>4181</v>
      </c>
      <c r="AE627" s="254">
        <f t="shared" si="125"/>
        <v>0</v>
      </c>
      <c r="AF627" s="254" t="s">
        <v>4182</v>
      </c>
      <c r="AG627" s="254" t="s">
        <v>4183</v>
      </c>
      <c r="AH627" s="74" t="str">
        <f t="shared" si="126"/>
        <v>名称：高福-88：ショートステイ彦岳の太陽(ユニット型)&lt;br&gt;住所：佐伯市狩生418番地2&lt;br&gt;施設分類：高齢者福祉施設 &lt;br&gt;TEL：0972-27-8622&lt;br&gt;：種別：短期入所生活介護(ショートステイ)&lt;br&gt;：事業者：(社福)百徳会&lt;br&gt;：&lt;br&gt;</v>
      </c>
      <c r="AI627" s="255" t="s">
        <v>4184</v>
      </c>
      <c r="AJ627" s="253" t="str">
        <f t="shared" si="118"/>
        <v>FFFFFFFF</v>
      </c>
      <c r="AK627" s="253" t="s">
        <v>4185</v>
      </c>
      <c r="AL627" s="265">
        <f t="shared" si="119"/>
        <v>1</v>
      </c>
      <c r="AM627" s="253" t="s">
        <v>4186</v>
      </c>
      <c r="AN627" s="253" t="s">
        <v>4187</v>
      </c>
      <c r="AO627" s="254">
        <f t="shared" si="122"/>
        <v>0</v>
      </c>
      <c r="AP627" s="253" t="s">
        <v>4188</v>
      </c>
      <c r="AQ627" s="74" t="str">
        <f t="shared" si="127"/>
        <v>https://cyberjapandata.gsi.go.jp/portal/sys/v4/symbols/507.png</v>
      </c>
      <c r="AR627" s="254" t="s">
        <v>4189</v>
      </c>
      <c r="AS627" s="254" t="s">
        <v>4190</v>
      </c>
      <c r="AT627" s="265">
        <f t="shared" si="128"/>
        <v>131.901884360411</v>
      </c>
      <c r="AU627" s="254" t="s">
        <v>4191</v>
      </c>
      <c r="AV627" s="265">
        <f t="shared" si="129"/>
        <v>33.016113122199002</v>
      </c>
      <c r="AW627" s="254" t="s">
        <v>4192</v>
      </c>
      <c r="AX627" s="254" t="s">
        <v>4193</v>
      </c>
      <c r="AY627" s="244" t="str">
        <f t="shared" si="123"/>
        <v>&lt;Placemark&gt;&lt;name&gt;高福-88：ショートステイ彦岳の太陽(ユニット型)&lt;/name&gt;&lt;Snippet maxLines="0"&gt;&lt;/Snippet&gt;&lt;description&gt;&lt;![CDATA[名称：高福-88：ショートステイ彦岳の太陽(ユニット型)&lt;br&gt;住所：佐伯市狩生418番地2&lt;br&gt;施設分類：高齢者福祉施設 &lt;br&gt;TEL：0972-27-8622&lt;br&gt;：種別：短期入所生活介護(ショートステイ)&lt;br&gt;：事業者：(社福)百徳会&lt;br&gt;：&lt;br&gt;]]&gt;&lt;/description&gt;&lt;Style&gt;&lt;IconStyle&gt;&lt;color&gt;FFFFFFFF&lt;/color&gt;&lt;scale&gt;1&lt;/scale&gt;&lt;heading&gt;0&lt;/heading&gt;&lt;Icon&gt;&lt;href&gt;https://cyberjapandata.gsi.go.jp/portal/sys/v4/symbols/507.png&lt;/href&gt;&lt;/Icon&gt;&lt;/IconStyle&gt;&lt;/Style&gt;&lt;Point&gt;&lt;coordinates&gt;131.901884360411,33.016113122199&lt;/coordinates&gt;&lt;/Point&gt;&lt;/Placemark&gt;</v>
      </c>
    </row>
    <row r="628" spans="1:51" ht="27">
      <c r="A628" s="198">
        <v>623</v>
      </c>
      <c r="B628" s="211" t="s">
        <v>4993</v>
      </c>
      <c r="C628" s="4" t="str">
        <f t="shared" si="120"/>
        <v>名称：高福-89：直川苑指定短期入所生活介護事業所(ユニット空床型)&lt;br&gt;住所：佐伯市直川大字仁田原1962番地1&lt;br&gt;施設分類：高齢者福祉施設 &lt;br&gt;TEL：0972-58-2744&lt;br&gt;：種別：短期入所生活介護(ショートステイ)&lt;br&gt;：事業者：(社福)仁愛会&lt;br&gt;：&lt;br&gt;</v>
      </c>
      <c r="D628" s="211"/>
      <c r="E628" s="202"/>
      <c r="F628" s="202" t="s">
        <v>4913</v>
      </c>
      <c r="G628" s="202">
        <v>32.878593893014198</v>
      </c>
      <c r="H628" s="202">
        <v>131.757503440378</v>
      </c>
      <c r="I628" s="202" t="s">
        <v>3686</v>
      </c>
      <c r="J628" s="202" t="s">
        <v>3867</v>
      </c>
      <c r="K628" s="240" t="s">
        <v>1358</v>
      </c>
      <c r="L628" s="240" t="s">
        <v>3921</v>
      </c>
      <c r="M628" s="240" t="s">
        <v>3960</v>
      </c>
      <c r="N628" s="240"/>
      <c r="O628" s="4" t="s">
        <v>4344</v>
      </c>
      <c r="P628" s="246">
        <v>1</v>
      </c>
      <c r="Q628" s="246"/>
      <c r="R628" s="246" t="str">
        <f t="shared" si="117"/>
        <v>FFFFFFFF</v>
      </c>
      <c r="S628" s="202">
        <v>100</v>
      </c>
      <c r="T628" s="202">
        <v>100</v>
      </c>
      <c r="U628" s="202">
        <v>100</v>
      </c>
      <c r="V628" s="202">
        <v>100</v>
      </c>
      <c r="X628" s="242"/>
      <c r="Z628" s="239">
        <f t="shared" si="121"/>
        <v>0</v>
      </c>
      <c r="AA628" s="253" t="s">
        <v>4179</v>
      </c>
      <c r="AB628" s="265" t="str">
        <f t="shared" si="124"/>
        <v>高福-89：直川苑指定短期入所生活介護事業所(ユニット空床型)</v>
      </c>
      <c r="AC628" s="254" t="s">
        <v>4194</v>
      </c>
      <c r="AD628" s="254" t="s">
        <v>4181</v>
      </c>
      <c r="AE628" s="254">
        <f t="shared" si="125"/>
        <v>0</v>
      </c>
      <c r="AF628" s="254" t="s">
        <v>4182</v>
      </c>
      <c r="AG628" s="254" t="s">
        <v>4183</v>
      </c>
      <c r="AH628" s="74" t="str">
        <f t="shared" si="126"/>
        <v>名称：高福-89：直川苑指定短期入所生活介護事業所(ユニット空床型)&lt;br&gt;住所：佐伯市直川大字仁田原1962番地1&lt;br&gt;施設分類：高齢者福祉施設 &lt;br&gt;TEL：0972-58-2744&lt;br&gt;：種別：短期入所生活介護(ショートステイ)&lt;br&gt;：事業者：(社福)仁愛会&lt;br&gt;：&lt;br&gt;</v>
      </c>
      <c r="AI628" s="255" t="s">
        <v>4184</v>
      </c>
      <c r="AJ628" s="253" t="str">
        <f t="shared" si="118"/>
        <v>FFFFFFFF</v>
      </c>
      <c r="AK628" s="253" t="s">
        <v>4185</v>
      </c>
      <c r="AL628" s="265">
        <f t="shared" si="119"/>
        <v>1</v>
      </c>
      <c r="AM628" s="253" t="s">
        <v>4186</v>
      </c>
      <c r="AN628" s="253" t="s">
        <v>4187</v>
      </c>
      <c r="AO628" s="254">
        <f t="shared" si="122"/>
        <v>0</v>
      </c>
      <c r="AP628" s="253" t="s">
        <v>4188</v>
      </c>
      <c r="AQ628" s="74" t="str">
        <f t="shared" si="127"/>
        <v>https://cyberjapandata.gsi.go.jp/portal/sys/v4/symbols/507.png</v>
      </c>
      <c r="AR628" s="254" t="s">
        <v>4189</v>
      </c>
      <c r="AS628" s="254" t="s">
        <v>4190</v>
      </c>
      <c r="AT628" s="265">
        <f t="shared" si="128"/>
        <v>131.757503440378</v>
      </c>
      <c r="AU628" s="254" t="s">
        <v>4191</v>
      </c>
      <c r="AV628" s="265">
        <f t="shared" si="129"/>
        <v>32.878593893014198</v>
      </c>
      <c r="AW628" s="254" t="s">
        <v>4192</v>
      </c>
      <c r="AX628" s="254" t="s">
        <v>4193</v>
      </c>
      <c r="AY628" s="244" t="str">
        <f t="shared" si="123"/>
        <v>&lt;Placemark&gt;&lt;name&gt;高福-89：直川苑指定短期入所生活介護事業所(ユニット空床型)&lt;/name&gt;&lt;Snippet maxLines="0"&gt;&lt;/Snippet&gt;&lt;description&gt;&lt;![CDATA[名称：高福-89：直川苑指定短期入所生活介護事業所(ユニット空床型)&lt;br&gt;住所：佐伯市直川大字仁田原1962番地1&lt;br&gt;施設分類：高齢者福祉施設 &lt;br&gt;TEL：0972-58-2744&lt;br&gt;：種別：短期入所生活介護(ショートステイ)&lt;br&gt;：事業者：(社福)仁愛会&lt;br&gt;：&lt;br&gt;]]&gt;&lt;/description&gt;&lt;Style&gt;&lt;IconStyle&gt;&lt;color&gt;FFFFFFFF&lt;/color&gt;&lt;scale&gt;1&lt;/scale&gt;&lt;heading&gt;0&lt;/heading&gt;&lt;Icon&gt;&lt;href&gt;https://cyberjapandata.gsi.go.jp/portal/sys/v4/symbols/507.png&lt;/href&gt;&lt;/Icon&gt;&lt;/IconStyle&gt;&lt;/Style&gt;&lt;Point&gt;&lt;coordinates&gt;131.757503440378,32.8785938930142&lt;/coordinates&gt;&lt;/Point&gt;&lt;/Placemark&gt;</v>
      </c>
    </row>
    <row r="629" spans="1:51" ht="27">
      <c r="A629" s="198">
        <v>624</v>
      </c>
      <c r="B629" s="211" t="s">
        <v>4992</v>
      </c>
      <c r="C629" s="4" t="str">
        <f t="shared" si="120"/>
        <v>名称：高福-90：特別養護老人ホーム　長良苑ユニット型短期入所生活介護事業所&lt;br&gt;住所：佐伯市大字長良4956番地&lt;br&gt;施設分類：高齢者福祉施設 &lt;br&gt;TEL：0972-28-3322&lt;br&gt;：種別：短期入所生活介護(ショートステイ)&lt;br&gt;：事業者：(社福)長陽会&lt;br&gt;：&lt;br&gt;</v>
      </c>
      <c r="D629" s="211"/>
      <c r="E629" s="245"/>
      <c r="F629" s="202" t="s">
        <v>4914</v>
      </c>
      <c r="G629" s="202">
        <v>32.9358572323126</v>
      </c>
      <c r="H629" s="202">
        <v>131.911642105087</v>
      </c>
      <c r="I629" s="245" t="s">
        <v>3686</v>
      </c>
      <c r="J629" s="245" t="s">
        <v>938</v>
      </c>
      <c r="K629" s="240" t="s">
        <v>1350</v>
      </c>
      <c r="L629" s="240" t="s">
        <v>3921</v>
      </c>
      <c r="M629" s="240" t="s">
        <v>3950</v>
      </c>
      <c r="N629" s="240"/>
      <c r="O629" s="4" t="s">
        <v>4344</v>
      </c>
      <c r="P629" s="246">
        <v>1</v>
      </c>
      <c r="Q629" s="246"/>
      <c r="R629" s="246" t="str">
        <f t="shared" si="117"/>
        <v>FFFFFFFF</v>
      </c>
      <c r="S629" s="202">
        <v>100</v>
      </c>
      <c r="T629" s="202">
        <v>100</v>
      </c>
      <c r="U629" s="202">
        <v>100</v>
      </c>
      <c r="V629" s="202">
        <v>100</v>
      </c>
      <c r="X629" s="242"/>
      <c r="Z629" s="239">
        <f t="shared" si="121"/>
        <v>0</v>
      </c>
      <c r="AA629" s="253" t="s">
        <v>4179</v>
      </c>
      <c r="AB629" s="265" t="str">
        <f t="shared" si="124"/>
        <v>高福-90：特別養護老人ホーム　長良苑ユニット型短期入所生活介護事業所</v>
      </c>
      <c r="AC629" s="254" t="s">
        <v>4194</v>
      </c>
      <c r="AD629" s="254" t="s">
        <v>4181</v>
      </c>
      <c r="AE629" s="254">
        <f t="shared" si="125"/>
        <v>0</v>
      </c>
      <c r="AF629" s="254" t="s">
        <v>4182</v>
      </c>
      <c r="AG629" s="254" t="s">
        <v>4183</v>
      </c>
      <c r="AH629" s="74" t="str">
        <f t="shared" si="126"/>
        <v>名称：高福-90：特別養護老人ホーム　長良苑ユニット型短期入所生活介護事業所&lt;br&gt;住所：佐伯市大字長良4956番地&lt;br&gt;施設分類：高齢者福祉施設 &lt;br&gt;TEL：0972-28-3322&lt;br&gt;：種別：短期入所生活介護(ショートステイ)&lt;br&gt;：事業者：(社福)長陽会&lt;br&gt;：&lt;br&gt;</v>
      </c>
      <c r="AI629" s="255" t="s">
        <v>4184</v>
      </c>
      <c r="AJ629" s="253" t="str">
        <f t="shared" si="118"/>
        <v>FFFFFFFF</v>
      </c>
      <c r="AK629" s="253" t="s">
        <v>4185</v>
      </c>
      <c r="AL629" s="265">
        <f t="shared" si="119"/>
        <v>1</v>
      </c>
      <c r="AM629" s="253" t="s">
        <v>4186</v>
      </c>
      <c r="AN629" s="253" t="s">
        <v>4187</v>
      </c>
      <c r="AO629" s="254">
        <f t="shared" si="122"/>
        <v>0</v>
      </c>
      <c r="AP629" s="253" t="s">
        <v>4188</v>
      </c>
      <c r="AQ629" s="74" t="str">
        <f t="shared" si="127"/>
        <v>https://cyberjapandata.gsi.go.jp/portal/sys/v4/symbols/507.png</v>
      </c>
      <c r="AR629" s="254" t="s">
        <v>4189</v>
      </c>
      <c r="AS629" s="254" t="s">
        <v>4190</v>
      </c>
      <c r="AT629" s="265">
        <f t="shared" si="128"/>
        <v>131.911642105087</v>
      </c>
      <c r="AU629" s="254" t="s">
        <v>4191</v>
      </c>
      <c r="AV629" s="265">
        <f t="shared" si="129"/>
        <v>32.9358572323126</v>
      </c>
      <c r="AW629" s="254" t="s">
        <v>4192</v>
      </c>
      <c r="AX629" s="254" t="s">
        <v>4193</v>
      </c>
      <c r="AY629" s="244" t="str">
        <f t="shared" si="123"/>
        <v>&lt;Placemark&gt;&lt;name&gt;高福-90：特別養護老人ホーム　長良苑ユニット型短期入所生活介護事業所&lt;/name&gt;&lt;Snippet maxLines="0"&gt;&lt;/Snippet&gt;&lt;description&gt;&lt;![CDATA[名称：高福-90：特別養護老人ホーム　長良苑ユニット型短期入所生活介護事業所&lt;br&gt;住所：佐伯市大字長良4956番地&lt;br&gt;施設分類：高齢者福祉施設 &lt;br&gt;TEL：0972-28-3322&lt;br&gt;：種別：短期入所生活介護(ショートステイ)&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131.911642105087,32.9358572323126&lt;/coordinates&gt;&lt;/Point&gt;&lt;/Placemark&gt;</v>
      </c>
    </row>
    <row r="630" spans="1:51" ht="27">
      <c r="A630" s="198">
        <v>625</v>
      </c>
      <c r="B630" s="211" t="s">
        <v>4991</v>
      </c>
      <c r="C630" s="4" t="str">
        <f t="shared" si="120"/>
        <v>名称：高福-91：はたのうら指定短期入所生活介護事業所&lt;br&gt;住所：佐伯市蒲江大字畑野浦596番32&lt;br&gt;施設分類：高齢者福祉施設 &lt;br&gt;TEL：0972-45-5820&lt;br&gt;：種別：短期入所生活介護(ショートステイ)&lt;br&gt;：事業者：(社福)長陽会&lt;br&gt;：&lt;br&gt;</v>
      </c>
      <c r="D630" s="211"/>
      <c r="E630" s="245"/>
      <c r="F630" s="202" t="s">
        <v>4915</v>
      </c>
      <c r="G630" s="202">
        <v>32.856271939825497</v>
      </c>
      <c r="H630" s="202">
        <v>131.950049641156</v>
      </c>
      <c r="I630" s="245" t="s">
        <v>3686</v>
      </c>
      <c r="J630" s="245" t="s">
        <v>1081</v>
      </c>
      <c r="K630" s="240" t="s">
        <v>1378</v>
      </c>
      <c r="L630" s="240" t="s">
        <v>3921</v>
      </c>
      <c r="M630" s="240" t="s">
        <v>3950</v>
      </c>
      <c r="N630" s="240"/>
      <c r="O630" s="4" t="s">
        <v>4344</v>
      </c>
      <c r="P630" s="246">
        <v>1</v>
      </c>
      <c r="Q630" s="246"/>
      <c r="R630" s="246" t="str">
        <f t="shared" si="117"/>
        <v>FFFFFFFF</v>
      </c>
      <c r="S630" s="202">
        <v>100</v>
      </c>
      <c r="T630" s="202">
        <v>100</v>
      </c>
      <c r="U630" s="202">
        <v>100</v>
      </c>
      <c r="V630" s="202">
        <v>100</v>
      </c>
      <c r="X630" s="242"/>
      <c r="Z630" s="239">
        <f t="shared" si="121"/>
        <v>0</v>
      </c>
      <c r="AA630" s="253" t="s">
        <v>4179</v>
      </c>
      <c r="AB630" s="265" t="str">
        <f t="shared" si="124"/>
        <v>高福-91：はたのうら指定短期入所生活介護事業所</v>
      </c>
      <c r="AC630" s="254" t="s">
        <v>4194</v>
      </c>
      <c r="AD630" s="254" t="s">
        <v>4181</v>
      </c>
      <c r="AE630" s="254">
        <f t="shared" si="125"/>
        <v>0</v>
      </c>
      <c r="AF630" s="254" t="s">
        <v>4182</v>
      </c>
      <c r="AG630" s="254" t="s">
        <v>4183</v>
      </c>
      <c r="AH630" s="74" t="str">
        <f t="shared" si="126"/>
        <v>名称：高福-91：はたのうら指定短期入所生活介護事業所&lt;br&gt;住所：佐伯市蒲江大字畑野浦596番32&lt;br&gt;施設分類：高齢者福祉施設 &lt;br&gt;TEL：0972-45-5820&lt;br&gt;：種別：短期入所生活介護(ショートステイ)&lt;br&gt;：事業者：(社福)長陽会&lt;br&gt;：&lt;br&gt;</v>
      </c>
      <c r="AI630" s="255" t="s">
        <v>4184</v>
      </c>
      <c r="AJ630" s="253" t="str">
        <f t="shared" si="118"/>
        <v>FFFFFFFF</v>
      </c>
      <c r="AK630" s="253" t="s">
        <v>4185</v>
      </c>
      <c r="AL630" s="265">
        <f t="shared" si="119"/>
        <v>1</v>
      </c>
      <c r="AM630" s="253" t="s">
        <v>4186</v>
      </c>
      <c r="AN630" s="253" t="s">
        <v>4187</v>
      </c>
      <c r="AO630" s="254">
        <f t="shared" si="122"/>
        <v>0</v>
      </c>
      <c r="AP630" s="253" t="s">
        <v>4188</v>
      </c>
      <c r="AQ630" s="74" t="str">
        <f t="shared" si="127"/>
        <v>https://cyberjapandata.gsi.go.jp/portal/sys/v4/symbols/507.png</v>
      </c>
      <c r="AR630" s="254" t="s">
        <v>4189</v>
      </c>
      <c r="AS630" s="254" t="s">
        <v>4190</v>
      </c>
      <c r="AT630" s="265">
        <f t="shared" si="128"/>
        <v>131.950049641156</v>
      </c>
      <c r="AU630" s="254" t="s">
        <v>4191</v>
      </c>
      <c r="AV630" s="265">
        <f t="shared" si="129"/>
        <v>32.856271939825497</v>
      </c>
      <c r="AW630" s="254" t="s">
        <v>4192</v>
      </c>
      <c r="AX630" s="254" t="s">
        <v>4193</v>
      </c>
      <c r="AY630" s="244" t="str">
        <f t="shared" si="123"/>
        <v>&lt;Placemark&gt;&lt;name&gt;高福-91：はたのうら指定短期入所生活介護事業所&lt;/name&gt;&lt;Snippet maxLines="0"&gt;&lt;/Snippet&gt;&lt;description&gt;&lt;![CDATA[名称：高福-91：はたのうら指定短期入所生活介護事業所&lt;br&gt;住所：佐伯市蒲江大字畑野浦596番32&lt;br&gt;施設分類：高齢者福祉施設 &lt;br&gt;TEL：0972-45-5820&lt;br&gt;：種別：短期入所生活介護(ショートステイ)&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131.950049641156,32.8562719398255&lt;/coordinates&gt;&lt;/Point&gt;&lt;/Placemark&gt;</v>
      </c>
    </row>
    <row r="631" spans="1:51">
      <c r="A631" s="198">
        <v>626</v>
      </c>
      <c r="B631" s="211" t="s">
        <v>4990</v>
      </c>
      <c r="C631" s="4" t="str">
        <f t="shared" si="120"/>
        <v>名称：高福-92：直川苑指定短期入所生活介護事業所&lt;br&gt;住所：佐伯市直川大字仁田原1962-1&lt;br&gt;施設分類：高齢者福祉施設 &lt;br&gt;TEL：0972-25-5010&lt;br&gt;：種別：短期入所生活介護(ショートステイ)&lt;br&gt;：事業者：(社福)仁愛会&lt;br&gt;：&lt;br&gt;</v>
      </c>
      <c r="D631" s="211"/>
      <c r="E631" s="245"/>
      <c r="F631" s="202" t="s">
        <v>4916</v>
      </c>
      <c r="G631" s="202">
        <v>32.8787747171273</v>
      </c>
      <c r="H631" s="202">
        <v>131.756963650801</v>
      </c>
      <c r="I631" s="245" t="s">
        <v>3686</v>
      </c>
      <c r="J631" s="245" t="s">
        <v>3869</v>
      </c>
      <c r="K631" s="240" t="s">
        <v>1379</v>
      </c>
      <c r="L631" s="240" t="s">
        <v>3921</v>
      </c>
      <c r="M631" s="240" t="s">
        <v>3960</v>
      </c>
      <c r="N631" s="240"/>
      <c r="O631" s="4" t="s">
        <v>4344</v>
      </c>
      <c r="P631" s="246">
        <v>1</v>
      </c>
      <c r="Q631" s="246"/>
      <c r="R631" s="246" t="str">
        <f t="shared" si="117"/>
        <v>FFFFFFFF</v>
      </c>
      <c r="S631" s="202">
        <v>100</v>
      </c>
      <c r="T631" s="202">
        <v>100</v>
      </c>
      <c r="U631" s="202">
        <v>100</v>
      </c>
      <c r="V631" s="202">
        <v>100</v>
      </c>
      <c r="X631" s="242"/>
      <c r="Z631" s="239">
        <f t="shared" si="121"/>
        <v>0</v>
      </c>
      <c r="AA631" s="253" t="s">
        <v>4179</v>
      </c>
      <c r="AB631" s="265" t="str">
        <f t="shared" si="124"/>
        <v>高福-92：直川苑指定短期入所生活介護事業所</v>
      </c>
      <c r="AC631" s="254" t="s">
        <v>4194</v>
      </c>
      <c r="AD631" s="254" t="s">
        <v>4181</v>
      </c>
      <c r="AE631" s="254">
        <f t="shared" si="125"/>
        <v>0</v>
      </c>
      <c r="AF631" s="254" t="s">
        <v>4182</v>
      </c>
      <c r="AG631" s="254" t="s">
        <v>4183</v>
      </c>
      <c r="AH631" s="74" t="str">
        <f t="shared" si="126"/>
        <v>名称：高福-92：直川苑指定短期入所生活介護事業所&lt;br&gt;住所：佐伯市直川大字仁田原1962-1&lt;br&gt;施設分類：高齢者福祉施設 &lt;br&gt;TEL：0972-25-5010&lt;br&gt;：種別：短期入所生活介護(ショートステイ)&lt;br&gt;：事業者：(社福)仁愛会&lt;br&gt;：&lt;br&gt;</v>
      </c>
      <c r="AI631" s="255" t="s">
        <v>4184</v>
      </c>
      <c r="AJ631" s="253" t="str">
        <f t="shared" si="118"/>
        <v>FFFFFFFF</v>
      </c>
      <c r="AK631" s="253" t="s">
        <v>4185</v>
      </c>
      <c r="AL631" s="265">
        <f t="shared" si="119"/>
        <v>1</v>
      </c>
      <c r="AM631" s="253" t="s">
        <v>4186</v>
      </c>
      <c r="AN631" s="253" t="s">
        <v>4187</v>
      </c>
      <c r="AO631" s="254">
        <f t="shared" si="122"/>
        <v>0</v>
      </c>
      <c r="AP631" s="253" t="s">
        <v>4188</v>
      </c>
      <c r="AQ631" s="74" t="str">
        <f t="shared" si="127"/>
        <v>https://cyberjapandata.gsi.go.jp/portal/sys/v4/symbols/507.png</v>
      </c>
      <c r="AR631" s="254" t="s">
        <v>4189</v>
      </c>
      <c r="AS631" s="254" t="s">
        <v>4190</v>
      </c>
      <c r="AT631" s="265">
        <f t="shared" si="128"/>
        <v>131.756963650801</v>
      </c>
      <c r="AU631" s="254" t="s">
        <v>4191</v>
      </c>
      <c r="AV631" s="265">
        <f t="shared" si="129"/>
        <v>32.8787747171273</v>
      </c>
      <c r="AW631" s="254" t="s">
        <v>4192</v>
      </c>
      <c r="AX631" s="254" t="s">
        <v>4193</v>
      </c>
      <c r="AY631" s="244" t="str">
        <f t="shared" si="123"/>
        <v>&lt;Placemark&gt;&lt;name&gt;高福-92：直川苑指定短期入所生活介護事業所&lt;/name&gt;&lt;Snippet maxLines="0"&gt;&lt;/Snippet&gt;&lt;description&gt;&lt;![CDATA[名称：高福-92：直川苑指定短期入所生活介護事業所&lt;br&gt;住所：佐伯市直川大字仁田原1962-1&lt;br&gt;施設分類：高齢者福祉施設 &lt;br&gt;TEL：0972-25-5010&lt;br&gt;：種別：短期入所生活介護(ショートステイ)&lt;br&gt;：事業者：(社福)仁愛会&lt;br&gt;：&lt;br&gt;]]&gt;&lt;/description&gt;&lt;Style&gt;&lt;IconStyle&gt;&lt;color&gt;FFFFFFFF&lt;/color&gt;&lt;scale&gt;1&lt;/scale&gt;&lt;heading&gt;0&lt;/heading&gt;&lt;Icon&gt;&lt;href&gt;https://cyberjapandata.gsi.go.jp/portal/sys/v4/symbols/507.png&lt;/href&gt;&lt;/Icon&gt;&lt;/IconStyle&gt;&lt;/Style&gt;&lt;Point&gt;&lt;coordinates&gt;131.756963650801,32.8787747171273&lt;/coordinates&gt;&lt;/Point&gt;&lt;/Placemark&gt;</v>
      </c>
    </row>
    <row r="632" spans="1:51">
      <c r="A632" s="198">
        <v>627</v>
      </c>
      <c r="B632" s="211" t="s">
        <v>4989</v>
      </c>
      <c r="C632" s="4" t="str">
        <f t="shared" si="120"/>
        <v>名称：高福-93：はまゆうショートステイ&lt;br&gt;住所：佐伯市蒲江大字蒲江浦1344番地の1&lt;br&gt;施設分類：高齢者福祉施設 &lt;br&gt;TEL：0972-42-1886&lt;br&gt;：種別：短期入所生活介護(ショートステイ)&lt;br&gt;：事業者：(社福)はまゆう会&lt;br&gt;：&lt;br&gt;</v>
      </c>
      <c r="D632" s="211"/>
      <c r="E632" s="202"/>
      <c r="F632" s="202" t="s">
        <v>4917</v>
      </c>
      <c r="G632" s="202">
        <v>32.803668567668097</v>
      </c>
      <c r="H632" s="202">
        <v>131.94170203113501</v>
      </c>
      <c r="I632" s="202" t="s">
        <v>3686</v>
      </c>
      <c r="J632" s="202" t="s">
        <v>3891</v>
      </c>
      <c r="K632" s="240" t="s">
        <v>1380</v>
      </c>
      <c r="L632" s="240" t="s">
        <v>3921</v>
      </c>
      <c r="M632" s="240" t="s">
        <v>3949</v>
      </c>
      <c r="N632" s="240"/>
      <c r="O632" s="4" t="s">
        <v>4344</v>
      </c>
      <c r="P632" s="246">
        <v>1</v>
      </c>
      <c r="Q632" s="246"/>
      <c r="R632" s="246" t="str">
        <f t="shared" si="117"/>
        <v>FFFFFFFF</v>
      </c>
      <c r="S632" s="202">
        <v>100</v>
      </c>
      <c r="T632" s="202">
        <v>100</v>
      </c>
      <c r="U632" s="202">
        <v>100</v>
      </c>
      <c r="V632" s="202">
        <v>100</v>
      </c>
      <c r="X632" s="242"/>
      <c r="Z632" s="239">
        <f t="shared" si="121"/>
        <v>0</v>
      </c>
      <c r="AA632" s="253" t="s">
        <v>4179</v>
      </c>
      <c r="AB632" s="265" t="str">
        <f t="shared" si="124"/>
        <v>高福-93：はまゆうショートステイ</v>
      </c>
      <c r="AC632" s="254" t="s">
        <v>4194</v>
      </c>
      <c r="AD632" s="254" t="s">
        <v>4181</v>
      </c>
      <c r="AE632" s="254">
        <f t="shared" si="125"/>
        <v>0</v>
      </c>
      <c r="AF632" s="254" t="s">
        <v>4182</v>
      </c>
      <c r="AG632" s="254" t="s">
        <v>4183</v>
      </c>
      <c r="AH632" s="74" t="str">
        <f t="shared" si="126"/>
        <v>名称：高福-93：はまゆうショートステイ&lt;br&gt;住所：佐伯市蒲江大字蒲江浦1344番地の1&lt;br&gt;施設分類：高齢者福祉施設 &lt;br&gt;TEL：0972-42-1886&lt;br&gt;：種別：短期入所生活介護(ショートステイ)&lt;br&gt;：事業者：(社福)はまゆう会&lt;br&gt;：&lt;br&gt;</v>
      </c>
      <c r="AI632" s="255" t="s">
        <v>4184</v>
      </c>
      <c r="AJ632" s="253" t="str">
        <f t="shared" si="118"/>
        <v>FFFFFFFF</v>
      </c>
      <c r="AK632" s="253" t="s">
        <v>4185</v>
      </c>
      <c r="AL632" s="265">
        <f t="shared" si="119"/>
        <v>1</v>
      </c>
      <c r="AM632" s="253" t="s">
        <v>4186</v>
      </c>
      <c r="AN632" s="253" t="s">
        <v>4187</v>
      </c>
      <c r="AO632" s="254">
        <f t="shared" si="122"/>
        <v>0</v>
      </c>
      <c r="AP632" s="253" t="s">
        <v>4188</v>
      </c>
      <c r="AQ632" s="74" t="str">
        <f t="shared" si="127"/>
        <v>https://cyberjapandata.gsi.go.jp/portal/sys/v4/symbols/507.png</v>
      </c>
      <c r="AR632" s="254" t="s">
        <v>4189</v>
      </c>
      <c r="AS632" s="254" t="s">
        <v>4190</v>
      </c>
      <c r="AT632" s="265">
        <f t="shared" si="128"/>
        <v>131.94170203113501</v>
      </c>
      <c r="AU632" s="254" t="s">
        <v>4191</v>
      </c>
      <c r="AV632" s="265">
        <f t="shared" si="129"/>
        <v>32.803668567668097</v>
      </c>
      <c r="AW632" s="254" t="s">
        <v>4192</v>
      </c>
      <c r="AX632" s="254" t="s">
        <v>4193</v>
      </c>
      <c r="AY632" s="244" t="str">
        <f t="shared" si="123"/>
        <v>&lt;Placemark&gt;&lt;name&gt;高福-93：はまゆうショートステイ&lt;/name&gt;&lt;Snippet maxLines="0"&gt;&lt;/Snippet&gt;&lt;description&gt;&lt;![CDATA[名称：高福-93：はまゆうショートステイ&lt;br&gt;住所：佐伯市蒲江大字蒲江浦1344番地の1&lt;br&gt;施設分類：高齢者福祉施設 &lt;br&gt;TEL：0972-42-1886&lt;br&gt;：種別：短期入所生活介護(ショートステイ)&lt;br&gt;：事業者：(社福)はまゆう会&lt;br&gt;：&lt;br&gt;]]&gt;&lt;/description&gt;&lt;Style&gt;&lt;IconStyle&gt;&lt;color&gt;FFFFFFFF&lt;/color&gt;&lt;scale&gt;1&lt;/scale&gt;&lt;heading&gt;0&lt;/heading&gt;&lt;Icon&gt;&lt;href&gt;https://cyberjapandata.gsi.go.jp/portal/sys/v4/symbols/507.png&lt;/href&gt;&lt;/Icon&gt;&lt;/IconStyle&gt;&lt;/Style&gt;&lt;Point&gt;&lt;coordinates&gt;131.941702031135,32.8036685676681&lt;/coordinates&gt;&lt;/Point&gt;&lt;/Placemark&gt;</v>
      </c>
    </row>
    <row r="633" spans="1:51">
      <c r="A633" s="198">
        <v>628</v>
      </c>
      <c r="B633" s="211" t="s">
        <v>4988</v>
      </c>
      <c r="C633" s="4" t="str">
        <f t="shared" si="120"/>
        <v>名称：高福-94：介護老人保健施設　鶴望野&lt;br&gt;住所：佐伯市鶴岡町1丁目11番59号&lt;br&gt;施設分類：高齢者福祉施設 &lt;br&gt;TEL：0972-24-3080&lt;br&gt;：種別：短期入所療養介護(療養型ショートステイ)&lt;br&gt;：事業者：(医)長門莫記念会&lt;br&gt;：&lt;br&gt;</v>
      </c>
      <c r="D633" s="211"/>
      <c r="E633" s="202"/>
      <c r="F633" s="202" t="s">
        <v>4918</v>
      </c>
      <c r="G633" s="202">
        <v>32.959103163008798</v>
      </c>
      <c r="H633" s="202">
        <v>131.88150328137499</v>
      </c>
      <c r="I633" s="202" t="s">
        <v>3686</v>
      </c>
      <c r="J633" s="202" t="s">
        <v>3870</v>
      </c>
      <c r="K633" s="240" t="s">
        <v>1360</v>
      </c>
      <c r="L633" s="240" t="s">
        <v>3922</v>
      </c>
      <c r="M633" s="240" t="s">
        <v>3956</v>
      </c>
      <c r="N633" s="240"/>
      <c r="O633" s="4" t="s">
        <v>4344</v>
      </c>
      <c r="P633" s="246">
        <v>1</v>
      </c>
      <c r="Q633" s="246"/>
      <c r="R633" s="246" t="str">
        <f t="shared" si="117"/>
        <v>FFFFFFFF</v>
      </c>
      <c r="S633" s="202">
        <v>100</v>
      </c>
      <c r="T633" s="202">
        <v>100</v>
      </c>
      <c r="U633" s="202">
        <v>100</v>
      </c>
      <c r="V633" s="202">
        <v>100</v>
      </c>
      <c r="X633" s="242"/>
      <c r="Z633" s="239">
        <f t="shared" si="121"/>
        <v>0</v>
      </c>
      <c r="AA633" s="253" t="s">
        <v>4179</v>
      </c>
      <c r="AB633" s="265" t="str">
        <f t="shared" si="124"/>
        <v>高福-94：介護老人保健施設　鶴望野</v>
      </c>
      <c r="AC633" s="254" t="s">
        <v>4194</v>
      </c>
      <c r="AD633" s="254" t="s">
        <v>4181</v>
      </c>
      <c r="AE633" s="254">
        <f t="shared" si="125"/>
        <v>0</v>
      </c>
      <c r="AF633" s="254" t="s">
        <v>4182</v>
      </c>
      <c r="AG633" s="254" t="s">
        <v>4183</v>
      </c>
      <c r="AH633" s="74" t="str">
        <f t="shared" si="126"/>
        <v>名称：高福-94：介護老人保健施設　鶴望野&lt;br&gt;住所：佐伯市鶴岡町1丁目11番59号&lt;br&gt;施設分類：高齢者福祉施設 &lt;br&gt;TEL：0972-24-3080&lt;br&gt;：種別：短期入所療養介護(療養型ショートステイ)&lt;br&gt;：事業者：(医)長門莫記念会&lt;br&gt;：&lt;br&gt;</v>
      </c>
      <c r="AI633" s="255" t="s">
        <v>4184</v>
      </c>
      <c r="AJ633" s="253" t="str">
        <f t="shared" si="118"/>
        <v>FFFFFFFF</v>
      </c>
      <c r="AK633" s="253" t="s">
        <v>4185</v>
      </c>
      <c r="AL633" s="265">
        <f t="shared" si="119"/>
        <v>1</v>
      </c>
      <c r="AM633" s="253" t="s">
        <v>4186</v>
      </c>
      <c r="AN633" s="253" t="s">
        <v>4187</v>
      </c>
      <c r="AO633" s="254">
        <f t="shared" si="122"/>
        <v>0</v>
      </c>
      <c r="AP633" s="253" t="s">
        <v>4188</v>
      </c>
      <c r="AQ633" s="74" t="str">
        <f t="shared" si="127"/>
        <v>https://cyberjapandata.gsi.go.jp/portal/sys/v4/symbols/507.png</v>
      </c>
      <c r="AR633" s="254" t="s">
        <v>4189</v>
      </c>
      <c r="AS633" s="254" t="s">
        <v>4190</v>
      </c>
      <c r="AT633" s="265">
        <f t="shared" si="128"/>
        <v>131.88150328137499</v>
      </c>
      <c r="AU633" s="254" t="s">
        <v>4191</v>
      </c>
      <c r="AV633" s="265">
        <f t="shared" si="129"/>
        <v>32.959103163008798</v>
      </c>
      <c r="AW633" s="254" t="s">
        <v>4192</v>
      </c>
      <c r="AX633" s="254" t="s">
        <v>4193</v>
      </c>
      <c r="AY633" s="244" t="str">
        <f t="shared" si="123"/>
        <v>&lt;Placemark&gt;&lt;name&gt;高福-94：介護老人保健施設　鶴望野&lt;/name&gt;&lt;Snippet maxLines="0"&gt;&lt;/Snippet&gt;&lt;description&gt;&lt;![CDATA[名称：高福-94：介護老人保健施設　鶴望野&lt;br&gt;住所：佐伯市鶴岡町1丁目11番59号&lt;br&gt;施設分類：高齢者福祉施設 &lt;br&gt;TEL：0972-24-3080&lt;br&gt;：種別：短期入所療養介護(療養型ショートステイ)&lt;br&gt;：事業者：(医)長門莫記念会&lt;br&gt;：&lt;br&gt;]]&gt;&lt;/description&gt;&lt;Style&gt;&lt;IconStyle&gt;&lt;color&gt;FFFFFFFF&lt;/color&gt;&lt;scale&gt;1&lt;/scale&gt;&lt;heading&gt;0&lt;/heading&gt;&lt;Icon&gt;&lt;href&gt;https://cyberjapandata.gsi.go.jp/portal/sys/v4/symbols/507.png&lt;/href&gt;&lt;/Icon&gt;&lt;/IconStyle&gt;&lt;/Style&gt;&lt;Point&gt;&lt;coordinates&gt;131.881503281375,32.9591031630088&lt;/coordinates&gt;&lt;/Point&gt;&lt;/Placemark&gt;</v>
      </c>
    </row>
    <row r="634" spans="1:51" ht="27">
      <c r="A634" s="198">
        <v>629</v>
      </c>
      <c r="B634" s="211" t="s">
        <v>4987</v>
      </c>
      <c r="C634" s="4" t="str">
        <f t="shared" si="120"/>
        <v>名称：高福-95：南海医療センター　附属介護老人保健施設&lt;br&gt;住所：佐伯市常盤西町12番6号&lt;br&gt;施設分類：高齢者福祉施設 &lt;br&gt;TEL：0972-20-5090&lt;br&gt;：種別：短期入所療養介護(療養型ショートステイ)&lt;br&gt;：事業者：(独)地域医療機能推進機構&lt;br&gt;：&lt;br&gt;</v>
      </c>
      <c r="D634" s="211"/>
      <c r="E634" s="245"/>
      <c r="F634" s="202" t="s">
        <v>4919</v>
      </c>
      <c r="G634" s="202">
        <v>32.9661020458067</v>
      </c>
      <c r="H634" s="202">
        <v>131.901032566515</v>
      </c>
      <c r="I634" s="245" t="s">
        <v>3686</v>
      </c>
      <c r="J634" s="245" t="s">
        <v>3871</v>
      </c>
      <c r="K634" s="240" t="s">
        <v>1361</v>
      </c>
      <c r="L634" s="240" t="s">
        <v>3922</v>
      </c>
      <c r="M634" s="240" t="s">
        <v>3962</v>
      </c>
      <c r="N634" s="240"/>
      <c r="O634" s="4" t="s">
        <v>4344</v>
      </c>
      <c r="P634" s="246">
        <v>1</v>
      </c>
      <c r="Q634" s="246"/>
      <c r="R634" s="246" t="str">
        <f t="shared" si="117"/>
        <v>FFFFFFFF</v>
      </c>
      <c r="S634" s="202">
        <v>100</v>
      </c>
      <c r="T634" s="202">
        <v>100</v>
      </c>
      <c r="U634" s="202">
        <v>100</v>
      </c>
      <c r="V634" s="202">
        <v>100</v>
      </c>
      <c r="X634" s="242"/>
      <c r="Z634" s="239">
        <f t="shared" si="121"/>
        <v>0</v>
      </c>
      <c r="AA634" s="253" t="s">
        <v>4179</v>
      </c>
      <c r="AB634" s="265" t="str">
        <f t="shared" si="124"/>
        <v>高福-95：南海医療センター　附属介護老人保健施設</v>
      </c>
      <c r="AC634" s="254" t="s">
        <v>4194</v>
      </c>
      <c r="AD634" s="254" t="s">
        <v>4181</v>
      </c>
      <c r="AE634" s="254">
        <f t="shared" si="125"/>
        <v>0</v>
      </c>
      <c r="AF634" s="254" t="s">
        <v>4182</v>
      </c>
      <c r="AG634" s="254" t="s">
        <v>4183</v>
      </c>
      <c r="AH634" s="74" t="str">
        <f t="shared" si="126"/>
        <v>名称：高福-95：南海医療センター　附属介護老人保健施設&lt;br&gt;住所：佐伯市常盤西町12番6号&lt;br&gt;施設分類：高齢者福祉施設 &lt;br&gt;TEL：0972-20-5090&lt;br&gt;：種別：短期入所療養介護(療養型ショートステイ)&lt;br&gt;：事業者：(独)地域医療機能推進機構&lt;br&gt;：&lt;br&gt;</v>
      </c>
      <c r="AI634" s="255" t="s">
        <v>4184</v>
      </c>
      <c r="AJ634" s="253" t="str">
        <f t="shared" si="118"/>
        <v>FFFFFFFF</v>
      </c>
      <c r="AK634" s="253" t="s">
        <v>4185</v>
      </c>
      <c r="AL634" s="265">
        <f t="shared" si="119"/>
        <v>1</v>
      </c>
      <c r="AM634" s="253" t="s">
        <v>4186</v>
      </c>
      <c r="AN634" s="253" t="s">
        <v>4187</v>
      </c>
      <c r="AO634" s="254">
        <f t="shared" si="122"/>
        <v>0</v>
      </c>
      <c r="AP634" s="253" t="s">
        <v>4188</v>
      </c>
      <c r="AQ634" s="74" t="str">
        <f t="shared" si="127"/>
        <v>https://cyberjapandata.gsi.go.jp/portal/sys/v4/symbols/507.png</v>
      </c>
      <c r="AR634" s="254" t="s">
        <v>4189</v>
      </c>
      <c r="AS634" s="254" t="s">
        <v>4190</v>
      </c>
      <c r="AT634" s="265">
        <f t="shared" si="128"/>
        <v>131.901032566515</v>
      </c>
      <c r="AU634" s="254" t="s">
        <v>4191</v>
      </c>
      <c r="AV634" s="265">
        <f t="shared" si="129"/>
        <v>32.9661020458067</v>
      </c>
      <c r="AW634" s="254" t="s">
        <v>4192</v>
      </c>
      <c r="AX634" s="254" t="s">
        <v>4193</v>
      </c>
      <c r="AY634" s="244" t="str">
        <f t="shared" si="123"/>
        <v>&lt;Placemark&gt;&lt;name&gt;高福-95：南海医療センター　附属介護老人保健施設&lt;/name&gt;&lt;Snippet maxLines="0"&gt;&lt;/Snippet&gt;&lt;description&gt;&lt;![CDATA[名称：高福-95：南海医療センター　附属介護老人保健施設&lt;br&gt;住所：佐伯市常盤西町12番6号&lt;br&gt;施設分類：高齢者福祉施設 &lt;br&gt;TEL：0972-20-5090&lt;br&gt;：種別：短期入所療養介護(療養型ショートステイ)&lt;br&gt;：事業者：(独)地域医療機能推進機構&lt;br&gt;：&lt;br&gt;]]&gt;&lt;/description&gt;&lt;Style&gt;&lt;IconStyle&gt;&lt;color&gt;FFFFFFFF&lt;/color&gt;&lt;scale&gt;1&lt;/scale&gt;&lt;heading&gt;0&lt;/heading&gt;&lt;Icon&gt;&lt;href&gt;https://cyberjapandata.gsi.go.jp/portal/sys/v4/symbols/507.png&lt;/href&gt;&lt;/Icon&gt;&lt;/IconStyle&gt;&lt;/Style&gt;&lt;Point&gt;&lt;coordinates&gt;131.901032566515,32.9661020458067&lt;/coordinates&gt;&lt;/Point&gt;&lt;/Placemark&gt;</v>
      </c>
    </row>
    <row r="635" spans="1:51">
      <c r="A635" s="198">
        <v>630</v>
      </c>
      <c r="B635" s="211" t="s">
        <v>4986</v>
      </c>
      <c r="C635" s="4" t="str">
        <f t="shared" si="120"/>
        <v>名称：高福-96：介護老人保健施設和の風&lt;br&gt;住所：佐伯市大字池田２２６０－１&lt;br&gt;施設分類：高齢者福祉施設 &lt;br&gt;TEL：0972-24-1201&lt;br&gt;：種別：短期入所療養介護(療養型ショートステイ)&lt;br&gt;：事業者：(医)長門莫記念会&lt;br&gt;：&lt;br&gt;</v>
      </c>
      <c r="D635" s="211"/>
      <c r="E635" s="245"/>
      <c r="F635" s="202" t="s">
        <v>4920</v>
      </c>
      <c r="G635" s="202">
        <v>32.9453650393679</v>
      </c>
      <c r="H635" s="202">
        <v>131.896278829376</v>
      </c>
      <c r="I635" s="245" t="s">
        <v>3686</v>
      </c>
      <c r="J635" s="245" t="s">
        <v>3872</v>
      </c>
      <c r="K635" s="240" t="s">
        <v>1362</v>
      </c>
      <c r="L635" s="240" t="s">
        <v>3922</v>
      </c>
      <c r="M635" s="240" t="s">
        <v>3956</v>
      </c>
      <c r="N635" s="240"/>
      <c r="O635" s="4" t="s">
        <v>4344</v>
      </c>
      <c r="P635" s="246">
        <v>1</v>
      </c>
      <c r="Q635" s="246"/>
      <c r="R635" s="246" t="str">
        <f t="shared" si="117"/>
        <v>FFFFFFFF</v>
      </c>
      <c r="S635" s="202">
        <v>100</v>
      </c>
      <c r="T635" s="202">
        <v>100</v>
      </c>
      <c r="U635" s="202">
        <v>100</v>
      </c>
      <c r="V635" s="202">
        <v>100</v>
      </c>
      <c r="X635" s="242"/>
      <c r="Z635" s="239">
        <f t="shared" si="121"/>
        <v>0</v>
      </c>
      <c r="AA635" s="253" t="s">
        <v>4179</v>
      </c>
      <c r="AB635" s="265" t="str">
        <f t="shared" si="124"/>
        <v>高福-96：介護老人保健施設和の風</v>
      </c>
      <c r="AC635" s="254" t="s">
        <v>4194</v>
      </c>
      <c r="AD635" s="254" t="s">
        <v>4181</v>
      </c>
      <c r="AE635" s="254">
        <f t="shared" si="125"/>
        <v>0</v>
      </c>
      <c r="AF635" s="254" t="s">
        <v>4182</v>
      </c>
      <c r="AG635" s="254" t="s">
        <v>4183</v>
      </c>
      <c r="AH635" s="74" t="str">
        <f t="shared" si="126"/>
        <v>名称：高福-96：介護老人保健施設和の風&lt;br&gt;住所：佐伯市大字池田２２６０－１&lt;br&gt;施設分類：高齢者福祉施設 &lt;br&gt;TEL：0972-24-1201&lt;br&gt;：種別：短期入所療養介護(療養型ショートステイ)&lt;br&gt;：事業者：(医)長門莫記念会&lt;br&gt;：&lt;br&gt;</v>
      </c>
      <c r="AI635" s="255" t="s">
        <v>4184</v>
      </c>
      <c r="AJ635" s="253" t="str">
        <f t="shared" si="118"/>
        <v>FFFFFFFF</v>
      </c>
      <c r="AK635" s="253" t="s">
        <v>4185</v>
      </c>
      <c r="AL635" s="265">
        <f t="shared" si="119"/>
        <v>1</v>
      </c>
      <c r="AM635" s="253" t="s">
        <v>4186</v>
      </c>
      <c r="AN635" s="253" t="s">
        <v>4187</v>
      </c>
      <c r="AO635" s="254">
        <f t="shared" si="122"/>
        <v>0</v>
      </c>
      <c r="AP635" s="253" t="s">
        <v>4188</v>
      </c>
      <c r="AQ635" s="74" t="str">
        <f t="shared" si="127"/>
        <v>https://cyberjapandata.gsi.go.jp/portal/sys/v4/symbols/507.png</v>
      </c>
      <c r="AR635" s="254" t="s">
        <v>4189</v>
      </c>
      <c r="AS635" s="254" t="s">
        <v>4190</v>
      </c>
      <c r="AT635" s="265">
        <f t="shared" si="128"/>
        <v>131.896278829376</v>
      </c>
      <c r="AU635" s="254" t="s">
        <v>4191</v>
      </c>
      <c r="AV635" s="265">
        <f t="shared" si="129"/>
        <v>32.9453650393679</v>
      </c>
      <c r="AW635" s="254" t="s">
        <v>4192</v>
      </c>
      <c r="AX635" s="254" t="s">
        <v>4193</v>
      </c>
      <c r="AY635" s="244" t="str">
        <f t="shared" si="123"/>
        <v>&lt;Placemark&gt;&lt;name&gt;高福-96：介護老人保健施設和の風&lt;/name&gt;&lt;Snippet maxLines="0"&gt;&lt;/Snippet&gt;&lt;description&gt;&lt;![CDATA[名称：高福-96：介護老人保健施設和の風&lt;br&gt;住所：佐伯市大字池田２２６０－１&lt;br&gt;施設分類：高齢者福祉施設 &lt;br&gt;TEL：0972-24-1201&lt;br&gt;：種別：短期入所療養介護(療養型ショートステイ)&lt;br&gt;：事業者：(医)長門莫記念会&lt;br&gt;：&lt;br&gt;]]&gt;&lt;/description&gt;&lt;Style&gt;&lt;IconStyle&gt;&lt;color&gt;FFFFFFFF&lt;/color&gt;&lt;scale&gt;1&lt;/scale&gt;&lt;heading&gt;0&lt;/heading&gt;&lt;Icon&gt;&lt;href&gt;https://cyberjapandata.gsi.go.jp/portal/sys/v4/symbols/507.png&lt;/href&gt;&lt;/Icon&gt;&lt;/IconStyle&gt;&lt;/Style&gt;&lt;Point&gt;&lt;coordinates&gt;131.896278829376,32.9453650393679&lt;/coordinates&gt;&lt;/Point&gt;&lt;/Placemark&gt;</v>
      </c>
    </row>
    <row r="636" spans="1:51">
      <c r="A636" s="198">
        <v>631</v>
      </c>
      <c r="B636" s="211" t="s">
        <v>4985</v>
      </c>
      <c r="C636" s="4" t="str">
        <f t="shared" si="120"/>
        <v>名称：高福-97：介護老人保健施設ユニット鶴見の太陽&lt;br&gt;住所：佐伯市鶴見沖松浦51&lt;br&gt;施設分類：高齢者福祉施設 &lt;br&gt;TEL：0972-33-1501&lt;br&gt;：種別：短期入所療養介護(療養型ショートステイ)&lt;br&gt;：事業者：(医)小寺会&lt;br&gt;：&lt;br&gt;</v>
      </c>
      <c r="D636" s="211"/>
      <c r="E636" s="245"/>
      <c r="F636" s="202" t="s">
        <v>4921</v>
      </c>
      <c r="G636" s="202">
        <v>32.941542415873698</v>
      </c>
      <c r="H636" s="202">
        <v>131.96260904746001</v>
      </c>
      <c r="I636" s="245" t="s">
        <v>3686</v>
      </c>
      <c r="J636" s="245" t="s">
        <v>3892</v>
      </c>
      <c r="K636" s="240" t="s">
        <v>1363</v>
      </c>
      <c r="L636" s="240" t="s">
        <v>3922</v>
      </c>
      <c r="M636" s="240" t="s">
        <v>3951</v>
      </c>
      <c r="N636" s="240"/>
      <c r="O636" s="4" t="s">
        <v>4344</v>
      </c>
      <c r="P636" s="246">
        <v>1</v>
      </c>
      <c r="Q636" s="246"/>
      <c r="R636" s="246" t="str">
        <f t="shared" si="117"/>
        <v>FFFFFFFF</v>
      </c>
      <c r="S636" s="202">
        <v>100</v>
      </c>
      <c r="T636" s="202">
        <v>100</v>
      </c>
      <c r="U636" s="202">
        <v>100</v>
      </c>
      <c r="V636" s="202">
        <v>100</v>
      </c>
      <c r="X636" s="242"/>
      <c r="Z636" s="239">
        <f t="shared" si="121"/>
        <v>0</v>
      </c>
      <c r="AA636" s="253" t="s">
        <v>4179</v>
      </c>
      <c r="AB636" s="265" t="str">
        <f t="shared" si="124"/>
        <v>高福-97：介護老人保健施設ユニット鶴見の太陽</v>
      </c>
      <c r="AC636" s="254" t="s">
        <v>4194</v>
      </c>
      <c r="AD636" s="254" t="s">
        <v>4181</v>
      </c>
      <c r="AE636" s="254">
        <f t="shared" si="125"/>
        <v>0</v>
      </c>
      <c r="AF636" s="254" t="s">
        <v>4182</v>
      </c>
      <c r="AG636" s="254" t="s">
        <v>4183</v>
      </c>
      <c r="AH636" s="74" t="str">
        <f t="shared" si="126"/>
        <v>名称：高福-97：介護老人保健施設ユニット鶴見の太陽&lt;br&gt;住所：佐伯市鶴見沖松浦51&lt;br&gt;施設分類：高齢者福祉施設 &lt;br&gt;TEL：0972-33-1501&lt;br&gt;：種別：短期入所療養介護(療養型ショートステイ)&lt;br&gt;：事業者：(医)小寺会&lt;br&gt;：&lt;br&gt;</v>
      </c>
      <c r="AI636" s="255" t="s">
        <v>4184</v>
      </c>
      <c r="AJ636" s="253" t="str">
        <f t="shared" si="118"/>
        <v>FFFFFFFF</v>
      </c>
      <c r="AK636" s="253" t="s">
        <v>4185</v>
      </c>
      <c r="AL636" s="265">
        <f t="shared" si="119"/>
        <v>1</v>
      </c>
      <c r="AM636" s="253" t="s">
        <v>4186</v>
      </c>
      <c r="AN636" s="253" t="s">
        <v>4187</v>
      </c>
      <c r="AO636" s="254">
        <f t="shared" si="122"/>
        <v>0</v>
      </c>
      <c r="AP636" s="253" t="s">
        <v>4188</v>
      </c>
      <c r="AQ636" s="74" t="str">
        <f t="shared" si="127"/>
        <v>https://cyberjapandata.gsi.go.jp/portal/sys/v4/symbols/507.png</v>
      </c>
      <c r="AR636" s="254" t="s">
        <v>4189</v>
      </c>
      <c r="AS636" s="254" t="s">
        <v>4190</v>
      </c>
      <c r="AT636" s="265">
        <f t="shared" si="128"/>
        <v>131.96260904746001</v>
      </c>
      <c r="AU636" s="254" t="s">
        <v>4191</v>
      </c>
      <c r="AV636" s="265">
        <f t="shared" si="129"/>
        <v>32.941542415873698</v>
      </c>
      <c r="AW636" s="254" t="s">
        <v>4192</v>
      </c>
      <c r="AX636" s="254" t="s">
        <v>4193</v>
      </c>
      <c r="AY636" s="244" t="str">
        <f t="shared" si="123"/>
        <v>&lt;Placemark&gt;&lt;name&gt;高福-97：介護老人保健施設ユニット鶴見の太陽&lt;/name&gt;&lt;Snippet maxLines="0"&gt;&lt;/Snippet&gt;&lt;description&gt;&lt;![CDATA[名称：高福-97：介護老人保健施設ユニット鶴見の太陽&lt;br&gt;住所：佐伯市鶴見沖松浦51&lt;br&gt;施設分類：高齢者福祉施設 &lt;br&gt;TEL：0972-33-1501&lt;br&gt;：種別：短期入所療養介護(療養型ショートステイ)&lt;br&gt;：事業者：(医)小寺会&lt;br&gt;：&lt;br&gt;]]&gt;&lt;/description&gt;&lt;Style&gt;&lt;IconStyle&gt;&lt;color&gt;FFFFFFFF&lt;/color&gt;&lt;scale&gt;1&lt;/scale&gt;&lt;heading&gt;0&lt;/heading&gt;&lt;Icon&gt;&lt;href&gt;https://cyberjapandata.gsi.go.jp/portal/sys/v4/symbols/507.png&lt;/href&gt;&lt;/Icon&gt;&lt;/IconStyle&gt;&lt;/Style&gt;&lt;Point&gt;&lt;coordinates&gt;131.96260904746,32.9415424158737&lt;/coordinates&gt;&lt;/Point&gt;&lt;/Placemark&gt;</v>
      </c>
    </row>
    <row r="637" spans="1:51">
      <c r="A637" s="198">
        <v>632</v>
      </c>
      <c r="B637" s="211" t="s">
        <v>4984</v>
      </c>
      <c r="C637" s="4" t="str">
        <f t="shared" si="120"/>
        <v>名称：高福-98：介護老人保健施設鶴見の太陽&lt;br&gt;住所：佐伯市鶴見大字沖松浦51番地&lt;br&gt;施設分類：高齢者福祉施設 &lt;br&gt;TEL：0972-33-1501&lt;br&gt;：種別：短期入所療養介護(療養型ショートステイ)&lt;br&gt;：事業者：(医)小寺会&lt;br&gt;：&lt;br&gt;</v>
      </c>
      <c r="D637" s="211"/>
      <c r="E637" s="202"/>
      <c r="F637" s="202" t="s">
        <v>4922</v>
      </c>
      <c r="G637" s="202">
        <v>32.941742903774703</v>
      </c>
      <c r="H637" s="202">
        <v>131.96229594207799</v>
      </c>
      <c r="I637" s="202" t="s">
        <v>3686</v>
      </c>
      <c r="J637" s="202" t="s">
        <v>19</v>
      </c>
      <c r="K637" s="240" t="s">
        <v>1363</v>
      </c>
      <c r="L637" s="240" t="s">
        <v>3922</v>
      </c>
      <c r="M637" s="240" t="s">
        <v>3951</v>
      </c>
      <c r="N637" s="240"/>
      <c r="O637" s="4" t="s">
        <v>4344</v>
      </c>
      <c r="P637" s="246">
        <v>1</v>
      </c>
      <c r="Q637" s="246"/>
      <c r="R637" s="246" t="str">
        <f t="shared" si="117"/>
        <v>FFFFFFFF</v>
      </c>
      <c r="S637" s="202">
        <v>100</v>
      </c>
      <c r="T637" s="202">
        <v>100</v>
      </c>
      <c r="U637" s="202">
        <v>100</v>
      </c>
      <c r="V637" s="202">
        <v>100</v>
      </c>
      <c r="X637" s="242"/>
      <c r="Z637" s="239">
        <f t="shared" si="121"/>
        <v>0</v>
      </c>
      <c r="AA637" s="253" t="s">
        <v>4179</v>
      </c>
      <c r="AB637" s="265" t="str">
        <f t="shared" si="124"/>
        <v>高福-98：介護老人保健施設鶴見の太陽</v>
      </c>
      <c r="AC637" s="254" t="s">
        <v>4194</v>
      </c>
      <c r="AD637" s="254" t="s">
        <v>4181</v>
      </c>
      <c r="AE637" s="254">
        <f t="shared" si="125"/>
        <v>0</v>
      </c>
      <c r="AF637" s="254" t="s">
        <v>4182</v>
      </c>
      <c r="AG637" s="254" t="s">
        <v>4183</v>
      </c>
      <c r="AH637" s="74" t="str">
        <f t="shared" si="126"/>
        <v>名称：高福-98：介護老人保健施設鶴見の太陽&lt;br&gt;住所：佐伯市鶴見大字沖松浦51番地&lt;br&gt;施設分類：高齢者福祉施設 &lt;br&gt;TEL：0972-33-1501&lt;br&gt;：種別：短期入所療養介護(療養型ショートステイ)&lt;br&gt;：事業者：(医)小寺会&lt;br&gt;：&lt;br&gt;</v>
      </c>
      <c r="AI637" s="255" t="s">
        <v>4184</v>
      </c>
      <c r="AJ637" s="253" t="str">
        <f t="shared" si="118"/>
        <v>FFFFFFFF</v>
      </c>
      <c r="AK637" s="253" t="s">
        <v>4185</v>
      </c>
      <c r="AL637" s="265">
        <f t="shared" si="119"/>
        <v>1</v>
      </c>
      <c r="AM637" s="253" t="s">
        <v>4186</v>
      </c>
      <c r="AN637" s="253" t="s">
        <v>4187</v>
      </c>
      <c r="AO637" s="254">
        <f t="shared" si="122"/>
        <v>0</v>
      </c>
      <c r="AP637" s="253" t="s">
        <v>4188</v>
      </c>
      <c r="AQ637" s="74" t="str">
        <f t="shared" si="127"/>
        <v>https://cyberjapandata.gsi.go.jp/portal/sys/v4/symbols/507.png</v>
      </c>
      <c r="AR637" s="254" t="s">
        <v>4189</v>
      </c>
      <c r="AS637" s="254" t="s">
        <v>4190</v>
      </c>
      <c r="AT637" s="265">
        <f t="shared" si="128"/>
        <v>131.96229594207799</v>
      </c>
      <c r="AU637" s="254" t="s">
        <v>4191</v>
      </c>
      <c r="AV637" s="265">
        <f t="shared" si="129"/>
        <v>32.941742903774703</v>
      </c>
      <c r="AW637" s="254" t="s">
        <v>4192</v>
      </c>
      <c r="AX637" s="254" t="s">
        <v>4193</v>
      </c>
      <c r="AY637" s="244" t="str">
        <f t="shared" si="123"/>
        <v>&lt;Placemark&gt;&lt;name&gt;高福-98：介護老人保健施設鶴見の太陽&lt;/name&gt;&lt;Snippet maxLines="0"&gt;&lt;/Snippet&gt;&lt;description&gt;&lt;![CDATA[名称：高福-98：介護老人保健施設鶴見の太陽&lt;br&gt;住所：佐伯市鶴見大字沖松浦51番地&lt;br&gt;施設分類：高齢者福祉施設 &lt;br&gt;TEL：0972-33-1501&lt;br&gt;：種別：短期入所療養介護(療養型ショートステイ)&lt;br&gt;：事業者：(医)小寺会&lt;br&gt;：&lt;br&gt;]]&gt;&lt;/description&gt;&lt;Style&gt;&lt;IconStyle&gt;&lt;color&gt;FFFFFFFF&lt;/color&gt;&lt;scale&gt;1&lt;/scale&gt;&lt;heading&gt;0&lt;/heading&gt;&lt;Icon&gt;&lt;href&gt;https://cyberjapandata.gsi.go.jp/portal/sys/v4/symbols/507.png&lt;/href&gt;&lt;/Icon&gt;&lt;/IconStyle&gt;&lt;/Style&gt;&lt;Point&gt;&lt;coordinates&gt;131.962295942078,32.9417429037747&lt;/coordinates&gt;&lt;/Point&gt;&lt;/Placemark&gt;</v>
      </c>
    </row>
    <row r="638" spans="1:51" ht="27">
      <c r="A638" s="198">
        <v>633</v>
      </c>
      <c r="B638" s="211" t="s">
        <v>4983</v>
      </c>
      <c r="C638" s="4" t="str">
        <f t="shared" si="120"/>
        <v>名称：高福-99：花みずき指定通所介護事業所(デイサービスセンター　花みずき)&lt;br&gt;住所：佐伯市大字池田1699番地の7&lt;br&gt;施設分類：高齢者福祉施設 &lt;br&gt;TEL：0972-23-3000&lt;br&gt;：種別：認知症対応型通所介護(デイサービス)&lt;br&gt;：事業者：(社福)双樹会&lt;br&gt;：&lt;br&gt;</v>
      </c>
      <c r="D638" s="211"/>
      <c r="E638" s="202"/>
      <c r="F638" s="202" t="s">
        <v>4923</v>
      </c>
      <c r="G638" s="202">
        <v>32.945764093624298</v>
      </c>
      <c r="H638" s="202">
        <v>131.89634300357599</v>
      </c>
      <c r="I638" s="202" t="s">
        <v>3686</v>
      </c>
      <c r="J638" s="202" t="s">
        <v>3866</v>
      </c>
      <c r="K638" s="240" t="s">
        <v>1357</v>
      </c>
      <c r="L638" s="240" t="s">
        <v>3923</v>
      </c>
      <c r="M638" s="240" t="s">
        <v>3944</v>
      </c>
      <c r="N638" s="240"/>
      <c r="O638" s="4" t="s">
        <v>4344</v>
      </c>
      <c r="P638" s="246">
        <v>1</v>
      </c>
      <c r="Q638" s="246"/>
      <c r="R638" s="246" t="str">
        <f t="shared" si="117"/>
        <v>FFFFFFFF</v>
      </c>
      <c r="S638" s="202">
        <v>100</v>
      </c>
      <c r="T638" s="202">
        <v>100</v>
      </c>
      <c r="U638" s="202">
        <v>100</v>
      </c>
      <c r="V638" s="202">
        <v>100</v>
      </c>
      <c r="X638" s="242"/>
      <c r="Z638" s="239">
        <f t="shared" si="121"/>
        <v>0</v>
      </c>
      <c r="AA638" s="253" t="s">
        <v>4179</v>
      </c>
      <c r="AB638" s="265" t="str">
        <f t="shared" si="124"/>
        <v>高福-99：花みずき指定通所介護事業所(デイサービスセンター　花みずき)</v>
      </c>
      <c r="AC638" s="254" t="s">
        <v>4194</v>
      </c>
      <c r="AD638" s="254" t="s">
        <v>4181</v>
      </c>
      <c r="AE638" s="254">
        <f t="shared" si="125"/>
        <v>0</v>
      </c>
      <c r="AF638" s="254" t="s">
        <v>4182</v>
      </c>
      <c r="AG638" s="254" t="s">
        <v>4183</v>
      </c>
      <c r="AH638" s="74" t="str">
        <f t="shared" si="126"/>
        <v>名称：高福-99：花みずき指定通所介護事業所(デイサービスセンター　花みずき)&lt;br&gt;住所：佐伯市大字池田1699番地の7&lt;br&gt;施設分類：高齢者福祉施設 &lt;br&gt;TEL：0972-23-3000&lt;br&gt;：種別：認知症対応型通所介護(デイサービス)&lt;br&gt;：事業者：(社福)双樹会&lt;br&gt;：&lt;br&gt;</v>
      </c>
      <c r="AI638" s="255" t="s">
        <v>4184</v>
      </c>
      <c r="AJ638" s="253" t="str">
        <f t="shared" si="118"/>
        <v>FFFFFFFF</v>
      </c>
      <c r="AK638" s="253" t="s">
        <v>4185</v>
      </c>
      <c r="AL638" s="265">
        <f t="shared" si="119"/>
        <v>1</v>
      </c>
      <c r="AM638" s="253" t="s">
        <v>4186</v>
      </c>
      <c r="AN638" s="253" t="s">
        <v>4187</v>
      </c>
      <c r="AO638" s="254">
        <f t="shared" si="122"/>
        <v>0</v>
      </c>
      <c r="AP638" s="253" t="s">
        <v>4188</v>
      </c>
      <c r="AQ638" s="74" t="str">
        <f t="shared" si="127"/>
        <v>https://cyberjapandata.gsi.go.jp/portal/sys/v4/symbols/507.png</v>
      </c>
      <c r="AR638" s="254" t="s">
        <v>4189</v>
      </c>
      <c r="AS638" s="254" t="s">
        <v>4190</v>
      </c>
      <c r="AT638" s="265">
        <f t="shared" si="128"/>
        <v>131.89634300357599</v>
      </c>
      <c r="AU638" s="254" t="s">
        <v>4191</v>
      </c>
      <c r="AV638" s="265">
        <f t="shared" si="129"/>
        <v>32.945764093624298</v>
      </c>
      <c r="AW638" s="254" t="s">
        <v>4192</v>
      </c>
      <c r="AX638" s="254" t="s">
        <v>4193</v>
      </c>
      <c r="AY638" s="244" t="str">
        <f t="shared" si="123"/>
        <v>&lt;Placemark&gt;&lt;name&gt;高福-99：花みずき指定通所介護事業所(デイサービスセンター　花みずき)&lt;/name&gt;&lt;Snippet maxLines="0"&gt;&lt;/Snippet&gt;&lt;description&gt;&lt;![CDATA[名称：高福-99：花みずき指定通所介護事業所(デイサービスセンター　花みずき)&lt;br&gt;住所：佐伯市大字池田1699番地の7&lt;br&gt;施設分類：高齢者福祉施設 &lt;br&gt;TEL：0972-23-3000&lt;br&gt;：種別：認知症対応型通所介護(デイサービス)&lt;br&gt;：事業者：(社福)双樹会&lt;br&gt;：&lt;br&gt;]]&gt;&lt;/description&gt;&lt;Style&gt;&lt;IconStyle&gt;&lt;color&gt;FFFFFFFF&lt;/color&gt;&lt;scale&gt;1&lt;/scale&gt;&lt;heading&gt;0&lt;/heading&gt;&lt;Icon&gt;&lt;href&gt;https://cyberjapandata.gsi.go.jp/portal/sys/v4/symbols/507.png&lt;/href&gt;&lt;/Icon&gt;&lt;/IconStyle&gt;&lt;/Style&gt;&lt;Point&gt;&lt;coordinates&gt;131.896343003576,32.9457640936243&lt;/coordinates&gt;&lt;/Point&gt;&lt;/Placemark&gt;</v>
      </c>
    </row>
    <row r="639" spans="1:51">
      <c r="A639" s="198">
        <v>634</v>
      </c>
      <c r="B639" s="211" t="s">
        <v>4982</v>
      </c>
      <c r="C639" s="4" t="str">
        <f t="shared" si="120"/>
        <v>名称：高福-100：やまぼうし指定通所介護事業所&lt;br&gt;住所：佐伯市池田字山ノ田1689番地1&lt;br&gt;施設分類：高齢者福祉施設 &lt;br&gt;TEL：0972-23-3000&lt;br&gt;：種別：認知症対応型通所介護(デイサービス)&lt;br&gt;：事業者：(社福)双樹会&lt;br&gt;：&lt;br&gt;</v>
      </c>
      <c r="D639" s="211"/>
      <c r="E639" s="245"/>
      <c r="F639" s="202" t="s">
        <v>4924</v>
      </c>
      <c r="G639" s="202">
        <v>32.946252877721598</v>
      </c>
      <c r="H639" s="202">
        <v>131.895787790816</v>
      </c>
      <c r="I639" s="245" t="s">
        <v>3686</v>
      </c>
      <c r="J639" s="245" t="s">
        <v>3893</v>
      </c>
      <c r="K639" s="240" t="s">
        <v>1357</v>
      </c>
      <c r="L639" s="240" t="s">
        <v>3923</v>
      </c>
      <c r="M639" s="240" t="s">
        <v>3944</v>
      </c>
      <c r="N639" s="240"/>
      <c r="O639" s="4" t="s">
        <v>4344</v>
      </c>
      <c r="P639" s="246">
        <v>1</v>
      </c>
      <c r="Q639" s="246"/>
      <c r="R639" s="246" t="str">
        <f t="shared" si="117"/>
        <v>FFFFFFFF</v>
      </c>
      <c r="S639" s="202">
        <v>100</v>
      </c>
      <c r="T639" s="202">
        <v>100</v>
      </c>
      <c r="U639" s="202">
        <v>100</v>
      </c>
      <c r="V639" s="202">
        <v>100</v>
      </c>
      <c r="X639" s="242"/>
      <c r="Z639" s="239">
        <f t="shared" si="121"/>
        <v>0</v>
      </c>
      <c r="AA639" s="253" t="s">
        <v>4179</v>
      </c>
      <c r="AB639" s="265" t="str">
        <f t="shared" si="124"/>
        <v>高福-100：やまぼうし指定通所介護事業所</v>
      </c>
      <c r="AC639" s="254" t="s">
        <v>4194</v>
      </c>
      <c r="AD639" s="254" t="s">
        <v>4181</v>
      </c>
      <c r="AE639" s="254">
        <f t="shared" si="125"/>
        <v>0</v>
      </c>
      <c r="AF639" s="254" t="s">
        <v>4182</v>
      </c>
      <c r="AG639" s="254" t="s">
        <v>4183</v>
      </c>
      <c r="AH639" s="74" t="str">
        <f t="shared" si="126"/>
        <v>名称：高福-100：やまぼうし指定通所介護事業所&lt;br&gt;住所：佐伯市池田字山ノ田1689番地1&lt;br&gt;施設分類：高齢者福祉施設 &lt;br&gt;TEL：0972-23-3000&lt;br&gt;：種別：認知症対応型通所介護(デイサービス)&lt;br&gt;：事業者：(社福)双樹会&lt;br&gt;：&lt;br&gt;</v>
      </c>
      <c r="AI639" s="255" t="s">
        <v>4184</v>
      </c>
      <c r="AJ639" s="253" t="str">
        <f t="shared" si="118"/>
        <v>FFFFFFFF</v>
      </c>
      <c r="AK639" s="253" t="s">
        <v>4185</v>
      </c>
      <c r="AL639" s="265">
        <f t="shared" si="119"/>
        <v>1</v>
      </c>
      <c r="AM639" s="253" t="s">
        <v>4186</v>
      </c>
      <c r="AN639" s="253" t="s">
        <v>4187</v>
      </c>
      <c r="AO639" s="254">
        <f t="shared" si="122"/>
        <v>0</v>
      </c>
      <c r="AP639" s="253" t="s">
        <v>4188</v>
      </c>
      <c r="AQ639" s="74" t="str">
        <f t="shared" si="127"/>
        <v>https://cyberjapandata.gsi.go.jp/portal/sys/v4/symbols/507.png</v>
      </c>
      <c r="AR639" s="254" t="s">
        <v>4189</v>
      </c>
      <c r="AS639" s="254" t="s">
        <v>4190</v>
      </c>
      <c r="AT639" s="265">
        <f t="shared" si="128"/>
        <v>131.895787790816</v>
      </c>
      <c r="AU639" s="254" t="s">
        <v>4191</v>
      </c>
      <c r="AV639" s="265">
        <f t="shared" si="129"/>
        <v>32.946252877721598</v>
      </c>
      <c r="AW639" s="254" t="s">
        <v>4192</v>
      </c>
      <c r="AX639" s="254" t="s">
        <v>4193</v>
      </c>
      <c r="AY639" s="244" t="str">
        <f t="shared" si="123"/>
        <v>&lt;Placemark&gt;&lt;name&gt;高福-100：やまぼうし指定通所介護事業所&lt;/name&gt;&lt;Snippet maxLines="0"&gt;&lt;/Snippet&gt;&lt;description&gt;&lt;![CDATA[名称：高福-100：やまぼうし指定通所介護事業所&lt;br&gt;住所：佐伯市池田字山ノ田1689番地1&lt;br&gt;施設分類：高齢者福祉施設 &lt;br&gt;TEL：0972-23-3000&lt;br&gt;：種別：認知症対応型通所介護(デイサービス)&lt;br&gt;：事業者：(社福)双樹会&lt;br&gt;：&lt;br&gt;]]&gt;&lt;/description&gt;&lt;Style&gt;&lt;IconStyle&gt;&lt;color&gt;FFFFFFFF&lt;/color&gt;&lt;scale&gt;1&lt;/scale&gt;&lt;heading&gt;0&lt;/heading&gt;&lt;Icon&gt;&lt;href&gt;https://cyberjapandata.gsi.go.jp/portal/sys/v4/symbols/507.png&lt;/href&gt;&lt;/Icon&gt;&lt;/IconStyle&gt;&lt;/Style&gt;&lt;Point&gt;&lt;coordinates&gt;131.895787790816,32.9462528777216&lt;/coordinates&gt;&lt;/Point&gt;&lt;/Placemark&gt;</v>
      </c>
    </row>
    <row r="640" spans="1:51" ht="27">
      <c r="A640" s="198">
        <v>635</v>
      </c>
      <c r="B640" s="211" t="s">
        <v>4981</v>
      </c>
      <c r="C640" s="4" t="str">
        <f t="shared" si="120"/>
        <v>名称：高福-101：佐伯市老人デイサービスセンター　E型｢水明園｣&lt;br&gt;住所：佐伯市向島1丁目3番8号&lt;br&gt;施設分類：高齢者福祉施設 &lt;br&gt;TEL：0972-23-3064&lt;br&gt;：種別：認知症対応型通所介護(デイサービス)&lt;br&gt;：事業者：(社福)双樹会&lt;br&gt;：&lt;br&gt;</v>
      </c>
      <c r="D640" s="211"/>
      <c r="E640" s="245"/>
      <c r="F640" s="202" t="s">
        <v>4925</v>
      </c>
      <c r="G640" s="202">
        <v>32.958479488032197</v>
      </c>
      <c r="H640" s="202">
        <v>131.899751575436</v>
      </c>
      <c r="I640" s="245" t="s">
        <v>3686</v>
      </c>
      <c r="J640" s="245" t="s">
        <v>283</v>
      </c>
      <c r="K640" s="240" t="s">
        <v>1369</v>
      </c>
      <c r="L640" s="240" t="s">
        <v>3923</v>
      </c>
      <c r="M640" s="240" t="s">
        <v>3944</v>
      </c>
      <c r="N640" s="240"/>
      <c r="O640" s="4" t="s">
        <v>4344</v>
      </c>
      <c r="P640" s="246">
        <v>1</v>
      </c>
      <c r="Q640" s="246"/>
      <c r="R640" s="246" t="str">
        <f t="shared" si="117"/>
        <v>FFFFFFFF</v>
      </c>
      <c r="S640" s="202">
        <v>100</v>
      </c>
      <c r="T640" s="202">
        <v>100</v>
      </c>
      <c r="U640" s="202">
        <v>100</v>
      </c>
      <c r="V640" s="202">
        <v>100</v>
      </c>
      <c r="X640" s="242"/>
      <c r="Z640" s="239">
        <f t="shared" si="121"/>
        <v>0</v>
      </c>
      <c r="AA640" s="253" t="s">
        <v>4179</v>
      </c>
      <c r="AB640" s="265" t="str">
        <f t="shared" si="124"/>
        <v>高福-101：佐伯市老人デイサービスセンター　E型｢水明園｣</v>
      </c>
      <c r="AC640" s="254" t="s">
        <v>4194</v>
      </c>
      <c r="AD640" s="254" t="s">
        <v>4181</v>
      </c>
      <c r="AE640" s="254">
        <f t="shared" si="125"/>
        <v>0</v>
      </c>
      <c r="AF640" s="254" t="s">
        <v>4182</v>
      </c>
      <c r="AG640" s="254" t="s">
        <v>4183</v>
      </c>
      <c r="AH640" s="74" t="str">
        <f t="shared" si="126"/>
        <v>名称：高福-101：佐伯市老人デイサービスセンター　E型｢水明園｣&lt;br&gt;住所：佐伯市向島1丁目3番8号&lt;br&gt;施設分類：高齢者福祉施設 &lt;br&gt;TEL：0972-23-3064&lt;br&gt;：種別：認知症対応型通所介護(デイサービス)&lt;br&gt;：事業者：(社福)双樹会&lt;br&gt;：&lt;br&gt;</v>
      </c>
      <c r="AI640" s="255" t="s">
        <v>4184</v>
      </c>
      <c r="AJ640" s="253" t="str">
        <f t="shared" si="118"/>
        <v>FFFFFFFF</v>
      </c>
      <c r="AK640" s="253" t="s">
        <v>4185</v>
      </c>
      <c r="AL640" s="265">
        <f t="shared" si="119"/>
        <v>1</v>
      </c>
      <c r="AM640" s="253" t="s">
        <v>4186</v>
      </c>
      <c r="AN640" s="253" t="s">
        <v>4187</v>
      </c>
      <c r="AO640" s="254">
        <f t="shared" si="122"/>
        <v>0</v>
      </c>
      <c r="AP640" s="253" t="s">
        <v>4188</v>
      </c>
      <c r="AQ640" s="74" t="str">
        <f t="shared" si="127"/>
        <v>https://cyberjapandata.gsi.go.jp/portal/sys/v4/symbols/507.png</v>
      </c>
      <c r="AR640" s="254" t="s">
        <v>4189</v>
      </c>
      <c r="AS640" s="254" t="s">
        <v>4190</v>
      </c>
      <c r="AT640" s="265">
        <f t="shared" si="128"/>
        <v>131.899751575436</v>
      </c>
      <c r="AU640" s="254" t="s">
        <v>4191</v>
      </c>
      <c r="AV640" s="265">
        <f t="shared" si="129"/>
        <v>32.958479488032197</v>
      </c>
      <c r="AW640" s="254" t="s">
        <v>4192</v>
      </c>
      <c r="AX640" s="254" t="s">
        <v>4193</v>
      </c>
      <c r="AY640" s="244" t="str">
        <f t="shared" si="123"/>
        <v>&lt;Placemark&gt;&lt;name&gt;高福-101：佐伯市老人デイサービスセンター　E型｢水明園｣&lt;/name&gt;&lt;Snippet maxLines="0"&gt;&lt;/Snippet&gt;&lt;description&gt;&lt;![CDATA[名称：高福-101：佐伯市老人デイサービスセンター　E型｢水明園｣&lt;br&gt;住所：佐伯市向島1丁目3番8号&lt;br&gt;施設分類：高齢者福祉施設 &lt;br&gt;TEL：0972-23-3064&lt;br&gt;：種別：認知症対応型通所介護(デイサービス)&lt;br&gt;：事業者：(社福)双樹会&lt;br&gt;：&lt;br&gt;]]&gt;&lt;/description&gt;&lt;Style&gt;&lt;IconStyle&gt;&lt;color&gt;FFFFFFFF&lt;/color&gt;&lt;scale&gt;1&lt;/scale&gt;&lt;heading&gt;0&lt;/heading&gt;&lt;Icon&gt;&lt;href&gt;https://cyberjapandata.gsi.go.jp/portal/sys/v4/symbols/507.png&lt;/href&gt;&lt;/Icon&gt;&lt;/IconStyle&gt;&lt;/Style&gt;&lt;Point&gt;&lt;coordinates&gt;131.899751575436,32.9584794880322&lt;/coordinates&gt;&lt;/Point&gt;&lt;/Placemark&gt;</v>
      </c>
    </row>
    <row r="641" spans="1:51">
      <c r="A641" s="198">
        <v>636</v>
      </c>
      <c r="B641" s="211" t="s">
        <v>4980</v>
      </c>
      <c r="C641" s="4" t="str">
        <f t="shared" si="120"/>
        <v>名称：高福-102：グループホーム　陽&lt;br&gt;住所：佐伯市大字長良4954番地&lt;br&gt;施設分類：高齢者福祉施設 &lt;br&gt;TEL：0972-28-3322&lt;br&gt;：種別：認知症対応共同生活介護(グループホーム　)&lt;br&gt;：事業者：(社福)長陽会&lt;br&gt;：&lt;br&gt;</v>
      </c>
      <c r="D641" s="211"/>
      <c r="E641" s="202"/>
      <c r="F641" s="202" t="s">
        <v>4926</v>
      </c>
      <c r="G641" s="202">
        <v>32.937347238838697</v>
      </c>
      <c r="H641" s="202">
        <v>131.912165898376</v>
      </c>
      <c r="I641" s="202" t="s">
        <v>3686</v>
      </c>
      <c r="J641" s="202" t="s">
        <v>1095</v>
      </c>
      <c r="K641" s="240" t="s">
        <v>1350</v>
      </c>
      <c r="L641" s="240" t="s">
        <v>3924</v>
      </c>
      <c r="M641" s="240" t="s">
        <v>3950</v>
      </c>
      <c r="N641" s="240"/>
      <c r="O641" s="4" t="s">
        <v>4344</v>
      </c>
      <c r="P641" s="246">
        <v>1</v>
      </c>
      <c r="Q641" s="246"/>
      <c r="R641" s="246" t="str">
        <f t="shared" si="117"/>
        <v>FFFFFFFF</v>
      </c>
      <c r="S641" s="202">
        <v>100</v>
      </c>
      <c r="T641" s="202">
        <v>100</v>
      </c>
      <c r="U641" s="202">
        <v>100</v>
      </c>
      <c r="V641" s="202">
        <v>100</v>
      </c>
      <c r="X641" s="242"/>
      <c r="Z641" s="239">
        <f t="shared" si="121"/>
        <v>0</v>
      </c>
      <c r="AA641" s="253" t="s">
        <v>4179</v>
      </c>
      <c r="AB641" s="265" t="str">
        <f t="shared" si="124"/>
        <v>高福-102：グループホーム　陽</v>
      </c>
      <c r="AC641" s="254" t="s">
        <v>4194</v>
      </c>
      <c r="AD641" s="254" t="s">
        <v>4181</v>
      </c>
      <c r="AE641" s="254">
        <f t="shared" si="125"/>
        <v>0</v>
      </c>
      <c r="AF641" s="254" t="s">
        <v>4182</v>
      </c>
      <c r="AG641" s="254" t="s">
        <v>4183</v>
      </c>
      <c r="AH641" s="74" t="str">
        <f t="shared" si="126"/>
        <v>名称：高福-102：グループホーム　陽&lt;br&gt;住所：佐伯市大字長良4954番地&lt;br&gt;施設分類：高齢者福祉施設 &lt;br&gt;TEL：0972-28-3322&lt;br&gt;：種別：認知症対応共同生活介護(グループホーム　)&lt;br&gt;：事業者：(社福)長陽会&lt;br&gt;：&lt;br&gt;</v>
      </c>
      <c r="AI641" s="255" t="s">
        <v>4184</v>
      </c>
      <c r="AJ641" s="253" t="str">
        <f t="shared" si="118"/>
        <v>FFFFFFFF</v>
      </c>
      <c r="AK641" s="253" t="s">
        <v>4185</v>
      </c>
      <c r="AL641" s="265">
        <f t="shared" si="119"/>
        <v>1</v>
      </c>
      <c r="AM641" s="253" t="s">
        <v>4186</v>
      </c>
      <c r="AN641" s="253" t="s">
        <v>4187</v>
      </c>
      <c r="AO641" s="254">
        <f t="shared" si="122"/>
        <v>0</v>
      </c>
      <c r="AP641" s="253" t="s">
        <v>4188</v>
      </c>
      <c r="AQ641" s="74" t="str">
        <f t="shared" si="127"/>
        <v>https://cyberjapandata.gsi.go.jp/portal/sys/v4/symbols/507.png</v>
      </c>
      <c r="AR641" s="254" t="s">
        <v>4189</v>
      </c>
      <c r="AS641" s="254" t="s">
        <v>4190</v>
      </c>
      <c r="AT641" s="265">
        <f t="shared" si="128"/>
        <v>131.912165898376</v>
      </c>
      <c r="AU641" s="254" t="s">
        <v>4191</v>
      </c>
      <c r="AV641" s="265">
        <f t="shared" si="129"/>
        <v>32.937347238838697</v>
      </c>
      <c r="AW641" s="254" t="s">
        <v>4192</v>
      </c>
      <c r="AX641" s="254" t="s">
        <v>4193</v>
      </c>
      <c r="AY641" s="244" t="str">
        <f t="shared" si="123"/>
        <v>&lt;Placemark&gt;&lt;name&gt;高福-102：グループホーム　陽&lt;/name&gt;&lt;Snippet maxLines="0"&gt;&lt;/Snippet&gt;&lt;description&gt;&lt;![CDATA[名称：高福-102：グループホーム　陽&lt;br&gt;住所：佐伯市大字長良4954番地&lt;br&gt;施設分類：高齢者福祉施設 &lt;br&gt;TEL：0972-28-3322&lt;br&gt;：種別：認知症対応共同生活介護(グループホーム　)&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131.912165898376,32.9373472388387&lt;/coordinates&gt;&lt;/Point&gt;&lt;/Placemark&gt;</v>
      </c>
    </row>
    <row r="642" spans="1:51">
      <c r="A642" s="198">
        <v>637</v>
      </c>
      <c r="B642" s="211" t="s">
        <v>4979</v>
      </c>
      <c r="C642" s="4" t="str">
        <f t="shared" si="120"/>
        <v>名称：高福-103：グループホーム　花みずき&lt;br&gt;住所：佐伯市大字池田1712番地27&lt;br&gt;施設分類：高齢者福祉施設 &lt;br&gt;TEL：0972-24-3003&lt;br&gt;：種別：認知症対応共同生活介護(グループホーム　)&lt;br&gt;：事業者：(社福)双樹会&lt;br&gt;：&lt;br&gt;</v>
      </c>
      <c r="D642" s="211"/>
      <c r="E642" s="202"/>
      <c r="F642" s="202" t="s">
        <v>4927</v>
      </c>
      <c r="G642" s="202">
        <v>32.946261375911398</v>
      </c>
      <c r="H642" s="202">
        <v>131.89667235426501</v>
      </c>
      <c r="I642" s="202" t="s">
        <v>3686</v>
      </c>
      <c r="J642" s="202" t="s">
        <v>3894</v>
      </c>
      <c r="K642" s="240" t="s">
        <v>1381</v>
      </c>
      <c r="L642" s="240" t="s">
        <v>3924</v>
      </c>
      <c r="M642" s="240" t="s">
        <v>3944</v>
      </c>
      <c r="N642" s="240"/>
      <c r="O642" s="4" t="s">
        <v>4344</v>
      </c>
      <c r="P642" s="246">
        <v>1</v>
      </c>
      <c r="Q642" s="246"/>
      <c r="R642" s="246" t="str">
        <f t="shared" si="117"/>
        <v>FFFFFFFF</v>
      </c>
      <c r="S642" s="202">
        <v>100</v>
      </c>
      <c r="T642" s="202">
        <v>100</v>
      </c>
      <c r="U642" s="202">
        <v>100</v>
      </c>
      <c r="V642" s="202">
        <v>100</v>
      </c>
      <c r="X642" s="242"/>
      <c r="Z642" s="239">
        <f t="shared" si="121"/>
        <v>0</v>
      </c>
      <c r="AA642" s="253" t="s">
        <v>4179</v>
      </c>
      <c r="AB642" s="265" t="str">
        <f t="shared" si="124"/>
        <v>高福-103：グループホーム　花みずき</v>
      </c>
      <c r="AC642" s="254" t="s">
        <v>4194</v>
      </c>
      <c r="AD642" s="254" t="s">
        <v>4181</v>
      </c>
      <c r="AE642" s="254">
        <f t="shared" si="125"/>
        <v>0</v>
      </c>
      <c r="AF642" s="254" t="s">
        <v>4182</v>
      </c>
      <c r="AG642" s="254" t="s">
        <v>4183</v>
      </c>
      <c r="AH642" s="74" t="str">
        <f t="shared" si="126"/>
        <v>名称：高福-103：グループホーム　花みずき&lt;br&gt;住所：佐伯市大字池田1712番地27&lt;br&gt;施設分類：高齢者福祉施設 &lt;br&gt;TEL：0972-24-3003&lt;br&gt;：種別：認知症対応共同生活介護(グループホーム　)&lt;br&gt;：事業者：(社福)双樹会&lt;br&gt;：&lt;br&gt;</v>
      </c>
      <c r="AI642" s="255" t="s">
        <v>4184</v>
      </c>
      <c r="AJ642" s="253" t="str">
        <f t="shared" si="118"/>
        <v>FFFFFFFF</v>
      </c>
      <c r="AK642" s="253" t="s">
        <v>4185</v>
      </c>
      <c r="AL642" s="265">
        <f t="shared" si="119"/>
        <v>1</v>
      </c>
      <c r="AM642" s="253" t="s">
        <v>4186</v>
      </c>
      <c r="AN642" s="253" t="s">
        <v>4187</v>
      </c>
      <c r="AO642" s="254">
        <f t="shared" si="122"/>
        <v>0</v>
      </c>
      <c r="AP642" s="253" t="s">
        <v>4188</v>
      </c>
      <c r="AQ642" s="74" t="str">
        <f t="shared" si="127"/>
        <v>https://cyberjapandata.gsi.go.jp/portal/sys/v4/symbols/507.png</v>
      </c>
      <c r="AR642" s="254" t="s">
        <v>4189</v>
      </c>
      <c r="AS642" s="254" t="s">
        <v>4190</v>
      </c>
      <c r="AT642" s="265">
        <f t="shared" si="128"/>
        <v>131.89667235426501</v>
      </c>
      <c r="AU642" s="254" t="s">
        <v>4191</v>
      </c>
      <c r="AV642" s="265">
        <f t="shared" si="129"/>
        <v>32.946261375911398</v>
      </c>
      <c r="AW642" s="254" t="s">
        <v>4192</v>
      </c>
      <c r="AX642" s="254" t="s">
        <v>4193</v>
      </c>
      <c r="AY642" s="244" t="str">
        <f t="shared" si="123"/>
        <v>&lt;Placemark&gt;&lt;name&gt;高福-103：グループホーム　花みずき&lt;/name&gt;&lt;Snippet maxLines="0"&gt;&lt;/Snippet&gt;&lt;description&gt;&lt;![CDATA[名称：高福-103：グループホーム　花みずき&lt;br&gt;住所：佐伯市大字池田1712番地27&lt;br&gt;施設分類：高齢者福祉施設 &lt;br&gt;TEL：0972-24-3003&lt;br&gt;：種別：認知症対応共同生活介護(グループホーム　)&lt;br&gt;：事業者：(社福)双樹会&lt;br&gt;：&lt;br&gt;]]&gt;&lt;/description&gt;&lt;Style&gt;&lt;IconStyle&gt;&lt;color&gt;FFFFFFFF&lt;/color&gt;&lt;scale&gt;1&lt;/scale&gt;&lt;heading&gt;0&lt;/heading&gt;&lt;Icon&gt;&lt;href&gt;https://cyberjapandata.gsi.go.jp/portal/sys/v4/symbols/507.png&lt;/href&gt;&lt;/Icon&gt;&lt;/IconStyle&gt;&lt;/Style&gt;&lt;Point&gt;&lt;coordinates&gt;131.896672354265,32.9462613759114&lt;/coordinates&gt;&lt;/Point&gt;&lt;/Placemark&gt;</v>
      </c>
    </row>
    <row r="643" spans="1:51">
      <c r="A643" s="198">
        <v>638</v>
      </c>
      <c r="B643" s="211" t="s">
        <v>4978</v>
      </c>
      <c r="C643" s="4" t="str">
        <f t="shared" si="120"/>
        <v>名称：高福-104：グループホーム　やすらぎの家&lt;br&gt;住所：佐伯市蒲江大字蒲江浦3951番地&lt;br&gt;施設分類：高齢者福祉施設 &lt;br&gt;TEL：0972-42-0137&lt;br&gt;：種別：認知症対応共同生活介護(グループホーム　)&lt;br&gt;：事業者：(社福)正心会&lt;br&gt;：&lt;br&gt;</v>
      </c>
      <c r="D643" s="211"/>
      <c r="E643" s="245"/>
      <c r="F643" s="202" t="s">
        <v>4928</v>
      </c>
      <c r="G643" s="202">
        <v>32.8119672090872</v>
      </c>
      <c r="H643" s="202">
        <v>131.92501237420601</v>
      </c>
      <c r="I643" s="245" t="s">
        <v>3686</v>
      </c>
      <c r="J643" s="245" t="s">
        <v>3895</v>
      </c>
      <c r="K643" s="240" t="s">
        <v>1382</v>
      </c>
      <c r="L643" s="240" t="s">
        <v>3924</v>
      </c>
      <c r="M643" s="240" t="s">
        <v>3971</v>
      </c>
      <c r="N643" s="240"/>
      <c r="O643" s="4" t="s">
        <v>4344</v>
      </c>
      <c r="P643" s="246">
        <v>1</v>
      </c>
      <c r="Q643" s="246"/>
      <c r="R643" s="246" t="str">
        <f t="shared" si="117"/>
        <v>FFFFFFFF</v>
      </c>
      <c r="S643" s="202">
        <v>100</v>
      </c>
      <c r="T643" s="202">
        <v>100</v>
      </c>
      <c r="U643" s="202">
        <v>100</v>
      </c>
      <c r="V643" s="202">
        <v>100</v>
      </c>
      <c r="X643" s="242"/>
      <c r="Z643" s="239">
        <f t="shared" si="121"/>
        <v>0</v>
      </c>
      <c r="AA643" s="253" t="s">
        <v>4179</v>
      </c>
      <c r="AB643" s="265" t="str">
        <f t="shared" si="124"/>
        <v>高福-104：グループホーム　やすらぎの家</v>
      </c>
      <c r="AC643" s="254" t="s">
        <v>4194</v>
      </c>
      <c r="AD643" s="254" t="s">
        <v>4181</v>
      </c>
      <c r="AE643" s="254">
        <f t="shared" si="125"/>
        <v>0</v>
      </c>
      <c r="AF643" s="254" t="s">
        <v>4182</v>
      </c>
      <c r="AG643" s="254" t="s">
        <v>4183</v>
      </c>
      <c r="AH643" s="74" t="str">
        <f t="shared" si="126"/>
        <v>名称：高福-104：グループホーム　やすらぎの家&lt;br&gt;住所：佐伯市蒲江大字蒲江浦3951番地&lt;br&gt;施設分類：高齢者福祉施設 &lt;br&gt;TEL：0972-42-0137&lt;br&gt;：種別：認知症対応共同生活介護(グループホーム　)&lt;br&gt;：事業者：(社福)正心会&lt;br&gt;：&lt;br&gt;</v>
      </c>
      <c r="AI643" s="255" t="s">
        <v>4184</v>
      </c>
      <c r="AJ643" s="253" t="str">
        <f t="shared" si="118"/>
        <v>FFFFFFFF</v>
      </c>
      <c r="AK643" s="253" t="s">
        <v>4185</v>
      </c>
      <c r="AL643" s="265">
        <f t="shared" si="119"/>
        <v>1</v>
      </c>
      <c r="AM643" s="253" t="s">
        <v>4186</v>
      </c>
      <c r="AN643" s="253" t="s">
        <v>4187</v>
      </c>
      <c r="AO643" s="254">
        <f t="shared" si="122"/>
        <v>0</v>
      </c>
      <c r="AP643" s="253" t="s">
        <v>4188</v>
      </c>
      <c r="AQ643" s="74" t="str">
        <f t="shared" si="127"/>
        <v>https://cyberjapandata.gsi.go.jp/portal/sys/v4/symbols/507.png</v>
      </c>
      <c r="AR643" s="254" t="s">
        <v>4189</v>
      </c>
      <c r="AS643" s="254" t="s">
        <v>4190</v>
      </c>
      <c r="AT643" s="265">
        <f t="shared" si="128"/>
        <v>131.92501237420601</v>
      </c>
      <c r="AU643" s="254" t="s">
        <v>4191</v>
      </c>
      <c r="AV643" s="265">
        <f t="shared" si="129"/>
        <v>32.8119672090872</v>
      </c>
      <c r="AW643" s="254" t="s">
        <v>4192</v>
      </c>
      <c r="AX643" s="254" t="s">
        <v>4193</v>
      </c>
      <c r="AY643" s="244" t="str">
        <f t="shared" si="123"/>
        <v>&lt;Placemark&gt;&lt;name&gt;高福-104：グループホーム　やすらぎの家&lt;/name&gt;&lt;Snippet maxLines="0"&gt;&lt;/Snippet&gt;&lt;description&gt;&lt;![CDATA[名称：高福-104：グループホーム　やすらぎの家&lt;br&gt;住所：佐伯市蒲江大字蒲江浦3951番地&lt;br&gt;施設分類：高齢者福祉施設 &lt;br&gt;TEL：0972-42-0137&lt;br&gt;：種別：認知症対応共同生活介護(グループホーム　)&lt;br&gt;：事業者：(社福)正心会&lt;br&gt;：&lt;br&gt;]]&gt;&lt;/description&gt;&lt;Style&gt;&lt;IconStyle&gt;&lt;color&gt;FFFFFFFF&lt;/color&gt;&lt;scale&gt;1&lt;/scale&gt;&lt;heading&gt;0&lt;/heading&gt;&lt;Icon&gt;&lt;href&gt;https://cyberjapandata.gsi.go.jp/portal/sys/v4/symbols/507.png&lt;/href&gt;&lt;/Icon&gt;&lt;/IconStyle&gt;&lt;/Style&gt;&lt;Point&gt;&lt;coordinates&gt;131.925012374206,32.8119672090872&lt;/coordinates&gt;&lt;/Point&gt;&lt;/Placemark&gt;</v>
      </c>
    </row>
    <row r="644" spans="1:51">
      <c r="A644" s="198">
        <v>639</v>
      </c>
      <c r="B644" s="211" t="s">
        <v>4977</v>
      </c>
      <c r="C644" s="4" t="str">
        <f t="shared" si="120"/>
        <v>名称：高福-105：グループホーム　コスモなおかわ&lt;br&gt;住所：佐伯市直川横川508番地&lt;br&gt;施設分類：高齢者福祉施設 &lt;br&gt;TEL：0972-25-6622&lt;br&gt;：種別：認知症対応共同生活介護(グループホーム　)&lt;br&gt;：事業者：(有)ケアつかさ&lt;br&gt;：&lt;br&gt;</v>
      </c>
      <c r="D644" s="211"/>
      <c r="E644" s="245"/>
      <c r="F644" s="202" t="s">
        <v>4929</v>
      </c>
      <c r="G644" s="202">
        <v>32.890492304558997</v>
      </c>
      <c r="H644" s="202">
        <v>131.754066544859</v>
      </c>
      <c r="I644" s="245" t="s">
        <v>3686</v>
      </c>
      <c r="J644" s="245" t="s">
        <v>3896</v>
      </c>
      <c r="K644" s="240" t="s">
        <v>1383</v>
      </c>
      <c r="L644" s="240" t="s">
        <v>3924</v>
      </c>
      <c r="M644" s="240" t="s">
        <v>3939</v>
      </c>
      <c r="N644" s="240"/>
      <c r="O644" s="4" t="s">
        <v>4344</v>
      </c>
      <c r="P644" s="246">
        <v>1</v>
      </c>
      <c r="Q644" s="246"/>
      <c r="R644" s="246" t="str">
        <f t="shared" si="117"/>
        <v>FFFFFFFF</v>
      </c>
      <c r="S644" s="202">
        <v>100</v>
      </c>
      <c r="T644" s="202">
        <v>100</v>
      </c>
      <c r="U644" s="202">
        <v>100</v>
      </c>
      <c r="V644" s="202">
        <v>100</v>
      </c>
      <c r="X644" s="242"/>
      <c r="Z644" s="239">
        <f t="shared" si="121"/>
        <v>0</v>
      </c>
      <c r="AA644" s="253" t="s">
        <v>4179</v>
      </c>
      <c r="AB644" s="265" t="str">
        <f t="shared" si="124"/>
        <v>高福-105：グループホーム　コスモなおかわ</v>
      </c>
      <c r="AC644" s="254" t="s">
        <v>4194</v>
      </c>
      <c r="AD644" s="254" t="s">
        <v>4181</v>
      </c>
      <c r="AE644" s="254">
        <f t="shared" si="125"/>
        <v>0</v>
      </c>
      <c r="AF644" s="254" t="s">
        <v>4182</v>
      </c>
      <c r="AG644" s="254" t="s">
        <v>4183</v>
      </c>
      <c r="AH644" s="74" t="str">
        <f t="shared" si="126"/>
        <v>名称：高福-105：グループホーム　コスモなおかわ&lt;br&gt;住所：佐伯市直川横川508番地&lt;br&gt;施設分類：高齢者福祉施設 &lt;br&gt;TEL：0972-25-6622&lt;br&gt;：種別：認知症対応共同生活介護(グループホーム　)&lt;br&gt;：事業者：(有)ケアつかさ&lt;br&gt;：&lt;br&gt;</v>
      </c>
      <c r="AI644" s="255" t="s">
        <v>4184</v>
      </c>
      <c r="AJ644" s="253" t="str">
        <f t="shared" si="118"/>
        <v>FFFFFFFF</v>
      </c>
      <c r="AK644" s="253" t="s">
        <v>4185</v>
      </c>
      <c r="AL644" s="265">
        <f t="shared" si="119"/>
        <v>1</v>
      </c>
      <c r="AM644" s="253" t="s">
        <v>4186</v>
      </c>
      <c r="AN644" s="253" t="s">
        <v>4187</v>
      </c>
      <c r="AO644" s="254">
        <f t="shared" si="122"/>
        <v>0</v>
      </c>
      <c r="AP644" s="253" t="s">
        <v>4188</v>
      </c>
      <c r="AQ644" s="74" t="str">
        <f t="shared" si="127"/>
        <v>https://cyberjapandata.gsi.go.jp/portal/sys/v4/symbols/507.png</v>
      </c>
      <c r="AR644" s="254" t="s">
        <v>4189</v>
      </c>
      <c r="AS644" s="254" t="s">
        <v>4190</v>
      </c>
      <c r="AT644" s="265">
        <f t="shared" si="128"/>
        <v>131.754066544859</v>
      </c>
      <c r="AU644" s="254" t="s">
        <v>4191</v>
      </c>
      <c r="AV644" s="265">
        <f t="shared" si="129"/>
        <v>32.890492304558997</v>
      </c>
      <c r="AW644" s="254" t="s">
        <v>4192</v>
      </c>
      <c r="AX644" s="254" t="s">
        <v>4193</v>
      </c>
      <c r="AY644" s="244" t="str">
        <f t="shared" si="123"/>
        <v>&lt;Placemark&gt;&lt;name&gt;高福-105：グループホーム　コスモなおかわ&lt;/name&gt;&lt;Snippet maxLines="0"&gt;&lt;/Snippet&gt;&lt;description&gt;&lt;![CDATA[名称：高福-105：グループホーム　コスモなおかわ&lt;br&gt;住所：佐伯市直川横川508番地&lt;br&gt;施設分類：高齢者福祉施設 &lt;br&gt;TEL：0972-25-6622&lt;br&gt;：種別：認知症対応共同生活介護(グループホーム　)&lt;br&gt;：事業者：(有)ケアつかさ&lt;br&gt;：&lt;br&gt;]]&gt;&lt;/description&gt;&lt;Style&gt;&lt;IconStyle&gt;&lt;color&gt;FFFFFFFF&lt;/color&gt;&lt;scale&gt;1&lt;/scale&gt;&lt;heading&gt;0&lt;/heading&gt;&lt;Icon&gt;&lt;href&gt;https://cyberjapandata.gsi.go.jp/portal/sys/v4/symbols/507.png&lt;/href&gt;&lt;/Icon&gt;&lt;/IconStyle&gt;&lt;/Style&gt;&lt;Point&gt;&lt;coordinates&gt;131.754066544859,32.890492304559&lt;/coordinates&gt;&lt;/Point&gt;&lt;/Placemark&gt;</v>
      </c>
    </row>
    <row r="645" spans="1:51">
      <c r="A645" s="198">
        <v>640</v>
      </c>
      <c r="B645" s="211" t="s">
        <v>4976</v>
      </c>
      <c r="C645" s="4" t="str">
        <f t="shared" si="120"/>
        <v>名称：高福-106：グループホーム　白ゆり&lt;br&gt;住所：佐伯市木立字大野4887番地&lt;br&gt;施設分類：高齢者福祉施設 &lt;br&gt;TEL：0972-29-5020&lt;br&gt;：種別：認知症対応共同生活介護(グループホーム　)&lt;br&gt;：事業者：(有)白ゆり&lt;br&gt;：&lt;br&gt;</v>
      </c>
      <c r="D645" s="211"/>
      <c r="E645" s="245"/>
      <c r="F645" s="202" t="s">
        <v>4930</v>
      </c>
      <c r="G645" s="202">
        <v>32.925621894502498</v>
      </c>
      <c r="H645" s="202">
        <v>131.945467035012</v>
      </c>
      <c r="I645" s="245" t="s">
        <v>3686</v>
      </c>
      <c r="J645" s="245" t="s">
        <v>3897</v>
      </c>
      <c r="K645" s="240" t="s">
        <v>1329</v>
      </c>
      <c r="L645" s="240" t="s">
        <v>3924</v>
      </c>
      <c r="M645" s="240" t="s">
        <v>3935</v>
      </c>
      <c r="N645" s="240"/>
      <c r="O645" s="4" t="s">
        <v>4344</v>
      </c>
      <c r="P645" s="246">
        <v>1</v>
      </c>
      <c r="Q645" s="246"/>
      <c r="R645" s="246" t="str">
        <f t="shared" si="117"/>
        <v>FFFFFFFF</v>
      </c>
      <c r="S645" s="202">
        <v>100</v>
      </c>
      <c r="T645" s="202">
        <v>100</v>
      </c>
      <c r="U645" s="202">
        <v>100</v>
      </c>
      <c r="V645" s="202">
        <v>100</v>
      </c>
      <c r="X645" s="242"/>
      <c r="Z645" s="239">
        <f t="shared" si="121"/>
        <v>0</v>
      </c>
      <c r="AA645" s="253" t="s">
        <v>4179</v>
      </c>
      <c r="AB645" s="265" t="str">
        <f t="shared" si="124"/>
        <v>高福-106：グループホーム　白ゆり</v>
      </c>
      <c r="AC645" s="254" t="s">
        <v>4194</v>
      </c>
      <c r="AD645" s="254" t="s">
        <v>4181</v>
      </c>
      <c r="AE645" s="254">
        <f t="shared" si="125"/>
        <v>0</v>
      </c>
      <c r="AF645" s="254" t="s">
        <v>4182</v>
      </c>
      <c r="AG645" s="254" t="s">
        <v>4183</v>
      </c>
      <c r="AH645" s="74" t="str">
        <f t="shared" si="126"/>
        <v>名称：高福-106：グループホーム　白ゆり&lt;br&gt;住所：佐伯市木立字大野4887番地&lt;br&gt;施設分類：高齢者福祉施設 &lt;br&gt;TEL：0972-29-5020&lt;br&gt;：種別：認知症対応共同生活介護(グループホーム　)&lt;br&gt;：事業者：(有)白ゆり&lt;br&gt;：&lt;br&gt;</v>
      </c>
      <c r="AI645" s="255" t="s">
        <v>4184</v>
      </c>
      <c r="AJ645" s="253" t="str">
        <f t="shared" si="118"/>
        <v>FFFFFFFF</v>
      </c>
      <c r="AK645" s="253" t="s">
        <v>4185</v>
      </c>
      <c r="AL645" s="265">
        <f t="shared" si="119"/>
        <v>1</v>
      </c>
      <c r="AM645" s="253" t="s">
        <v>4186</v>
      </c>
      <c r="AN645" s="253" t="s">
        <v>4187</v>
      </c>
      <c r="AO645" s="254">
        <f t="shared" si="122"/>
        <v>0</v>
      </c>
      <c r="AP645" s="253" t="s">
        <v>4188</v>
      </c>
      <c r="AQ645" s="74" t="str">
        <f t="shared" si="127"/>
        <v>https://cyberjapandata.gsi.go.jp/portal/sys/v4/symbols/507.png</v>
      </c>
      <c r="AR645" s="254" t="s">
        <v>4189</v>
      </c>
      <c r="AS645" s="254" t="s">
        <v>4190</v>
      </c>
      <c r="AT645" s="265">
        <f t="shared" si="128"/>
        <v>131.945467035012</v>
      </c>
      <c r="AU645" s="254" t="s">
        <v>4191</v>
      </c>
      <c r="AV645" s="265">
        <f t="shared" si="129"/>
        <v>32.925621894502498</v>
      </c>
      <c r="AW645" s="254" t="s">
        <v>4192</v>
      </c>
      <c r="AX645" s="254" t="s">
        <v>4193</v>
      </c>
      <c r="AY645" s="244" t="str">
        <f t="shared" si="123"/>
        <v>&lt;Placemark&gt;&lt;name&gt;高福-106：グループホーム　白ゆり&lt;/name&gt;&lt;Snippet maxLines="0"&gt;&lt;/Snippet&gt;&lt;description&gt;&lt;![CDATA[名称：高福-106：グループホーム　白ゆり&lt;br&gt;住所：佐伯市木立字大野4887番地&lt;br&gt;施設分類：高齢者福祉施設 &lt;br&gt;TEL：0972-29-5020&lt;br&gt;：種別：認知症対応共同生活介護(グループホーム　)&lt;br&gt;：事業者：(有)白ゆり&lt;br&gt;：&lt;br&gt;]]&gt;&lt;/description&gt;&lt;Style&gt;&lt;IconStyle&gt;&lt;color&gt;FFFFFFFF&lt;/color&gt;&lt;scale&gt;1&lt;/scale&gt;&lt;heading&gt;0&lt;/heading&gt;&lt;Icon&gt;&lt;href&gt;https://cyberjapandata.gsi.go.jp/portal/sys/v4/symbols/507.png&lt;/href&gt;&lt;/Icon&gt;&lt;/IconStyle&gt;&lt;/Style&gt;&lt;Point&gt;&lt;coordinates&gt;131.945467035012,32.9256218945025&lt;/coordinates&gt;&lt;/Point&gt;&lt;/Placemark&gt;</v>
      </c>
    </row>
    <row r="646" spans="1:51">
      <c r="A646" s="198">
        <v>641</v>
      </c>
      <c r="B646" s="211" t="s">
        <v>4975</v>
      </c>
      <c r="C646" s="4" t="str">
        <f t="shared" si="120"/>
        <v>名称：高福-107：グループホーム　鶴見の太陽&lt;br&gt;住所：佐伯市鶴見大字沖松浦51&lt;br&gt;施設分類：高齢者福祉施設 &lt;br&gt;TEL：0972-33-1501&lt;br&gt;：種別：認知症対応共同生活介護(グループホーム　)&lt;br&gt;：事業者：(医)小寺会&lt;br&gt;：&lt;br&gt;</v>
      </c>
      <c r="D646" s="211"/>
      <c r="E646" s="202"/>
      <c r="F646" s="202" t="s">
        <v>4931</v>
      </c>
      <c r="G646" s="202">
        <v>32.941520191530799</v>
      </c>
      <c r="H646" s="202">
        <v>131.96238030144201</v>
      </c>
      <c r="I646" s="202" t="s">
        <v>3686</v>
      </c>
      <c r="J646" s="202" t="s">
        <v>3898</v>
      </c>
      <c r="K646" s="240" t="s">
        <v>1363</v>
      </c>
      <c r="L646" s="240" t="s">
        <v>3924</v>
      </c>
      <c r="M646" s="240" t="s">
        <v>3951</v>
      </c>
      <c r="N646" s="240"/>
      <c r="O646" s="4" t="s">
        <v>4344</v>
      </c>
      <c r="P646" s="246">
        <v>1</v>
      </c>
      <c r="Q646" s="246"/>
      <c r="R646" s="246" t="str">
        <f t="shared" ref="R646:R709" si="130">IF(OR(S646="",T646="",U646="",V646="")=TRUE,"ffffffff",DEC2HEX(S646/100*255,2)&amp;DEC2HEX(T646/100*255,2)&amp;DEC2HEX(U646/100*255,2)&amp;DEC2HEX(V646/100*255,2))</f>
        <v>FFFFFFFF</v>
      </c>
      <c r="S646" s="202">
        <v>100</v>
      </c>
      <c r="T646" s="202">
        <v>100</v>
      </c>
      <c r="U646" s="202">
        <v>100</v>
      </c>
      <c r="V646" s="202">
        <v>100</v>
      </c>
      <c r="X646" s="242"/>
      <c r="Z646" s="239">
        <f t="shared" si="121"/>
        <v>0</v>
      </c>
      <c r="AA646" s="253" t="s">
        <v>4179</v>
      </c>
      <c r="AB646" s="265" t="str">
        <f t="shared" si="124"/>
        <v>高福-107：グループホーム　鶴見の太陽</v>
      </c>
      <c r="AC646" s="254" t="s">
        <v>4194</v>
      </c>
      <c r="AD646" s="254" t="s">
        <v>4181</v>
      </c>
      <c r="AE646" s="254">
        <f t="shared" si="125"/>
        <v>0</v>
      </c>
      <c r="AF646" s="254" t="s">
        <v>4182</v>
      </c>
      <c r="AG646" s="254" t="s">
        <v>4183</v>
      </c>
      <c r="AH646" s="74" t="str">
        <f t="shared" si="126"/>
        <v>名称：高福-107：グループホーム　鶴見の太陽&lt;br&gt;住所：佐伯市鶴見大字沖松浦51&lt;br&gt;施設分類：高齢者福祉施設 &lt;br&gt;TEL：0972-33-1501&lt;br&gt;：種別：認知症対応共同生活介護(グループホーム　)&lt;br&gt;：事業者：(医)小寺会&lt;br&gt;：&lt;br&gt;</v>
      </c>
      <c r="AI646" s="255" t="s">
        <v>4184</v>
      </c>
      <c r="AJ646" s="253" t="str">
        <f t="shared" ref="AJ646:AJ709" si="131">R646</f>
        <v>FFFFFFFF</v>
      </c>
      <c r="AK646" s="253" t="s">
        <v>4185</v>
      </c>
      <c r="AL646" s="265">
        <f t="shared" ref="AL646:AL709" si="132">IF(OR(P646="",P646=0)=TRUE,1,P646)</f>
        <v>1</v>
      </c>
      <c r="AM646" s="253" t="s">
        <v>4186</v>
      </c>
      <c r="AN646" s="253" t="s">
        <v>4187</v>
      </c>
      <c r="AO646" s="254">
        <f t="shared" si="122"/>
        <v>0</v>
      </c>
      <c r="AP646" s="253" t="s">
        <v>4188</v>
      </c>
      <c r="AQ646" s="74" t="str">
        <f t="shared" si="127"/>
        <v>https://cyberjapandata.gsi.go.jp/portal/sys/v4/symbols/507.png</v>
      </c>
      <c r="AR646" s="254" t="s">
        <v>4189</v>
      </c>
      <c r="AS646" s="254" t="s">
        <v>4190</v>
      </c>
      <c r="AT646" s="265">
        <f t="shared" si="128"/>
        <v>131.96238030144201</v>
      </c>
      <c r="AU646" s="254" t="s">
        <v>4191</v>
      </c>
      <c r="AV646" s="265">
        <f t="shared" si="129"/>
        <v>32.941520191530799</v>
      </c>
      <c r="AW646" s="254" t="s">
        <v>4192</v>
      </c>
      <c r="AX646" s="254" t="s">
        <v>4193</v>
      </c>
      <c r="AY646" s="244" t="str">
        <f t="shared" si="123"/>
        <v>&lt;Placemark&gt;&lt;name&gt;高福-107：グループホーム　鶴見の太陽&lt;/name&gt;&lt;Snippet maxLines="0"&gt;&lt;/Snippet&gt;&lt;description&gt;&lt;![CDATA[名称：高福-107：グループホーム　鶴見の太陽&lt;br&gt;住所：佐伯市鶴見大字沖松浦51&lt;br&gt;施設分類：高齢者福祉施設 &lt;br&gt;TEL：0972-33-1501&lt;br&gt;：種別：認知症対応共同生活介護(グループホーム　)&lt;br&gt;：事業者：(医)小寺会&lt;br&gt;：&lt;br&gt;]]&gt;&lt;/description&gt;&lt;Style&gt;&lt;IconStyle&gt;&lt;color&gt;FFFFFFFF&lt;/color&gt;&lt;scale&gt;1&lt;/scale&gt;&lt;heading&gt;0&lt;/heading&gt;&lt;Icon&gt;&lt;href&gt;https://cyberjapandata.gsi.go.jp/portal/sys/v4/symbols/507.png&lt;/href&gt;&lt;/Icon&gt;&lt;/IconStyle&gt;&lt;/Style&gt;&lt;Point&gt;&lt;coordinates&gt;131.962380301442,32.9415201915308&lt;/coordinates&gt;&lt;/Point&gt;&lt;/Placemark&gt;</v>
      </c>
    </row>
    <row r="647" spans="1:51">
      <c r="A647" s="198">
        <v>642</v>
      </c>
      <c r="B647" s="211" t="s">
        <v>4974</v>
      </c>
      <c r="C647" s="4" t="str">
        <f t="shared" ref="C647:C710" si="133">B$5&amp;"："&amp;B647&amp;"&lt;br&gt;"&amp;J$5&amp;"："&amp;J647&amp;"&lt;br&gt;"&amp;I$5&amp;"："&amp;I647&amp;"&lt;br&gt;"&amp;K$5&amp;"："&amp;K647&amp;"&lt;br&gt;"&amp;L$5&amp;"："&amp;L647&amp;"&lt;br&gt;"&amp;M$5&amp;"："&amp;M647&amp;"&lt;br&gt;"&amp;N$5&amp;"："&amp;N647&amp;"&lt;br&gt;"</f>
        <v>名称：高福-108：グループホーム　ひだまり&lt;br&gt;住所：佐伯市鶴見大字地松浦1250番地&lt;br&gt;施設分類：高齢者福祉施設 &lt;br&gt;TEL：0972-33-0750&lt;br&gt;：種別：認知症対応共同生活介護(グループホーム　)&lt;br&gt;：事業者：(有)サン・ラポール鶴見&lt;br&gt;：&lt;br&gt;</v>
      </c>
      <c r="D647" s="211"/>
      <c r="E647" s="202"/>
      <c r="F647" s="202" t="s">
        <v>4932</v>
      </c>
      <c r="G647" s="202">
        <v>32.942154076437497</v>
      </c>
      <c r="H647" s="202">
        <v>131.957872493537</v>
      </c>
      <c r="I647" s="202" t="s">
        <v>3686</v>
      </c>
      <c r="J647" s="202" t="s">
        <v>3899</v>
      </c>
      <c r="K647" s="240" t="s">
        <v>1331</v>
      </c>
      <c r="L647" s="240" t="s">
        <v>3924</v>
      </c>
      <c r="M647" s="240" t="s">
        <v>3937</v>
      </c>
      <c r="N647" s="240"/>
      <c r="O647" s="4" t="s">
        <v>4344</v>
      </c>
      <c r="P647" s="246">
        <v>1</v>
      </c>
      <c r="Q647" s="246"/>
      <c r="R647" s="246" t="str">
        <f t="shared" si="130"/>
        <v>FFFFFFFF</v>
      </c>
      <c r="S647" s="202">
        <v>100</v>
      </c>
      <c r="T647" s="202">
        <v>100</v>
      </c>
      <c r="U647" s="202">
        <v>100</v>
      </c>
      <c r="V647" s="202">
        <v>100</v>
      </c>
      <c r="X647" s="242"/>
      <c r="Z647" s="239">
        <f t="shared" ref="Z647:Z710" si="134">IF(H647="",1,0)</f>
        <v>0</v>
      </c>
      <c r="AA647" s="253" t="s">
        <v>4179</v>
      </c>
      <c r="AB647" s="265" t="str">
        <f t="shared" si="124"/>
        <v>高福-108：グループホーム　ひだまり</v>
      </c>
      <c r="AC647" s="254" t="s">
        <v>4194</v>
      </c>
      <c r="AD647" s="254" t="s">
        <v>4181</v>
      </c>
      <c r="AE647" s="254">
        <f t="shared" si="125"/>
        <v>0</v>
      </c>
      <c r="AF647" s="254" t="s">
        <v>4182</v>
      </c>
      <c r="AG647" s="254" t="s">
        <v>4183</v>
      </c>
      <c r="AH647" s="74" t="str">
        <f t="shared" si="126"/>
        <v>名称：高福-108：グループホーム　ひだまり&lt;br&gt;住所：佐伯市鶴見大字地松浦1250番地&lt;br&gt;施設分類：高齢者福祉施設 &lt;br&gt;TEL：0972-33-0750&lt;br&gt;：種別：認知症対応共同生活介護(グループホーム　)&lt;br&gt;：事業者：(有)サン・ラポール鶴見&lt;br&gt;：&lt;br&gt;</v>
      </c>
      <c r="AI647" s="255" t="s">
        <v>4184</v>
      </c>
      <c r="AJ647" s="253" t="str">
        <f t="shared" si="131"/>
        <v>FFFFFFFF</v>
      </c>
      <c r="AK647" s="253" t="s">
        <v>4185</v>
      </c>
      <c r="AL647" s="265">
        <f t="shared" si="132"/>
        <v>1</v>
      </c>
      <c r="AM647" s="253" t="s">
        <v>4186</v>
      </c>
      <c r="AN647" s="253" t="s">
        <v>4187</v>
      </c>
      <c r="AO647" s="254">
        <f t="shared" ref="AO647:AO710" si="135">Q647</f>
        <v>0</v>
      </c>
      <c r="AP647" s="253" t="s">
        <v>4188</v>
      </c>
      <c r="AQ647" s="74" t="str">
        <f t="shared" si="127"/>
        <v>https://cyberjapandata.gsi.go.jp/portal/sys/v4/symbols/507.png</v>
      </c>
      <c r="AR647" s="254" t="s">
        <v>4189</v>
      </c>
      <c r="AS647" s="254" t="s">
        <v>4190</v>
      </c>
      <c r="AT647" s="265">
        <f t="shared" si="128"/>
        <v>131.957872493537</v>
      </c>
      <c r="AU647" s="254" t="s">
        <v>4191</v>
      </c>
      <c r="AV647" s="265">
        <f t="shared" si="129"/>
        <v>32.942154076437497</v>
      </c>
      <c r="AW647" s="254" t="s">
        <v>4192</v>
      </c>
      <c r="AX647" s="254" t="s">
        <v>4193</v>
      </c>
      <c r="AY647" s="244" t="str">
        <f t="shared" ref="AY647:AY710" si="136">IF(AB647=0,"",IF(Z647=1,CONCATENATE(AA647,AB647,AC647,AD647,AE647,AF647,AG647,AH647,AI647,AJ647,AK647,AL647,AM647,AN647,AO647,AP647,AQ647,AR647,AX647),CONCATENATE(AA647,AB647,AC647,AG647,AH647,AI647,AJ647,AK647,AL647,AM647,AN647,AO647,AP647,AQ647,AR647,AS647,AT647,AU647,AV647,AW647,AX647)))</f>
        <v>&lt;Placemark&gt;&lt;name&gt;高福-108：グループホーム　ひだまり&lt;/name&gt;&lt;Snippet maxLines="0"&gt;&lt;/Snippet&gt;&lt;description&gt;&lt;![CDATA[名称：高福-108：グループホーム　ひだまり&lt;br&gt;住所：佐伯市鶴見大字地松浦1250番地&lt;br&gt;施設分類：高齢者福祉施設 &lt;br&gt;TEL：0972-33-0750&lt;br&gt;：種別：認知症対応共同生活介護(グループホーム　)&lt;br&gt;：事業者：(有)サン・ラポール鶴見&lt;br&gt;：&lt;br&gt;]]&gt;&lt;/description&gt;&lt;Style&gt;&lt;IconStyle&gt;&lt;color&gt;FFFFFFFF&lt;/color&gt;&lt;scale&gt;1&lt;/scale&gt;&lt;heading&gt;0&lt;/heading&gt;&lt;Icon&gt;&lt;href&gt;https://cyberjapandata.gsi.go.jp/portal/sys/v4/symbols/507.png&lt;/href&gt;&lt;/Icon&gt;&lt;/IconStyle&gt;&lt;/Style&gt;&lt;Point&gt;&lt;coordinates&gt;131.957872493537,32.9421540764375&lt;/coordinates&gt;&lt;/Point&gt;&lt;/Placemark&gt;</v>
      </c>
    </row>
    <row r="648" spans="1:51">
      <c r="A648" s="198">
        <v>643</v>
      </c>
      <c r="B648" s="211" t="s">
        <v>4973</v>
      </c>
      <c r="C648" s="4" t="str">
        <f t="shared" si="133"/>
        <v>名称：高福-109：グループホーム　コスモやよい&lt;br&gt;住所：佐伯市弥生大字山梨子828番地&lt;br&gt;施設分類：高齢者福祉施設 &lt;br&gt;TEL：0972-46-3288&lt;br&gt;：種別：認知症対応共同生活介護(グループホーム　)&lt;br&gt;：事業者：(有)ケアつかさ&lt;br&gt;：&lt;br&gt;</v>
      </c>
      <c r="D648" s="211"/>
      <c r="E648" s="245"/>
      <c r="F648" s="202" t="s">
        <v>4933</v>
      </c>
      <c r="G648" s="202">
        <v>32.964784872785302</v>
      </c>
      <c r="H648" s="202">
        <v>131.81962823488701</v>
      </c>
      <c r="I648" s="245" t="s">
        <v>3686</v>
      </c>
      <c r="J648" s="245" t="s">
        <v>3900</v>
      </c>
      <c r="K648" s="240" t="s">
        <v>1384</v>
      </c>
      <c r="L648" s="240" t="s">
        <v>3924</v>
      </c>
      <c r="M648" s="240" t="s">
        <v>3939</v>
      </c>
      <c r="N648" s="240"/>
      <c r="O648" s="4" t="s">
        <v>4344</v>
      </c>
      <c r="P648" s="246">
        <v>1</v>
      </c>
      <c r="Q648" s="246"/>
      <c r="R648" s="246" t="str">
        <f t="shared" si="130"/>
        <v>FFFFFFFF</v>
      </c>
      <c r="S648" s="202">
        <v>100</v>
      </c>
      <c r="T648" s="202">
        <v>100</v>
      </c>
      <c r="U648" s="202">
        <v>100</v>
      </c>
      <c r="V648" s="202">
        <v>100</v>
      </c>
      <c r="X648" s="242"/>
      <c r="Z648" s="239">
        <f t="shared" si="134"/>
        <v>0</v>
      </c>
      <c r="AA648" s="253" t="s">
        <v>4179</v>
      </c>
      <c r="AB648" s="265" t="str">
        <f t="shared" ref="AB648:AB711" si="137">B648</f>
        <v>高福-109：グループホーム　コスモやよい</v>
      </c>
      <c r="AC648" s="254" t="s">
        <v>4194</v>
      </c>
      <c r="AD648" s="254" t="s">
        <v>4181</v>
      </c>
      <c r="AE648" s="254">
        <f t="shared" ref="AE648:AE711" si="138">D648</f>
        <v>0</v>
      </c>
      <c r="AF648" s="254" t="s">
        <v>4182</v>
      </c>
      <c r="AG648" s="254" t="s">
        <v>4183</v>
      </c>
      <c r="AH648" s="74" t="str">
        <f t="shared" ref="AH648:AH711" si="139">C648</f>
        <v>名称：高福-109：グループホーム　コスモやよい&lt;br&gt;住所：佐伯市弥生大字山梨子828番地&lt;br&gt;施設分類：高齢者福祉施設 &lt;br&gt;TEL：0972-46-3288&lt;br&gt;：種別：認知症対応共同生活介護(グループホーム　)&lt;br&gt;：事業者：(有)ケアつかさ&lt;br&gt;：&lt;br&gt;</v>
      </c>
      <c r="AI648" s="255" t="s">
        <v>4184</v>
      </c>
      <c r="AJ648" s="253" t="str">
        <f t="shared" si="131"/>
        <v>FFFFFFFF</v>
      </c>
      <c r="AK648" s="253" t="s">
        <v>4185</v>
      </c>
      <c r="AL648" s="265">
        <f t="shared" si="132"/>
        <v>1</v>
      </c>
      <c r="AM648" s="253" t="s">
        <v>4186</v>
      </c>
      <c r="AN648" s="253" t="s">
        <v>4187</v>
      </c>
      <c r="AO648" s="254">
        <f t="shared" si="135"/>
        <v>0</v>
      </c>
      <c r="AP648" s="253" t="s">
        <v>4188</v>
      </c>
      <c r="AQ648" s="74" t="str">
        <f t="shared" ref="AQ648:AQ711" si="140">O648</f>
        <v>https://cyberjapandata.gsi.go.jp/portal/sys/v4/symbols/507.png</v>
      </c>
      <c r="AR648" s="254" t="s">
        <v>4189</v>
      </c>
      <c r="AS648" s="254" t="s">
        <v>4190</v>
      </c>
      <c r="AT648" s="265">
        <f t="shared" ref="AT648:AT711" si="141">H648</f>
        <v>131.81962823488701</v>
      </c>
      <c r="AU648" s="254" t="s">
        <v>4191</v>
      </c>
      <c r="AV648" s="265">
        <f t="shared" ref="AV648:AV711" si="142">G648</f>
        <v>32.964784872785302</v>
      </c>
      <c r="AW648" s="254" t="s">
        <v>4192</v>
      </c>
      <c r="AX648" s="254" t="s">
        <v>4193</v>
      </c>
      <c r="AY648" s="244" t="str">
        <f t="shared" si="136"/>
        <v>&lt;Placemark&gt;&lt;name&gt;高福-109：グループホーム　コスモやよい&lt;/name&gt;&lt;Snippet maxLines="0"&gt;&lt;/Snippet&gt;&lt;description&gt;&lt;![CDATA[名称：高福-109：グループホーム　コスモやよい&lt;br&gt;住所：佐伯市弥生大字山梨子828番地&lt;br&gt;施設分類：高齢者福祉施設 &lt;br&gt;TEL：0972-46-3288&lt;br&gt;：種別：認知症対応共同生活介護(グループホーム　)&lt;br&gt;：事業者：(有)ケアつかさ&lt;br&gt;：&lt;br&gt;]]&gt;&lt;/description&gt;&lt;Style&gt;&lt;IconStyle&gt;&lt;color&gt;FFFFFFFF&lt;/color&gt;&lt;scale&gt;1&lt;/scale&gt;&lt;heading&gt;0&lt;/heading&gt;&lt;Icon&gt;&lt;href&gt;https://cyberjapandata.gsi.go.jp/portal/sys/v4/symbols/507.png&lt;/href&gt;&lt;/Icon&gt;&lt;/IconStyle&gt;&lt;/Style&gt;&lt;Point&gt;&lt;coordinates&gt;131.819628234887,32.9647848727853&lt;/coordinates&gt;&lt;/Point&gt;&lt;/Placemark&gt;</v>
      </c>
    </row>
    <row r="649" spans="1:51">
      <c r="A649" s="198">
        <v>644</v>
      </c>
      <c r="B649" s="211" t="s">
        <v>4972</v>
      </c>
      <c r="C649" s="4" t="str">
        <f t="shared" si="133"/>
        <v>名称：高福-110：みどりの郷こんね&lt;br&gt;住所：佐伯市弥生大字床木3番地1&lt;br&gt;施設分類：高齢者福祉施設 &lt;br&gt;TEL：0972-46-5508&lt;br&gt;：種別：認知症対応共同生活介護(グループホーム　)&lt;br&gt;：事業者：(株)やよい会&lt;br&gt;：&lt;br&gt;</v>
      </c>
      <c r="D649" s="211"/>
      <c r="E649" s="245"/>
      <c r="F649" s="202" t="s">
        <v>4934</v>
      </c>
      <c r="G649" s="202">
        <v>32.9832136039131</v>
      </c>
      <c r="H649" s="202">
        <v>131.85640382990499</v>
      </c>
      <c r="I649" s="245" t="s">
        <v>3686</v>
      </c>
      <c r="J649" s="245" t="s">
        <v>3901</v>
      </c>
      <c r="K649" s="240" t="s">
        <v>1385</v>
      </c>
      <c r="L649" s="240" t="s">
        <v>3924</v>
      </c>
      <c r="M649" s="240" t="s">
        <v>3972</v>
      </c>
      <c r="N649" s="240"/>
      <c r="O649" s="4" t="s">
        <v>4344</v>
      </c>
      <c r="P649" s="246">
        <v>1</v>
      </c>
      <c r="Q649" s="246"/>
      <c r="R649" s="246" t="str">
        <f t="shared" si="130"/>
        <v>FFFFFFFF</v>
      </c>
      <c r="S649" s="202">
        <v>100</v>
      </c>
      <c r="T649" s="202">
        <v>100</v>
      </c>
      <c r="U649" s="202">
        <v>100</v>
      </c>
      <c r="V649" s="202">
        <v>100</v>
      </c>
      <c r="X649" s="242"/>
      <c r="Z649" s="239">
        <f t="shared" si="134"/>
        <v>0</v>
      </c>
      <c r="AA649" s="253" t="s">
        <v>4179</v>
      </c>
      <c r="AB649" s="265" t="str">
        <f t="shared" si="137"/>
        <v>高福-110：みどりの郷こんね</v>
      </c>
      <c r="AC649" s="254" t="s">
        <v>4194</v>
      </c>
      <c r="AD649" s="254" t="s">
        <v>4181</v>
      </c>
      <c r="AE649" s="254">
        <f t="shared" si="138"/>
        <v>0</v>
      </c>
      <c r="AF649" s="254" t="s">
        <v>4182</v>
      </c>
      <c r="AG649" s="254" t="s">
        <v>4183</v>
      </c>
      <c r="AH649" s="74" t="str">
        <f t="shared" si="139"/>
        <v>名称：高福-110：みどりの郷こんね&lt;br&gt;住所：佐伯市弥生大字床木3番地1&lt;br&gt;施設分類：高齢者福祉施設 &lt;br&gt;TEL：0972-46-5508&lt;br&gt;：種別：認知症対応共同生活介護(グループホーム　)&lt;br&gt;：事業者：(株)やよい会&lt;br&gt;：&lt;br&gt;</v>
      </c>
      <c r="AI649" s="255" t="s">
        <v>4184</v>
      </c>
      <c r="AJ649" s="253" t="str">
        <f t="shared" si="131"/>
        <v>FFFFFFFF</v>
      </c>
      <c r="AK649" s="253" t="s">
        <v>4185</v>
      </c>
      <c r="AL649" s="265">
        <f t="shared" si="132"/>
        <v>1</v>
      </c>
      <c r="AM649" s="253" t="s">
        <v>4186</v>
      </c>
      <c r="AN649" s="253" t="s">
        <v>4187</v>
      </c>
      <c r="AO649" s="254">
        <f t="shared" si="135"/>
        <v>0</v>
      </c>
      <c r="AP649" s="253" t="s">
        <v>4188</v>
      </c>
      <c r="AQ649" s="74" t="str">
        <f t="shared" si="140"/>
        <v>https://cyberjapandata.gsi.go.jp/portal/sys/v4/symbols/507.png</v>
      </c>
      <c r="AR649" s="254" t="s">
        <v>4189</v>
      </c>
      <c r="AS649" s="254" t="s">
        <v>4190</v>
      </c>
      <c r="AT649" s="265">
        <f t="shared" si="141"/>
        <v>131.85640382990499</v>
      </c>
      <c r="AU649" s="254" t="s">
        <v>4191</v>
      </c>
      <c r="AV649" s="265">
        <f t="shared" si="142"/>
        <v>32.9832136039131</v>
      </c>
      <c r="AW649" s="254" t="s">
        <v>4192</v>
      </c>
      <c r="AX649" s="254" t="s">
        <v>4193</v>
      </c>
      <c r="AY649" s="244" t="str">
        <f t="shared" si="136"/>
        <v>&lt;Placemark&gt;&lt;name&gt;高福-110：みどりの郷こんね&lt;/name&gt;&lt;Snippet maxLines="0"&gt;&lt;/Snippet&gt;&lt;description&gt;&lt;![CDATA[名称：高福-110：みどりの郷こんね&lt;br&gt;住所：佐伯市弥生大字床木3番地1&lt;br&gt;施設分類：高齢者福祉施設 &lt;br&gt;TEL：0972-46-5508&lt;br&gt;：種別：認知症対応共同生活介護(グループホーム　)&lt;br&gt;：事業者：(株)やよい会&lt;br&gt;：&lt;br&gt;]]&gt;&lt;/description&gt;&lt;Style&gt;&lt;IconStyle&gt;&lt;color&gt;FFFFFFFF&lt;/color&gt;&lt;scale&gt;1&lt;/scale&gt;&lt;heading&gt;0&lt;/heading&gt;&lt;Icon&gt;&lt;href&gt;https://cyberjapandata.gsi.go.jp/portal/sys/v4/symbols/507.png&lt;/href&gt;&lt;/Icon&gt;&lt;/IconStyle&gt;&lt;/Style&gt;&lt;Point&gt;&lt;coordinates&gt;131.856403829905,32.9832136039131&lt;/coordinates&gt;&lt;/Point&gt;&lt;/Placemark&gt;</v>
      </c>
    </row>
    <row r="650" spans="1:51">
      <c r="A650" s="198">
        <v>645</v>
      </c>
      <c r="B650" s="211" t="s">
        <v>4971</v>
      </c>
      <c r="C650" s="4" t="str">
        <f t="shared" si="133"/>
        <v>名称：高福-111：みどりの郷　ほんじょう&lt;br&gt;住所：佐伯市本匠大字笠掛1589番地1&lt;br&gt;施設分類：高齢者福祉施設 &lt;br&gt;TEL：0972-56-5000&lt;br&gt;：種別：認知症対応共同生活介護(グループホーム　)&lt;br&gt;：事業者：(株)ほんじょう会&lt;br&gt;：&lt;br&gt;</v>
      </c>
      <c r="D650" s="211"/>
      <c r="E650" s="202"/>
      <c r="F650" s="202" t="s">
        <v>4935</v>
      </c>
      <c r="G650" s="202">
        <v>32.953753144031303</v>
      </c>
      <c r="H650" s="202">
        <v>131.79978272169501</v>
      </c>
      <c r="I650" s="202" t="s">
        <v>3686</v>
      </c>
      <c r="J650" s="202" t="s">
        <v>3877</v>
      </c>
      <c r="K650" s="240" t="s">
        <v>1386</v>
      </c>
      <c r="L650" s="240" t="s">
        <v>3924</v>
      </c>
      <c r="M650" s="240" t="s">
        <v>3957</v>
      </c>
      <c r="N650" s="240"/>
      <c r="O650" s="4" t="s">
        <v>4344</v>
      </c>
      <c r="P650" s="246">
        <v>1</v>
      </c>
      <c r="Q650" s="246"/>
      <c r="R650" s="246" t="str">
        <f t="shared" si="130"/>
        <v>FFFFFFFF</v>
      </c>
      <c r="S650" s="202">
        <v>100</v>
      </c>
      <c r="T650" s="202">
        <v>100</v>
      </c>
      <c r="U650" s="202">
        <v>100</v>
      </c>
      <c r="V650" s="202">
        <v>100</v>
      </c>
      <c r="X650" s="242"/>
      <c r="Z650" s="239">
        <f t="shared" si="134"/>
        <v>0</v>
      </c>
      <c r="AA650" s="253" t="s">
        <v>4179</v>
      </c>
      <c r="AB650" s="265" t="str">
        <f t="shared" si="137"/>
        <v>高福-111：みどりの郷　ほんじょう</v>
      </c>
      <c r="AC650" s="254" t="s">
        <v>4194</v>
      </c>
      <c r="AD650" s="254" t="s">
        <v>4181</v>
      </c>
      <c r="AE650" s="254">
        <f t="shared" si="138"/>
        <v>0</v>
      </c>
      <c r="AF650" s="254" t="s">
        <v>4182</v>
      </c>
      <c r="AG650" s="254" t="s">
        <v>4183</v>
      </c>
      <c r="AH650" s="74" t="str">
        <f t="shared" si="139"/>
        <v>名称：高福-111：みどりの郷　ほんじょう&lt;br&gt;住所：佐伯市本匠大字笠掛1589番地1&lt;br&gt;施設分類：高齢者福祉施設 &lt;br&gt;TEL：0972-56-5000&lt;br&gt;：種別：認知症対応共同生活介護(グループホーム　)&lt;br&gt;：事業者：(株)ほんじょう会&lt;br&gt;：&lt;br&gt;</v>
      </c>
      <c r="AI650" s="255" t="s">
        <v>4184</v>
      </c>
      <c r="AJ650" s="253" t="str">
        <f t="shared" si="131"/>
        <v>FFFFFFFF</v>
      </c>
      <c r="AK650" s="253" t="s">
        <v>4185</v>
      </c>
      <c r="AL650" s="265">
        <f t="shared" si="132"/>
        <v>1</v>
      </c>
      <c r="AM650" s="253" t="s">
        <v>4186</v>
      </c>
      <c r="AN650" s="253" t="s">
        <v>4187</v>
      </c>
      <c r="AO650" s="254">
        <f t="shared" si="135"/>
        <v>0</v>
      </c>
      <c r="AP650" s="253" t="s">
        <v>4188</v>
      </c>
      <c r="AQ650" s="74" t="str">
        <f t="shared" si="140"/>
        <v>https://cyberjapandata.gsi.go.jp/portal/sys/v4/symbols/507.png</v>
      </c>
      <c r="AR650" s="254" t="s">
        <v>4189</v>
      </c>
      <c r="AS650" s="254" t="s">
        <v>4190</v>
      </c>
      <c r="AT650" s="265">
        <f t="shared" si="141"/>
        <v>131.79978272169501</v>
      </c>
      <c r="AU650" s="254" t="s">
        <v>4191</v>
      </c>
      <c r="AV650" s="265">
        <f t="shared" si="142"/>
        <v>32.953753144031303</v>
      </c>
      <c r="AW650" s="254" t="s">
        <v>4192</v>
      </c>
      <c r="AX650" s="254" t="s">
        <v>4193</v>
      </c>
      <c r="AY650" s="244" t="str">
        <f t="shared" si="136"/>
        <v>&lt;Placemark&gt;&lt;name&gt;高福-111：みどりの郷　ほんじょう&lt;/name&gt;&lt;Snippet maxLines="0"&gt;&lt;/Snippet&gt;&lt;description&gt;&lt;![CDATA[名称：高福-111：みどりの郷　ほんじょう&lt;br&gt;住所：佐伯市本匠大字笠掛1589番地1&lt;br&gt;施設分類：高齢者福祉施設 &lt;br&gt;TEL：0972-56-5000&lt;br&gt;：種別：認知症対応共同生活介護(グループホーム　)&lt;br&gt;：事業者：(株)ほんじょう会&lt;br&gt;：&lt;br&gt;]]&gt;&lt;/description&gt;&lt;Style&gt;&lt;IconStyle&gt;&lt;color&gt;FFFFFFFF&lt;/color&gt;&lt;scale&gt;1&lt;/scale&gt;&lt;heading&gt;0&lt;/heading&gt;&lt;Icon&gt;&lt;href&gt;https://cyberjapandata.gsi.go.jp/portal/sys/v4/symbols/507.png&lt;/href&gt;&lt;/Icon&gt;&lt;/IconStyle&gt;&lt;/Style&gt;&lt;Point&gt;&lt;coordinates&gt;131.799782721695,32.9537531440313&lt;/coordinates&gt;&lt;/Point&gt;&lt;/Placemark&gt;</v>
      </c>
    </row>
    <row r="651" spans="1:51">
      <c r="A651" s="198">
        <v>646</v>
      </c>
      <c r="B651" s="211" t="s">
        <v>4970</v>
      </c>
      <c r="C651" s="4" t="str">
        <f t="shared" si="133"/>
        <v>名称：高福-112：さいき長寿苑そよ風&lt;br&gt;住所：佐伯市鶴岡西町2丁目269番地&lt;br&gt;施設分類：高齢者福祉施設 &lt;br&gt;TEL：0972-20-5218&lt;br&gt;：種別：認知症対応共同生活介護(グループホーム　)&lt;br&gt;：事業者：(株)ユニマット　リタイアメント・コミュニティ&lt;br&gt;：&lt;br&gt;</v>
      </c>
      <c r="D651" s="211"/>
      <c r="E651" s="202"/>
      <c r="F651" s="202" t="s">
        <v>4936</v>
      </c>
      <c r="G651" s="202">
        <v>32.958308283197802</v>
      </c>
      <c r="H651" s="202">
        <v>131.86434156548401</v>
      </c>
      <c r="I651" s="202" t="s">
        <v>3686</v>
      </c>
      <c r="J651" s="202" t="s">
        <v>3902</v>
      </c>
      <c r="K651" s="240" t="s">
        <v>1351</v>
      </c>
      <c r="L651" s="240" t="s">
        <v>3924</v>
      </c>
      <c r="M651" s="240" t="s">
        <v>3955</v>
      </c>
      <c r="N651" s="240"/>
      <c r="O651" s="4" t="s">
        <v>4344</v>
      </c>
      <c r="P651" s="246">
        <v>1</v>
      </c>
      <c r="Q651" s="246"/>
      <c r="R651" s="246" t="str">
        <f t="shared" si="130"/>
        <v>FFFFFFFF</v>
      </c>
      <c r="S651" s="202">
        <v>100</v>
      </c>
      <c r="T651" s="202">
        <v>100</v>
      </c>
      <c r="U651" s="202">
        <v>100</v>
      </c>
      <c r="V651" s="202">
        <v>100</v>
      </c>
      <c r="X651" s="242"/>
      <c r="Z651" s="239">
        <f t="shared" si="134"/>
        <v>0</v>
      </c>
      <c r="AA651" s="253" t="s">
        <v>4179</v>
      </c>
      <c r="AB651" s="265" t="str">
        <f t="shared" si="137"/>
        <v>高福-112：さいき長寿苑そよ風</v>
      </c>
      <c r="AC651" s="254" t="s">
        <v>4194</v>
      </c>
      <c r="AD651" s="254" t="s">
        <v>4181</v>
      </c>
      <c r="AE651" s="254">
        <f t="shared" si="138"/>
        <v>0</v>
      </c>
      <c r="AF651" s="254" t="s">
        <v>4182</v>
      </c>
      <c r="AG651" s="254" t="s">
        <v>4183</v>
      </c>
      <c r="AH651" s="74" t="str">
        <f t="shared" si="139"/>
        <v>名称：高福-112：さいき長寿苑そよ風&lt;br&gt;住所：佐伯市鶴岡西町2丁目269番地&lt;br&gt;施設分類：高齢者福祉施設 &lt;br&gt;TEL：0972-20-5218&lt;br&gt;：種別：認知症対応共同生活介護(グループホーム　)&lt;br&gt;：事業者：(株)ユニマット　リタイアメント・コミュニティ&lt;br&gt;：&lt;br&gt;</v>
      </c>
      <c r="AI651" s="255" t="s">
        <v>4184</v>
      </c>
      <c r="AJ651" s="253" t="str">
        <f t="shared" si="131"/>
        <v>FFFFFFFF</v>
      </c>
      <c r="AK651" s="253" t="s">
        <v>4185</v>
      </c>
      <c r="AL651" s="265">
        <f t="shared" si="132"/>
        <v>1</v>
      </c>
      <c r="AM651" s="253" t="s">
        <v>4186</v>
      </c>
      <c r="AN651" s="253" t="s">
        <v>4187</v>
      </c>
      <c r="AO651" s="254">
        <f t="shared" si="135"/>
        <v>0</v>
      </c>
      <c r="AP651" s="253" t="s">
        <v>4188</v>
      </c>
      <c r="AQ651" s="74" t="str">
        <f t="shared" si="140"/>
        <v>https://cyberjapandata.gsi.go.jp/portal/sys/v4/symbols/507.png</v>
      </c>
      <c r="AR651" s="254" t="s">
        <v>4189</v>
      </c>
      <c r="AS651" s="254" t="s">
        <v>4190</v>
      </c>
      <c r="AT651" s="265">
        <f t="shared" si="141"/>
        <v>131.86434156548401</v>
      </c>
      <c r="AU651" s="254" t="s">
        <v>4191</v>
      </c>
      <c r="AV651" s="265">
        <f t="shared" si="142"/>
        <v>32.958308283197802</v>
      </c>
      <c r="AW651" s="254" t="s">
        <v>4192</v>
      </c>
      <c r="AX651" s="254" t="s">
        <v>4193</v>
      </c>
      <c r="AY651" s="244" t="str">
        <f t="shared" si="136"/>
        <v>&lt;Placemark&gt;&lt;name&gt;高福-112：さいき長寿苑そよ風&lt;/name&gt;&lt;Snippet maxLines="0"&gt;&lt;/Snippet&gt;&lt;description&gt;&lt;![CDATA[名称：高福-112：さいき長寿苑そよ風&lt;br&gt;住所：佐伯市鶴岡西町2丁目269番地&lt;br&gt;施設分類：高齢者福祉施設 &lt;br&gt;TEL：0972-20-5218&lt;br&gt;：種別：認知症対応共同生活介護(グループホーム　)&lt;br&gt;：事業者：(株)ユニマット　リタイアメント・コミュニティ&lt;br&gt;：&lt;br&gt;]]&gt;&lt;/description&gt;&lt;Style&gt;&lt;IconStyle&gt;&lt;color&gt;FFFFFFFF&lt;/color&gt;&lt;scale&gt;1&lt;/scale&gt;&lt;heading&gt;0&lt;/heading&gt;&lt;Icon&gt;&lt;href&gt;https://cyberjapandata.gsi.go.jp/portal/sys/v4/symbols/507.png&lt;/href&gt;&lt;/Icon&gt;&lt;/IconStyle&gt;&lt;/Style&gt;&lt;Point&gt;&lt;coordinates&gt;131.864341565484,32.9583082831978&lt;/coordinates&gt;&lt;/Point&gt;&lt;/Placemark&gt;</v>
      </c>
    </row>
    <row r="652" spans="1:51">
      <c r="A652" s="198">
        <v>647</v>
      </c>
      <c r="B652" s="211" t="s">
        <v>4969</v>
      </c>
      <c r="C652" s="4" t="str">
        <f t="shared" si="133"/>
        <v>名称：高福-113：グループホーム　河内やすらぎの家&lt;br&gt;住所：佐伯市蒲江大字蒲江浦3951番地&lt;br&gt;施設分類：高齢者福祉施設 &lt;br&gt;TEL：0972-25-6622&lt;br&gt;：種別：認知症対応共同生活介護(グループホーム　)&lt;br&gt;：事業者：(社福)正心会&lt;br&gt;：&lt;br&gt;</v>
      </c>
      <c r="D652" s="211"/>
      <c r="E652" s="202"/>
      <c r="F652" s="202" t="s">
        <v>4937</v>
      </c>
      <c r="G652" s="202">
        <v>32.811766778661401</v>
      </c>
      <c r="H652" s="202">
        <v>131.92496543138901</v>
      </c>
      <c r="I652" s="202" t="s">
        <v>3686</v>
      </c>
      <c r="J652" s="202" t="s">
        <v>3895</v>
      </c>
      <c r="K652" s="240" t="s">
        <v>1383</v>
      </c>
      <c r="L652" s="240" t="s">
        <v>3924</v>
      </c>
      <c r="M652" s="240" t="s">
        <v>3971</v>
      </c>
      <c r="N652" s="240"/>
      <c r="O652" s="4" t="s">
        <v>4344</v>
      </c>
      <c r="P652" s="246">
        <v>1</v>
      </c>
      <c r="Q652" s="246"/>
      <c r="R652" s="246" t="str">
        <f t="shared" si="130"/>
        <v>FFFFFFFF</v>
      </c>
      <c r="S652" s="202">
        <v>100</v>
      </c>
      <c r="T652" s="202">
        <v>100</v>
      </c>
      <c r="U652" s="202">
        <v>100</v>
      </c>
      <c r="V652" s="202">
        <v>100</v>
      </c>
      <c r="X652" s="242"/>
      <c r="Z652" s="239">
        <f t="shared" si="134"/>
        <v>0</v>
      </c>
      <c r="AA652" s="253" t="s">
        <v>4179</v>
      </c>
      <c r="AB652" s="265" t="str">
        <f t="shared" si="137"/>
        <v>高福-113：グループホーム　河内やすらぎの家</v>
      </c>
      <c r="AC652" s="254" t="s">
        <v>4194</v>
      </c>
      <c r="AD652" s="254" t="s">
        <v>4181</v>
      </c>
      <c r="AE652" s="254">
        <f t="shared" si="138"/>
        <v>0</v>
      </c>
      <c r="AF652" s="254" t="s">
        <v>4182</v>
      </c>
      <c r="AG652" s="254" t="s">
        <v>4183</v>
      </c>
      <c r="AH652" s="74" t="str">
        <f t="shared" si="139"/>
        <v>名称：高福-113：グループホーム　河内やすらぎの家&lt;br&gt;住所：佐伯市蒲江大字蒲江浦3951番地&lt;br&gt;施設分類：高齢者福祉施設 &lt;br&gt;TEL：0972-25-6622&lt;br&gt;：種別：認知症対応共同生活介護(グループホーム　)&lt;br&gt;：事業者：(社福)正心会&lt;br&gt;：&lt;br&gt;</v>
      </c>
      <c r="AI652" s="255" t="s">
        <v>4184</v>
      </c>
      <c r="AJ652" s="253" t="str">
        <f t="shared" si="131"/>
        <v>FFFFFFFF</v>
      </c>
      <c r="AK652" s="253" t="s">
        <v>4185</v>
      </c>
      <c r="AL652" s="265">
        <f t="shared" si="132"/>
        <v>1</v>
      </c>
      <c r="AM652" s="253" t="s">
        <v>4186</v>
      </c>
      <c r="AN652" s="253" t="s">
        <v>4187</v>
      </c>
      <c r="AO652" s="254">
        <f t="shared" si="135"/>
        <v>0</v>
      </c>
      <c r="AP652" s="253" t="s">
        <v>4188</v>
      </c>
      <c r="AQ652" s="74" t="str">
        <f t="shared" si="140"/>
        <v>https://cyberjapandata.gsi.go.jp/portal/sys/v4/symbols/507.png</v>
      </c>
      <c r="AR652" s="254" t="s">
        <v>4189</v>
      </c>
      <c r="AS652" s="254" t="s">
        <v>4190</v>
      </c>
      <c r="AT652" s="265">
        <f t="shared" si="141"/>
        <v>131.92496543138901</v>
      </c>
      <c r="AU652" s="254" t="s">
        <v>4191</v>
      </c>
      <c r="AV652" s="265">
        <f t="shared" si="142"/>
        <v>32.811766778661401</v>
      </c>
      <c r="AW652" s="254" t="s">
        <v>4192</v>
      </c>
      <c r="AX652" s="254" t="s">
        <v>4193</v>
      </c>
      <c r="AY652" s="244" t="str">
        <f t="shared" si="136"/>
        <v>&lt;Placemark&gt;&lt;name&gt;高福-113：グループホーム　河内やすらぎの家&lt;/name&gt;&lt;Snippet maxLines="0"&gt;&lt;/Snippet&gt;&lt;description&gt;&lt;![CDATA[名称：高福-113：グループホーム　河内やすらぎの家&lt;br&gt;住所：佐伯市蒲江大字蒲江浦3951番地&lt;br&gt;施設分類：高齢者福祉施設 &lt;br&gt;TEL：0972-25-6622&lt;br&gt;：種別：認知症対応共同生活介護(グループホーム　)&lt;br&gt;：事業者：(社福)正心会&lt;br&gt;：&lt;br&gt;]]&gt;&lt;/description&gt;&lt;Style&gt;&lt;IconStyle&gt;&lt;color&gt;FFFFFFFF&lt;/color&gt;&lt;scale&gt;1&lt;/scale&gt;&lt;heading&gt;0&lt;/heading&gt;&lt;Icon&gt;&lt;href&gt;https://cyberjapandata.gsi.go.jp/portal/sys/v4/symbols/507.png&lt;/href&gt;&lt;/Icon&gt;&lt;/IconStyle&gt;&lt;/Style&gt;&lt;Point&gt;&lt;coordinates&gt;131.924965431389,32.8117667786614&lt;/coordinates&gt;&lt;/Point&gt;&lt;/Placemark&gt;</v>
      </c>
    </row>
    <row r="653" spans="1:51">
      <c r="A653" s="198">
        <v>648</v>
      </c>
      <c r="B653" s="211" t="s">
        <v>4968</v>
      </c>
      <c r="C653" s="4" t="str">
        <f t="shared" si="133"/>
        <v>名称：高福-114：グループホーム　佐伯の太陽&lt;br&gt;住所：佐伯市駅前1丁目1番11号&lt;br&gt;施設分類：高齢者福祉施設 &lt;br&gt;TEL：0972-27-8622&lt;br&gt;：種別：認知症対応共同生活介護(グループホーム　)&lt;br&gt;：事業者：(社福)百徳会&lt;br&gt;：&lt;br&gt;</v>
      </c>
      <c r="D653" s="211"/>
      <c r="E653" s="245"/>
      <c r="F653" s="202" t="s">
        <v>4938</v>
      </c>
      <c r="G653" s="202">
        <v>32.970260918386899</v>
      </c>
      <c r="H653" s="202">
        <v>131.90444073946401</v>
      </c>
      <c r="I653" s="245" t="s">
        <v>3686</v>
      </c>
      <c r="J653" s="245" t="s">
        <v>3885</v>
      </c>
      <c r="K653" s="240" t="s">
        <v>1368</v>
      </c>
      <c r="L653" s="240" t="s">
        <v>3924</v>
      </c>
      <c r="M653" s="240" t="s">
        <v>3964</v>
      </c>
      <c r="N653" s="240"/>
      <c r="O653" s="4" t="s">
        <v>4344</v>
      </c>
      <c r="P653" s="246">
        <v>1</v>
      </c>
      <c r="Q653" s="246"/>
      <c r="R653" s="246" t="str">
        <f t="shared" si="130"/>
        <v>FFFFFFFF</v>
      </c>
      <c r="S653" s="202">
        <v>100</v>
      </c>
      <c r="T653" s="202">
        <v>100</v>
      </c>
      <c r="U653" s="202">
        <v>100</v>
      </c>
      <c r="V653" s="202">
        <v>100</v>
      </c>
      <c r="X653" s="242"/>
      <c r="Z653" s="239">
        <f t="shared" si="134"/>
        <v>0</v>
      </c>
      <c r="AA653" s="253" t="s">
        <v>4179</v>
      </c>
      <c r="AB653" s="265" t="str">
        <f t="shared" si="137"/>
        <v>高福-114：グループホーム　佐伯の太陽</v>
      </c>
      <c r="AC653" s="254" t="s">
        <v>4194</v>
      </c>
      <c r="AD653" s="254" t="s">
        <v>4181</v>
      </c>
      <c r="AE653" s="254">
        <f t="shared" si="138"/>
        <v>0</v>
      </c>
      <c r="AF653" s="254" t="s">
        <v>4182</v>
      </c>
      <c r="AG653" s="254" t="s">
        <v>4183</v>
      </c>
      <c r="AH653" s="74" t="str">
        <f t="shared" si="139"/>
        <v>名称：高福-114：グループホーム　佐伯の太陽&lt;br&gt;住所：佐伯市駅前1丁目1番11号&lt;br&gt;施設分類：高齢者福祉施設 &lt;br&gt;TEL：0972-27-8622&lt;br&gt;：種別：認知症対応共同生活介護(グループホーム　)&lt;br&gt;：事業者：(社福)百徳会&lt;br&gt;：&lt;br&gt;</v>
      </c>
      <c r="AI653" s="255" t="s">
        <v>4184</v>
      </c>
      <c r="AJ653" s="253" t="str">
        <f t="shared" si="131"/>
        <v>FFFFFFFF</v>
      </c>
      <c r="AK653" s="253" t="s">
        <v>4185</v>
      </c>
      <c r="AL653" s="265">
        <f t="shared" si="132"/>
        <v>1</v>
      </c>
      <c r="AM653" s="253" t="s">
        <v>4186</v>
      </c>
      <c r="AN653" s="253" t="s">
        <v>4187</v>
      </c>
      <c r="AO653" s="254">
        <f t="shared" si="135"/>
        <v>0</v>
      </c>
      <c r="AP653" s="253" t="s">
        <v>4188</v>
      </c>
      <c r="AQ653" s="74" t="str">
        <f t="shared" si="140"/>
        <v>https://cyberjapandata.gsi.go.jp/portal/sys/v4/symbols/507.png</v>
      </c>
      <c r="AR653" s="254" t="s">
        <v>4189</v>
      </c>
      <c r="AS653" s="254" t="s">
        <v>4190</v>
      </c>
      <c r="AT653" s="265">
        <f t="shared" si="141"/>
        <v>131.90444073946401</v>
      </c>
      <c r="AU653" s="254" t="s">
        <v>4191</v>
      </c>
      <c r="AV653" s="265">
        <f t="shared" si="142"/>
        <v>32.970260918386899</v>
      </c>
      <c r="AW653" s="254" t="s">
        <v>4192</v>
      </c>
      <c r="AX653" s="254" t="s">
        <v>4193</v>
      </c>
      <c r="AY653" s="244" t="str">
        <f t="shared" si="136"/>
        <v>&lt;Placemark&gt;&lt;name&gt;高福-114：グループホーム　佐伯の太陽&lt;/name&gt;&lt;Snippet maxLines="0"&gt;&lt;/Snippet&gt;&lt;description&gt;&lt;![CDATA[名称：高福-114：グループホーム　佐伯の太陽&lt;br&gt;住所：佐伯市駅前1丁目1番11号&lt;br&gt;施設分類：高齢者福祉施設 &lt;br&gt;TEL：0972-27-8622&lt;br&gt;：種別：認知症対応共同生活介護(グループホーム　)&lt;br&gt;：事業者：(社福)百徳会&lt;br&gt;：&lt;br&gt;]]&gt;&lt;/description&gt;&lt;Style&gt;&lt;IconStyle&gt;&lt;color&gt;FFFFFFFF&lt;/color&gt;&lt;scale&gt;1&lt;/scale&gt;&lt;heading&gt;0&lt;/heading&gt;&lt;Icon&gt;&lt;href&gt;https://cyberjapandata.gsi.go.jp/portal/sys/v4/symbols/507.png&lt;/href&gt;&lt;/Icon&gt;&lt;/IconStyle&gt;&lt;/Style&gt;&lt;Point&gt;&lt;coordinates&gt;131.904440739464,32.9702609183869&lt;/coordinates&gt;&lt;/Point&gt;&lt;/Placemark&gt;</v>
      </c>
    </row>
    <row r="654" spans="1:51">
      <c r="A654" s="198">
        <v>649</v>
      </c>
      <c r="B654" s="211" t="s">
        <v>4967</v>
      </c>
      <c r="C654" s="4" t="str">
        <f t="shared" si="133"/>
        <v>名称：高福-115：グループホーム　うめの里&lt;br&gt;住所：佐伯市宇目大字小野市３７５４番地１&lt;br&gt;施設分類：高齢者福祉施設 &lt;br&gt;TEL：0972-20-3988&lt;br&gt;：種別：認知症対応共同生活介護(グループホーム　)&lt;br&gt;：事業者：(社福)長陽会&lt;br&gt;：&lt;br&gt;</v>
      </c>
      <c r="D654" s="211"/>
      <c r="E654" s="245"/>
      <c r="F654" s="202" t="s">
        <v>4939</v>
      </c>
      <c r="G654" s="202">
        <v>32.853119233358498</v>
      </c>
      <c r="H654" s="202">
        <v>131.62707653304099</v>
      </c>
      <c r="I654" s="245" t="s">
        <v>3686</v>
      </c>
      <c r="J654" s="245" t="s">
        <v>3903</v>
      </c>
      <c r="K654" s="240" t="s">
        <v>1347</v>
      </c>
      <c r="L654" s="240" t="s">
        <v>3924</v>
      </c>
      <c r="M654" s="240" t="s">
        <v>3950</v>
      </c>
      <c r="N654" s="240"/>
      <c r="O654" s="4" t="s">
        <v>4344</v>
      </c>
      <c r="P654" s="246">
        <v>1</v>
      </c>
      <c r="Q654" s="246"/>
      <c r="R654" s="246" t="str">
        <f t="shared" si="130"/>
        <v>FFFFFFFF</v>
      </c>
      <c r="S654" s="202">
        <v>100</v>
      </c>
      <c r="T654" s="202">
        <v>100</v>
      </c>
      <c r="U654" s="202">
        <v>100</v>
      </c>
      <c r="V654" s="202">
        <v>100</v>
      </c>
      <c r="X654" s="242"/>
      <c r="Z654" s="239">
        <f t="shared" si="134"/>
        <v>0</v>
      </c>
      <c r="AA654" s="253" t="s">
        <v>4179</v>
      </c>
      <c r="AB654" s="265" t="str">
        <f t="shared" si="137"/>
        <v>高福-115：グループホーム　うめの里</v>
      </c>
      <c r="AC654" s="254" t="s">
        <v>4194</v>
      </c>
      <c r="AD654" s="254" t="s">
        <v>4181</v>
      </c>
      <c r="AE654" s="254">
        <f t="shared" si="138"/>
        <v>0</v>
      </c>
      <c r="AF654" s="254" t="s">
        <v>4182</v>
      </c>
      <c r="AG654" s="254" t="s">
        <v>4183</v>
      </c>
      <c r="AH654" s="74" t="str">
        <f t="shared" si="139"/>
        <v>名称：高福-115：グループホーム　うめの里&lt;br&gt;住所：佐伯市宇目大字小野市３７５４番地１&lt;br&gt;施設分類：高齢者福祉施設 &lt;br&gt;TEL：0972-20-3988&lt;br&gt;：種別：認知症対応共同生活介護(グループホーム　)&lt;br&gt;：事業者：(社福)長陽会&lt;br&gt;：&lt;br&gt;</v>
      </c>
      <c r="AI654" s="255" t="s">
        <v>4184</v>
      </c>
      <c r="AJ654" s="253" t="str">
        <f t="shared" si="131"/>
        <v>FFFFFFFF</v>
      </c>
      <c r="AK654" s="253" t="s">
        <v>4185</v>
      </c>
      <c r="AL654" s="265">
        <f t="shared" si="132"/>
        <v>1</v>
      </c>
      <c r="AM654" s="253" t="s">
        <v>4186</v>
      </c>
      <c r="AN654" s="253" t="s">
        <v>4187</v>
      </c>
      <c r="AO654" s="254">
        <f t="shared" si="135"/>
        <v>0</v>
      </c>
      <c r="AP654" s="253" t="s">
        <v>4188</v>
      </c>
      <c r="AQ654" s="74" t="str">
        <f t="shared" si="140"/>
        <v>https://cyberjapandata.gsi.go.jp/portal/sys/v4/symbols/507.png</v>
      </c>
      <c r="AR654" s="254" t="s">
        <v>4189</v>
      </c>
      <c r="AS654" s="254" t="s">
        <v>4190</v>
      </c>
      <c r="AT654" s="265">
        <f t="shared" si="141"/>
        <v>131.62707653304099</v>
      </c>
      <c r="AU654" s="254" t="s">
        <v>4191</v>
      </c>
      <c r="AV654" s="265">
        <f t="shared" si="142"/>
        <v>32.853119233358498</v>
      </c>
      <c r="AW654" s="254" t="s">
        <v>4192</v>
      </c>
      <c r="AX654" s="254" t="s">
        <v>4193</v>
      </c>
      <c r="AY654" s="244" t="str">
        <f t="shared" si="136"/>
        <v>&lt;Placemark&gt;&lt;name&gt;高福-115：グループホーム　うめの里&lt;/name&gt;&lt;Snippet maxLines="0"&gt;&lt;/Snippet&gt;&lt;description&gt;&lt;![CDATA[名称：高福-115：グループホーム　うめの里&lt;br&gt;住所：佐伯市宇目大字小野市３７５４番地１&lt;br&gt;施設分類：高齢者福祉施設 &lt;br&gt;TEL：0972-20-3988&lt;br&gt;：種別：認知症対応共同生活介護(グループホーム　)&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131.627076533041,32.8531192333585&lt;/coordinates&gt;&lt;/Point&gt;&lt;/Placemark&gt;</v>
      </c>
    </row>
    <row r="655" spans="1:51">
      <c r="A655" s="198">
        <v>650</v>
      </c>
      <c r="B655" s="211" t="s">
        <v>4966</v>
      </c>
      <c r="C655" s="4" t="str">
        <f t="shared" si="133"/>
        <v>名称：高福-116：グループホーム　ぽかぽか&lt;br&gt;住所：佐伯市弥生大字江良１４５１−１&lt;br&gt;施設分類：高齢者福祉施設 &lt;br&gt;TEL：0972-28-6517&lt;br&gt;：種別：認知症対応共同生活介護(グループホーム　)&lt;br&gt;：事業者：&lt;br&gt;：&lt;br&gt;</v>
      </c>
      <c r="D655" s="211"/>
      <c r="E655" s="245"/>
      <c r="F655" s="202" t="s">
        <v>4940</v>
      </c>
      <c r="G655" s="202">
        <v>32.9432522859559</v>
      </c>
      <c r="H655" s="202">
        <v>131.83081093779001</v>
      </c>
      <c r="I655" s="245" t="s">
        <v>3686</v>
      </c>
      <c r="J655" s="245" t="s">
        <v>3904</v>
      </c>
      <c r="K655" s="240" t="s">
        <v>3905</v>
      </c>
      <c r="L655" s="240" t="s">
        <v>3924</v>
      </c>
      <c r="M655" s="240" t="s">
        <v>3670</v>
      </c>
      <c r="N655" s="240"/>
      <c r="O655" s="4" t="s">
        <v>4344</v>
      </c>
      <c r="P655" s="246">
        <v>1</v>
      </c>
      <c r="Q655" s="246"/>
      <c r="R655" s="246" t="str">
        <f t="shared" si="130"/>
        <v>FFFFFFFF</v>
      </c>
      <c r="S655" s="202">
        <v>100</v>
      </c>
      <c r="T655" s="202">
        <v>100</v>
      </c>
      <c r="U655" s="202">
        <v>100</v>
      </c>
      <c r="V655" s="202">
        <v>100</v>
      </c>
      <c r="X655" s="242"/>
      <c r="Z655" s="239">
        <f t="shared" si="134"/>
        <v>0</v>
      </c>
      <c r="AA655" s="253" t="s">
        <v>4179</v>
      </c>
      <c r="AB655" s="265" t="str">
        <f t="shared" si="137"/>
        <v>高福-116：グループホーム　ぽかぽか</v>
      </c>
      <c r="AC655" s="254" t="s">
        <v>4194</v>
      </c>
      <c r="AD655" s="254" t="s">
        <v>4181</v>
      </c>
      <c r="AE655" s="254">
        <f t="shared" si="138"/>
        <v>0</v>
      </c>
      <c r="AF655" s="254" t="s">
        <v>4182</v>
      </c>
      <c r="AG655" s="254" t="s">
        <v>4183</v>
      </c>
      <c r="AH655" s="74" t="str">
        <f t="shared" si="139"/>
        <v>名称：高福-116：グループホーム　ぽかぽか&lt;br&gt;住所：佐伯市弥生大字江良１４５１−１&lt;br&gt;施設分類：高齢者福祉施設 &lt;br&gt;TEL：0972-28-6517&lt;br&gt;：種別：認知症対応共同生活介護(グループホーム　)&lt;br&gt;：事業者：&lt;br&gt;：&lt;br&gt;</v>
      </c>
      <c r="AI655" s="255" t="s">
        <v>4184</v>
      </c>
      <c r="AJ655" s="253" t="str">
        <f t="shared" si="131"/>
        <v>FFFFFFFF</v>
      </c>
      <c r="AK655" s="253" t="s">
        <v>4185</v>
      </c>
      <c r="AL655" s="265">
        <f t="shared" si="132"/>
        <v>1</v>
      </c>
      <c r="AM655" s="253" t="s">
        <v>4186</v>
      </c>
      <c r="AN655" s="253" t="s">
        <v>4187</v>
      </c>
      <c r="AO655" s="254">
        <f t="shared" si="135"/>
        <v>0</v>
      </c>
      <c r="AP655" s="253" t="s">
        <v>4188</v>
      </c>
      <c r="AQ655" s="74" t="str">
        <f t="shared" si="140"/>
        <v>https://cyberjapandata.gsi.go.jp/portal/sys/v4/symbols/507.png</v>
      </c>
      <c r="AR655" s="254" t="s">
        <v>4189</v>
      </c>
      <c r="AS655" s="254" t="s">
        <v>4190</v>
      </c>
      <c r="AT655" s="265">
        <f t="shared" si="141"/>
        <v>131.83081093779001</v>
      </c>
      <c r="AU655" s="254" t="s">
        <v>4191</v>
      </c>
      <c r="AV655" s="265">
        <f t="shared" si="142"/>
        <v>32.9432522859559</v>
      </c>
      <c r="AW655" s="254" t="s">
        <v>4192</v>
      </c>
      <c r="AX655" s="254" t="s">
        <v>4193</v>
      </c>
      <c r="AY655" s="244" t="str">
        <f t="shared" si="136"/>
        <v>&lt;Placemark&gt;&lt;name&gt;高福-116：グループホーム　ぽかぽか&lt;/name&gt;&lt;Snippet maxLines="0"&gt;&lt;/Snippet&gt;&lt;description&gt;&lt;![CDATA[名称：高福-116：グループホーム　ぽかぽか&lt;br&gt;住所：佐伯市弥生大字江良１４５１−１&lt;br&gt;施設分類：高齢者福祉施設 &lt;br&gt;TEL：0972-28-6517&lt;br&gt;：種別：認知症対応共同生活介護(グループホーム　)&lt;br&gt;：事業者：&lt;br&gt;：&lt;br&gt;]]&gt;&lt;/description&gt;&lt;Style&gt;&lt;IconStyle&gt;&lt;color&gt;FFFFFFFF&lt;/color&gt;&lt;scale&gt;1&lt;/scale&gt;&lt;heading&gt;0&lt;/heading&gt;&lt;Icon&gt;&lt;href&gt;https://cyberjapandata.gsi.go.jp/portal/sys/v4/symbols/507.png&lt;/href&gt;&lt;/Icon&gt;&lt;/IconStyle&gt;&lt;/Style&gt;&lt;Point&gt;&lt;coordinates&gt;131.83081093779,32.9432522859559&lt;/coordinates&gt;&lt;/Point&gt;&lt;/Placemark&gt;</v>
      </c>
    </row>
    <row r="656" spans="1:51" ht="27">
      <c r="A656" s="198">
        <v>651</v>
      </c>
      <c r="B656" s="211" t="s">
        <v>4965</v>
      </c>
      <c r="C656" s="4" t="str">
        <f t="shared" si="133"/>
        <v>名称：高福-117：小規模多機能型居宅介護　ﾗｲﾌｻﾎﾟｰﾄ城村&lt;br&gt;住所：佐伯市長谷5727番地&lt;br&gt;施設分類：高齢者福祉施設 &lt;br&gt;TEL：0972-23-4595&lt;br&gt;：種別：小規模多機能型居宅介護&lt;br&gt;：事業者：(有)住吉工業&lt;br&gt;：&lt;br&gt;</v>
      </c>
      <c r="D656" s="211"/>
      <c r="E656" s="202"/>
      <c r="F656" s="202" t="s">
        <v>4941</v>
      </c>
      <c r="G656" s="202">
        <v>32.932612229635801</v>
      </c>
      <c r="H656" s="202">
        <v>131.862308811818</v>
      </c>
      <c r="I656" s="202" t="s">
        <v>3686</v>
      </c>
      <c r="J656" s="202" t="s">
        <v>3906</v>
      </c>
      <c r="K656" s="240" t="s">
        <v>1327</v>
      </c>
      <c r="L656" s="240" t="s">
        <v>3925</v>
      </c>
      <c r="M656" s="240" t="s">
        <v>3933</v>
      </c>
      <c r="N656" s="240"/>
      <c r="O656" s="4" t="s">
        <v>4344</v>
      </c>
      <c r="P656" s="246">
        <v>1</v>
      </c>
      <c r="Q656" s="246"/>
      <c r="R656" s="246" t="str">
        <f t="shared" si="130"/>
        <v>FFFFFFFF</v>
      </c>
      <c r="S656" s="202">
        <v>100</v>
      </c>
      <c r="T656" s="202">
        <v>100</v>
      </c>
      <c r="U656" s="202">
        <v>100</v>
      </c>
      <c r="V656" s="202">
        <v>100</v>
      </c>
      <c r="X656" s="242"/>
      <c r="Z656" s="239">
        <f t="shared" si="134"/>
        <v>0</v>
      </c>
      <c r="AA656" s="253" t="s">
        <v>4179</v>
      </c>
      <c r="AB656" s="265" t="str">
        <f t="shared" si="137"/>
        <v>高福-117：小規模多機能型居宅介護　ﾗｲﾌｻﾎﾟｰﾄ城村</v>
      </c>
      <c r="AC656" s="254" t="s">
        <v>4194</v>
      </c>
      <c r="AD656" s="254" t="s">
        <v>4181</v>
      </c>
      <c r="AE656" s="254">
        <f t="shared" si="138"/>
        <v>0</v>
      </c>
      <c r="AF656" s="254" t="s">
        <v>4182</v>
      </c>
      <c r="AG656" s="254" t="s">
        <v>4183</v>
      </c>
      <c r="AH656" s="74" t="str">
        <f t="shared" si="139"/>
        <v>名称：高福-117：小規模多機能型居宅介護　ﾗｲﾌｻﾎﾟｰﾄ城村&lt;br&gt;住所：佐伯市長谷5727番地&lt;br&gt;施設分類：高齢者福祉施設 &lt;br&gt;TEL：0972-23-4595&lt;br&gt;：種別：小規模多機能型居宅介護&lt;br&gt;：事業者：(有)住吉工業&lt;br&gt;：&lt;br&gt;</v>
      </c>
      <c r="AI656" s="255" t="s">
        <v>4184</v>
      </c>
      <c r="AJ656" s="253" t="str">
        <f t="shared" si="131"/>
        <v>FFFFFFFF</v>
      </c>
      <c r="AK656" s="253" t="s">
        <v>4185</v>
      </c>
      <c r="AL656" s="265">
        <f t="shared" si="132"/>
        <v>1</v>
      </c>
      <c r="AM656" s="253" t="s">
        <v>4186</v>
      </c>
      <c r="AN656" s="253" t="s">
        <v>4187</v>
      </c>
      <c r="AO656" s="254">
        <f t="shared" si="135"/>
        <v>0</v>
      </c>
      <c r="AP656" s="253" t="s">
        <v>4188</v>
      </c>
      <c r="AQ656" s="74" t="str">
        <f t="shared" si="140"/>
        <v>https://cyberjapandata.gsi.go.jp/portal/sys/v4/symbols/507.png</v>
      </c>
      <c r="AR656" s="254" t="s">
        <v>4189</v>
      </c>
      <c r="AS656" s="254" t="s">
        <v>4190</v>
      </c>
      <c r="AT656" s="265">
        <f t="shared" si="141"/>
        <v>131.862308811818</v>
      </c>
      <c r="AU656" s="254" t="s">
        <v>4191</v>
      </c>
      <c r="AV656" s="265">
        <f t="shared" si="142"/>
        <v>32.932612229635801</v>
      </c>
      <c r="AW656" s="254" t="s">
        <v>4192</v>
      </c>
      <c r="AX656" s="254" t="s">
        <v>4193</v>
      </c>
      <c r="AY656" s="244" t="str">
        <f t="shared" si="136"/>
        <v>&lt;Placemark&gt;&lt;name&gt;高福-117：小規模多機能型居宅介護　ﾗｲﾌｻﾎﾟｰﾄ城村&lt;/name&gt;&lt;Snippet maxLines="0"&gt;&lt;/Snippet&gt;&lt;description&gt;&lt;![CDATA[名称：高福-117：小規模多機能型居宅介護　ﾗｲﾌｻﾎﾟｰﾄ城村&lt;br&gt;住所：佐伯市長谷5727番地&lt;br&gt;施設分類：高齢者福祉施設 &lt;br&gt;TEL：0972-23-4595&lt;br&gt;：種別：小規模多機能型居宅介護&lt;br&gt;：事業者：(有)住吉工業&lt;br&gt;：&lt;br&gt;]]&gt;&lt;/description&gt;&lt;Style&gt;&lt;IconStyle&gt;&lt;color&gt;FFFFFFFF&lt;/color&gt;&lt;scale&gt;1&lt;/scale&gt;&lt;heading&gt;0&lt;/heading&gt;&lt;Icon&gt;&lt;href&gt;https://cyberjapandata.gsi.go.jp/portal/sys/v4/symbols/507.png&lt;/href&gt;&lt;/Icon&gt;&lt;/IconStyle&gt;&lt;/Style&gt;&lt;Point&gt;&lt;coordinates&gt;131.862308811818,32.9326122296358&lt;/coordinates&gt;&lt;/Point&gt;&lt;/Placemark&gt;</v>
      </c>
    </row>
    <row r="657" spans="1:51" ht="27">
      <c r="A657" s="198">
        <v>652</v>
      </c>
      <c r="B657" s="211" t="s">
        <v>4964</v>
      </c>
      <c r="C657" s="4" t="str">
        <f t="shared" si="133"/>
        <v>名称：高福-118：佐伯市特別養護老人ホーム　豊寿苑(地域密着型介護老人福祉施設)&lt;br&gt;住所：佐伯市弥生大字井崎1765番地&lt;br&gt;施設分類：高齢者福祉施設 &lt;br&gt;TEL：0972-46-2226&lt;br&gt;：種別：地域密着型介護老人福祉施設&lt;br&gt;：事業者：(社福)佐伯市社会福祉協議会&lt;br&gt;：&lt;br&gt;</v>
      </c>
      <c r="D657" s="211"/>
      <c r="E657" s="202"/>
      <c r="F657" s="202" t="s">
        <v>4942</v>
      </c>
      <c r="G657" s="202">
        <v>32.978487731341197</v>
      </c>
      <c r="H657" s="202">
        <v>131.848562101135</v>
      </c>
      <c r="I657" s="202" t="s">
        <v>3686</v>
      </c>
      <c r="J657" s="202" t="s">
        <v>34</v>
      </c>
      <c r="K657" s="240" t="s">
        <v>1359</v>
      </c>
      <c r="L657" s="240" t="s">
        <v>3926</v>
      </c>
      <c r="M657" s="240" t="s">
        <v>3966</v>
      </c>
      <c r="N657" s="240"/>
      <c r="O657" s="4" t="s">
        <v>4344</v>
      </c>
      <c r="P657" s="246">
        <v>1</v>
      </c>
      <c r="Q657" s="246"/>
      <c r="R657" s="246" t="str">
        <f t="shared" si="130"/>
        <v>FFFFFFFF</v>
      </c>
      <c r="S657" s="202">
        <v>100</v>
      </c>
      <c r="T657" s="202">
        <v>100</v>
      </c>
      <c r="U657" s="202">
        <v>100</v>
      </c>
      <c r="V657" s="202">
        <v>100</v>
      </c>
      <c r="X657" s="242"/>
      <c r="Z657" s="239">
        <f t="shared" si="134"/>
        <v>0</v>
      </c>
      <c r="AA657" s="253" t="s">
        <v>4179</v>
      </c>
      <c r="AB657" s="265" t="str">
        <f t="shared" si="137"/>
        <v>高福-118：佐伯市特別養護老人ホーム　豊寿苑(地域密着型介護老人福祉施設)</v>
      </c>
      <c r="AC657" s="254" t="s">
        <v>4194</v>
      </c>
      <c r="AD657" s="254" t="s">
        <v>4181</v>
      </c>
      <c r="AE657" s="254">
        <f t="shared" si="138"/>
        <v>0</v>
      </c>
      <c r="AF657" s="254" t="s">
        <v>4182</v>
      </c>
      <c r="AG657" s="254" t="s">
        <v>4183</v>
      </c>
      <c r="AH657" s="74" t="str">
        <f t="shared" si="139"/>
        <v>名称：高福-118：佐伯市特別養護老人ホーム　豊寿苑(地域密着型介護老人福祉施設)&lt;br&gt;住所：佐伯市弥生大字井崎1765番地&lt;br&gt;施設分類：高齢者福祉施設 &lt;br&gt;TEL：0972-46-2226&lt;br&gt;：種別：地域密着型介護老人福祉施設&lt;br&gt;：事業者：(社福)佐伯市社会福祉協議会&lt;br&gt;：&lt;br&gt;</v>
      </c>
      <c r="AI657" s="255" t="s">
        <v>4184</v>
      </c>
      <c r="AJ657" s="253" t="str">
        <f t="shared" si="131"/>
        <v>FFFFFFFF</v>
      </c>
      <c r="AK657" s="253" t="s">
        <v>4185</v>
      </c>
      <c r="AL657" s="265">
        <f t="shared" si="132"/>
        <v>1</v>
      </c>
      <c r="AM657" s="253" t="s">
        <v>4186</v>
      </c>
      <c r="AN657" s="253" t="s">
        <v>4187</v>
      </c>
      <c r="AO657" s="254">
        <f t="shared" si="135"/>
        <v>0</v>
      </c>
      <c r="AP657" s="253" t="s">
        <v>4188</v>
      </c>
      <c r="AQ657" s="74" t="str">
        <f t="shared" si="140"/>
        <v>https://cyberjapandata.gsi.go.jp/portal/sys/v4/symbols/507.png</v>
      </c>
      <c r="AR657" s="254" t="s">
        <v>4189</v>
      </c>
      <c r="AS657" s="254" t="s">
        <v>4190</v>
      </c>
      <c r="AT657" s="265">
        <f t="shared" si="141"/>
        <v>131.848562101135</v>
      </c>
      <c r="AU657" s="254" t="s">
        <v>4191</v>
      </c>
      <c r="AV657" s="265">
        <f t="shared" si="142"/>
        <v>32.978487731341197</v>
      </c>
      <c r="AW657" s="254" t="s">
        <v>4192</v>
      </c>
      <c r="AX657" s="254" t="s">
        <v>4193</v>
      </c>
      <c r="AY657" s="244" t="str">
        <f t="shared" si="136"/>
        <v>&lt;Placemark&gt;&lt;name&gt;高福-118：佐伯市特別養護老人ホーム　豊寿苑(地域密着型介護老人福祉施設)&lt;/name&gt;&lt;Snippet maxLines="0"&gt;&lt;/Snippet&gt;&lt;description&gt;&lt;![CDATA[名称：高福-118：佐伯市特別養護老人ホーム　豊寿苑(地域密着型介護老人福祉施設)&lt;br&gt;住所：佐伯市弥生大字井崎1765番地&lt;br&gt;施設分類：高齢者福祉施設 &lt;br&gt;TEL：0972-46-2226&lt;br&gt;：種別：地域密着型介護老人福祉施設&lt;br&gt;：事業者：(社福)佐伯市社会福祉協議会&lt;br&gt;：&lt;br&gt;]]&gt;&lt;/description&gt;&lt;Style&gt;&lt;IconStyle&gt;&lt;color&gt;FFFFFFFF&lt;/color&gt;&lt;scale&gt;1&lt;/scale&gt;&lt;heading&gt;0&lt;/heading&gt;&lt;Icon&gt;&lt;href&gt;https://cyberjapandata.gsi.go.jp/portal/sys/v4/symbols/507.png&lt;/href&gt;&lt;/Icon&gt;&lt;/IconStyle&gt;&lt;/Style&gt;&lt;Point&gt;&lt;coordinates&gt;131.848562101135,32.9784877313412&lt;/coordinates&gt;&lt;/Point&gt;&lt;/Placemark&gt;</v>
      </c>
    </row>
    <row r="658" spans="1:51">
      <c r="A658" s="198">
        <v>653</v>
      </c>
      <c r="B658" s="211" t="s">
        <v>4963</v>
      </c>
      <c r="C658" s="4" t="str">
        <f t="shared" si="133"/>
        <v>名称：高福-119：彦岳の太陽&lt;br&gt;住所：佐伯市狩生418番地2&lt;br&gt;施設分類：高齢者福祉施設 &lt;br&gt;TEL：0972-27-8622&lt;br&gt;：種別：地域密着型介護老人福祉施設&lt;br&gt;：事業者：(社福)百徳会&lt;br&gt;：&lt;br&gt;</v>
      </c>
      <c r="D658" s="211"/>
      <c r="E658" s="245"/>
      <c r="F658" s="202" t="s">
        <v>4943</v>
      </c>
      <c r="G658" s="202">
        <v>33.016305800393901</v>
      </c>
      <c r="H658" s="202">
        <v>131.90186248632301</v>
      </c>
      <c r="I658" s="245" t="s">
        <v>3686</v>
      </c>
      <c r="J658" s="245" t="s">
        <v>989</v>
      </c>
      <c r="K658" s="240" t="s">
        <v>1368</v>
      </c>
      <c r="L658" s="240" t="s">
        <v>3926</v>
      </c>
      <c r="M658" s="240" t="s">
        <v>3964</v>
      </c>
      <c r="N658" s="240"/>
      <c r="O658" s="4" t="s">
        <v>4344</v>
      </c>
      <c r="P658" s="246">
        <v>1</v>
      </c>
      <c r="Q658" s="246"/>
      <c r="R658" s="246" t="str">
        <f t="shared" si="130"/>
        <v>FFFFFFFF</v>
      </c>
      <c r="S658" s="202">
        <v>100</v>
      </c>
      <c r="T658" s="202">
        <v>100</v>
      </c>
      <c r="U658" s="202">
        <v>100</v>
      </c>
      <c r="V658" s="202">
        <v>100</v>
      </c>
      <c r="X658" s="242"/>
      <c r="Z658" s="239">
        <f t="shared" si="134"/>
        <v>0</v>
      </c>
      <c r="AA658" s="253" t="s">
        <v>4179</v>
      </c>
      <c r="AB658" s="265" t="str">
        <f t="shared" si="137"/>
        <v>高福-119：彦岳の太陽</v>
      </c>
      <c r="AC658" s="254" t="s">
        <v>4194</v>
      </c>
      <c r="AD658" s="254" t="s">
        <v>4181</v>
      </c>
      <c r="AE658" s="254">
        <f t="shared" si="138"/>
        <v>0</v>
      </c>
      <c r="AF658" s="254" t="s">
        <v>4182</v>
      </c>
      <c r="AG658" s="254" t="s">
        <v>4183</v>
      </c>
      <c r="AH658" s="74" t="str">
        <f t="shared" si="139"/>
        <v>名称：高福-119：彦岳の太陽&lt;br&gt;住所：佐伯市狩生418番地2&lt;br&gt;施設分類：高齢者福祉施設 &lt;br&gt;TEL：0972-27-8622&lt;br&gt;：種別：地域密着型介護老人福祉施設&lt;br&gt;：事業者：(社福)百徳会&lt;br&gt;：&lt;br&gt;</v>
      </c>
      <c r="AI658" s="255" t="s">
        <v>4184</v>
      </c>
      <c r="AJ658" s="253" t="str">
        <f t="shared" si="131"/>
        <v>FFFFFFFF</v>
      </c>
      <c r="AK658" s="253" t="s">
        <v>4185</v>
      </c>
      <c r="AL658" s="265">
        <f t="shared" si="132"/>
        <v>1</v>
      </c>
      <c r="AM658" s="253" t="s">
        <v>4186</v>
      </c>
      <c r="AN658" s="253" t="s">
        <v>4187</v>
      </c>
      <c r="AO658" s="254">
        <f t="shared" si="135"/>
        <v>0</v>
      </c>
      <c r="AP658" s="253" t="s">
        <v>4188</v>
      </c>
      <c r="AQ658" s="74" t="str">
        <f t="shared" si="140"/>
        <v>https://cyberjapandata.gsi.go.jp/portal/sys/v4/symbols/507.png</v>
      </c>
      <c r="AR658" s="254" t="s">
        <v>4189</v>
      </c>
      <c r="AS658" s="254" t="s">
        <v>4190</v>
      </c>
      <c r="AT658" s="265">
        <f t="shared" si="141"/>
        <v>131.90186248632301</v>
      </c>
      <c r="AU658" s="254" t="s">
        <v>4191</v>
      </c>
      <c r="AV658" s="265">
        <f t="shared" si="142"/>
        <v>33.016305800393901</v>
      </c>
      <c r="AW658" s="254" t="s">
        <v>4192</v>
      </c>
      <c r="AX658" s="254" t="s">
        <v>4193</v>
      </c>
      <c r="AY658" s="244" t="str">
        <f t="shared" si="136"/>
        <v>&lt;Placemark&gt;&lt;name&gt;高福-119：彦岳の太陽&lt;/name&gt;&lt;Snippet maxLines="0"&gt;&lt;/Snippet&gt;&lt;description&gt;&lt;![CDATA[名称：高福-119：彦岳の太陽&lt;br&gt;住所：佐伯市狩生418番地2&lt;br&gt;施設分類：高齢者福祉施設 &lt;br&gt;TEL：0972-27-8622&lt;br&gt;：種別：地域密着型介護老人福祉施設&lt;br&gt;：事業者：(社福)百徳会&lt;br&gt;：&lt;br&gt;]]&gt;&lt;/description&gt;&lt;Style&gt;&lt;IconStyle&gt;&lt;color&gt;FFFFFFFF&lt;/color&gt;&lt;scale&gt;1&lt;/scale&gt;&lt;heading&gt;0&lt;/heading&gt;&lt;Icon&gt;&lt;href&gt;https://cyberjapandata.gsi.go.jp/portal/sys/v4/symbols/507.png&lt;/href&gt;&lt;/Icon&gt;&lt;/IconStyle&gt;&lt;/Style&gt;&lt;Point&gt;&lt;coordinates&gt;131.901862486323,33.0163058003939&lt;/coordinates&gt;&lt;/Point&gt;&lt;/Placemark&gt;</v>
      </c>
    </row>
    <row r="659" spans="1:51">
      <c r="A659" s="198">
        <v>654</v>
      </c>
      <c r="B659" s="211" t="s">
        <v>4962</v>
      </c>
      <c r="C659" s="4" t="str">
        <f t="shared" si="133"/>
        <v>名称：高福-120：彦岳の太陽　ユニット型&lt;br&gt;住所：佐伯市狩生418番地2&lt;br&gt;施設分類：高齢者福祉施設 &lt;br&gt;TEL：0972-27-8622&lt;br&gt;：種別：地域密着型介護老人福祉施設&lt;br&gt;：事業者：(社福)百徳会&lt;br&gt;：&lt;br&gt;</v>
      </c>
      <c r="D659" s="211"/>
      <c r="E659" s="245"/>
      <c r="F659" s="202" t="s">
        <v>4944</v>
      </c>
      <c r="G659" s="202">
        <v>33.016192905832703</v>
      </c>
      <c r="H659" s="202">
        <v>131.902045023928</v>
      </c>
      <c r="I659" s="245" t="s">
        <v>3686</v>
      </c>
      <c r="J659" s="245" t="s">
        <v>989</v>
      </c>
      <c r="K659" s="240" t="s">
        <v>1368</v>
      </c>
      <c r="L659" s="240" t="s">
        <v>3926</v>
      </c>
      <c r="M659" s="240" t="s">
        <v>3964</v>
      </c>
      <c r="N659" s="240"/>
      <c r="O659" s="4" t="s">
        <v>4344</v>
      </c>
      <c r="P659" s="246">
        <v>1</v>
      </c>
      <c r="Q659" s="246"/>
      <c r="R659" s="246" t="str">
        <f t="shared" si="130"/>
        <v>FFFFFFFF</v>
      </c>
      <c r="S659" s="202">
        <v>100</v>
      </c>
      <c r="T659" s="202">
        <v>100</v>
      </c>
      <c r="U659" s="202">
        <v>100</v>
      </c>
      <c r="V659" s="202">
        <v>100</v>
      </c>
      <c r="X659" s="242"/>
      <c r="Z659" s="239">
        <f t="shared" si="134"/>
        <v>0</v>
      </c>
      <c r="AA659" s="253" t="s">
        <v>4179</v>
      </c>
      <c r="AB659" s="265" t="str">
        <f t="shared" si="137"/>
        <v>高福-120：彦岳の太陽　ユニット型</v>
      </c>
      <c r="AC659" s="254" t="s">
        <v>4194</v>
      </c>
      <c r="AD659" s="254" t="s">
        <v>4181</v>
      </c>
      <c r="AE659" s="254">
        <f t="shared" si="138"/>
        <v>0</v>
      </c>
      <c r="AF659" s="254" t="s">
        <v>4182</v>
      </c>
      <c r="AG659" s="254" t="s">
        <v>4183</v>
      </c>
      <c r="AH659" s="74" t="str">
        <f t="shared" si="139"/>
        <v>名称：高福-120：彦岳の太陽　ユニット型&lt;br&gt;住所：佐伯市狩生418番地2&lt;br&gt;施設分類：高齢者福祉施設 &lt;br&gt;TEL：0972-27-8622&lt;br&gt;：種別：地域密着型介護老人福祉施設&lt;br&gt;：事業者：(社福)百徳会&lt;br&gt;：&lt;br&gt;</v>
      </c>
      <c r="AI659" s="255" t="s">
        <v>4184</v>
      </c>
      <c r="AJ659" s="253" t="str">
        <f t="shared" si="131"/>
        <v>FFFFFFFF</v>
      </c>
      <c r="AK659" s="253" t="s">
        <v>4185</v>
      </c>
      <c r="AL659" s="265">
        <f t="shared" si="132"/>
        <v>1</v>
      </c>
      <c r="AM659" s="253" t="s">
        <v>4186</v>
      </c>
      <c r="AN659" s="253" t="s">
        <v>4187</v>
      </c>
      <c r="AO659" s="254">
        <f t="shared" si="135"/>
        <v>0</v>
      </c>
      <c r="AP659" s="253" t="s">
        <v>4188</v>
      </c>
      <c r="AQ659" s="74" t="str">
        <f t="shared" si="140"/>
        <v>https://cyberjapandata.gsi.go.jp/portal/sys/v4/symbols/507.png</v>
      </c>
      <c r="AR659" s="254" t="s">
        <v>4189</v>
      </c>
      <c r="AS659" s="254" t="s">
        <v>4190</v>
      </c>
      <c r="AT659" s="265">
        <f t="shared" si="141"/>
        <v>131.902045023928</v>
      </c>
      <c r="AU659" s="254" t="s">
        <v>4191</v>
      </c>
      <c r="AV659" s="265">
        <f t="shared" si="142"/>
        <v>33.016192905832703</v>
      </c>
      <c r="AW659" s="254" t="s">
        <v>4192</v>
      </c>
      <c r="AX659" s="254" t="s">
        <v>4193</v>
      </c>
      <c r="AY659" s="244" t="str">
        <f t="shared" si="136"/>
        <v>&lt;Placemark&gt;&lt;name&gt;高福-120：彦岳の太陽　ユニット型&lt;/name&gt;&lt;Snippet maxLines="0"&gt;&lt;/Snippet&gt;&lt;description&gt;&lt;![CDATA[名称：高福-120：彦岳の太陽　ユニット型&lt;br&gt;住所：佐伯市狩生418番地2&lt;br&gt;施設分類：高齢者福祉施設 &lt;br&gt;TEL：0972-27-8622&lt;br&gt;：種別：地域密着型介護老人福祉施設&lt;br&gt;：事業者：(社福)百徳会&lt;br&gt;：&lt;br&gt;]]&gt;&lt;/description&gt;&lt;Style&gt;&lt;IconStyle&gt;&lt;color&gt;FFFFFFFF&lt;/color&gt;&lt;scale&gt;1&lt;/scale&gt;&lt;heading&gt;0&lt;/heading&gt;&lt;Icon&gt;&lt;href&gt;https://cyberjapandata.gsi.go.jp/portal/sys/v4/symbols/507.png&lt;/href&gt;&lt;/Icon&gt;&lt;/IconStyle&gt;&lt;/Style&gt;&lt;Point&gt;&lt;coordinates&gt;131.902045023928,33.0161929058327&lt;/coordinates&gt;&lt;/Point&gt;&lt;/Placemark&gt;</v>
      </c>
    </row>
    <row r="660" spans="1:51">
      <c r="A660" s="198">
        <v>655</v>
      </c>
      <c r="B660" s="211" t="s">
        <v>4961</v>
      </c>
      <c r="C660" s="4" t="str">
        <f t="shared" si="133"/>
        <v>名称：高福-121：特別養護老人ホーム　長良苑&lt;br&gt;住所：佐伯市大字長良4956番地&lt;br&gt;施設分類：高齢者福祉施設 &lt;br&gt;TEL：0972-28-3000&lt;br&gt;：種別：地域密着型介護老人福祉施設&lt;br&gt;：事業者：(社福)長陽会&lt;br&gt;：&lt;br&gt;</v>
      </c>
      <c r="D660" s="211"/>
      <c r="E660" s="202"/>
      <c r="F660" s="202" t="s">
        <v>4945</v>
      </c>
      <c r="G660" s="202">
        <v>32.935988743352198</v>
      </c>
      <c r="H660" s="202">
        <v>131.91172844238901</v>
      </c>
      <c r="I660" s="202" t="s">
        <v>3686</v>
      </c>
      <c r="J660" s="202" t="s">
        <v>938</v>
      </c>
      <c r="K660" s="240" t="s">
        <v>1356</v>
      </c>
      <c r="L660" s="240" t="s">
        <v>3926</v>
      </c>
      <c r="M660" s="240" t="s">
        <v>3950</v>
      </c>
      <c r="N660" s="240"/>
      <c r="O660" s="4" t="s">
        <v>4344</v>
      </c>
      <c r="P660" s="246">
        <v>1</v>
      </c>
      <c r="Q660" s="246"/>
      <c r="R660" s="246" t="str">
        <f t="shared" si="130"/>
        <v>FFFFFFFF</v>
      </c>
      <c r="S660" s="202">
        <v>100</v>
      </c>
      <c r="T660" s="202">
        <v>100</v>
      </c>
      <c r="U660" s="202">
        <v>100</v>
      </c>
      <c r="V660" s="202">
        <v>100</v>
      </c>
      <c r="X660" s="242"/>
      <c r="Z660" s="239">
        <f t="shared" si="134"/>
        <v>0</v>
      </c>
      <c r="AA660" s="253" t="s">
        <v>4179</v>
      </c>
      <c r="AB660" s="265" t="str">
        <f t="shared" si="137"/>
        <v>高福-121：特別養護老人ホーム　長良苑</v>
      </c>
      <c r="AC660" s="254" t="s">
        <v>4194</v>
      </c>
      <c r="AD660" s="254" t="s">
        <v>4181</v>
      </c>
      <c r="AE660" s="254">
        <f t="shared" si="138"/>
        <v>0</v>
      </c>
      <c r="AF660" s="254" t="s">
        <v>4182</v>
      </c>
      <c r="AG660" s="254" t="s">
        <v>4183</v>
      </c>
      <c r="AH660" s="74" t="str">
        <f t="shared" si="139"/>
        <v>名称：高福-121：特別養護老人ホーム　長良苑&lt;br&gt;住所：佐伯市大字長良4956番地&lt;br&gt;施設分類：高齢者福祉施設 &lt;br&gt;TEL：0972-28-3000&lt;br&gt;：種別：地域密着型介護老人福祉施設&lt;br&gt;：事業者：(社福)長陽会&lt;br&gt;：&lt;br&gt;</v>
      </c>
      <c r="AI660" s="255" t="s">
        <v>4184</v>
      </c>
      <c r="AJ660" s="253" t="str">
        <f t="shared" si="131"/>
        <v>FFFFFFFF</v>
      </c>
      <c r="AK660" s="253" t="s">
        <v>4185</v>
      </c>
      <c r="AL660" s="265">
        <f t="shared" si="132"/>
        <v>1</v>
      </c>
      <c r="AM660" s="253" t="s">
        <v>4186</v>
      </c>
      <c r="AN660" s="253" t="s">
        <v>4187</v>
      </c>
      <c r="AO660" s="254">
        <f t="shared" si="135"/>
        <v>0</v>
      </c>
      <c r="AP660" s="253" t="s">
        <v>4188</v>
      </c>
      <c r="AQ660" s="74" t="str">
        <f t="shared" si="140"/>
        <v>https://cyberjapandata.gsi.go.jp/portal/sys/v4/symbols/507.png</v>
      </c>
      <c r="AR660" s="254" t="s">
        <v>4189</v>
      </c>
      <c r="AS660" s="254" t="s">
        <v>4190</v>
      </c>
      <c r="AT660" s="265">
        <f t="shared" si="141"/>
        <v>131.91172844238901</v>
      </c>
      <c r="AU660" s="254" t="s">
        <v>4191</v>
      </c>
      <c r="AV660" s="265">
        <f t="shared" si="142"/>
        <v>32.935988743352198</v>
      </c>
      <c r="AW660" s="254" t="s">
        <v>4192</v>
      </c>
      <c r="AX660" s="254" t="s">
        <v>4193</v>
      </c>
      <c r="AY660" s="244" t="str">
        <f t="shared" si="136"/>
        <v>&lt;Placemark&gt;&lt;name&gt;高福-121：特別養護老人ホーム　長良苑&lt;/name&gt;&lt;Snippet maxLines="0"&gt;&lt;/Snippet&gt;&lt;description&gt;&lt;![CDATA[名称：高福-121：特別養護老人ホーム　長良苑&lt;br&gt;住所：佐伯市大字長良4956番地&lt;br&gt;施設分類：高齢者福祉施設 &lt;br&gt;TEL：0972-28-3000&lt;br&gt;：種別：地域密着型介護老人福祉施設&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131.911728442389,32.9359887433522&lt;/coordinates&gt;&lt;/Point&gt;&lt;/Placemark&gt;</v>
      </c>
    </row>
    <row r="661" spans="1:51">
      <c r="A661" s="198">
        <v>656</v>
      </c>
      <c r="B661" s="211" t="s">
        <v>4960</v>
      </c>
      <c r="C661" s="4" t="str">
        <f t="shared" si="133"/>
        <v>名称：高福-122：特別養護老人ホーム　はたのうら&lt;br&gt;住所：佐伯市蒲江大字畑野浦596番32&lt;br&gt;施設分類：高齢者福祉施設 &lt;br&gt;TEL：0972-45-5820&lt;br&gt;：種別：地域密着型介護老人福祉施設&lt;br&gt;：事業者：(社福)長陽会&lt;br&gt;：&lt;br&gt;</v>
      </c>
      <c r="D661" s="211"/>
      <c r="E661" s="202"/>
      <c r="F661" s="202" t="s">
        <v>4946</v>
      </c>
      <c r="G661" s="202">
        <v>32.8563647612756</v>
      </c>
      <c r="H661" s="202">
        <v>131.95023489908701</v>
      </c>
      <c r="I661" s="202" t="s">
        <v>3686</v>
      </c>
      <c r="J661" s="202" t="s">
        <v>1081</v>
      </c>
      <c r="K661" s="240" t="s">
        <v>1378</v>
      </c>
      <c r="L661" s="240" t="s">
        <v>3926</v>
      </c>
      <c r="M661" s="240" t="s">
        <v>3950</v>
      </c>
      <c r="N661" s="240"/>
      <c r="O661" s="4" t="s">
        <v>4344</v>
      </c>
      <c r="P661" s="246">
        <v>1</v>
      </c>
      <c r="Q661" s="246"/>
      <c r="R661" s="246" t="str">
        <f t="shared" si="130"/>
        <v>FFFFFFFF</v>
      </c>
      <c r="S661" s="202">
        <v>100</v>
      </c>
      <c r="T661" s="202">
        <v>100</v>
      </c>
      <c r="U661" s="202">
        <v>100</v>
      </c>
      <c r="V661" s="202">
        <v>100</v>
      </c>
      <c r="X661" s="242"/>
      <c r="Z661" s="239">
        <f t="shared" si="134"/>
        <v>0</v>
      </c>
      <c r="AA661" s="253" t="s">
        <v>4179</v>
      </c>
      <c r="AB661" s="265" t="str">
        <f t="shared" si="137"/>
        <v>高福-122：特別養護老人ホーム　はたのうら</v>
      </c>
      <c r="AC661" s="254" t="s">
        <v>4194</v>
      </c>
      <c r="AD661" s="254" t="s">
        <v>4181</v>
      </c>
      <c r="AE661" s="254">
        <f t="shared" si="138"/>
        <v>0</v>
      </c>
      <c r="AF661" s="254" t="s">
        <v>4182</v>
      </c>
      <c r="AG661" s="254" t="s">
        <v>4183</v>
      </c>
      <c r="AH661" s="74" t="str">
        <f t="shared" si="139"/>
        <v>名称：高福-122：特別養護老人ホーム　はたのうら&lt;br&gt;住所：佐伯市蒲江大字畑野浦596番32&lt;br&gt;施設分類：高齢者福祉施設 &lt;br&gt;TEL：0972-45-5820&lt;br&gt;：種別：地域密着型介護老人福祉施設&lt;br&gt;：事業者：(社福)長陽会&lt;br&gt;：&lt;br&gt;</v>
      </c>
      <c r="AI661" s="255" t="s">
        <v>4184</v>
      </c>
      <c r="AJ661" s="253" t="str">
        <f t="shared" si="131"/>
        <v>FFFFFFFF</v>
      </c>
      <c r="AK661" s="253" t="s">
        <v>4185</v>
      </c>
      <c r="AL661" s="265">
        <f t="shared" si="132"/>
        <v>1</v>
      </c>
      <c r="AM661" s="253" t="s">
        <v>4186</v>
      </c>
      <c r="AN661" s="253" t="s">
        <v>4187</v>
      </c>
      <c r="AO661" s="254">
        <f t="shared" si="135"/>
        <v>0</v>
      </c>
      <c r="AP661" s="253" t="s">
        <v>4188</v>
      </c>
      <c r="AQ661" s="74" t="str">
        <f t="shared" si="140"/>
        <v>https://cyberjapandata.gsi.go.jp/portal/sys/v4/symbols/507.png</v>
      </c>
      <c r="AR661" s="254" t="s">
        <v>4189</v>
      </c>
      <c r="AS661" s="254" t="s">
        <v>4190</v>
      </c>
      <c r="AT661" s="265">
        <f t="shared" si="141"/>
        <v>131.95023489908701</v>
      </c>
      <c r="AU661" s="254" t="s">
        <v>4191</v>
      </c>
      <c r="AV661" s="265">
        <f t="shared" si="142"/>
        <v>32.8563647612756</v>
      </c>
      <c r="AW661" s="254" t="s">
        <v>4192</v>
      </c>
      <c r="AX661" s="254" t="s">
        <v>4193</v>
      </c>
      <c r="AY661" s="244" t="str">
        <f t="shared" si="136"/>
        <v>&lt;Placemark&gt;&lt;name&gt;高福-122：特別養護老人ホーム　はたのうら&lt;/name&gt;&lt;Snippet maxLines="0"&gt;&lt;/Snippet&gt;&lt;description&gt;&lt;![CDATA[名称：高福-122：特別養護老人ホーム　はたのうら&lt;br&gt;住所：佐伯市蒲江大字畑野浦596番32&lt;br&gt;施設分類：高齢者福祉施設 &lt;br&gt;TEL：0972-45-5820&lt;br&gt;：種別：地域密着型介護老人福祉施設&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131.950234899087,32.8563647612756&lt;/coordinates&gt;&lt;/Point&gt;&lt;/Placemark&gt;</v>
      </c>
    </row>
    <row r="662" spans="1:51" ht="27">
      <c r="A662" s="198">
        <v>657</v>
      </c>
      <c r="B662" s="211" t="s">
        <v>4959</v>
      </c>
      <c r="C662" s="4" t="str">
        <f t="shared" si="133"/>
        <v>名称：高福-123：地域密着型特定施設　蒲江やすらぎケアセンター　&lt;br&gt;住所：佐伯市蒲江大字蒲江浦３９５１&lt;br&gt;施設分類：高齢者福祉施設 &lt;br&gt;TEL：0972-25-6622&lt;br&gt;：種別：地域密着型特定施設&lt;br&gt;：事業者：(社福)正心会&lt;br&gt;：&lt;br&gt;</v>
      </c>
      <c r="D662" s="211"/>
      <c r="E662" s="202"/>
      <c r="F662" s="202" t="s">
        <v>4947</v>
      </c>
      <c r="G662" s="202">
        <v>32.812128870628399</v>
      </c>
      <c r="H662" s="202">
        <v>131.92469814734801</v>
      </c>
      <c r="I662" s="202" t="s">
        <v>3686</v>
      </c>
      <c r="J662" s="202" t="s">
        <v>3907</v>
      </c>
      <c r="K662" s="240" t="s">
        <v>1383</v>
      </c>
      <c r="L662" s="240" t="s">
        <v>3927</v>
      </c>
      <c r="M662" s="240" t="s">
        <v>3971</v>
      </c>
      <c r="N662" s="240"/>
      <c r="O662" s="4" t="s">
        <v>4344</v>
      </c>
      <c r="P662" s="246">
        <v>1</v>
      </c>
      <c r="Q662" s="246"/>
      <c r="R662" s="246" t="str">
        <f t="shared" si="130"/>
        <v>FFFFFFFF</v>
      </c>
      <c r="S662" s="202">
        <v>100</v>
      </c>
      <c r="T662" s="202">
        <v>100</v>
      </c>
      <c r="U662" s="202">
        <v>100</v>
      </c>
      <c r="V662" s="202">
        <v>100</v>
      </c>
      <c r="X662" s="242"/>
      <c r="Z662" s="239">
        <f t="shared" si="134"/>
        <v>0</v>
      </c>
      <c r="AA662" s="253" t="s">
        <v>4179</v>
      </c>
      <c r="AB662" s="265" t="str">
        <f t="shared" si="137"/>
        <v>高福-123：地域密着型特定施設　蒲江やすらぎケアセンター　</v>
      </c>
      <c r="AC662" s="254" t="s">
        <v>4194</v>
      </c>
      <c r="AD662" s="254" t="s">
        <v>4181</v>
      </c>
      <c r="AE662" s="254">
        <f t="shared" si="138"/>
        <v>0</v>
      </c>
      <c r="AF662" s="254" t="s">
        <v>4182</v>
      </c>
      <c r="AG662" s="254" t="s">
        <v>4183</v>
      </c>
      <c r="AH662" s="74" t="str">
        <f t="shared" si="139"/>
        <v>名称：高福-123：地域密着型特定施設　蒲江やすらぎケアセンター　&lt;br&gt;住所：佐伯市蒲江大字蒲江浦３９５１&lt;br&gt;施設分類：高齢者福祉施設 &lt;br&gt;TEL：0972-25-6622&lt;br&gt;：種別：地域密着型特定施設&lt;br&gt;：事業者：(社福)正心会&lt;br&gt;：&lt;br&gt;</v>
      </c>
      <c r="AI662" s="255" t="s">
        <v>4184</v>
      </c>
      <c r="AJ662" s="253" t="str">
        <f t="shared" si="131"/>
        <v>FFFFFFFF</v>
      </c>
      <c r="AK662" s="253" t="s">
        <v>4185</v>
      </c>
      <c r="AL662" s="265">
        <f t="shared" si="132"/>
        <v>1</v>
      </c>
      <c r="AM662" s="253" t="s">
        <v>4186</v>
      </c>
      <c r="AN662" s="253" t="s">
        <v>4187</v>
      </c>
      <c r="AO662" s="254">
        <f t="shared" si="135"/>
        <v>0</v>
      </c>
      <c r="AP662" s="253" t="s">
        <v>4188</v>
      </c>
      <c r="AQ662" s="74" t="str">
        <f t="shared" si="140"/>
        <v>https://cyberjapandata.gsi.go.jp/portal/sys/v4/symbols/507.png</v>
      </c>
      <c r="AR662" s="254" t="s">
        <v>4189</v>
      </c>
      <c r="AS662" s="254" t="s">
        <v>4190</v>
      </c>
      <c r="AT662" s="265">
        <f t="shared" si="141"/>
        <v>131.92469814734801</v>
      </c>
      <c r="AU662" s="254" t="s">
        <v>4191</v>
      </c>
      <c r="AV662" s="265">
        <f t="shared" si="142"/>
        <v>32.812128870628399</v>
      </c>
      <c r="AW662" s="254" t="s">
        <v>4192</v>
      </c>
      <c r="AX662" s="254" t="s">
        <v>4193</v>
      </c>
      <c r="AY662" s="244" t="str">
        <f t="shared" si="136"/>
        <v>&lt;Placemark&gt;&lt;name&gt;高福-123：地域密着型特定施設　蒲江やすらぎケアセンター　&lt;/name&gt;&lt;Snippet maxLines="0"&gt;&lt;/Snippet&gt;&lt;description&gt;&lt;![CDATA[名称：高福-123：地域密着型特定施設　蒲江やすらぎケアセンター　&lt;br&gt;住所：佐伯市蒲江大字蒲江浦３９５１&lt;br&gt;施設分類：高齢者福祉施設 &lt;br&gt;TEL：0972-25-6622&lt;br&gt;：種別：地域密着型特定施設&lt;br&gt;：事業者：(社福)正心会&lt;br&gt;：&lt;br&gt;]]&gt;&lt;/description&gt;&lt;Style&gt;&lt;IconStyle&gt;&lt;color&gt;FFFFFFFF&lt;/color&gt;&lt;scale&gt;1&lt;/scale&gt;&lt;heading&gt;0&lt;/heading&gt;&lt;Icon&gt;&lt;href&gt;https://cyberjapandata.gsi.go.jp/portal/sys/v4/symbols/507.png&lt;/href&gt;&lt;/Icon&gt;&lt;/IconStyle&gt;&lt;/Style&gt;&lt;Point&gt;&lt;coordinates&gt;131.924698147348,32.8121288706284&lt;/coordinates&gt;&lt;/Point&gt;&lt;/Placemark&gt;</v>
      </c>
    </row>
    <row r="663" spans="1:51">
      <c r="A663" s="198">
        <v>658</v>
      </c>
      <c r="B663" s="211" t="s">
        <v>4958</v>
      </c>
      <c r="C663" s="4" t="str">
        <f t="shared" si="133"/>
        <v>名称：高福-124：デイサービスセンター　海悠園&lt;br&gt;住所：佐伯市大字久保浦1059番地の13&lt;br&gt;施設分類：高齢者福祉施設 &lt;br&gt;TEL：0972-24-8836&lt;br&gt;：種別：地域密着型通所介護&lt;br&gt;：事業者：(社福)長陽会&lt;br&gt;：&lt;br&gt;</v>
      </c>
      <c r="D663" s="211"/>
      <c r="E663" s="245"/>
      <c r="F663" s="202" t="s">
        <v>4948</v>
      </c>
      <c r="G663" s="202">
        <v>32.998880128968203</v>
      </c>
      <c r="H663" s="202">
        <v>131.92359060841301</v>
      </c>
      <c r="I663" s="245" t="s">
        <v>3686</v>
      </c>
      <c r="J663" s="245" t="s">
        <v>3908</v>
      </c>
      <c r="K663" s="240" t="s">
        <v>1387</v>
      </c>
      <c r="L663" s="240" t="s">
        <v>3928</v>
      </c>
      <c r="M663" s="240" t="s">
        <v>3950</v>
      </c>
      <c r="N663" s="240"/>
      <c r="O663" s="4" t="s">
        <v>4344</v>
      </c>
      <c r="P663" s="246">
        <v>1</v>
      </c>
      <c r="Q663" s="246"/>
      <c r="R663" s="246" t="str">
        <f t="shared" si="130"/>
        <v>FFFFFFFF</v>
      </c>
      <c r="S663" s="202">
        <v>100</v>
      </c>
      <c r="T663" s="202">
        <v>100</v>
      </c>
      <c r="U663" s="202">
        <v>100</v>
      </c>
      <c r="V663" s="202">
        <v>100</v>
      </c>
      <c r="X663" s="242"/>
      <c r="Z663" s="239">
        <f t="shared" si="134"/>
        <v>0</v>
      </c>
      <c r="AA663" s="253" t="s">
        <v>4179</v>
      </c>
      <c r="AB663" s="265" t="str">
        <f t="shared" si="137"/>
        <v>高福-124：デイサービスセンター　海悠園</v>
      </c>
      <c r="AC663" s="254" t="s">
        <v>4194</v>
      </c>
      <c r="AD663" s="254" t="s">
        <v>4181</v>
      </c>
      <c r="AE663" s="254">
        <f t="shared" si="138"/>
        <v>0</v>
      </c>
      <c r="AF663" s="254" t="s">
        <v>4182</v>
      </c>
      <c r="AG663" s="254" t="s">
        <v>4183</v>
      </c>
      <c r="AH663" s="74" t="str">
        <f t="shared" si="139"/>
        <v>名称：高福-124：デイサービスセンター　海悠園&lt;br&gt;住所：佐伯市大字久保浦1059番地の13&lt;br&gt;施設分類：高齢者福祉施設 &lt;br&gt;TEL：0972-24-8836&lt;br&gt;：種別：地域密着型通所介護&lt;br&gt;：事業者：(社福)長陽会&lt;br&gt;：&lt;br&gt;</v>
      </c>
      <c r="AI663" s="255" t="s">
        <v>4184</v>
      </c>
      <c r="AJ663" s="253" t="str">
        <f t="shared" si="131"/>
        <v>FFFFFFFF</v>
      </c>
      <c r="AK663" s="253" t="s">
        <v>4185</v>
      </c>
      <c r="AL663" s="265">
        <f t="shared" si="132"/>
        <v>1</v>
      </c>
      <c r="AM663" s="253" t="s">
        <v>4186</v>
      </c>
      <c r="AN663" s="253" t="s">
        <v>4187</v>
      </c>
      <c r="AO663" s="254">
        <f t="shared" si="135"/>
        <v>0</v>
      </c>
      <c r="AP663" s="253" t="s">
        <v>4188</v>
      </c>
      <c r="AQ663" s="74" t="str">
        <f t="shared" si="140"/>
        <v>https://cyberjapandata.gsi.go.jp/portal/sys/v4/symbols/507.png</v>
      </c>
      <c r="AR663" s="254" t="s">
        <v>4189</v>
      </c>
      <c r="AS663" s="254" t="s">
        <v>4190</v>
      </c>
      <c r="AT663" s="265">
        <f t="shared" si="141"/>
        <v>131.92359060841301</v>
      </c>
      <c r="AU663" s="254" t="s">
        <v>4191</v>
      </c>
      <c r="AV663" s="265">
        <f t="shared" si="142"/>
        <v>32.998880128968203</v>
      </c>
      <c r="AW663" s="254" t="s">
        <v>4192</v>
      </c>
      <c r="AX663" s="254" t="s">
        <v>4193</v>
      </c>
      <c r="AY663" s="244" t="str">
        <f t="shared" si="136"/>
        <v>&lt;Placemark&gt;&lt;name&gt;高福-124：デイサービスセンター　海悠園&lt;/name&gt;&lt;Snippet maxLines="0"&gt;&lt;/Snippet&gt;&lt;description&gt;&lt;![CDATA[名称：高福-124：デイサービスセンター　海悠園&lt;br&gt;住所：佐伯市大字久保浦1059番地の13&lt;br&gt;施設分類：高齢者福祉施設 &lt;br&gt;TEL：0972-24-8836&lt;br&gt;：種別：地域密着型通所介護&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131.923590608413,32.9988801289682&lt;/coordinates&gt;&lt;/Point&gt;&lt;/Placemark&gt;</v>
      </c>
    </row>
    <row r="664" spans="1:51">
      <c r="A664" s="198">
        <v>659</v>
      </c>
      <c r="B664" s="211" t="s">
        <v>4957</v>
      </c>
      <c r="C664" s="4" t="str">
        <f t="shared" si="133"/>
        <v>名称：高福-125：デイサービス　コスモなおかわ&lt;br&gt;住所：佐伯市直川大字横川508番地&lt;br&gt;施設分類：高齢者福祉施設 &lt;br&gt;TEL：0972-58-5888&lt;br&gt;：種別：地域密着型通所介護&lt;br&gt;：事業者：(有)ケアつかさ&lt;br&gt;：&lt;br&gt;</v>
      </c>
      <c r="D664" s="211"/>
      <c r="E664" s="245"/>
      <c r="F664" s="202" t="s">
        <v>4949</v>
      </c>
      <c r="G664" s="202">
        <v>32.890352155889701</v>
      </c>
      <c r="H664" s="202">
        <v>131.75407033811601</v>
      </c>
      <c r="I664" s="245" t="s">
        <v>3686</v>
      </c>
      <c r="J664" s="245" t="s">
        <v>3909</v>
      </c>
      <c r="K664" s="240" t="s">
        <v>1388</v>
      </c>
      <c r="L664" s="240" t="s">
        <v>3928</v>
      </c>
      <c r="M664" s="240" t="s">
        <v>3939</v>
      </c>
      <c r="N664" s="240"/>
      <c r="O664" s="4" t="s">
        <v>4344</v>
      </c>
      <c r="P664" s="246">
        <v>1</v>
      </c>
      <c r="Q664" s="246"/>
      <c r="R664" s="246" t="str">
        <f t="shared" si="130"/>
        <v>FFFFFFFF</v>
      </c>
      <c r="S664" s="202">
        <v>100</v>
      </c>
      <c r="T664" s="202">
        <v>100</v>
      </c>
      <c r="U664" s="202">
        <v>100</v>
      </c>
      <c r="V664" s="202">
        <v>100</v>
      </c>
      <c r="X664" s="242"/>
      <c r="Z664" s="239">
        <f t="shared" si="134"/>
        <v>0</v>
      </c>
      <c r="AA664" s="253" t="s">
        <v>4179</v>
      </c>
      <c r="AB664" s="265" t="str">
        <f t="shared" si="137"/>
        <v>高福-125：デイサービス　コスモなおかわ</v>
      </c>
      <c r="AC664" s="254" t="s">
        <v>4194</v>
      </c>
      <c r="AD664" s="254" t="s">
        <v>4181</v>
      </c>
      <c r="AE664" s="254">
        <f t="shared" si="138"/>
        <v>0</v>
      </c>
      <c r="AF664" s="254" t="s">
        <v>4182</v>
      </c>
      <c r="AG664" s="254" t="s">
        <v>4183</v>
      </c>
      <c r="AH664" s="74" t="str">
        <f t="shared" si="139"/>
        <v>名称：高福-125：デイサービス　コスモなおかわ&lt;br&gt;住所：佐伯市直川大字横川508番地&lt;br&gt;施設分類：高齢者福祉施設 &lt;br&gt;TEL：0972-58-5888&lt;br&gt;：種別：地域密着型通所介護&lt;br&gt;：事業者：(有)ケアつかさ&lt;br&gt;：&lt;br&gt;</v>
      </c>
      <c r="AI664" s="255" t="s">
        <v>4184</v>
      </c>
      <c r="AJ664" s="253" t="str">
        <f t="shared" si="131"/>
        <v>FFFFFFFF</v>
      </c>
      <c r="AK664" s="253" t="s">
        <v>4185</v>
      </c>
      <c r="AL664" s="265">
        <f t="shared" si="132"/>
        <v>1</v>
      </c>
      <c r="AM664" s="253" t="s">
        <v>4186</v>
      </c>
      <c r="AN664" s="253" t="s">
        <v>4187</v>
      </c>
      <c r="AO664" s="254">
        <f t="shared" si="135"/>
        <v>0</v>
      </c>
      <c r="AP664" s="253" t="s">
        <v>4188</v>
      </c>
      <c r="AQ664" s="74" t="str">
        <f t="shared" si="140"/>
        <v>https://cyberjapandata.gsi.go.jp/portal/sys/v4/symbols/507.png</v>
      </c>
      <c r="AR664" s="254" t="s">
        <v>4189</v>
      </c>
      <c r="AS664" s="254" t="s">
        <v>4190</v>
      </c>
      <c r="AT664" s="265">
        <f t="shared" si="141"/>
        <v>131.75407033811601</v>
      </c>
      <c r="AU664" s="254" t="s">
        <v>4191</v>
      </c>
      <c r="AV664" s="265">
        <f t="shared" si="142"/>
        <v>32.890352155889701</v>
      </c>
      <c r="AW664" s="254" t="s">
        <v>4192</v>
      </c>
      <c r="AX664" s="254" t="s">
        <v>4193</v>
      </c>
      <c r="AY664" s="244" t="str">
        <f t="shared" si="136"/>
        <v>&lt;Placemark&gt;&lt;name&gt;高福-125：デイサービス　コスモなおかわ&lt;/name&gt;&lt;Snippet maxLines="0"&gt;&lt;/Snippet&gt;&lt;description&gt;&lt;![CDATA[名称：高福-125：デイサービス　コスモなおかわ&lt;br&gt;住所：佐伯市直川大字横川508番地&lt;br&gt;施設分類：高齢者福祉施設 &lt;br&gt;TEL：0972-58-5888&lt;br&gt;：種別：地域密着型通所介護&lt;br&gt;：事業者：(有)ケアつかさ&lt;br&gt;：&lt;br&gt;]]&gt;&lt;/description&gt;&lt;Style&gt;&lt;IconStyle&gt;&lt;color&gt;FFFFFFFF&lt;/color&gt;&lt;scale&gt;1&lt;/scale&gt;&lt;heading&gt;0&lt;/heading&gt;&lt;Icon&gt;&lt;href&gt;https://cyberjapandata.gsi.go.jp/portal/sys/v4/symbols/507.png&lt;/href&gt;&lt;/Icon&gt;&lt;/IconStyle&gt;&lt;/Style&gt;&lt;Point&gt;&lt;coordinates&gt;131.754070338116,32.8903521558897&lt;/coordinates&gt;&lt;/Point&gt;&lt;/Placemark&gt;</v>
      </c>
    </row>
    <row r="665" spans="1:51">
      <c r="A665" s="198">
        <v>660</v>
      </c>
      <c r="B665" s="211" t="s">
        <v>4956</v>
      </c>
      <c r="C665" s="4" t="str">
        <f t="shared" si="133"/>
        <v>名称：高福-126：蒲江やすらぎデイサービスセンター　&lt;br&gt;住所：佐伯市蒲江大字蒲江浦4491番地5&lt;br&gt;施設分類：高齢者福祉施設 &lt;br&gt;TEL：0972-42-0137&lt;br&gt;：種別：地域密着型通所介護&lt;br&gt;：事業者：(社福)正心会&lt;br&gt;：&lt;br&gt;</v>
      </c>
      <c r="D665" s="211"/>
      <c r="E665" s="245"/>
      <c r="F665" s="202" t="s">
        <v>4950</v>
      </c>
      <c r="G665" s="202">
        <v>32.802027016652403</v>
      </c>
      <c r="H665" s="202">
        <v>131.92130705628301</v>
      </c>
      <c r="I665" s="245" t="s">
        <v>3686</v>
      </c>
      <c r="J665" s="245" t="s">
        <v>3910</v>
      </c>
      <c r="K665" s="240" t="s">
        <v>1382</v>
      </c>
      <c r="L665" s="240" t="s">
        <v>3928</v>
      </c>
      <c r="M665" s="240" t="s">
        <v>3971</v>
      </c>
      <c r="N665" s="240"/>
      <c r="O665" s="4" t="s">
        <v>4344</v>
      </c>
      <c r="P665" s="246">
        <v>1</v>
      </c>
      <c r="Q665" s="246"/>
      <c r="R665" s="246" t="str">
        <f t="shared" si="130"/>
        <v>FFFFFFFF</v>
      </c>
      <c r="S665" s="202">
        <v>100</v>
      </c>
      <c r="T665" s="202">
        <v>100</v>
      </c>
      <c r="U665" s="202">
        <v>100</v>
      </c>
      <c r="V665" s="202">
        <v>100</v>
      </c>
      <c r="X665" s="242"/>
      <c r="Z665" s="239">
        <f t="shared" si="134"/>
        <v>0</v>
      </c>
      <c r="AA665" s="253" t="s">
        <v>4179</v>
      </c>
      <c r="AB665" s="265" t="str">
        <f t="shared" si="137"/>
        <v>高福-126：蒲江やすらぎデイサービスセンター　</v>
      </c>
      <c r="AC665" s="254" t="s">
        <v>4194</v>
      </c>
      <c r="AD665" s="254" t="s">
        <v>4181</v>
      </c>
      <c r="AE665" s="254">
        <f t="shared" si="138"/>
        <v>0</v>
      </c>
      <c r="AF665" s="254" t="s">
        <v>4182</v>
      </c>
      <c r="AG665" s="254" t="s">
        <v>4183</v>
      </c>
      <c r="AH665" s="74" t="str">
        <f t="shared" si="139"/>
        <v>名称：高福-126：蒲江やすらぎデイサービスセンター　&lt;br&gt;住所：佐伯市蒲江大字蒲江浦4491番地5&lt;br&gt;施設分類：高齢者福祉施設 &lt;br&gt;TEL：0972-42-0137&lt;br&gt;：種別：地域密着型通所介護&lt;br&gt;：事業者：(社福)正心会&lt;br&gt;：&lt;br&gt;</v>
      </c>
      <c r="AI665" s="255" t="s">
        <v>4184</v>
      </c>
      <c r="AJ665" s="253" t="str">
        <f t="shared" si="131"/>
        <v>FFFFFFFF</v>
      </c>
      <c r="AK665" s="253" t="s">
        <v>4185</v>
      </c>
      <c r="AL665" s="265">
        <f t="shared" si="132"/>
        <v>1</v>
      </c>
      <c r="AM665" s="253" t="s">
        <v>4186</v>
      </c>
      <c r="AN665" s="253" t="s">
        <v>4187</v>
      </c>
      <c r="AO665" s="254">
        <f t="shared" si="135"/>
        <v>0</v>
      </c>
      <c r="AP665" s="253" t="s">
        <v>4188</v>
      </c>
      <c r="AQ665" s="74" t="str">
        <f t="shared" si="140"/>
        <v>https://cyberjapandata.gsi.go.jp/portal/sys/v4/symbols/507.png</v>
      </c>
      <c r="AR665" s="254" t="s">
        <v>4189</v>
      </c>
      <c r="AS665" s="254" t="s">
        <v>4190</v>
      </c>
      <c r="AT665" s="265">
        <f t="shared" si="141"/>
        <v>131.92130705628301</v>
      </c>
      <c r="AU665" s="254" t="s">
        <v>4191</v>
      </c>
      <c r="AV665" s="265">
        <f t="shared" si="142"/>
        <v>32.802027016652403</v>
      </c>
      <c r="AW665" s="254" t="s">
        <v>4192</v>
      </c>
      <c r="AX665" s="254" t="s">
        <v>4193</v>
      </c>
      <c r="AY665" s="244" t="str">
        <f t="shared" si="136"/>
        <v>&lt;Placemark&gt;&lt;name&gt;高福-126：蒲江やすらぎデイサービスセンター　&lt;/name&gt;&lt;Snippet maxLines="0"&gt;&lt;/Snippet&gt;&lt;description&gt;&lt;![CDATA[名称：高福-126：蒲江やすらぎデイサービスセンター　&lt;br&gt;住所：佐伯市蒲江大字蒲江浦4491番地5&lt;br&gt;施設分類：高齢者福祉施設 &lt;br&gt;TEL：0972-42-0137&lt;br&gt;：種別：地域密着型通所介護&lt;br&gt;：事業者：(社福)正心会&lt;br&gt;：&lt;br&gt;]]&gt;&lt;/description&gt;&lt;Style&gt;&lt;IconStyle&gt;&lt;color&gt;FFFFFFFF&lt;/color&gt;&lt;scale&gt;1&lt;/scale&gt;&lt;heading&gt;0&lt;/heading&gt;&lt;Icon&gt;&lt;href&gt;https://cyberjapandata.gsi.go.jp/portal/sys/v4/symbols/507.png&lt;/href&gt;&lt;/Icon&gt;&lt;/IconStyle&gt;&lt;/Style&gt;&lt;Point&gt;&lt;coordinates&gt;131.921307056283,32.8020270166524&lt;/coordinates&gt;&lt;/Point&gt;&lt;/Placemark&gt;</v>
      </c>
    </row>
    <row r="666" spans="1:51">
      <c r="A666" s="198">
        <v>661</v>
      </c>
      <c r="B666" s="211" t="s">
        <v>4955</v>
      </c>
      <c r="C666" s="4" t="str">
        <f t="shared" si="133"/>
        <v>名称：高福-127：直川苑指定通所介護事業所&lt;br&gt;住所：佐伯市直川大字仁田原1962番地1&lt;br&gt;施設分類：高齢者福祉施設 &lt;br&gt;TEL：0972-25-5010&lt;br&gt;：種別：地域密着型通所介護&lt;br&gt;：事業者：(社福)仁愛会&lt;br&gt;：&lt;br&gt;</v>
      </c>
      <c r="D666" s="211"/>
      <c r="E666" s="202"/>
      <c r="F666" s="202" t="s">
        <v>4951</v>
      </c>
      <c r="G666" s="202">
        <v>32.878807823349803</v>
      </c>
      <c r="H666" s="202">
        <v>131.757470084608</v>
      </c>
      <c r="I666" s="202" t="s">
        <v>3686</v>
      </c>
      <c r="J666" s="202" t="s">
        <v>3867</v>
      </c>
      <c r="K666" s="240" t="s">
        <v>1379</v>
      </c>
      <c r="L666" s="240" t="s">
        <v>3928</v>
      </c>
      <c r="M666" s="240" t="s">
        <v>3960</v>
      </c>
      <c r="N666" s="240"/>
      <c r="O666" s="4" t="s">
        <v>4344</v>
      </c>
      <c r="P666" s="246">
        <v>1</v>
      </c>
      <c r="Q666" s="246"/>
      <c r="R666" s="246" t="str">
        <f t="shared" si="130"/>
        <v>FFFFFFFF</v>
      </c>
      <c r="S666" s="202">
        <v>100</v>
      </c>
      <c r="T666" s="202">
        <v>100</v>
      </c>
      <c r="U666" s="202">
        <v>100</v>
      </c>
      <c r="V666" s="202">
        <v>100</v>
      </c>
      <c r="X666" s="242"/>
      <c r="Z666" s="239">
        <f t="shared" si="134"/>
        <v>0</v>
      </c>
      <c r="AA666" s="253" t="s">
        <v>4179</v>
      </c>
      <c r="AB666" s="265" t="str">
        <f t="shared" si="137"/>
        <v>高福-127：直川苑指定通所介護事業所</v>
      </c>
      <c r="AC666" s="254" t="s">
        <v>4194</v>
      </c>
      <c r="AD666" s="254" t="s">
        <v>4181</v>
      </c>
      <c r="AE666" s="254">
        <f t="shared" si="138"/>
        <v>0</v>
      </c>
      <c r="AF666" s="254" t="s">
        <v>4182</v>
      </c>
      <c r="AG666" s="254" t="s">
        <v>4183</v>
      </c>
      <c r="AH666" s="74" t="str">
        <f t="shared" si="139"/>
        <v>名称：高福-127：直川苑指定通所介護事業所&lt;br&gt;住所：佐伯市直川大字仁田原1962番地1&lt;br&gt;施設分類：高齢者福祉施設 &lt;br&gt;TEL：0972-25-5010&lt;br&gt;：種別：地域密着型通所介護&lt;br&gt;：事業者：(社福)仁愛会&lt;br&gt;：&lt;br&gt;</v>
      </c>
      <c r="AI666" s="255" t="s">
        <v>4184</v>
      </c>
      <c r="AJ666" s="253" t="str">
        <f t="shared" si="131"/>
        <v>FFFFFFFF</v>
      </c>
      <c r="AK666" s="253" t="s">
        <v>4185</v>
      </c>
      <c r="AL666" s="265">
        <f t="shared" si="132"/>
        <v>1</v>
      </c>
      <c r="AM666" s="253" t="s">
        <v>4186</v>
      </c>
      <c r="AN666" s="253" t="s">
        <v>4187</v>
      </c>
      <c r="AO666" s="254">
        <f t="shared" si="135"/>
        <v>0</v>
      </c>
      <c r="AP666" s="253" t="s">
        <v>4188</v>
      </c>
      <c r="AQ666" s="74" t="str">
        <f t="shared" si="140"/>
        <v>https://cyberjapandata.gsi.go.jp/portal/sys/v4/symbols/507.png</v>
      </c>
      <c r="AR666" s="254" t="s">
        <v>4189</v>
      </c>
      <c r="AS666" s="254" t="s">
        <v>4190</v>
      </c>
      <c r="AT666" s="265">
        <f t="shared" si="141"/>
        <v>131.757470084608</v>
      </c>
      <c r="AU666" s="254" t="s">
        <v>4191</v>
      </c>
      <c r="AV666" s="265">
        <f t="shared" si="142"/>
        <v>32.878807823349803</v>
      </c>
      <c r="AW666" s="254" t="s">
        <v>4192</v>
      </c>
      <c r="AX666" s="254" t="s">
        <v>4193</v>
      </c>
      <c r="AY666" s="244" t="str">
        <f t="shared" si="136"/>
        <v>&lt;Placemark&gt;&lt;name&gt;高福-127：直川苑指定通所介護事業所&lt;/name&gt;&lt;Snippet maxLines="0"&gt;&lt;/Snippet&gt;&lt;description&gt;&lt;![CDATA[名称：高福-127：直川苑指定通所介護事業所&lt;br&gt;住所：佐伯市直川大字仁田原1962番地1&lt;br&gt;施設分類：高齢者福祉施設 &lt;br&gt;TEL：0972-25-5010&lt;br&gt;：種別：地域密着型通所介護&lt;br&gt;：事業者：(社福)仁愛会&lt;br&gt;：&lt;br&gt;]]&gt;&lt;/description&gt;&lt;Style&gt;&lt;IconStyle&gt;&lt;color&gt;FFFFFFFF&lt;/color&gt;&lt;scale&gt;1&lt;/scale&gt;&lt;heading&gt;0&lt;/heading&gt;&lt;Icon&gt;&lt;href&gt;https://cyberjapandata.gsi.go.jp/portal/sys/v4/symbols/507.png&lt;/href&gt;&lt;/Icon&gt;&lt;/IconStyle&gt;&lt;/Style&gt;&lt;Point&gt;&lt;coordinates&gt;131.757470084608,32.8788078233498&lt;/coordinates&gt;&lt;/Point&gt;&lt;/Placemark&gt;</v>
      </c>
    </row>
    <row r="667" spans="1:51">
      <c r="A667" s="198">
        <v>662</v>
      </c>
      <c r="B667" s="211" t="s">
        <v>4954</v>
      </c>
      <c r="C667" s="4" t="str">
        <f t="shared" si="133"/>
        <v>名称：高福-128：デイサービスセンター　うめの里&lt;br&gt;住所：佐伯市宇目小野市3754番地１&lt;br&gt;施設分類：高齢者福祉施設 &lt;br&gt;TEL：0972-54-3577&lt;br&gt;：種別：地域密着型通所介護&lt;br&gt;：事業者：(社福)長陽会&lt;br&gt;：&lt;br&gt;</v>
      </c>
      <c r="D667" s="211"/>
      <c r="E667" s="202"/>
      <c r="F667" s="202" t="s">
        <v>4952</v>
      </c>
      <c r="G667" s="202">
        <v>32.853310446516403</v>
      </c>
      <c r="H667" s="202">
        <v>131.62691877780901</v>
      </c>
      <c r="I667" s="202" t="s">
        <v>3686</v>
      </c>
      <c r="J667" s="202" t="s">
        <v>3911</v>
      </c>
      <c r="K667" s="240" t="s">
        <v>1346</v>
      </c>
      <c r="L667" s="240" t="s">
        <v>3928</v>
      </c>
      <c r="M667" s="240" t="s">
        <v>3950</v>
      </c>
      <c r="N667" s="240"/>
      <c r="O667" s="4" t="s">
        <v>4344</v>
      </c>
      <c r="P667" s="246">
        <v>1</v>
      </c>
      <c r="Q667" s="246"/>
      <c r="R667" s="246" t="str">
        <f t="shared" si="130"/>
        <v>FFFFFFFF</v>
      </c>
      <c r="S667" s="202">
        <v>100</v>
      </c>
      <c r="T667" s="202">
        <v>100</v>
      </c>
      <c r="U667" s="202">
        <v>100</v>
      </c>
      <c r="V667" s="202">
        <v>100</v>
      </c>
      <c r="X667" s="242"/>
      <c r="Z667" s="239">
        <f t="shared" si="134"/>
        <v>0</v>
      </c>
      <c r="AA667" s="253" t="s">
        <v>4179</v>
      </c>
      <c r="AB667" s="265" t="str">
        <f t="shared" si="137"/>
        <v>高福-128：デイサービスセンター　うめの里</v>
      </c>
      <c r="AC667" s="254" t="s">
        <v>4194</v>
      </c>
      <c r="AD667" s="254" t="s">
        <v>4181</v>
      </c>
      <c r="AE667" s="254">
        <f t="shared" si="138"/>
        <v>0</v>
      </c>
      <c r="AF667" s="254" t="s">
        <v>4182</v>
      </c>
      <c r="AG667" s="254" t="s">
        <v>4183</v>
      </c>
      <c r="AH667" s="74" t="str">
        <f t="shared" si="139"/>
        <v>名称：高福-128：デイサービスセンター　うめの里&lt;br&gt;住所：佐伯市宇目小野市3754番地１&lt;br&gt;施設分類：高齢者福祉施設 &lt;br&gt;TEL：0972-54-3577&lt;br&gt;：種別：地域密着型通所介護&lt;br&gt;：事業者：(社福)長陽会&lt;br&gt;：&lt;br&gt;</v>
      </c>
      <c r="AI667" s="255" t="s">
        <v>4184</v>
      </c>
      <c r="AJ667" s="253" t="str">
        <f t="shared" si="131"/>
        <v>FFFFFFFF</v>
      </c>
      <c r="AK667" s="253" t="s">
        <v>4185</v>
      </c>
      <c r="AL667" s="265">
        <f t="shared" si="132"/>
        <v>1</v>
      </c>
      <c r="AM667" s="253" t="s">
        <v>4186</v>
      </c>
      <c r="AN667" s="253" t="s">
        <v>4187</v>
      </c>
      <c r="AO667" s="254">
        <f t="shared" si="135"/>
        <v>0</v>
      </c>
      <c r="AP667" s="253" t="s">
        <v>4188</v>
      </c>
      <c r="AQ667" s="74" t="str">
        <f t="shared" si="140"/>
        <v>https://cyberjapandata.gsi.go.jp/portal/sys/v4/symbols/507.png</v>
      </c>
      <c r="AR667" s="254" t="s">
        <v>4189</v>
      </c>
      <c r="AS667" s="254" t="s">
        <v>4190</v>
      </c>
      <c r="AT667" s="265">
        <f t="shared" si="141"/>
        <v>131.62691877780901</v>
      </c>
      <c r="AU667" s="254" t="s">
        <v>4191</v>
      </c>
      <c r="AV667" s="265">
        <f t="shared" si="142"/>
        <v>32.853310446516403</v>
      </c>
      <c r="AW667" s="254" t="s">
        <v>4192</v>
      </c>
      <c r="AX667" s="254" t="s">
        <v>4193</v>
      </c>
      <c r="AY667" s="244" t="str">
        <f t="shared" si="136"/>
        <v>&lt;Placemark&gt;&lt;name&gt;高福-128：デイサービスセンター　うめの里&lt;/name&gt;&lt;Snippet maxLines="0"&gt;&lt;/Snippet&gt;&lt;description&gt;&lt;![CDATA[名称：高福-128：デイサービスセンター　うめの里&lt;br&gt;住所：佐伯市宇目小野市3754番地１&lt;br&gt;施設分類：高齢者福祉施設 &lt;br&gt;TEL：0972-54-3577&lt;br&gt;：種別：地域密着型通所介護&lt;br&gt;：事業者：(社福)長陽会&lt;br&gt;：&lt;br&gt;]]&gt;&lt;/description&gt;&lt;Style&gt;&lt;IconStyle&gt;&lt;color&gt;FFFFFFFF&lt;/color&gt;&lt;scale&gt;1&lt;/scale&gt;&lt;heading&gt;0&lt;/heading&gt;&lt;Icon&gt;&lt;href&gt;https://cyberjapandata.gsi.go.jp/portal/sys/v4/symbols/507.png&lt;/href&gt;&lt;/Icon&gt;&lt;/IconStyle&gt;&lt;/Style&gt;&lt;Point&gt;&lt;coordinates&gt;131.626918777809,32.8533104465164&lt;/coordinates&gt;&lt;/Point&gt;&lt;/Placemark&gt;</v>
      </c>
    </row>
    <row r="668" spans="1:51">
      <c r="A668" s="198">
        <v>663</v>
      </c>
      <c r="B668" s="211"/>
      <c r="C668" s="4" t="str">
        <f t="shared" si="133"/>
        <v>名称：&lt;br&gt;住所：&lt;br&gt;施設分類：&lt;br&gt;TEL：&lt;br&gt;：&lt;br&gt;：&lt;br&gt;：&lt;br&gt;</v>
      </c>
      <c r="D668" s="211"/>
      <c r="E668" s="245"/>
      <c r="F668" s="202"/>
      <c r="G668" s="202"/>
      <c r="H668" s="202"/>
      <c r="I668" s="245"/>
      <c r="J668" s="245"/>
      <c r="K668" s="240"/>
      <c r="L668" s="240"/>
      <c r="M668" s="240"/>
      <c r="N668" s="240"/>
      <c r="O668" s="4"/>
      <c r="P668" s="246">
        <v>1</v>
      </c>
      <c r="Q668" s="246"/>
      <c r="R668" s="246" t="str">
        <f t="shared" si="130"/>
        <v>FFFFFFFF</v>
      </c>
      <c r="S668" s="202">
        <v>100</v>
      </c>
      <c r="T668" s="202">
        <v>100</v>
      </c>
      <c r="U668" s="202">
        <v>100</v>
      </c>
      <c r="V668" s="202">
        <v>100</v>
      </c>
      <c r="X668" s="242"/>
      <c r="Z668" s="239">
        <f t="shared" si="134"/>
        <v>1</v>
      </c>
      <c r="AA668" s="253" t="s">
        <v>4179</v>
      </c>
      <c r="AB668" s="265">
        <f t="shared" si="137"/>
        <v>0</v>
      </c>
      <c r="AC668" s="254" t="s">
        <v>4194</v>
      </c>
      <c r="AD668" s="254" t="s">
        <v>4181</v>
      </c>
      <c r="AE668" s="254">
        <f t="shared" si="138"/>
        <v>0</v>
      </c>
      <c r="AF668" s="254" t="s">
        <v>4182</v>
      </c>
      <c r="AG668" s="254" t="s">
        <v>4183</v>
      </c>
      <c r="AH668" s="74" t="str">
        <f t="shared" si="139"/>
        <v>名称：&lt;br&gt;住所：&lt;br&gt;施設分類：&lt;br&gt;TEL：&lt;br&gt;：&lt;br&gt;：&lt;br&gt;：&lt;br&gt;</v>
      </c>
      <c r="AI668" s="255" t="s">
        <v>4184</v>
      </c>
      <c r="AJ668" s="253" t="str">
        <f t="shared" si="131"/>
        <v>FFFFFFFF</v>
      </c>
      <c r="AK668" s="253" t="s">
        <v>4185</v>
      </c>
      <c r="AL668" s="265">
        <f t="shared" si="132"/>
        <v>1</v>
      </c>
      <c r="AM668" s="253" t="s">
        <v>4186</v>
      </c>
      <c r="AN668" s="253" t="s">
        <v>4187</v>
      </c>
      <c r="AO668" s="254">
        <f t="shared" si="135"/>
        <v>0</v>
      </c>
      <c r="AP668" s="253" t="s">
        <v>4188</v>
      </c>
      <c r="AQ668" s="74">
        <f t="shared" si="140"/>
        <v>0</v>
      </c>
      <c r="AR668" s="254" t="s">
        <v>4189</v>
      </c>
      <c r="AS668" s="254" t="s">
        <v>4190</v>
      </c>
      <c r="AT668" s="265">
        <f t="shared" si="141"/>
        <v>0</v>
      </c>
      <c r="AU668" s="254" t="s">
        <v>4191</v>
      </c>
      <c r="AV668" s="265">
        <f t="shared" si="142"/>
        <v>0</v>
      </c>
      <c r="AW668" s="254" t="s">
        <v>4192</v>
      </c>
      <c r="AX668" s="254" t="s">
        <v>4193</v>
      </c>
      <c r="AY668" s="244" t="str">
        <f t="shared" si="136"/>
        <v/>
      </c>
    </row>
    <row r="669" spans="1:51">
      <c r="A669" s="198">
        <v>664</v>
      </c>
      <c r="B669" s="211"/>
      <c r="C669" s="4" t="str">
        <f t="shared" si="133"/>
        <v>名称：&lt;br&gt;住所：&lt;br&gt;施設分類：&lt;br&gt;TEL：&lt;br&gt;：&lt;br&gt;：&lt;br&gt;：&lt;br&gt;</v>
      </c>
      <c r="D669" s="211"/>
      <c r="E669" s="245"/>
      <c r="F669" s="202"/>
      <c r="G669" s="202"/>
      <c r="H669" s="202"/>
      <c r="I669" s="245"/>
      <c r="J669" s="245"/>
      <c r="K669" s="240"/>
      <c r="L669" s="240"/>
      <c r="M669" s="240"/>
      <c r="N669" s="240"/>
      <c r="O669" s="4"/>
      <c r="P669" s="246">
        <v>1</v>
      </c>
      <c r="Q669" s="246"/>
      <c r="R669" s="246" t="str">
        <f t="shared" si="130"/>
        <v>FFFFFFFF</v>
      </c>
      <c r="S669" s="202">
        <v>100</v>
      </c>
      <c r="T669" s="202">
        <v>100</v>
      </c>
      <c r="U669" s="202">
        <v>100</v>
      </c>
      <c r="V669" s="202">
        <v>100</v>
      </c>
      <c r="X669" s="242"/>
      <c r="Z669" s="239">
        <f t="shared" si="134"/>
        <v>1</v>
      </c>
      <c r="AA669" s="253" t="s">
        <v>4179</v>
      </c>
      <c r="AB669" s="265">
        <f t="shared" si="137"/>
        <v>0</v>
      </c>
      <c r="AC669" s="254" t="s">
        <v>4194</v>
      </c>
      <c r="AD669" s="254" t="s">
        <v>4181</v>
      </c>
      <c r="AE669" s="254">
        <f t="shared" si="138"/>
        <v>0</v>
      </c>
      <c r="AF669" s="254" t="s">
        <v>4182</v>
      </c>
      <c r="AG669" s="254" t="s">
        <v>4183</v>
      </c>
      <c r="AH669" s="74" t="str">
        <f t="shared" si="139"/>
        <v>名称：&lt;br&gt;住所：&lt;br&gt;施設分類：&lt;br&gt;TEL：&lt;br&gt;：&lt;br&gt;：&lt;br&gt;：&lt;br&gt;</v>
      </c>
      <c r="AI669" s="255" t="s">
        <v>4184</v>
      </c>
      <c r="AJ669" s="253" t="str">
        <f t="shared" si="131"/>
        <v>FFFFFFFF</v>
      </c>
      <c r="AK669" s="253" t="s">
        <v>4185</v>
      </c>
      <c r="AL669" s="265">
        <f t="shared" si="132"/>
        <v>1</v>
      </c>
      <c r="AM669" s="253" t="s">
        <v>4186</v>
      </c>
      <c r="AN669" s="253" t="s">
        <v>4187</v>
      </c>
      <c r="AO669" s="254">
        <f t="shared" si="135"/>
        <v>0</v>
      </c>
      <c r="AP669" s="253" t="s">
        <v>4188</v>
      </c>
      <c r="AQ669" s="74">
        <f t="shared" si="140"/>
        <v>0</v>
      </c>
      <c r="AR669" s="254" t="s">
        <v>4189</v>
      </c>
      <c r="AS669" s="254" t="s">
        <v>4190</v>
      </c>
      <c r="AT669" s="265">
        <f t="shared" si="141"/>
        <v>0</v>
      </c>
      <c r="AU669" s="254" t="s">
        <v>4191</v>
      </c>
      <c r="AV669" s="265">
        <f t="shared" si="142"/>
        <v>0</v>
      </c>
      <c r="AW669" s="254" t="s">
        <v>4192</v>
      </c>
      <c r="AX669" s="254" t="s">
        <v>4193</v>
      </c>
      <c r="AY669" s="244" t="str">
        <f t="shared" si="136"/>
        <v/>
      </c>
    </row>
    <row r="670" spans="1:51">
      <c r="A670" s="198">
        <v>665</v>
      </c>
      <c r="B670" s="211"/>
      <c r="C670" s="4" t="str">
        <f t="shared" si="133"/>
        <v>名称：&lt;br&gt;住所：&lt;br&gt;施設分類：&lt;br&gt;TEL：&lt;br&gt;：&lt;br&gt;：&lt;br&gt;：&lt;br&gt;</v>
      </c>
      <c r="D670" s="211"/>
      <c r="E670" s="202"/>
      <c r="F670" s="202"/>
      <c r="G670" s="202"/>
      <c r="H670" s="202"/>
      <c r="I670" s="202"/>
      <c r="J670" s="202"/>
      <c r="K670" s="240"/>
      <c r="L670" s="240"/>
      <c r="M670" s="240"/>
      <c r="N670" s="240"/>
      <c r="O670" s="4"/>
      <c r="P670" s="246">
        <v>1</v>
      </c>
      <c r="Q670" s="246"/>
      <c r="R670" s="246" t="str">
        <f t="shared" si="130"/>
        <v>FFFFFFFF</v>
      </c>
      <c r="S670" s="202">
        <v>100</v>
      </c>
      <c r="T670" s="202">
        <v>100</v>
      </c>
      <c r="U670" s="202">
        <v>100</v>
      </c>
      <c r="V670" s="202">
        <v>100</v>
      </c>
      <c r="X670" s="242"/>
      <c r="Z670" s="239">
        <f t="shared" si="134"/>
        <v>1</v>
      </c>
      <c r="AA670" s="253" t="s">
        <v>4179</v>
      </c>
      <c r="AB670" s="265">
        <f t="shared" si="137"/>
        <v>0</v>
      </c>
      <c r="AC670" s="254" t="s">
        <v>4194</v>
      </c>
      <c r="AD670" s="254" t="s">
        <v>4181</v>
      </c>
      <c r="AE670" s="254">
        <f t="shared" si="138"/>
        <v>0</v>
      </c>
      <c r="AF670" s="254" t="s">
        <v>4182</v>
      </c>
      <c r="AG670" s="254" t="s">
        <v>4183</v>
      </c>
      <c r="AH670" s="74" t="str">
        <f t="shared" si="139"/>
        <v>名称：&lt;br&gt;住所：&lt;br&gt;施設分類：&lt;br&gt;TEL：&lt;br&gt;：&lt;br&gt;：&lt;br&gt;：&lt;br&gt;</v>
      </c>
      <c r="AI670" s="255" t="s">
        <v>4184</v>
      </c>
      <c r="AJ670" s="253" t="str">
        <f t="shared" si="131"/>
        <v>FFFFFFFF</v>
      </c>
      <c r="AK670" s="253" t="s">
        <v>4185</v>
      </c>
      <c r="AL670" s="265">
        <f t="shared" si="132"/>
        <v>1</v>
      </c>
      <c r="AM670" s="253" t="s">
        <v>4186</v>
      </c>
      <c r="AN670" s="253" t="s">
        <v>4187</v>
      </c>
      <c r="AO670" s="254">
        <f t="shared" si="135"/>
        <v>0</v>
      </c>
      <c r="AP670" s="253" t="s">
        <v>4188</v>
      </c>
      <c r="AQ670" s="74">
        <f t="shared" si="140"/>
        <v>0</v>
      </c>
      <c r="AR670" s="254" t="s">
        <v>4189</v>
      </c>
      <c r="AS670" s="254" t="s">
        <v>4190</v>
      </c>
      <c r="AT670" s="265">
        <f t="shared" si="141"/>
        <v>0</v>
      </c>
      <c r="AU670" s="254" t="s">
        <v>4191</v>
      </c>
      <c r="AV670" s="265">
        <f t="shared" si="142"/>
        <v>0</v>
      </c>
      <c r="AW670" s="254" t="s">
        <v>4192</v>
      </c>
      <c r="AX670" s="254" t="s">
        <v>4193</v>
      </c>
      <c r="AY670" s="244" t="str">
        <f t="shared" si="136"/>
        <v/>
      </c>
    </row>
    <row r="671" spans="1:51">
      <c r="A671" s="198">
        <v>666</v>
      </c>
      <c r="B671" s="211"/>
      <c r="C671" s="4" t="str">
        <f t="shared" si="133"/>
        <v>名称：&lt;br&gt;住所：&lt;br&gt;施設分類：&lt;br&gt;TEL：&lt;br&gt;：&lt;br&gt;：&lt;br&gt;：&lt;br&gt;</v>
      </c>
      <c r="D671" s="211"/>
      <c r="E671" s="202"/>
      <c r="F671" s="202"/>
      <c r="G671" s="202"/>
      <c r="H671" s="202"/>
      <c r="I671" s="202"/>
      <c r="J671" s="202"/>
      <c r="K671" s="240"/>
      <c r="L671" s="240"/>
      <c r="M671" s="240"/>
      <c r="N671" s="240"/>
      <c r="O671" s="4"/>
      <c r="P671" s="246">
        <v>1</v>
      </c>
      <c r="Q671" s="246"/>
      <c r="R671" s="246" t="str">
        <f t="shared" si="130"/>
        <v>FFFFFFFF</v>
      </c>
      <c r="S671" s="202">
        <v>100</v>
      </c>
      <c r="T671" s="202">
        <v>100</v>
      </c>
      <c r="U671" s="202">
        <v>100</v>
      </c>
      <c r="V671" s="202">
        <v>100</v>
      </c>
      <c r="X671" s="242"/>
      <c r="Z671" s="239">
        <f t="shared" si="134"/>
        <v>1</v>
      </c>
      <c r="AA671" s="253" t="s">
        <v>4179</v>
      </c>
      <c r="AB671" s="265">
        <f t="shared" si="137"/>
        <v>0</v>
      </c>
      <c r="AC671" s="254" t="s">
        <v>4194</v>
      </c>
      <c r="AD671" s="254" t="s">
        <v>4181</v>
      </c>
      <c r="AE671" s="254">
        <f t="shared" si="138"/>
        <v>0</v>
      </c>
      <c r="AF671" s="254" t="s">
        <v>4182</v>
      </c>
      <c r="AG671" s="254" t="s">
        <v>4183</v>
      </c>
      <c r="AH671" s="74" t="str">
        <f t="shared" si="139"/>
        <v>名称：&lt;br&gt;住所：&lt;br&gt;施設分類：&lt;br&gt;TEL：&lt;br&gt;：&lt;br&gt;：&lt;br&gt;：&lt;br&gt;</v>
      </c>
      <c r="AI671" s="255" t="s">
        <v>4184</v>
      </c>
      <c r="AJ671" s="253" t="str">
        <f t="shared" si="131"/>
        <v>FFFFFFFF</v>
      </c>
      <c r="AK671" s="253" t="s">
        <v>4185</v>
      </c>
      <c r="AL671" s="265">
        <f t="shared" si="132"/>
        <v>1</v>
      </c>
      <c r="AM671" s="253" t="s">
        <v>4186</v>
      </c>
      <c r="AN671" s="253" t="s">
        <v>4187</v>
      </c>
      <c r="AO671" s="254">
        <f t="shared" si="135"/>
        <v>0</v>
      </c>
      <c r="AP671" s="253" t="s">
        <v>4188</v>
      </c>
      <c r="AQ671" s="74">
        <f t="shared" si="140"/>
        <v>0</v>
      </c>
      <c r="AR671" s="254" t="s">
        <v>4189</v>
      </c>
      <c r="AS671" s="254" t="s">
        <v>4190</v>
      </c>
      <c r="AT671" s="265">
        <f t="shared" si="141"/>
        <v>0</v>
      </c>
      <c r="AU671" s="254" t="s">
        <v>4191</v>
      </c>
      <c r="AV671" s="265">
        <f t="shared" si="142"/>
        <v>0</v>
      </c>
      <c r="AW671" s="254" t="s">
        <v>4192</v>
      </c>
      <c r="AX671" s="254" t="s">
        <v>4193</v>
      </c>
      <c r="AY671" s="244" t="str">
        <f t="shared" si="136"/>
        <v/>
      </c>
    </row>
    <row r="672" spans="1:51">
      <c r="A672" s="198">
        <v>667</v>
      </c>
      <c r="B672" s="211"/>
      <c r="C672" s="4" t="str">
        <f t="shared" si="133"/>
        <v>名称：&lt;br&gt;住所：&lt;br&gt;施設分類：&lt;br&gt;TEL：&lt;br&gt;：&lt;br&gt;：&lt;br&gt;：&lt;br&gt;</v>
      </c>
      <c r="D672" s="211"/>
      <c r="E672" s="202"/>
      <c r="F672" s="202"/>
      <c r="G672" s="202"/>
      <c r="H672" s="202"/>
      <c r="I672" s="202"/>
      <c r="J672" s="202"/>
      <c r="K672" s="240"/>
      <c r="L672" s="240"/>
      <c r="M672" s="240"/>
      <c r="N672" s="240"/>
      <c r="O672" s="4"/>
      <c r="P672" s="246">
        <v>1</v>
      </c>
      <c r="Q672" s="246"/>
      <c r="R672" s="246" t="str">
        <f t="shared" si="130"/>
        <v>FFFFFFFF</v>
      </c>
      <c r="S672" s="202">
        <v>100</v>
      </c>
      <c r="T672" s="202">
        <v>100</v>
      </c>
      <c r="U672" s="202">
        <v>100</v>
      </c>
      <c r="V672" s="202">
        <v>100</v>
      </c>
      <c r="X672" s="242"/>
      <c r="Z672" s="239">
        <f t="shared" si="134"/>
        <v>1</v>
      </c>
      <c r="AA672" s="253" t="s">
        <v>4179</v>
      </c>
      <c r="AB672" s="265">
        <f t="shared" si="137"/>
        <v>0</v>
      </c>
      <c r="AC672" s="254" t="s">
        <v>4194</v>
      </c>
      <c r="AD672" s="254" t="s">
        <v>4181</v>
      </c>
      <c r="AE672" s="254">
        <f t="shared" si="138"/>
        <v>0</v>
      </c>
      <c r="AF672" s="254" t="s">
        <v>4182</v>
      </c>
      <c r="AG672" s="254" t="s">
        <v>4183</v>
      </c>
      <c r="AH672" s="74" t="str">
        <f t="shared" si="139"/>
        <v>名称：&lt;br&gt;住所：&lt;br&gt;施設分類：&lt;br&gt;TEL：&lt;br&gt;：&lt;br&gt;：&lt;br&gt;：&lt;br&gt;</v>
      </c>
      <c r="AI672" s="255" t="s">
        <v>4184</v>
      </c>
      <c r="AJ672" s="253" t="str">
        <f t="shared" si="131"/>
        <v>FFFFFFFF</v>
      </c>
      <c r="AK672" s="253" t="s">
        <v>4185</v>
      </c>
      <c r="AL672" s="265">
        <f t="shared" si="132"/>
        <v>1</v>
      </c>
      <c r="AM672" s="253" t="s">
        <v>4186</v>
      </c>
      <c r="AN672" s="253" t="s">
        <v>4187</v>
      </c>
      <c r="AO672" s="254">
        <f t="shared" si="135"/>
        <v>0</v>
      </c>
      <c r="AP672" s="253" t="s">
        <v>4188</v>
      </c>
      <c r="AQ672" s="74">
        <f t="shared" si="140"/>
        <v>0</v>
      </c>
      <c r="AR672" s="254" t="s">
        <v>4189</v>
      </c>
      <c r="AS672" s="254" t="s">
        <v>4190</v>
      </c>
      <c r="AT672" s="265">
        <f t="shared" si="141"/>
        <v>0</v>
      </c>
      <c r="AU672" s="254" t="s">
        <v>4191</v>
      </c>
      <c r="AV672" s="265">
        <f t="shared" si="142"/>
        <v>0</v>
      </c>
      <c r="AW672" s="254" t="s">
        <v>4192</v>
      </c>
      <c r="AX672" s="254" t="s">
        <v>4193</v>
      </c>
      <c r="AY672" s="244" t="str">
        <f t="shared" si="136"/>
        <v/>
      </c>
    </row>
    <row r="673" spans="1:51">
      <c r="A673" s="198">
        <v>668</v>
      </c>
      <c r="B673" s="211"/>
      <c r="C673" s="4" t="str">
        <f t="shared" si="133"/>
        <v>名称：&lt;br&gt;住所：&lt;br&gt;施設分類：&lt;br&gt;TEL：&lt;br&gt;：&lt;br&gt;：&lt;br&gt;：&lt;br&gt;</v>
      </c>
      <c r="D673" s="211"/>
      <c r="E673" s="245"/>
      <c r="F673" s="202"/>
      <c r="G673" s="202"/>
      <c r="H673" s="202"/>
      <c r="I673" s="245"/>
      <c r="J673" s="245"/>
      <c r="K673" s="240"/>
      <c r="L673" s="240"/>
      <c r="M673" s="240"/>
      <c r="N673" s="240"/>
      <c r="O673" s="4"/>
      <c r="P673" s="246">
        <v>1</v>
      </c>
      <c r="Q673" s="246"/>
      <c r="R673" s="246" t="str">
        <f t="shared" si="130"/>
        <v>FFFFFFFF</v>
      </c>
      <c r="S673" s="202">
        <v>100</v>
      </c>
      <c r="T673" s="202">
        <v>100</v>
      </c>
      <c r="U673" s="202">
        <v>100</v>
      </c>
      <c r="V673" s="202">
        <v>100</v>
      </c>
      <c r="X673" s="242"/>
      <c r="Z673" s="239">
        <f t="shared" si="134"/>
        <v>1</v>
      </c>
      <c r="AA673" s="253" t="s">
        <v>4179</v>
      </c>
      <c r="AB673" s="265">
        <f t="shared" si="137"/>
        <v>0</v>
      </c>
      <c r="AC673" s="254" t="s">
        <v>4194</v>
      </c>
      <c r="AD673" s="254" t="s">
        <v>4181</v>
      </c>
      <c r="AE673" s="254">
        <f t="shared" si="138"/>
        <v>0</v>
      </c>
      <c r="AF673" s="254" t="s">
        <v>4182</v>
      </c>
      <c r="AG673" s="254" t="s">
        <v>4183</v>
      </c>
      <c r="AH673" s="74" t="str">
        <f t="shared" si="139"/>
        <v>名称：&lt;br&gt;住所：&lt;br&gt;施設分類：&lt;br&gt;TEL：&lt;br&gt;：&lt;br&gt;：&lt;br&gt;：&lt;br&gt;</v>
      </c>
      <c r="AI673" s="255" t="s">
        <v>4184</v>
      </c>
      <c r="AJ673" s="253" t="str">
        <f t="shared" si="131"/>
        <v>FFFFFFFF</v>
      </c>
      <c r="AK673" s="253" t="s">
        <v>4185</v>
      </c>
      <c r="AL673" s="265">
        <f t="shared" si="132"/>
        <v>1</v>
      </c>
      <c r="AM673" s="253" t="s">
        <v>4186</v>
      </c>
      <c r="AN673" s="253" t="s">
        <v>4187</v>
      </c>
      <c r="AO673" s="254">
        <f t="shared" si="135"/>
        <v>0</v>
      </c>
      <c r="AP673" s="253" t="s">
        <v>4188</v>
      </c>
      <c r="AQ673" s="74">
        <f t="shared" si="140"/>
        <v>0</v>
      </c>
      <c r="AR673" s="254" t="s">
        <v>4189</v>
      </c>
      <c r="AS673" s="254" t="s">
        <v>4190</v>
      </c>
      <c r="AT673" s="265">
        <f t="shared" si="141"/>
        <v>0</v>
      </c>
      <c r="AU673" s="254" t="s">
        <v>4191</v>
      </c>
      <c r="AV673" s="265">
        <f t="shared" si="142"/>
        <v>0</v>
      </c>
      <c r="AW673" s="254" t="s">
        <v>4192</v>
      </c>
      <c r="AX673" s="254" t="s">
        <v>4193</v>
      </c>
      <c r="AY673" s="244" t="str">
        <f t="shared" si="136"/>
        <v/>
      </c>
    </row>
    <row r="674" spans="1:51">
      <c r="A674" s="198">
        <v>669</v>
      </c>
      <c r="B674" s="211"/>
      <c r="C674" s="4" t="str">
        <f t="shared" si="133"/>
        <v>名称：&lt;br&gt;住所：&lt;br&gt;施設分類：&lt;br&gt;TEL：&lt;br&gt;：&lt;br&gt;：&lt;br&gt;：&lt;br&gt;</v>
      </c>
      <c r="D674" s="211"/>
      <c r="E674" s="245"/>
      <c r="F674" s="202"/>
      <c r="G674" s="202"/>
      <c r="H674" s="202"/>
      <c r="I674" s="245"/>
      <c r="J674" s="245"/>
      <c r="K674" s="240"/>
      <c r="L674" s="240"/>
      <c r="M674" s="240"/>
      <c r="N674" s="240"/>
      <c r="O674" s="4"/>
      <c r="P674" s="246">
        <v>1</v>
      </c>
      <c r="Q674" s="246"/>
      <c r="R674" s="246" t="str">
        <f t="shared" si="130"/>
        <v>FFFFFFFF</v>
      </c>
      <c r="S674" s="202">
        <v>100</v>
      </c>
      <c r="T674" s="202">
        <v>100</v>
      </c>
      <c r="U674" s="202">
        <v>100</v>
      </c>
      <c r="V674" s="202">
        <v>100</v>
      </c>
      <c r="X674" s="242"/>
      <c r="Z674" s="239">
        <f t="shared" si="134"/>
        <v>1</v>
      </c>
      <c r="AA674" s="253" t="s">
        <v>4179</v>
      </c>
      <c r="AB674" s="265">
        <f t="shared" si="137"/>
        <v>0</v>
      </c>
      <c r="AC674" s="254" t="s">
        <v>4194</v>
      </c>
      <c r="AD674" s="254" t="s">
        <v>4181</v>
      </c>
      <c r="AE674" s="254">
        <f t="shared" si="138"/>
        <v>0</v>
      </c>
      <c r="AF674" s="254" t="s">
        <v>4182</v>
      </c>
      <c r="AG674" s="254" t="s">
        <v>4183</v>
      </c>
      <c r="AH674" s="74" t="str">
        <f t="shared" si="139"/>
        <v>名称：&lt;br&gt;住所：&lt;br&gt;施設分類：&lt;br&gt;TEL：&lt;br&gt;：&lt;br&gt;：&lt;br&gt;：&lt;br&gt;</v>
      </c>
      <c r="AI674" s="255" t="s">
        <v>4184</v>
      </c>
      <c r="AJ674" s="253" t="str">
        <f t="shared" si="131"/>
        <v>FFFFFFFF</v>
      </c>
      <c r="AK674" s="253" t="s">
        <v>4185</v>
      </c>
      <c r="AL674" s="265">
        <f t="shared" si="132"/>
        <v>1</v>
      </c>
      <c r="AM674" s="253" t="s">
        <v>4186</v>
      </c>
      <c r="AN674" s="253" t="s">
        <v>4187</v>
      </c>
      <c r="AO674" s="254">
        <f t="shared" si="135"/>
        <v>0</v>
      </c>
      <c r="AP674" s="253" t="s">
        <v>4188</v>
      </c>
      <c r="AQ674" s="74">
        <f t="shared" si="140"/>
        <v>0</v>
      </c>
      <c r="AR674" s="254" t="s">
        <v>4189</v>
      </c>
      <c r="AS674" s="254" t="s">
        <v>4190</v>
      </c>
      <c r="AT674" s="265">
        <f t="shared" si="141"/>
        <v>0</v>
      </c>
      <c r="AU674" s="254" t="s">
        <v>4191</v>
      </c>
      <c r="AV674" s="265">
        <f t="shared" si="142"/>
        <v>0</v>
      </c>
      <c r="AW674" s="254" t="s">
        <v>4192</v>
      </c>
      <c r="AX674" s="254" t="s">
        <v>4193</v>
      </c>
      <c r="AY674" s="244" t="str">
        <f t="shared" si="136"/>
        <v/>
      </c>
    </row>
    <row r="675" spans="1:51">
      <c r="A675" s="198">
        <v>670</v>
      </c>
      <c r="B675" s="211"/>
      <c r="C675" s="4" t="str">
        <f t="shared" si="133"/>
        <v>名称：&lt;br&gt;住所：&lt;br&gt;施設分類：&lt;br&gt;TEL：&lt;br&gt;：&lt;br&gt;：&lt;br&gt;：&lt;br&gt;</v>
      </c>
      <c r="D675" s="211"/>
      <c r="E675" s="245"/>
      <c r="F675" s="202"/>
      <c r="G675" s="202"/>
      <c r="H675" s="202"/>
      <c r="I675" s="245"/>
      <c r="J675" s="245"/>
      <c r="K675" s="240"/>
      <c r="L675" s="240"/>
      <c r="M675" s="240"/>
      <c r="N675" s="240"/>
      <c r="O675" s="4"/>
      <c r="P675" s="246">
        <v>1</v>
      </c>
      <c r="Q675" s="246"/>
      <c r="R675" s="246" t="str">
        <f t="shared" si="130"/>
        <v>FFFFFFFF</v>
      </c>
      <c r="S675" s="202">
        <v>100</v>
      </c>
      <c r="T675" s="202">
        <v>100</v>
      </c>
      <c r="U675" s="202">
        <v>100</v>
      </c>
      <c r="V675" s="202">
        <v>100</v>
      </c>
      <c r="X675" s="242"/>
      <c r="Z675" s="239">
        <f t="shared" si="134"/>
        <v>1</v>
      </c>
      <c r="AA675" s="253" t="s">
        <v>4179</v>
      </c>
      <c r="AB675" s="265">
        <f t="shared" si="137"/>
        <v>0</v>
      </c>
      <c r="AC675" s="254" t="s">
        <v>4194</v>
      </c>
      <c r="AD675" s="254" t="s">
        <v>4181</v>
      </c>
      <c r="AE675" s="254">
        <f t="shared" si="138"/>
        <v>0</v>
      </c>
      <c r="AF675" s="254" t="s">
        <v>4182</v>
      </c>
      <c r="AG675" s="254" t="s">
        <v>4183</v>
      </c>
      <c r="AH675" s="74" t="str">
        <f t="shared" si="139"/>
        <v>名称：&lt;br&gt;住所：&lt;br&gt;施設分類：&lt;br&gt;TEL：&lt;br&gt;：&lt;br&gt;：&lt;br&gt;：&lt;br&gt;</v>
      </c>
      <c r="AI675" s="255" t="s">
        <v>4184</v>
      </c>
      <c r="AJ675" s="253" t="str">
        <f t="shared" si="131"/>
        <v>FFFFFFFF</v>
      </c>
      <c r="AK675" s="253" t="s">
        <v>4185</v>
      </c>
      <c r="AL675" s="265">
        <f t="shared" si="132"/>
        <v>1</v>
      </c>
      <c r="AM675" s="253" t="s">
        <v>4186</v>
      </c>
      <c r="AN675" s="253" t="s">
        <v>4187</v>
      </c>
      <c r="AO675" s="254">
        <f t="shared" si="135"/>
        <v>0</v>
      </c>
      <c r="AP675" s="253" t="s">
        <v>4188</v>
      </c>
      <c r="AQ675" s="74">
        <f t="shared" si="140"/>
        <v>0</v>
      </c>
      <c r="AR675" s="254" t="s">
        <v>4189</v>
      </c>
      <c r="AS675" s="254" t="s">
        <v>4190</v>
      </c>
      <c r="AT675" s="265">
        <f t="shared" si="141"/>
        <v>0</v>
      </c>
      <c r="AU675" s="254" t="s">
        <v>4191</v>
      </c>
      <c r="AV675" s="265">
        <f t="shared" si="142"/>
        <v>0</v>
      </c>
      <c r="AW675" s="254" t="s">
        <v>4192</v>
      </c>
      <c r="AX675" s="254" t="s">
        <v>4193</v>
      </c>
      <c r="AY675" s="244" t="str">
        <f t="shared" si="136"/>
        <v/>
      </c>
    </row>
    <row r="676" spans="1:51">
      <c r="A676" s="198">
        <v>671</v>
      </c>
      <c r="B676" s="211"/>
      <c r="C676" s="4" t="str">
        <f t="shared" si="133"/>
        <v>名称：&lt;br&gt;住所：&lt;br&gt;施設分類：&lt;br&gt;TEL：&lt;br&gt;：&lt;br&gt;：&lt;br&gt;：&lt;br&gt;</v>
      </c>
      <c r="D676" s="211"/>
      <c r="E676" s="202"/>
      <c r="F676" s="202"/>
      <c r="G676" s="202"/>
      <c r="H676" s="202"/>
      <c r="I676" s="202"/>
      <c r="J676" s="202"/>
      <c r="K676" s="240"/>
      <c r="L676" s="240"/>
      <c r="M676" s="240"/>
      <c r="N676" s="240"/>
      <c r="O676" s="4"/>
      <c r="P676" s="246">
        <v>1</v>
      </c>
      <c r="Q676" s="246"/>
      <c r="R676" s="246" t="str">
        <f t="shared" si="130"/>
        <v>FFFFFFFF</v>
      </c>
      <c r="S676" s="202">
        <v>100</v>
      </c>
      <c r="T676" s="202">
        <v>100</v>
      </c>
      <c r="U676" s="202">
        <v>100</v>
      </c>
      <c r="V676" s="202">
        <v>100</v>
      </c>
      <c r="X676" s="242"/>
      <c r="Z676" s="239">
        <f t="shared" si="134"/>
        <v>1</v>
      </c>
      <c r="AA676" s="253" t="s">
        <v>4179</v>
      </c>
      <c r="AB676" s="265">
        <f t="shared" si="137"/>
        <v>0</v>
      </c>
      <c r="AC676" s="254" t="s">
        <v>4194</v>
      </c>
      <c r="AD676" s="254" t="s">
        <v>4181</v>
      </c>
      <c r="AE676" s="254">
        <f t="shared" si="138"/>
        <v>0</v>
      </c>
      <c r="AF676" s="254" t="s">
        <v>4182</v>
      </c>
      <c r="AG676" s="254" t="s">
        <v>4183</v>
      </c>
      <c r="AH676" s="74" t="str">
        <f t="shared" si="139"/>
        <v>名称：&lt;br&gt;住所：&lt;br&gt;施設分類：&lt;br&gt;TEL：&lt;br&gt;：&lt;br&gt;：&lt;br&gt;：&lt;br&gt;</v>
      </c>
      <c r="AI676" s="255" t="s">
        <v>4184</v>
      </c>
      <c r="AJ676" s="253" t="str">
        <f t="shared" si="131"/>
        <v>FFFFFFFF</v>
      </c>
      <c r="AK676" s="253" t="s">
        <v>4185</v>
      </c>
      <c r="AL676" s="265">
        <f t="shared" si="132"/>
        <v>1</v>
      </c>
      <c r="AM676" s="253" t="s">
        <v>4186</v>
      </c>
      <c r="AN676" s="253" t="s">
        <v>4187</v>
      </c>
      <c r="AO676" s="254">
        <f t="shared" si="135"/>
        <v>0</v>
      </c>
      <c r="AP676" s="253" t="s">
        <v>4188</v>
      </c>
      <c r="AQ676" s="74">
        <f t="shared" si="140"/>
        <v>0</v>
      </c>
      <c r="AR676" s="254" t="s">
        <v>4189</v>
      </c>
      <c r="AS676" s="254" t="s">
        <v>4190</v>
      </c>
      <c r="AT676" s="265">
        <f t="shared" si="141"/>
        <v>0</v>
      </c>
      <c r="AU676" s="254" t="s">
        <v>4191</v>
      </c>
      <c r="AV676" s="265">
        <f t="shared" si="142"/>
        <v>0</v>
      </c>
      <c r="AW676" s="254" t="s">
        <v>4192</v>
      </c>
      <c r="AX676" s="254" t="s">
        <v>4193</v>
      </c>
      <c r="AY676" s="244" t="str">
        <f t="shared" si="136"/>
        <v/>
      </c>
    </row>
    <row r="677" spans="1:51">
      <c r="A677" s="198">
        <v>672</v>
      </c>
      <c r="B677" s="211"/>
      <c r="C677" s="4" t="str">
        <f t="shared" si="133"/>
        <v>名称：&lt;br&gt;住所：&lt;br&gt;施設分類：&lt;br&gt;TEL：&lt;br&gt;：&lt;br&gt;：&lt;br&gt;：&lt;br&gt;</v>
      </c>
      <c r="D677" s="211"/>
      <c r="E677" s="202"/>
      <c r="F677" s="202"/>
      <c r="G677" s="202"/>
      <c r="H677" s="202"/>
      <c r="I677" s="202"/>
      <c r="J677" s="202"/>
      <c r="K677" s="240"/>
      <c r="L677" s="240"/>
      <c r="M677" s="240"/>
      <c r="N677" s="240"/>
      <c r="O677" s="4"/>
      <c r="P677" s="246">
        <v>1</v>
      </c>
      <c r="Q677" s="246"/>
      <c r="R677" s="246" t="str">
        <f t="shared" si="130"/>
        <v>FFFFFFFF</v>
      </c>
      <c r="S677" s="202">
        <v>100</v>
      </c>
      <c r="T677" s="202">
        <v>100</v>
      </c>
      <c r="U677" s="202">
        <v>100</v>
      </c>
      <c r="V677" s="202">
        <v>100</v>
      </c>
      <c r="X677" s="242"/>
      <c r="Z677" s="239">
        <f t="shared" si="134"/>
        <v>1</v>
      </c>
      <c r="AA677" s="253" t="s">
        <v>4179</v>
      </c>
      <c r="AB677" s="265">
        <f t="shared" si="137"/>
        <v>0</v>
      </c>
      <c r="AC677" s="254" t="s">
        <v>4194</v>
      </c>
      <c r="AD677" s="254" t="s">
        <v>4181</v>
      </c>
      <c r="AE677" s="254">
        <f t="shared" si="138"/>
        <v>0</v>
      </c>
      <c r="AF677" s="254" t="s">
        <v>4182</v>
      </c>
      <c r="AG677" s="254" t="s">
        <v>4183</v>
      </c>
      <c r="AH677" s="74" t="str">
        <f t="shared" si="139"/>
        <v>名称：&lt;br&gt;住所：&lt;br&gt;施設分類：&lt;br&gt;TEL：&lt;br&gt;：&lt;br&gt;：&lt;br&gt;：&lt;br&gt;</v>
      </c>
      <c r="AI677" s="255" t="s">
        <v>4184</v>
      </c>
      <c r="AJ677" s="253" t="str">
        <f t="shared" si="131"/>
        <v>FFFFFFFF</v>
      </c>
      <c r="AK677" s="253" t="s">
        <v>4185</v>
      </c>
      <c r="AL677" s="265">
        <f t="shared" si="132"/>
        <v>1</v>
      </c>
      <c r="AM677" s="253" t="s">
        <v>4186</v>
      </c>
      <c r="AN677" s="253" t="s">
        <v>4187</v>
      </c>
      <c r="AO677" s="254">
        <f t="shared" si="135"/>
        <v>0</v>
      </c>
      <c r="AP677" s="253" t="s">
        <v>4188</v>
      </c>
      <c r="AQ677" s="74">
        <f t="shared" si="140"/>
        <v>0</v>
      </c>
      <c r="AR677" s="254" t="s">
        <v>4189</v>
      </c>
      <c r="AS677" s="254" t="s">
        <v>4190</v>
      </c>
      <c r="AT677" s="265">
        <f t="shared" si="141"/>
        <v>0</v>
      </c>
      <c r="AU677" s="254" t="s">
        <v>4191</v>
      </c>
      <c r="AV677" s="265">
        <f t="shared" si="142"/>
        <v>0</v>
      </c>
      <c r="AW677" s="254" t="s">
        <v>4192</v>
      </c>
      <c r="AX677" s="254" t="s">
        <v>4193</v>
      </c>
      <c r="AY677" s="244" t="str">
        <f t="shared" si="136"/>
        <v/>
      </c>
    </row>
    <row r="678" spans="1:51">
      <c r="A678" s="198">
        <v>673</v>
      </c>
      <c r="B678" s="211"/>
      <c r="C678" s="4" t="str">
        <f t="shared" si="133"/>
        <v>名称：&lt;br&gt;住所：&lt;br&gt;施設分類：&lt;br&gt;TEL：&lt;br&gt;：&lt;br&gt;：&lt;br&gt;：&lt;br&gt;</v>
      </c>
      <c r="D678" s="211"/>
      <c r="E678" s="245"/>
      <c r="F678" s="202"/>
      <c r="G678" s="202"/>
      <c r="H678" s="202"/>
      <c r="I678" s="245"/>
      <c r="J678" s="245"/>
      <c r="K678" s="240"/>
      <c r="L678" s="240"/>
      <c r="M678" s="240"/>
      <c r="N678" s="240"/>
      <c r="O678" s="4"/>
      <c r="P678" s="246">
        <v>1</v>
      </c>
      <c r="Q678" s="246"/>
      <c r="R678" s="246" t="str">
        <f t="shared" si="130"/>
        <v>FFFFFFFF</v>
      </c>
      <c r="S678" s="202">
        <v>100</v>
      </c>
      <c r="T678" s="202">
        <v>100</v>
      </c>
      <c r="U678" s="202">
        <v>100</v>
      </c>
      <c r="V678" s="202">
        <v>100</v>
      </c>
      <c r="X678" s="242"/>
      <c r="Z678" s="239">
        <f t="shared" si="134"/>
        <v>1</v>
      </c>
      <c r="AA678" s="253" t="s">
        <v>4179</v>
      </c>
      <c r="AB678" s="265">
        <f t="shared" si="137"/>
        <v>0</v>
      </c>
      <c r="AC678" s="254" t="s">
        <v>4194</v>
      </c>
      <c r="AD678" s="254" t="s">
        <v>4181</v>
      </c>
      <c r="AE678" s="254">
        <f t="shared" si="138"/>
        <v>0</v>
      </c>
      <c r="AF678" s="254" t="s">
        <v>4182</v>
      </c>
      <c r="AG678" s="254" t="s">
        <v>4183</v>
      </c>
      <c r="AH678" s="74" t="str">
        <f t="shared" si="139"/>
        <v>名称：&lt;br&gt;住所：&lt;br&gt;施設分類：&lt;br&gt;TEL：&lt;br&gt;：&lt;br&gt;：&lt;br&gt;：&lt;br&gt;</v>
      </c>
      <c r="AI678" s="255" t="s">
        <v>4184</v>
      </c>
      <c r="AJ678" s="253" t="str">
        <f t="shared" si="131"/>
        <v>FFFFFFFF</v>
      </c>
      <c r="AK678" s="253" t="s">
        <v>4185</v>
      </c>
      <c r="AL678" s="265">
        <f t="shared" si="132"/>
        <v>1</v>
      </c>
      <c r="AM678" s="253" t="s">
        <v>4186</v>
      </c>
      <c r="AN678" s="253" t="s">
        <v>4187</v>
      </c>
      <c r="AO678" s="254">
        <f t="shared" si="135"/>
        <v>0</v>
      </c>
      <c r="AP678" s="253" t="s">
        <v>4188</v>
      </c>
      <c r="AQ678" s="74">
        <f t="shared" si="140"/>
        <v>0</v>
      </c>
      <c r="AR678" s="254" t="s">
        <v>4189</v>
      </c>
      <c r="AS678" s="254" t="s">
        <v>4190</v>
      </c>
      <c r="AT678" s="265">
        <f t="shared" si="141"/>
        <v>0</v>
      </c>
      <c r="AU678" s="254" t="s">
        <v>4191</v>
      </c>
      <c r="AV678" s="265">
        <f t="shared" si="142"/>
        <v>0</v>
      </c>
      <c r="AW678" s="254" t="s">
        <v>4192</v>
      </c>
      <c r="AX678" s="254" t="s">
        <v>4193</v>
      </c>
      <c r="AY678" s="244" t="str">
        <f t="shared" si="136"/>
        <v/>
      </c>
    </row>
    <row r="679" spans="1:51">
      <c r="A679" s="198">
        <v>674</v>
      </c>
      <c r="B679" s="211"/>
      <c r="C679" s="4" t="str">
        <f t="shared" si="133"/>
        <v>名称：&lt;br&gt;住所：&lt;br&gt;施設分類：&lt;br&gt;TEL：&lt;br&gt;：&lt;br&gt;：&lt;br&gt;：&lt;br&gt;</v>
      </c>
      <c r="D679" s="211"/>
      <c r="E679" s="245"/>
      <c r="F679" s="202"/>
      <c r="G679" s="202"/>
      <c r="H679" s="202"/>
      <c r="I679" s="245"/>
      <c r="J679" s="245"/>
      <c r="K679" s="240"/>
      <c r="L679" s="240"/>
      <c r="M679" s="240"/>
      <c r="N679" s="240"/>
      <c r="O679" s="4"/>
      <c r="P679" s="246">
        <v>1</v>
      </c>
      <c r="Q679" s="246"/>
      <c r="R679" s="246" t="str">
        <f t="shared" si="130"/>
        <v>FFFFFFFF</v>
      </c>
      <c r="S679" s="202">
        <v>100</v>
      </c>
      <c r="T679" s="202">
        <v>100</v>
      </c>
      <c r="U679" s="202">
        <v>100</v>
      </c>
      <c r="V679" s="202">
        <v>100</v>
      </c>
      <c r="X679" s="242"/>
      <c r="Z679" s="239">
        <f t="shared" si="134"/>
        <v>1</v>
      </c>
      <c r="AA679" s="253" t="s">
        <v>4179</v>
      </c>
      <c r="AB679" s="265">
        <f t="shared" si="137"/>
        <v>0</v>
      </c>
      <c r="AC679" s="254" t="s">
        <v>4194</v>
      </c>
      <c r="AD679" s="254" t="s">
        <v>4181</v>
      </c>
      <c r="AE679" s="254">
        <f t="shared" si="138"/>
        <v>0</v>
      </c>
      <c r="AF679" s="254" t="s">
        <v>4182</v>
      </c>
      <c r="AG679" s="254" t="s">
        <v>4183</v>
      </c>
      <c r="AH679" s="74" t="str">
        <f t="shared" si="139"/>
        <v>名称：&lt;br&gt;住所：&lt;br&gt;施設分類：&lt;br&gt;TEL：&lt;br&gt;：&lt;br&gt;：&lt;br&gt;：&lt;br&gt;</v>
      </c>
      <c r="AI679" s="255" t="s">
        <v>4184</v>
      </c>
      <c r="AJ679" s="253" t="str">
        <f t="shared" si="131"/>
        <v>FFFFFFFF</v>
      </c>
      <c r="AK679" s="253" t="s">
        <v>4185</v>
      </c>
      <c r="AL679" s="265">
        <f t="shared" si="132"/>
        <v>1</v>
      </c>
      <c r="AM679" s="253" t="s">
        <v>4186</v>
      </c>
      <c r="AN679" s="253" t="s">
        <v>4187</v>
      </c>
      <c r="AO679" s="254">
        <f t="shared" si="135"/>
        <v>0</v>
      </c>
      <c r="AP679" s="253" t="s">
        <v>4188</v>
      </c>
      <c r="AQ679" s="74">
        <f t="shared" si="140"/>
        <v>0</v>
      </c>
      <c r="AR679" s="254" t="s">
        <v>4189</v>
      </c>
      <c r="AS679" s="254" t="s">
        <v>4190</v>
      </c>
      <c r="AT679" s="265">
        <f t="shared" si="141"/>
        <v>0</v>
      </c>
      <c r="AU679" s="254" t="s">
        <v>4191</v>
      </c>
      <c r="AV679" s="265">
        <f t="shared" si="142"/>
        <v>0</v>
      </c>
      <c r="AW679" s="254" t="s">
        <v>4192</v>
      </c>
      <c r="AX679" s="254" t="s">
        <v>4193</v>
      </c>
      <c r="AY679" s="244" t="str">
        <f t="shared" si="136"/>
        <v/>
      </c>
    </row>
    <row r="680" spans="1:51">
      <c r="A680" s="198">
        <v>675</v>
      </c>
      <c r="B680" s="211"/>
      <c r="C680" s="4" t="str">
        <f t="shared" si="133"/>
        <v>名称：&lt;br&gt;住所：&lt;br&gt;施設分類：&lt;br&gt;TEL：&lt;br&gt;：&lt;br&gt;：&lt;br&gt;：&lt;br&gt;</v>
      </c>
      <c r="D680" s="211"/>
      <c r="E680" s="202"/>
      <c r="F680" s="202"/>
      <c r="G680" s="202"/>
      <c r="H680" s="202"/>
      <c r="I680" s="202"/>
      <c r="J680" s="202"/>
      <c r="K680" s="240"/>
      <c r="L680" s="240"/>
      <c r="M680" s="240"/>
      <c r="N680" s="240"/>
      <c r="O680" s="4"/>
      <c r="P680" s="246">
        <v>1</v>
      </c>
      <c r="Q680" s="246"/>
      <c r="R680" s="246" t="str">
        <f t="shared" si="130"/>
        <v>FFFFFFFF</v>
      </c>
      <c r="S680" s="202">
        <v>100</v>
      </c>
      <c r="T680" s="202">
        <v>100</v>
      </c>
      <c r="U680" s="202">
        <v>100</v>
      </c>
      <c r="V680" s="202">
        <v>100</v>
      </c>
      <c r="X680" s="242"/>
      <c r="Z680" s="239">
        <f t="shared" si="134"/>
        <v>1</v>
      </c>
      <c r="AA680" s="253" t="s">
        <v>4179</v>
      </c>
      <c r="AB680" s="265">
        <f t="shared" si="137"/>
        <v>0</v>
      </c>
      <c r="AC680" s="254" t="s">
        <v>4194</v>
      </c>
      <c r="AD680" s="254" t="s">
        <v>4181</v>
      </c>
      <c r="AE680" s="254">
        <f t="shared" si="138"/>
        <v>0</v>
      </c>
      <c r="AF680" s="254" t="s">
        <v>4182</v>
      </c>
      <c r="AG680" s="254" t="s">
        <v>4183</v>
      </c>
      <c r="AH680" s="74" t="str">
        <f t="shared" si="139"/>
        <v>名称：&lt;br&gt;住所：&lt;br&gt;施設分類：&lt;br&gt;TEL：&lt;br&gt;：&lt;br&gt;：&lt;br&gt;：&lt;br&gt;</v>
      </c>
      <c r="AI680" s="255" t="s">
        <v>4184</v>
      </c>
      <c r="AJ680" s="253" t="str">
        <f t="shared" si="131"/>
        <v>FFFFFFFF</v>
      </c>
      <c r="AK680" s="253" t="s">
        <v>4185</v>
      </c>
      <c r="AL680" s="265">
        <f t="shared" si="132"/>
        <v>1</v>
      </c>
      <c r="AM680" s="253" t="s">
        <v>4186</v>
      </c>
      <c r="AN680" s="253" t="s">
        <v>4187</v>
      </c>
      <c r="AO680" s="254">
        <f t="shared" si="135"/>
        <v>0</v>
      </c>
      <c r="AP680" s="253" t="s">
        <v>4188</v>
      </c>
      <c r="AQ680" s="74">
        <f t="shared" si="140"/>
        <v>0</v>
      </c>
      <c r="AR680" s="254" t="s">
        <v>4189</v>
      </c>
      <c r="AS680" s="254" t="s">
        <v>4190</v>
      </c>
      <c r="AT680" s="265">
        <f t="shared" si="141"/>
        <v>0</v>
      </c>
      <c r="AU680" s="254" t="s">
        <v>4191</v>
      </c>
      <c r="AV680" s="265">
        <f t="shared" si="142"/>
        <v>0</v>
      </c>
      <c r="AW680" s="254" t="s">
        <v>4192</v>
      </c>
      <c r="AX680" s="254" t="s">
        <v>4193</v>
      </c>
      <c r="AY680" s="244" t="str">
        <f t="shared" si="136"/>
        <v/>
      </c>
    </row>
    <row r="681" spans="1:51">
      <c r="A681" s="198">
        <v>676</v>
      </c>
      <c r="B681" s="211"/>
      <c r="C681" s="4" t="str">
        <f t="shared" si="133"/>
        <v>名称：&lt;br&gt;住所：&lt;br&gt;施設分類：&lt;br&gt;TEL：&lt;br&gt;：&lt;br&gt;：&lt;br&gt;：&lt;br&gt;</v>
      </c>
      <c r="D681" s="211"/>
      <c r="E681" s="202"/>
      <c r="F681" s="202"/>
      <c r="G681" s="202"/>
      <c r="H681" s="202"/>
      <c r="I681" s="202"/>
      <c r="J681" s="202"/>
      <c r="K681" s="240"/>
      <c r="L681" s="240"/>
      <c r="M681" s="240"/>
      <c r="N681" s="240"/>
      <c r="O681" s="4"/>
      <c r="P681" s="246">
        <v>1</v>
      </c>
      <c r="Q681" s="246"/>
      <c r="R681" s="246" t="str">
        <f t="shared" si="130"/>
        <v>FFFFFFFF</v>
      </c>
      <c r="S681" s="202">
        <v>100</v>
      </c>
      <c r="T681" s="202">
        <v>100</v>
      </c>
      <c r="U681" s="202">
        <v>100</v>
      </c>
      <c r="V681" s="202">
        <v>100</v>
      </c>
      <c r="X681" s="242"/>
      <c r="Z681" s="239">
        <f t="shared" si="134"/>
        <v>1</v>
      </c>
      <c r="AA681" s="253" t="s">
        <v>4179</v>
      </c>
      <c r="AB681" s="265">
        <f t="shared" si="137"/>
        <v>0</v>
      </c>
      <c r="AC681" s="254" t="s">
        <v>4194</v>
      </c>
      <c r="AD681" s="254" t="s">
        <v>4181</v>
      </c>
      <c r="AE681" s="254">
        <f t="shared" si="138"/>
        <v>0</v>
      </c>
      <c r="AF681" s="254" t="s">
        <v>4182</v>
      </c>
      <c r="AG681" s="254" t="s">
        <v>4183</v>
      </c>
      <c r="AH681" s="74" t="str">
        <f t="shared" si="139"/>
        <v>名称：&lt;br&gt;住所：&lt;br&gt;施設分類：&lt;br&gt;TEL：&lt;br&gt;：&lt;br&gt;：&lt;br&gt;：&lt;br&gt;</v>
      </c>
      <c r="AI681" s="255" t="s">
        <v>4184</v>
      </c>
      <c r="AJ681" s="253" t="str">
        <f t="shared" si="131"/>
        <v>FFFFFFFF</v>
      </c>
      <c r="AK681" s="253" t="s">
        <v>4185</v>
      </c>
      <c r="AL681" s="265">
        <f t="shared" si="132"/>
        <v>1</v>
      </c>
      <c r="AM681" s="253" t="s">
        <v>4186</v>
      </c>
      <c r="AN681" s="253" t="s">
        <v>4187</v>
      </c>
      <c r="AO681" s="254">
        <f t="shared" si="135"/>
        <v>0</v>
      </c>
      <c r="AP681" s="253" t="s">
        <v>4188</v>
      </c>
      <c r="AQ681" s="74">
        <f t="shared" si="140"/>
        <v>0</v>
      </c>
      <c r="AR681" s="254" t="s">
        <v>4189</v>
      </c>
      <c r="AS681" s="254" t="s">
        <v>4190</v>
      </c>
      <c r="AT681" s="265">
        <f t="shared" si="141"/>
        <v>0</v>
      </c>
      <c r="AU681" s="254" t="s">
        <v>4191</v>
      </c>
      <c r="AV681" s="265">
        <f t="shared" si="142"/>
        <v>0</v>
      </c>
      <c r="AW681" s="254" t="s">
        <v>4192</v>
      </c>
      <c r="AX681" s="254" t="s">
        <v>4193</v>
      </c>
      <c r="AY681" s="244" t="str">
        <f t="shared" si="136"/>
        <v/>
      </c>
    </row>
    <row r="682" spans="1:51">
      <c r="A682" s="198">
        <v>677</v>
      </c>
      <c r="B682" s="211"/>
      <c r="C682" s="4" t="str">
        <f t="shared" si="133"/>
        <v>名称：&lt;br&gt;住所：&lt;br&gt;施設分類：&lt;br&gt;TEL：&lt;br&gt;：&lt;br&gt;：&lt;br&gt;：&lt;br&gt;</v>
      </c>
      <c r="D682" s="211"/>
      <c r="E682" s="202"/>
      <c r="F682" s="202"/>
      <c r="G682" s="202"/>
      <c r="H682" s="202"/>
      <c r="I682" s="202"/>
      <c r="J682" s="202"/>
      <c r="K682" s="240"/>
      <c r="L682" s="240"/>
      <c r="M682" s="240"/>
      <c r="N682" s="240"/>
      <c r="O682" s="4"/>
      <c r="P682" s="246">
        <v>1</v>
      </c>
      <c r="Q682" s="246"/>
      <c r="R682" s="246" t="str">
        <f t="shared" si="130"/>
        <v>FFFFFFFF</v>
      </c>
      <c r="S682" s="202">
        <v>100</v>
      </c>
      <c r="T682" s="202">
        <v>100</v>
      </c>
      <c r="U682" s="202">
        <v>100</v>
      </c>
      <c r="V682" s="202">
        <v>100</v>
      </c>
      <c r="X682" s="242"/>
      <c r="Z682" s="239">
        <f t="shared" si="134"/>
        <v>1</v>
      </c>
      <c r="AA682" s="253" t="s">
        <v>4179</v>
      </c>
      <c r="AB682" s="265">
        <f t="shared" si="137"/>
        <v>0</v>
      </c>
      <c r="AC682" s="254" t="s">
        <v>4194</v>
      </c>
      <c r="AD682" s="254" t="s">
        <v>4181</v>
      </c>
      <c r="AE682" s="254">
        <f t="shared" si="138"/>
        <v>0</v>
      </c>
      <c r="AF682" s="254" t="s">
        <v>4182</v>
      </c>
      <c r="AG682" s="254" t="s">
        <v>4183</v>
      </c>
      <c r="AH682" s="74" t="str">
        <f t="shared" si="139"/>
        <v>名称：&lt;br&gt;住所：&lt;br&gt;施設分類：&lt;br&gt;TEL：&lt;br&gt;：&lt;br&gt;：&lt;br&gt;：&lt;br&gt;</v>
      </c>
      <c r="AI682" s="255" t="s">
        <v>4184</v>
      </c>
      <c r="AJ682" s="253" t="str">
        <f t="shared" si="131"/>
        <v>FFFFFFFF</v>
      </c>
      <c r="AK682" s="253" t="s">
        <v>4185</v>
      </c>
      <c r="AL682" s="265">
        <f t="shared" si="132"/>
        <v>1</v>
      </c>
      <c r="AM682" s="253" t="s">
        <v>4186</v>
      </c>
      <c r="AN682" s="253" t="s">
        <v>4187</v>
      </c>
      <c r="AO682" s="254">
        <f t="shared" si="135"/>
        <v>0</v>
      </c>
      <c r="AP682" s="253" t="s">
        <v>4188</v>
      </c>
      <c r="AQ682" s="74">
        <f t="shared" si="140"/>
        <v>0</v>
      </c>
      <c r="AR682" s="254" t="s">
        <v>4189</v>
      </c>
      <c r="AS682" s="254" t="s">
        <v>4190</v>
      </c>
      <c r="AT682" s="265">
        <f t="shared" si="141"/>
        <v>0</v>
      </c>
      <c r="AU682" s="254" t="s">
        <v>4191</v>
      </c>
      <c r="AV682" s="265">
        <f t="shared" si="142"/>
        <v>0</v>
      </c>
      <c r="AW682" s="254" t="s">
        <v>4192</v>
      </c>
      <c r="AX682" s="254" t="s">
        <v>4193</v>
      </c>
      <c r="AY682" s="244" t="str">
        <f t="shared" si="136"/>
        <v/>
      </c>
    </row>
    <row r="683" spans="1:51">
      <c r="A683" s="198">
        <v>678</v>
      </c>
      <c r="B683" s="211"/>
      <c r="C683" s="4" t="str">
        <f t="shared" si="133"/>
        <v>名称：&lt;br&gt;住所：&lt;br&gt;施設分類：&lt;br&gt;TEL：&lt;br&gt;：&lt;br&gt;：&lt;br&gt;：&lt;br&gt;</v>
      </c>
      <c r="D683" s="211"/>
      <c r="E683" s="245"/>
      <c r="F683" s="202"/>
      <c r="G683" s="202"/>
      <c r="H683" s="202"/>
      <c r="I683" s="245"/>
      <c r="J683" s="245"/>
      <c r="K683" s="240"/>
      <c r="L683" s="240"/>
      <c r="M683" s="240"/>
      <c r="N683" s="240"/>
      <c r="O683" s="4"/>
      <c r="P683" s="246">
        <v>1</v>
      </c>
      <c r="Q683" s="246"/>
      <c r="R683" s="246" t="str">
        <f t="shared" si="130"/>
        <v>FFFFFFFF</v>
      </c>
      <c r="S683" s="202">
        <v>100</v>
      </c>
      <c r="T683" s="202">
        <v>100</v>
      </c>
      <c r="U683" s="202">
        <v>100</v>
      </c>
      <c r="V683" s="202">
        <v>100</v>
      </c>
      <c r="X683" s="242"/>
      <c r="Z683" s="239">
        <f t="shared" si="134"/>
        <v>1</v>
      </c>
      <c r="AA683" s="253" t="s">
        <v>4179</v>
      </c>
      <c r="AB683" s="265">
        <f t="shared" si="137"/>
        <v>0</v>
      </c>
      <c r="AC683" s="254" t="s">
        <v>4194</v>
      </c>
      <c r="AD683" s="254" t="s">
        <v>4181</v>
      </c>
      <c r="AE683" s="254">
        <f t="shared" si="138"/>
        <v>0</v>
      </c>
      <c r="AF683" s="254" t="s">
        <v>4182</v>
      </c>
      <c r="AG683" s="254" t="s">
        <v>4183</v>
      </c>
      <c r="AH683" s="74" t="str">
        <f t="shared" si="139"/>
        <v>名称：&lt;br&gt;住所：&lt;br&gt;施設分類：&lt;br&gt;TEL：&lt;br&gt;：&lt;br&gt;：&lt;br&gt;：&lt;br&gt;</v>
      </c>
      <c r="AI683" s="255" t="s">
        <v>4184</v>
      </c>
      <c r="AJ683" s="253" t="str">
        <f t="shared" si="131"/>
        <v>FFFFFFFF</v>
      </c>
      <c r="AK683" s="253" t="s">
        <v>4185</v>
      </c>
      <c r="AL683" s="265">
        <f t="shared" si="132"/>
        <v>1</v>
      </c>
      <c r="AM683" s="253" t="s">
        <v>4186</v>
      </c>
      <c r="AN683" s="253" t="s">
        <v>4187</v>
      </c>
      <c r="AO683" s="254">
        <f t="shared" si="135"/>
        <v>0</v>
      </c>
      <c r="AP683" s="253" t="s">
        <v>4188</v>
      </c>
      <c r="AQ683" s="74">
        <f t="shared" si="140"/>
        <v>0</v>
      </c>
      <c r="AR683" s="254" t="s">
        <v>4189</v>
      </c>
      <c r="AS683" s="254" t="s">
        <v>4190</v>
      </c>
      <c r="AT683" s="265">
        <f t="shared" si="141"/>
        <v>0</v>
      </c>
      <c r="AU683" s="254" t="s">
        <v>4191</v>
      </c>
      <c r="AV683" s="265">
        <f t="shared" si="142"/>
        <v>0</v>
      </c>
      <c r="AW683" s="254" t="s">
        <v>4192</v>
      </c>
      <c r="AX683" s="254" t="s">
        <v>4193</v>
      </c>
      <c r="AY683" s="244" t="str">
        <f t="shared" si="136"/>
        <v/>
      </c>
    </row>
    <row r="684" spans="1:51">
      <c r="A684" s="198">
        <v>679</v>
      </c>
      <c r="B684" s="211"/>
      <c r="C684" s="4" t="str">
        <f t="shared" si="133"/>
        <v>名称：&lt;br&gt;住所：&lt;br&gt;施設分類：&lt;br&gt;TEL：&lt;br&gt;：&lt;br&gt;：&lt;br&gt;：&lt;br&gt;</v>
      </c>
      <c r="D684" s="211"/>
      <c r="E684" s="245"/>
      <c r="F684" s="202"/>
      <c r="G684" s="202"/>
      <c r="H684" s="202"/>
      <c r="I684" s="245"/>
      <c r="J684" s="245"/>
      <c r="K684" s="240"/>
      <c r="L684" s="240"/>
      <c r="M684" s="240"/>
      <c r="N684" s="240"/>
      <c r="O684" s="4"/>
      <c r="P684" s="246">
        <v>1</v>
      </c>
      <c r="Q684" s="246"/>
      <c r="R684" s="246" t="str">
        <f t="shared" si="130"/>
        <v>FFFFFFFF</v>
      </c>
      <c r="S684" s="202">
        <v>100</v>
      </c>
      <c r="T684" s="202">
        <v>100</v>
      </c>
      <c r="U684" s="202">
        <v>100</v>
      </c>
      <c r="V684" s="202">
        <v>100</v>
      </c>
      <c r="X684" s="242"/>
      <c r="Z684" s="239">
        <f t="shared" si="134"/>
        <v>1</v>
      </c>
      <c r="AA684" s="253" t="s">
        <v>4179</v>
      </c>
      <c r="AB684" s="265">
        <f t="shared" si="137"/>
        <v>0</v>
      </c>
      <c r="AC684" s="254" t="s">
        <v>4194</v>
      </c>
      <c r="AD684" s="254" t="s">
        <v>4181</v>
      </c>
      <c r="AE684" s="254">
        <f t="shared" si="138"/>
        <v>0</v>
      </c>
      <c r="AF684" s="254" t="s">
        <v>4182</v>
      </c>
      <c r="AG684" s="254" t="s">
        <v>4183</v>
      </c>
      <c r="AH684" s="74" t="str">
        <f t="shared" si="139"/>
        <v>名称：&lt;br&gt;住所：&lt;br&gt;施設分類：&lt;br&gt;TEL：&lt;br&gt;：&lt;br&gt;：&lt;br&gt;：&lt;br&gt;</v>
      </c>
      <c r="AI684" s="255" t="s">
        <v>4184</v>
      </c>
      <c r="AJ684" s="253" t="str">
        <f t="shared" si="131"/>
        <v>FFFFFFFF</v>
      </c>
      <c r="AK684" s="253" t="s">
        <v>4185</v>
      </c>
      <c r="AL684" s="265">
        <f t="shared" si="132"/>
        <v>1</v>
      </c>
      <c r="AM684" s="253" t="s">
        <v>4186</v>
      </c>
      <c r="AN684" s="253" t="s">
        <v>4187</v>
      </c>
      <c r="AO684" s="254">
        <f t="shared" si="135"/>
        <v>0</v>
      </c>
      <c r="AP684" s="253" t="s">
        <v>4188</v>
      </c>
      <c r="AQ684" s="74">
        <f t="shared" si="140"/>
        <v>0</v>
      </c>
      <c r="AR684" s="254" t="s">
        <v>4189</v>
      </c>
      <c r="AS684" s="254" t="s">
        <v>4190</v>
      </c>
      <c r="AT684" s="265">
        <f t="shared" si="141"/>
        <v>0</v>
      </c>
      <c r="AU684" s="254" t="s">
        <v>4191</v>
      </c>
      <c r="AV684" s="265">
        <f t="shared" si="142"/>
        <v>0</v>
      </c>
      <c r="AW684" s="254" t="s">
        <v>4192</v>
      </c>
      <c r="AX684" s="254" t="s">
        <v>4193</v>
      </c>
      <c r="AY684" s="244" t="str">
        <f t="shared" si="136"/>
        <v/>
      </c>
    </row>
    <row r="685" spans="1:51">
      <c r="A685" s="198">
        <v>680</v>
      </c>
      <c r="B685" s="211"/>
      <c r="C685" s="4" t="str">
        <f t="shared" si="133"/>
        <v>名称：&lt;br&gt;住所：&lt;br&gt;施設分類：&lt;br&gt;TEL：&lt;br&gt;：&lt;br&gt;：&lt;br&gt;：&lt;br&gt;</v>
      </c>
      <c r="D685" s="211"/>
      <c r="E685" s="245"/>
      <c r="F685" s="202"/>
      <c r="G685" s="202"/>
      <c r="H685" s="202"/>
      <c r="I685" s="245"/>
      <c r="J685" s="245"/>
      <c r="K685" s="240"/>
      <c r="L685" s="240"/>
      <c r="M685" s="240"/>
      <c r="N685" s="240"/>
      <c r="O685" s="4"/>
      <c r="P685" s="246">
        <v>1</v>
      </c>
      <c r="Q685" s="246"/>
      <c r="R685" s="246" t="str">
        <f t="shared" si="130"/>
        <v>FFFFFFFF</v>
      </c>
      <c r="S685" s="202">
        <v>100</v>
      </c>
      <c r="T685" s="202">
        <v>100</v>
      </c>
      <c r="U685" s="202">
        <v>100</v>
      </c>
      <c r="V685" s="202">
        <v>100</v>
      </c>
      <c r="X685" s="242"/>
      <c r="Z685" s="239">
        <f t="shared" si="134"/>
        <v>1</v>
      </c>
      <c r="AA685" s="253" t="s">
        <v>4179</v>
      </c>
      <c r="AB685" s="265">
        <f t="shared" si="137"/>
        <v>0</v>
      </c>
      <c r="AC685" s="254" t="s">
        <v>4194</v>
      </c>
      <c r="AD685" s="254" t="s">
        <v>4181</v>
      </c>
      <c r="AE685" s="254">
        <f t="shared" si="138"/>
        <v>0</v>
      </c>
      <c r="AF685" s="254" t="s">
        <v>4182</v>
      </c>
      <c r="AG685" s="254" t="s">
        <v>4183</v>
      </c>
      <c r="AH685" s="74" t="str">
        <f t="shared" si="139"/>
        <v>名称：&lt;br&gt;住所：&lt;br&gt;施設分類：&lt;br&gt;TEL：&lt;br&gt;：&lt;br&gt;：&lt;br&gt;：&lt;br&gt;</v>
      </c>
      <c r="AI685" s="255" t="s">
        <v>4184</v>
      </c>
      <c r="AJ685" s="253" t="str">
        <f t="shared" si="131"/>
        <v>FFFFFFFF</v>
      </c>
      <c r="AK685" s="253" t="s">
        <v>4185</v>
      </c>
      <c r="AL685" s="265">
        <f t="shared" si="132"/>
        <v>1</v>
      </c>
      <c r="AM685" s="253" t="s">
        <v>4186</v>
      </c>
      <c r="AN685" s="253" t="s">
        <v>4187</v>
      </c>
      <c r="AO685" s="254">
        <f t="shared" si="135"/>
        <v>0</v>
      </c>
      <c r="AP685" s="253" t="s">
        <v>4188</v>
      </c>
      <c r="AQ685" s="74">
        <f t="shared" si="140"/>
        <v>0</v>
      </c>
      <c r="AR685" s="254" t="s">
        <v>4189</v>
      </c>
      <c r="AS685" s="254" t="s">
        <v>4190</v>
      </c>
      <c r="AT685" s="265">
        <f t="shared" si="141"/>
        <v>0</v>
      </c>
      <c r="AU685" s="254" t="s">
        <v>4191</v>
      </c>
      <c r="AV685" s="265">
        <f t="shared" si="142"/>
        <v>0</v>
      </c>
      <c r="AW685" s="254" t="s">
        <v>4192</v>
      </c>
      <c r="AX685" s="254" t="s">
        <v>4193</v>
      </c>
      <c r="AY685" s="244" t="str">
        <f t="shared" si="136"/>
        <v/>
      </c>
    </row>
    <row r="686" spans="1:51">
      <c r="A686" s="198">
        <v>681</v>
      </c>
      <c r="B686" s="211"/>
      <c r="C686" s="4" t="str">
        <f t="shared" si="133"/>
        <v>名称：&lt;br&gt;住所：&lt;br&gt;施設分類：&lt;br&gt;TEL：&lt;br&gt;：&lt;br&gt;：&lt;br&gt;：&lt;br&gt;</v>
      </c>
      <c r="D686" s="211"/>
      <c r="E686" s="245"/>
      <c r="F686" s="202"/>
      <c r="G686" s="202"/>
      <c r="H686" s="202"/>
      <c r="I686" s="202"/>
      <c r="J686" s="202"/>
      <c r="K686" s="240"/>
      <c r="L686" s="240"/>
      <c r="M686" s="240"/>
      <c r="N686" s="240"/>
      <c r="O686" s="4"/>
      <c r="P686" s="246">
        <v>1</v>
      </c>
      <c r="Q686" s="246"/>
      <c r="R686" s="246" t="str">
        <f t="shared" si="130"/>
        <v>FFFFFFFF</v>
      </c>
      <c r="S686" s="202">
        <v>100</v>
      </c>
      <c r="T686" s="202">
        <v>100</v>
      </c>
      <c r="U686" s="202">
        <v>100</v>
      </c>
      <c r="V686" s="202">
        <v>100</v>
      </c>
      <c r="X686" s="242"/>
      <c r="Z686" s="239">
        <f t="shared" si="134"/>
        <v>1</v>
      </c>
      <c r="AA686" s="253" t="s">
        <v>4179</v>
      </c>
      <c r="AB686" s="265">
        <f t="shared" si="137"/>
        <v>0</v>
      </c>
      <c r="AC686" s="254" t="s">
        <v>4194</v>
      </c>
      <c r="AD686" s="254" t="s">
        <v>4181</v>
      </c>
      <c r="AE686" s="254">
        <f t="shared" si="138"/>
        <v>0</v>
      </c>
      <c r="AF686" s="254" t="s">
        <v>4182</v>
      </c>
      <c r="AG686" s="254" t="s">
        <v>4183</v>
      </c>
      <c r="AH686" s="74" t="str">
        <f t="shared" si="139"/>
        <v>名称：&lt;br&gt;住所：&lt;br&gt;施設分類：&lt;br&gt;TEL：&lt;br&gt;：&lt;br&gt;：&lt;br&gt;：&lt;br&gt;</v>
      </c>
      <c r="AI686" s="255" t="s">
        <v>4184</v>
      </c>
      <c r="AJ686" s="253" t="str">
        <f t="shared" si="131"/>
        <v>FFFFFFFF</v>
      </c>
      <c r="AK686" s="253" t="s">
        <v>4185</v>
      </c>
      <c r="AL686" s="265">
        <f t="shared" si="132"/>
        <v>1</v>
      </c>
      <c r="AM686" s="253" t="s">
        <v>4186</v>
      </c>
      <c r="AN686" s="253" t="s">
        <v>4187</v>
      </c>
      <c r="AO686" s="254">
        <f t="shared" si="135"/>
        <v>0</v>
      </c>
      <c r="AP686" s="253" t="s">
        <v>4188</v>
      </c>
      <c r="AQ686" s="74">
        <f t="shared" si="140"/>
        <v>0</v>
      </c>
      <c r="AR686" s="254" t="s">
        <v>4189</v>
      </c>
      <c r="AS686" s="254" t="s">
        <v>4190</v>
      </c>
      <c r="AT686" s="265">
        <f t="shared" si="141"/>
        <v>0</v>
      </c>
      <c r="AU686" s="254" t="s">
        <v>4191</v>
      </c>
      <c r="AV686" s="265">
        <f t="shared" si="142"/>
        <v>0</v>
      </c>
      <c r="AW686" s="254" t="s">
        <v>4192</v>
      </c>
      <c r="AX686" s="254" t="s">
        <v>4193</v>
      </c>
      <c r="AY686" s="244" t="str">
        <f t="shared" si="136"/>
        <v/>
      </c>
    </row>
    <row r="687" spans="1:51">
      <c r="A687" s="198">
        <v>682</v>
      </c>
      <c r="B687" s="211"/>
      <c r="C687" s="4" t="str">
        <f t="shared" si="133"/>
        <v>名称：&lt;br&gt;住所：&lt;br&gt;施設分類：&lt;br&gt;TEL：&lt;br&gt;：&lt;br&gt;：&lt;br&gt;：&lt;br&gt;</v>
      </c>
      <c r="D687" s="211"/>
      <c r="E687" s="202"/>
      <c r="F687" s="202"/>
      <c r="G687" s="202"/>
      <c r="H687" s="202"/>
      <c r="I687" s="202"/>
      <c r="J687" s="202"/>
      <c r="K687" s="240"/>
      <c r="L687" s="240"/>
      <c r="M687" s="240"/>
      <c r="N687" s="240"/>
      <c r="O687" s="4"/>
      <c r="P687" s="246">
        <v>1</v>
      </c>
      <c r="Q687" s="246"/>
      <c r="R687" s="246" t="str">
        <f t="shared" si="130"/>
        <v>FFFFFFFF</v>
      </c>
      <c r="S687" s="202">
        <v>100</v>
      </c>
      <c r="T687" s="202">
        <v>100</v>
      </c>
      <c r="U687" s="202">
        <v>100</v>
      </c>
      <c r="V687" s="202">
        <v>100</v>
      </c>
      <c r="X687" s="242"/>
      <c r="Z687" s="239">
        <f t="shared" si="134"/>
        <v>1</v>
      </c>
      <c r="AA687" s="253" t="s">
        <v>4179</v>
      </c>
      <c r="AB687" s="265">
        <f t="shared" si="137"/>
        <v>0</v>
      </c>
      <c r="AC687" s="254" t="s">
        <v>4194</v>
      </c>
      <c r="AD687" s="254" t="s">
        <v>4181</v>
      </c>
      <c r="AE687" s="254">
        <f t="shared" si="138"/>
        <v>0</v>
      </c>
      <c r="AF687" s="254" t="s">
        <v>4182</v>
      </c>
      <c r="AG687" s="254" t="s">
        <v>4183</v>
      </c>
      <c r="AH687" s="74" t="str">
        <f t="shared" si="139"/>
        <v>名称：&lt;br&gt;住所：&lt;br&gt;施設分類：&lt;br&gt;TEL：&lt;br&gt;：&lt;br&gt;：&lt;br&gt;：&lt;br&gt;</v>
      </c>
      <c r="AI687" s="255" t="s">
        <v>4184</v>
      </c>
      <c r="AJ687" s="253" t="str">
        <f t="shared" si="131"/>
        <v>FFFFFFFF</v>
      </c>
      <c r="AK687" s="253" t="s">
        <v>4185</v>
      </c>
      <c r="AL687" s="265">
        <f t="shared" si="132"/>
        <v>1</v>
      </c>
      <c r="AM687" s="253" t="s">
        <v>4186</v>
      </c>
      <c r="AN687" s="253" t="s">
        <v>4187</v>
      </c>
      <c r="AO687" s="254">
        <f t="shared" si="135"/>
        <v>0</v>
      </c>
      <c r="AP687" s="253" t="s">
        <v>4188</v>
      </c>
      <c r="AQ687" s="74">
        <f t="shared" si="140"/>
        <v>0</v>
      </c>
      <c r="AR687" s="254" t="s">
        <v>4189</v>
      </c>
      <c r="AS687" s="254" t="s">
        <v>4190</v>
      </c>
      <c r="AT687" s="265">
        <f t="shared" si="141"/>
        <v>0</v>
      </c>
      <c r="AU687" s="254" t="s">
        <v>4191</v>
      </c>
      <c r="AV687" s="265">
        <f t="shared" si="142"/>
        <v>0</v>
      </c>
      <c r="AW687" s="254" t="s">
        <v>4192</v>
      </c>
      <c r="AX687" s="254" t="s">
        <v>4193</v>
      </c>
      <c r="AY687" s="244" t="str">
        <f t="shared" si="136"/>
        <v/>
      </c>
    </row>
    <row r="688" spans="1:51">
      <c r="A688" s="198">
        <v>683</v>
      </c>
      <c r="B688" s="211"/>
      <c r="C688" s="4" t="str">
        <f t="shared" si="133"/>
        <v>名称：&lt;br&gt;住所：&lt;br&gt;施設分類：&lt;br&gt;TEL：&lt;br&gt;：&lt;br&gt;：&lt;br&gt;：&lt;br&gt;</v>
      </c>
      <c r="D688" s="211"/>
      <c r="E688" s="202"/>
      <c r="F688" s="202"/>
      <c r="G688" s="202"/>
      <c r="H688" s="202"/>
      <c r="I688" s="245"/>
      <c r="J688" s="245"/>
      <c r="K688" s="240"/>
      <c r="L688" s="240"/>
      <c r="M688" s="240"/>
      <c r="N688" s="240"/>
      <c r="O688" s="4"/>
      <c r="P688" s="246">
        <v>1</v>
      </c>
      <c r="Q688" s="246"/>
      <c r="R688" s="246" t="str">
        <f t="shared" si="130"/>
        <v>FFFFFFFF</v>
      </c>
      <c r="S688" s="202">
        <v>100</v>
      </c>
      <c r="T688" s="202">
        <v>100</v>
      </c>
      <c r="U688" s="202">
        <v>100</v>
      </c>
      <c r="V688" s="202">
        <v>100</v>
      </c>
      <c r="X688" s="242"/>
      <c r="Z688" s="239">
        <f t="shared" si="134"/>
        <v>1</v>
      </c>
      <c r="AA688" s="253" t="s">
        <v>4179</v>
      </c>
      <c r="AB688" s="265">
        <f t="shared" si="137"/>
        <v>0</v>
      </c>
      <c r="AC688" s="254" t="s">
        <v>4194</v>
      </c>
      <c r="AD688" s="254" t="s">
        <v>4181</v>
      </c>
      <c r="AE688" s="254">
        <f t="shared" si="138"/>
        <v>0</v>
      </c>
      <c r="AF688" s="254" t="s">
        <v>4182</v>
      </c>
      <c r="AG688" s="254" t="s">
        <v>4183</v>
      </c>
      <c r="AH688" s="74" t="str">
        <f t="shared" si="139"/>
        <v>名称：&lt;br&gt;住所：&lt;br&gt;施設分類：&lt;br&gt;TEL：&lt;br&gt;：&lt;br&gt;：&lt;br&gt;：&lt;br&gt;</v>
      </c>
      <c r="AI688" s="255" t="s">
        <v>4184</v>
      </c>
      <c r="AJ688" s="253" t="str">
        <f t="shared" si="131"/>
        <v>FFFFFFFF</v>
      </c>
      <c r="AK688" s="253" t="s">
        <v>4185</v>
      </c>
      <c r="AL688" s="265">
        <f t="shared" si="132"/>
        <v>1</v>
      </c>
      <c r="AM688" s="253" t="s">
        <v>4186</v>
      </c>
      <c r="AN688" s="253" t="s">
        <v>4187</v>
      </c>
      <c r="AO688" s="254">
        <f t="shared" si="135"/>
        <v>0</v>
      </c>
      <c r="AP688" s="253" t="s">
        <v>4188</v>
      </c>
      <c r="AQ688" s="74">
        <f t="shared" si="140"/>
        <v>0</v>
      </c>
      <c r="AR688" s="254" t="s">
        <v>4189</v>
      </c>
      <c r="AS688" s="254" t="s">
        <v>4190</v>
      </c>
      <c r="AT688" s="265">
        <f t="shared" si="141"/>
        <v>0</v>
      </c>
      <c r="AU688" s="254" t="s">
        <v>4191</v>
      </c>
      <c r="AV688" s="265">
        <f t="shared" si="142"/>
        <v>0</v>
      </c>
      <c r="AW688" s="254" t="s">
        <v>4192</v>
      </c>
      <c r="AX688" s="254" t="s">
        <v>4193</v>
      </c>
      <c r="AY688" s="244" t="str">
        <f t="shared" si="136"/>
        <v/>
      </c>
    </row>
    <row r="689" spans="1:51">
      <c r="A689" s="198">
        <v>684</v>
      </c>
      <c r="B689" s="211"/>
      <c r="C689" s="4" t="str">
        <f t="shared" si="133"/>
        <v>名称：&lt;br&gt;住所：&lt;br&gt;施設分類：&lt;br&gt;TEL：&lt;br&gt;：&lt;br&gt;：&lt;br&gt;：&lt;br&gt;</v>
      </c>
      <c r="D689" s="211"/>
      <c r="E689" s="202"/>
      <c r="F689" s="202"/>
      <c r="G689" s="202"/>
      <c r="H689" s="202"/>
      <c r="I689" s="245"/>
      <c r="J689" s="245"/>
      <c r="K689" s="240"/>
      <c r="L689" s="240"/>
      <c r="M689" s="240"/>
      <c r="N689" s="240"/>
      <c r="O689" s="4"/>
      <c r="P689" s="246">
        <v>1</v>
      </c>
      <c r="Q689" s="246"/>
      <c r="R689" s="246" t="str">
        <f t="shared" si="130"/>
        <v>FFFFFFFF</v>
      </c>
      <c r="S689" s="202">
        <v>100</v>
      </c>
      <c r="T689" s="202">
        <v>100</v>
      </c>
      <c r="U689" s="202">
        <v>100</v>
      </c>
      <c r="V689" s="202">
        <v>100</v>
      </c>
      <c r="X689" s="242"/>
      <c r="Z689" s="239">
        <f t="shared" si="134"/>
        <v>1</v>
      </c>
      <c r="AA689" s="253" t="s">
        <v>4179</v>
      </c>
      <c r="AB689" s="265">
        <f t="shared" si="137"/>
        <v>0</v>
      </c>
      <c r="AC689" s="254" t="s">
        <v>4194</v>
      </c>
      <c r="AD689" s="254" t="s">
        <v>4181</v>
      </c>
      <c r="AE689" s="254">
        <f t="shared" si="138"/>
        <v>0</v>
      </c>
      <c r="AF689" s="254" t="s">
        <v>4182</v>
      </c>
      <c r="AG689" s="254" t="s">
        <v>4183</v>
      </c>
      <c r="AH689" s="74" t="str">
        <f t="shared" si="139"/>
        <v>名称：&lt;br&gt;住所：&lt;br&gt;施設分類：&lt;br&gt;TEL：&lt;br&gt;：&lt;br&gt;：&lt;br&gt;：&lt;br&gt;</v>
      </c>
      <c r="AI689" s="255" t="s">
        <v>4184</v>
      </c>
      <c r="AJ689" s="253" t="str">
        <f t="shared" si="131"/>
        <v>FFFFFFFF</v>
      </c>
      <c r="AK689" s="253" t="s">
        <v>4185</v>
      </c>
      <c r="AL689" s="265">
        <f t="shared" si="132"/>
        <v>1</v>
      </c>
      <c r="AM689" s="253" t="s">
        <v>4186</v>
      </c>
      <c r="AN689" s="253" t="s">
        <v>4187</v>
      </c>
      <c r="AO689" s="254">
        <f t="shared" si="135"/>
        <v>0</v>
      </c>
      <c r="AP689" s="253" t="s">
        <v>4188</v>
      </c>
      <c r="AQ689" s="74">
        <f t="shared" si="140"/>
        <v>0</v>
      </c>
      <c r="AR689" s="254" t="s">
        <v>4189</v>
      </c>
      <c r="AS689" s="254" t="s">
        <v>4190</v>
      </c>
      <c r="AT689" s="265">
        <f t="shared" si="141"/>
        <v>0</v>
      </c>
      <c r="AU689" s="254" t="s">
        <v>4191</v>
      </c>
      <c r="AV689" s="265">
        <f t="shared" si="142"/>
        <v>0</v>
      </c>
      <c r="AW689" s="254" t="s">
        <v>4192</v>
      </c>
      <c r="AX689" s="254" t="s">
        <v>4193</v>
      </c>
      <c r="AY689" s="244" t="str">
        <f t="shared" si="136"/>
        <v/>
      </c>
    </row>
    <row r="690" spans="1:51">
      <c r="A690" s="198">
        <v>685</v>
      </c>
      <c r="B690" s="211"/>
      <c r="C690" s="4" t="str">
        <f t="shared" si="133"/>
        <v>名称：&lt;br&gt;住所：&lt;br&gt;施設分類：&lt;br&gt;TEL：&lt;br&gt;：&lt;br&gt;：&lt;br&gt;：&lt;br&gt;</v>
      </c>
      <c r="D690" s="211"/>
      <c r="E690" s="245"/>
      <c r="F690" s="202"/>
      <c r="G690" s="202"/>
      <c r="H690" s="202"/>
      <c r="I690" s="202"/>
      <c r="J690" s="202"/>
      <c r="K690" s="240"/>
      <c r="L690" s="240"/>
      <c r="M690" s="240"/>
      <c r="N690" s="240"/>
      <c r="O690" s="4"/>
      <c r="P690" s="246">
        <v>1</v>
      </c>
      <c r="Q690" s="246"/>
      <c r="R690" s="246" t="str">
        <f t="shared" si="130"/>
        <v>FFFFFFFF</v>
      </c>
      <c r="S690" s="202">
        <v>100</v>
      </c>
      <c r="T690" s="202">
        <v>100</v>
      </c>
      <c r="U690" s="202">
        <v>100</v>
      </c>
      <c r="V690" s="202">
        <v>100</v>
      </c>
      <c r="X690" s="242"/>
      <c r="Z690" s="239">
        <f t="shared" si="134"/>
        <v>1</v>
      </c>
      <c r="AA690" s="253" t="s">
        <v>4179</v>
      </c>
      <c r="AB690" s="265">
        <f t="shared" si="137"/>
        <v>0</v>
      </c>
      <c r="AC690" s="254" t="s">
        <v>4194</v>
      </c>
      <c r="AD690" s="254" t="s">
        <v>4181</v>
      </c>
      <c r="AE690" s="254">
        <f t="shared" si="138"/>
        <v>0</v>
      </c>
      <c r="AF690" s="254" t="s">
        <v>4182</v>
      </c>
      <c r="AG690" s="254" t="s">
        <v>4183</v>
      </c>
      <c r="AH690" s="74" t="str">
        <f t="shared" si="139"/>
        <v>名称：&lt;br&gt;住所：&lt;br&gt;施設分類：&lt;br&gt;TEL：&lt;br&gt;：&lt;br&gt;：&lt;br&gt;：&lt;br&gt;</v>
      </c>
      <c r="AI690" s="255" t="s">
        <v>4184</v>
      </c>
      <c r="AJ690" s="253" t="str">
        <f t="shared" si="131"/>
        <v>FFFFFFFF</v>
      </c>
      <c r="AK690" s="253" t="s">
        <v>4185</v>
      </c>
      <c r="AL690" s="265">
        <f t="shared" si="132"/>
        <v>1</v>
      </c>
      <c r="AM690" s="253" t="s">
        <v>4186</v>
      </c>
      <c r="AN690" s="253" t="s">
        <v>4187</v>
      </c>
      <c r="AO690" s="254">
        <f t="shared" si="135"/>
        <v>0</v>
      </c>
      <c r="AP690" s="253" t="s">
        <v>4188</v>
      </c>
      <c r="AQ690" s="74">
        <f t="shared" si="140"/>
        <v>0</v>
      </c>
      <c r="AR690" s="254" t="s">
        <v>4189</v>
      </c>
      <c r="AS690" s="254" t="s">
        <v>4190</v>
      </c>
      <c r="AT690" s="265">
        <f t="shared" si="141"/>
        <v>0</v>
      </c>
      <c r="AU690" s="254" t="s">
        <v>4191</v>
      </c>
      <c r="AV690" s="265">
        <f t="shared" si="142"/>
        <v>0</v>
      </c>
      <c r="AW690" s="254" t="s">
        <v>4192</v>
      </c>
      <c r="AX690" s="254" t="s">
        <v>4193</v>
      </c>
      <c r="AY690" s="244" t="str">
        <f t="shared" si="136"/>
        <v/>
      </c>
    </row>
    <row r="691" spans="1:51">
      <c r="A691" s="198">
        <v>686</v>
      </c>
      <c r="B691" s="211"/>
      <c r="C691" s="4" t="str">
        <f t="shared" si="133"/>
        <v>名称：&lt;br&gt;住所：&lt;br&gt;施設分類：&lt;br&gt;TEL：&lt;br&gt;：&lt;br&gt;：&lt;br&gt;：&lt;br&gt;</v>
      </c>
      <c r="D691" s="211"/>
      <c r="E691" s="245"/>
      <c r="F691" s="202"/>
      <c r="G691" s="202"/>
      <c r="H691" s="202"/>
      <c r="I691" s="202"/>
      <c r="J691" s="202"/>
      <c r="K691" s="240"/>
      <c r="L691" s="240"/>
      <c r="M691" s="240"/>
      <c r="N691" s="240"/>
      <c r="O691" s="4"/>
      <c r="P691" s="246">
        <v>1</v>
      </c>
      <c r="Q691" s="246"/>
      <c r="R691" s="246" t="str">
        <f t="shared" si="130"/>
        <v>FFFFFFFF</v>
      </c>
      <c r="S691" s="202">
        <v>100</v>
      </c>
      <c r="T691" s="202">
        <v>100</v>
      </c>
      <c r="U691" s="202">
        <v>100</v>
      </c>
      <c r="V691" s="202">
        <v>100</v>
      </c>
      <c r="X691" s="242"/>
      <c r="Z691" s="239">
        <f t="shared" si="134"/>
        <v>1</v>
      </c>
      <c r="AA691" s="253" t="s">
        <v>4179</v>
      </c>
      <c r="AB691" s="265">
        <f t="shared" si="137"/>
        <v>0</v>
      </c>
      <c r="AC691" s="254" t="s">
        <v>4194</v>
      </c>
      <c r="AD691" s="254" t="s">
        <v>4181</v>
      </c>
      <c r="AE691" s="254">
        <f t="shared" si="138"/>
        <v>0</v>
      </c>
      <c r="AF691" s="254" t="s">
        <v>4182</v>
      </c>
      <c r="AG691" s="254" t="s">
        <v>4183</v>
      </c>
      <c r="AH691" s="74" t="str">
        <f t="shared" si="139"/>
        <v>名称：&lt;br&gt;住所：&lt;br&gt;施設分類：&lt;br&gt;TEL：&lt;br&gt;：&lt;br&gt;：&lt;br&gt;：&lt;br&gt;</v>
      </c>
      <c r="AI691" s="255" t="s">
        <v>4184</v>
      </c>
      <c r="AJ691" s="253" t="str">
        <f t="shared" si="131"/>
        <v>FFFFFFFF</v>
      </c>
      <c r="AK691" s="253" t="s">
        <v>4185</v>
      </c>
      <c r="AL691" s="265">
        <f t="shared" si="132"/>
        <v>1</v>
      </c>
      <c r="AM691" s="253" t="s">
        <v>4186</v>
      </c>
      <c r="AN691" s="253" t="s">
        <v>4187</v>
      </c>
      <c r="AO691" s="254">
        <f t="shared" si="135"/>
        <v>0</v>
      </c>
      <c r="AP691" s="253" t="s">
        <v>4188</v>
      </c>
      <c r="AQ691" s="74">
        <f t="shared" si="140"/>
        <v>0</v>
      </c>
      <c r="AR691" s="254" t="s">
        <v>4189</v>
      </c>
      <c r="AS691" s="254" t="s">
        <v>4190</v>
      </c>
      <c r="AT691" s="265">
        <f t="shared" si="141"/>
        <v>0</v>
      </c>
      <c r="AU691" s="254" t="s">
        <v>4191</v>
      </c>
      <c r="AV691" s="265">
        <f t="shared" si="142"/>
        <v>0</v>
      </c>
      <c r="AW691" s="254" t="s">
        <v>4192</v>
      </c>
      <c r="AX691" s="254" t="s">
        <v>4193</v>
      </c>
      <c r="AY691" s="244" t="str">
        <f t="shared" si="136"/>
        <v/>
      </c>
    </row>
    <row r="692" spans="1:51">
      <c r="A692" s="198">
        <v>687</v>
      </c>
      <c r="B692" s="211"/>
      <c r="C692" s="4" t="str">
        <f t="shared" si="133"/>
        <v>名称：&lt;br&gt;住所：&lt;br&gt;施設分類：&lt;br&gt;TEL：&lt;br&gt;：&lt;br&gt;：&lt;br&gt;：&lt;br&gt;</v>
      </c>
      <c r="D692" s="211"/>
      <c r="E692" s="245"/>
      <c r="F692" s="202"/>
      <c r="G692" s="202"/>
      <c r="H692" s="202"/>
      <c r="I692" s="202"/>
      <c r="J692" s="202"/>
      <c r="K692" s="240"/>
      <c r="L692" s="240"/>
      <c r="M692" s="240"/>
      <c r="N692" s="240"/>
      <c r="O692" s="4"/>
      <c r="P692" s="246">
        <v>1</v>
      </c>
      <c r="Q692" s="246"/>
      <c r="R692" s="246" t="str">
        <f t="shared" si="130"/>
        <v>FFFFFFFF</v>
      </c>
      <c r="S692" s="202">
        <v>100</v>
      </c>
      <c r="T692" s="202">
        <v>100</v>
      </c>
      <c r="U692" s="202">
        <v>100</v>
      </c>
      <c r="V692" s="202">
        <v>100</v>
      </c>
      <c r="X692" s="242"/>
      <c r="Z692" s="239">
        <f t="shared" si="134"/>
        <v>1</v>
      </c>
      <c r="AA692" s="253" t="s">
        <v>4179</v>
      </c>
      <c r="AB692" s="265">
        <f t="shared" si="137"/>
        <v>0</v>
      </c>
      <c r="AC692" s="254" t="s">
        <v>4194</v>
      </c>
      <c r="AD692" s="254" t="s">
        <v>4181</v>
      </c>
      <c r="AE692" s="254">
        <f t="shared" si="138"/>
        <v>0</v>
      </c>
      <c r="AF692" s="254" t="s">
        <v>4182</v>
      </c>
      <c r="AG692" s="254" t="s">
        <v>4183</v>
      </c>
      <c r="AH692" s="74" t="str">
        <f t="shared" si="139"/>
        <v>名称：&lt;br&gt;住所：&lt;br&gt;施設分類：&lt;br&gt;TEL：&lt;br&gt;：&lt;br&gt;：&lt;br&gt;：&lt;br&gt;</v>
      </c>
      <c r="AI692" s="255" t="s">
        <v>4184</v>
      </c>
      <c r="AJ692" s="253" t="str">
        <f t="shared" si="131"/>
        <v>FFFFFFFF</v>
      </c>
      <c r="AK692" s="253" t="s">
        <v>4185</v>
      </c>
      <c r="AL692" s="265">
        <f t="shared" si="132"/>
        <v>1</v>
      </c>
      <c r="AM692" s="253" t="s">
        <v>4186</v>
      </c>
      <c r="AN692" s="253" t="s">
        <v>4187</v>
      </c>
      <c r="AO692" s="254">
        <f t="shared" si="135"/>
        <v>0</v>
      </c>
      <c r="AP692" s="253" t="s">
        <v>4188</v>
      </c>
      <c r="AQ692" s="74">
        <f t="shared" si="140"/>
        <v>0</v>
      </c>
      <c r="AR692" s="254" t="s">
        <v>4189</v>
      </c>
      <c r="AS692" s="254" t="s">
        <v>4190</v>
      </c>
      <c r="AT692" s="265">
        <f t="shared" si="141"/>
        <v>0</v>
      </c>
      <c r="AU692" s="254" t="s">
        <v>4191</v>
      </c>
      <c r="AV692" s="265">
        <f t="shared" si="142"/>
        <v>0</v>
      </c>
      <c r="AW692" s="254" t="s">
        <v>4192</v>
      </c>
      <c r="AX692" s="254" t="s">
        <v>4193</v>
      </c>
      <c r="AY692" s="244" t="str">
        <f t="shared" si="136"/>
        <v/>
      </c>
    </row>
    <row r="693" spans="1:51">
      <c r="A693" s="198">
        <v>688</v>
      </c>
      <c r="B693" s="211"/>
      <c r="C693" s="4" t="str">
        <f t="shared" si="133"/>
        <v>名称：&lt;br&gt;住所：&lt;br&gt;施設分類：&lt;br&gt;TEL：&lt;br&gt;：&lt;br&gt;：&lt;br&gt;：&lt;br&gt;</v>
      </c>
      <c r="D693" s="211"/>
      <c r="E693" s="245"/>
      <c r="F693" s="202"/>
      <c r="G693" s="202"/>
      <c r="H693" s="202"/>
      <c r="I693" s="202"/>
      <c r="J693" s="202"/>
      <c r="K693" s="240"/>
      <c r="L693" s="240"/>
      <c r="M693" s="240"/>
      <c r="N693" s="240"/>
      <c r="O693" s="4"/>
      <c r="P693" s="246">
        <v>1</v>
      </c>
      <c r="Q693" s="246"/>
      <c r="R693" s="246" t="str">
        <f t="shared" si="130"/>
        <v>FFFFFFFF</v>
      </c>
      <c r="S693" s="202">
        <v>100</v>
      </c>
      <c r="T693" s="202">
        <v>100</v>
      </c>
      <c r="U693" s="202">
        <v>100</v>
      </c>
      <c r="V693" s="202">
        <v>100</v>
      </c>
      <c r="X693" s="242"/>
      <c r="Z693" s="239">
        <f t="shared" si="134"/>
        <v>1</v>
      </c>
      <c r="AA693" s="253" t="s">
        <v>4179</v>
      </c>
      <c r="AB693" s="265">
        <f t="shared" si="137"/>
        <v>0</v>
      </c>
      <c r="AC693" s="254" t="s">
        <v>4194</v>
      </c>
      <c r="AD693" s="254" t="s">
        <v>4181</v>
      </c>
      <c r="AE693" s="254">
        <f t="shared" si="138"/>
        <v>0</v>
      </c>
      <c r="AF693" s="254" t="s">
        <v>4182</v>
      </c>
      <c r="AG693" s="254" t="s">
        <v>4183</v>
      </c>
      <c r="AH693" s="74" t="str">
        <f t="shared" si="139"/>
        <v>名称：&lt;br&gt;住所：&lt;br&gt;施設分類：&lt;br&gt;TEL：&lt;br&gt;：&lt;br&gt;：&lt;br&gt;：&lt;br&gt;</v>
      </c>
      <c r="AI693" s="255" t="s">
        <v>4184</v>
      </c>
      <c r="AJ693" s="253" t="str">
        <f t="shared" si="131"/>
        <v>FFFFFFFF</v>
      </c>
      <c r="AK693" s="253" t="s">
        <v>4185</v>
      </c>
      <c r="AL693" s="265">
        <f t="shared" si="132"/>
        <v>1</v>
      </c>
      <c r="AM693" s="253" t="s">
        <v>4186</v>
      </c>
      <c r="AN693" s="253" t="s">
        <v>4187</v>
      </c>
      <c r="AO693" s="254">
        <f t="shared" si="135"/>
        <v>0</v>
      </c>
      <c r="AP693" s="253" t="s">
        <v>4188</v>
      </c>
      <c r="AQ693" s="74">
        <f t="shared" si="140"/>
        <v>0</v>
      </c>
      <c r="AR693" s="254" t="s">
        <v>4189</v>
      </c>
      <c r="AS693" s="254" t="s">
        <v>4190</v>
      </c>
      <c r="AT693" s="265">
        <f t="shared" si="141"/>
        <v>0</v>
      </c>
      <c r="AU693" s="254" t="s">
        <v>4191</v>
      </c>
      <c r="AV693" s="265">
        <f t="shared" si="142"/>
        <v>0</v>
      </c>
      <c r="AW693" s="254" t="s">
        <v>4192</v>
      </c>
      <c r="AX693" s="254" t="s">
        <v>4193</v>
      </c>
      <c r="AY693" s="244" t="str">
        <f t="shared" si="136"/>
        <v/>
      </c>
    </row>
    <row r="694" spans="1:51">
      <c r="A694" s="198">
        <v>689</v>
      </c>
      <c r="B694" s="211"/>
      <c r="C694" s="4" t="str">
        <f t="shared" si="133"/>
        <v>名称：&lt;br&gt;住所：&lt;br&gt;施設分類：&lt;br&gt;TEL：&lt;br&gt;：&lt;br&gt;：&lt;br&gt;：&lt;br&gt;</v>
      </c>
      <c r="D694" s="211"/>
      <c r="E694" s="202"/>
      <c r="F694" s="202"/>
      <c r="G694" s="202"/>
      <c r="H694" s="202"/>
      <c r="I694" s="245"/>
      <c r="J694" s="245"/>
      <c r="K694" s="240"/>
      <c r="L694" s="240"/>
      <c r="M694" s="240"/>
      <c r="N694" s="240"/>
      <c r="O694" s="4"/>
      <c r="P694" s="246">
        <v>1</v>
      </c>
      <c r="Q694" s="246"/>
      <c r="R694" s="246" t="str">
        <f t="shared" si="130"/>
        <v>FFFFFFFF</v>
      </c>
      <c r="S694" s="202">
        <v>100</v>
      </c>
      <c r="T694" s="202">
        <v>100</v>
      </c>
      <c r="U694" s="202">
        <v>100</v>
      </c>
      <c r="V694" s="202">
        <v>100</v>
      </c>
      <c r="X694" s="242"/>
      <c r="Z694" s="239">
        <f t="shared" si="134"/>
        <v>1</v>
      </c>
      <c r="AA694" s="253" t="s">
        <v>4179</v>
      </c>
      <c r="AB694" s="265">
        <f t="shared" si="137"/>
        <v>0</v>
      </c>
      <c r="AC694" s="254" t="s">
        <v>4194</v>
      </c>
      <c r="AD694" s="254" t="s">
        <v>4181</v>
      </c>
      <c r="AE694" s="254">
        <f t="shared" si="138"/>
        <v>0</v>
      </c>
      <c r="AF694" s="254" t="s">
        <v>4182</v>
      </c>
      <c r="AG694" s="254" t="s">
        <v>4183</v>
      </c>
      <c r="AH694" s="74" t="str">
        <f t="shared" si="139"/>
        <v>名称：&lt;br&gt;住所：&lt;br&gt;施設分類：&lt;br&gt;TEL：&lt;br&gt;：&lt;br&gt;：&lt;br&gt;：&lt;br&gt;</v>
      </c>
      <c r="AI694" s="255" t="s">
        <v>4184</v>
      </c>
      <c r="AJ694" s="253" t="str">
        <f t="shared" si="131"/>
        <v>FFFFFFFF</v>
      </c>
      <c r="AK694" s="253" t="s">
        <v>4185</v>
      </c>
      <c r="AL694" s="265">
        <f t="shared" si="132"/>
        <v>1</v>
      </c>
      <c r="AM694" s="253" t="s">
        <v>4186</v>
      </c>
      <c r="AN694" s="253" t="s">
        <v>4187</v>
      </c>
      <c r="AO694" s="254">
        <f t="shared" si="135"/>
        <v>0</v>
      </c>
      <c r="AP694" s="253" t="s">
        <v>4188</v>
      </c>
      <c r="AQ694" s="74">
        <f t="shared" si="140"/>
        <v>0</v>
      </c>
      <c r="AR694" s="254" t="s">
        <v>4189</v>
      </c>
      <c r="AS694" s="254" t="s">
        <v>4190</v>
      </c>
      <c r="AT694" s="265">
        <f t="shared" si="141"/>
        <v>0</v>
      </c>
      <c r="AU694" s="254" t="s">
        <v>4191</v>
      </c>
      <c r="AV694" s="265">
        <f t="shared" si="142"/>
        <v>0</v>
      </c>
      <c r="AW694" s="254" t="s">
        <v>4192</v>
      </c>
      <c r="AX694" s="254" t="s">
        <v>4193</v>
      </c>
      <c r="AY694" s="244" t="str">
        <f t="shared" si="136"/>
        <v/>
      </c>
    </row>
    <row r="695" spans="1:51">
      <c r="A695" s="198">
        <v>690</v>
      </c>
      <c r="B695" s="211"/>
      <c r="C695" s="4" t="str">
        <f t="shared" si="133"/>
        <v>名称：&lt;br&gt;住所：&lt;br&gt;施設分類：&lt;br&gt;TEL：&lt;br&gt;：&lt;br&gt;：&lt;br&gt;：&lt;br&gt;</v>
      </c>
      <c r="D695" s="211"/>
      <c r="E695" s="202"/>
      <c r="F695" s="202"/>
      <c r="G695" s="202"/>
      <c r="H695" s="202"/>
      <c r="I695" s="245"/>
      <c r="J695" s="245"/>
      <c r="K695" s="240"/>
      <c r="L695" s="240"/>
      <c r="M695" s="240"/>
      <c r="N695" s="240"/>
      <c r="O695" s="4"/>
      <c r="P695" s="246">
        <v>1</v>
      </c>
      <c r="Q695" s="246"/>
      <c r="R695" s="246" t="str">
        <f t="shared" si="130"/>
        <v>FFFFFFFF</v>
      </c>
      <c r="S695" s="202">
        <v>100</v>
      </c>
      <c r="T695" s="202">
        <v>100</v>
      </c>
      <c r="U695" s="202">
        <v>100</v>
      </c>
      <c r="V695" s="202">
        <v>100</v>
      </c>
      <c r="X695" s="242"/>
      <c r="Z695" s="239">
        <f t="shared" si="134"/>
        <v>1</v>
      </c>
      <c r="AA695" s="253" t="s">
        <v>4179</v>
      </c>
      <c r="AB695" s="265">
        <f t="shared" si="137"/>
        <v>0</v>
      </c>
      <c r="AC695" s="254" t="s">
        <v>4194</v>
      </c>
      <c r="AD695" s="254" t="s">
        <v>4181</v>
      </c>
      <c r="AE695" s="254">
        <f t="shared" si="138"/>
        <v>0</v>
      </c>
      <c r="AF695" s="254" t="s">
        <v>4182</v>
      </c>
      <c r="AG695" s="254" t="s">
        <v>4183</v>
      </c>
      <c r="AH695" s="74" t="str">
        <f t="shared" si="139"/>
        <v>名称：&lt;br&gt;住所：&lt;br&gt;施設分類：&lt;br&gt;TEL：&lt;br&gt;：&lt;br&gt;：&lt;br&gt;：&lt;br&gt;</v>
      </c>
      <c r="AI695" s="255" t="s">
        <v>4184</v>
      </c>
      <c r="AJ695" s="253" t="str">
        <f t="shared" si="131"/>
        <v>FFFFFFFF</v>
      </c>
      <c r="AK695" s="253" t="s">
        <v>4185</v>
      </c>
      <c r="AL695" s="265">
        <f t="shared" si="132"/>
        <v>1</v>
      </c>
      <c r="AM695" s="253" t="s">
        <v>4186</v>
      </c>
      <c r="AN695" s="253" t="s">
        <v>4187</v>
      </c>
      <c r="AO695" s="254">
        <f t="shared" si="135"/>
        <v>0</v>
      </c>
      <c r="AP695" s="253" t="s">
        <v>4188</v>
      </c>
      <c r="AQ695" s="74">
        <f t="shared" si="140"/>
        <v>0</v>
      </c>
      <c r="AR695" s="254" t="s">
        <v>4189</v>
      </c>
      <c r="AS695" s="254" t="s">
        <v>4190</v>
      </c>
      <c r="AT695" s="265">
        <f t="shared" si="141"/>
        <v>0</v>
      </c>
      <c r="AU695" s="254" t="s">
        <v>4191</v>
      </c>
      <c r="AV695" s="265">
        <f t="shared" si="142"/>
        <v>0</v>
      </c>
      <c r="AW695" s="254" t="s">
        <v>4192</v>
      </c>
      <c r="AX695" s="254" t="s">
        <v>4193</v>
      </c>
      <c r="AY695" s="244" t="str">
        <f t="shared" si="136"/>
        <v/>
      </c>
    </row>
    <row r="696" spans="1:51">
      <c r="A696" s="198">
        <v>691</v>
      </c>
      <c r="B696" s="211"/>
      <c r="C696" s="4" t="str">
        <f t="shared" si="133"/>
        <v>名称：&lt;br&gt;住所：&lt;br&gt;施設分類：&lt;br&gt;TEL：&lt;br&gt;：&lt;br&gt;：&lt;br&gt;：&lt;br&gt;</v>
      </c>
      <c r="D696" s="211"/>
      <c r="E696" s="202"/>
      <c r="F696" s="202"/>
      <c r="G696" s="202"/>
      <c r="H696" s="202"/>
      <c r="I696" s="202"/>
      <c r="J696" s="202"/>
      <c r="K696" s="240"/>
      <c r="L696" s="240"/>
      <c r="M696" s="240"/>
      <c r="N696" s="240"/>
      <c r="O696" s="4"/>
      <c r="P696" s="246">
        <v>1</v>
      </c>
      <c r="Q696" s="246"/>
      <c r="R696" s="246" t="str">
        <f t="shared" si="130"/>
        <v>FFFFFFFF</v>
      </c>
      <c r="S696" s="202">
        <v>100</v>
      </c>
      <c r="T696" s="202">
        <v>100</v>
      </c>
      <c r="U696" s="202">
        <v>100</v>
      </c>
      <c r="V696" s="202">
        <v>100</v>
      </c>
      <c r="X696" s="242"/>
      <c r="Z696" s="239">
        <f t="shared" si="134"/>
        <v>1</v>
      </c>
      <c r="AA696" s="253" t="s">
        <v>4179</v>
      </c>
      <c r="AB696" s="265">
        <f t="shared" si="137"/>
        <v>0</v>
      </c>
      <c r="AC696" s="254" t="s">
        <v>4194</v>
      </c>
      <c r="AD696" s="254" t="s">
        <v>4181</v>
      </c>
      <c r="AE696" s="254">
        <f t="shared" si="138"/>
        <v>0</v>
      </c>
      <c r="AF696" s="254" t="s">
        <v>4182</v>
      </c>
      <c r="AG696" s="254" t="s">
        <v>4183</v>
      </c>
      <c r="AH696" s="74" t="str">
        <f t="shared" si="139"/>
        <v>名称：&lt;br&gt;住所：&lt;br&gt;施設分類：&lt;br&gt;TEL：&lt;br&gt;：&lt;br&gt;：&lt;br&gt;：&lt;br&gt;</v>
      </c>
      <c r="AI696" s="255" t="s">
        <v>4184</v>
      </c>
      <c r="AJ696" s="253" t="str">
        <f t="shared" si="131"/>
        <v>FFFFFFFF</v>
      </c>
      <c r="AK696" s="253" t="s">
        <v>4185</v>
      </c>
      <c r="AL696" s="265">
        <f t="shared" si="132"/>
        <v>1</v>
      </c>
      <c r="AM696" s="253" t="s">
        <v>4186</v>
      </c>
      <c r="AN696" s="253" t="s">
        <v>4187</v>
      </c>
      <c r="AO696" s="254">
        <f t="shared" si="135"/>
        <v>0</v>
      </c>
      <c r="AP696" s="253" t="s">
        <v>4188</v>
      </c>
      <c r="AQ696" s="74">
        <f t="shared" si="140"/>
        <v>0</v>
      </c>
      <c r="AR696" s="254" t="s">
        <v>4189</v>
      </c>
      <c r="AS696" s="254" t="s">
        <v>4190</v>
      </c>
      <c r="AT696" s="265">
        <f t="shared" si="141"/>
        <v>0</v>
      </c>
      <c r="AU696" s="254" t="s">
        <v>4191</v>
      </c>
      <c r="AV696" s="265">
        <f t="shared" si="142"/>
        <v>0</v>
      </c>
      <c r="AW696" s="254" t="s">
        <v>4192</v>
      </c>
      <c r="AX696" s="254" t="s">
        <v>4193</v>
      </c>
      <c r="AY696" s="244" t="str">
        <f t="shared" si="136"/>
        <v/>
      </c>
    </row>
    <row r="697" spans="1:51">
      <c r="A697" s="198">
        <v>692</v>
      </c>
      <c r="B697" s="211"/>
      <c r="C697" s="4" t="str">
        <f t="shared" si="133"/>
        <v>名称：&lt;br&gt;住所：&lt;br&gt;施設分類：&lt;br&gt;TEL：&lt;br&gt;：&lt;br&gt;：&lt;br&gt;：&lt;br&gt;</v>
      </c>
      <c r="D697" s="211"/>
      <c r="E697" s="245"/>
      <c r="F697" s="202"/>
      <c r="G697" s="202"/>
      <c r="H697" s="202"/>
      <c r="I697" s="202"/>
      <c r="J697" s="202"/>
      <c r="K697" s="240"/>
      <c r="L697" s="240"/>
      <c r="M697" s="240"/>
      <c r="N697" s="240"/>
      <c r="O697" s="4"/>
      <c r="P697" s="246">
        <v>1</v>
      </c>
      <c r="Q697" s="246"/>
      <c r="R697" s="246" t="str">
        <f t="shared" si="130"/>
        <v>FFFFFFFF</v>
      </c>
      <c r="S697" s="202">
        <v>100</v>
      </c>
      <c r="T697" s="202">
        <v>100</v>
      </c>
      <c r="U697" s="202">
        <v>100</v>
      </c>
      <c r="V697" s="202">
        <v>100</v>
      </c>
      <c r="X697" s="242"/>
      <c r="Z697" s="239">
        <f t="shared" si="134"/>
        <v>1</v>
      </c>
      <c r="AA697" s="253" t="s">
        <v>4179</v>
      </c>
      <c r="AB697" s="265">
        <f t="shared" si="137"/>
        <v>0</v>
      </c>
      <c r="AC697" s="254" t="s">
        <v>4194</v>
      </c>
      <c r="AD697" s="254" t="s">
        <v>4181</v>
      </c>
      <c r="AE697" s="254">
        <f t="shared" si="138"/>
        <v>0</v>
      </c>
      <c r="AF697" s="254" t="s">
        <v>4182</v>
      </c>
      <c r="AG697" s="254" t="s">
        <v>4183</v>
      </c>
      <c r="AH697" s="74" t="str">
        <f t="shared" si="139"/>
        <v>名称：&lt;br&gt;住所：&lt;br&gt;施設分類：&lt;br&gt;TEL：&lt;br&gt;：&lt;br&gt;：&lt;br&gt;：&lt;br&gt;</v>
      </c>
      <c r="AI697" s="255" t="s">
        <v>4184</v>
      </c>
      <c r="AJ697" s="253" t="str">
        <f t="shared" si="131"/>
        <v>FFFFFFFF</v>
      </c>
      <c r="AK697" s="253" t="s">
        <v>4185</v>
      </c>
      <c r="AL697" s="265">
        <f t="shared" si="132"/>
        <v>1</v>
      </c>
      <c r="AM697" s="253" t="s">
        <v>4186</v>
      </c>
      <c r="AN697" s="253" t="s">
        <v>4187</v>
      </c>
      <c r="AO697" s="254">
        <f t="shared" si="135"/>
        <v>0</v>
      </c>
      <c r="AP697" s="253" t="s">
        <v>4188</v>
      </c>
      <c r="AQ697" s="74">
        <f t="shared" si="140"/>
        <v>0</v>
      </c>
      <c r="AR697" s="254" t="s">
        <v>4189</v>
      </c>
      <c r="AS697" s="254" t="s">
        <v>4190</v>
      </c>
      <c r="AT697" s="265">
        <f t="shared" si="141"/>
        <v>0</v>
      </c>
      <c r="AU697" s="254" t="s">
        <v>4191</v>
      </c>
      <c r="AV697" s="265">
        <f t="shared" si="142"/>
        <v>0</v>
      </c>
      <c r="AW697" s="254" t="s">
        <v>4192</v>
      </c>
      <c r="AX697" s="254" t="s">
        <v>4193</v>
      </c>
      <c r="AY697" s="244" t="str">
        <f t="shared" si="136"/>
        <v/>
      </c>
    </row>
    <row r="698" spans="1:51">
      <c r="A698" s="198">
        <v>693</v>
      </c>
      <c r="B698" s="211"/>
      <c r="C698" s="4" t="str">
        <f t="shared" si="133"/>
        <v>名称：&lt;br&gt;住所：&lt;br&gt;施設分類：&lt;br&gt;TEL：&lt;br&gt;：&lt;br&gt;：&lt;br&gt;：&lt;br&gt;</v>
      </c>
      <c r="D698" s="211"/>
      <c r="E698" s="245"/>
      <c r="F698" s="202"/>
      <c r="G698" s="202"/>
      <c r="H698" s="202"/>
      <c r="I698" s="202"/>
      <c r="J698" s="202"/>
      <c r="K698" s="240"/>
      <c r="L698" s="240"/>
      <c r="M698" s="240"/>
      <c r="N698" s="240"/>
      <c r="O698" s="4"/>
      <c r="P698" s="246">
        <v>1</v>
      </c>
      <c r="Q698" s="246"/>
      <c r="R698" s="246" t="str">
        <f t="shared" si="130"/>
        <v>FFFFFFFF</v>
      </c>
      <c r="S698" s="202">
        <v>100</v>
      </c>
      <c r="T698" s="202">
        <v>100</v>
      </c>
      <c r="U698" s="202">
        <v>100</v>
      </c>
      <c r="V698" s="202">
        <v>100</v>
      </c>
      <c r="X698" s="242"/>
      <c r="Z698" s="239">
        <f t="shared" si="134"/>
        <v>1</v>
      </c>
      <c r="AA698" s="253" t="s">
        <v>4179</v>
      </c>
      <c r="AB698" s="265">
        <f t="shared" si="137"/>
        <v>0</v>
      </c>
      <c r="AC698" s="254" t="s">
        <v>4194</v>
      </c>
      <c r="AD698" s="254" t="s">
        <v>4181</v>
      </c>
      <c r="AE698" s="254">
        <f t="shared" si="138"/>
        <v>0</v>
      </c>
      <c r="AF698" s="254" t="s">
        <v>4182</v>
      </c>
      <c r="AG698" s="254" t="s">
        <v>4183</v>
      </c>
      <c r="AH698" s="74" t="str">
        <f t="shared" si="139"/>
        <v>名称：&lt;br&gt;住所：&lt;br&gt;施設分類：&lt;br&gt;TEL：&lt;br&gt;：&lt;br&gt;：&lt;br&gt;：&lt;br&gt;</v>
      </c>
      <c r="AI698" s="255" t="s">
        <v>4184</v>
      </c>
      <c r="AJ698" s="253" t="str">
        <f t="shared" si="131"/>
        <v>FFFFFFFF</v>
      </c>
      <c r="AK698" s="253" t="s">
        <v>4185</v>
      </c>
      <c r="AL698" s="265">
        <f t="shared" si="132"/>
        <v>1</v>
      </c>
      <c r="AM698" s="253" t="s">
        <v>4186</v>
      </c>
      <c r="AN698" s="253" t="s">
        <v>4187</v>
      </c>
      <c r="AO698" s="254">
        <f t="shared" si="135"/>
        <v>0</v>
      </c>
      <c r="AP698" s="253" t="s">
        <v>4188</v>
      </c>
      <c r="AQ698" s="74">
        <f t="shared" si="140"/>
        <v>0</v>
      </c>
      <c r="AR698" s="254" t="s">
        <v>4189</v>
      </c>
      <c r="AS698" s="254" t="s">
        <v>4190</v>
      </c>
      <c r="AT698" s="265">
        <f t="shared" si="141"/>
        <v>0</v>
      </c>
      <c r="AU698" s="254" t="s">
        <v>4191</v>
      </c>
      <c r="AV698" s="265">
        <f t="shared" si="142"/>
        <v>0</v>
      </c>
      <c r="AW698" s="254" t="s">
        <v>4192</v>
      </c>
      <c r="AX698" s="254" t="s">
        <v>4193</v>
      </c>
      <c r="AY698" s="244" t="str">
        <f t="shared" si="136"/>
        <v/>
      </c>
    </row>
    <row r="699" spans="1:51">
      <c r="A699" s="198">
        <v>694</v>
      </c>
      <c r="B699" s="211"/>
      <c r="C699" s="4" t="str">
        <f t="shared" si="133"/>
        <v>名称：&lt;br&gt;住所：&lt;br&gt;施設分類：&lt;br&gt;TEL：&lt;br&gt;：&lt;br&gt;：&lt;br&gt;：&lt;br&gt;</v>
      </c>
      <c r="D699" s="211"/>
      <c r="E699" s="245"/>
      <c r="F699" s="202"/>
      <c r="G699" s="202"/>
      <c r="H699" s="202"/>
      <c r="I699" s="202"/>
      <c r="J699" s="202"/>
      <c r="K699" s="240"/>
      <c r="L699" s="240"/>
      <c r="M699" s="240"/>
      <c r="N699" s="240"/>
      <c r="O699" s="4"/>
      <c r="P699" s="246">
        <v>1</v>
      </c>
      <c r="Q699" s="246"/>
      <c r="R699" s="246" t="str">
        <f t="shared" si="130"/>
        <v>FFFFFFFF</v>
      </c>
      <c r="S699" s="202">
        <v>100</v>
      </c>
      <c r="T699" s="202">
        <v>100</v>
      </c>
      <c r="U699" s="202">
        <v>100</v>
      </c>
      <c r="V699" s="202">
        <v>100</v>
      </c>
      <c r="X699" s="242"/>
      <c r="Z699" s="239">
        <f t="shared" si="134"/>
        <v>1</v>
      </c>
      <c r="AA699" s="253" t="s">
        <v>4179</v>
      </c>
      <c r="AB699" s="265">
        <f t="shared" si="137"/>
        <v>0</v>
      </c>
      <c r="AC699" s="254" t="s">
        <v>4194</v>
      </c>
      <c r="AD699" s="254" t="s">
        <v>4181</v>
      </c>
      <c r="AE699" s="254">
        <f t="shared" si="138"/>
        <v>0</v>
      </c>
      <c r="AF699" s="254" t="s">
        <v>4182</v>
      </c>
      <c r="AG699" s="254" t="s">
        <v>4183</v>
      </c>
      <c r="AH699" s="74" t="str">
        <f t="shared" si="139"/>
        <v>名称：&lt;br&gt;住所：&lt;br&gt;施設分類：&lt;br&gt;TEL：&lt;br&gt;：&lt;br&gt;：&lt;br&gt;：&lt;br&gt;</v>
      </c>
      <c r="AI699" s="255" t="s">
        <v>4184</v>
      </c>
      <c r="AJ699" s="253" t="str">
        <f t="shared" si="131"/>
        <v>FFFFFFFF</v>
      </c>
      <c r="AK699" s="253" t="s">
        <v>4185</v>
      </c>
      <c r="AL699" s="265">
        <f t="shared" si="132"/>
        <v>1</v>
      </c>
      <c r="AM699" s="253" t="s">
        <v>4186</v>
      </c>
      <c r="AN699" s="253" t="s">
        <v>4187</v>
      </c>
      <c r="AO699" s="254">
        <f t="shared" si="135"/>
        <v>0</v>
      </c>
      <c r="AP699" s="253" t="s">
        <v>4188</v>
      </c>
      <c r="AQ699" s="74">
        <f t="shared" si="140"/>
        <v>0</v>
      </c>
      <c r="AR699" s="254" t="s">
        <v>4189</v>
      </c>
      <c r="AS699" s="254" t="s">
        <v>4190</v>
      </c>
      <c r="AT699" s="265">
        <f t="shared" si="141"/>
        <v>0</v>
      </c>
      <c r="AU699" s="254" t="s">
        <v>4191</v>
      </c>
      <c r="AV699" s="265">
        <f t="shared" si="142"/>
        <v>0</v>
      </c>
      <c r="AW699" s="254" t="s">
        <v>4192</v>
      </c>
      <c r="AX699" s="254" t="s">
        <v>4193</v>
      </c>
      <c r="AY699" s="244" t="str">
        <f t="shared" si="136"/>
        <v/>
      </c>
    </row>
    <row r="700" spans="1:51">
      <c r="A700" s="198">
        <v>695</v>
      </c>
      <c r="B700" s="211"/>
      <c r="C700" s="4" t="str">
        <f t="shared" si="133"/>
        <v>名称：&lt;br&gt;住所：&lt;br&gt;施設分類：&lt;br&gt;TEL：&lt;br&gt;：&lt;br&gt;：&lt;br&gt;：&lt;br&gt;</v>
      </c>
      <c r="D700" s="211"/>
      <c r="E700" s="245"/>
      <c r="F700" s="202"/>
      <c r="G700" s="202"/>
      <c r="H700" s="202"/>
      <c r="I700" s="245"/>
      <c r="J700" s="245"/>
      <c r="K700" s="240"/>
      <c r="L700" s="240"/>
      <c r="M700" s="240"/>
      <c r="N700" s="240"/>
      <c r="O700" s="4"/>
      <c r="P700" s="246">
        <v>1</v>
      </c>
      <c r="Q700" s="246"/>
      <c r="R700" s="246" t="str">
        <f t="shared" si="130"/>
        <v>FFFFFFFF</v>
      </c>
      <c r="S700" s="202">
        <v>100</v>
      </c>
      <c r="T700" s="202">
        <v>100</v>
      </c>
      <c r="U700" s="202">
        <v>100</v>
      </c>
      <c r="V700" s="202">
        <v>100</v>
      </c>
      <c r="X700" s="242"/>
      <c r="Z700" s="239">
        <f t="shared" si="134"/>
        <v>1</v>
      </c>
      <c r="AA700" s="253" t="s">
        <v>4179</v>
      </c>
      <c r="AB700" s="265">
        <f t="shared" si="137"/>
        <v>0</v>
      </c>
      <c r="AC700" s="254" t="s">
        <v>4194</v>
      </c>
      <c r="AD700" s="254" t="s">
        <v>4181</v>
      </c>
      <c r="AE700" s="254">
        <f t="shared" si="138"/>
        <v>0</v>
      </c>
      <c r="AF700" s="254" t="s">
        <v>4182</v>
      </c>
      <c r="AG700" s="254" t="s">
        <v>4183</v>
      </c>
      <c r="AH700" s="74" t="str">
        <f t="shared" si="139"/>
        <v>名称：&lt;br&gt;住所：&lt;br&gt;施設分類：&lt;br&gt;TEL：&lt;br&gt;：&lt;br&gt;：&lt;br&gt;：&lt;br&gt;</v>
      </c>
      <c r="AI700" s="255" t="s">
        <v>4184</v>
      </c>
      <c r="AJ700" s="253" t="str">
        <f t="shared" si="131"/>
        <v>FFFFFFFF</v>
      </c>
      <c r="AK700" s="253" t="s">
        <v>4185</v>
      </c>
      <c r="AL700" s="265">
        <f t="shared" si="132"/>
        <v>1</v>
      </c>
      <c r="AM700" s="253" t="s">
        <v>4186</v>
      </c>
      <c r="AN700" s="253" t="s">
        <v>4187</v>
      </c>
      <c r="AO700" s="254">
        <f t="shared" si="135"/>
        <v>0</v>
      </c>
      <c r="AP700" s="253" t="s">
        <v>4188</v>
      </c>
      <c r="AQ700" s="74">
        <f t="shared" si="140"/>
        <v>0</v>
      </c>
      <c r="AR700" s="254" t="s">
        <v>4189</v>
      </c>
      <c r="AS700" s="254" t="s">
        <v>4190</v>
      </c>
      <c r="AT700" s="265">
        <f t="shared" si="141"/>
        <v>0</v>
      </c>
      <c r="AU700" s="254" t="s">
        <v>4191</v>
      </c>
      <c r="AV700" s="265">
        <f t="shared" si="142"/>
        <v>0</v>
      </c>
      <c r="AW700" s="254" t="s">
        <v>4192</v>
      </c>
      <c r="AX700" s="254" t="s">
        <v>4193</v>
      </c>
      <c r="AY700" s="244" t="str">
        <f t="shared" si="136"/>
        <v/>
      </c>
    </row>
    <row r="701" spans="1:51">
      <c r="A701" s="198">
        <v>696</v>
      </c>
      <c r="B701" s="211"/>
      <c r="C701" s="4" t="str">
        <f t="shared" si="133"/>
        <v>名称：&lt;br&gt;住所：&lt;br&gt;施設分類：&lt;br&gt;TEL：&lt;br&gt;：&lt;br&gt;：&lt;br&gt;：&lt;br&gt;</v>
      </c>
      <c r="D701" s="211"/>
      <c r="E701" s="202"/>
      <c r="F701" s="202"/>
      <c r="G701" s="202"/>
      <c r="H701" s="202"/>
      <c r="I701" s="245"/>
      <c r="J701" s="245"/>
      <c r="K701" s="240"/>
      <c r="L701" s="240"/>
      <c r="M701" s="240"/>
      <c r="N701" s="240"/>
      <c r="O701" s="4"/>
      <c r="P701" s="246">
        <v>1</v>
      </c>
      <c r="Q701" s="246"/>
      <c r="R701" s="246" t="str">
        <f t="shared" si="130"/>
        <v>FFFFFFFF</v>
      </c>
      <c r="S701" s="202">
        <v>100</v>
      </c>
      <c r="T701" s="202">
        <v>100</v>
      </c>
      <c r="U701" s="202">
        <v>100</v>
      </c>
      <c r="V701" s="202">
        <v>100</v>
      </c>
      <c r="X701" s="242"/>
      <c r="Z701" s="239">
        <f t="shared" si="134"/>
        <v>1</v>
      </c>
      <c r="AA701" s="253" t="s">
        <v>4179</v>
      </c>
      <c r="AB701" s="265">
        <f t="shared" si="137"/>
        <v>0</v>
      </c>
      <c r="AC701" s="254" t="s">
        <v>4194</v>
      </c>
      <c r="AD701" s="254" t="s">
        <v>4181</v>
      </c>
      <c r="AE701" s="254">
        <f t="shared" si="138"/>
        <v>0</v>
      </c>
      <c r="AF701" s="254" t="s">
        <v>4182</v>
      </c>
      <c r="AG701" s="254" t="s">
        <v>4183</v>
      </c>
      <c r="AH701" s="74" t="str">
        <f t="shared" si="139"/>
        <v>名称：&lt;br&gt;住所：&lt;br&gt;施設分類：&lt;br&gt;TEL：&lt;br&gt;：&lt;br&gt;：&lt;br&gt;：&lt;br&gt;</v>
      </c>
      <c r="AI701" s="255" t="s">
        <v>4184</v>
      </c>
      <c r="AJ701" s="253" t="str">
        <f t="shared" si="131"/>
        <v>FFFFFFFF</v>
      </c>
      <c r="AK701" s="253" t="s">
        <v>4185</v>
      </c>
      <c r="AL701" s="265">
        <f t="shared" si="132"/>
        <v>1</v>
      </c>
      <c r="AM701" s="253" t="s">
        <v>4186</v>
      </c>
      <c r="AN701" s="253" t="s">
        <v>4187</v>
      </c>
      <c r="AO701" s="254">
        <f t="shared" si="135"/>
        <v>0</v>
      </c>
      <c r="AP701" s="253" t="s">
        <v>4188</v>
      </c>
      <c r="AQ701" s="74">
        <f t="shared" si="140"/>
        <v>0</v>
      </c>
      <c r="AR701" s="254" t="s">
        <v>4189</v>
      </c>
      <c r="AS701" s="254" t="s">
        <v>4190</v>
      </c>
      <c r="AT701" s="265">
        <f t="shared" si="141"/>
        <v>0</v>
      </c>
      <c r="AU701" s="254" t="s">
        <v>4191</v>
      </c>
      <c r="AV701" s="265">
        <f t="shared" si="142"/>
        <v>0</v>
      </c>
      <c r="AW701" s="254" t="s">
        <v>4192</v>
      </c>
      <c r="AX701" s="254" t="s">
        <v>4193</v>
      </c>
      <c r="AY701" s="244" t="str">
        <f t="shared" si="136"/>
        <v/>
      </c>
    </row>
    <row r="702" spans="1:51">
      <c r="A702" s="198">
        <v>697</v>
      </c>
      <c r="B702" s="211"/>
      <c r="C702" s="4" t="str">
        <f t="shared" si="133"/>
        <v>名称：&lt;br&gt;住所：&lt;br&gt;施設分類：&lt;br&gt;TEL：&lt;br&gt;：&lt;br&gt;：&lt;br&gt;：&lt;br&gt;</v>
      </c>
      <c r="D702" s="211"/>
      <c r="E702" s="202"/>
      <c r="F702" s="202"/>
      <c r="G702" s="202"/>
      <c r="H702" s="202"/>
      <c r="I702" s="202"/>
      <c r="J702" s="202"/>
      <c r="K702" s="240"/>
      <c r="L702" s="240"/>
      <c r="M702" s="240"/>
      <c r="N702" s="240"/>
      <c r="O702" s="4"/>
      <c r="P702" s="246">
        <v>1</v>
      </c>
      <c r="Q702" s="246"/>
      <c r="R702" s="246" t="str">
        <f t="shared" si="130"/>
        <v>FFFFFFFF</v>
      </c>
      <c r="S702" s="202">
        <v>100</v>
      </c>
      <c r="T702" s="202">
        <v>100</v>
      </c>
      <c r="U702" s="202">
        <v>100</v>
      </c>
      <c r="V702" s="202">
        <v>100</v>
      </c>
      <c r="X702" s="242"/>
      <c r="Z702" s="239">
        <f t="shared" si="134"/>
        <v>1</v>
      </c>
      <c r="AA702" s="253" t="s">
        <v>4179</v>
      </c>
      <c r="AB702" s="265">
        <f t="shared" si="137"/>
        <v>0</v>
      </c>
      <c r="AC702" s="254" t="s">
        <v>4194</v>
      </c>
      <c r="AD702" s="254" t="s">
        <v>4181</v>
      </c>
      <c r="AE702" s="254">
        <f t="shared" si="138"/>
        <v>0</v>
      </c>
      <c r="AF702" s="254" t="s">
        <v>4182</v>
      </c>
      <c r="AG702" s="254" t="s">
        <v>4183</v>
      </c>
      <c r="AH702" s="74" t="str">
        <f t="shared" si="139"/>
        <v>名称：&lt;br&gt;住所：&lt;br&gt;施設分類：&lt;br&gt;TEL：&lt;br&gt;：&lt;br&gt;：&lt;br&gt;：&lt;br&gt;</v>
      </c>
      <c r="AI702" s="255" t="s">
        <v>4184</v>
      </c>
      <c r="AJ702" s="253" t="str">
        <f t="shared" si="131"/>
        <v>FFFFFFFF</v>
      </c>
      <c r="AK702" s="253" t="s">
        <v>4185</v>
      </c>
      <c r="AL702" s="265">
        <f t="shared" si="132"/>
        <v>1</v>
      </c>
      <c r="AM702" s="253" t="s">
        <v>4186</v>
      </c>
      <c r="AN702" s="253" t="s">
        <v>4187</v>
      </c>
      <c r="AO702" s="254">
        <f t="shared" si="135"/>
        <v>0</v>
      </c>
      <c r="AP702" s="253" t="s">
        <v>4188</v>
      </c>
      <c r="AQ702" s="74">
        <f t="shared" si="140"/>
        <v>0</v>
      </c>
      <c r="AR702" s="254" t="s">
        <v>4189</v>
      </c>
      <c r="AS702" s="254" t="s">
        <v>4190</v>
      </c>
      <c r="AT702" s="265">
        <f t="shared" si="141"/>
        <v>0</v>
      </c>
      <c r="AU702" s="254" t="s">
        <v>4191</v>
      </c>
      <c r="AV702" s="265">
        <f t="shared" si="142"/>
        <v>0</v>
      </c>
      <c r="AW702" s="254" t="s">
        <v>4192</v>
      </c>
      <c r="AX702" s="254" t="s">
        <v>4193</v>
      </c>
      <c r="AY702" s="244" t="str">
        <f t="shared" si="136"/>
        <v/>
      </c>
    </row>
    <row r="703" spans="1:51">
      <c r="A703" s="198">
        <v>698</v>
      </c>
      <c r="B703" s="211"/>
      <c r="C703" s="4" t="str">
        <f t="shared" si="133"/>
        <v>名称：&lt;br&gt;住所：&lt;br&gt;施設分類：&lt;br&gt;TEL：&lt;br&gt;：&lt;br&gt;：&lt;br&gt;：&lt;br&gt;</v>
      </c>
      <c r="D703" s="211"/>
      <c r="E703" s="202"/>
      <c r="F703" s="202"/>
      <c r="G703" s="202"/>
      <c r="H703" s="202"/>
      <c r="I703" s="202"/>
      <c r="J703" s="202"/>
      <c r="K703" s="240"/>
      <c r="L703" s="240"/>
      <c r="M703" s="240"/>
      <c r="N703" s="240"/>
      <c r="O703" s="4"/>
      <c r="P703" s="246">
        <v>1</v>
      </c>
      <c r="Q703" s="246"/>
      <c r="R703" s="246" t="str">
        <f t="shared" si="130"/>
        <v>FFFFFFFF</v>
      </c>
      <c r="S703" s="202">
        <v>100</v>
      </c>
      <c r="T703" s="202">
        <v>100</v>
      </c>
      <c r="U703" s="202">
        <v>100</v>
      </c>
      <c r="V703" s="202">
        <v>100</v>
      </c>
      <c r="X703" s="242"/>
      <c r="Z703" s="239">
        <f t="shared" si="134"/>
        <v>1</v>
      </c>
      <c r="AA703" s="253" t="s">
        <v>4179</v>
      </c>
      <c r="AB703" s="265">
        <f t="shared" si="137"/>
        <v>0</v>
      </c>
      <c r="AC703" s="254" t="s">
        <v>4194</v>
      </c>
      <c r="AD703" s="254" t="s">
        <v>4181</v>
      </c>
      <c r="AE703" s="254">
        <f t="shared" si="138"/>
        <v>0</v>
      </c>
      <c r="AF703" s="254" t="s">
        <v>4182</v>
      </c>
      <c r="AG703" s="254" t="s">
        <v>4183</v>
      </c>
      <c r="AH703" s="74" t="str">
        <f t="shared" si="139"/>
        <v>名称：&lt;br&gt;住所：&lt;br&gt;施設分類：&lt;br&gt;TEL：&lt;br&gt;：&lt;br&gt;：&lt;br&gt;：&lt;br&gt;</v>
      </c>
      <c r="AI703" s="255" t="s">
        <v>4184</v>
      </c>
      <c r="AJ703" s="253" t="str">
        <f t="shared" si="131"/>
        <v>FFFFFFFF</v>
      </c>
      <c r="AK703" s="253" t="s">
        <v>4185</v>
      </c>
      <c r="AL703" s="265">
        <f t="shared" si="132"/>
        <v>1</v>
      </c>
      <c r="AM703" s="253" t="s">
        <v>4186</v>
      </c>
      <c r="AN703" s="253" t="s">
        <v>4187</v>
      </c>
      <c r="AO703" s="254">
        <f t="shared" si="135"/>
        <v>0</v>
      </c>
      <c r="AP703" s="253" t="s">
        <v>4188</v>
      </c>
      <c r="AQ703" s="74">
        <f t="shared" si="140"/>
        <v>0</v>
      </c>
      <c r="AR703" s="254" t="s">
        <v>4189</v>
      </c>
      <c r="AS703" s="254" t="s">
        <v>4190</v>
      </c>
      <c r="AT703" s="265">
        <f t="shared" si="141"/>
        <v>0</v>
      </c>
      <c r="AU703" s="254" t="s">
        <v>4191</v>
      </c>
      <c r="AV703" s="265">
        <f t="shared" si="142"/>
        <v>0</v>
      </c>
      <c r="AW703" s="254" t="s">
        <v>4192</v>
      </c>
      <c r="AX703" s="254" t="s">
        <v>4193</v>
      </c>
      <c r="AY703" s="244" t="str">
        <f t="shared" si="136"/>
        <v/>
      </c>
    </row>
    <row r="704" spans="1:51">
      <c r="A704" s="198">
        <v>699</v>
      </c>
      <c r="B704" s="211"/>
      <c r="C704" s="4" t="str">
        <f t="shared" si="133"/>
        <v>名称：&lt;br&gt;住所：&lt;br&gt;施設分類：&lt;br&gt;TEL：&lt;br&gt;：&lt;br&gt;：&lt;br&gt;：&lt;br&gt;</v>
      </c>
      <c r="D704" s="211"/>
      <c r="E704" s="245"/>
      <c r="F704" s="202"/>
      <c r="G704" s="202"/>
      <c r="H704" s="202"/>
      <c r="I704" s="202"/>
      <c r="J704" s="202"/>
      <c r="K704" s="240"/>
      <c r="L704" s="240"/>
      <c r="M704" s="240"/>
      <c r="N704" s="240"/>
      <c r="O704" s="4"/>
      <c r="P704" s="246">
        <v>1</v>
      </c>
      <c r="Q704" s="246"/>
      <c r="R704" s="246" t="str">
        <f t="shared" si="130"/>
        <v>FFFFFFFF</v>
      </c>
      <c r="S704" s="202">
        <v>100</v>
      </c>
      <c r="T704" s="202">
        <v>100</v>
      </c>
      <c r="U704" s="202">
        <v>100</v>
      </c>
      <c r="V704" s="202">
        <v>100</v>
      </c>
      <c r="X704" s="242"/>
      <c r="Z704" s="239">
        <f t="shared" si="134"/>
        <v>1</v>
      </c>
      <c r="AA704" s="253" t="s">
        <v>4179</v>
      </c>
      <c r="AB704" s="265">
        <f t="shared" si="137"/>
        <v>0</v>
      </c>
      <c r="AC704" s="254" t="s">
        <v>4194</v>
      </c>
      <c r="AD704" s="254" t="s">
        <v>4181</v>
      </c>
      <c r="AE704" s="254">
        <f t="shared" si="138"/>
        <v>0</v>
      </c>
      <c r="AF704" s="254" t="s">
        <v>4182</v>
      </c>
      <c r="AG704" s="254" t="s">
        <v>4183</v>
      </c>
      <c r="AH704" s="74" t="str">
        <f t="shared" si="139"/>
        <v>名称：&lt;br&gt;住所：&lt;br&gt;施設分類：&lt;br&gt;TEL：&lt;br&gt;：&lt;br&gt;：&lt;br&gt;：&lt;br&gt;</v>
      </c>
      <c r="AI704" s="255" t="s">
        <v>4184</v>
      </c>
      <c r="AJ704" s="253" t="str">
        <f t="shared" si="131"/>
        <v>FFFFFFFF</v>
      </c>
      <c r="AK704" s="253" t="s">
        <v>4185</v>
      </c>
      <c r="AL704" s="265">
        <f t="shared" si="132"/>
        <v>1</v>
      </c>
      <c r="AM704" s="253" t="s">
        <v>4186</v>
      </c>
      <c r="AN704" s="253" t="s">
        <v>4187</v>
      </c>
      <c r="AO704" s="254">
        <f t="shared" si="135"/>
        <v>0</v>
      </c>
      <c r="AP704" s="253" t="s">
        <v>4188</v>
      </c>
      <c r="AQ704" s="74">
        <f t="shared" si="140"/>
        <v>0</v>
      </c>
      <c r="AR704" s="254" t="s">
        <v>4189</v>
      </c>
      <c r="AS704" s="254" t="s">
        <v>4190</v>
      </c>
      <c r="AT704" s="265">
        <f t="shared" si="141"/>
        <v>0</v>
      </c>
      <c r="AU704" s="254" t="s">
        <v>4191</v>
      </c>
      <c r="AV704" s="265">
        <f t="shared" si="142"/>
        <v>0</v>
      </c>
      <c r="AW704" s="254" t="s">
        <v>4192</v>
      </c>
      <c r="AX704" s="254" t="s">
        <v>4193</v>
      </c>
      <c r="AY704" s="244" t="str">
        <f t="shared" si="136"/>
        <v/>
      </c>
    </row>
    <row r="705" spans="1:51">
      <c r="A705" s="198">
        <v>700</v>
      </c>
      <c r="B705" s="211"/>
      <c r="C705" s="4" t="str">
        <f t="shared" si="133"/>
        <v>名称：&lt;br&gt;住所：&lt;br&gt;施設分類：&lt;br&gt;TEL：&lt;br&gt;：&lt;br&gt;：&lt;br&gt;：&lt;br&gt;</v>
      </c>
      <c r="D705" s="211"/>
      <c r="E705" s="245"/>
      <c r="F705" s="202"/>
      <c r="G705" s="202"/>
      <c r="H705" s="202"/>
      <c r="I705" s="202"/>
      <c r="J705" s="202"/>
      <c r="K705" s="240"/>
      <c r="L705" s="240"/>
      <c r="M705" s="240"/>
      <c r="N705" s="240"/>
      <c r="O705" s="4"/>
      <c r="P705" s="246">
        <v>1</v>
      </c>
      <c r="Q705" s="246"/>
      <c r="R705" s="246" t="str">
        <f t="shared" si="130"/>
        <v>FFFFFFFF</v>
      </c>
      <c r="S705" s="202">
        <v>100</v>
      </c>
      <c r="T705" s="202">
        <v>100</v>
      </c>
      <c r="U705" s="202">
        <v>100</v>
      </c>
      <c r="V705" s="202">
        <v>100</v>
      </c>
      <c r="X705" s="242"/>
      <c r="Z705" s="239">
        <f t="shared" si="134"/>
        <v>1</v>
      </c>
      <c r="AA705" s="253" t="s">
        <v>4179</v>
      </c>
      <c r="AB705" s="265">
        <f t="shared" si="137"/>
        <v>0</v>
      </c>
      <c r="AC705" s="254" t="s">
        <v>4194</v>
      </c>
      <c r="AD705" s="254" t="s">
        <v>4181</v>
      </c>
      <c r="AE705" s="254">
        <f t="shared" si="138"/>
        <v>0</v>
      </c>
      <c r="AF705" s="254" t="s">
        <v>4182</v>
      </c>
      <c r="AG705" s="254" t="s">
        <v>4183</v>
      </c>
      <c r="AH705" s="74" t="str">
        <f t="shared" si="139"/>
        <v>名称：&lt;br&gt;住所：&lt;br&gt;施設分類：&lt;br&gt;TEL：&lt;br&gt;：&lt;br&gt;：&lt;br&gt;：&lt;br&gt;</v>
      </c>
      <c r="AI705" s="255" t="s">
        <v>4184</v>
      </c>
      <c r="AJ705" s="253" t="str">
        <f t="shared" si="131"/>
        <v>FFFFFFFF</v>
      </c>
      <c r="AK705" s="253" t="s">
        <v>4185</v>
      </c>
      <c r="AL705" s="265">
        <f t="shared" si="132"/>
        <v>1</v>
      </c>
      <c r="AM705" s="253" t="s">
        <v>4186</v>
      </c>
      <c r="AN705" s="253" t="s">
        <v>4187</v>
      </c>
      <c r="AO705" s="254">
        <f t="shared" si="135"/>
        <v>0</v>
      </c>
      <c r="AP705" s="253" t="s">
        <v>4188</v>
      </c>
      <c r="AQ705" s="74">
        <f t="shared" si="140"/>
        <v>0</v>
      </c>
      <c r="AR705" s="254" t="s">
        <v>4189</v>
      </c>
      <c r="AS705" s="254" t="s">
        <v>4190</v>
      </c>
      <c r="AT705" s="265">
        <f t="shared" si="141"/>
        <v>0</v>
      </c>
      <c r="AU705" s="254" t="s">
        <v>4191</v>
      </c>
      <c r="AV705" s="265">
        <f t="shared" si="142"/>
        <v>0</v>
      </c>
      <c r="AW705" s="254" t="s">
        <v>4192</v>
      </c>
      <c r="AX705" s="254" t="s">
        <v>4193</v>
      </c>
      <c r="AY705" s="244" t="str">
        <f t="shared" si="136"/>
        <v/>
      </c>
    </row>
    <row r="706" spans="1:51">
      <c r="A706" s="198">
        <v>701</v>
      </c>
      <c r="B706" s="211"/>
      <c r="C706" s="4" t="str">
        <f t="shared" si="133"/>
        <v>名称：&lt;br&gt;住所：&lt;br&gt;施設分類：&lt;br&gt;TEL：&lt;br&gt;：&lt;br&gt;：&lt;br&gt;：&lt;br&gt;</v>
      </c>
      <c r="D706" s="211"/>
      <c r="E706" s="245"/>
      <c r="F706" s="202"/>
      <c r="G706" s="202"/>
      <c r="H706" s="202"/>
      <c r="I706" s="245"/>
      <c r="J706" s="245"/>
      <c r="K706" s="240"/>
      <c r="L706" s="240"/>
      <c r="M706" s="240"/>
      <c r="N706" s="240"/>
      <c r="O706" s="4"/>
      <c r="P706" s="246">
        <v>1</v>
      </c>
      <c r="Q706" s="246"/>
      <c r="R706" s="246" t="str">
        <f t="shared" si="130"/>
        <v>FFFFFFFF</v>
      </c>
      <c r="S706" s="202">
        <v>100</v>
      </c>
      <c r="T706" s="202">
        <v>100</v>
      </c>
      <c r="U706" s="202">
        <v>100</v>
      </c>
      <c r="V706" s="202">
        <v>100</v>
      </c>
      <c r="X706" s="242"/>
      <c r="Z706" s="239">
        <f t="shared" si="134"/>
        <v>1</v>
      </c>
      <c r="AA706" s="253" t="s">
        <v>4179</v>
      </c>
      <c r="AB706" s="265">
        <f t="shared" si="137"/>
        <v>0</v>
      </c>
      <c r="AC706" s="254" t="s">
        <v>4194</v>
      </c>
      <c r="AD706" s="254" t="s">
        <v>4181</v>
      </c>
      <c r="AE706" s="254">
        <f t="shared" si="138"/>
        <v>0</v>
      </c>
      <c r="AF706" s="254" t="s">
        <v>4182</v>
      </c>
      <c r="AG706" s="254" t="s">
        <v>4183</v>
      </c>
      <c r="AH706" s="74" t="str">
        <f t="shared" si="139"/>
        <v>名称：&lt;br&gt;住所：&lt;br&gt;施設分類：&lt;br&gt;TEL：&lt;br&gt;：&lt;br&gt;：&lt;br&gt;：&lt;br&gt;</v>
      </c>
      <c r="AI706" s="255" t="s">
        <v>4184</v>
      </c>
      <c r="AJ706" s="253" t="str">
        <f t="shared" si="131"/>
        <v>FFFFFFFF</v>
      </c>
      <c r="AK706" s="253" t="s">
        <v>4185</v>
      </c>
      <c r="AL706" s="265">
        <f t="shared" si="132"/>
        <v>1</v>
      </c>
      <c r="AM706" s="253" t="s">
        <v>4186</v>
      </c>
      <c r="AN706" s="253" t="s">
        <v>4187</v>
      </c>
      <c r="AO706" s="254">
        <f t="shared" si="135"/>
        <v>0</v>
      </c>
      <c r="AP706" s="253" t="s">
        <v>4188</v>
      </c>
      <c r="AQ706" s="74">
        <f t="shared" si="140"/>
        <v>0</v>
      </c>
      <c r="AR706" s="254" t="s">
        <v>4189</v>
      </c>
      <c r="AS706" s="254" t="s">
        <v>4190</v>
      </c>
      <c r="AT706" s="265">
        <f t="shared" si="141"/>
        <v>0</v>
      </c>
      <c r="AU706" s="254" t="s">
        <v>4191</v>
      </c>
      <c r="AV706" s="265">
        <f t="shared" si="142"/>
        <v>0</v>
      </c>
      <c r="AW706" s="254" t="s">
        <v>4192</v>
      </c>
      <c r="AX706" s="254" t="s">
        <v>4193</v>
      </c>
      <c r="AY706" s="244" t="str">
        <f t="shared" si="136"/>
        <v/>
      </c>
    </row>
    <row r="707" spans="1:51">
      <c r="A707" s="198">
        <v>702</v>
      </c>
      <c r="B707" s="211"/>
      <c r="C707" s="4" t="str">
        <f t="shared" si="133"/>
        <v>名称：&lt;br&gt;住所：&lt;br&gt;施設分類：&lt;br&gt;TEL：&lt;br&gt;：&lt;br&gt;：&lt;br&gt;：&lt;br&gt;</v>
      </c>
      <c r="D707" s="211"/>
      <c r="E707" s="245"/>
      <c r="F707" s="202"/>
      <c r="G707" s="202"/>
      <c r="H707" s="202"/>
      <c r="I707" s="245"/>
      <c r="J707" s="245"/>
      <c r="K707" s="240"/>
      <c r="L707" s="240"/>
      <c r="M707" s="240"/>
      <c r="N707" s="240"/>
      <c r="O707" s="4"/>
      <c r="P707" s="246">
        <v>1</v>
      </c>
      <c r="Q707" s="246"/>
      <c r="R707" s="246" t="str">
        <f t="shared" si="130"/>
        <v>FFFFFFFF</v>
      </c>
      <c r="S707" s="202">
        <v>100</v>
      </c>
      <c r="T707" s="202">
        <v>100</v>
      </c>
      <c r="U707" s="202">
        <v>100</v>
      </c>
      <c r="V707" s="202">
        <v>100</v>
      </c>
      <c r="X707" s="242"/>
      <c r="Z707" s="239">
        <f t="shared" si="134"/>
        <v>1</v>
      </c>
      <c r="AA707" s="253" t="s">
        <v>4179</v>
      </c>
      <c r="AB707" s="265">
        <f t="shared" si="137"/>
        <v>0</v>
      </c>
      <c r="AC707" s="254" t="s">
        <v>4194</v>
      </c>
      <c r="AD707" s="254" t="s">
        <v>4181</v>
      </c>
      <c r="AE707" s="254">
        <f t="shared" si="138"/>
        <v>0</v>
      </c>
      <c r="AF707" s="254" t="s">
        <v>4182</v>
      </c>
      <c r="AG707" s="254" t="s">
        <v>4183</v>
      </c>
      <c r="AH707" s="74" t="str">
        <f t="shared" si="139"/>
        <v>名称：&lt;br&gt;住所：&lt;br&gt;施設分類：&lt;br&gt;TEL：&lt;br&gt;：&lt;br&gt;：&lt;br&gt;：&lt;br&gt;</v>
      </c>
      <c r="AI707" s="255" t="s">
        <v>4184</v>
      </c>
      <c r="AJ707" s="253" t="str">
        <f t="shared" si="131"/>
        <v>FFFFFFFF</v>
      </c>
      <c r="AK707" s="253" t="s">
        <v>4185</v>
      </c>
      <c r="AL707" s="265">
        <f t="shared" si="132"/>
        <v>1</v>
      </c>
      <c r="AM707" s="253" t="s">
        <v>4186</v>
      </c>
      <c r="AN707" s="253" t="s">
        <v>4187</v>
      </c>
      <c r="AO707" s="254">
        <f t="shared" si="135"/>
        <v>0</v>
      </c>
      <c r="AP707" s="253" t="s">
        <v>4188</v>
      </c>
      <c r="AQ707" s="74">
        <f t="shared" si="140"/>
        <v>0</v>
      </c>
      <c r="AR707" s="254" t="s">
        <v>4189</v>
      </c>
      <c r="AS707" s="254" t="s">
        <v>4190</v>
      </c>
      <c r="AT707" s="265">
        <f t="shared" si="141"/>
        <v>0</v>
      </c>
      <c r="AU707" s="254" t="s">
        <v>4191</v>
      </c>
      <c r="AV707" s="265">
        <f t="shared" si="142"/>
        <v>0</v>
      </c>
      <c r="AW707" s="254" t="s">
        <v>4192</v>
      </c>
      <c r="AX707" s="254" t="s">
        <v>4193</v>
      </c>
      <c r="AY707" s="244" t="str">
        <f t="shared" si="136"/>
        <v/>
      </c>
    </row>
    <row r="708" spans="1:51">
      <c r="A708" s="198">
        <v>703</v>
      </c>
      <c r="B708" s="211"/>
      <c r="C708" s="4" t="str">
        <f t="shared" si="133"/>
        <v>名称：&lt;br&gt;住所：&lt;br&gt;施設分類：&lt;br&gt;TEL：&lt;br&gt;：&lt;br&gt;：&lt;br&gt;：&lt;br&gt;</v>
      </c>
      <c r="D708" s="211"/>
      <c r="E708" s="202"/>
      <c r="F708" s="202"/>
      <c r="G708" s="202"/>
      <c r="H708" s="202"/>
      <c r="I708" s="202"/>
      <c r="J708" s="202"/>
      <c r="K708" s="240"/>
      <c r="L708" s="240"/>
      <c r="M708" s="240"/>
      <c r="N708" s="240"/>
      <c r="O708" s="4"/>
      <c r="P708" s="246">
        <v>1</v>
      </c>
      <c r="Q708" s="246"/>
      <c r="R708" s="246" t="str">
        <f t="shared" si="130"/>
        <v>FFFFFFFF</v>
      </c>
      <c r="S708" s="202">
        <v>100</v>
      </c>
      <c r="T708" s="202">
        <v>100</v>
      </c>
      <c r="U708" s="202">
        <v>100</v>
      </c>
      <c r="V708" s="202">
        <v>100</v>
      </c>
      <c r="X708" s="242"/>
      <c r="Z708" s="239">
        <f t="shared" si="134"/>
        <v>1</v>
      </c>
      <c r="AA708" s="253" t="s">
        <v>4179</v>
      </c>
      <c r="AB708" s="265">
        <f t="shared" si="137"/>
        <v>0</v>
      </c>
      <c r="AC708" s="254" t="s">
        <v>4194</v>
      </c>
      <c r="AD708" s="254" t="s">
        <v>4181</v>
      </c>
      <c r="AE708" s="254">
        <f t="shared" si="138"/>
        <v>0</v>
      </c>
      <c r="AF708" s="254" t="s">
        <v>4182</v>
      </c>
      <c r="AG708" s="254" t="s">
        <v>4183</v>
      </c>
      <c r="AH708" s="74" t="str">
        <f t="shared" si="139"/>
        <v>名称：&lt;br&gt;住所：&lt;br&gt;施設分類：&lt;br&gt;TEL：&lt;br&gt;：&lt;br&gt;：&lt;br&gt;：&lt;br&gt;</v>
      </c>
      <c r="AI708" s="255" t="s">
        <v>4184</v>
      </c>
      <c r="AJ708" s="253" t="str">
        <f t="shared" si="131"/>
        <v>FFFFFFFF</v>
      </c>
      <c r="AK708" s="253" t="s">
        <v>4185</v>
      </c>
      <c r="AL708" s="265">
        <f t="shared" si="132"/>
        <v>1</v>
      </c>
      <c r="AM708" s="253" t="s">
        <v>4186</v>
      </c>
      <c r="AN708" s="253" t="s">
        <v>4187</v>
      </c>
      <c r="AO708" s="254">
        <f t="shared" si="135"/>
        <v>0</v>
      </c>
      <c r="AP708" s="253" t="s">
        <v>4188</v>
      </c>
      <c r="AQ708" s="74">
        <f t="shared" si="140"/>
        <v>0</v>
      </c>
      <c r="AR708" s="254" t="s">
        <v>4189</v>
      </c>
      <c r="AS708" s="254" t="s">
        <v>4190</v>
      </c>
      <c r="AT708" s="265">
        <f t="shared" si="141"/>
        <v>0</v>
      </c>
      <c r="AU708" s="254" t="s">
        <v>4191</v>
      </c>
      <c r="AV708" s="265">
        <f t="shared" si="142"/>
        <v>0</v>
      </c>
      <c r="AW708" s="254" t="s">
        <v>4192</v>
      </c>
      <c r="AX708" s="254" t="s">
        <v>4193</v>
      </c>
      <c r="AY708" s="244" t="str">
        <f t="shared" si="136"/>
        <v/>
      </c>
    </row>
    <row r="709" spans="1:51">
      <c r="A709" s="198">
        <v>704</v>
      </c>
      <c r="B709" s="211"/>
      <c r="C709" s="4" t="str">
        <f t="shared" si="133"/>
        <v>名称：&lt;br&gt;住所：&lt;br&gt;施設分類：&lt;br&gt;TEL：&lt;br&gt;：&lt;br&gt;：&lt;br&gt;：&lt;br&gt;</v>
      </c>
      <c r="D709" s="211"/>
      <c r="E709" s="202"/>
      <c r="F709" s="202"/>
      <c r="G709" s="202"/>
      <c r="H709" s="202"/>
      <c r="I709" s="202"/>
      <c r="J709" s="202"/>
      <c r="K709" s="240"/>
      <c r="L709" s="240"/>
      <c r="M709" s="240"/>
      <c r="N709" s="240"/>
      <c r="O709" s="4"/>
      <c r="P709" s="246">
        <v>1</v>
      </c>
      <c r="Q709" s="246"/>
      <c r="R709" s="246" t="str">
        <f t="shared" si="130"/>
        <v>FFFFFFFF</v>
      </c>
      <c r="S709" s="202">
        <v>100</v>
      </c>
      <c r="T709" s="202">
        <v>100</v>
      </c>
      <c r="U709" s="202">
        <v>100</v>
      </c>
      <c r="V709" s="202">
        <v>100</v>
      </c>
      <c r="X709" s="242"/>
      <c r="Z709" s="239">
        <f t="shared" si="134"/>
        <v>1</v>
      </c>
      <c r="AA709" s="253" t="s">
        <v>4179</v>
      </c>
      <c r="AB709" s="265">
        <f t="shared" si="137"/>
        <v>0</v>
      </c>
      <c r="AC709" s="254" t="s">
        <v>4194</v>
      </c>
      <c r="AD709" s="254" t="s">
        <v>4181</v>
      </c>
      <c r="AE709" s="254">
        <f t="shared" si="138"/>
        <v>0</v>
      </c>
      <c r="AF709" s="254" t="s">
        <v>4182</v>
      </c>
      <c r="AG709" s="254" t="s">
        <v>4183</v>
      </c>
      <c r="AH709" s="74" t="str">
        <f t="shared" si="139"/>
        <v>名称：&lt;br&gt;住所：&lt;br&gt;施設分類：&lt;br&gt;TEL：&lt;br&gt;：&lt;br&gt;：&lt;br&gt;：&lt;br&gt;</v>
      </c>
      <c r="AI709" s="255" t="s">
        <v>4184</v>
      </c>
      <c r="AJ709" s="253" t="str">
        <f t="shared" si="131"/>
        <v>FFFFFFFF</v>
      </c>
      <c r="AK709" s="253" t="s">
        <v>4185</v>
      </c>
      <c r="AL709" s="265">
        <f t="shared" si="132"/>
        <v>1</v>
      </c>
      <c r="AM709" s="253" t="s">
        <v>4186</v>
      </c>
      <c r="AN709" s="253" t="s">
        <v>4187</v>
      </c>
      <c r="AO709" s="254">
        <f t="shared" si="135"/>
        <v>0</v>
      </c>
      <c r="AP709" s="253" t="s">
        <v>4188</v>
      </c>
      <c r="AQ709" s="74">
        <f t="shared" si="140"/>
        <v>0</v>
      </c>
      <c r="AR709" s="254" t="s">
        <v>4189</v>
      </c>
      <c r="AS709" s="254" t="s">
        <v>4190</v>
      </c>
      <c r="AT709" s="265">
        <f t="shared" si="141"/>
        <v>0</v>
      </c>
      <c r="AU709" s="254" t="s">
        <v>4191</v>
      </c>
      <c r="AV709" s="265">
        <f t="shared" si="142"/>
        <v>0</v>
      </c>
      <c r="AW709" s="254" t="s">
        <v>4192</v>
      </c>
      <c r="AX709" s="254" t="s">
        <v>4193</v>
      </c>
      <c r="AY709" s="244" t="str">
        <f t="shared" si="136"/>
        <v/>
      </c>
    </row>
    <row r="710" spans="1:51">
      <c r="A710" s="198">
        <v>705</v>
      </c>
      <c r="B710" s="211"/>
      <c r="C710" s="4" t="str">
        <f t="shared" si="133"/>
        <v>名称：&lt;br&gt;住所：&lt;br&gt;施設分類：&lt;br&gt;TEL：&lt;br&gt;：&lt;br&gt;：&lt;br&gt;：&lt;br&gt;</v>
      </c>
      <c r="D710" s="211"/>
      <c r="E710" s="202"/>
      <c r="F710" s="202"/>
      <c r="G710" s="202"/>
      <c r="H710" s="202"/>
      <c r="I710" s="202"/>
      <c r="J710" s="202"/>
      <c r="K710" s="240"/>
      <c r="L710" s="240"/>
      <c r="M710" s="240"/>
      <c r="N710" s="240"/>
      <c r="O710" s="4"/>
      <c r="P710" s="246">
        <v>1</v>
      </c>
      <c r="Q710" s="246"/>
      <c r="R710" s="246" t="str">
        <f t="shared" ref="R710:R773" si="143">IF(OR(S710="",T710="",U710="",V710="")=TRUE,"ffffffff",DEC2HEX(S710/100*255,2)&amp;DEC2HEX(T710/100*255,2)&amp;DEC2HEX(U710/100*255,2)&amp;DEC2HEX(V710/100*255,2))</f>
        <v>FFFFFFFF</v>
      </c>
      <c r="S710" s="202">
        <v>100</v>
      </c>
      <c r="T710" s="202">
        <v>100</v>
      </c>
      <c r="U710" s="202">
        <v>100</v>
      </c>
      <c r="V710" s="202">
        <v>100</v>
      </c>
      <c r="X710" s="242"/>
      <c r="Z710" s="239">
        <f t="shared" si="134"/>
        <v>1</v>
      </c>
      <c r="AA710" s="253" t="s">
        <v>4179</v>
      </c>
      <c r="AB710" s="265">
        <f t="shared" si="137"/>
        <v>0</v>
      </c>
      <c r="AC710" s="254" t="s">
        <v>4194</v>
      </c>
      <c r="AD710" s="254" t="s">
        <v>4181</v>
      </c>
      <c r="AE710" s="254">
        <f t="shared" si="138"/>
        <v>0</v>
      </c>
      <c r="AF710" s="254" t="s">
        <v>4182</v>
      </c>
      <c r="AG710" s="254" t="s">
        <v>4183</v>
      </c>
      <c r="AH710" s="74" t="str">
        <f t="shared" si="139"/>
        <v>名称：&lt;br&gt;住所：&lt;br&gt;施設分類：&lt;br&gt;TEL：&lt;br&gt;：&lt;br&gt;：&lt;br&gt;：&lt;br&gt;</v>
      </c>
      <c r="AI710" s="255" t="s">
        <v>4184</v>
      </c>
      <c r="AJ710" s="253" t="str">
        <f t="shared" ref="AJ710:AJ773" si="144">R710</f>
        <v>FFFFFFFF</v>
      </c>
      <c r="AK710" s="253" t="s">
        <v>4185</v>
      </c>
      <c r="AL710" s="265">
        <f t="shared" ref="AL710:AL773" si="145">IF(OR(P710="",P710=0)=TRUE,1,P710)</f>
        <v>1</v>
      </c>
      <c r="AM710" s="253" t="s">
        <v>4186</v>
      </c>
      <c r="AN710" s="253" t="s">
        <v>4187</v>
      </c>
      <c r="AO710" s="254">
        <f t="shared" si="135"/>
        <v>0</v>
      </c>
      <c r="AP710" s="253" t="s">
        <v>4188</v>
      </c>
      <c r="AQ710" s="74">
        <f t="shared" si="140"/>
        <v>0</v>
      </c>
      <c r="AR710" s="254" t="s">
        <v>4189</v>
      </c>
      <c r="AS710" s="254" t="s">
        <v>4190</v>
      </c>
      <c r="AT710" s="265">
        <f t="shared" si="141"/>
        <v>0</v>
      </c>
      <c r="AU710" s="254" t="s">
        <v>4191</v>
      </c>
      <c r="AV710" s="265">
        <f t="shared" si="142"/>
        <v>0</v>
      </c>
      <c r="AW710" s="254" t="s">
        <v>4192</v>
      </c>
      <c r="AX710" s="254" t="s">
        <v>4193</v>
      </c>
      <c r="AY710" s="244" t="str">
        <f t="shared" si="136"/>
        <v/>
      </c>
    </row>
    <row r="711" spans="1:51">
      <c r="A711" s="198">
        <v>706</v>
      </c>
      <c r="B711" s="211"/>
      <c r="C711" s="4" t="str">
        <f t="shared" ref="C711:C774" si="146">B$5&amp;"："&amp;B711&amp;"&lt;br&gt;"&amp;J$5&amp;"："&amp;J711&amp;"&lt;br&gt;"&amp;I$5&amp;"："&amp;I711&amp;"&lt;br&gt;"&amp;K$5&amp;"："&amp;K711&amp;"&lt;br&gt;"&amp;L$5&amp;"："&amp;L711&amp;"&lt;br&gt;"&amp;M$5&amp;"："&amp;M711&amp;"&lt;br&gt;"&amp;N$5&amp;"："&amp;N711&amp;"&lt;br&gt;"</f>
        <v>名称：&lt;br&gt;住所：&lt;br&gt;施設分類：&lt;br&gt;TEL：&lt;br&gt;：&lt;br&gt;：&lt;br&gt;：&lt;br&gt;</v>
      </c>
      <c r="D711" s="211"/>
      <c r="E711" s="245"/>
      <c r="F711" s="202"/>
      <c r="G711" s="202"/>
      <c r="H711" s="202"/>
      <c r="I711" s="202"/>
      <c r="J711" s="202"/>
      <c r="K711" s="240"/>
      <c r="L711" s="240"/>
      <c r="M711" s="240"/>
      <c r="N711" s="240"/>
      <c r="O711" s="4"/>
      <c r="P711" s="246">
        <v>1</v>
      </c>
      <c r="Q711" s="246"/>
      <c r="R711" s="246" t="str">
        <f t="shared" si="143"/>
        <v>FFFFFFFF</v>
      </c>
      <c r="S711" s="202">
        <v>100</v>
      </c>
      <c r="T711" s="202">
        <v>100</v>
      </c>
      <c r="U711" s="202">
        <v>100</v>
      </c>
      <c r="V711" s="202">
        <v>100</v>
      </c>
      <c r="X711" s="242"/>
      <c r="Z711" s="239">
        <f t="shared" ref="Z711:Z774" si="147">IF(H711="",1,0)</f>
        <v>1</v>
      </c>
      <c r="AA711" s="253" t="s">
        <v>4179</v>
      </c>
      <c r="AB711" s="265">
        <f t="shared" si="137"/>
        <v>0</v>
      </c>
      <c r="AC711" s="254" t="s">
        <v>4194</v>
      </c>
      <c r="AD711" s="254" t="s">
        <v>4181</v>
      </c>
      <c r="AE711" s="254">
        <f t="shared" si="138"/>
        <v>0</v>
      </c>
      <c r="AF711" s="254" t="s">
        <v>4182</v>
      </c>
      <c r="AG711" s="254" t="s">
        <v>4183</v>
      </c>
      <c r="AH711" s="74" t="str">
        <f t="shared" si="139"/>
        <v>名称：&lt;br&gt;住所：&lt;br&gt;施設分類：&lt;br&gt;TEL：&lt;br&gt;：&lt;br&gt;：&lt;br&gt;：&lt;br&gt;</v>
      </c>
      <c r="AI711" s="255" t="s">
        <v>4184</v>
      </c>
      <c r="AJ711" s="253" t="str">
        <f t="shared" si="144"/>
        <v>FFFFFFFF</v>
      </c>
      <c r="AK711" s="253" t="s">
        <v>4185</v>
      </c>
      <c r="AL711" s="265">
        <f t="shared" si="145"/>
        <v>1</v>
      </c>
      <c r="AM711" s="253" t="s">
        <v>4186</v>
      </c>
      <c r="AN711" s="253" t="s">
        <v>4187</v>
      </c>
      <c r="AO711" s="254">
        <f t="shared" ref="AO711:AO774" si="148">Q711</f>
        <v>0</v>
      </c>
      <c r="AP711" s="253" t="s">
        <v>4188</v>
      </c>
      <c r="AQ711" s="74">
        <f t="shared" si="140"/>
        <v>0</v>
      </c>
      <c r="AR711" s="254" t="s">
        <v>4189</v>
      </c>
      <c r="AS711" s="254" t="s">
        <v>4190</v>
      </c>
      <c r="AT711" s="265">
        <f t="shared" si="141"/>
        <v>0</v>
      </c>
      <c r="AU711" s="254" t="s">
        <v>4191</v>
      </c>
      <c r="AV711" s="265">
        <f t="shared" si="142"/>
        <v>0</v>
      </c>
      <c r="AW711" s="254" t="s">
        <v>4192</v>
      </c>
      <c r="AX711" s="254" t="s">
        <v>4193</v>
      </c>
      <c r="AY711" s="244" t="str">
        <f t="shared" ref="AY711:AY774" si="149">IF(AB711=0,"",IF(Z711=1,CONCATENATE(AA711,AB711,AC711,AD711,AE711,AF711,AG711,AH711,AI711,AJ711,AK711,AL711,AM711,AN711,AO711,AP711,AQ711,AR711,AX711),CONCATENATE(AA711,AB711,AC711,AG711,AH711,AI711,AJ711,AK711,AL711,AM711,AN711,AO711,AP711,AQ711,AR711,AS711,AT711,AU711,AV711,AW711,AX711)))</f>
        <v/>
      </c>
    </row>
    <row r="712" spans="1:51">
      <c r="A712" s="198">
        <v>707</v>
      </c>
      <c r="B712" s="211"/>
      <c r="C712" s="4" t="str">
        <f t="shared" si="146"/>
        <v>名称：&lt;br&gt;住所：&lt;br&gt;施設分類：&lt;br&gt;TEL：&lt;br&gt;：&lt;br&gt;：&lt;br&gt;：&lt;br&gt;</v>
      </c>
      <c r="D712" s="211"/>
      <c r="E712" s="245"/>
      <c r="F712" s="202"/>
      <c r="G712" s="202"/>
      <c r="H712" s="202"/>
      <c r="I712" s="245"/>
      <c r="J712" s="245"/>
      <c r="K712" s="240"/>
      <c r="L712" s="240"/>
      <c r="M712" s="240"/>
      <c r="N712" s="240"/>
      <c r="O712" s="4"/>
      <c r="P712" s="246">
        <v>1</v>
      </c>
      <c r="Q712" s="246"/>
      <c r="R712" s="246" t="str">
        <f t="shared" si="143"/>
        <v>FFFFFFFF</v>
      </c>
      <c r="S712" s="202">
        <v>100</v>
      </c>
      <c r="T712" s="202">
        <v>100</v>
      </c>
      <c r="U712" s="202">
        <v>100</v>
      </c>
      <c r="V712" s="202">
        <v>100</v>
      </c>
      <c r="X712" s="242"/>
      <c r="Z712" s="239">
        <f t="shared" si="147"/>
        <v>1</v>
      </c>
      <c r="AA712" s="253" t="s">
        <v>4179</v>
      </c>
      <c r="AB712" s="265">
        <f t="shared" ref="AB712:AB775" si="150">B712</f>
        <v>0</v>
      </c>
      <c r="AC712" s="254" t="s">
        <v>4194</v>
      </c>
      <c r="AD712" s="254" t="s">
        <v>4181</v>
      </c>
      <c r="AE712" s="254">
        <f t="shared" ref="AE712:AE775" si="151">D712</f>
        <v>0</v>
      </c>
      <c r="AF712" s="254" t="s">
        <v>4182</v>
      </c>
      <c r="AG712" s="254" t="s">
        <v>4183</v>
      </c>
      <c r="AH712" s="74" t="str">
        <f t="shared" ref="AH712:AH775" si="152">C712</f>
        <v>名称：&lt;br&gt;住所：&lt;br&gt;施設分類：&lt;br&gt;TEL：&lt;br&gt;：&lt;br&gt;：&lt;br&gt;：&lt;br&gt;</v>
      </c>
      <c r="AI712" s="255" t="s">
        <v>4184</v>
      </c>
      <c r="AJ712" s="253" t="str">
        <f t="shared" si="144"/>
        <v>FFFFFFFF</v>
      </c>
      <c r="AK712" s="253" t="s">
        <v>4185</v>
      </c>
      <c r="AL712" s="265">
        <f t="shared" si="145"/>
        <v>1</v>
      </c>
      <c r="AM712" s="253" t="s">
        <v>4186</v>
      </c>
      <c r="AN712" s="253" t="s">
        <v>4187</v>
      </c>
      <c r="AO712" s="254">
        <f t="shared" si="148"/>
        <v>0</v>
      </c>
      <c r="AP712" s="253" t="s">
        <v>4188</v>
      </c>
      <c r="AQ712" s="74">
        <f t="shared" ref="AQ712:AQ775" si="153">O712</f>
        <v>0</v>
      </c>
      <c r="AR712" s="254" t="s">
        <v>4189</v>
      </c>
      <c r="AS712" s="254" t="s">
        <v>4190</v>
      </c>
      <c r="AT712" s="265">
        <f t="shared" ref="AT712:AT775" si="154">H712</f>
        <v>0</v>
      </c>
      <c r="AU712" s="254" t="s">
        <v>4191</v>
      </c>
      <c r="AV712" s="265">
        <f t="shared" ref="AV712:AV775" si="155">G712</f>
        <v>0</v>
      </c>
      <c r="AW712" s="254" t="s">
        <v>4192</v>
      </c>
      <c r="AX712" s="254" t="s">
        <v>4193</v>
      </c>
      <c r="AY712" s="244" t="str">
        <f t="shared" si="149"/>
        <v/>
      </c>
    </row>
    <row r="713" spans="1:51">
      <c r="A713" s="198">
        <v>708</v>
      </c>
      <c r="B713" s="211"/>
      <c r="C713" s="4" t="str">
        <f t="shared" si="146"/>
        <v>名称：&lt;br&gt;住所：&lt;br&gt;施設分類：&lt;br&gt;TEL：&lt;br&gt;：&lt;br&gt;：&lt;br&gt;：&lt;br&gt;</v>
      </c>
      <c r="D713" s="211"/>
      <c r="E713" s="245"/>
      <c r="F713" s="202"/>
      <c r="G713" s="202"/>
      <c r="H713" s="202"/>
      <c r="I713" s="245"/>
      <c r="J713" s="245"/>
      <c r="K713" s="240"/>
      <c r="L713" s="240"/>
      <c r="M713" s="240"/>
      <c r="N713" s="240"/>
      <c r="O713" s="4"/>
      <c r="P713" s="246">
        <v>1</v>
      </c>
      <c r="Q713" s="246"/>
      <c r="R713" s="246" t="str">
        <f t="shared" si="143"/>
        <v>FFFFFFFF</v>
      </c>
      <c r="S713" s="202">
        <v>100</v>
      </c>
      <c r="T713" s="202">
        <v>100</v>
      </c>
      <c r="U713" s="202">
        <v>100</v>
      </c>
      <c r="V713" s="202">
        <v>100</v>
      </c>
      <c r="X713" s="242"/>
      <c r="Z713" s="239">
        <f t="shared" si="147"/>
        <v>1</v>
      </c>
      <c r="AA713" s="253" t="s">
        <v>4179</v>
      </c>
      <c r="AB713" s="265">
        <f t="shared" si="150"/>
        <v>0</v>
      </c>
      <c r="AC713" s="254" t="s">
        <v>4194</v>
      </c>
      <c r="AD713" s="254" t="s">
        <v>4181</v>
      </c>
      <c r="AE713" s="254">
        <f t="shared" si="151"/>
        <v>0</v>
      </c>
      <c r="AF713" s="254" t="s">
        <v>4182</v>
      </c>
      <c r="AG713" s="254" t="s">
        <v>4183</v>
      </c>
      <c r="AH713" s="74" t="str">
        <f t="shared" si="152"/>
        <v>名称：&lt;br&gt;住所：&lt;br&gt;施設分類：&lt;br&gt;TEL：&lt;br&gt;：&lt;br&gt;：&lt;br&gt;：&lt;br&gt;</v>
      </c>
      <c r="AI713" s="255" t="s">
        <v>4184</v>
      </c>
      <c r="AJ713" s="253" t="str">
        <f t="shared" si="144"/>
        <v>FFFFFFFF</v>
      </c>
      <c r="AK713" s="253" t="s">
        <v>4185</v>
      </c>
      <c r="AL713" s="265">
        <f t="shared" si="145"/>
        <v>1</v>
      </c>
      <c r="AM713" s="253" t="s">
        <v>4186</v>
      </c>
      <c r="AN713" s="253" t="s">
        <v>4187</v>
      </c>
      <c r="AO713" s="254">
        <f t="shared" si="148"/>
        <v>0</v>
      </c>
      <c r="AP713" s="253" t="s">
        <v>4188</v>
      </c>
      <c r="AQ713" s="74">
        <f t="shared" si="153"/>
        <v>0</v>
      </c>
      <c r="AR713" s="254" t="s">
        <v>4189</v>
      </c>
      <c r="AS713" s="254" t="s">
        <v>4190</v>
      </c>
      <c r="AT713" s="265">
        <f t="shared" si="154"/>
        <v>0</v>
      </c>
      <c r="AU713" s="254" t="s">
        <v>4191</v>
      </c>
      <c r="AV713" s="265">
        <f t="shared" si="155"/>
        <v>0</v>
      </c>
      <c r="AW713" s="254" t="s">
        <v>4192</v>
      </c>
      <c r="AX713" s="254" t="s">
        <v>4193</v>
      </c>
      <c r="AY713" s="244" t="str">
        <f t="shared" si="149"/>
        <v/>
      </c>
    </row>
    <row r="714" spans="1:51">
      <c r="A714" s="198">
        <v>709</v>
      </c>
      <c r="B714" s="211"/>
      <c r="C714" s="4" t="str">
        <f t="shared" si="146"/>
        <v>名称：&lt;br&gt;住所：&lt;br&gt;施設分類：&lt;br&gt;TEL：&lt;br&gt;：&lt;br&gt;：&lt;br&gt;：&lt;br&gt;</v>
      </c>
      <c r="D714" s="211"/>
      <c r="E714" s="245"/>
      <c r="F714" s="202"/>
      <c r="G714" s="202"/>
      <c r="H714" s="202"/>
      <c r="I714" s="202"/>
      <c r="J714" s="202"/>
      <c r="K714" s="240"/>
      <c r="L714" s="240"/>
      <c r="M714" s="240"/>
      <c r="N714" s="240"/>
      <c r="O714" s="4"/>
      <c r="P714" s="246">
        <v>1</v>
      </c>
      <c r="Q714" s="246"/>
      <c r="R714" s="246" t="str">
        <f t="shared" si="143"/>
        <v>FFFFFFFF</v>
      </c>
      <c r="S714" s="202">
        <v>100</v>
      </c>
      <c r="T714" s="202">
        <v>100</v>
      </c>
      <c r="U714" s="202">
        <v>100</v>
      </c>
      <c r="V714" s="202">
        <v>100</v>
      </c>
      <c r="X714" s="242"/>
      <c r="Z714" s="239">
        <f t="shared" si="147"/>
        <v>1</v>
      </c>
      <c r="AA714" s="253" t="s">
        <v>4179</v>
      </c>
      <c r="AB714" s="265">
        <f t="shared" si="150"/>
        <v>0</v>
      </c>
      <c r="AC714" s="254" t="s">
        <v>4194</v>
      </c>
      <c r="AD714" s="254" t="s">
        <v>4181</v>
      </c>
      <c r="AE714" s="254">
        <f t="shared" si="151"/>
        <v>0</v>
      </c>
      <c r="AF714" s="254" t="s">
        <v>4182</v>
      </c>
      <c r="AG714" s="254" t="s">
        <v>4183</v>
      </c>
      <c r="AH714" s="74" t="str">
        <f t="shared" si="152"/>
        <v>名称：&lt;br&gt;住所：&lt;br&gt;施設分類：&lt;br&gt;TEL：&lt;br&gt;：&lt;br&gt;：&lt;br&gt;：&lt;br&gt;</v>
      </c>
      <c r="AI714" s="255" t="s">
        <v>4184</v>
      </c>
      <c r="AJ714" s="253" t="str">
        <f t="shared" si="144"/>
        <v>FFFFFFFF</v>
      </c>
      <c r="AK714" s="253" t="s">
        <v>4185</v>
      </c>
      <c r="AL714" s="265">
        <f t="shared" si="145"/>
        <v>1</v>
      </c>
      <c r="AM714" s="253" t="s">
        <v>4186</v>
      </c>
      <c r="AN714" s="253" t="s">
        <v>4187</v>
      </c>
      <c r="AO714" s="254">
        <f t="shared" si="148"/>
        <v>0</v>
      </c>
      <c r="AP714" s="253" t="s">
        <v>4188</v>
      </c>
      <c r="AQ714" s="74">
        <f t="shared" si="153"/>
        <v>0</v>
      </c>
      <c r="AR714" s="254" t="s">
        <v>4189</v>
      </c>
      <c r="AS714" s="254" t="s">
        <v>4190</v>
      </c>
      <c r="AT714" s="265">
        <f t="shared" si="154"/>
        <v>0</v>
      </c>
      <c r="AU714" s="254" t="s">
        <v>4191</v>
      </c>
      <c r="AV714" s="265">
        <f t="shared" si="155"/>
        <v>0</v>
      </c>
      <c r="AW714" s="254" t="s">
        <v>4192</v>
      </c>
      <c r="AX714" s="254" t="s">
        <v>4193</v>
      </c>
      <c r="AY714" s="244" t="str">
        <f t="shared" si="149"/>
        <v/>
      </c>
    </row>
    <row r="715" spans="1:51">
      <c r="A715" s="198">
        <v>710</v>
      </c>
      <c r="B715" s="211"/>
      <c r="C715" s="4" t="str">
        <f t="shared" si="146"/>
        <v>名称：&lt;br&gt;住所：&lt;br&gt;施設分類：&lt;br&gt;TEL：&lt;br&gt;：&lt;br&gt;：&lt;br&gt;：&lt;br&gt;</v>
      </c>
      <c r="D715" s="211"/>
      <c r="E715" s="202"/>
      <c r="F715" s="202"/>
      <c r="G715" s="202"/>
      <c r="H715" s="202"/>
      <c r="I715" s="202"/>
      <c r="J715" s="202"/>
      <c r="K715" s="240"/>
      <c r="L715" s="240"/>
      <c r="M715" s="240"/>
      <c r="N715" s="240"/>
      <c r="O715" s="4"/>
      <c r="P715" s="246">
        <v>1</v>
      </c>
      <c r="Q715" s="246"/>
      <c r="R715" s="246" t="str">
        <f t="shared" si="143"/>
        <v>FFFFFFFF</v>
      </c>
      <c r="S715" s="202">
        <v>100</v>
      </c>
      <c r="T715" s="202">
        <v>100</v>
      </c>
      <c r="U715" s="202">
        <v>100</v>
      </c>
      <c r="V715" s="202">
        <v>100</v>
      </c>
      <c r="X715" s="242"/>
      <c r="Z715" s="239">
        <f t="shared" si="147"/>
        <v>1</v>
      </c>
      <c r="AA715" s="253" t="s">
        <v>4179</v>
      </c>
      <c r="AB715" s="265">
        <f t="shared" si="150"/>
        <v>0</v>
      </c>
      <c r="AC715" s="254" t="s">
        <v>4194</v>
      </c>
      <c r="AD715" s="254" t="s">
        <v>4181</v>
      </c>
      <c r="AE715" s="254">
        <f t="shared" si="151"/>
        <v>0</v>
      </c>
      <c r="AF715" s="254" t="s">
        <v>4182</v>
      </c>
      <c r="AG715" s="254" t="s">
        <v>4183</v>
      </c>
      <c r="AH715" s="74" t="str">
        <f t="shared" si="152"/>
        <v>名称：&lt;br&gt;住所：&lt;br&gt;施設分類：&lt;br&gt;TEL：&lt;br&gt;：&lt;br&gt;：&lt;br&gt;：&lt;br&gt;</v>
      </c>
      <c r="AI715" s="255" t="s">
        <v>4184</v>
      </c>
      <c r="AJ715" s="253" t="str">
        <f t="shared" si="144"/>
        <v>FFFFFFFF</v>
      </c>
      <c r="AK715" s="253" t="s">
        <v>4185</v>
      </c>
      <c r="AL715" s="265">
        <f t="shared" si="145"/>
        <v>1</v>
      </c>
      <c r="AM715" s="253" t="s">
        <v>4186</v>
      </c>
      <c r="AN715" s="253" t="s">
        <v>4187</v>
      </c>
      <c r="AO715" s="254">
        <f t="shared" si="148"/>
        <v>0</v>
      </c>
      <c r="AP715" s="253" t="s">
        <v>4188</v>
      </c>
      <c r="AQ715" s="74">
        <f t="shared" si="153"/>
        <v>0</v>
      </c>
      <c r="AR715" s="254" t="s">
        <v>4189</v>
      </c>
      <c r="AS715" s="254" t="s">
        <v>4190</v>
      </c>
      <c r="AT715" s="265">
        <f t="shared" si="154"/>
        <v>0</v>
      </c>
      <c r="AU715" s="254" t="s">
        <v>4191</v>
      </c>
      <c r="AV715" s="265">
        <f t="shared" si="155"/>
        <v>0</v>
      </c>
      <c r="AW715" s="254" t="s">
        <v>4192</v>
      </c>
      <c r="AX715" s="254" t="s">
        <v>4193</v>
      </c>
      <c r="AY715" s="244" t="str">
        <f t="shared" si="149"/>
        <v/>
      </c>
    </row>
    <row r="716" spans="1:51">
      <c r="A716" s="198">
        <v>711</v>
      </c>
      <c r="B716" s="211"/>
      <c r="C716" s="4" t="str">
        <f t="shared" si="146"/>
        <v>名称：&lt;br&gt;住所：&lt;br&gt;施設分類：&lt;br&gt;TEL：&lt;br&gt;：&lt;br&gt;：&lt;br&gt;：&lt;br&gt;</v>
      </c>
      <c r="D716" s="211"/>
      <c r="E716" s="202"/>
      <c r="F716" s="202"/>
      <c r="G716" s="202"/>
      <c r="H716" s="202"/>
      <c r="I716" s="202"/>
      <c r="J716" s="202"/>
      <c r="K716" s="240"/>
      <c r="L716" s="240"/>
      <c r="M716" s="240"/>
      <c r="N716" s="240"/>
      <c r="O716" s="4"/>
      <c r="P716" s="246">
        <v>1</v>
      </c>
      <c r="Q716" s="246"/>
      <c r="R716" s="246" t="str">
        <f t="shared" si="143"/>
        <v>FFFFFFFF</v>
      </c>
      <c r="S716" s="202">
        <v>100</v>
      </c>
      <c r="T716" s="202">
        <v>100</v>
      </c>
      <c r="U716" s="202">
        <v>100</v>
      </c>
      <c r="V716" s="202">
        <v>100</v>
      </c>
      <c r="X716" s="242"/>
      <c r="Z716" s="239">
        <f t="shared" si="147"/>
        <v>1</v>
      </c>
      <c r="AA716" s="253" t="s">
        <v>4179</v>
      </c>
      <c r="AB716" s="265">
        <f t="shared" si="150"/>
        <v>0</v>
      </c>
      <c r="AC716" s="254" t="s">
        <v>4194</v>
      </c>
      <c r="AD716" s="254" t="s">
        <v>4181</v>
      </c>
      <c r="AE716" s="254">
        <f t="shared" si="151"/>
        <v>0</v>
      </c>
      <c r="AF716" s="254" t="s">
        <v>4182</v>
      </c>
      <c r="AG716" s="254" t="s">
        <v>4183</v>
      </c>
      <c r="AH716" s="74" t="str">
        <f t="shared" si="152"/>
        <v>名称：&lt;br&gt;住所：&lt;br&gt;施設分類：&lt;br&gt;TEL：&lt;br&gt;：&lt;br&gt;：&lt;br&gt;：&lt;br&gt;</v>
      </c>
      <c r="AI716" s="255" t="s">
        <v>4184</v>
      </c>
      <c r="AJ716" s="253" t="str">
        <f t="shared" si="144"/>
        <v>FFFFFFFF</v>
      </c>
      <c r="AK716" s="253" t="s">
        <v>4185</v>
      </c>
      <c r="AL716" s="265">
        <f t="shared" si="145"/>
        <v>1</v>
      </c>
      <c r="AM716" s="253" t="s">
        <v>4186</v>
      </c>
      <c r="AN716" s="253" t="s">
        <v>4187</v>
      </c>
      <c r="AO716" s="254">
        <f t="shared" si="148"/>
        <v>0</v>
      </c>
      <c r="AP716" s="253" t="s">
        <v>4188</v>
      </c>
      <c r="AQ716" s="74">
        <f t="shared" si="153"/>
        <v>0</v>
      </c>
      <c r="AR716" s="254" t="s">
        <v>4189</v>
      </c>
      <c r="AS716" s="254" t="s">
        <v>4190</v>
      </c>
      <c r="AT716" s="265">
        <f t="shared" si="154"/>
        <v>0</v>
      </c>
      <c r="AU716" s="254" t="s">
        <v>4191</v>
      </c>
      <c r="AV716" s="265">
        <f t="shared" si="155"/>
        <v>0</v>
      </c>
      <c r="AW716" s="254" t="s">
        <v>4192</v>
      </c>
      <c r="AX716" s="254" t="s">
        <v>4193</v>
      </c>
      <c r="AY716" s="244" t="str">
        <f t="shared" si="149"/>
        <v/>
      </c>
    </row>
    <row r="717" spans="1:51">
      <c r="A717" s="198">
        <v>712</v>
      </c>
      <c r="B717" s="211"/>
      <c r="C717" s="4" t="str">
        <f t="shared" si="146"/>
        <v>名称：&lt;br&gt;住所：&lt;br&gt;施設分類：&lt;br&gt;TEL：&lt;br&gt;：&lt;br&gt;：&lt;br&gt;：&lt;br&gt;</v>
      </c>
      <c r="D717" s="211"/>
      <c r="E717" s="202"/>
      <c r="F717" s="202"/>
      <c r="G717" s="202"/>
      <c r="H717" s="202"/>
      <c r="I717" s="202"/>
      <c r="J717" s="202"/>
      <c r="K717" s="240"/>
      <c r="L717" s="240"/>
      <c r="M717" s="240"/>
      <c r="N717" s="240"/>
      <c r="O717" s="4"/>
      <c r="P717" s="246">
        <v>1</v>
      </c>
      <c r="Q717" s="246"/>
      <c r="R717" s="246" t="str">
        <f t="shared" si="143"/>
        <v>FFFFFFFF</v>
      </c>
      <c r="S717" s="202">
        <v>100</v>
      </c>
      <c r="T717" s="202">
        <v>100</v>
      </c>
      <c r="U717" s="202">
        <v>100</v>
      </c>
      <c r="V717" s="202">
        <v>100</v>
      </c>
      <c r="X717" s="242"/>
      <c r="Z717" s="239">
        <f t="shared" si="147"/>
        <v>1</v>
      </c>
      <c r="AA717" s="253" t="s">
        <v>4179</v>
      </c>
      <c r="AB717" s="265">
        <f t="shared" si="150"/>
        <v>0</v>
      </c>
      <c r="AC717" s="254" t="s">
        <v>4194</v>
      </c>
      <c r="AD717" s="254" t="s">
        <v>4181</v>
      </c>
      <c r="AE717" s="254">
        <f t="shared" si="151"/>
        <v>0</v>
      </c>
      <c r="AF717" s="254" t="s">
        <v>4182</v>
      </c>
      <c r="AG717" s="254" t="s">
        <v>4183</v>
      </c>
      <c r="AH717" s="74" t="str">
        <f t="shared" si="152"/>
        <v>名称：&lt;br&gt;住所：&lt;br&gt;施設分類：&lt;br&gt;TEL：&lt;br&gt;：&lt;br&gt;：&lt;br&gt;：&lt;br&gt;</v>
      </c>
      <c r="AI717" s="255" t="s">
        <v>4184</v>
      </c>
      <c r="AJ717" s="253" t="str">
        <f t="shared" si="144"/>
        <v>FFFFFFFF</v>
      </c>
      <c r="AK717" s="253" t="s">
        <v>4185</v>
      </c>
      <c r="AL717" s="265">
        <f t="shared" si="145"/>
        <v>1</v>
      </c>
      <c r="AM717" s="253" t="s">
        <v>4186</v>
      </c>
      <c r="AN717" s="253" t="s">
        <v>4187</v>
      </c>
      <c r="AO717" s="254">
        <f t="shared" si="148"/>
        <v>0</v>
      </c>
      <c r="AP717" s="253" t="s">
        <v>4188</v>
      </c>
      <c r="AQ717" s="74">
        <f t="shared" si="153"/>
        <v>0</v>
      </c>
      <c r="AR717" s="254" t="s">
        <v>4189</v>
      </c>
      <c r="AS717" s="254" t="s">
        <v>4190</v>
      </c>
      <c r="AT717" s="265">
        <f t="shared" si="154"/>
        <v>0</v>
      </c>
      <c r="AU717" s="254" t="s">
        <v>4191</v>
      </c>
      <c r="AV717" s="265">
        <f t="shared" si="155"/>
        <v>0</v>
      </c>
      <c r="AW717" s="254" t="s">
        <v>4192</v>
      </c>
      <c r="AX717" s="254" t="s">
        <v>4193</v>
      </c>
      <c r="AY717" s="244" t="str">
        <f t="shared" si="149"/>
        <v/>
      </c>
    </row>
    <row r="718" spans="1:51">
      <c r="A718" s="198">
        <v>713</v>
      </c>
      <c r="B718" s="211"/>
      <c r="C718" s="4" t="str">
        <f t="shared" si="146"/>
        <v>名称：&lt;br&gt;住所：&lt;br&gt;施設分類：&lt;br&gt;TEL：&lt;br&gt;：&lt;br&gt;：&lt;br&gt;：&lt;br&gt;</v>
      </c>
      <c r="D718" s="211"/>
      <c r="E718" s="245"/>
      <c r="F718" s="202"/>
      <c r="G718" s="202"/>
      <c r="H718" s="202"/>
      <c r="I718" s="245"/>
      <c r="J718" s="245"/>
      <c r="K718" s="240"/>
      <c r="L718" s="240"/>
      <c r="M718" s="240"/>
      <c r="N718" s="240"/>
      <c r="O718" s="4"/>
      <c r="P718" s="246">
        <v>1</v>
      </c>
      <c r="Q718" s="246"/>
      <c r="R718" s="246" t="str">
        <f t="shared" si="143"/>
        <v>FFFFFFFF</v>
      </c>
      <c r="S718" s="202">
        <v>100</v>
      </c>
      <c r="T718" s="202">
        <v>100</v>
      </c>
      <c r="U718" s="202">
        <v>100</v>
      </c>
      <c r="V718" s="202">
        <v>100</v>
      </c>
      <c r="X718" s="242"/>
      <c r="Z718" s="239">
        <f t="shared" si="147"/>
        <v>1</v>
      </c>
      <c r="AA718" s="253" t="s">
        <v>4179</v>
      </c>
      <c r="AB718" s="265">
        <f t="shared" si="150"/>
        <v>0</v>
      </c>
      <c r="AC718" s="254" t="s">
        <v>4194</v>
      </c>
      <c r="AD718" s="254" t="s">
        <v>4181</v>
      </c>
      <c r="AE718" s="254">
        <f t="shared" si="151"/>
        <v>0</v>
      </c>
      <c r="AF718" s="254" t="s">
        <v>4182</v>
      </c>
      <c r="AG718" s="254" t="s">
        <v>4183</v>
      </c>
      <c r="AH718" s="74" t="str">
        <f t="shared" si="152"/>
        <v>名称：&lt;br&gt;住所：&lt;br&gt;施設分類：&lt;br&gt;TEL：&lt;br&gt;：&lt;br&gt;：&lt;br&gt;：&lt;br&gt;</v>
      </c>
      <c r="AI718" s="255" t="s">
        <v>4184</v>
      </c>
      <c r="AJ718" s="253" t="str">
        <f t="shared" si="144"/>
        <v>FFFFFFFF</v>
      </c>
      <c r="AK718" s="253" t="s">
        <v>4185</v>
      </c>
      <c r="AL718" s="265">
        <f t="shared" si="145"/>
        <v>1</v>
      </c>
      <c r="AM718" s="253" t="s">
        <v>4186</v>
      </c>
      <c r="AN718" s="253" t="s">
        <v>4187</v>
      </c>
      <c r="AO718" s="254">
        <f t="shared" si="148"/>
        <v>0</v>
      </c>
      <c r="AP718" s="253" t="s">
        <v>4188</v>
      </c>
      <c r="AQ718" s="74">
        <f t="shared" si="153"/>
        <v>0</v>
      </c>
      <c r="AR718" s="254" t="s">
        <v>4189</v>
      </c>
      <c r="AS718" s="254" t="s">
        <v>4190</v>
      </c>
      <c r="AT718" s="265">
        <f t="shared" si="154"/>
        <v>0</v>
      </c>
      <c r="AU718" s="254" t="s">
        <v>4191</v>
      </c>
      <c r="AV718" s="265">
        <f t="shared" si="155"/>
        <v>0</v>
      </c>
      <c r="AW718" s="254" t="s">
        <v>4192</v>
      </c>
      <c r="AX718" s="254" t="s">
        <v>4193</v>
      </c>
      <c r="AY718" s="244" t="str">
        <f t="shared" si="149"/>
        <v/>
      </c>
    </row>
    <row r="719" spans="1:51">
      <c r="A719" s="198">
        <v>714</v>
      </c>
      <c r="B719" s="211"/>
      <c r="C719" s="4" t="str">
        <f t="shared" si="146"/>
        <v>名称：&lt;br&gt;住所：&lt;br&gt;施設分類：&lt;br&gt;TEL：&lt;br&gt;：&lt;br&gt;：&lt;br&gt;：&lt;br&gt;</v>
      </c>
      <c r="D719" s="211"/>
      <c r="E719" s="245"/>
      <c r="F719" s="202"/>
      <c r="G719" s="202"/>
      <c r="H719" s="202"/>
      <c r="I719" s="245"/>
      <c r="J719" s="245"/>
      <c r="K719" s="240"/>
      <c r="L719" s="240"/>
      <c r="M719" s="240"/>
      <c r="N719" s="240"/>
      <c r="O719" s="4"/>
      <c r="P719" s="246">
        <v>1</v>
      </c>
      <c r="Q719" s="246"/>
      <c r="R719" s="246" t="str">
        <f t="shared" si="143"/>
        <v>FFFFFFFF</v>
      </c>
      <c r="S719" s="202">
        <v>100</v>
      </c>
      <c r="T719" s="202">
        <v>100</v>
      </c>
      <c r="U719" s="202">
        <v>100</v>
      </c>
      <c r="V719" s="202">
        <v>100</v>
      </c>
      <c r="X719" s="242"/>
      <c r="Z719" s="239">
        <f t="shared" si="147"/>
        <v>1</v>
      </c>
      <c r="AA719" s="253" t="s">
        <v>4179</v>
      </c>
      <c r="AB719" s="265">
        <f t="shared" si="150"/>
        <v>0</v>
      </c>
      <c r="AC719" s="254" t="s">
        <v>4194</v>
      </c>
      <c r="AD719" s="254" t="s">
        <v>4181</v>
      </c>
      <c r="AE719" s="254">
        <f t="shared" si="151"/>
        <v>0</v>
      </c>
      <c r="AF719" s="254" t="s">
        <v>4182</v>
      </c>
      <c r="AG719" s="254" t="s">
        <v>4183</v>
      </c>
      <c r="AH719" s="74" t="str">
        <f t="shared" si="152"/>
        <v>名称：&lt;br&gt;住所：&lt;br&gt;施設分類：&lt;br&gt;TEL：&lt;br&gt;：&lt;br&gt;：&lt;br&gt;：&lt;br&gt;</v>
      </c>
      <c r="AI719" s="255" t="s">
        <v>4184</v>
      </c>
      <c r="AJ719" s="253" t="str">
        <f t="shared" si="144"/>
        <v>FFFFFFFF</v>
      </c>
      <c r="AK719" s="253" t="s">
        <v>4185</v>
      </c>
      <c r="AL719" s="265">
        <f t="shared" si="145"/>
        <v>1</v>
      </c>
      <c r="AM719" s="253" t="s">
        <v>4186</v>
      </c>
      <c r="AN719" s="253" t="s">
        <v>4187</v>
      </c>
      <c r="AO719" s="254">
        <f t="shared" si="148"/>
        <v>0</v>
      </c>
      <c r="AP719" s="253" t="s">
        <v>4188</v>
      </c>
      <c r="AQ719" s="74">
        <f t="shared" si="153"/>
        <v>0</v>
      </c>
      <c r="AR719" s="254" t="s">
        <v>4189</v>
      </c>
      <c r="AS719" s="254" t="s">
        <v>4190</v>
      </c>
      <c r="AT719" s="265">
        <f t="shared" si="154"/>
        <v>0</v>
      </c>
      <c r="AU719" s="254" t="s">
        <v>4191</v>
      </c>
      <c r="AV719" s="265">
        <f t="shared" si="155"/>
        <v>0</v>
      </c>
      <c r="AW719" s="254" t="s">
        <v>4192</v>
      </c>
      <c r="AX719" s="254" t="s">
        <v>4193</v>
      </c>
      <c r="AY719" s="244" t="str">
        <f t="shared" si="149"/>
        <v/>
      </c>
    </row>
    <row r="720" spans="1:51">
      <c r="A720" s="198">
        <v>715</v>
      </c>
      <c r="B720" s="211"/>
      <c r="C720" s="4" t="str">
        <f t="shared" si="146"/>
        <v>名称：&lt;br&gt;住所：&lt;br&gt;施設分類：&lt;br&gt;TEL：&lt;br&gt;：&lt;br&gt;：&lt;br&gt;：&lt;br&gt;</v>
      </c>
      <c r="D720" s="211"/>
      <c r="E720" s="202"/>
      <c r="F720" s="202"/>
      <c r="G720" s="202"/>
      <c r="H720" s="202"/>
      <c r="I720" s="202"/>
      <c r="J720" s="202"/>
      <c r="K720" s="240"/>
      <c r="L720" s="240"/>
      <c r="M720" s="240"/>
      <c r="N720" s="240"/>
      <c r="O720" s="4"/>
      <c r="P720" s="246">
        <v>1</v>
      </c>
      <c r="Q720" s="246"/>
      <c r="R720" s="246" t="str">
        <f t="shared" si="143"/>
        <v>FFFFFFFF</v>
      </c>
      <c r="S720" s="202">
        <v>100</v>
      </c>
      <c r="T720" s="202">
        <v>100</v>
      </c>
      <c r="U720" s="202">
        <v>100</v>
      </c>
      <c r="V720" s="202">
        <v>100</v>
      </c>
      <c r="X720" s="242"/>
      <c r="Z720" s="239">
        <f t="shared" si="147"/>
        <v>1</v>
      </c>
      <c r="AA720" s="253" t="s">
        <v>4179</v>
      </c>
      <c r="AB720" s="265">
        <f t="shared" si="150"/>
        <v>0</v>
      </c>
      <c r="AC720" s="254" t="s">
        <v>4194</v>
      </c>
      <c r="AD720" s="254" t="s">
        <v>4181</v>
      </c>
      <c r="AE720" s="254">
        <f t="shared" si="151"/>
        <v>0</v>
      </c>
      <c r="AF720" s="254" t="s">
        <v>4182</v>
      </c>
      <c r="AG720" s="254" t="s">
        <v>4183</v>
      </c>
      <c r="AH720" s="74" t="str">
        <f t="shared" si="152"/>
        <v>名称：&lt;br&gt;住所：&lt;br&gt;施設分類：&lt;br&gt;TEL：&lt;br&gt;：&lt;br&gt;：&lt;br&gt;：&lt;br&gt;</v>
      </c>
      <c r="AI720" s="255" t="s">
        <v>4184</v>
      </c>
      <c r="AJ720" s="253" t="str">
        <f t="shared" si="144"/>
        <v>FFFFFFFF</v>
      </c>
      <c r="AK720" s="253" t="s">
        <v>4185</v>
      </c>
      <c r="AL720" s="265">
        <f t="shared" si="145"/>
        <v>1</v>
      </c>
      <c r="AM720" s="253" t="s">
        <v>4186</v>
      </c>
      <c r="AN720" s="253" t="s">
        <v>4187</v>
      </c>
      <c r="AO720" s="254">
        <f t="shared" si="148"/>
        <v>0</v>
      </c>
      <c r="AP720" s="253" t="s">
        <v>4188</v>
      </c>
      <c r="AQ720" s="74">
        <f t="shared" si="153"/>
        <v>0</v>
      </c>
      <c r="AR720" s="254" t="s">
        <v>4189</v>
      </c>
      <c r="AS720" s="254" t="s">
        <v>4190</v>
      </c>
      <c r="AT720" s="265">
        <f t="shared" si="154"/>
        <v>0</v>
      </c>
      <c r="AU720" s="254" t="s">
        <v>4191</v>
      </c>
      <c r="AV720" s="265">
        <f t="shared" si="155"/>
        <v>0</v>
      </c>
      <c r="AW720" s="254" t="s">
        <v>4192</v>
      </c>
      <c r="AX720" s="254" t="s">
        <v>4193</v>
      </c>
      <c r="AY720" s="244" t="str">
        <f t="shared" si="149"/>
        <v/>
      </c>
    </row>
    <row r="721" spans="1:51">
      <c r="A721" s="198">
        <v>716</v>
      </c>
      <c r="B721" s="211"/>
      <c r="C721" s="4" t="str">
        <f t="shared" si="146"/>
        <v>名称：&lt;br&gt;住所：&lt;br&gt;施設分類：&lt;br&gt;TEL：&lt;br&gt;：&lt;br&gt;：&lt;br&gt;：&lt;br&gt;</v>
      </c>
      <c r="D721" s="211"/>
      <c r="E721" s="202"/>
      <c r="F721" s="202"/>
      <c r="G721" s="202"/>
      <c r="H721" s="202"/>
      <c r="I721" s="202"/>
      <c r="J721" s="202"/>
      <c r="K721" s="240"/>
      <c r="L721" s="240"/>
      <c r="M721" s="240"/>
      <c r="N721" s="240"/>
      <c r="O721" s="4"/>
      <c r="P721" s="246">
        <v>1</v>
      </c>
      <c r="Q721" s="246"/>
      <c r="R721" s="246" t="str">
        <f t="shared" si="143"/>
        <v>FFFFFFFF</v>
      </c>
      <c r="S721" s="202">
        <v>100</v>
      </c>
      <c r="T721" s="202">
        <v>100</v>
      </c>
      <c r="U721" s="202">
        <v>100</v>
      </c>
      <c r="V721" s="202">
        <v>100</v>
      </c>
      <c r="X721" s="242"/>
      <c r="Z721" s="239">
        <f t="shared" si="147"/>
        <v>1</v>
      </c>
      <c r="AA721" s="253" t="s">
        <v>4179</v>
      </c>
      <c r="AB721" s="265">
        <f t="shared" si="150"/>
        <v>0</v>
      </c>
      <c r="AC721" s="254" t="s">
        <v>4194</v>
      </c>
      <c r="AD721" s="254" t="s">
        <v>4181</v>
      </c>
      <c r="AE721" s="254">
        <f t="shared" si="151"/>
        <v>0</v>
      </c>
      <c r="AF721" s="254" t="s">
        <v>4182</v>
      </c>
      <c r="AG721" s="254" t="s">
        <v>4183</v>
      </c>
      <c r="AH721" s="74" t="str">
        <f t="shared" si="152"/>
        <v>名称：&lt;br&gt;住所：&lt;br&gt;施設分類：&lt;br&gt;TEL：&lt;br&gt;：&lt;br&gt;：&lt;br&gt;：&lt;br&gt;</v>
      </c>
      <c r="AI721" s="255" t="s">
        <v>4184</v>
      </c>
      <c r="AJ721" s="253" t="str">
        <f t="shared" si="144"/>
        <v>FFFFFFFF</v>
      </c>
      <c r="AK721" s="253" t="s">
        <v>4185</v>
      </c>
      <c r="AL721" s="265">
        <f t="shared" si="145"/>
        <v>1</v>
      </c>
      <c r="AM721" s="253" t="s">
        <v>4186</v>
      </c>
      <c r="AN721" s="253" t="s">
        <v>4187</v>
      </c>
      <c r="AO721" s="254">
        <f t="shared" si="148"/>
        <v>0</v>
      </c>
      <c r="AP721" s="253" t="s">
        <v>4188</v>
      </c>
      <c r="AQ721" s="74">
        <f t="shared" si="153"/>
        <v>0</v>
      </c>
      <c r="AR721" s="254" t="s">
        <v>4189</v>
      </c>
      <c r="AS721" s="254" t="s">
        <v>4190</v>
      </c>
      <c r="AT721" s="265">
        <f t="shared" si="154"/>
        <v>0</v>
      </c>
      <c r="AU721" s="254" t="s">
        <v>4191</v>
      </c>
      <c r="AV721" s="265">
        <f t="shared" si="155"/>
        <v>0</v>
      </c>
      <c r="AW721" s="254" t="s">
        <v>4192</v>
      </c>
      <c r="AX721" s="254" t="s">
        <v>4193</v>
      </c>
      <c r="AY721" s="244" t="str">
        <f t="shared" si="149"/>
        <v/>
      </c>
    </row>
    <row r="722" spans="1:51">
      <c r="A722" s="198">
        <v>717</v>
      </c>
      <c r="B722" s="211"/>
      <c r="C722" s="4" t="str">
        <f t="shared" si="146"/>
        <v>名称：&lt;br&gt;住所：&lt;br&gt;施設分類：&lt;br&gt;TEL：&lt;br&gt;：&lt;br&gt;：&lt;br&gt;：&lt;br&gt;</v>
      </c>
      <c r="D722" s="211"/>
      <c r="E722" s="202"/>
      <c r="F722" s="202"/>
      <c r="G722" s="202"/>
      <c r="H722" s="202"/>
      <c r="I722" s="202"/>
      <c r="J722" s="202"/>
      <c r="K722" s="240"/>
      <c r="L722" s="240"/>
      <c r="M722" s="240"/>
      <c r="N722" s="240"/>
      <c r="O722" s="4"/>
      <c r="P722" s="246">
        <v>1</v>
      </c>
      <c r="Q722" s="246"/>
      <c r="R722" s="246" t="str">
        <f t="shared" si="143"/>
        <v>FFFFFFFF</v>
      </c>
      <c r="S722" s="202">
        <v>100</v>
      </c>
      <c r="T722" s="202">
        <v>100</v>
      </c>
      <c r="U722" s="202">
        <v>100</v>
      </c>
      <c r="V722" s="202">
        <v>100</v>
      </c>
      <c r="X722" s="242"/>
      <c r="Z722" s="239">
        <f t="shared" si="147"/>
        <v>1</v>
      </c>
      <c r="AA722" s="253" t="s">
        <v>4179</v>
      </c>
      <c r="AB722" s="265">
        <f t="shared" si="150"/>
        <v>0</v>
      </c>
      <c r="AC722" s="254" t="s">
        <v>4194</v>
      </c>
      <c r="AD722" s="254" t="s">
        <v>4181</v>
      </c>
      <c r="AE722" s="254">
        <f t="shared" si="151"/>
        <v>0</v>
      </c>
      <c r="AF722" s="254" t="s">
        <v>4182</v>
      </c>
      <c r="AG722" s="254" t="s">
        <v>4183</v>
      </c>
      <c r="AH722" s="74" t="str">
        <f t="shared" si="152"/>
        <v>名称：&lt;br&gt;住所：&lt;br&gt;施設分類：&lt;br&gt;TEL：&lt;br&gt;：&lt;br&gt;：&lt;br&gt;：&lt;br&gt;</v>
      </c>
      <c r="AI722" s="255" t="s">
        <v>4184</v>
      </c>
      <c r="AJ722" s="253" t="str">
        <f t="shared" si="144"/>
        <v>FFFFFFFF</v>
      </c>
      <c r="AK722" s="253" t="s">
        <v>4185</v>
      </c>
      <c r="AL722" s="265">
        <f t="shared" si="145"/>
        <v>1</v>
      </c>
      <c r="AM722" s="253" t="s">
        <v>4186</v>
      </c>
      <c r="AN722" s="253" t="s">
        <v>4187</v>
      </c>
      <c r="AO722" s="254">
        <f t="shared" si="148"/>
        <v>0</v>
      </c>
      <c r="AP722" s="253" t="s">
        <v>4188</v>
      </c>
      <c r="AQ722" s="74">
        <f t="shared" si="153"/>
        <v>0</v>
      </c>
      <c r="AR722" s="254" t="s">
        <v>4189</v>
      </c>
      <c r="AS722" s="254" t="s">
        <v>4190</v>
      </c>
      <c r="AT722" s="265">
        <f t="shared" si="154"/>
        <v>0</v>
      </c>
      <c r="AU722" s="254" t="s">
        <v>4191</v>
      </c>
      <c r="AV722" s="265">
        <f t="shared" si="155"/>
        <v>0</v>
      </c>
      <c r="AW722" s="254" t="s">
        <v>4192</v>
      </c>
      <c r="AX722" s="254" t="s">
        <v>4193</v>
      </c>
      <c r="AY722" s="244" t="str">
        <f t="shared" si="149"/>
        <v/>
      </c>
    </row>
    <row r="723" spans="1:51">
      <c r="A723" s="198">
        <v>718</v>
      </c>
      <c r="B723" s="211"/>
      <c r="C723" s="4" t="str">
        <f t="shared" si="146"/>
        <v>名称：&lt;br&gt;住所：&lt;br&gt;施設分類：&lt;br&gt;TEL：&lt;br&gt;：&lt;br&gt;：&lt;br&gt;：&lt;br&gt;</v>
      </c>
      <c r="D723" s="211"/>
      <c r="E723" s="202"/>
      <c r="F723" s="202"/>
      <c r="G723" s="202"/>
      <c r="H723" s="202"/>
      <c r="I723" s="202"/>
      <c r="J723" s="202"/>
      <c r="K723" s="240"/>
      <c r="L723" s="240"/>
      <c r="M723" s="240"/>
      <c r="N723" s="240"/>
      <c r="O723" s="4"/>
      <c r="P723" s="246">
        <v>1</v>
      </c>
      <c r="Q723" s="246"/>
      <c r="R723" s="246" t="str">
        <f t="shared" si="143"/>
        <v>FFFFFFFF</v>
      </c>
      <c r="S723" s="202">
        <v>100</v>
      </c>
      <c r="T723" s="202">
        <v>100</v>
      </c>
      <c r="U723" s="202">
        <v>100</v>
      </c>
      <c r="V723" s="202">
        <v>100</v>
      </c>
      <c r="X723" s="242"/>
      <c r="Z723" s="239">
        <f t="shared" si="147"/>
        <v>1</v>
      </c>
      <c r="AA723" s="253" t="s">
        <v>4179</v>
      </c>
      <c r="AB723" s="265">
        <f t="shared" si="150"/>
        <v>0</v>
      </c>
      <c r="AC723" s="254" t="s">
        <v>4194</v>
      </c>
      <c r="AD723" s="254" t="s">
        <v>4181</v>
      </c>
      <c r="AE723" s="254">
        <f t="shared" si="151"/>
        <v>0</v>
      </c>
      <c r="AF723" s="254" t="s">
        <v>4182</v>
      </c>
      <c r="AG723" s="254" t="s">
        <v>4183</v>
      </c>
      <c r="AH723" s="74" t="str">
        <f t="shared" si="152"/>
        <v>名称：&lt;br&gt;住所：&lt;br&gt;施設分類：&lt;br&gt;TEL：&lt;br&gt;：&lt;br&gt;：&lt;br&gt;：&lt;br&gt;</v>
      </c>
      <c r="AI723" s="255" t="s">
        <v>4184</v>
      </c>
      <c r="AJ723" s="253" t="str">
        <f t="shared" si="144"/>
        <v>FFFFFFFF</v>
      </c>
      <c r="AK723" s="253" t="s">
        <v>4185</v>
      </c>
      <c r="AL723" s="265">
        <f t="shared" si="145"/>
        <v>1</v>
      </c>
      <c r="AM723" s="253" t="s">
        <v>4186</v>
      </c>
      <c r="AN723" s="253" t="s">
        <v>4187</v>
      </c>
      <c r="AO723" s="254">
        <f t="shared" si="148"/>
        <v>0</v>
      </c>
      <c r="AP723" s="253" t="s">
        <v>4188</v>
      </c>
      <c r="AQ723" s="74">
        <f t="shared" si="153"/>
        <v>0</v>
      </c>
      <c r="AR723" s="254" t="s">
        <v>4189</v>
      </c>
      <c r="AS723" s="254" t="s">
        <v>4190</v>
      </c>
      <c r="AT723" s="265">
        <f t="shared" si="154"/>
        <v>0</v>
      </c>
      <c r="AU723" s="254" t="s">
        <v>4191</v>
      </c>
      <c r="AV723" s="265">
        <f t="shared" si="155"/>
        <v>0</v>
      </c>
      <c r="AW723" s="254" t="s">
        <v>4192</v>
      </c>
      <c r="AX723" s="254" t="s">
        <v>4193</v>
      </c>
      <c r="AY723" s="244" t="str">
        <f t="shared" si="149"/>
        <v/>
      </c>
    </row>
    <row r="724" spans="1:51">
      <c r="A724" s="198">
        <v>719</v>
      </c>
      <c r="B724" s="211"/>
      <c r="C724" s="4" t="str">
        <f t="shared" si="146"/>
        <v>名称：&lt;br&gt;住所：&lt;br&gt;施設分類：&lt;br&gt;TEL：&lt;br&gt;：&lt;br&gt;：&lt;br&gt;：&lt;br&gt;</v>
      </c>
      <c r="D724" s="211"/>
      <c r="E724" s="245"/>
      <c r="F724" s="202"/>
      <c r="G724" s="202"/>
      <c r="H724" s="202"/>
      <c r="I724" s="245"/>
      <c r="J724" s="245"/>
      <c r="K724" s="240"/>
      <c r="L724" s="240"/>
      <c r="M724" s="240"/>
      <c r="N724" s="240"/>
      <c r="O724" s="4"/>
      <c r="P724" s="246">
        <v>1</v>
      </c>
      <c r="Q724" s="246"/>
      <c r="R724" s="246" t="str">
        <f t="shared" si="143"/>
        <v>FFFFFFFF</v>
      </c>
      <c r="S724" s="202">
        <v>100</v>
      </c>
      <c r="T724" s="202">
        <v>100</v>
      </c>
      <c r="U724" s="202">
        <v>100</v>
      </c>
      <c r="V724" s="202">
        <v>100</v>
      </c>
      <c r="X724" s="242"/>
      <c r="Z724" s="239">
        <f t="shared" si="147"/>
        <v>1</v>
      </c>
      <c r="AA724" s="253" t="s">
        <v>4179</v>
      </c>
      <c r="AB724" s="265">
        <f t="shared" si="150"/>
        <v>0</v>
      </c>
      <c r="AC724" s="254" t="s">
        <v>4194</v>
      </c>
      <c r="AD724" s="254" t="s">
        <v>4181</v>
      </c>
      <c r="AE724" s="254">
        <f t="shared" si="151"/>
        <v>0</v>
      </c>
      <c r="AF724" s="254" t="s">
        <v>4182</v>
      </c>
      <c r="AG724" s="254" t="s">
        <v>4183</v>
      </c>
      <c r="AH724" s="74" t="str">
        <f t="shared" si="152"/>
        <v>名称：&lt;br&gt;住所：&lt;br&gt;施設分類：&lt;br&gt;TEL：&lt;br&gt;：&lt;br&gt;：&lt;br&gt;：&lt;br&gt;</v>
      </c>
      <c r="AI724" s="255" t="s">
        <v>4184</v>
      </c>
      <c r="AJ724" s="253" t="str">
        <f t="shared" si="144"/>
        <v>FFFFFFFF</v>
      </c>
      <c r="AK724" s="253" t="s">
        <v>4185</v>
      </c>
      <c r="AL724" s="265">
        <f t="shared" si="145"/>
        <v>1</v>
      </c>
      <c r="AM724" s="253" t="s">
        <v>4186</v>
      </c>
      <c r="AN724" s="253" t="s">
        <v>4187</v>
      </c>
      <c r="AO724" s="254">
        <f t="shared" si="148"/>
        <v>0</v>
      </c>
      <c r="AP724" s="253" t="s">
        <v>4188</v>
      </c>
      <c r="AQ724" s="74">
        <f t="shared" si="153"/>
        <v>0</v>
      </c>
      <c r="AR724" s="254" t="s">
        <v>4189</v>
      </c>
      <c r="AS724" s="254" t="s">
        <v>4190</v>
      </c>
      <c r="AT724" s="265">
        <f t="shared" si="154"/>
        <v>0</v>
      </c>
      <c r="AU724" s="254" t="s">
        <v>4191</v>
      </c>
      <c r="AV724" s="265">
        <f t="shared" si="155"/>
        <v>0</v>
      </c>
      <c r="AW724" s="254" t="s">
        <v>4192</v>
      </c>
      <c r="AX724" s="254" t="s">
        <v>4193</v>
      </c>
      <c r="AY724" s="244" t="str">
        <f t="shared" si="149"/>
        <v/>
      </c>
    </row>
    <row r="725" spans="1:51">
      <c r="A725" s="198">
        <v>720</v>
      </c>
      <c r="B725" s="211"/>
      <c r="C725" s="4" t="str">
        <f t="shared" si="146"/>
        <v>名称：&lt;br&gt;住所：&lt;br&gt;施設分類：&lt;br&gt;TEL：&lt;br&gt;：&lt;br&gt;：&lt;br&gt;：&lt;br&gt;</v>
      </c>
      <c r="D725" s="211"/>
      <c r="E725" s="245"/>
      <c r="F725" s="202"/>
      <c r="G725" s="202"/>
      <c r="H725" s="202"/>
      <c r="I725" s="245"/>
      <c r="J725" s="245"/>
      <c r="K725" s="240"/>
      <c r="L725" s="240"/>
      <c r="M725" s="240"/>
      <c r="N725" s="240"/>
      <c r="O725" s="4"/>
      <c r="P725" s="246">
        <v>1</v>
      </c>
      <c r="Q725" s="246"/>
      <c r="R725" s="246" t="str">
        <f t="shared" si="143"/>
        <v>FFFFFFFF</v>
      </c>
      <c r="S725" s="202">
        <v>100</v>
      </c>
      <c r="T725" s="202">
        <v>100</v>
      </c>
      <c r="U725" s="202">
        <v>100</v>
      </c>
      <c r="V725" s="202">
        <v>100</v>
      </c>
      <c r="X725" s="242"/>
      <c r="Z725" s="239">
        <f t="shared" si="147"/>
        <v>1</v>
      </c>
      <c r="AA725" s="253" t="s">
        <v>4179</v>
      </c>
      <c r="AB725" s="265">
        <f t="shared" si="150"/>
        <v>0</v>
      </c>
      <c r="AC725" s="254" t="s">
        <v>4194</v>
      </c>
      <c r="AD725" s="254" t="s">
        <v>4181</v>
      </c>
      <c r="AE725" s="254">
        <f t="shared" si="151"/>
        <v>0</v>
      </c>
      <c r="AF725" s="254" t="s">
        <v>4182</v>
      </c>
      <c r="AG725" s="254" t="s">
        <v>4183</v>
      </c>
      <c r="AH725" s="74" t="str">
        <f t="shared" si="152"/>
        <v>名称：&lt;br&gt;住所：&lt;br&gt;施設分類：&lt;br&gt;TEL：&lt;br&gt;：&lt;br&gt;：&lt;br&gt;：&lt;br&gt;</v>
      </c>
      <c r="AI725" s="255" t="s">
        <v>4184</v>
      </c>
      <c r="AJ725" s="253" t="str">
        <f t="shared" si="144"/>
        <v>FFFFFFFF</v>
      </c>
      <c r="AK725" s="253" t="s">
        <v>4185</v>
      </c>
      <c r="AL725" s="265">
        <f t="shared" si="145"/>
        <v>1</v>
      </c>
      <c r="AM725" s="253" t="s">
        <v>4186</v>
      </c>
      <c r="AN725" s="253" t="s">
        <v>4187</v>
      </c>
      <c r="AO725" s="254">
        <f t="shared" si="148"/>
        <v>0</v>
      </c>
      <c r="AP725" s="253" t="s">
        <v>4188</v>
      </c>
      <c r="AQ725" s="74">
        <f t="shared" si="153"/>
        <v>0</v>
      </c>
      <c r="AR725" s="254" t="s">
        <v>4189</v>
      </c>
      <c r="AS725" s="254" t="s">
        <v>4190</v>
      </c>
      <c r="AT725" s="265">
        <f t="shared" si="154"/>
        <v>0</v>
      </c>
      <c r="AU725" s="254" t="s">
        <v>4191</v>
      </c>
      <c r="AV725" s="265">
        <f t="shared" si="155"/>
        <v>0</v>
      </c>
      <c r="AW725" s="254" t="s">
        <v>4192</v>
      </c>
      <c r="AX725" s="254" t="s">
        <v>4193</v>
      </c>
      <c r="AY725" s="244" t="str">
        <f t="shared" si="149"/>
        <v/>
      </c>
    </row>
    <row r="726" spans="1:51">
      <c r="A726" s="198">
        <v>721</v>
      </c>
      <c r="B726" s="211"/>
      <c r="C726" s="4" t="str">
        <f t="shared" si="146"/>
        <v>名称：&lt;br&gt;住所：&lt;br&gt;施設分類：&lt;br&gt;TEL：&lt;br&gt;：&lt;br&gt;：&lt;br&gt;：&lt;br&gt;</v>
      </c>
      <c r="D726" s="211"/>
      <c r="E726" s="202"/>
      <c r="F726" s="202"/>
      <c r="G726" s="202"/>
      <c r="H726" s="202"/>
      <c r="I726" s="202"/>
      <c r="J726" s="202"/>
      <c r="K726" s="240"/>
      <c r="L726" s="240"/>
      <c r="M726" s="240"/>
      <c r="N726" s="240"/>
      <c r="O726" s="4"/>
      <c r="P726" s="246">
        <v>1</v>
      </c>
      <c r="Q726" s="246"/>
      <c r="R726" s="246" t="str">
        <f t="shared" si="143"/>
        <v>FFFFFFFF</v>
      </c>
      <c r="S726" s="202">
        <v>100</v>
      </c>
      <c r="T726" s="202">
        <v>100</v>
      </c>
      <c r="U726" s="202">
        <v>100</v>
      </c>
      <c r="V726" s="202">
        <v>100</v>
      </c>
      <c r="X726" s="242"/>
      <c r="Z726" s="239">
        <f t="shared" si="147"/>
        <v>1</v>
      </c>
      <c r="AA726" s="253" t="s">
        <v>4179</v>
      </c>
      <c r="AB726" s="265">
        <f t="shared" si="150"/>
        <v>0</v>
      </c>
      <c r="AC726" s="254" t="s">
        <v>4194</v>
      </c>
      <c r="AD726" s="254" t="s">
        <v>4181</v>
      </c>
      <c r="AE726" s="254">
        <f t="shared" si="151"/>
        <v>0</v>
      </c>
      <c r="AF726" s="254" t="s">
        <v>4182</v>
      </c>
      <c r="AG726" s="254" t="s">
        <v>4183</v>
      </c>
      <c r="AH726" s="74" t="str">
        <f t="shared" si="152"/>
        <v>名称：&lt;br&gt;住所：&lt;br&gt;施設分類：&lt;br&gt;TEL：&lt;br&gt;：&lt;br&gt;：&lt;br&gt;：&lt;br&gt;</v>
      </c>
      <c r="AI726" s="255" t="s">
        <v>4184</v>
      </c>
      <c r="AJ726" s="253" t="str">
        <f t="shared" si="144"/>
        <v>FFFFFFFF</v>
      </c>
      <c r="AK726" s="253" t="s">
        <v>4185</v>
      </c>
      <c r="AL726" s="265">
        <f t="shared" si="145"/>
        <v>1</v>
      </c>
      <c r="AM726" s="253" t="s">
        <v>4186</v>
      </c>
      <c r="AN726" s="253" t="s">
        <v>4187</v>
      </c>
      <c r="AO726" s="254">
        <f t="shared" si="148"/>
        <v>0</v>
      </c>
      <c r="AP726" s="253" t="s">
        <v>4188</v>
      </c>
      <c r="AQ726" s="74">
        <f t="shared" si="153"/>
        <v>0</v>
      </c>
      <c r="AR726" s="254" t="s">
        <v>4189</v>
      </c>
      <c r="AS726" s="254" t="s">
        <v>4190</v>
      </c>
      <c r="AT726" s="265">
        <f t="shared" si="154"/>
        <v>0</v>
      </c>
      <c r="AU726" s="254" t="s">
        <v>4191</v>
      </c>
      <c r="AV726" s="265">
        <f t="shared" si="155"/>
        <v>0</v>
      </c>
      <c r="AW726" s="254" t="s">
        <v>4192</v>
      </c>
      <c r="AX726" s="254" t="s">
        <v>4193</v>
      </c>
      <c r="AY726" s="244" t="str">
        <f t="shared" si="149"/>
        <v/>
      </c>
    </row>
    <row r="727" spans="1:51">
      <c r="A727" s="198">
        <v>722</v>
      </c>
      <c r="B727" s="211"/>
      <c r="C727" s="4" t="str">
        <f t="shared" si="146"/>
        <v>名称：&lt;br&gt;住所：&lt;br&gt;施設分類：&lt;br&gt;TEL：&lt;br&gt;：&lt;br&gt;：&lt;br&gt;：&lt;br&gt;</v>
      </c>
      <c r="D727" s="211"/>
      <c r="E727" s="202"/>
      <c r="F727" s="202"/>
      <c r="G727" s="202"/>
      <c r="H727" s="202"/>
      <c r="I727" s="202"/>
      <c r="J727" s="202"/>
      <c r="K727" s="240"/>
      <c r="L727" s="240"/>
      <c r="M727" s="240"/>
      <c r="N727" s="240"/>
      <c r="O727" s="4"/>
      <c r="P727" s="246">
        <v>1</v>
      </c>
      <c r="Q727" s="246"/>
      <c r="R727" s="246" t="str">
        <f t="shared" si="143"/>
        <v>FFFFFFFF</v>
      </c>
      <c r="S727" s="202">
        <v>100</v>
      </c>
      <c r="T727" s="202">
        <v>100</v>
      </c>
      <c r="U727" s="202">
        <v>100</v>
      </c>
      <c r="V727" s="202">
        <v>100</v>
      </c>
      <c r="X727" s="242"/>
      <c r="Z727" s="239">
        <f t="shared" si="147"/>
        <v>1</v>
      </c>
      <c r="AA727" s="253" t="s">
        <v>4179</v>
      </c>
      <c r="AB727" s="265">
        <f t="shared" si="150"/>
        <v>0</v>
      </c>
      <c r="AC727" s="254" t="s">
        <v>4194</v>
      </c>
      <c r="AD727" s="254" t="s">
        <v>4181</v>
      </c>
      <c r="AE727" s="254">
        <f t="shared" si="151"/>
        <v>0</v>
      </c>
      <c r="AF727" s="254" t="s">
        <v>4182</v>
      </c>
      <c r="AG727" s="254" t="s">
        <v>4183</v>
      </c>
      <c r="AH727" s="74" t="str">
        <f t="shared" si="152"/>
        <v>名称：&lt;br&gt;住所：&lt;br&gt;施設分類：&lt;br&gt;TEL：&lt;br&gt;：&lt;br&gt;：&lt;br&gt;：&lt;br&gt;</v>
      </c>
      <c r="AI727" s="255" t="s">
        <v>4184</v>
      </c>
      <c r="AJ727" s="253" t="str">
        <f t="shared" si="144"/>
        <v>FFFFFFFF</v>
      </c>
      <c r="AK727" s="253" t="s">
        <v>4185</v>
      </c>
      <c r="AL727" s="265">
        <f t="shared" si="145"/>
        <v>1</v>
      </c>
      <c r="AM727" s="253" t="s">
        <v>4186</v>
      </c>
      <c r="AN727" s="253" t="s">
        <v>4187</v>
      </c>
      <c r="AO727" s="254">
        <f t="shared" si="148"/>
        <v>0</v>
      </c>
      <c r="AP727" s="253" t="s">
        <v>4188</v>
      </c>
      <c r="AQ727" s="74">
        <f t="shared" si="153"/>
        <v>0</v>
      </c>
      <c r="AR727" s="254" t="s">
        <v>4189</v>
      </c>
      <c r="AS727" s="254" t="s">
        <v>4190</v>
      </c>
      <c r="AT727" s="265">
        <f t="shared" si="154"/>
        <v>0</v>
      </c>
      <c r="AU727" s="254" t="s">
        <v>4191</v>
      </c>
      <c r="AV727" s="265">
        <f t="shared" si="155"/>
        <v>0</v>
      </c>
      <c r="AW727" s="254" t="s">
        <v>4192</v>
      </c>
      <c r="AX727" s="254" t="s">
        <v>4193</v>
      </c>
      <c r="AY727" s="244" t="str">
        <f t="shared" si="149"/>
        <v/>
      </c>
    </row>
    <row r="728" spans="1:51">
      <c r="A728" s="198">
        <v>723</v>
      </c>
      <c r="B728" s="211"/>
      <c r="C728" s="4" t="str">
        <f t="shared" si="146"/>
        <v>名称：&lt;br&gt;住所：&lt;br&gt;施設分類：&lt;br&gt;TEL：&lt;br&gt;：&lt;br&gt;：&lt;br&gt;：&lt;br&gt;</v>
      </c>
      <c r="D728" s="211"/>
      <c r="E728" s="202"/>
      <c r="F728" s="202"/>
      <c r="G728" s="202"/>
      <c r="H728" s="202"/>
      <c r="I728" s="202"/>
      <c r="J728" s="202"/>
      <c r="K728" s="240"/>
      <c r="L728" s="240"/>
      <c r="M728" s="240"/>
      <c r="N728" s="240"/>
      <c r="O728" s="4"/>
      <c r="P728" s="246">
        <v>1</v>
      </c>
      <c r="Q728" s="246"/>
      <c r="R728" s="246" t="str">
        <f t="shared" si="143"/>
        <v>FFFFFFFF</v>
      </c>
      <c r="S728" s="202">
        <v>100</v>
      </c>
      <c r="T728" s="202">
        <v>100</v>
      </c>
      <c r="U728" s="202">
        <v>100</v>
      </c>
      <c r="V728" s="202">
        <v>100</v>
      </c>
      <c r="X728" s="242"/>
      <c r="Z728" s="239">
        <f t="shared" si="147"/>
        <v>1</v>
      </c>
      <c r="AA728" s="253" t="s">
        <v>4179</v>
      </c>
      <c r="AB728" s="265">
        <f t="shared" si="150"/>
        <v>0</v>
      </c>
      <c r="AC728" s="254" t="s">
        <v>4194</v>
      </c>
      <c r="AD728" s="254" t="s">
        <v>4181</v>
      </c>
      <c r="AE728" s="254">
        <f t="shared" si="151"/>
        <v>0</v>
      </c>
      <c r="AF728" s="254" t="s">
        <v>4182</v>
      </c>
      <c r="AG728" s="254" t="s">
        <v>4183</v>
      </c>
      <c r="AH728" s="74" t="str">
        <f t="shared" si="152"/>
        <v>名称：&lt;br&gt;住所：&lt;br&gt;施設分類：&lt;br&gt;TEL：&lt;br&gt;：&lt;br&gt;：&lt;br&gt;：&lt;br&gt;</v>
      </c>
      <c r="AI728" s="255" t="s">
        <v>4184</v>
      </c>
      <c r="AJ728" s="253" t="str">
        <f t="shared" si="144"/>
        <v>FFFFFFFF</v>
      </c>
      <c r="AK728" s="253" t="s">
        <v>4185</v>
      </c>
      <c r="AL728" s="265">
        <f t="shared" si="145"/>
        <v>1</v>
      </c>
      <c r="AM728" s="253" t="s">
        <v>4186</v>
      </c>
      <c r="AN728" s="253" t="s">
        <v>4187</v>
      </c>
      <c r="AO728" s="254">
        <f t="shared" si="148"/>
        <v>0</v>
      </c>
      <c r="AP728" s="253" t="s">
        <v>4188</v>
      </c>
      <c r="AQ728" s="74">
        <f t="shared" si="153"/>
        <v>0</v>
      </c>
      <c r="AR728" s="254" t="s">
        <v>4189</v>
      </c>
      <c r="AS728" s="254" t="s">
        <v>4190</v>
      </c>
      <c r="AT728" s="265">
        <f t="shared" si="154"/>
        <v>0</v>
      </c>
      <c r="AU728" s="254" t="s">
        <v>4191</v>
      </c>
      <c r="AV728" s="265">
        <f t="shared" si="155"/>
        <v>0</v>
      </c>
      <c r="AW728" s="254" t="s">
        <v>4192</v>
      </c>
      <c r="AX728" s="254" t="s">
        <v>4193</v>
      </c>
      <c r="AY728" s="244" t="str">
        <f t="shared" si="149"/>
        <v/>
      </c>
    </row>
    <row r="729" spans="1:51">
      <c r="A729" s="198">
        <v>724</v>
      </c>
      <c r="B729" s="211"/>
      <c r="C729" s="4" t="str">
        <f t="shared" si="146"/>
        <v>名称：&lt;br&gt;住所：&lt;br&gt;施設分類：&lt;br&gt;TEL：&lt;br&gt;：&lt;br&gt;：&lt;br&gt;：&lt;br&gt;</v>
      </c>
      <c r="D729" s="211"/>
      <c r="E729" s="202"/>
      <c r="F729" s="202"/>
      <c r="G729" s="202"/>
      <c r="H729" s="202"/>
      <c r="I729" s="202"/>
      <c r="J729" s="202"/>
      <c r="K729" s="240"/>
      <c r="L729" s="240"/>
      <c r="M729" s="240"/>
      <c r="N729" s="240"/>
      <c r="O729" s="4"/>
      <c r="P729" s="246">
        <v>1</v>
      </c>
      <c r="Q729" s="246"/>
      <c r="R729" s="246" t="str">
        <f t="shared" si="143"/>
        <v>FFFFFFFF</v>
      </c>
      <c r="S729" s="202">
        <v>100</v>
      </c>
      <c r="T729" s="202">
        <v>100</v>
      </c>
      <c r="U729" s="202">
        <v>100</v>
      </c>
      <c r="V729" s="202">
        <v>100</v>
      </c>
      <c r="X729" s="242"/>
      <c r="Z729" s="239">
        <f t="shared" si="147"/>
        <v>1</v>
      </c>
      <c r="AA729" s="253" t="s">
        <v>4179</v>
      </c>
      <c r="AB729" s="265">
        <f t="shared" si="150"/>
        <v>0</v>
      </c>
      <c r="AC729" s="254" t="s">
        <v>4194</v>
      </c>
      <c r="AD729" s="254" t="s">
        <v>4181</v>
      </c>
      <c r="AE729" s="254">
        <f t="shared" si="151"/>
        <v>0</v>
      </c>
      <c r="AF729" s="254" t="s">
        <v>4182</v>
      </c>
      <c r="AG729" s="254" t="s">
        <v>4183</v>
      </c>
      <c r="AH729" s="74" t="str">
        <f t="shared" si="152"/>
        <v>名称：&lt;br&gt;住所：&lt;br&gt;施設分類：&lt;br&gt;TEL：&lt;br&gt;：&lt;br&gt;：&lt;br&gt;：&lt;br&gt;</v>
      </c>
      <c r="AI729" s="255" t="s">
        <v>4184</v>
      </c>
      <c r="AJ729" s="253" t="str">
        <f t="shared" si="144"/>
        <v>FFFFFFFF</v>
      </c>
      <c r="AK729" s="253" t="s">
        <v>4185</v>
      </c>
      <c r="AL729" s="265">
        <f t="shared" si="145"/>
        <v>1</v>
      </c>
      <c r="AM729" s="253" t="s">
        <v>4186</v>
      </c>
      <c r="AN729" s="253" t="s">
        <v>4187</v>
      </c>
      <c r="AO729" s="254">
        <f t="shared" si="148"/>
        <v>0</v>
      </c>
      <c r="AP729" s="253" t="s">
        <v>4188</v>
      </c>
      <c r="AQ729" s="74">
        <f t="shared" si="153"/>
        <v>0</v>
      </c>
      <c r="AR729" s="254" t="s">
        <v>4189</v>
      </c>
      <c r="AS729" s="254" t="s">
        <v>4190</v>
      </c>
      <c r="AT729" s="265">
        <f t="shared" si="154"/>
        <v>0</v>
      </c>
      <c r="AU729" s="254" t="s">
        <v>4191</v>
      </c>
      <c r="AV729" s="265">
        <f t="shared" si="155"/>
        <v>0</v>
      </c>
      <c r="AW729" s="254" t="s">
        <v>4192</v>
      </c>
      <c r="AX729" s="254" t="s">
        <v>4193</v>
      </c>
      <c r="AY729" s="244" t="str">
        <f t="shared" si="149"/>
        <v/>
      </c>
    </row>
    <row r="730" spans="1:51">
      <c r="A730" s="198">
        <v>725</v>
      </c>
      <c r="B730" s="211"/>
      <c r="C730" s="4" t="str">
        <f t="shared" si="146"/>
        <v>名称：&lt;br&gt;住所：&lt;br&gt;施設分類：&lt;br&gt;TEL：&lt;br&gt;：&lt;br&gt;：&lt;br&gt;：&lt;br&gt;</v>
      </c>
      <c r="D730" s="211"/>
      <c r="E730" s="245"/>
      <c r="F730" s="202"/>
      <c r="G730" s="202"/>
      <c r="H730" s="202"/>
      <c r="I730" s="245"/>
      <c r="J730" s="245"/>
      <c r="K730" s="240"/>
      <c r="L730" s="240"/>
      <c r="M730" s="240"/>
      <c r="N730" s="240"/>
      <c r="O730" s="4"/>
      <c r="P730" s="246">
        <v>1</v>
      </c>
      <c r="Q730" s="246"/>
      <c r="R730" s="246" t="str">
        <f t="shared" si="143"/>
        <v>FFFFFFFF</v>
      </c>
      <c r="S730" s="202">
        <v>100</v>
      </c>
      <c r="T730" s="202">
        <v>100</v>
      </c>
      <c r="U730" s="202">
        <v>100</v>
      </c>
      <c r="V730" s="202">
        <v>100</v>
      </c>
      <c r="X730" s="242"/>
      <c r="Z730" s="239">
        <f t="shared" si="147"/>
        <v>1</v>
      </c>
      <c r="AA730" s="253" t="s">
        <v>4179</v>
      </c>
      <c r="AB730" s="265">
        <f t="shared" si="150"/>
        <v>0</v>
      </c>
      <c r="AC730" s="254" t="s">
        <v>4194</v>
      </c>
      <c r="AD730" s="254" t="s">
        <v>4181</v>
      </c>
      <c r="AE730" s="254">
        <f t="shared" si="151"/>
        <v>0</v>
      </c>
      <c r="AF730" s="254" t="s">
        <v>4182</v>
      </c>
      <c r="AG730" s="254" t="s">
        <v>4183</v>
      </c>
      <c r="AH730" s="74" t="str">
        <f t="shared" si="152"/>
        <v>名称：&lt;br&gt;住所：&lt;br&gt;施設分類：&lt;br&gt;TEL：&lt;br&gt;：&lt;br&gt;：&lt;br&gt;：&lt;br&gt;</v>
      </c>
      <c r="AI730" s="255" t="s">
        <v>4184</v>
      </c>
      <c r="AJ730" s="253" t="str">
        <f t="shared" si="144"/>
        <v>FFFFFFFF</v>
      </c>
      <c r="AK730" s="253" t="s">
        <v>4185</v>
      </c>
      <c r="AL730" s="265">
        <f t="shared" si="145"/>
        <v>1</v>
      </c>
      <c r="AM730" s="253" t="s">
        <v>4186</v>
      </c>
      <c r="AN730" s="253" t="s">
        <v>4187</v>
      </c>
      <c r="AO730" s="254">
        <f t="shared" si="148"/>
        <v>0</v>
      </c>
      <c r="AP730" s="253" t="s">
        <v>4188</v>
      </c>
      <c r="AQ730" s="74">
        <f t="shared" si="153"/>
        <v>0</v>
      </c>
      <c r="AR730" s="254" t="s">
        <v>4189</v>
      </c>
      <c r="AS730" s="254" t="s">
        <v>4190</v>
      </c>
      <c r="AT730" s="265">
        <f t="shared" si="154"/>
        <v>0</v>
      </c>
      <c r="AU730" s="254" t="s">
        <v>4191</v>
      </c>
      <c r="AV730" s="265">
        <f t="shared" si="155"/>
        <v>0</v>
      </c>
      <c r="AW730" s="254" t="s">
        <v>4192</v>
      </c>
      <c r="AX730" s="254" t="s">
        <v>4193</v>
      </c>
      <c r="AY730" s="244" t="str">
        <f t="shared" si="149"/>
        <v/>
      </c>
    </row>
    <row r="731" spans="1:51">
      <c r="A731" s="198">
        <v>726</v>
      </c>
      <c r="B731" s="211"/>
      <c r="C731" s="4" t="str">
        <f t="shared" si="146"/>
        <v>名称：&lt;br&gt;住所：&lt;br&gt;施設分類：&lt;br&gt;TEL：&lt;br&gt;：&lt;br&gt;：&lt;br&gt;：&lt;br&gt;</v>
      </c>
      <c r="D731" s="211"/>
      <c r="E731" s="245"/>
      <c r="F731" s="202"/>
      <c r="G731" s="202"/>
      <c r="H731" s="202"/>
      <c r="I731" s="245"/>
      <c r="J731" s="245"/>
      <c r="K731" s="240"/>
      <c r="L731" s="240"/>
      <c r="M731" s="240"/>
      <c r="N731" s="240"/>
      <c r="O731" s="4"/>
      <c r="P731" s="246">
        <v>1</v>
      </c>
      <c r="Q731" s="246"/>
      <c r="R731" s="246" t="str">
        <f t="shared" si="143"/>
        <v>FFFFFFFF</v>
      </c>
      <c r="S731" s="202">
        <v>100</v>
      </c>
      <c r="T731" s="202">
        <v>100</v>
      </c>
      <c r="U731" s="202">
        <v>100</v>
      </c>
      <c r="V731" s="202">
        <v>100</v>
      </c>
      <c r="X731" s="242"/>
      <c r="Z731" s="239">
        <f t="shared" si="147"/>
        <v>1</v>
      </c>
      <c r="AA731" s="253" t="s">
        <v>4179</v>
      </c>
      <c r="AB731" s="265">
        <f t="shared" si="150"/>
        <v>0</v>
      </c>
      <c r="AC731" s="254" t="s">
        <v>4194</v>
      </c>
      <c r="AD731" s="254" t="s">
        <v>4181</v>
      </c>
      <c r="AE731" s="254">
        <f t="shared" si="151"/>
        <v>0</v>
      </c>
      <c r="AF731" s="254" t="s">
        <v>4182</v>
      </c>
      <c r="AG731" s="254" t="s">
        <v>4183</v>
      </c>
      <c r="AH731" s="74" t="str">
        <f t="shared" si="152"/>
        <v>名称：&lt;br&gt;住所：&lt;br&gt;施設分類：&lt;br&gt;TEL：&lt;br&gt;：&lt;br&gt;：&lt;br&gt;：&lt;br&gt;</v>
      </c>
      <c r="AI731" s="255" t="s">
        <v>4184</v>
      </c>
      <c r="AJ731" s="253" t="str">
        <f t="shared" si="144"/>
        <v>FFFFFFFF</v>
      </c>
      <c r="AK731" s="253" t="s">
        <v>4185</v>
      </c>
      <c r="AL731" s="265">
        <f t="shared" si="145"/>
        <v>1</v>
      </c>
      <c r="AM731" s="253" t="s">
        <v>4186</v>
      </c>
      <c r="AN731" s="253" t="s">
        <v>4187</v>
      </c>
      <c r="AO731" s="254">
        <f t="shared" si="148"/>
        <v>0</v>
      </c>
      <c r="AP731" s="253" t="s">
        <v>4188</v>
      </c>
      <c r="AQ731" s="74">
        <f t="shared" si="153"/>
        <v>0</v>
      </c>
      <c r="AR731" s="254" t="s">
        <v>4189</v>
      </c>
      <c r="AS731" s="254" t="s">
        <v>4190</v>
      </c>
      <c r="AT731" s="265">
        <f t="shared" si="154"/>
        <v>0</v>
      </c>
      <c r="AU731" s="254" t="s">
        <v>4191</v>
      </c>
      <c r="AV731" s="265">
        <f t="shared" si="155"/>
        <v>0</v>
      </c>
      <c r="AW731" s="254" t="s">
        <v>4192</v>
      </c>
      <c r="AX731" s="254" t="s">
        <v>4193</v>
      </c>
      <c r="AY731" s="244" t="str">
        <f t="shared" si="149"/>
        <v/>
      </c>
    </row>
    <row r="732" spans="1:51">
      <c r="A732" s="198">
        <v>727</v>
      </c>
      <c r="B732" s="211"/>
      <c r="C732" s="4" t="str">
        <f t="shared" si="146"/>
        <v>名称：&lt;br&gt;住所：&lt;br&gt;施設分類：&lt;br&gt;TEL：&lt;br&gt;：&lt;br&gt;：&lt;br&gt;：&lt;br&gt;</v>
      </c>
      <c r="D732" s="211"/>
      <c r="E732" s="202"/>
      <c r="F732" s="202"/>
      <c r="G732" s="202"/>
      <c r="H732" s="202"/>
      <c r="I732" s="202"/>
      <c r="J732" s="202"/>
      <c r="K732" s="240"/>
      <c r="L732" s="240"/>
      <c r="M732" s="240"/>
      <c r="N732" s="240"/>
      <c r="O732" s="4"/>
      <c r="P732" s="246">
        <v>1</v>
      </c>
      <c r="Q732" s="246"/>
      <c r="R732" s="246" t="str">
        <f t="shared" si="143"/>
        <v>FFFFFFFF</v>
      </c>
      <c r="S732" s="202">
        <v>100</v>
      </c>
      <c r="T732" s="202">
        <v>100</v>
      </c>
      <c r="U732" s="202">
        <v>100</v>
      </c>
      <c r="V732" s="202">
        <v>100</v>
      </c>
      <c r="X732" s="242"/>
      <c r="Z732" s="239">
        <f t="shared" si="147"/>
        <v>1</v>
      </c>
      <c r="AA732" s="253" t="s">
        <v>4179</v>
      </c>
      <c r="AB732" s="265">
        <f t="shared" si="150"/>
        <v>0</v>
      </c>
      <c r="AC732" s="254" t="s">
        <v>4194</v>
      </c>
      <c r="AD732" s="254" t="s">
        <v>4181</v>
      </c>
      <c r="AE732" s="254">
        <f t="shared" si="151"/>
        <v>0</v>
      </c>
      <c r="AF732" s="254" t="s">
        <v>4182</v>
      </c>
      <c r="AG732" s="254" t="s">
        <v>4183</v>
      </c>
      <c r="AH732" s="74" t="str">
        <f t="shared" si="152"/>
        <v>名称：&lt;br&gt;住所：&lt;br&gt;施設分類：&lt;br&gt;TEL：&lt;br&gt;：&lt;br&gt;：&lt;br&gt;：&lt;br&gt;</v>
      </c>
      <c r="AI732" s="255" t="s">
        <v>4184</v>
      </c>
      <c r="AJ732" s="253" t="str">
        <f t="shared" si="144"/>
        <v>FFFFFFFF</v>
      </c>
      <c r="AK732" s="253" t="s">
        <v>4185</v>
      </c>
      <c r="AL732" s="265">
        <f t="shared" si="145"/>
        <v>1</v>
      </c>
      <c r="AM732" s="253" t="s">
        <v>4186</v>
      </c>
      <c r="AN732" s="253" t="s">
        <v>4187</v>
      </c>
      <c r="AO732" s="254">
        <f t="shared" si="148"/>
        <v>0</v>
      </c>
      <c r="AP732" s="253" t="s">
        <v>4188</v>
      </c>
      <c r="AQ732" s="74">
        <f t="shared" si="153"/>
        <v>0</v>
      </c>
      <c r="AR732" s="254" t="s">
        <v>4189</v>
      </c>
      <c r="AS732" s="254" t="s">
        <v>4190</v>
      </c>
      <c r="AT732" s="265">
        <f t="shared" si="154"/>
        <v>0</v>
      </c>
      <c r="AU732" s="254" t="s">
        <v>4191</v>
      </c>
      <c r="AV732" s="265">
        <f t="shared" si="155"/>
        <v>0</v>
      </c>
      <c r="AW732" s="254" t="s">
        <v>4192</v>
      </c>
      <c r="AX732" s="254" t="s">
        <v>4193</v>
      </c>
      <c r="AY732" s="244" t="str">
        <f t="shared" si="149"/>
        <v/>
      </c>
    </row>
    <row r="733" spans="1:51">
      <c r="A733" s="198">
        <v>728</v>
      </c>
      <c r="B733" s="211"/>
      <c r="C733" s="4" t="str">
        <f t="shared" si="146"/>
        <v>名称：&lt;br&gt;住所：&lt;br&gt;施設分類：&lt;br&gt;TEL：&lt;br&gt;：&lt;br&gt;：&lt;br&gt;：&lt;br&gt;</v>
      </c>
      <c r="D733" s="211"/>
      <c r="E733" s="202"/>
      <c r="F733" s="202"/>
      <c r="G733" s="202"/>
      <c r="H733" s="202"/>
      <c r="I733" s="202"/>
      <c r="J733" s="202"/>
      <c r="K733" s="240"/>
      <c r="L733" s="240"/>
      <c r="M733" s="240"/>
      <c r="N733" s="240"/>
      <c r="O733" s="4"/>
      <c r="P733" s="246">
        <v>1</v>
      </c>
      <c r="Q733" s="246"/>
      <c r="R733" s="246" t="str">
        <f t="shared" si="143"/>
        <v>FFFFFFFF</v>
      </c>
      <c r="S733" s="202">
        <v>100</v>
      </c>
      <c r="T733" s="202">
        <v>100</v>
      </c>
      <c r="U733" s="202">
        <v>100</v>
      </c>
      <c r="V733" s="202">
        <v>100</v>
      </c>
      <c r="X733" s="242"/>
      <c r="Z733" s="239">
        <f t="shared" si="147"/>
        <v>1</v>
      </c>
      <c r="AA733" s="253" t="s">
        <v>4179</v>
      </c>
      <c r="AB733" s="265">
        <f t="shared" si="150"/>
        <v>0</v>
      </c>
      <c r="AC733" s="254" t="s">
        <v>4194</v>
      </c>
      <c r="AD733" s="254" t="s">
        <v>4181</v>
      </c>
      <c r="AE733" s="254">
        <f t="shared" si="151"/>
        <v>0</v>
      </c>
      <c r="AF733" s="254" t="s">
        <v>4182</v>
      </c>
      <c r="AG733" s="254" t="s">
        <v>4183</v>
      </c>
      <c r="AH733" s="74" t="str">
        <f t="shared" si="152"/>
        <v>名称：&lt;br&gt;住所：&lt;br&gt;施設分類：&lt;br&gt;TEL：&lt;br&gt;：&lt;br&gt;：&lt;br&gt;：&lt;br&gt;</v>
      </c>
      <c r="AI733" s="255" t="s">
        <v>4184</v>
      </c>
      <c r="AJ733" s="253" t="str">
        <f t="shared" si="144"/>
        <v>FFFFFFFF</v>
      </c>
      <c r="AK733" s="253" t="s">
        <v>4185</v>
      </c>
      <c r="AL733" s="265">
        <f t="shared" si="145"/>
        <v>1</v>
      </c>
      <c r="AM733" s="253" t="s">
        <v>4186</v>
      </c>
      <c r="AN733" s="253" t="s">
        <v>4187</v>
      </c>
      <c r="AO733" s="254">
        <f t="shared" si="148"/>
        <v>0</v>
      </c>
      <c r="AP733" s="253" t="s">
        <v>4188</v>
      </c>
      <c r="AQ733" s="74">
        <f t="shared" si="153"/>
        <v>0</v>
      </c>
      <c r="AR733" s="254" t="s">
        <v>4189</v>
      </c>
      <c r="AS733" s="254" t="s">
        <v>4190</v>
      </c>
      <c r="AT733" s="265">
        <f t="shared" si="154"/>
        <v>0</v>
      </c>
      <c r="AU733" s="254" t="s">
        <v>4191</v>
      </c>
      <c r="AV733" s="265">
        <f t="shared" si="155"/>
        <v>0</v>
      </c>
      <c r="AW733" s="254" t="s">
        <v>4192</v>
      </c>
      <c r="AX733" s="254" t="s">
        <v>4193</v>
      </c>
      <c r="AY733" s="244" t="str">
        <f t="shared" si="149"/>
        <v/>
      </c>
    </row>
    <row r="734" spans="1:51">
      <c r="A734" s="198">
        <v>729</v>
      </c>
      <c r="B734" s="211"/>
      <c r="C734" s="4" t="str">
        <f t="shared" si="146"/>
        <v>名称：&lt;br&gt;住所：&lt;br&gt;施設分類：&lt;br&gt;TEL：&lt;br&gt;：&lt;br&gt;：&lt;br&gt;：&lt;br&gt;</v>
      </c>
      <c r="D734" s="211"/>
      <c r="E734" s="202"/>
      <c r="F734" s="202"/>
      <c r="G734" s="202"/>
      <c r="H734" s="202"/>
      <c r="I734" s="202"/>
      <c r="J734" s="202"/>
      <c r="K734" s="240"/>
      <c r="L734" s="240"/>
      <c r="M734" s="240"/>
      <c r="N734" s="240"/>
      <c r="O734" s="4"/>
      <c r="P734" s="246">
        <v>1</v>
      </c>
      <c r="Q734" s="246"/>
      <c r="R734" s="246" t="str">
        <f t="shared" si="143"/>
        <v>FFFFFFFF</v>
      </c>
      <c r="S734" s="202">
        <v>100</v>
      </c>
      <c r="T734" s="202">
        <v>100</v>
      </c>
      <c r="U734" s="202">
        <v>100</v>
      </c>
      <c r="V734" s="202">
        <v>100</v>
      </c>
      <c r="X734" s="242"/>
      <c r="Z734" s="239">
        <f t="shared" si="147"/>
        <v>1</v>
      </c>
      <c r="AA734" s="253" t="s">
        <v>4179</v>
      </c>
      <c r="AB734" s="265">
        <f t="shared" si="150"/>
        <v>0</v>
      </c>
      <c r="AC734" s="254" t="s">
        <v>4194</v>
      </c>
      <c r="AD734" s="254" t="s">
        <v>4181</v>
      </c>
      <c r="AE734" s="254">
        <f t="shared" si="151"/>
        <v>0</v>
      </c>
      <c r="AF734" s="254" t="s">
        <v>4182</v>
      </c>
      <c r="AG734" s="254" t="s">
        <v>4183</v>
      </c>
      <c r="AH734" s="74" t="str">
        <f t="shared" si="152"/>
        <v>名称：&lt;br&gt;住所：&lt;br&gt;施設分類：&lt;br&gt;TEL：&lt;br&gt;：&lt;br&gt;：&lt;br&gt;：&lt;br&gt;</v>
      </c>
      <c r="AI734" s="255" t="s">
        <v>4184</v>
      </c>
      <c r="AJ734" s="253" t="str">
        <f t="shared" si="144"/>
        <v>FFFFFFFF</v>
      </c>
      <c r="AK734" s="253" t="s">
        <v>4185</v>
      </c>
      <c r="AL734" s="265">
        <f t="shared" si="145"/>
        <v>1</v>
      </c>
      <c r="AM734" s="253" t="s">
        <v>4186</v>
      </c>
      <c r="AN734" s="253" t="s">
        <v>4187</v>
      </c>
      <c r="AO734" s="254">
        <f t="shared" si="148"/>
        <v>0</v>
      </c>
      <c r="AP734" s="253" t="s">
        <v>4188</v>
      </c>
      <c r="AQ734" s="74">
        <f t="shared" si="153"/>
        <v>0</v>
      </c>
      <c r="AR734" s="254" t="s">
        <v>4189</v>
      </c>
      <c r="AS734" s="254" t="s">
        <v>4190</v>
      </c>
      <c r="AT734" s="265">
        <f t="shared" si="154"/>
        <v>0</v>
      </c>
      <c r="AU734" s="254" t="s">
        <v>4191</v>
      </c>
      <c r="AV734" s="265">
        <f t="shared" si="155"/>
        <v>0</v>
      </c>
      <c r="AW734" s="254" t="s">
        <v>4192</v>
      </c>
      <c r="AX734" s="254" t="s">
        <v>4193</v>
      </c>
      <c r="AY734" s="244" t="str">
        <f t="shared" si="149"/>
        <v/>
      </c>
    </row>
    <row r="735" spans="1:51">
      <c r="A735" s="198">
        <v>730</v>
      </c>
      <c r="B735" s="211"/>
      <c r="C735" s="4" t="str">
        <f t="shared" si="146"/>
        <v>名称：&lt;br&gt;住所：&lt;br&gt;施設分類：&lt;br&gt;TEL：&lt;br&gt;：&lt;br&gt;：&lt;br&gt;：&lt;br&gt;</v>
      </c>
      <c r="D735" s="211"/>
      <c r="E735" s="202"/>
      <c r="F735" s="202"/>
      <c r="G735" s="202"/>
      <c r="H735" s="202"/>
      <c r="I735" s="202"/>
      <c r="J735" s="202"/>
      <c r="K735" s="240"/>
      <c r="L735" s="240"/>
      <c r="M735" s="240"/>
      <c r="N735" s="240"/>
      <c r="O735" s="4"/>
      <c r="P735" s="246">
        <v>1</v>
      </c>
      <c r="Q735" s="246"/>
      <c r="R735" s="246" t="str">
        <f t="shared" si="143"/>
        <v>FFFFFFFF</v>
      </c>
      <c r="S735" s="202">
        <v>100</v>
      </c>
      <c r="T735" s="202">
        <v>100</v>
      </c>
      <c r="U735" s="202">
        <v>100</v>
      </c>
      <c r="V735" s="202">
        <v>100</v>
      </c>
      <c r="X735" s="242"/>
      <c r="Z735" s="239">
        <f t="shared" si="147"/>
        <v>1</v>
      </c>
      <c r="AA735" s="253" t="s">
        <v>4179</v>
      </c>
      <c r="AB735" s="265">
        <f t="shared" si="150"/>
        <v>0</v>
      </c>
      <c r="AC735" s="254" t="s">
        <v>4194</v>
      </c>
      <c r="AD735" s="254" t="s">
        <v>4181</v>
      </c>
      <c r="AE735" s="254">
        <f t="shared" si="151"/>
        <v>0</v>
      </c>
      <c r="AF735" s="254" t="s">
        <v>4182</v>
      </c>
      <c r="AG735" s="254" t="s">
        <v>4183</v>
      </c>
      <c r="AH735" s="74" t="str">
        <f t="shared" si="152"/>
        <v>名称：&lt;br&gt;住所：&lt;br&gt;施設分類：&lt;br&gt;TEL：&lt;br&gt;：&lt;br&gt;：&lt;br&gt;：&lt;br&gt;</v>
      </c>
      <c r="AI735" s="255" t="s">
        <v>4184</v>
      </c>
      <c r="AJ735" s="253" t="str">
        <f t="shared" si="144"/>
        <v>FFFFFFFF</v>
      </c>
      <c r="AK735" s="253" t="s">
        <v>4185</v>
      </c>
      <c r="AL735" s="265">
        <f t="shared" si="145"/>
        <v>1</v>
      </c>
      <c r="AM735" s="253" t="s">
        <v>4186</v>
      </c>
      <c r="AN735" s="253" t="s">
        <v>4187</v>
      </c>
      <c r="AO735" s="254">
        <f t="shared" si="148"/>
        <v>0</v>
      </c>
      <c r="AP735" s="253" t="s">
        <v>4188</v>
      </c>
      <c r="AQ735" s="74">
        <f t="shared" si="153"/>
        <v>0</v>
      </c>
      <c r="AR735" s="254" t="s">
        <v>4189</v>
      </c>
      <c r="AS735" s="254" t="s">
        <v>4190</v>
      </c>
      <c r="AT735" s="265">
        <f t="shared" si="154"/>
        <v>0</v>
      </c>
      <c r="AU735" s="254" t="s">
        <v>4191</v>
      </c>
      <c r="AV735" s="265">
        <f t="shared" si="155"/>
        <v>0</v>
      </c>
      <c r="AW735" s="254" t="s">
        <v>4192</v>
      </c>
      <c r="AX735" s="254" t="s">
        <v>4193</v>
      </c>
      <c r="AY735" s="244" t="str">
        <f t="shared" si="149"/>
        <v/>
      </c>
    </row>
    <row r="736" spans="1:51">
      <c r="A736" s="198">
        <v>731</v>
      </c>
      <c r="B736" s="211"/>
      <c r="C736" s="4" t="str">
        <f t="shared" si="146"/>
        <v>名称：&lt;br&gt;住所：&lt;br&gt;施設分類：&lt;br&gt;TEL：&lt;br&gt;：&lt;br&gt;：&lt;br&gt;：&lt;br&gt;</v>
      </c>
      <c r="D736" s="211"/>
      <c r="E736" s="245"/>
      <c r="F736" s="202"/>
      <c r="G736" s="202"/>
      <c r="H736" s="202"/>
      <c r="I736" s="245"/>
      <c r="J736" s="245"/>
      <c r="K736" s="240"/>
      <c r="L736" s="240"/>
      <c r="M736" s="240"/>
      <c r="N736" s="240"/>
      <c r="O736" s="4"/>
      <c r="P736" s="246">
        <v>1</v>
      </c>
      <c r="Q736" s="246"/>
      <c r="R736" s="246" t="str">
        <f t="shared" si="143"/>
        <v>FFFFFFFF</v>
      </c>
      <c r="S736" s="202">
        <v>100</v>
      </c>
      <c r="T736" s="202">
        <v>100</v>
      </c>
      <c r="U736" s="202">
        <v>100</v>
      </c>
      <c r="V736" s="202">
        <v>100</v>
      </c>
      <c r="X736" s="242"/>
      <c r="Z736" s="239">
        <f t="shared" si="147"/>
        <v>1</v>
      </c>
      <c r="AA736" s="253" t="s">
        <v>4179</v>
      </c>
      <c r="AB736" s="265">
        <f t="shared" si="150"/>
        <v>0</v>
      </c>
      <c r="AC736" s="254" t="s">
        <v>4194</v>
      </c>
      <c r="AD736" s="254" t="s">
        <v>4181</v>
      </c>
      <c r="AE736" s="254">
        <f t="shared" si="151"/>
        <v>0</v>
      </c>
      <c r="AF736" s="254" t="s">
        <v>4182</v>
      </c>
      <c r="AG736" s="254" t="s">
        <v>4183</v>
      </c>
      <c r="AH736" s="74" t="str">
        <f t="shared" si="152"/>
        <v>名称：&lt;br&gt;住所：&lt;br&gt;施設分類：&lt;br&gt;TEL：&lt;br&gt;：&lt;br&gt;：&lt;br&gt;：&lt;br&gt;</v>
      </c>
      <c r="AI736" s="255" t="s">
        <v>4184</v>
      </c>
      <c r="AJ736" s="253" t="str">
        <f t="shared" si="144"/>
        <v>FFFFFFFF</v>
      </c>
      <c r="AK736" s="253" t="s">
        <v>4185</v>
      </c>
      <c r="AL736" s="265">
        <f t="shared" si="145"/>
        <v>1</v>
      </c>
      <c r="AM736" s="253" t="s">
        <v>4186</v>
      </c>
      <c r="AN736" s="253" t="s">
        <v>4187</v>
      </c>
      <c r="AO736" s="254">
        <f t="shared" si="148"/>
        <v>0</v>
      </c>
      <c r="AP736" s="253" t="s">
        <v>4188</v>
      </c>
      <c r="AQ736" s="74">
        <f t="shared" si="153"/>
        <v>0</v>
      </c>
      <c r="AR736" s="254" t="s">
        <v>4189</v>
      </c>
      <c r="AS736" s="254" t="s">
        <v>4190</v>
      </c>
      <c r="AT736" s="265">
        <f t="shared" si="154"/>
        <v>0</v>
      </c>
      <c r="AU736" s="254" t="s">
        <v>4191</v>
      </c>
      <c r="AV736" s="265">
        <f t="shared" si="155"/>
        <v>0</v>
      </c>
      <c r="AW736" s="254" t="s">
        <v>4192</v>
      </c>
      <c r="AX736" s="254" t="s">
        <v>4193</v>
      </c>
      <c r="AY736" s="244" t="str">
        <f t="shared" si="149"/>
        <v/>
      </c>
    </row>
    <row r="737" spans="1:51">
      <c r="A737" s="198">
        <v>732</v>
      </c>
      <c r="B737" s="211"/>
      <c r="C737" s="4" t="str">
        <f t="shared" si="146"/>
        <v>名称：&lt;br&gt;住所：&lt;br&gt;施設分類：&lt;br&gt;TEL：&lt;br&gt;：&lt;br&gt;：&lt;br&gt;：&lt;br&gt;</v>
      </c>
      <c r="D737" s="211"/>
      <c r="E737" s="245"/>
      <c r="F737" s="202"/>
      <c r="G737" s="202"/>
      <c r="H737" s="202"/>
      <c r="I737" s="245"/>
      <c r="J737" s="245"/>
      <c r="K737" s="240"/>
      <c r="L737" s="240"/>
      <c r="M737" s="240"/>
      <c r="N737" s="240"/>
      <c r="O737" s="4"/>
      <c r="P737" s="246">
        <v>1</v>
      </c>
      <c r="Q737" s="246"/>
      <c r="R737" s="246" t="str">
        <f t="shared" si="143"/>
        <v>FFFFFFFF</v>
      </c>
      <c r="S737" s="202">
        <v>100</v>
      </c>
      <c r="T737" s="202">
        <v>100</v>
      </c>
      <c r="U737" s="202">
        <v>100</v>
      </c>
      <c r="V737" s="202">
        <v>100</v>
      </c>
      <c r="X737" s="242"/>
      <c r="Z737" s="239">
        <f t="shared" si="147"/>
        <v>1</v>
      </c>
      <c r="AA737" s="253" t="s">
        <v>4179</v>
      </c>
      <c r="AB737" s="265">
        <f t="shared" si="150"/>
        <v>0</v>
      </c>
      <c r="AC737" s="254" t="s">
        <v>4194</v>
      </c>
      <c r="AD737" s="254" t="s">
        <v>4181</v>
      </c>
      <c r="AE737" s="254">
        <f t="shared" si="151"/>
        <v>0</v>
      </c>
      <c r="AF737" s="254" t="s">
        <v>4182</v>
      </c>
      <c r="AG737" s="254" t="s">
        <v>4183</v>
      </c>
      <c r="AH737" s="74" t="str">
        <f t="shared" si="152"/>
        <v>名称：&lt;br&gt;住所：&lt;br&gt;施設分類：&lt;br&gt;TEL：&lt;br&gt;：&lt;br&gt;：&lt;br&gt;：&lt;br&gt;</v>
      </c>
      <c r="AI737" s="255" t="s">
        <v>4184</v>
      </c>
      <c r="AJ737" s="253" t="str">
        <f t="shared" si="144"/>
        <v>FFFFFFFF</v>
      </c>
      <c r="AK737" s="253" t="s">
        <v>4185</v>
      </c>
      <c r="AL737" s="265">
        <f t="shared" si="145"/>
        <v>1</v>
      </c>
      <c r="AM737" s="253" t="s">
        <v>4186</v>
      </c>
      <c r="AN737" s="253" t="s">
        <v>4187</v>
      </c>
      <c r="AO737" s="254">
        <f t="shared" si="148"/>
        <v>0</v>
      </c>
      <c r="AP737" s="253" t="s">
        <v>4188</v>
      </c>
      <c r="AQ737" s="74">
        <f t="shared" si="153"/>
        <v>0</v>
      </c>
      <c r="AR737" s="254" t="s">
        <v>4189</v>
      </c>
      <c r="AS737" s="254" t="s">
        <v>4190</v>
      </c>
      <c r="AT737" s="265">
        <f t="shared" si="154"/>
        <v>0</v>
      </c>
      <c r="AU737" s="254" t="s">
        <v>4191</v>
      </c>
      <c r="AV737" s="265">
        <f t="shared" si="155"/>
        <v>0</v>
      </c>
      <c r="AW737" s="254" t="s">
        <v>4192</v>
      </c>
      <c r="AX737" s="254" t="s">
        <v>4193</v>
      </c>
      <c r="AY737" s="244" t="str">
        <f t="shared" si="149"/>
        <v/>
      </c>
    </row>
    <row r="738" spans="1:51">
      <c r="A738" s="198">
        <v>733</v>
      </c>
      <c r="B738" s="211"/>
      <c r="C738" s="4" t="str">
        <f t="shared" si="146"/>
        <v>名称：&lt;br&gt;住所：&lt;br&gt;施設分類：&lt;br&gt;TEL：&lt;br&gt;：&lt;br&gt;：&lt;br&gt;：&lt;br&gt;</v>
      </c>
      <c r="D738" s="211"/>
      <c r="E738" s="202"/>
      <c r="F738" s="202"/>
      <c r="G738" s="202"/>
      <c r="H738" s="202"/>
      <c r="I738" s="202"/>
      <c r="J738" s="202"/>
      <c r="K738" s="240"/>
      <c r="L738" s="240"/>
      <c r="M738" s="240"/>
      <c r="N738" s="240"/>
      <c r="O738" s="4"/>
      <c r="P738" s="246">
        <v>1</v>
      </c>
      <c r="Q738" s="246"/>
      <c r="R738" s="246" t="str">
        <f t="shared" si="143"/>
        <v>FFFFFFFF</v>
      </c>
      <c r="S738" s="202">
        <v>100</v>
      </c>
      <c r="T738" s="202">
        <v>100</v>
      </c>
      <c r="U738" s="202">
        <v>100</v>
      </c>
      <c r="V738" s="202">
        <v>100</v>
      </c>
      <c r="X738" s="242"/>
      <c r="Z738" s="239">
        <f t="shared" si="147"/>
        <v>1</v>
      </c>
      <c r="AA738" s="253" t="s">
        <v>4179</v>
      </c>
      <c r="AB738" s="265">
        <f t="shared" si="150"/>
        <v>0</v>
      </c>
      <c r="AC738" s="254" t="s">
        <v>4194</v>
      </c>
      <c r="AD738" s="254" t="s">
        <v>4181</v>
      </c>
      <c r="AE738" s="254">
        <f t="shared" si="151"/>
        <v>0</v>
      </c>
      <c r="AF738" s="254" t="s">
        <v>4182</v>
      </c>
      <c r="AG738" s="254" t="s">
        <v>4183</v>
      </c>
      <c r="AH738" s="74" t="str">
        <f t="shared" si="152"/>
        <v>名称：&lt;br&gt;住所：&lt;br&gt;施設分類：&lt;br&gt;TEL：&lt;br&gt;：&lt;br&gt;：&lt;br&gt;：&lt;br&gt;</v>
      </c>
      <c r="AI738" s="255" t="s">
        <v>4184</v>
      </c>
      <c r="AJ738" s="253" t="str">
        <f t="shared" si="144"/>
        <v>FFFFFFFF</v>
      </c>
      <c r="AK738" s="253" t="s">
        <v>4185</v>
      </c>
      <c r="AL738" s="265">
        <f t="shared" si="145"/>
        <v>1</v>
      </c>
      <c r="AM738" s="253" t="s">
        <v>4186</v>
      </c>
      <c r="AN738" s="253" t="s">
        <v>4187</v>
      </c>
      <c r="AO738" s="254">
        <f t="shared" si="148"/>
        <v>0</v>
      </c>
      <c r="AP738" s="253" t="s">
        <v>4188</v>
      </c>
      <c r="AQ738" s="74">
        <f t="shared" si="153"/>
        <v>0</v>
      </c>
      <c r="AR738" s="254" t="s">
        <v>4189</v>
      </c>
      <c r="AS738" s="254" t="s">
        <v>4190</v>
      </c>
      <c r="AT738" s="265">
        <f t="shared" si="154"/>
        <v>0</v>
      </c>
      <c r="AU738" s="254" t="s">
        <v>4191</v>
      </c>
      <c r="AV738" s="265">
        <f t="shared" si="155"/>
        <v>0</v>
      </c>
      <c r="AW738" s="254" t="s">
        <v>4192</v>
      </c>
      <c r="AX738" s="254" t="s">
        <v>4193</v>
      </c>
      <c r="AY738" s="244" t="str">
        <f t="shared" si="149"/>
        <v/>
      </c>
    </row>
    <row r="739" spans="1:51">
      <c r="A739" s="198">
        <v>734</v>
      </c>
      <c r="B739" s="211"/>
      <c r="C739" s="4" t="str">
        <f t="shared" si="146"/>
        <v>名称：&lt;br&gt;住所：&lt;br&gt;施設分類：&lt;br&gt;TEL：&lt;br&gt;：&lt;br&gt;：&lt;br&gt;：&lt;br&gt;</v>
      </c>
      <c r="D739" s="211"/>
      <c r="E739" s="202"/>
      <c r="F739" s="202"/>
      <c r="G739" s="202"/>
      <c r="H739" s="202"/>
      <c r="I739" s="202"/>
      <c r="J739" s="202"/>
      <c r="K739" s="240"/>
      <c r="L739" s="240"/>
      <c r="M739" s="240"/>
      <c r="N739" s="240"/>
      <c r="O739" s="4"/>
      <c r="P739" s="246">
        <v>1</v>
      </c>
      <c r="Q739" s="246"/>
      <c r="R739" s="246" t="str">
        <f t="shared" si="143"/>
        <v>FFFFFFFF</v>
      </c>
      <c r="S739" s="202">
        <v>100</v>
      </c>
      <c r="T739" s="202">
        <v>100</v>
      </c>
      <c r="U739" s="202">
        <v>100</v>
      </c>
      <c r="V739" s="202">
        <v>100</v>
      </c>
      <c r="X739" s="242"/>
      <c r="Z739" s="239">
        <f t="shared" si="147"/>
        <v>1</v>
      </c>
      <c r="AA739" s="253" t="s">
        <v>4179</v>
      </c>
      <c r="AB739" s="265">
        <f t="shared" si="150"/>
        <v>0</v>
      </c>
      <c r="AC739" s="254" t="s">
        <v>4194</v>
      </c>
      <c r="AD739" s="254" t="s">
        <v>4181</v>
      </c>
      <c r="AE739" s="254">
        <f t="shared" si="151"/>
        <v>0</v>
      </c>
      <c r="AF739" s="254" t="s">
        <v>4182</v>
      </c>
      <c r="AG739" s="254" t="s">
        <v>4183</v>
      </c>
      <c r="AH739" s="74" t="str">
        <f t="shared" si="152"/>
        <v>名称：&lt;br&gt;住所：&lt;br&gt;施設分類：&lt;br&gt;TEL：&lt;br&gt;：&lt;br&gt;：&lt;br&gt;：&lt;br&gt;</v>
      </c>
      <c r="AI739" s="255" t="s">
        <v>4184</v>
      </c>
      <c r="AJ739" s="253" t="str">
        <f t="shared" si="144"/>
        <v>FFFFFFFF</v>
      </c>
      <c r="AK739" s="253" t="s">
        <v>4185</v>
      </c>
      <c r="AL739" s="265">
        <f t="shared" si="145"/>
        <v>1</v>
      </c>
      <c r="AM739" s="253" t="s">
        <v>4186</v>
      </c>
      <c r="AN739" s="253" t="s">
        <v>4187</v>
      </c>
      <c r="AO739" s="254">
        <f t="shared" si="148"/>
        <v>0</v>
      </c>
      <c r="AP739" s="253" t="s">
        <v>4188</v>
      </c>
      <c r="AQ739" s="74">
        <f t="shared" si="153"/>
        <v>0</v>
      </c>
      <c r="AR739" s="254" t="s">
        <v>4189</v>
      </c>
      <c r="AS739" s="254" t="s">
        <v>4190</v>
      </c>
      <c r="AT739" s="265">
        <f t="shared" si="154"/>
        <v>0</v>
      </c>
      <c r="AU739" s="254" t="s">
        <v>4191</v>
      </c>
      <c r="AV739" s="265">
        <f t="shared" si="155"/>
        <v>0</v>
      </c>
      <c r="AW739" s="254" t="s">
        <v>4192</v>
      </c>
      <c r="AX739" s="254" t="s">
        <v>4193</v>
      </c>
      <c r="AY739" s="244" t="str">
        <f t="shared" si="149"/>
        <v/>
      </c>
    </row>
    <row r="740" spans="1:51">
      <c r="A740" s="198">
        <v>735</v>
      </c>
      <c r="B740" s="211"/>
      <c r="C740" s="4" t="str">
        <f t="shared" si="146"/>
        <v>名称：&lt;br&gt;住所：&lt;br&gt;施設分類：&lt;br&gt;TEL：&lt;br&gt;：&lt;br&gt;：&lt;br&gt;：&lt;br&gt;</v>
      </c>
      <c r="D740" s="211"/>
      <c r="E740" s="202"/>
      <c r="F740" s="202"/>
      <c r="G740" s="202"/>
      <c r="H740" s="202"/>
      <c r="I740" s="202"/>
      <c r="J740" s="202"/>
      <c r="K740" s="240"/>
      <c r="L740" s="240"/>
      <c r="M740" s="240"/>
      <c r="N740" s="240"/>
      <c r="O740" s="4"/>
      <c r="P740" s="246">
        <v>1</v>
      </c>
      <c r="Q740" s="246"/>
      <c r="R740" s="246" t="str">
        <f t="shared" si="143"/>
        <v>FFFFFFFF</v>
      </c>
      <c r="S740" s="202">
        <v>100</v>
      </c>
      <c r="T740" s="202">
        <v>100</v>
      </c>
      <c r="U740" s="202">
        <v>100</v>
      </c>
      <c r="V740" s="202">
        <v>100</v>
      </c>
      <c r="X740" s="242"/>
      <c r="Z740" s="239">
        <f t="shared" si="147"/>
        <v>1</v>
      </c>
      <c r="AA740" s="253" t="s">
        <v>4179</v>
      </c>
      <c r="AB740" s="265">
        <f t="shared" si="150"/>
        <v>0</v>
      </c>
      <c r="AC740" s="254" t="s">
        <v>4194</v>
      </c>
      <c r="AD740" s="254" t="s">
        <v>4181</v>
      </c>
      <c r="AE740" s="254">
        <f t="shared" si="151"/>
        <v>0</v>
      </c>
      <c r="AF740" s="254" t="s">
        <v>4182</v>
      </c>
      <c r="AG740" s="254" t="s">
        <v>4183</v>
      </c>
      <c r="AH740" s="74" t="str">
        <f t="shared" si="152"/>
        <v>名称：&lt;br&gt;住所：&lt;br&gt;施設分類：&lt;br&gt;TEL：&lt;br&gt;：&lt;br&gt;：&lt;br&gt;：&lt;br&gt;</v>
      </c>
      <c r="AI740" s="255" t="s">
        <v>4184</v>
      </c>
      <c r="AJ740" s="253" t="str">
        <f t="shared" si="144"/>
        <v>FFFFFFFF</v>
      </c>
      <c r="AK740" s="253" t="s">
        <v>4185</v>
      </c>
      <c r="AL740" s="265">
        <f t="shared" si="145"/>
        <v>1</v>
      </c>
      <c r="AM740" s="253" t="s">
        <v>4186</v>
      </c>
      <c r="AN740" s="253" t="s">
        <v>4187</v>
      </c>
      <c r="AO740" s="254">
        <f t="shared" si="148"/>
        <v>0</v>
      </c>
      <c r="AP740" s="253" t="s">
        <v>4188</v>
      </c>
      <c r="AQ740" s="74">
        <f t="shared" si="153"/>
        <v>0</v>
      </c>
      <c r="AR740" s="254" t="s">
        <v>4189</v>
      </c>
      <c r="AS740" s="254" t="s">
        <v>4190</v>
      </c>
      <c r="AT740" s="265">
        <f t="shared" si="154"/>
        <v>0</v>
      </c>
      <c r="AU740" s="254" t="s">
        <v>4191</v>
      </c>
      <c r="AV740" s="265">
        <f t="shared" si="155"/>
        <v>0</v>
      </c>
      <c r="AW740" s="254" t="s">
        <v>4192</v>
      </c>
      <c r="AX740" s="254" t="s">
        <v>4193</v>
      </c>
      <c r="AY740" s="244" t="str">
        <f t="shared" si="149"/>
        <v/>
      </c>
    </row>
    <row r="741" spans="1:51">
      <c r="A741" s="198">
        <v>736</v>
      </c>
      <c r="B741" s="211"/>
      <c r="C741" s="4" t="str">
        <f t="shared" si="146"/>
        <v>名称：&lt;br&gt;住所：&lt;br&gt;施設分類：&lt;br&gt;TEL：&lt;br&gt;：&lt;br&gt;：&lt;br&gt;：&lt;br&gt;</v>
      </c>
      <c r="D741" s="211"/>
      <c r="E741" s="202"/>
      <c r="F741" s="202"/>
      <c r="G741" s="202"/>
      <c r="H741" s="202"/>
      <c r="I741" s="202"/>
      <c r="J741" s="202"/>
      <c r="K741" s="240"/>
      <c r="L741" s="240"/>
      <c r="M741" s="240"/>
      <c r="N741" s="240"/>
      <c r="O741" s="4"/>
      <c r="P741" s="246">
        <v>1</v>
      </c>
      <c r="Q741" s="246"/>
      <c r="R741" s="246" t="str">
        <f t="shared" si="143"/>
        <v>FFFFFFFF</v>
      </c>
      <c r="S741" s="202">
        <v>100</v>
      </c>
      <c r="T741" s="202">
        <v>100</v>
      </c>
      <c r="U741" s="202">
        <v>100</v>
      </c>
      <c r="V741" s="202">
        <v>100</v>
      </c>
      <c r="X741" s="242"/>
      <c r="Z741" s="239">
        <f t="shared" si="147"/>
        <v>1</v>
      </c>
      <c r="AA741" s="253" t="s">
        <v>4179</v>
      </c>
      <c r="AB741" s="265">
        <f t="shared" si="150"/>
        <v>0</v>
      </c>
      <c r="AC741" s="254" t="s">
        <v>4194</v>
      </c>
      <c r="AD741" s="254" t="s">
        <v>4181</v>
      </c>
      <c r="AE741" s="254">
        <f t="shared" si="151"/>
        <v>0</v>
      </c>
      <c r="AF741" s="254" t="s">
        <v>4182</v>
      </c>
      <c r="AG741" s="254" t="s">
        <v>4183</v>
      </c>
      <c r="AH741" s="74" t="str">
        <f t="shared" si="152"/>
        <v>名称：&lt;br&gt;住所：&lt;br&gt;施設分類：&lt;br&gt;TEL：&lt;br&gt;：&lt;br&gt;：&lt;br&gt;：&lt;br&gt;</v>
      </c>
      <c r="AI741" s="255" t="s">
        <v>4184</v>
      </c>
      <c r="AJ741" s="253" t="str">
        <f t="shared" si="144"/>
        <v>FFFFFFFF</v>
      </c>
      <c r="AK741" s="253" t="s">
        <v>4185</v>
      </c>
      <c r="AL741" s="265">
        <f t="shared" si="145"/>
        <v>1</v>
      </c>
      <c r="AM741" s="253" t="s">
        <v>4186</v>
      </c>
      <c r="AN741" s="253" t="s">
        <v>4187</v>
      </c>
      <c r="AO741" s="254">
        <f t="shared" si="148"/>
        <v>0</v>
      </c>
      <c r="AP741" s="253" t="s">
        <v>4188</v>
      </c>
      <c r="AQ741" s="74">
        <f t="shared" si="153"/>
        <v>0</v>
      </c>
      <c r="AR741" s="254" t="s">
        <v>4189</v>
      </c>
      <c r="AS741" s="254" t="s">
        <v>4190</v>
      </c>
      <c r="AT741" s="265">
        <f t="shared" si="154"/>
        <v>0</v>
      </c>
      <c r="AU741" s="254" t="s">
        <v>4191</v>
      </c>
      <c r="AV741" s="265">
        <f t="shared" si="155"/>
        <v>0</v>
      </c>
      <c r="AW741" s="254" t="s">
        <v>4192</v>
      </c>
      <c r="AX741" s="254" t="s">
        <v>4193</v>
      </c>
      <c r="AY741" s="244" t="str">
        <f t="shared" si="149"/>
        <v/>
      </c>
    </row>
    <row r="742" spans="1:51">
      <c r="A742" s="198">
        <v>737</v>
      </c>
      <c r="B742" s="211"/>
      <c r="C742" s="4" t="str">
        <f t="shared" si="146"/>
        <v>名称：&lt;br&gt;住所：&lt;br&gt;施設分類：&lt;br&gt;TEL：&lt;br&gt;：&lt;br&gt;：&lt;br&gt;：&lt;br&gt;</v>
      </c>
      <c r="D742" s="211"/>
      <c r="E742" s="245"/>
      <c r="F742" s="202"/>
      <c r="G742" s="202"/>
      <c r="H742" s="202"/>
      <c r="I742" s="245"/>
      <c r="J742" s="245"/>
      <c r="K742" s="240"/>
      <c r="L742" s="240"/>
      <c r="M742" s="240"/>
      <c r="N742" s="240"/>
      <c r="O742" s="4"/>
      <c r="P742" s="246">
        <v>1</v>
      </c>
      <c r="Q742" s="246"/>
      <c r="R742" s="246" t="str">
        <f t="shared" si="143"/>
        <v>FFFFFFFF</v>
      </c>
      <c r="S742" s="202">
        <v>100</v>
      </c>
      <c r="T742" s="202">
        <v>100</v>
      </c>
      <c r="U742" s="202">
        <v>100</v>
      </c>
      <c r="V742" s="202">
        <v>100</v>
      </c>
      <c r="X742" s="242"/>
      <c r="Z742" s="239">
        <f t="shared" si="147"/>
        <v>1</v>
      </c>
      <c r="AA742" s="253" t="s">
        <v>4179</v>
      </c>
      <c r="AB742" s="265">
        <f t="shared" si="150"/>
        <v>0</v>
      </c>
      <c r="AC742" s="254" t="s">
        <v>4194</v>
      </c>
      <c r="AD742" s="254" t="s">
        <v>4181</v>
      </c>
      <c r="AE742" s="254">
        <f t="shared" si="151"/>
        <v>0</v>
      </c>
      <c r="AF742" s="254" t="s">
        <v>4182</v>
      </c>
      <c r="AG742" s="254" t="s">
        <v>4183</v>
      </c>
      <c r="AH742" s="74" t="str">
        <f t="shared" si="152"/>
        <v>名称：&lt;br&gt;住所：&lt;br&gt;施設分類：&lt;br&gt;TEL：&lt;br&gt;：&lt;br&gt;：&lt;br&gt;：&lt;br&gt;</v>
      </c>
      <c r="AI742" s="255" t="s">
        <v>4184</v>
      </c>
      <c r="AJ742" s="253" t="str">
        <f t="shared" si="144"/>
        <v>FFFFFFFF</v>
      </c>
      <c r="AK742" s="253" t="s">
        <v>4185</v>
      </c>
      <c r="AL742" s="265">
        <f t="shared" si="145"/>
        <v>1</v>
      </c>
      <c r="AM742" s="253" t="s">
        <v>4186</v>
      </c>
      <c r="AN742" s="253" t="s">
        <v>4187</v>
      </c>
      <c r="AO742" s="254">
        <f t="shared" si="148"/>
        <v>0</v>
      </c>
      <c r="AP742" s="253" t="s">
        <v>4188</v>
      </c>
      <c r="AQ742" s="74">
        <f t="shared" si="153"/>
        <v>0</v>
      </c>
      <c r="AR742" s="254" t="s">
        <v>4189</v>
      </c>
      <c r="AS742" s="254" t="s">
        <v>4190</v>
      </c>
      <c r="AT742" s="265">
        <f t="shared" si="154"/>
        <v>0</v>
      </c>
      <c r="AU742" s="254" t="s">
        <v>4191</v>
      </c>
      <c r="AV742" s="265">
        <f t="shared" si="155"/>
        <v>0</v>
      </c>
      <c r="AW742" s="254" t="s">
        <v>4192</v>
      </c>
      <c r="AX742" s="254" t="s">
        <v>4193</v>
      </c>
      <c r="AY742" s="244" t="str">
        <f t="shared" si="149"/>
        <v/>
      </c>
    </row>
    <row r="743" spans="1:51">
      <c r="A743" s="198">
        <v>738</v>
      </c>
      <c r="B743" s="211"/>
      <c r="C743" s="4" t="str">
        <f t="shared" si="146"/>
        <v>名称：&lt;br&gt;住所：&lt;br&gt;施設分類：&lt;br&gt;TEL：&lt;br&gt;：&lt;br&gt;：&lt;br&gt;：&lt;br&gt;</v>
      </c>
      <c r="D743" s="211"/>
      <c r="E743" s="245"/>
      <c r="F743" s="202"/>
      <c r="G743" s="202"/>
      <c r="H743" s="202"/>
      <c r="I743" s="245"/>
      <c r="J743" s="245"/>
      <c r="K743" s="240"/>
      <c r="L743" s="240"/>
      <c r="M743" s="240"/>
      <c r="N743" s="240"/>
      <c r="O743" s="4"/>
      <c r="P743" s="246">
        <v>1</v>
      </c>
      <c r="Q743" s="246"/>
      <c r="R743" s="246" t="str">
        <f t="shared" si="143"/>
        <v>FFFFFFFF</v>
      </c>
      <c r="S743" s="202">
        <v>100</v>
      </c>
      <c r="T743" s="202">
        <v>100</v>
      </c>
      <c r="U743" s="202">
        <v>100</v>
      </c>
      <c r="V743" s="202">
        <v>100</v>
      </c>
      <c r="X743" s="242"/>
      <c r="Z743" s="239">
        <f t="shared" si="147"/>
        <v>1</v>
      </c>
      <c r="AA743" s="253" t="s">
        <v>4179</v>
      </c>
      <c r="AB743" s="265">
        <f t="shared" si="150"/>
        <v>0</v>
      </c>
      <c r="AC743" s="254" t="s">
        <v>4194</v>
      </c>
      <c r="AD743" s="254" t="s">
        <v>4181</v>
      </c>
      <c r="AE743" s="254">
        <f t="shared" si="151"/>
        <v>0</v>
      </c>
      <c r="AF743" s="254" t="s">
        <v>4182</v>
      </c>
      <c r="AG743" s="254" t="s">
        <v>4183</v>
      </c>
      <c r="AH743" s="74" t="str">
        <f t="shared" si="152"/>
        <v>名称：&lt;br&gt;住所：&lt;br&gt;施設分類：&lt;br&gt;TEL：&lt;br&gt;：&lt;br&gt;：&lt;br&gt;：&lt;br&gt;</v>
      </c>
      <c r="AI743" s="255" t="s">
        <v>4184</v>
      </c>
      <c r="AJ743" s="253" t="str">
        <f t="shared" si="144"/>
        <v>FFFFFFFF</v>
      </c>
      <c r="AK743" s="253" t="s">
        <v>4185</v>
      </c>
      <c r="AL743" s="265">
        <f t="shared" si="145"/>
        <v>1</v>
      </c>
      <c r="AM743" s="253" t="s">
        <v>4186</v>
      </c>
      <c r="AN743" s="253" t="s">
        <v>4187</v>
      </c>
      <c r="AO743" s="254">
        <f t="shared" si="148"/>
        <v>0</v>
      </c>
      <c r="AP743" s="253" t="s">
        <v>4188</v>
      </c>
      <c r="AQ743" s="74">
        <f t="shared" si="153"/>
        <v>0</v>
      </c>
      <c r="AR743" s="254" t="s">
        <v>4189</v>
      </c>
      <c r="AS743" s="254" t="s">
        <v>4190</v>
      </c>
      <c r="AT743" s="265">
        <f t="shared" si="154"/>
        <v>0</v>
      </c>
      <c r="AU743" s="254" t="s">
        <v>4191</v>
      </c>
      <c r="AV743" s="265">
        <f t="shared" si="155"/>
        <v>0</v>
      </c>
      <c r="AW743" s="254" t="s">
        <v>4192</v>
      </c>
      <c r="AX743" s="254" t="s">
        <v>4193</v>
      </c>
      <c r="AY743" s="244" t="str">
        <f t="shared" si="149"/>
        <v/>
      </c>
    </row>
    <row r="744" spans="1:51">
      <c r="A744" s="198">
        <v>739</v>
      </c>
      <c r="B744" s="211"/>
      <c r="C744" s="4" t="str">
        <f t="shared" si="146"/>
        <v>名称：&lt;br&gt;住所：&lt;br&gt;施設分類：&lt;br&gt;TEL：&lt;br&gt;：&lt;br&gt;：&lt;br&gt;：&lt;br&gt;</v>
      </c>
      <c r="D744" s="211"/>
      <c r="E744" s="202"/>
      <c r="F744" s="202"/>
      <c r="G744" s="202"/>
      <c r="H744" s="202"/>
      <c r="I744" s="202"/>
      <c r="J744" s="202"/>
      <c r="K744" s="240"/>
      <c r="L744" s="240"/>
      <c r="M744" s="240"/>
      <c r="N744" s="240"/>
      <c r="O744" s="4"/>
      <c r="P744" s="246">
        <v>1</v>
      </c>
      <c r="Q744" s="246"/>
      <c r="R744" s="246" t="str">
        <f t="shared" si="143"/>
        <v>FFFFFFFF</v>
      </c>
      <c r="S744" s="202">
        <v>100</v>
      </c>
      <c r="T744" s="202">
        <v>100</v>
      </c>
      <c r="U744" s="202">
        <v>100</v>
      </c>
      <c r="V744" s="202">
        <v>100</v>
      </c>
      <c r="X744" s="242"/>
      <c r="Z744" s="239">
        <f t="shared" si="147"/>
        <v>1</v>
      </c>
      <c r="AA744" s="253" t="s">
        <v>4179</v>
      </c>
      <c r="AB744" s="265">
        <f t="shared" si="150"/>
        <v>0</v>
      </c>
      <c r="AC744" s="254" t="s">
        <v>4194</v>
      </c>
      <c r="AD744" s="254" t="s">
        <v>4181</v>
      </c>
      <c r="AE744" s="254">
        <f t="shared" si="151"/>
        <v>0</v>
      </c>
      <c r="AF744" s="254" t="s">
        <v>4182</v>
      </c>
      <c r="AG744" s="254" t="s">
        <v>4183</v>
      </c>
      <c r="AH744" s="74" t="str">
        <f t="shared" si="152"/>
        <v>名称：&lt;br&gt;住所：&lt;br&gt;施設分類：&lt;br&gt;TEL：&lt;br&gt;：&lt;br&gt;：&lt;br&gt;：&lt;br&gt;</v>
      </c>
      <c r="AI744" s="255" t="s">
        <v>4184</v>
      </c>
      <c r="AJ744" s="253" t="str">
        <f t="shared" si="144"/>
        <v>FFFFFFFF</v>
      </c>
      <c r="AK744" s="253" t="s">
        <v>4185</v>
      </c>
      <c r="AL744" s="265">
        <f t="shared" si="145"/>
        <v>1</v>
      </c>
      <c r="AM744" s="253" t="s">
        <v>4186</v>
      </c>
      <c r="AN744" s="253" t="s">
        <v>4187</v>
      </c>
      <c r="AO744" s="254">
        <f t="shared" si="148"/>
        <v>0</v>
      </c>
      <c r="AP744" s="253" t="s">
        <v>4188</v>
      </c>
      <c r="AQ744" s="74">
        <f t="shared" si="153"/>
        <v>0</v>
      </c>
      <c r="AR744" s="254" t="s">
        <v>4189</v>
      </c>
      <c r="AS744" s="254" t="s">
        <v>4190</v>
      </c>
      <c r="AT744" s="265">
        <f t="shared" si="154"/>
        <v>0</v>
      </c>
      <c r="AU744" s="254" t="s">
        <v>4191</v>
      </c>
      <c r="AV744" s="265">
        <f t="shared" si="155"/>
        <v>0</v>
      </c>
      <c r="AW744" s="254" t="s">
        <v>4192</v>
      </c>
      <c r="AX744" s="254" t="s">
        <v>4193</v>
      </c>
      <c r="AY744" s="244" t="str">
        <f t="shared" si="149"/>
        <v/>
      </c>
    </row>
    <row r="745" spans="1:51">
      <c r="A745" s="198">
        <v>740</v>
      </c>
      <c r="B745" s="211"/>
      <c r="C745" s="4" t="str">
        <f t="shared" si="146"/>
        <v>名称：&lt;br&gt;住所：&lt;br&gt;施設分類：&lt;br&gt;TEL：&lt;br&gt;：&lt;br&gt;：&lt;br&gt;：&lt;br&gt;</v>
      </c>
      <c r="D745" s="211"/>
      <c r="E745" s="202"/>
      <c r="F745" s="202"/>
      <c r="G745" s="202"/>
      <c r="H745" s="202"/>
      <c r="I745" s="202"/>
      <c r="J745" s="202"/>
      <c r="K745" s="240"/>
      <c r="L745" s="240"/>
      <c r="M745" s="240"/>
      <c r="N745" s="240"/>
      <c r="O745" s="4"/>
      <c r="P745" s="246">
        <v>1</v>
      </c>
      <c r="Q745" s="246"/>
      <c r="R745" s="246" t="str">
        <f t="shared" si="143"/>
        <v>FFFFFFFF</v>
      </c>
      <c r="S745" s="202">
        <v>100</v>
      </c>
      <c r="T745" s="202">
        <v>100</v>
      </c>
      <c r="U745" s="202">
        <v>100</v>
      </c>
      <c r="V745" s="202">
        <v>100</v>
      </c>
      <c r="X745" s="242"/>
      <c r="Z745" s="239">
        <f t="shared" si="147"/>
        <v>1</v>
      </c>
      <c r="AA745" s="253" t="s">
        <v>4179</v>
      </c>
      <c r="AB745" s="265">
        <f t="shared" si="150"/>
        <v>0</v>
      </c>
      <c r="AC745" s="254" t="s">
        <v>4194</v>
      </c>
      <c r="AD745" s="254" t="s">
        <v>4181</v>
      </c>
      <c r="AE745" s="254">
        <f t="shared" si="151"/>
        <v>0</v>
      </c>
      <c r="AF745" s="254" t="s">
        <v>4182</v>
      </c>
      <c r="AG745" s="254" t="s">
        <v>4183</v>
      </c>
      <c r="AH745" s="74" t="str">
        <f t="shared" si="152"/>
        <v>名称：&lt;br&gt;住所：&lt;br&gt;施設分類：&lt;br&gt;TEL：&lt;br&gt;：&lt;br&gt;：&lt;br&gt;：&lt;br&gt;</v>
      </c>
      <c r="AI745" s="255" t="s">
        <v>4184</v>
      </c>
      <c r="AJ745" s="253" t="str">
        <f t="shared" si="144"/>
        <v>FFFFFFFF</v>
      </c>
      <c r="AK745" s="253" t="s">
        <v>4185</v>
      </c>
      <c r="AL745" s="265">
        <f t="shared" si="145"/>
        <v>1</v>
      </c>
      <c r="AM745" s="253" t="s">
        <v>4186</v>
      </c>
      <c r="AN745" s="253" t="s">
        <v>4187</v>
      </c>
      <c r="AO745" s="254">
        <f t="shared" si="148"/>
        <v>0</v>
      </c>
      <c r="AP745" s="253" t="s">
        <v>4188</v>
      </c>
      <c r="AQ745" s="74">
        <f t="shared" si="153"/>
        <v>0</v>
      </c>
      <c r="AR745" s="254" t="s">
        <v>4189</v>
      </c>
      <c r="AS745" s="254" t="s">
        <v>4190</v>
      </c>
      <c r="AT745" s="265">
        <f t="shared" si="154"/>
        <v>0</v>
      </c>
      <c r="AU745" s="254" t="s">
        <v>4191</v>
      </c>
      <c r="AV745" s="265">
        <f t="shared" si="155"/>
        <v>0</v>
      </c>
      <c r="AW745" s="254" t="s">
        <v>4192</v>
      </c>
      <c r="AX745" s="254" t="s">
        <v>4193</v>
      </c>
      <c r="AY745" s="244" t="str">
        <f t="shared" si="149"/>
        <v/>
      </c>
    </row>
    <row r="746" spans="1:51">
      <c r="A746" s="198">
        <v>741</v>
      </c>
      <c r="B746" s="211"/>
      <c r="C746" s="4" t="str">
        <f t="shared" si="146"/>
        <v>名称：&lt;br&gt;住所：&lt;br&gt;施設分類：&lt;br&gt;TEL：&lt;br&gt;：&lt;br&gt;：&lt;br&gt;：&lt;br&gt;</v>
      </c>
      <c r="D746" s="211"/>
      <c r="E746" s="202"/>
      <c r="F746" s="202"/>
      <c r="G746" s="202"/>
      <c r="H746" s="202"/>
      <c r="I746" s="202"/>
      <c r="J746" s="202"/>
      <c r="K746" s="240"/>
      <c r="L746" s="240"/>
      <c r="M746" s="240"/>
      <c r="N746" s="240"/>
      <c r="O746" s="4"/>
      <c r="P746" s="246">
        <v>1</v>
      </c>
      <c r="Q746" s="246"/>
      <c r="R746" s="246" t="str">
        <f t="shared" si="143"/>
        <v>FFFFFFFF</v>
      </c>
      <c r="S746" s="202">
        <v>100</v>
      </c>
      <c r="T746" s="202">
        <v>100</v>
      </c>
      <c r="U746" s="202">
        <v>100</v>
      </c>
      <c r="V746" s="202">
        <v>100</v>
      </c>
      <c r="X746" s="242"/>
      <c r="Z746" s="239">
        <f t="shared" si="147"/>
        <v>1</v>
      </c>
      <c r="AA746" s="253" t="s">
        <v>4179</v>
      </c>
      <c r="AB746" s="265">
        <f t="shared" si="150"/>
        <v>0</v>
      </c>
      <c r="AC746" s="254" t="s">
        <v>4194</v>
      </c>
      <c r="AD746" s="254" t="s">
        <v>4181</v>
      </c>
      <c r="AE746" s="254">
        <f t="shared" si="151"/>
        <v>0</v>
      </c>
      <c r="AF746" s="254" t="s">
        <v>4182</v>
      </c>
      <c r="AG746" s="254" t="s">
        <v>4183</v>
      </c>
      <c r="AH746" s="74" t="str">
        <f t="shared" si="152"/>
        <v>名称：&lt;br&gt;住所：&lt;br&gt;施設分類：&lt;br&gt;TEL：&lt;br&gt;：&lt;br&gt;：&lt;br&gt;：&lt;br&gt;</v>
      </c>
      <c r="AI746" s="255" t="s">
        <v>4184</v>
      </c>
      <c r="AJ746" s="253" t="str">
        <f t="shared" si="144"/>
        <v>FFFFFFFF</v>
      </c>
      <c r="AK746" s="253" t="s">
        <v>4185</v>
      </c>
      <c r="AL746" s="265">
        <f t="shared" si="145"/>
        <v>1</v>
      </c>
      <c r="AM746" s="253" t="s">
        <v>4186</v>
      </c>
      <c r="AN746" s="253" t="s">
        <v>4187</v>
      </c>
      <c r="AO746" s="254">
        <f t="shared" si="148"/>
        <v>0</v>
      </c>
      <c r="AP746" s="253" t="s">
        <v>4188</v>
      </c>
      <c r="AQ746" s="74">
        <f t="shared" si="153"/>
        <v>0</v>
      </c>
      <c r="AR746" s="254" t="s">
        <v>4189</v>
      </c>
      <c r="AS746" s="254" t="s">
        <v>4190</v>
      </c>
      <c r="AT746" s="265">
        <f t="shared" si="154"/>
        <v>0</v>
      </c>
      <c r="AU746" s="254" t="s">
        <v>4191</v>
      </c>
      <c r="AV746" s="265">
        <f t="shared" si="155"/>
        <v>0</v>
      </c>
      <c r="AW746" s="254" t="s">
        <v>4192</v>
      </c>
      <c r="AX746" s="254" t="s">
        <v>4193</v>
      </c>
      <c r="AY746" s="244" t="str">
        <f t="shared" si="149"/>
        <v/>
      </c>
    </row>
    <row r="747" spans="1:51">
      <c r="A747" s="198">
        <v>742</v>
      </c>
      <c r="B747" s="211"/>
      <c r="C747" s="4" t="str">
        <f t="shared" si="146"/>
        <v>名称：&lt;br&gt;住所：&lt;br&gt;施設分類：&lt;br&gt;TEL：&lt;br&gt;：&lt;br&gt;：&lt;br&gt;：&lt;br&gt;</v>
      </c>
      <c r="D747" s="211"/>
      <c r="E747" s="202"/>
      <c r="F747" s="202"/>
      <c r="G747" s="202"/>
      <c r="H747" s="202"/>
      <c r="I747" s="202"/>
      <c r="J747" s="202"/>
      <c r="K747" s="240"/>
      <c r="L747" s="240"/>
      <c r="M747" s="240"/>
      <c r="N747" s="240"/>
      <c r="O747" s="4"/>
      <c r="P747" s="246">
        <v>1</v>
      </c>
      <c r="Q747" s="246"/>
      <c r="R747" s="246" t="str">
        <f t="shared" si="143"/>
        <v>FFFFFFFF</v>
      </c>
      <c r="S747" s="202">
        <v>100</v>
      </c>
      <c r="T747" s="202">
        <v>100</v>
      </c>
      <c r="U747" s="202">
        <v>100</v>
      </c>
      <c r="V747" s="202">
        <v>100</v>
      </c>
      <c r="X747" s="242"/>
      <c r="Z747" s="239">
        <f t="shared" si="147"/>
        <v>1</v>
      </c>
      <c r="AA747" s="253" t="s">
        <v>4179</v>
      </c>
      <c r="AB747" s="265">
        <f t="shared" si="150"/>
        <v>0</v>
      </c>
      <c r="AC747" s="254" t="s">
        <v>4194</v>
      </c>
      <c r="AD747" s="254" t="s">
        <v>4181</v>
      </c>
      <c r="AE747" s="254">
        <f t="shared" si="151"/>
        <v>0</v>
      </c>
      <c r="AF747" s="254" t="s">
        <v>4182</v>
      </c>
      <c r="AG747" s="254" t="s">
        <v>4183</v>
      </c>
      <c r="AH747" s="74" t="str">
        <f t="shared" si="152"/>
        <v>名称：&lt;br&gt;住所：&lt;br&gt;施設分類：&lt;br&gt;TEL：&lt;br&gt;：&lt;br&gt;：&lt;br&gt;：&lt;br&gt;</v>
      </c>
      <c r="AI747" s="255" t="s">
        <v>4184</v>
      </c>
      <c r="AJ747" s="253" t="str">
        <f t="shared" si="144"/>
        <v>FFFFFFFF</v>
      </c>
      <c r="AK747" s="253" t="s">
        <v>4185</v>
      </c>
      <c r="AL747" s="265">
        <f t="shared" si="145"/>
        <v>1</v>
      </c>
      <c r="AM747" s="253" t="s">
        <v>4186</v>
      </c>
      <c r="AN747" s="253" t="s">
        <v>4187</v>
      </c>
      <c r="AO747" s="254">
        <f t="shared" si="148"/>
        <v>0</v>
      </c>
      <c r="AP747" s="253" t="s">
        <v>4188</v>
      </c>
      <c r="AQ747" s="74">
        <f t="shared" si="153"/>
        <v>0</v>
      </c>
      <c r="AR747" s="254" t="s">
        <v>4189</v>
      </c>
      <c r="AS747" s="254" t="s">
        <v>4190</v>
      </c>
      <c r="AT747" s="265">
        <f t="shared" si="154"/>
        <v>0</v>
      </c>
      <c r="AU747" s="254" t="s">
        <v>4191</v>
      </c>
      <c r="AV747" s="265">
        <f t="shared" si="155"/>
        <v>0</v>
      </c>
      <c r="AW747" s="254" t="s">
        <v>4192</v>
      </c>
      <c r="AX747" s="254" t="s">
        <v>4193</v>
      </c>
      <c r="AY747" s="244" t="str">
        <f t="shared" si="149"/>
        <v/>
      </c>
    </row>
    <row r="748" spans="1:51">
      <c r="A748" s="198">
        <v>743</v>
      </c>
      <c r="B748" s="211"/>
      <c r="C748" s="4" t="str">
        <f t="shared" si="146"/>
        <v>名称：&lt;br&gt;住所：&lt;br&gt;施設分類：&lt;br&gt;TEL：&lt;br&gt;：&lt;br&gt;：&lt;br&gt;：&lt;br&gt;</v>
      </c>
      <c r="D748" s="211"/>
      <c r="E748" s="245"/>
      <c r="F748" s="202"/>
      <c r="G748" s="202"/>
      <c r="H748" s="202"/>
      <c r="I748" s="245"/>
      <c r="J748" s="245"/>
      <c r="K748" s="240"/>
      <c r="L748" s="240"/>
      <c r="M748" s="240"/>
      <c r="N748" s="240"/>
      <c r="O748" s="4"/>
      <c r="P748" s="246">
        <v>1</v>
      </c>
      <c r="Q748" s="246"/>
      <c r="R748" s="246" t="str">
        <f t="shared" si="143"/>
        <v>FFFFFFFF</v>
      </c>
      <c r="S748" s="202">
        <v>100</v>
      </c>
      <c r="T748" s="202">
        <v>100</v>
      </c>
      <c r="U748" s="202">
        <v>100</v>
      </c>
      <c r="V748" s="202">
        <v>100</v>
      </c>
      <c r="X748" s="242"/>
      <c r="Z748" s="239">
        <f t="shared" si="147"/>
        <v>1</v>
      </c>
      <c r="AA748" s="253" t="s">
        <v>4179</v>
      </c>
      <c r="AB748" s="265">
        <f t="shared" si="150"/>
        <v>0</v>
      </c>
      <c r="AC748" s="254" t="s">
        <v>4194</v>
      </c>
      <c r="AD748" s="254" t="s">
        <v>4181</v>
      </c>
      <c r="AE748" s="254">
        <f t="shared" si="151"/>
        <v>0</v>
      </c>
      <c r="AF748" s="254" t="s">
        <v>4182</v>
      </c>
      <c r="AG748" s="254" t="s">
        <v>4183</v>
      </c>
      <c r="AH748" s="74" t="str">
        <f t="shared" si="152"/>
        <v>名称：&lt;br&gt;住所：&lt;br&gt;施設分類：&lt;br&gt;TEL：&lt;br&gt;：&lt;br&gt;：&lt;br&gt;：&lt;br&gt;</v>
      </c>
      <c r="AI748" s="255" t="s">
        <v>4184</v>
      </c>
      <c r="AJ748" s="253" t="str">
        <f t="shared" si="144"/>
        <v>FFFFFFFF</v>
      </c>
      <c r="AK748" s="253" t="s">
        <v>4185</v>
      </c>
      <c r="AL748" s="265">
        <f t="shared" si="145"/>
        <v>1</v>
      </c>
      <c r="AM748" s="253" t="s">
        <v>4186</v>
      </c>
      <c r="AN748" s="253" t="s">
        <v>4187</v>
      </c>
      <c r="AO748" s="254">
        <f t="shared" si="148"/>
        <v>0</v>
      </c>
      <c r="AP748" s="253" t="s">
        <v>4188</v>
      </c>
      <c r="AQ748" s="74">
        <f t="shared" si="153"/>
        <v>0</v>
      </c>
      <c r="AR748" s="254" t="s">
        <v>4189</v>
      </c>
      <c r="AS748" s="254" t="s">
        <v>4190</v>
      </c>
      <c r="AT748" s="265">
        <f t="shared" si="154"/>
        <v>0</v>
      </c>
      <c r="AU748" s="254" t="s">
        <v>4191</v>
      </c>
      <c r="AV748" s="265">
        <f t="shared" si="155"/>
        <v>0</v>
      </c>
      <c r="AW748" s="254" t="s">
        <v>4192</v>
      </c>
      <c r="AX748" s="254" t="s">
        <v>4193</v>
      </c>
      <c r="AY748" s="244" t="str">
        <f t="shared" si="149"/>
        <v/>
      </c>
    </row>
    <row r="749" spans="1:51">
      <c r="A749" s="198">
        <v>744</v>
      </c>
      <c r="B749" s="211"/>
      <c r="C749" s="4" t="str">
        <f t="shared" si="146"/>
        <v>名称：&lt;br&gt;住所：&lt;br&gt;施設分類：&lt;br&gt;TEL：&lt;br&gt;：&lt;br&gt;：&lt;br&gt;：&lt;br&gt;</v>
      </c>
      <c r="D749" s="211"/>
      <c r="E749" s="245"/>
      <c r="F749" s="202"/>
      <c r="G749" s="202"/>
      <c r="H749" s="202"/>
      <c r="I749" s="245"/>
      <c r="J749" s="245"/>
      <c r="K749" s="240"/>
      <c r="L749" s="240"/>
      <c r="M749" s="240"/>
      <c r="N749" s="240"/>
      <c r="O749" s="4"/>
      <c r="P749" s="246">
        <v>1</v>
      </c>
      <c r="Q749" s="246"/>
      <c r="R749" s="246" t="str">
        <f t="shared" si="143"/>
        <v>FFFFFFFF</v>
      </c>
      <c r="S749" s="202">
        <v>100</v>
      </c>
      <c r="T749" s="202">
        <v>100</v>
      </c>
      <c r="U749" s="202">
        <v>100</v>
      </c>
      <c r="V749" s="202">
        <v>100</v>
      </c>
      <c r="X749" s="242"/>
      <c r="Z749" s="239">
        <f t="shared" si="147"/>
        <v>1</v>
      </c>
      <c r="AA749" s="253" t="s">
        <v>4179</v>
      </c>
      <c r="AB749" s="265">
        <f t="shared" si="150"/>
        <v>0</v>
      </c>
      <c r="AC749" s="254" t="s">
        <v>4194</v>
      </c>
      <c r="AD749" s="254" t="s">
        <v>4181</v>
      </c>
      <c r="AE749" s="254">
        <f t="shared" si="151"/>
        <v>0</v>
      </c>
      <c r="AF749" s="254" t="s">
        <v>4182</v>
      </c>
      <c r="AG749" s="254" t="s">
        <v>4183</v>
      </c>
      <c r="AH749" s="74" t="str">
        <f t="shared" si="152"/>
        <v>名称：&lt;br&gt;住所：&lt;br&gt;施設分類：&lt;br&gt;TEL：&lt;br&gt;：&lt;br&gt;：&lt;br&gt;：&lt;br&gt;</v>
      </c>
      <c r="AI749" s="255" t="s">
        <v>4184</v>
      </c>
      <c r="AJ749" s="253" t="str">
        <f t="shared" si="144"/>
        <v>FFFFFFFF</v>
      </c>
      <c r="AK749" s="253" t="s">
        <v>4185</v>
      </c>
      <c r="AL749" s="265">
        <f t="shared" si="145"/>
        <v>1</v>
      </c>
      <c r="AM749" s="253" t="s">
        <v>4186</v>
      </c>
      <c r="AN749" s="253" t="s">
        <v>4187</v>
      </c>
      <c r="AO749" s="254">
        <f t="shared" si="148"/>
        <v>0</v>
      </c>
      <c r="AP749" s="253" t="s">
        <v>4188</v>
      </c>
      <c r="AQ749" s="74">
        <f t="shared" si="153"/>
        <v>0</v>
      </c>
      <c r="AR749" s="254" t="s">
        <v>4189</v>
      </c>
      <c r="AS749" s="254" t="s">
        <v>4190</v>
      </c>
      <c r="AT749" s="265">
        <f t="shared" si="154"/>
        <v>0</v>
      </c>
      <c r="AU749" s="254" t="s">
        <v>4191</v>
      </c>
      <c r="AV749" s="265">
        <f t="shared" si="155"/>
        <v>0</v>
      </c>
      <c r="AW749" s="254" t="s">
        <v>4192</v>
      </c>
      <c r="AX749" s="254" t="s">
        <v>4193</v>
      </c>
      <c r="AY749" s="244" t="str">
        <f t="shared" si="149"/>
        <v/>
      </c>
    </row>
    <row r="750" spans="1:51">
      <c r="A750" s="198">
        <v>745</v>
      </c>
      <c r="B750" s="211"/>
      <c r="C750" s="4" t="str">
        <f t="shared" si="146"/>
        <v>名称：&lt;br&gt;住所：&lt;br&gt;施設分類：&lt;br&gt;TEL：&lt;br&gt;：&lt;br&gt;：&lt;br&gt;：&lt;br&gt;</v>
      </c>
      <c r="D750" s="211"/>
      <c r="E750" s="202"/>
      <c r="F750" s="202"/>
      <c r="G750" s="202"/>
      <c r="H750" s="202"/>
      <c r="I750" s="202"/>
      <c r="J750" s="202"/>
      <c r="K750" s="240"/>
      <c r="L750" s="240"/>
      <c r="M750" s="240"/>
      <c r="N750" s="240"/>
      <c r="O750" s="4"/>
      <c r="P750" s="246">
        <v>1</v>
      </c>
      <c r="Q750" s="246"/>
      <c r="R750" s="246" t="str">
        <f t="shared" si="143"/>
        <v>FFFFFFFF</v>
      </c>
      <c r="S750" s="202">
        <v>100</v>
      </c>
      <c r="T750" s="202">
        <v>100</v>
      </c>
      <c r="U750" s="202">
        <v>100</v>
      </c>
      <c r="V750" s="202">
        <v>100</v>
      </c>
      <c r="X750" s="242"/>
      <c r="Z750" s="239">
        <f t="shared" si="147"/>
        <v>1</v>
      </c>
      <c r="AA750" s="253" t="s">
        <v>4179</v>
      </c>
      <c r="AB750" s="265">
        <f t="shared" si="150"/>
        <v>0</v>
      </c>
      <c r="AC750" s="254" t="s">
        <v>4194</v>
      </c>
      <c r="AD750" s="254" t="s">
        <v>4181</v>
      </c>
      <c r="AE750" s="254">
        <f t="shared" si="151"/>
        <v>0</v>
      </c>
      <c r="AF750" s="254" t="s">
        <v>4182</v>
      </c>
      <c r="AG750" s="254" t="s">
        <v>4183</v>
      </c>
      <c r="AH750" s="74" t="str">
        <f t="shared" si="152"/>
        <v>名称：&lt;br&gt;住所：&lt;br&gt;施設分類：&lt;br&gt;TEL：&lt;br&gt;：&lt;br&gt;：&lt;br&gt;：&lt;br&gt;</v>
      </c>
      <c r="AI750" s="255" t="s">
        <v>4184</v>
      </c>
      <c r="AJ750" s="253" t="str">
        <f t="shared" si="144"/>
        <v>FFFFFFFF</v>
      </c>
      <c r="AK750" s="253" t="s">
        <v>4185</v>
      </c>
      <c r="AL750" s="265">
        <f t="shared" si="145"/>
        <v>1</v>
      </c>
      <c r="AM750" s="253" t="s">
        <v>4186</v>
      </c>
      <c r="AN750" s="253" t="s">
        <v>4187</v>
      </c>
      <c r="AO750" s="254">
        <f t="shared" si="148"/>
        <v>0</v>
      </c>
      <c r="AP750" s="253" t="s">
        <v>4188</v>
      </c>
      <c r="AQ750" s="74">
        <f t="shared" si="153"/>
        <v>0</v>
      </c>
      <c r="AR750" s="254" t="s">
        <v>4189</v>
      </c>
      <c r="AS750" s="254" t="s">
        <v>4190</v>
      </c>
      <c r="AT750" s="265">
        <f t="shared" si="154"/>
        <v>0</v>
      </c>
      <c r="AU750" s="254" t="s">
        <v>4191</v>
      </c>
      <c r="AV750" s="265">
        <f t="shared" si="155"/>
        <v>0</v>
      </c>
      <c r="AW750" s="254" t="s">
        <v>4192</v>
      </c>
      <c r="AX750" s="254" t="s">
        <v>4193</v>
      </c>
      <c r="AY750" s="244" t="str">
        <f t="shared" si="149"/>
        <v/>
      </c>
    </row>
    <row r="751" spans="1:51">
      <c r="A751" s="198">
        <v>746</v>
      </c>
      <c r="B751" s="211"/>
      <c r="C751" s="4" t="str">
        <f t="shared" si="146"/>
        <v>名称：&lt;br&gt;住所：&lt;br&gt;施設分類：&lt;br&gt;TEL：&lt;br&gt;：&lt;br&gt;：&lt;br&gt;：&lt;br&gt;</v>
      </c>
      <c r="D751" s="211"/>
      <c r="E751" s="202"/>
      <c r="F751" s="202"/>
      <c r="G751" s="202"/>
      <c r="H751" s="202"/>
      <c r="I751" s="202"/>
      <c r="J751" s="202"/>
      <c r="K751" s="240"/>
      <c r="L751" s="240"/>
      <c r="M751" s="240"/>
      <c r="N751" s="240"/>
      <c r="O751" s="4"/>
      <c r="P751" s="246">
        <v>1</v>
      </c>
      <c r="Q751" s="246"/>
      <c r="R751" s="246" t="str">
        <f t="shared" si="143"/>
        <v>FFFFFFFF</v>
      </c>
      <c r="S751" s="202">
        <v>100</v>
      </c>
      <c r="T751" s="202">
        <v>100</v>
      </c>
      <c r="U751" s="202">
        <v>100</v>
      </c>
      <c r="V751" s="202">
        <v>100</v>
      </c>
      <c r="X751" s="242"/>
      <c r="Z751" s="239">
        <f t="shared" si="147"/>
        <v>1</v>
      </c>
      <c r="AA751" s="253" t="s">
        <v>4179</v>
      </c>
      <c r="AB751" s="265">
        <f t="shared" si="150"/>
        <v>0</v>
      </c>
      <c r="AC751" s="254" t="s">
        <v>4194</v>
      </c>
      <c r="AD751" s="254" t="s">
        <v>4181</v>
      </c>
      <c r="AE751" s="254">
        <f t="shared" si="151"/>
        <v>0</v>
      </c>
      <c r="AF751" s="254" t="s">
        <v>4182</v>
      </c>
      <c r="AG751" s="254" t="s">
        <v>4183</v>
      </c>
      <c r="AH751" s="74" t="str">
        <f t="shared" si="152"/>
        <v>名称：&lt;br&gt;住所：&lt;br&gt;施設分類：&lt;br&gt;TEL：&lt;br&gt;：&lt;br&gt;：&lt;br&gt;：&lt;br&gt;</v>
      </c>
      <c r="AI751" s="255" t="s">
        <v>4184</v>
      </c>
      <c r="AJ751" s="253" t="str">
        <f t="shared" si="144"/>
        <v>FFFFFFFF</v>
      </c>
      <c r="AK751" s="253" t="s">
        <v>4185</v>
      </c>
      <c r="AL751" s="265">
        <f t="shared" si="145"/>
        <v>1</v>
      </c>
      <c r="AM751" s="253" t="s">
        <v>4186</v>
      </c>
      <c r="AN751" s="253" t="s">
        <v>4187</v>
      </c>
      <c r="AO751" s="254">
        <f t="shared" si="148"/>
        <v>0</v>
      </c>
      <c r="AP751" s="253" t="s">
        <v>4188</v>
      </c>
      <c r="AQ751" s="74">
        <f t="shared" si="153"/>
        <v>0</v>
      </c>
      <c r="AR751" s="254" t="s">
        <v>4189</v>
      </c>
      <c r="AS751" s="254" t="s">
        <v>4190</v>
      </c>
      <c r="AT751" s="265">
        <f t="shared" si="154"/>
        <v>0</v>
      </c>
      <c r="AU751" s="254" t="s">
        <v>4191</v>
      </c>
      <c r="AV751" s="265">
        <f t="shared" si="155"/>
        <v>0</v>
      </c>
      <c r="AW751" s="254" t="s">
        <v>4192</v>
      </c>
      <c r="AX751" s="254" t="s">
        <v>4193</v>
      </c>
      <c r="AY751" s="244" t="str">
        <f t="shared" si="149"/>
        <v/>
      </c>
    </row>
    <row r="752" spans="1:51">
      <c r="A752" s="198">
        <v>747</v>
      </c>
      <c r="B752" s="211"/>
      <c r="C752" s="4" t="str">
        <f t="shared" si="146"/>
        <v>名称：&lt;br&gt;住所：&lt;br&gt;施設分類：&lt;br&gt;TEL：&lt;br&gt;：&lt;br&gt;：&lt;br&gt;：&lt;br&gt;</v>
      </c>
      <c r="D752" s="211"/>
      <c r="E752" s="202"/>
      <c r="F752" s="202"/>
      <c r="G752" s="202"/>
      <c r="H752" s="202"/>
      <c r="I752" s="202"/>
      <c r="J752" s="202"/>
      <c r="K752" s="240"/>
      <c r="L752" s="240"/>
      <c r="M752" s="240"/>
      <c r="N752" s="240"/>
      <c r="O752" s="4"/>
      <c r="P752" s="246">
        <v>1</v>
      </c>
      <c r="Q752" s="246"/>
      <c r="R752" s="246" t="str">
        <f t="shared" si="143"/>
        <v>FFFFFFFF</v>
      </c>
      <c r="S752" s="202">
        <v>100</v>
      </c>
      <c r="T752" s="202">
        <v>100</v>
      </c>
      <c r="U752" s="202">
        <v>100</v>
      </c>
      <c r="V752" s="202">
        <v>100</v>
      </c>
      <c r="X752" s="242"/>
      <c r="Z752" s="239">
        <f t="shared" si="147"/>
        <v>1</v>
      </c>
      <c r="AA752" s="253" t="s">
        <v>4179</v>
      </c>
      <c r="AB752" s="265">
        <f t="shared" si="150"/>
        <v>0</v>
      </c>
      <c r="AC752" s="254" t="s">
        <v>4194</v>
      </c>
      <c r="AD752" s="254" t="s">
        <v>4181</v>
      </c>
      <c r="AE752" s="254">
        <f t="shared" si="151"/>
        <v>0</v>
      </c>
      <c r="AF752" s="254" t="s">
        <v>4182</v>
      </c>
      <c r="AG752" s="254" t="s">
        <v>4183</v>
      </c>
      <c r="AH752" s="74" t="str">
        <f t="shared" si="152"/>
        <v>名称：&lt;br&gt;住所：&lt;br&gt;施設分類：&lt;br&gt;TEL：&lt;br&gt;：&lt;br&gt;：&lt;br&gt;：&lt;br&gt;</v>
      </c>
      <c r="AI752" s="255" t="s">
        <v>4184</v>
      </c>
      <c r="AJ752" s="253" t="str">
        <f t="shared" si="144"/>
        <v>FFFFFFFF</v>
      </c>
      <c r="AK752" s="253" t="s">
        <v>4185</v>
      </c>
      <c r="AL752" s="265">
        <f t="shared" si="145"/>
        <v>1</v>
      </c>
      <c r="AM752" s="253" t="s">
        <v>4186</v>
      </c>
      <c r="AN752" s="253" t="s">
        <v>4187</v>
      </c>
      <c r="AO752" s="254">
        <f t="shared" si="148"/>
        <v>0</v>
      </c>
      <c r="AP752" s="253" t="s">
        <v>4188</v>
      </c>
      <c r="AQ752" s="74">
        <f t="shared" si="153"/>
        <v>0</v>
      </c>
      <c r="AR752" s="254" t="s">
        <v>4189</v>
      </c>
      <c r="AS752" s="254" t="s">
        <v>4190</v>
      </c>
      <c r="AT752" s="265">
        <f t="shared" si="154"/>
        <v>0</v>
      </c>
      <c r="AU752" s="254" t="s">
        <v>4191</v>
      </c>
      <c r="AV752" s="265">
        <f t="shared" si="155"/>
        <v>0</v>
      </c>
      <c r="AW752" s="254" t="s">
        <v>4192</v>
      </c>
      <c r="AX752" s="254" t="s">
        <v>4193</v>
      </c>
      <c r="AY752" s="244" t="str">
        <f t="shared" si="149"/>
        <v/>
      </c>
    </row>
    <row r="753" spans="1:51">
      <c r="A753" s="198">
        <v>748</v>
      </c>
      <c r="B753" s="211"/>
      <c r="C753" s="4" t="str">
        <f t="shared" si="146"/>
        <v>名称：&lt;br&gt;住所：&lt;br&gt;施設分類：&lt;br&gt;TEL：&lt;br&gt;：&lt;br&gt;：&lt;br&gt;：&lt;br&gt;</v>
      </c>
      <c r="D753" s="211"/>
      <c r="E753" s="202"/>
      <c r="F753" s="202"/>
      <c r="G753" s="202"/>
      <c r="H753" s="202"/>
      <c r="I753" s="202"/>
      <c r="J753" s="202"/>
      <c r="K753" s="240"/>
      <c r="L753" s="240"/>
      <c r="M753" s="240"/>
      <c r="N753" s="240"/>
      <c r="O753" s="4"/>
      <c r="P753" s="246">
        <v>1</v>
      </c>
      <c r="Q753" s="246"/>
      <c r="R753" s="246" t="str">
        <f t="shared" si="143"/>
        <v>FFFFFFFF</v>
      </c>
      <c r="S753" s="202">
        <v>100</v>
      </c>
      <c r="T753" s="202">
        <v>100</v>
      </c>
      <c r="U753" s="202">
        <v>100</v>
      </c>
      <c r="V753" s="202">
        <v>100</v>
      </c>
      <c r="X753" s="242"/>
      <c r="Z753" s="239">
        <f t="shared" si="147"/>
        <v>1</v>
      </c>
      <c r="AA753" s="253" t="s">
        <v>4179</v>
      </c>
      <c r="AB753" s="265">
        <f t="shared" si="150"/>
        <v>0</v>
      </c>
      <c r="AC753" s="254" t="s">
        <v>4194</v>
      </c>
      <c r="AD753" s="254" t="s">
        <v>4181</v>
      </c>
      <c r="AE753" s="254">
        <f t="shared" si="151"/>
        <v>0</v>
      </c>
      <c r="AF753" s="254" t="s">
        <v>4182</v>
      </c>
      <c r="AG753" s="254" t="s">
        <v>4183</v>
      </c>
      <c r="AH753" s="74" t="str">
        <f t="shared" si="152"/>
        <v>名称：&lt;br&gt;住所：&lt;br&gt;施設分類：&lt;br&gt;TEL：&lt;br&gt;：&lt;br&gt;：&lt;br&gt;：&lt;br&gt;</v>
      </c>
      <c r="AI753" s="255" t="s">
        <v>4184</v>
      </c>
      <c r="AJ753" s="253" t="str">
        <f t="shared" si="144"/>
        <v>FFFFFFFF</v>
      </c>
      <c r="AK753" s="253" t="s">
        <v>4185</v>
      </c>
      <c r="AL753" s="265">
        <f t="shared" si="145"/>
        <v>1</v>
      </c>
      <c r="AM753" s="253" t="s">
        <v>4186</v>
      </c>
      <c r="AN753" s="253" t="s">
        <v>4187</v>
      </c>
      <c r="AO753" s="254">
        <f t="shared" si="148"/>
        <v>0</v>
      </c>
      <c r="AP753" s="253" t="s">
        <v>4188</v>
      </c>
      <c r="AQ753" s="74">
        <f t="shared" si="153"/>
        <v>0</v>
      </c>
      <c r="AR753" s="254" t="s">
        <v>4189</v>
      </c>
      <c r="AS753" s="254" t="s">
        <v>4190</v>
      </c>
      <c r="AT753" s="265">
        <f t="shared" si="154"/>
        <v>0</v>
      </c>
      <c r="AU753" s="254" t="s">
        <v>4191</v>
      </c>
      <c r="AV753" s="265">
        <f t="shared" si="155"/>
        <v>0</v>
      </c>
      <c r="AW753" s="254" t="s">
        <v>4192</v>
      </c>
      <c r="AX753" s="254" t="s">
        <v>4193</v>
      </c>
      <c r="AY753" s="244" t="str">
        <f t="shared" si="149"/>
        <v/>
      </c>
    </row>
    <row r="754" spans="1:51">
      <c r="A754" s="198">
        <v>749</v>
      </c>
      <c r="B754" s="211"/>
      <c r="C754" s="4" t="str">
        <f t="shared" si="146"/>
        <v>名称：&lt;br&gt;住所：&lt;br&gt;施設分類：&lt;br&gt;TEL：&lt;br&gt;：&lt;br&gt;：&lt;br&gt;：&lt;br&gt;</v>
      </c>
      <c r="D754" s="211"/>
      <c r="E754" s="245"/>
      <c r="F754" s="202"/>
      <c r="G754" s="202"/>
      <c r="H754" s="202"/>
      <c r="I754" s="245"/>
      <c r="J754" s="245"/>
      <c r="K754" s="240"/>
      <c r="L754" s="240"/>
      <c r="M754" s="240"/>
      <c r="N754" s="240"/>
      <c r="O754" s="4"/>
      <c r="P754" s="246">
        <v>1</v>
      </c>
      <c r="Q754" s="246"/>
      <c r="R754" s="246" t="str">
        <f t="shared" si="143"/>
        <v>FFFFFFFF</v>
      </c>
      <c r="S754" s="202">
        <v>100</v>
      </c>
      <c r="T754" s="202">
        <v>100</v>
      </c>
      <c r="U754" s="202">
        <v>100</v>
      </c>
      <c r="V754" s="202">
        <v>100</v>
      </c>
      <c r="X754" s="242"/>
      <c r="Z754" s="239">
        <f t="shared" si="147"/>
        <v>1</v>
      </c>
      <c r="AA754" s="253" t="s">
        <v>4179</v>
      </c>
      <c r="AB754" s="265">
        <f t="shared" si="150"/>
        <v>0</v>
      </c>
      <c r="AC754" s="254" t="s">
        <v>4194</v>
      </c>
      <c r="AD754" s="254" t="s">
        <v>4181</v>
      </c>
      <c r="AE754" s="254">
        <f t="shared" si="151"/>
        <v>0</v>
      </c>
      <c r="AF754" s="254" t="s">
        <v>4182</v>
      </c>
      <c r="AG754" s="254" t="s">
        <v>4183</v>
      </c>
      <c r="AH754" s="74" t="str">
        <f t="shared" si="152"/>
        <v>名称：&lt;br&gt;住所：&lt;br&gt;施設分類：&lt;br&gt;TEL：&lt;br&gt;：&lt;br&gt;：&lt;br&gt;：&lt;br&gt;</v>
      </c>
      <c r="AI754" s="255" t="s">
        <v>4184</v>
      </c>
      <c r="AJ754" s="253" t="str">
        <f t="shared" si="144"/>
        <v>FFFFFFFF</v>
      </c>
      <c r="AK754" s="253" t="s">
        <v>4185</v>
      </c>
      <c r="AL754" s="265">
        <f t="shared" si="145"/>
        <v>1</v>
      </c>
      <c r="AM754" s="253" t="s">
        <v>4186</v>
      </c>
      <c r="AN754" s="253" t="s">
        <v>4187</v>
      </c>
      <c r="AO754" s="254">
        <f t="shared" si="148"/>
        <v>0</v>
      </c>
      <c r="AP754" s="253" t="s">
        <v>4188</v>
      </c>
      <c r="AQ754" s="74">
        <f t="shared" si="153"/>
        <v>0</v>
      </c>
      <c r="AR754" s="254" t="s">
        <v>4189</v>
      </c>
      <c r="AS754" s="254" t="s">
        <v>4190</v>
      </c>
      <c r="AT754" s="265">
        <f t="shared" si="154"/>
        <v>0</v>
      </c>
      <c r="AU754" s="254" t="s">
        <v>4191</v>
      </c>
      <c r="AV754" s="265">
        <f t="shared" si="155"/>
        <v>0</v>
      </c>
      <c r="AW754" s="254" t="s">
        <v>4192</v>
      </c>
      <c r="AX754" s="254" t="s">
        <v>4193</v>
      </c>
      <c r="AY754" s="244" t="str">
        <f t="shared" si="149"/>
        <v/>
      </c>
    </row>
    <row r="755" spans="1:51">
      <c r="A755" s="198">
        <v>750</v>
      </c>
      <c r="B755" s="211"/>
      <c r="C755" s="4" t="str">
        <f t="shared" si="146"/>
        <v>名称：&lt;br&gt;住所：&lt;br&gt;施設分類：&lt;br&gt;TEL：&lt;br&gt;：&lt;br&gt;：&lt;br&gt;：&lt;br&gt;</v>
      </c>
      <c r="D755" s="211"/>
      <c r="E755" s="245"/>
      <c r="F755" s="202"/>
      <c r="G755" s="202"/>
      <c r="H755" s="202"/>
      <c r="I755" s="245"/>
      <c r="J755" s="245"/>
      <c r="K755" s="240"/>
      <c r="L755" s="240"/>
      <c r="M755" s="240"/>
      <c r="N755" s="240"/>
      <c r="O755" s="4"/>
      <c r="P755" s="246">
        <v>1</v>
      </c>
      <c r="Q755" s="246"/>
      <c r="R755" s="246" t="str">
        <f t="shared" si="143"/>
        <v>FFFFFFFF</v>
      </c>
      <c r="S755" s="202">
        <v>100</v>
      </c>
      <c r="T755" s="202">
        <v>100</v>
      </c>
      <c r="U755" s="202">
        <v>100</v>
      </c>
      <c r="V755" s="202">
        <v>100</v>
      </c>
      <c r="X755" s="242"/>
      <c r="Z755" s="239">
        <f t="shared" si="147"/>
        <v>1</v>
      </c>
      <c r="AA755" s="253" t="s">
        <v>4179</v>
      </c>
      <c r="AB755" s="265">
        <f t="shared" si="150"/>
        <v>0</v>
      </c>
      <c r="AC755" s="254" t="s">
        <v>4194</v>
      </c>
      <c r="AD755" s="254" t="s">
        <v>4181</v>
      </c>
      <c r="AE755" s="254">
        <f t="shared" si="151"/>
        <v>0</v>
      </c>
      <c r="AF755" s="254" t="s">
        <v>4182</v>
      </c>
      <c r="AG755" s="254" t="s">
        <v>4183</v>
      </c>
      <c r="AH755" s="74" t="str">
        <f t="shared" si="152"/>
        <v>名称：&lt;br&gt;住所：&lt;br&gt;施設分類：&lt;br&gt;TEL：&lt;br&gt;：&lt;br&gt;：&lt;br&gt;：&lt;br&gt;</v>
      </c>
      <c r="AI755" s="255" t="s">
        <v>4184</v>
      </c>
      <c r="AJ755" s="253" t="str">
        <f t="shared" si="144"/>
        <v>FFFFFFFF</v>
      </c>
      <c r="AK755" s="253" t="s">
        <v>4185</v>
      </c>
      <c r="AL755" s="265">
        <f t="shared" si="145"/>
        <v>1</v>
      </c>
      <c r="AM755" s="253" t="s">
        <v>4186</v>
      </c>
      <c r="AN755" s="253" t="s">
        <v>4187</v>
      </c>
      <c r="AO755" s="254">
        <f t="shared" si="148"/>
        <v>0</v>
      </c>
      <c r="AP755" s="253" t="s">
        <v>4188</v>
      </c>
      <c r="AQ755" s="74">
        <f t="shared" si="153"/>
        <v>0</v>
      </c>
      <c r="AR755" s="254" t="s">
        <v>4189</v>
      </c>
      <c r="AS755" s="254" t="s">
        <v>4190</v>
      </c>
      <c r="AT755" s="265">
        <f t="shared" si="154"/>
        <v>0</v>
      </c>
      <c r="AU755" s="254" t="s">
        <v>4191</v>
      </c>
      <c r="AV755" s="265">
        <f t="shared" si="155"/>
        <v>0</v>
      </c>
      <c r="AW755" s="254" t="s">
        <v>4192</v>
      </c>
      <c r="AX755" s="254" t="s">
        <v>4193</v>
      </c>
      <c r="AY755" s="244" t="str">
        <f t="shared" si="149"/>
        <v/>
      </c>
    </row>
    <row r="756" spans="1:51">
      <c r="A756" s="198">
        <v>751</v>
      </c>
      <c r="B756" s="211"/>
      <c r="C756" s="4" t="str">
        <f t="shared" si="146"/>
        <v>名称：&lt;br&gt;住所：&lt;br&gt;施設分類：&lt;br&gt;TEL：&lt;br&gt;：&lt;br&gt;：&lt;br&gt;：&lt;br&gt;</v>
      </c>
      <c r="D756" s="211"/>
      <c r="E756" s="202"/>
      <c r="F756" s="202"/>
      <c r="G756" s="202"/>
      <c r="H756" s="202"/>
      <c r="I756" s="202"/>
      <c r="J756" s="202"/>
      <c r="K756" s="240"/>
      <c r="L756" s="240"/>
      <c r="M756" s="240"/>
      <c r="N756" s="240"/>
      <c r="O756" s="4"/>
      <c r="P756" s="246">
        <v>1</v>
      </c>
      <c r="Q756" s="246"/>
      <c r="R756" s="246" t="str">
        <f t="shared" si="143"/>
        <v>FFFFFFFF</v>
      </c>
      <c r="S756" s="202">
        <v>100</v>
      </c>
      <c r="T756" s="202">
        <v>100</v>
      </c>
      <c r="U756" s="202">
        <v>100</v>
      </c>
      <c r="V756" s="202">
        <v>100</v>
      </c>
      <c r="X756" s="242"/>
      <c r="Z756" s="239">
        <f t="shared" si="147"/>
        <v>1</v>
      </c>
      <c r="AA756" s="253" t="s">
        <v>4179</v>
      </c>
      <c r="AB756" s="265">
        <f t="shared" si="150"/>
        <v>0</v>
      </c>
      <c r="AC756" s="254" t="s">
        <v>4194</v>
      </c>
      <c r="AD756" s="254" t="s">
        <v>4181</v>
      </c>
      <c r="AE756" s="254">
        <f t="shared" si="151"/>
        <v>0</v>
      </c>
      <c r="AF756" s="254" t="s">
        <v>4182</v>
      </c>
      <c r="AG756" s="254" t="s">
        <v>4183</v>
      </c>
      <c r="AH756" s="74" t="str">
        <f t="shared" si="152"/>
        <v>名称：&lt;br&gt;住所：&lt;br&gt;施設分類：&lt;br&gt;TEL：&lt;br&gt;：&lt;br&gt;：&lt;br&gt;：&lt;br&gt;</v>
      </c>
      <c r="AI756" s="255" t="s">
        <v>4184</v>
      </c>
      <c r="AJ756" s="253" t="str">
        <f t="shared" si="144"/>
        <v>FFFFFFFF</v>
      </c>
      <c r="AK756" s="253" t="s">
        <v>4185</v>
      </c>
      <c r="AL756" s="265">
        <f t="shared" si="145"/>
        <v>1</v>
      </c>
      <c r="AM756" s="253" t="s">
        <v>4186</v>
      </c>
      <c r="AN756" s="253" t="s">
        <v>4187</v>
      </c>
      <c r="AO756" s="254">
        <f t="shared" si="148"/>
        <v>0</v>
      </c>
      <c r="AP756" s="253" t="s">
        <v>4188</v>
      </c>
      <c r="AQ756" s="74">
        <f t="shared" si="153"/>
        <v>0</v>
      </c>
      <c r="AR756" s="254" t="s">
        <v>4189</v>
      </c>
      <c r="AS756" s="254" t="s">
        <v>4190</v>
      </c>
      <c r="AT756" s="265">
        <f t="shared" si="154"/>
        <v>0</v>
      </c>
      <c r="AU756" s="254" t="s">
        <v>4191</v>
      </c>
      <c r="AV756" s="265">
        <f t="shared" si="155"/>
        <v>0</v>
      </c>
      <c r="AW756" s="254" t="s">
        <v>4192</v>
      </c>
      <c r="AX756" s="254" t="s">
        <v>4193</v>
      </c>
      <c r="AY756" s="244" t="str">
        <f t="shared" si="149"/>
        <v/>
      </c>
    </row>
    <row r="757" spans="1:51">
      <c r="A757" s="198">
        <v>752</v>
      </c>
      <c r="B757" s="211"/>
      <c r="C757" s="4" t="str">
        <f t="shared" si="146"/>
        <v>名称：&lt;br&gt;住所：&lt;br&gt;施設分類：&lt;br&gt;TEL：&lt;br&gt;：&lt;br&gt;：&lt;br&gt;：&lt;br&gt;</v>
      </c>
      <c r="D757" s="211"/>
      <c r="E757" s="202"/>
      <c r="F757" s="202"/>
      <c r="G757" s="202"/>
      <c r="H757" s="202"/>
      <c r="I757" s="202"/>
      <c r="J757" s="202"/>
      <c r="K757" s="240"/>
      <c r="L757" s="240"/>
      <c r="M757" s="240"/>
      <c r="N757" s="240"/>
      <c r="O757" s="4"/>
      <c r="P757" s="246">
        <v>1</v>
      </c>
      <c r="Q757" s="246"/>
      <c r="R757" s="246" t="str">
        <f t="shared" si="143"/>
        <v>FFFFFFFF</v>
      </c>
      <c r="S757" s="202">
        <v>100</v>
      </c>
      <c r="T757" s="202">
        <v>100</v>
      </c>
      <c r="U757" s="202">
        <v>100</v>
      </c>
      <c r="V757" s="202">
        <v>100</v>
      </c>
      <c r="X757" s="242"/>
      <c r="Z757" s="239">
        <f t="shared" si="147"/>
        <v>1</v>
      </c>
      <c r="AA757" s="253" t="s">
        <v>4179</v>
      </c>
      <c r="AB757" s="265">
        <f t="shared" si="150"/>
        <v>0</v>
      </c>
      <c r="AC757" s="254" t="s">
        <v>4194</v>
      </c>
      <c r="AD757" s="254" t="s">
        <v>4181</v>
      </c>
      <c r="AE757" s="254">
        <f t="shared" si="151"/>
        <v>0</v>
      </c>
      <c r="AF757" s="254" t="s">
        <v>4182</v>
      </c>
      <c r="AG757" s="254" t="s">
        <v>4183</v>
      </c>
      <c r="AH757" s="74" t="str">
        <f t="shared" si="152"/>
        <v>名称：&lt;br&gt;住所：&lt;br&gt;施設分類：&lt;br&gt;TEL：&lt;br&gt;：&lt;br&gt;：&lt;br&gt;：&lt;br&gt;</v>
      </c>
      <c r="AI757" s="255" t="s">
        <v>4184</v>
      </c>
      <c r="AJ757" s="253" t="str">
        <f t="shared" si="144"/>
        <v>FFFFFFFF</v>
      </c>
      <c r="AK757" s="253" t="s">
        <v>4185</v>
      </c>
      <c r="AL757" s="265">
        <f t="shared" si="145"/>
        <v>1</v>
      </c>
      <c r="AM757" s="253" t="s">
        <v>4186</v>
      </c>
      <c r="AN757" s="253" t="s">
        <v>4187</v>
      </c>
      <c r="AO757" s="254">
        <f t="shared" si="148"/>
        <v>0</v>
      </c>
      <c r="AP757" s="253" t="s">
        <v>4188</v>
      </c>
      <c r="AQ757" s="74">
        <f t="shared" si="153"/>
        <v>0</v>
      </c>
      <c r="AR757" s="254" t="s">
        <v>4189</v>
      </c>
      <c r="AS757" s="254" t="s">
        <v>4190</v>
      </c>
      <c r="AT757" s="265">
        <f t="shared" si="154"/>
        <v>0</v>
      </c>
      <c r="AU757" s="254" t="s">
        <v>4191</v>
      </c>
      <c r="AV757" s="265">
        <f t="shared" si="155"/>
        <v>0</v>
      </c>
      <c r="AW757" s="254" t="s">
        <v>4192</v>
      </c>
      <c r="AX757" s="254" t="s">
        <v>4193</v>
      </c>
      <c r="AY757" s="244" t="str">
        <f t="shared" si="149"/>
        <v/>
      </c>
    </row>
    <row r="758" spans="1:51">
      <c r="A758" s="198">
        <v>753</v>
      </c>
      <c r="B758" s="211"/>
      <c r="C758" s="4" t="str">
        <f t="shared" si="146"/>
        <v>名称：&lt;br&gt;住所：&lt;br&gt;施設分類：&lt;br&gt;TEL：&lt;br&gt;：&lt;br&gt;：&lt;br&gt;：&lt;br&gt;</v>
      </c>
      <c r="D758" s="211"/>
      <c r="E758" s="202"/>
      <c r="F758" s="202"/>
      <c r="G758" s="202"/>
      <c r="H758" s="202"/>
      <c r="I758" s="202"/>
      <c r="J758" s="202"/>
      <c r="K758" s="240"/>
      <c r="L758" s="240"/>
      <c r="M758" s="240"/>
      <c r="N758" s="240"/>
      <c r="O758" s="4"/>
      <c r="P758" s="246">
        <v>1</v>
      </c>
      <c r="Q758" s="246"/>
      <c r="R758" s="246" t="str">
        <f t="shared" si="143"/>
        <v>FFFFFFFF</v>
      </c>
      <c r="S758" s="202">
        <v>100</v>
      </c>
      <c r="T758" s="202">
        <v>100</v>
      </c>
      <c r="U758" s="202">
        <v>100</v>
      </c>
      <c r="V758" s="202">
        <v>100</v>
      </c>
      <c r="X758" s="242"/>
      <c r="Z758" s="239">
        <f t="shared" si="147"/>
        <v>1</v>
      </c>
      <c r="AA758" s="253" t="s">
        <v>4179</v>
      </c>
      <c r="AB758" s="265">
        <f t="shared" si="150"/>
        <v>0</v>
      </c>
      <c r="AC758" s="254" t="s">
        <v>4194</v>
      </c>
      <c r="AD758" s="254" t="s">
        <v>4181</v>
      </c>
      <c r="AE758" s="254">
        <f t="shared" si="151"/>
        <v>0</v>
      </c>
      <c r="AF758" s="254" t="s">
        <v>4182</v>
      </c>
      <c r="AG758" s="254" t="s">
        <v>4183</v>
      </c>
      <c r="AH758" s="74" t="str">
        <f t="shared" si="152"/>
        <v>名称：&lt;br&gt;住所：&lt;br&gt;施設分類：&lt;br&gt;TEL：&lt;br&gt;：&lt;br&gt;：&lt;br&gt;：&lt;br&gt;</v>
      </c>
      <c r="AI758" s="255" t="s">
        <v>4184</v>
      </c>
      <c r="AJ758" s="253" t="str">
        <f t="shared" si="144"/>
        <v>FFFFFFFF</v>
      </c>
      <c r="AK758" s="253" t="s">
        <v>4185</v>
      </c>
      <c r="AL758" s="265">
        <f t="shared" si="145"/>
        <v>1</v>
      </c>
      <c r="AM758" s="253" t="s">
        <v>4186</v>
      </c>
      <c r="AN758" s="253" t="s">
        <v>4187</v>
      </c>
      <c r="AO758" s="254">
        <f t="shared" si="148"/>
        <v>0</v>
      </c>
      <c r="AP758" s="253" t="s">
        <v>4188</v>
      </c>
      <c r="AQ758" s="74">
        <f t="shared" si="153"/>
        <v>0</v>
      </c>
      <c r="AR758" s="254" t="s">
        <v>4189</v>
      </c>
      <c r="AS758" s="254" t="s">
        <v>4190</v>
      </c>
      <c r="AT758" s="265">
        <f t="shared" si="154"/>
        <v>0</v>
      </c>
      <c r="AU758" s="254" t="s">
        <v>4191</v>
      </c>
      <c r="AV758" s="265">
        <f t="shared" si="155"/>
        <v>0</v>
      </c>
      <c r="AW758" s="254" t="s">
        <v>4192</v>
      </c>
      <c r="AX758" s="254" t="s">
        <v>4193</v>
      </c>
      <c r="AY758" s="244" t="str">
        <f t="shared" si="149"/>
        <v/>
      </c>
    </row>
    <row r="759" spans="1:51">
      <c r="A759" s="198">
        <v>754</v>
      </c>
      <c r="B759" s="211"/>
      <c r="C759" s="4" t="str">
        <f t="shared" si="146"/>
        <v>名称：&lt;br&gt;住所：&lt;br&gt;施設分類：&lt;br&gt;TEL：&lt;br&gt;：&lt;br&gt;：&lt;br&gt;：&lt;br&gt;</v>
      </c>
      <c r="D759" s="211"/>
      <c r="E759" s="202"/>
      <c r="F759" s="202"/>
      <c r="G759" s="202"/>
      <c r="H759" s="202"/>
      <c r="I759" s="202"/>
      <c r="J759" s="202"/>
      <c r="K759" s="240"/>
      <c r="L759" s="240"/>
      <c r="M759" s="240"/>
      <c r="N759" s="240"/>
      <c r="O759" s="4"/>
      <c r="P759" s="246">
        <v>1</v>
      </c>
      <c r="Q759" s="246"/>
      <c r="R759" s="246" t="str">
        <f t="shared" si="143"/>
        <v>FFFFFFFF</v>
      </c>
      <c r="S759" s="202">
        <v>100</v>
      </c>
      <c r="T759" s="202">
        <v>100</v>
      </c>
      <c r="U759" s="202">
        <v>100</v>
      </c>
      <c r="V759" s="202">
        <v>100</v>
      </c>
      <c r="X759" s="242"/>
      <c r="Z759" s="239">
        <f t="shared" si="147"/>
        <v>1</v>
      </c>
      <c r="AA759" s="253" t="s">
        <v>4179</v>
      </c>
      <c r="AB759" s="265">
        <f t="shared" si="150"/>
        <v>0</v>
      </c>
      <c r="AC759" s="254" t="s">
        <v>4194</v>
      </c>
      <c r="AD759" s="254" t="s">
        <v>4181</v>
      </c>
      <c r="AE759" s="254">
        <f t="shared" si="151"/>
        <v>0</v>
      </c>
      <c r="AF759" s="254" t="s">
        <v>4182</v>
      </c>
      <c r="AG759" s="254" t="s">
        <v>4183</v>
      </c>
      <c r="AH759" s="74" t="str">
        <f t="shared" si="152"/>
        <v>名称：&lt;br&gt;住所：&lt;br&gt;施設分類：&lt;br&gt;TEL：&lt;br&gt;：&lt;br&gt;：&lt;br&gt;：&lt;br&gt;</v>
      </c>
      <c r="AI759" s="255" t="s">
        <v>4184</v>
      </c>
      <c r="AJ759" s="253" t="str">
        <f t="shared" si="144"/>
        <v>FFFFFFFF</v>
      </c>
      <c r="AK759" s="253" t="s">
        <v>4185</v>
      </c>
      <c r="AL759" s="265">
        <f t="shared" si="145"/>
        <v>1</v>
      </c>
      <c r="AM759" s="253" t="s">
        <v>4186</v>
      </c>
      <c r="AN759" s="253" t="s">
        <v>4187</v>
      </c>
      <c r="AO759" s="254">
        <f t="shared" si="148"/>
        <v>0</v>
      </c>
      <c r="AP759" s="253" t="s">
        <v>4188</v>
      </c>
      <c r="AQ759" s="74">
        <f t="shared" si="153"/>
        <v>0</v>
      </c>
      <c r="AR759" s="254" t="s">
        <v>4189</v>
      </c>
      <c r="AS759" s="254" t="s">
        <v>4190</v>
      </c>
      <c r="AT759" s="265">
        <f t="shared" si="154"/>
        <v>0</v>
      </c>
      <c r="AU759" s="254" t="s">
        <v>4191</v>
      </c>
      <c r="AV759" s="265">
        <f t="shared" si="155"/>
        <v>0</v>
      </c>
      <c r="AW759" s="254" t="s">
        <v>4192</v>
      </c>
      <c r="AX759" s="254" t="s">
        <v>4193</v>
      </c>
      <c r="AY759" s="244" t="str">
        <f t="shared" si="149"/>
        <v/>
      </c>
    </row>
    <row r="760" spans="1:51">
      <c r="A760" s="198">
        <v>755</v>
      </c>
      <c r="B760" s="211"/>
      <c r="C760" s="4" t="str">
        <f t="shared" si="146"/>
        <v>名称：&lt;br&gt;住所：&lt;br&gt;施設分類：&lt;br&gt;TEL：&lt;br&gt;：&lt;br&gt;：&lt;br&gt;：&lt;br&gt;</v>
      </c>
      <c r="D760" s="211"/>
      <c r="E760" s="245"/>
      <c r="F760" s="202"/>
      <c r="G760" s="202"/>
      <c r="H760" s="202"/>
      <c r="I760" s="245"/>
      <c r="J760" s="245"/>
      <c r="K760" s="240"/>
      <c r="L760" s="240"/>
      <c r="M760" s="240"/>
      <c r="N760" s="240"/>
      <c r="O760" s="4"/>
      <c r="P760" s="246">
        <v>1</v>
      </c>
      <c r="Q760" s="246"/>
      <c r="R760" s="246" t="str">
        <f t="shared" si="143"/>
        <v>FFFFFFFF</v>
      </c>
      <c r="S760" s="202">
        <v>100</v>
      </c>
      <c r="T760" s="202">
        <v>100</v>
      </c>
      <c r="U760" s="202">
        <v>100</v>
      </c>
      <c r="V760" s="202">
        <v>100</v>
      </c>
      <c r="X760" s="242"/>
      <c r="Z760" s="239">
        <f t="shared" si="147"/>
        <v>1</v>
      </c>
      <c r="AA760" s="253" t="s">
        <v>4179</v>
      </c>
      <c r="AB760" s="265">
        <f t="shared" si="150"/>
        <v>0</v>
      </c>
      <c r="AC760" s="254" t="s">
        <v>4194</v>
      </c>
      <c r="AD760" s="254" t="s">
        <v>4181</v>
      </c>
      <c r="AE760" s="254">
        <f t="shared" si="151"/>
        <v>0</v>
      </c>
      <c r="AF760" s="254" t="s">
        <v>4182</v>
      </c>
      <c r="AG760" s="254" t="s">
        <v>4183</v>
      </c>
      <c r="AH760" s="74" t="str">
        <f t="shared" si="152"/>
        <v>名称：&lt;br&gt;住所：&lt;br&gt;施設分類：&lt;br&gt;TEL：&lt;br&gt;：&lt;br&gt;：&lt;br&gt;：&lt;br&gt;</v>
      </c>
      <c r="AI760" s="255" t="s">
        <v>4184</v>
      </c>
      <c r="AJ760" s="253" t="str">
        <f t="shared" si="144"/>
        <v>FFFFFFFF</v>
      </c>
      <c r="AK760" s="253" t="s">
        <v>4185</v>
      </c>
      <c r="AL760" s="265">
        <f t="shared" si="145"/>
        <v>1</v>
      </c>
      <c r="AM760" s="253" t="s">
        <v>4186</v>
      </c>
      <c r="AN760" s="253" t="s">
        <v>4187</v>
      </c>
      <c r="AO760" s="254">
        <f t="shared" si="148"/>
        <v>0</v>
      </c>
      <c r="AP760" s="253" t="s">
        <v>4188</v>
      </c>
      <c r="AQ760" s="74">
        <f t="shared" si="153"/>
        <v>0</v>
      </c>
      <c r="AR760" s="254" t="s">
        <v>4189</v>
      </c>
      <c r="AS760" s="254" t="s">
        <v>4190</v>
      </c>
      <c r="AT760" s="265">
        <f t="shared" si="154"/>
        <v>0</v>
      </c>
      <c r="AU760" s="254" t="s">
        <v>4191</v>
      </c>
      <c r="AV760" s="265">
        <f t="shared" si="155"/>
        <v>0</v>
      </c>
      <c r="AW760" s="254" t="s">
        <v>4192</v>
      </c>
      <c r="AX760" s="254" t="s">
        <v>4193</v>
      </c>
      <c r="AY760" s="244" t="str">
        <f t="shared" si="149"/>
        <v/>
      </c>
    </row>
    <row r="761" spans="1:51">
      <c r="A761" s="198">
        <v>756</v>
      </c>
      <c r="B761" s="211"/>
      <c r="C761" s="4" t="str">
        <f t="shared" si="146"/>
        <v>名称：&lt;br&gt;住所：&lt;br&gt;施設分類：&lt;br&gt;TEL：&lt;br&gt;：&lt;br&gt;：&lt;br&gt;：&lt;br&gt;</v>
      </c>
      <c r="D761" s="211"/>
      <c r="E761" s="245"/>
      <c r="F761" s="202"/>
      <c r="G761" s="202"/>
      <c r="H761" s="202"/>
      <c r="I761" s="245"/>
      <c r="J761" s="245"/>
      <c r="K761" s="240"/>
      <c r="L761" s="240"/>
      <c r="M761" s="240"/>
      <c r="N761" s="240"/>
      <c r="O761" s="4"/>
      <c r="P761" s="246">
        <v>1</v>
      </c>
      <c r="Q761" s="246"/>
      <c r="R761" s="246" t="str">
        <f t="shared" si="143"/>
        <v>FFFFFFFF</v>
      </c>
      <c r="S761" s="202">
        <v>100</v>
      </c>
      <c r="T761" s="202">
        <v>100</v>
      </c>
      <c r="U761" s="202">
        <v>100</v>
      </c>
      <c r="V761" s="202">
        <v>100</v>
      </c>
      <c r="X761" s="242"/>
      <c r="Z761" s="239">
        <f t="shared" si="147"/>
        <v>1</v>
      </c>
      <c r="AA761" s="253" t="s">
        <v>4179</v>
      </c>
      <c r="AB761" s="265">
        <f t="shared" si="150"/>
        <v>0</v>
      </c>
      <c r="AC761" s="254" t="s">
        <v>4194</v>
      </c>
      <c r="AD761" s="254" t="s">
        <v>4181</v>
      </c>
      <c r="AE761" s="254">
        <f t="shared" si="151"/>
        <v>0</v>
      </c>
      <c r="AF761" s="254" t="s">
        <v>4182</v>
      </c>
      <c r="AG761" s="254" t="s">
        <v>4183</v>
      </c>
      <c r="AH761" s="74" t="str">
        <f t="shared" si="152"/>
        <v>名称：&lt;br&gt;住所：&lt;br&gt;施設分類：&lt;br&gt;TEL：&lt;br&gt;：&lt;br&gt;：&lt;br&gt;：&lt;br&gt;</v>
      </c>
      <c r="AI761" s="255" t="s">
        <v>4184</v>
      </c>
      <c r="AJ761" s="253" t="str">
        <f t="shared" si="144"/>
        <v>FFFFFFFF</v>
      </c>
      <c r="AK761" s="253" t="s">
        <v>4185</v>
      </c>
      <c r="AL761" s="265">
        <f t="shared" si="145"/>
        <v>1</v>
      </c>
      <c r="AM761" s="253" t="s">
        <v>4186</v>
      </c>
      <c r="AN761" s="253" t="s">
        <v>4187</v>
      </c>
      <c r="AO761" s="254">
        <f t="shared" si="148"/>
        <v>0</v>
      </c>
      <c r="AP761" s="253" t="s">
        <v>4188</v>
      </c>
      <c r="AQ761" s="74">
        <f t="shared" si="153"/>
        <v>0</v>
      </c>
      <c r="AR761" s="254" t="s">
        <v>4189</v>
      </c>
      <c r="AS761" s="254" t="s">
        <v>4190</v>
      </c>
      <c r="AT761" s="265">
        <f t="shared" si="154"/>
        <v>0</v>
      </c>
      <c r="AU761" s="254" t="s">
        <v>4191</v>
      </c>
      <c r="AV761" s="265">
        <f t="shared" si="155"/>
        <v>0</v>
      </c>
      <c r="AW761" s="254" t="s">
        <v>4192</v>
      </c>
      <c r="AX761" s="254" t="s">
        <v>4193</v>
      </c>
      <c r="AY761" s="244" t="str">
        <f t="shared" si="149"/>
        <v/>
      </c>
    </row>
    <row r="762" spans="1:51">
      <c r="A762" s="198">
        <v>757</v>
      </c>
      <c r="B762" s="211"/>
      <c r="C762" s="4" t="str">
        <f t="shared" si="146"/>
        <v>名称：&lt;br&gt;住所：&lt;br&gt;施設分類：&lt;br&gt;TEL：&lt;br&gt;：&lt;br&gt;：&lt;br&gt;：&lt;br&gt;</v>
      </c>
      <c r="D762" s="211"/>
      <c r="E762" s="202"/>
      <c r="F762" s="202"/>
      <c r="G762" s="202"/>
      <c r="H762" s="202"/>
      <c r="I762" s="202"/>
      <c r="J762" s="202"/>
      <c r="K762" s="240"/>
      <c r="L762" s="240"/>
      <c r="M762" s="240"/>
      <c r="N762" s="240"/>
      <c r="O762" s="4"/>
      <c r="P762" s="246">
        <v>1</v>
      </c>
      <c r="Q762" s="246"/>
      <c r="R762" s="246" t="str">
        <f t="shared" si="143"/>
        <v>FFFFFFFF</v>
      </c>
      <c r="S762" s="202">
        <v>100</v>
      </c>
      <c r="T762" s="202">
        <v>100</v>
      </c>
      <c r="U762" s="202">
        <v>100</v>
      </c>
      <c r="V762" s="202">
        <v>100</v>
      </c>
      <c r="X762" s="242"/>
      <c r="Z762" s="239">
        <f t="shared" si="147"/>
        <v>1</v>
      </c>
      <c r="AA762" s="253" t="s">
        <v>4179</v>
      </c>
      <c r="AB762" s="265">
        <f t="shared" si="150"/>
        <v>0</v>
      </c>
      <c r="AC762" s="254" t="s">
        <v>4194</v>
      </c>
      <c r="AD762" s="254" t="s">
        <v>4181</v>
      </c>
      <c r="AE762" s="254">
        <f t="shared" si="151"/>
        <v>0</v>
      </c>
      <c r="AF762" s="254" t="s">
        <v>4182</v>
      </c>
      <c r="AG762" s="254" t="s">
        <v>4183</v>
      </c>
      <c r="AH762" s="74" t="str">
        <f t="shared" si="152"/>
        <v>名称：&lt;br&gt;住所：&lt;br&gt;施設分類：&lt;br&gt;TEL：&lt;br&gt;：&lt;br&gt;：&lt;br&gt;：&lt;br&gt;</v>
      </c>
      <c r="AI762" s="255" t="s">
        <v>4184</v>
      </c>
      <c r="AJ762" s="253" t="str">
        <f t="shared" si="144"/>
        <v>FFFFFFFF</v>
      </c>
      <c r="AK762" s="253" t="s">
        <v>4185</v>
      </c>
      <c r="AL762" s="265">
        <f t="shared" si="145"/>
        <v>1</v>
      </c>
      <c r="AM762" s="253" t="s">
        <v>4186</v>
      </c>
      <c r="AN762" s="253" t="s">
        <v>4187</v>
      </c>
      <c r="AO762" s="254">
        <f t="shared" si="148"/>
        <v>0</v>
      </c>
      <c r="AP762" s="253" t="s">
        <v>4188</v>
      </c>
      <c r="AQ762" s="74">
        <f t="shared" si="153"/>
        <v>0</v>
      </c>
      <c r="AR762" s="254" t="s">
        <v>4189</v>
      </c>
      <c r="AS762" s="254" t="s">
        <v>4190</v>
      </c>
      <c r="AT762" s="265">
        <f t="shared" si="154"/>
        <v>0</v>
      </c>
      <c r="AU762" s="254" t="s">
        <v>4191</v>
      </c>
      <c r="AV762" s="265">
        <f t="shared" si="155"/>
        <v>0</v>
      </c>
      <c r="AW762" s="254" t="s">
        <v>4192</v>
      </c>
      <c r="AX762" s="254" t="s">
        <v>4193</v>
      </c>
      <c r="AY762" s="244" t="str">
        <f t="shared" si="149"/>
        <v/>
      </c>
    </row>
    <row r="763" spans="1:51">
      <c r="A763" s="198">
        <v>758</v>
      </c>
      <c r="B763" s="211"/>
      <c r="C763" s="4" t="str">
        <f t="shared" si="146"/>
        <v>名称：&lt;br&gt;住所：&lt;br&gt;施設分類：&lt;br&gt;TEL：&lt;br&gt;：&lt;br&gt;：&lt;br&gt;：&lt;br&gt;</v>
      </c>
      <c r="D763" s="211"/>
      <c r="E763" s="202"/>
      <c r="F763" s="202"/>
      <c r="G763" s="202"/>
      <c r="H763" s="202"/>
      <c r="I763" s="202"/>
      <c r="J763" s="202"/>
      <c r="K763" s="240"/>
      <c r="L763" s="240"/>
      <c r="M763" s="240"/>
      <c r="N763" s="240"/>
      <c r="O763" s="4"/>
      <c r="P763" s="246">
        <v>1</v>
      </c>
      <c r="Q763" s="246"/>
      <c r="R763" s="246" t="str">
        <f t="shared" si="143"/>
        <v>FFFFFFFF</v>
      </c>
      <c r="S763" s="202">
        <v>100</v>
      </c>
      <c r="T763" s="202">
        <v>100</v>
      </c>
      <c r="U763" s="202">
        <v>100</v>
      </c>
      <c r="V763" s="202">
        <v>100</v>
      </c>
      <c r="X763" s="242"/>
      <c r="Z763" s="239">
        <f t="shared" si="147"/>
        <v>1</v>
      </c>
      <c r="AA763" s="253" t="s">
        <v>4179</v>
      </c>
      <c r="AB763" s="265">
        <f t="shared" si="150"/>
        <v>0</v>
      </c>
      <c r="AC763" s="254" t="s">
        <v>4194</v>
      </c>
      <c r="AD763" s="254" t="s">
        <v>4181</v>
      </c>
      <c r="AE763" s="254">
        <f t="shared" si="151"/>
        <v>0</v>
      </c>
      <c r="AF763" s="254" t="s">
        <v>4182</v>
      </c>
      <c r="AG763" s="254" t="s">
        <v>4183</v>
      </c>
      <c r="AH763" s="74" t="str">
        <f t="shared" si="152"/>
        <v>名称：&lt;br&gt;住所：&lt;br&gt;施設分類：&lt;br&gt;TEL：&lt;br&gt;：&lt;br&gt;：&lt;br&gt;：&lt;br&gt;</v>
      </c>
      <c r="AI763" s="255" t="s">
        <v>4184</v>
      </c>
      <c r="AJ763" s="253" t="str">
        <f t="shared" si="144"/>
        <v>FFFFFFFF</v>
      </c>
      <c r="AK763" s="253" t="s">
        <v>4185</v>
      </c>
      <c r="AL763" s="265">
        <f t="shared" si="145"/>
        <v>1</v>
      </c>
      <c r="AM763" s="253" t="s">
        <v>4186</v>
      </c>
      <c r="AN763" s="253" t="s">
        <v>4187</v>
      </c>
      <c r="AO763" s="254">
        <f t="shared" si="148"/>
        <v>0</v>
      </c>
      <c r="AP763" s="253" t="s">
        <v>4188</v>
      </c>
      <c r="AQ763" s="74">
        <f t="shared" si="153"/>
        <v>0</v>
      </c>
      <c r="AR763" s="254" t="s">
        <v>4189</v>
      </c>
      <c r="AS763" s="254" t="s">
        <v>4190</v>
      </c>
      <c r="AT763" s="265">
        <f t="shared" si="154"/>
        <v>0</v>
      </c>
      <c r="AU763" s="254" t="s">
        <v>4191</v>
      </c>
      <c r="AV763" s="265">
        <f t="shared" si="155"/>
        <v>0</v>
      </c>
      <c r="AW763" s="254" t="s">
        <v>4192</v>
      </c>
      <c r="AX763" s="254" t="s">
        <v>4193</v>
      </c>
      <c r="AY763" s="244" t="str">
        <f t="shared" si="149"/>
        <v/>
      </c>
    </row>
    <row r="764" spans="1:51">
      <c r="A764" s="198">
        <v>759</v>
      </c>
      <c r="B764" s="211"/>
      <c r="C764" s="4" t="str">
        <f t="shared" si="146"/>
        <v>名称：&lt;br&gt;住所：&lt;br&gt;施設分類：&lt;br&gt;TEL：&lt;br&gt;：&lt;br&gt;：&lt;br&gt;：&lt;br&gt;</v>
      </c>
      <c r="D764" s="211"/>
      <c r="E764" s="202"/>
      <c r="F764" s="202"/>
      <c r="G764" s="202"/>
      <c r="H764" s="202"/>
      <c r="I764" s="202"/>
      <c r="J764" s="202"/>
      <c r="K764" s="240"/>
      <c r="L764" s="240"/>
      <c r="M764" s="240"/>
      <c r="N764" s="240"/>
      <c r="O764" s="4"/>
      <c r="P764" s="246">
        <v>1</v>
      </c>
      <c r="Q764" s="246"/>
      <c r="R764" s="246" t="str">
        <f t="shared" si="143"/>
        <v>FFFFFFFF</v>
      </c>
      <c r="S764" s="202">
        <v>100</v>
      </c>
      <c r="T764" s="202">
        <v>100</v>
      </c>
      <c r="U764" s="202">
        <v>100</v>
      </c>
      <c r="V764" s="202">
        <v>100</v>
      </c>
      <c r="X764" s="242"/>
      <c r="Z764" s="239">
        <f t="shared" si="147"/>
        <v>1</v>
      </c>
      <c r="AA764" s="253" t="s">
        <v>4179</v>
      </c>
      <c r="AB764" s="265">
        <f t="shared" si="150"/>
        <v>0</v>
      </c>
      <c r="AC764" s="254" t="s">
        <v>4194</v>
      </c>
      <c r="AD764" s="254" t="s">
        <v>4181</v>
      </c>
      <c r="AE764" s="254">
        <f t="shared" si="151"/>
        <v>0</v>
      </c>
      <c r="AF764" s="254" t="s">
        <v>4182</v>
      </c>
      <c r="AG764" s="254" t="s">
        <v>4183</v>
      </c>
      <c r="AH764" s="74" t="str">
        <f t="shared" si="152"/>
        <v>名称：&lt;br&gt;住所：&lt;br&gt;施設分類：&lt;br&gt;TEL：&lt;br&gt;：&lt;br&gt;：&lt;br&gt;：&lt;br&gt;</v>
      </c>
      <c r="AI764" s="255" t="s">
        <v>4184</v>
      </c>
      <c r="AJ764" s="253" t="str">
        <f t="shared" si="144"/>
        <v>FFFFFFFF</v>
      </c>
      <c r="AK764" s="253" t="s">
        <v>4185</v>
      </c>
      <c r="AL764" s="265">
        <f t="shared" si="145"/>
        <v>1</v>
      </c>
      <c r="AM764" s="253" t="s">
        <v>4186</v>
      </c>
      <c r="AN764" s="253" t="s">
        <v>4187</v>
      </c>
      <c r="AO764" s="254">
        <f t="shared" si="148"/>
        <v>0</v>
      </c>
      <c r="AP764" s="253" t="s">
        <v>4188</v>
      </c>
      <c r="AQ764" s="74">
        <f t="shared" si="153"/>
        <v>0</v>
      </c>
      <c r="AR764" s="254" t="s">
        <v>4189</v>
      </c>
      <c r="AS764" s="254" t="s">
        <v>4190</v>
      </c>
      <c r="AT764" s="265">
        <f t="shared" si="154"/>
        <v>0</v>
      </c>
      <c r="AU764" s="254" t="s">
        <v>4191</v>
      </c>
      <c r="AV764" s="265">
        <f t="shared" si="155"/>
        <v>0</v>
      </c>
      <c r="AW764" s="254" t="s">
        <v>4192</v>
      </c>
      <c r="AX764" s="254" t="s">
        <v>4193</v>
      </c>
      <c r="AY764" s="244" t="str">
        <f t="shared" si="149"/>
        <v/>
      </c>
    </row>
    <row r="765" spans="1:51">
      <c r="A765" s="198">
        <v>760</v>
      </c>
      <c r="B765" s="211"/>
      <c r="C765" s="4" t="str">
        <f t="shared" si="146"/>
        <v>名称：&lt;br&gt;住所：&lt;br&gt;施設分類：&lt;br&gt;TEL：&lt;br&gt;：&lt;br&gt;：&lt;br&gt;：&lt;br&gt;</v>
      </c>
      <c r="D765" s="211"/>
      <c r="E765" s="202"/>
      <c r="F765" s="202"/>
      <c r="G765" s="202"/>
      <c r="H765" s="202"/>
      <c r="I765" s="202"/>
      <c r="J765" s="202"/>
      <c r="K765" s="240"/>
      <c r="L765" s="240"/>
      <c r="M765" s="240"/>
      <c r="N765" s="240"/>
      <c r="O765" s="4"/>
      <c r="P765" s="246">
        <v>1</v>
      </c>
      <c r="Q765" s="246"/>
      <c r="R765" s="246" t="str">
        <f t="shared" si="143"/>
        <v>FFFFFFFF</v>
      </c>
      <c r="S765" s="202">
        <v>100</v>
      </c>
      <c r="T765" s="202">
        <v>100</v>
      </c>
      <c r="U765" s="202">
        <v>100</v>
      </c>
      <c r="V765" s="202">
        <v>100</v>
      </c>
      <c r="X765" s="242"/>
      <c r="Z765" s="239">
        <f t="shared" si="147"/>
        <v>1</v>
      </c>
      <c r="AA765" s="253" t="s">
        <v>4179</v>
      </c>
      <c r="AB765" s="265">
        <f t="shared" si="150"/>
        <v>0</v>
      </c>
      <c r="AC765" s="254" t="s">
        <v>4194</v>
      </c>
      <c r="AD765" s="254" t="s">
        <v>4181</v>
      </c>
      <c r="AE765" s="254">
        <f t="shared" si="151"/>
        <v>0</v>
      </c>
      <c r="AF765" s="254" t="s">
        <v>4182</v>
      </c>
      <c r="AG765" s="254" t="s">
        <v>4183</v>
      </c>
      <c r="AH765" s="74" t="str">
        <f t="shared" si="152"/>
        <v>名称：&lt;br&gt;住所：&lt;br&gt;施設分類：&lt;br&gt;TEL：&lt;br&gt;：&lt;br&gt;：&lt;br&gt;：&lt;br&gt;</v>
      </c>
      <c r="AI765" s="255" t="s">
        <v>4184</v>
      </c>
      <c r="AJ765" s="253" t="str">
        <f t="shared" si="144"/>
        <v>FFFFFFFF</v>
      </c>
      <c r="AK765" s="253" t="s">
        <v>4185</v>
      </c>
      <c r="AL765" s="265">
        <f t="shared" si="145"/>
        <v>1</v>
      </c>
      <c r="AM765" s="253" t="s">
        <v>4186</v>
      </c>
      <c r="AN765" s="253" t="s">
        <v>4187</v>
      </c>
      <c r="AO765" s="254">
        <f t="shared" si="148"/>
        <v>0</v>
      </c>
      <c r="AP765" s="253" t="s">
        <v>4188</v>
      </c>
      <c r="AQ765" s="74">
        <f t="shared" si="153"/>
        <v>0</v>
      </c>
      <c r="AR765" s="254" t="s">
        <v>4189</v>
      </c>
      <c r="AS765" s="254" t="s">
        <v>4190</v>
      </c>
      <c r="AT765" s="265">
        <f t="shared" si="154"/>
        <v>0</v>
      </c>
      <c r="AU765" s="254" t="s">
        <v>4191</v>
      </c>
      <c r="AV765" s="265">
        <f t="shared" si="155"/>
        <v>0</v>
      </c>
      <c r="AW765" s="254" t="s">
        <v>4192</v>
      </c>
      <c r="AX765" s="254" t="s">
        <v>4193</v>
      </c>
      <c r="AY765" s="244" t="str">
        <f t="shared" si="149"/>
        <v/>
      </c>
    </row>
    <row r="766" spans="1:51">
      <c r="A766" s="198">
        <v>761</v>
      </c>
      <c r="B766" s="211"/>
      <c r="C766" s="4" t="str">
        <f t="shared" si="146"/>
        <v>名称：&lt;br&gt;住所：&lt;br&gt;施設分類：&lt;br&gt;TEL：&lt;br&gt;：&lt;br&gt;：&lt;br&gt;：&lt;br&gt;</v>
      </c>
      <c r="D766" s="211"/>
      <c r="E766" s="245"/>
      <c r="F766" s="202"/>
      <c r="G766" s="202"/>
      <c r="H766" s="202"/>
      <c r="I766" s="245"/>
      <c r="J766" s="245"/>
      <c r="K766" s="240"/>
      <c r="L766" s="240"/>
      <c r="M766" s="240"/>
      <c r="N766" s="240"/>
      <c r="O766" s="4"/>
      <c r="P766" s="246">
        <v>1</v>
      </c>
      <c r="Q766" s="246"/>
      <c r="R766" s="246" t="str">
        <f t="shared" si="143"/>
        <v>FFFFFFFF</v>
      </c>
      <c r="S766" s="202">
        <v>100</v>
      </c>
      <c r="T766" s="202">
        <v>100</v>
      </c>
      <c r="U766" s="202">
        <v>100</v>
      </c>
      <c r="V766" s="202">
        <v>100</v>
      </c>
      <c r="X766" s="242"/>
      <c r="Z766" s="239">
        <f t="shared" si="147"/>
        <v>1</v>
      </c>
      <c r="AA766" s="253" t="s">
        <v>4179</v>
      </c>
      <c r="AB766" s="265">
        <f t="shared" si="150"/>
        <v>0</v>
      </c>
      <c r="AC766" s="254" t="s">
        <v>4194</v>
      </c>
      <c r="AD766" s="254" t="s">
        <v>4181</v>
      </c>
      <c r="AE766" s="254">
        <f t="shared" si="151"/>
        <v>0</v>
      </c>
      <c r="AF766" s="254" t="s">
        <v>4182</v>
      </c>
      <c r="AG766" s="254" t="s">
        <v>4183</v>
      </c>
      <c r="AH766" s="74" t="str">
        <f t="shared" si="152"/>
        <v>名称：&lt;br&gt;住所：&lt;br&gt;施設分類：&lt;br&gt;TEL：&lt;br&gt;：&lt;br&gt;：&lt;br&gt;：&lt;br&gt;</v>
      </c>
      <c r="AI766" s="255" t="s">
        <v>4184</v>
      </c>
      <c r="AJ766" s="253" t="str">
        <f t="shared" si="144"/>
        <v>FFFFFFFF</v>
      </c>
      <c r="AK766" s="253" t="s">
        <v>4185</v>
      </c>
      <c r="AL766" s="265">
        <f t="shared" si="145"/>
        <v>1</v>
      </c>
      <c r="AM766" s="253" t="s">
        <v>4186</v>
      </c>
      <c r="AN766" s="253" t="s">
        <v>4187</v>
      </c>
      <c r="AO766" s="254">
        <f t="shared" si="148"/>
        <v>0</v>
      </c>
      <c r="AP766" s="253" t="s">
        <v>4188</v>
      </c>
      <c r="AQ766" s="74">
        <f t="shared" si="153"/>
        <v>0</v>
      </c>
      <c r="AR766" s="254" t="s">
        <v>4189</v>
      </c>
      <c r="AS766" s="254" t="s">
        <v>4190</v>
      </c>
      <c r="AT766" s="265">
        <f t="shared" si="154"/>
        <v>0</v>
      </c>
      <c r="AU766" s="254" t="s">
        <v>4191</v>
      </c>
      <c r="AV766" s="265">
        <f t="shared" si="155"/>
        <v>0</v>
      </c>
      <c r="AW766" s="254" t="s">
        <v>4192</v>
      </c>
      <c r="AX766" s="254" t="s">
        <v>4193</v>
      </c>
      <c r="AY766" s="244" t="str">
        <f t="shared" si="149"/>
        <v/>
      </c>
    </row>
    <row r="767" spans="1:51">
      <c r="A767" s="198">
        <v>762</v>
      </c>
      <c r="B767" s="211"/>
      <c r="C767" s="4" t="str">
        <f t="shared" si="146"/>
        <v>名称：&lt;br&gt;住所：&lt;br&gt;施設分類：&lt;br&gt;TEL：&lt;br&gt;：&lt;br&gt;：&lt;br&gt;：&lt;br&gt;</v>
      </c>
      <c r="D767" s="211"/>
      <c r="E767" s="245"/>
      <c r="F767" s="202"/>
      <c r="G767" s="202"/>
      <c r="H767" s="202"/>
      <c r="I767" s="245"/>
      <c r="J767" s="245"/>
      <c r="K767" s="240"/>
      <c r="L767" s="240"/>
      <c r="M767" s="240"/>
      <c r="N767" s="240"/>
      <c r="O767" s="4"/>
      <c r="P767" s="246">
        <v>1</v>
      </c>
      <c r="Q767" s="246"/>
      <c r="R767" s="246" t="str">
        <f t="shared" si="143"/>
        <v>FFFFFFFF</v>
      </c>
      <c r="S767" s="202">
        <v>100</v>
      </c>
      <c r="T767" s="202">
        <v>100</v>
      </c>
      <c r="U767" s="202">
        <v>100</v>
      </c>
      <c r="V767" s="202">
        <v>100</v>
      </c>
      <c r="X767" s="242"/>
      <c r="Z767" s="239">
        <f t="shared" si="147"/>
        <v>1</v>
      </c>
      <c r="AA767" s="253" t="s">
        <v>4179</v>
      </c>
      <c r="AB767" s="265">
        <f t="shared" si="150"/>
        <v>0</v>
      </c>
      <c r="AC767" s="254" t="s">
        <v>4194</v>
      </c>
      <c r="AD767" s="254" t="s">
        <v>4181</v>
      </c>
      <c r="AE767" s="254">
        <f t="shared" si="151"/>
        <v>0</v>
      </c>
      <c r="AF767" s="254" t="s">
        <v>4182</v>
      </c>
      <c r="AG767" s="254" t="s">
        <v>4183</v>
      </c>
      <c r="AH767" s="74" t="str">
        <f t="shared" si="152"/>
        <v>名称：&lt;br&gt;住所：&lt;br&gt;施設分類：&lt;br&gt;TEL：&lt;br&gt;：&lt;br&gt;：&lt;br&gt;：&lt;br&gt;</v>
      </c>
      <c r="AI767" s="255" t="s">
        <v>4184</v>
      </c>
      <c r="AJ767" s="253" t="str">
        <f t="shared" si="144"/>
        <v>FFFFFFFF</v>
      </c>
      <c r="AK767" s="253" t="s">
        <v>4185</v>
      </c>
      <c r="AL767" s="265">
        <f t="shared" si="145"/>
        <v>1</v>
      </c>
      <c r="AM767" s="253" t="s">
        <v>4186</v>
      </c>
      <c r="AN767" s="253" t="s">
        <v>4187</v>
      </c>
      <c r="AO767" s="254">
        <f t="shared" si="148"/>
        <v>0</v>
      </c>
      <c r="AP767" s="253" t="s">
        <v>4188</v>
      </c>
      <c r="AQ767" s="74">
        <f t="shared" si="153"/>
        <v>0</v>
      </c>
      <c r="AR767" s="254" t="s">
        <v>4189</v>
      </c>
      <c r="AS767" s="254" t="s">
        <v>4190</v>
      </c>
      <c r="AT767" s="265">
        <f t="shared" si="154"/>
        <v>0</v>
      </c>
      <c r="AU767" s="254" t="s">
        <v>4191</v>
      </c>
      <c r="AV767" s="265">
        <f t="shared" si="155"/>
        <v>0</v>
      </c>
      <c r="AW767" s="254" t="s">
        <v>4192</v>
      </c>
      <c r="AX767" s="254" t="s">
        <v>4193</v>
      </c>
      <c r="AY767" s="244" t="str">
        <f t="shared" si="149"/>
        <v/>
      </c>
    </row>
    <row r="768" spans="1:51">
      <c r="A768" s="198">
        <v>763</v>
      </c>
      <c r="B768" s="211"/>
      <c r="C768" s="4" t="str">
        <f t="shared" si="146"/>
        <v>名称：&lt;br&gt;住所：&lt;br&gt;施設分類：&lt;br&gt;TEL：&lt;br&gt;：&lt;br&gt;：&lt;br&gt;：&lt;br&gt;</v>
      </c>
      <c r="D768" s="211"/>
      <c r="E768" s="202"/>
      <c r="F768" s="202"/>
      <c r="G768" s="202"/>
      <c r="H768" s="202"/>
      <c r="I768" s="202"/>
      <c r="J768" s="202"/>
      <c r="K768" s="240"/>
      <c r="L768" s="240"/>
      <c r="M768" s="240"/>
      <c r="N768" s="240"/>
      <c r="O768" s="4"/>
      <c r="P768" s="246">
        <v>1</v>
      </c>
      <c r="Q768" s="246"/>
      <c r="R768" s="246" t="str">
        <f t="shared" si="143"/>
        <v>FFFFFFFF</v>
      </c>
      <c r="S768" s="202">
        <v>100</v>
      </c>
      <c r="T768" s="202">
        <v>100</v>
      </c>
      <c r="U768" s="202">
        <v>100</v>
      </c>
      <c r="V768" s="202">
        <v>100</v>
      </c>
      <c r="X768" s="242"/>
      <c r="Z768" s="239">
        <f t="shared" si="147"/>
        <v>1</v>
      </c>
      <c r="AA768" s="253" t="s">
        <v>4179</v>
      </c>
      <c r="AB768" s="265">
        <f t="shared" si="150"/>
        <v>0</v>
      </c>
      <c r="AC768" s="254" t="s">
        <v>4194</v>
      </c>
      <c r="AD768" s="254" t="s">
        <v>4181</v>
      </c>
      <c r="AE768" s="254">
        <f t="shared" si="151"/>
        <v>0</v>
      </c>
      <c r="AF768" s="254" t="s">
        <v>4182</v>
      </c>
      <c r="AG768" s="254" t="s">
        <v>4183</v>
      </c>
      <c r="AH768" s="74" t="str">
        <f t="shared" si="152"/>
        <v>名称：&lt;br&gt;住所：&lt;br&gt;施設分類：&lt;br&gt;TEL：&lt;br&gt;：&lt;br&gt;：&lt;br&gt;：&lt;br&gt;</v>
      </c>
      <c r="AI768" s="255" t="s">
        <v>4184</v>
      </c>
      <c r="AJ768" s="253" t="str">
        <f t="shared" si="144"/>
        <v>FFFFFFFF</v>
      </c>
      <c r="AK768" s="253" t="s">
        <v>4185</v>
      </c>
      <c r="AL768" s="265">
        <f t="shared" si="145"/>
        <v>1</v>
      </c>
      <c r="AM768" s="253" t="s">
        <v>4186</v>
      </c>
      <c r="AN768" s="253" t="s">
        <v>4187</v>
      </c>
      <c r="AO768" s="254">
        <f t="shared" si="148"/>
        <v>0</v>
      </c>
      <c r="AP768" s="253" t="s">
        <v>4188</v>
      </c>
      <c r="AQ768" s="74">
        <f t="shared" si="153"/>
        <v>0</v>
      </c>
      <c r="AR768" s="254" t="s">
        <v>4189</v>
      </c>
      <c r="AS768" s="254" t="s">
        <v>4190</v>
      </c>
      <c r="AT768" s="265">
        <f t="shared" si="154"/>
        <v>0</v>
      </c>
      <c r="AU768" s="254" t="s">
        <v>4191</v>
      </c>
      <c r="AV768" s="265">
        <f t="shared" si="155"/>
        <v>0</v>
      </c>
      <c r="AW768" s="254" t="s">
        <v>4192</v>
      </c>
      <c r="AX768" s="254" t="s">
        <v>4193</v>
      </c>
      <c r="AY768" s="244" t="str">
        <f t="shared" si="149"/>
        <v/>
      </c>
    </row>
    <row r="769" spans="1:51">
      <c r="A769" s="198">
        <v>764</v>
      </c>
      <c r="B769" s="211"/>
      <c r="C769" s="4" t="str">
        <f t="shared" si="146"/>
        <v>名称：&lt;br&gt;住所：&lt;br&gt;施設分類：&lt;br&gt;TEL：&lt;br&gt;：&lt;br&gt;：&lt;br&gt;：&lt;br&gt;</v>
      </c>
      <c r="D769" s="211"/>
      <c r="E769" s="202"/>
      <c r="F769" s="202"/>
      <c r="G769" s="202"/>
      <c r="H769" s="202"/>
      <c r="I769" s="202"/>
      <c r="J769" s="202"/>
      <c r="K769" s="240"/>
      <c r="L769" s="240"/>
      <c r="M769" s="240"/>
      <c r="N769" s="240"/>
      <c r="O769" s="4"/>
      <c r="P769" s="246">
        <v>1</v>
      </c>
      <c r="Q769" s="246"/>
      <c r="R769" s="246" t="str">
        <f t="shared" si="143"/>
        <v>FFFFFFFF</v>
      </c>
      <c r="S769" s="202">
        <v>100</v>
      </c>
      <c r="T769" s="202">
        <v>100</v>
      </c>
      <c r="U769" s="202">
        <v>100</v>
      </c>
      <c r="V769" s="202">
        <v>100</v>
      </c>
      <c r="X769" s="242"/>
      <c r="Z769" s="239">
        <f t="shared" si="147"/>
        <v>1</v>
      </c>
      <c r="AA769" s="253" t="s">
        <v>4179</v>
      </c>
      <c r="AB769" s="265">
        <f t="shared" si="150"/>
        <v>0</v>
      </c>
      <c r="AC769" s="254" t="s">
        <v>4194</v>
      </c>
      <c r="AD769" s="254" t="s">
        <v>4181</v>
      </c>
      <c r="AE769" s="254">
        <f t="shared" si="151"/>
        <v>0</v>
      </c>
      <c r="AF769" s="254" t="s">
        <v>4182</v>
      </c>
      <c r="AG769" s="254" t="s">
        <v>4183</v>
      </c>
      <c r="AH769" s="74" t="str">
        <f t="shared" si="152"/>
        <v>名称：&lt;br&gt;住所：&lt;br&gt;施設分類：&lt;br&gt;TEL：&lt;br&gt;：&lt;br&gt;：&lt;br&gt;：&lt;br&gt;</v>
      </c>
      <c r="AI769" s="255" t="s">
        <v>4184</v>
      </c>
      <c r="AJ769" s="253" t="str">
        <f t="shared" si="144"/>
        <v>FFFFFFFF</v>
      </c>
      <c r="AK769" s="253" t="s">
        <v>4185</v>
      </c>
      <c r="AL769" s="265">
        <f t="shared" si="145"/>
        <v>1</v>
      </c>
      <c r="AM769" s="253" t="s">
        <v>4186</v>
      </c>
      <c r="AN769" s="253" t="s">
        <v>4187</v>
      </c>
      <c r="AO769" s="254">
        <f t="shared" si="148"/>
        <v>0</v>
      </c>
      <c r="AP769" s="253" t="s">
        <v>4188</v>
      </c>
      <c r="AQ769" s="74">
        <f t="shared" si="153"/>
        <v>0</v>
      </c>
      <c r="AR769" s="254" t="s">
        <v>4189</v>
      </c>
      <c r="AS769" s="254" t="s">
        <v>4190</v>
      </c>
      <c r="AT769" s="265">
        <f t="shared" si="154"/>
        <v>0</v>
      </c>
      <c r="AU769" s="254" t="s">
        <v>4191</v>
      </c>
      <c r="AV769" s="265">
        <f t="shared" si="155"/>
        <v>0</v>
      </c>
      <c r="AW769" s="254" t="s">
        <v>4192</v>
      </c>
      <c r="AX769" s="254" t="s">
        <v>4193</v>
      </c>
      <c r="AY769" s="244" t="str">
        <f t="shared" si="149"/>
        <v/>
      </c>
    </row>
    <row r="770" spans="1:51">
      <c r="A770" s="198">
        <v>765</v>
      </c>
      <c r="B770" s="211"/>
      <c r="C770" s="4" t="str">
        <f t="shared" si="146"/>
        <v>名称：&lt;br&gt;住所：&lt;br&gt;施設分類：&lt;br&gt;TEL：&lt;br&gt;：&lt;br&gt;：&lt;br&gt;：&lt;br&gt;</v>
      </c>
      <c r="D770" s="211"/>
      <c r="E770" s="202"/>
      <c r="F770" s="202"/>
      <c r="G770" s="202"/>
      <c r="H770" s="202"/>
      <c r="I770" s="202"/>
      <c r="J770" s="202"/>
      <c r="K770" s="240"/>
      <c r="L770" s="240"/>
      <c r="M770" s="240"/>
      <c r="N770" s="240"/>
      <c r="O770" s="4"/>
      <c r="P770" s="246">
        <v>1</v>
      </c>
      <c r="Q770" s="246"/>
      <c r="R770" s="246" t="str">
        <f t="shared" si="143"/>
        <v>FFFFFFFF</v>
      </c>
      <c r="S770" s="202">
        <v>100</v>
      </c>
      <c r="T770" s="202">
        <v>100</v>
      </c>
      <c r="U770" s="202">
        <v>100</v>
      </c>
      <c r="V770" s="202">
        <v>100</v>
      </c>
      <c r="X770" s="242"/>
      <c r="Z770" s="239">
        <f t="shared" si="147"/>
        <v>1</v>
      </c>
      <c r="AA770" s="253" t="s">
        <v>4179</v>
      </c>
      <c r="AB770" s="265">
        <f t="shared" si="150"/>
        <v>0</v>
      </c>
      <c r="AC770" s="254" t="s">
        <v>4194</v>
      </c>
      <c r="AD770" s="254" t="s">
        <v>4181</v>
      </c>
      <c r="AE770" s="254">
        <f t="shared" si="151"/>
        <v>0</v>
      </c>
      <c r="AF770" s="254" t="s">
        <v>4182</v>
      </c>
      <c r="AG770" s="254" t="s">
        <v>4183</v>
      </c>
      <c r="AH770" s="74" t="str">
        <f t="shared" si="152"/>
        <v>名称：&lt;br&gt;住所：&lt;br&gt;施設分類：&lt;br&gt;TEL：&lt;br&gt;：&lt;br&gt;：&lt;br&gt;：&lt;br&gt;</v>
      </c>
      <c r="AI770" s="255" t="s">
        <v>4184</v>
      </c>
      <c r="AJ770" s="253" t="str">
        <f t="shared" si="144"/>
        <v>FFFFFFFF</v>
      </c>
      <c r="AK770" s="253" t="s">
        <v>4185</v>
      </c>
      <c r="AL770" s="265">
        <f t="shared" si="145"/>
        <v>1</v>
      </c>
      <c r="AM770" s="253" t="s">
        <v>4186</v>
      </c>
      <c r="AN770" s="253" t="s">
        <v>4187</v>
      </c>
      <c r="AO770" s="254">
        <f t="shared" si="148"/>
        <v>0</v>
      </c>
      <c r="AP770" s="253" t="s">
        <v>4188</v>
      </c>
      <c r="AQ770" s="74">
        <f t="shared" si="153"/>
        <v>0</v>
      </c>
      <c r="AR770" s="254" t="s">
        <v>4189</v>
      </c>
      <c r="AS770" s="254" t="s">
        <v>4190</v>
      </c>
      <c r="AT770" s="265">
        <f t="shared" si="154"/>
        <v>0</v>
      </c>
      <c r="AU770" s="254" t="s">
        <v>4191</v>
      </c>
      <c r="AV770" s="265">
        <f t="shared" si="155"/>
        <v>0</v>
      </c>
      <c r="AW770" s="254" t="s">
        <v>4192</v>
      </c>
      <c r="AX770" s="254" t="s">
        <v>4193</v>
      </c>
      <c r="AY770" s="244" t="str">
        <f t="shared" si="149"/>
        <v/>
      </c>
    </row>
    <row r="771" spans="1:51">
      <c r="A771" s="198">
        <v>766</v>
      </c>
      <c r="B771" s="211"/>
      <c r="C771" s="4" t="str">
        <f t="shared" si="146"/>
        <v>名称：&lt;br&gt;住所：&lt;br&gt;施設分類：&lt;br&gt;TEL：&lt;br&gt;：&lt;br&gt;：&lt;br&gt;：&lt;br&gt;</v>
      </c>
      <c r="D771" s="211"/>
      <c r="E771" s="202"/>
      <c r="F771" s="202"/>
      <c r="G771" s="202"/>
      <c r="H771" s="202"/>
      <c r="I771" s="202"/>
      <c r="J771" s="202"/>
      <c r="K771" s="240"/>
      <c r="L771" s="240"/>
      <c r="M771" s="240"/>
      <c r="N771" s="240"/>
      <c r="O771" s="4"/>
      <c r="P771" s="246">
        <v>1</v>
      </c>
      <c r="Q771" s="246"/>
      <c r="R771" s="246" t="str">
        <f t="shared" si="143"/>
        <v>FFFFFFFF</v>
      </c>
      <c r="S771" s="202">
        <v>100</v>
      </c>
      <c r="T771" s="202">
        <v>100</v>
      </c>
      <c r="U771" s="202">
        <v>100</v>
      </c>
      <c r="V771" s="202">
        <v>100</v>
      </c>
      <c r="X771" s="242"/>
      <c r="Z771" s="239">
        <f t="shared" si="147"/>
        <v>1</v>
      </c>
      <c r="AA771" s="253" t="s">
        <v>4179</v>
      </c>
      <c r="AB771" s="265">
        <f t="shared" si="150"/>
        <v>0</v>
      </c>
      <c r="AC771" s="254" t="s">
        <v>4194</v>
      </c>
      <c r="AD771" s="254" t="s">
        <v>4181</v>
      </c>
      <c r="AE771" s="254">
        <f t="shared" si="151"/>
        <v>0</v>
      </c>
      <c r="AF771" s="254" t="s">
        <v>4182</v>
      </c>
      <c r="AG771" s="254" t="s">
        <v>4183</v>
      </c>
      <c r="AH771" s="74" t="str">
        <f t="shared" si="152"/>
        <v>名称：&lt;br&gt;住所：&lt;br&gt;施設分類：&lt;br&gt;TEL：&lt;br&gt;：&lt;br&gt;：&lt;br&gt;：&lt;br&gt;</v>
      </c>
      <c r="AI771" s="255" t="s">
        <v>4184</v>
      </c>
      <c r="AJ771" s="253" t="str">
        <f t="shared" si="144"/>
        <v>FFFFFFFF</v>
      </c>
      <c r="AK771" s="253" t="s">
        <v>4185</v>
      </c>
      <c r="AL771" s="265">
        <f t="shared" si="145"/>
        <v>1</v>
      </c>
      <c r="AM771" s="253" t="s">
        <v>4186</v>
      </c>
      <c r="AN771" s="253" t="s">
        <v>4187</v>
      </c>
      <c r="AO771" s="254">
        <f t="shared" si="148"/>
        <v>0</v>
      </c>
      <c r="AP771" s="253" t="s">
        <v>4188</v>
      </c>
      <c r="AQ771" s="74">
        <f t="shared" si="153"/>
        <v>0</v>
      </c>
      <c r="AR771" s="254" t="s">
        <v>4189</v>
      </c>
      <c r="AS771" s="254" t="s">
        <v>4190</v>
      </c>
      <c r="AT771" s="265">
        <f t="shared" si="154"/>
        <v>0</v>
      </c>
      <c r="AU771" s="254" t="s">
        <v>4191</v>
      </c>
      <c r="AV771" s="265">
        <f t="shared" si="155"/>
        <v>0</v>
      </c>
      <c r="AW771" s="254" t="s">
        <v>4192</v>
      </c>
      <c r="AX771" s="254" t="s">
        <v>4193</v>
      </c>
      <c r="AY771" s="244" t="str">
        <f t="shared" si="149"/>
        <v/>
      </c>
    </row>
    <row r="772" spans="1:51">
      <c r="A772" s="198">
        <v>767</v>
      </c>
      <c r="B772" s="211"/>
      <c r="C772" s="4" t="str">
        <f t="shared" si="146"/>
        <v>名称：&lt;br&gt;住所：&lt;br&gt;施設分類：&lt;br&gt;TEL：&lt;br&gt;：&lt;br&gt;：&lt;br&gt;：&lt;br&gt;</v>
      </c>
      <c r="D772" s="211"/>
      <c r="E772" s="245"/>
      <c r="F772" s="202"/>
      <c r="G772" s="202"/>
      <c r="H772" s="202"/>
      <c r="I772" s="245"/>
      <c r="J772" s="245"/>
      <c r="K772" s="240"/>
      <c r="L772" s="240"/>
      <c r="M772" s="240"/>
      <c r="N772" s="240"/>
      <c r="O772" s="4"/>
      <c r="P772" s="246">
        <v>1</v>
      </c>
      <c r="Q772" s="246"/>
      <c r="R772" s="246" t="str">
        <f t="shared" si="143"/>
        <v>FFFFFFFF</v>
      </c>
      <c r="S772" s="202">
        <v>100</v>
      </c>
      <c r="T772" s="202">
        <v>100</v>
      </c>
      <c r="U772" s="202">
        <v>100</v>
      </c>
      <c r="V772" s="202">
        <v>100</v>
      </c>
      <c r="X772" s="242"/>
      <c r="Z772" s="239">
        <f t="shared" si="147"/>
        <v>1</v>
      </c>
      <c r="AA772" s="253" t="s">
        <v>4179</v>
      </c>
      <c r="AB772" s="265">
        <f t="shared" si="150"/>
        <v>0</v>
      </c>
      <c r="AC772" s="254" t="s">
        <v>4194</v>
      </c>
      <c r="AD772" s="254" t="s">
        <v>4181</v>
      </c>
      <c r="AE772" s="254">
        <f t="shared" si="151"/>
        <v>0</v>
      </c>
      <c r="AF772" s="254" t="s">
        <v>4182</v>
      </c>
      <c r="AG772" s="254" t="s">
        <v>4183</v>
      </c>
      <c r="AH772" s="74" t="str">
        <f t="shared" si="152"/>
        <v>名称：&lt;br&gt;住所：&lt;br&gt;施設分類：&lt;br&gt;TEL：&lt;br&gt;：&lt;br&gt;：&lt;br&gt;：&lt;br&gt;</v>
      </c>
      <c r="AI772" s="255" t="s">
        <v>4184</v>
      </c>
      <c r="AJ772" s="253" t="str">
        <f t="shared" si="144"/>
        <v>FFFFFFFF</v>
      </c>
      <c r="AK772" s="253" t="s">
        <v>4185</v>
      </c>
      <c r="AL772" s="265">
        <f t="shared" si="145"/>
        <v>1</v>
      </c>
      <c r="AM772" s="253" t="s">
        <v>4186</v>
      </c>
      <c r="AN772" s="253" t="s">
        <v>4187</v>
      </c>
      <c r="AO772" s="254">
        <f t="shared" si="148"/>
        <v>0</v>
      </c>
      <c r="AP772" s="253" t="s">
        <v>4188</v>
      </c>
      <c r="AQ772" s="74">
        <f t="shared" si="153"/>
        <v>0</v>
      </c>
      <c r="AR772" s="254" t="s">
        <v>4189</v>
      </c>
      <c r="AS772" s="254" t="s">
        <v>4190</v>
      </c>
      <c r="AT772" s="265">
        <f t="shared" si="154"/>
        <v>0</v>
      </c>
      <c r="AU772" s="254" t="s">
        <v>4191</v>
      </c>
      <c r="AV772" s="265">
        <f t="shared" si="155"/>
        <v>0</v>
      </c>
      <c r="AW772" s="254" t="s">
        <v>4192</v>
      </c>
      <c r="AX772" s="254" t="s">
        <v>4193</v>
      </c>
      <c r="AY772" s="244" t="str">
        <f t="shared" si="149"/>
        <v/>
      </c>
    </row>
    <row r="773" spans="1:51">
      <c r="A773" s="198">
        <v>768</v>
      </c>
      <c r="B773" s="211"/>
      <c r="C773" s="4" t="str">
        <f t="shared" si="146"/>
        <v>名称：&lt;br&gt;住所：&lt;br&gt;施設分類：&lt;br&gt;TEL：&lt;br&gt;：&lt;br&gt;：&lt;br&gt;：&lt;br&gt;</v>
      </c>
      <c r="D773" s="211"/>
      <c r="E773" s="245"/>
      <c r="F773" s="202"/>
      <c r="G773" s="202"/>
      <c r="H773" s="202"/>
      <c r="I773" s="245"/>
      <c r="J773" s="245"/>
      <c r="K773" s="240"/>
      <c r="L773" s="240"/>
      <c r="M773" s="240"/>
      <c r="N773" s="240"/>
      <c r="O773" s="4"/>
      <c r="P773" s="246">
        <v>1</v>
      </c>
      <c r="Q773" s="246"/>
      <c r="R773" s="246" t="str">
        <f t="shared" si="143"/>
        <v>FFFFFFFF</v>
      </c>
      <c r="S773" s="202">
        <v>100</v>
      </c>
      <c r="T773" s="202">
        <v>100</v>
      </c>
      <c r="U773" s="202">
        <v>100</v>
      </c>
      <c r="V773" s="202">
        <v>100</v>
      </c>
      <c r="X773" s="242"/>
      <c r="Z773" s="239">
        <f t="shared" si="147"/>
        <v>1</v>
      </c>
      <c r="AA773" s="253" t="s">
        <v>4179</v>
      </c>
      <c r="AB773" s="265">
        <f t="shared" si="150"/>
        <v>0</v>
      </c>
      <c r="AC773" s="254" t="s">
        <v>4194</v>
      </c>
      <c r="AD773" s="254" t="s">
        <v>4181</v>
      </c>
      <c r="AE773" s="254">
        <f t="shared" si="151"/>
        <v>0</v>
      </c>
      <c r="AF773" s="254" t="s">
        <v>4182</v>
      </c>
      <c r="AG773" s="254" t="s">
        <v>4183</v>
      </c>
      <c r="AH773" s="74" t="str">
        <f t="shared" si="152"/>
        <v>名称：&lt;br&gt;住所：&lt;br&gt;施設分類：&lt;br&gt;TEL：&lt;br&gt;：&lt;br&gt;：&lt;br&gt;：&lt;br&gt;</v>
      </c>
      <c r="AI773" s="255" t="s">
        <v>4184</v>
      </c>
      <c r="AJ773" s="253" t="str">
        <f t="shared" si="144"/>
        <v>FFFFFFFF</v>
      </c>
      <c r="AK773" s="253" t="s">
        <v>4185</v>
      </c>
      <c r="AL773" s="265">
        <f t="shared" si="145"/>
        <v>1</v>
      </c>
      <c r="AM773" s="253" t="s">
        <v>4186</v>
      </c>
      <c r="AN773" s="253" t="s">
        <v>4187</v>
      </c>
      <c r="AO773" s="254">
        <f t="shared" si="148"/>
        <v>0</v>
      </c>
      <c r="AP773" s="253" t="s">
        <v>4188</v>
      </c>
      <c r="AQ773" s="74">
        <f t="shared" si="153"/>
        <v>0</v>
      </c>
      <c r="AR773" s="254" t="s">
        <v>4189</v>
      </c>
      <c r="AS773" s="254" t="s">
        <v>4190</v>
      </c>
      <c r="AT773" s="265">
        <f t="shared" si="154"/>
        <v>0</v>
      </c>
      <c r="AU773" s="254" t="s">
        <v>4191</v>
      </c>
      <c r="AV773" s="265">
        <f t="shared" si="155"/>
        <v>0</v>
      </c>
      <c r="AW773" s="254" t="s">
        <v>4192</v>
      </c>
      <c r="AX773" s="254" t="s">
        <v>4193</v>
      </c>
      <c r="AY773" s="244" t="str">
        <f t="shared" si="149"/>
        <v/>
      </c>
    </row>
    <row r="774" spans="1:51">
      <c r="A774" s="198">
        <v>769</v>
      </c>
      <c r="B774" s="211"/>
      <c r="C774" s="4" t="str">
        <f t="shared" si="146"/>
        <v>名称：&lt;br&gt;住所：&lt;br&gt;施設分類：&lt;br&gt;TEL：&lt;br&gt;：&lt;br&gt;：&lt;br&gt;：&lt;br&gt;</v>
      </c>
      <c r="D774" s="211"/>
      <c r="E774" s="202"/>
      <c r="F774" s="202"/>
      <c r="G774" s="202"/>
      <c r="H774" s="202"/>
      <c r="I774" s="202"/>
      <c r="J774" s="202"/>
      <c r="K774" s="240"/>
      <c r="L774" s="240"/>
      <c r="M774" s="240"/>
      <c r="N774" s="240"/>
      <c r="O774" s="4"/>
      <c r="P774" s="246">
        <v>1</v>
      </c>
      <c r="Q774" s="246"/>
      <c r="R774" s="246" t="str">
        <f t="shared" ref="R774:R837" si="156">IF(OR(S774="",T774="",U774="",V774="")=TRUE,"ffffffff",DEC2HEX(S774/100*255,2)&amp;DEC2HEX(T774/100*255,2)&amp;DEC2HEX(U774/100*255,2)&amp;DEC2HEX(V774/100*255,2))</f>
        <v>FFFFFFFF</v>
      </c>
      <c r="S774" s="202">
        <v>100</v>
      </c>
      <c r="T774" s="202">
        <v>100</v>
      </c>
      <c r="U774" s="202">
        <v>100</v>
      </c>
      <c r="V774" s="202">
        <v>100</v>
      </c>
      <c r="X774" s="242"/>
      <c r="Z774" s="239">
        <f t="shared" si="147"/>
        <v>1</v>
      </c>
      <c r="AA774" s="253" t="s">
        <v>4179</v>
      </c>
      <c r="AB774" s="265">
        <f t="shared" si="150"/>
        <v>0</v>
      </c>
      <c r="AC774" s="254" t="s">
        <v>4194</v>
      </c>
      <c r="AD774" s="254" t="s">
        <v>4181</v>
      </c>
      <c r="AE774" s="254">
        <f t="shared" si="151"/>
        <v>0</v>
      </c>
      <c r="AF774" s="254" t="s">
        <v>4182</v>
      </c>
      <c r="AG774" s="254" t="s">
        <v>4183</v>
      </c>
      <c r="AH774" s="74" t="str">
        <f t="shared" si="152"/>
        <v>名称：&lt;br&gt;住所：&lt;br&gt;施設分類：&lt;br&gt;TEL：&lt;br&gt;：&lt;br&gt;：&lt;br&gt;：&lt;br&gt;</v>
      </c>
      <c r="AI774" s="255" t="s">
        <v>4184</v>
      </c>
      <c r="AJ774" s="253" t="str">
        <f t="shared" ref="AJ774:AJ837" si="157">R774</f>
        <v>FFFFFFFF</v>
      </c>
      <c r="AK774" s="253" t="s">
        <v>4185</v>
      </c>
      <c r="AL774" s="265">
        <f t="shared" ref="AL774:AL837" si="158">IF(OR(P774="",P774=0)=TRUE,1,P774)</f>
        <v>1</v>
      </c>
      <c r="AM774" s="253" t="s">
        <v>4186</v>
      </c>
      <c r="AN774" s="253" t="s">
        <v>4187</v>
      </c>
      <c r="AO774" s="254">
        <f t="shared" si="148"/>
        <v>0</v>
      </c>
      <c r="AP774" s="253" t="s">
        <v>4188</v>
      </c>
      <c r="AQ774" s="74">
        <f t="shared" si="153"/>
        <v>0</v>
      </c>
      <c r="AR774" s="254" t="s">
        <v>4189</v>
      </c>
      <c r="AS774" s="254" t="s">
        <v>4190</v>
      </c>
      <c r="AT774" s="265">
        <f t="shared" si="154"/>
        <v>0</v>
      </c>
      <c r="AU774" s="254" t="s">
        <v>4191</v>
      </c>
      <c r="AV774" s="265">
        <f t="shared" si="155"/>
        <v>0</v>
      </c>
      <c r="AW774" s="254" t="s">
        <v>4192</v>
      </c>
      <c r="AX774" s="254" t="s">
        <v>4193</v>
      </c>
      <c r="AY774" s="244" t="str">
        <f t="shared" si="149"/>
        <v/>
      </c>
    </row>
    <row r="775" spans="1:51">
      <c r="A775" s="198">
        <v>770</v>
      </c>
      <c r="B775" s="211"/>
      <c r="C775" s="4" t="str">
        <f t="shared" ref="C775:C838" si="159">B$5&amp;"："&amp;B775&amp;"&lt;br&gt;"&amp;J$5&amp;"："&amp;J775&amp;"&lt;br&gt;"&amp;I$5&amp;"："&amp;I775&amp;"&lt;br&gt;"&amp;K$5&amp;"："&amp;K775&amp;"&lt;br&gt;"&amp;L$5&amp;"："&amp;L775&amp;"&lt;br&gt;"&amp;M$5&amp;"："&amp;M775&amp;"&lt;br&gt;"&amp;N$5&amp;"："&amp;N775&amp;"&lt;br&gt;"</f>
        <v>名称：&lt;br&gt;住所：&lt;br&gt;施設分類：&lt;br&gt;TEL：&lt;br&gt;：&lt;br&gt;：&lt;br&gt;：&lt;br&gt;</v>
      </c>
      <c r="D775" s="211"/>
      <c r="E775" s="202"/>
      <c r="F775" s="202"/>
      <c r="G775" s="202"/>
      <c r="H775" s="202"/>
      <c r="I775" s="202"/>
      <c r="J775" s="202"/>
      <c r="K775" s="240"/>
      <c r="L775" s="240"/>
      <c r="M775" s="240"/>
      <c r="N775" s="240"/>
      <c r="O775" s="4"/>
      <c r="P775" s="246">
        <v>1</v>
      </c>
      <c r="Q775" s="246"/>
      <c r="R775" s="246" t="str">
        <f t="shared" si="156"/>
        <v>FFFFFFFF</v>
      </c>
      <c r="S775" s="202">
        <v>100</v>
      </c>
      <c r="T775" s="202">
        <v>100</v>
      </c>
      <c r="U775" s="202">
        <v>100</v>
      </c>
      <c r="V775" s="202">
        <v>100</v>
      </c>
      <c r="X775" s="242"/>
      <c r="Z775" s="239">
        <f t="shared" ref="Z775:Z838" si="160">IF(H775="",1,0)</f>
        <v>1</v>
      </c>
      <c r="AA775" s="253" t="s">
        <v>4179</v>
      </c>
      <c r="AB775" s="265">
        <f t="shared" si="150"/>
        <v>0</v>
      </c>
      <c r="AC775" s="254" t="s">
        <v>4194</v>
      </c>
      <c r="AD775" s="254" t="s">
        <v>4181</v>
      </c>
      <c r="AE775" s="254">
        <f t="shared" si="151"/>
        <v>0</v>
      </c>
      <c r="AF775" s="254" t="s">
        <v>4182</v>
      </c>
      <c r="AG775" s="254" t="s">
        <v>4183</v>
      </c>
      <c r="AH775" s="74" t="str">
        <f t="shared" si="152"/>
        <v>名称：&lt;br&gt;住所：&lt;br&gt;施設分類：&lt;br&gt;TEL：&lt;br&gt;：&lt;br&gt;：&lt;br&gt;：&lt;br&gt;</v>
      </c>
      <c r="AI775" s="255" t="s">
        <v>4184</v>
      </c>
      <c r="AJ775" s="253" t="str">
        <f t="shared" si="157"/>
        <v>FFFFFFFF</v>
      </c>
      <c r="AK775" s="253" t="s">
        <v>4185</v>
      </c>
      <c r="AL775" s="265">
        <f t="shared" si="158"/>
        <v>1</v>
      </c>
      <c r="AM775" s="253" t="s">
        <v>4186</v>
      </c>
      <c r="AN775" s="253" t="s">
        <v>4187</v>
      </c>
      <c r="AO775" s="254">
        <f t="shared" ref="AO775:AO838" si="161">Q775</f>
        <v>0</v>
      </c>
      <c r="AP775" s="253" t="s">
        <v>4188</v>
      </c>
      <c r="AQ775" s="74">
        <f t="shared" si="153"/>
        <v>0</v>
      </c>
      <c r="AR775" s="254" t="s">
        <v>4189</v>
      </c>
      <c r="AS775" s="254" t="s">
        <v>4190</v>
      </c>
      <c r="AT775" s="265">
        <f t="shared" si="154"/>
        <v>0</v>
      </c>
      <c r="AU775" s="254" t="s">
        <v>4191</v>
      </c>
      <c r="AV775" s="265">
        <f t="shared" si="155"/>
        <v>0</v>
      </c>
      <c r="AW775" s="254" t="s">
        <v>4192</v>
      </c>
      <c r="AX775" s="254" t="s">
        <v>4193</v>
      </c>
      <c r="AY775" s="244" t="str">
        <f t="shared" ref="AY775:AY838" si="162">IF(AB775=0,"",IF(Z775=1,CONCATENATE(AA775,AB775,AC775,AD775,AE775,AF775,AG775,AH775,AI775,AJ775,AK775,AL775,AM775,AN775,AO775,AP775,AQ775,AR775,AX775),CONCATENATE(AA775,AB775,AC775,AG775,AH775,AI775,AJ775,AK775,AL775,AM775,AN775,AO775,AP775,AQ775,AR775,AS775,AT775,AU775,AV775,AW775,AX775)))</f>
        <v/>
      </c>
    </row>
    <row r="776" spans="1:51">
      <c r="A776" s="198">
        <v>771</v>
      </c>
      <c r="B776" s="211"/>
      <c r="C776" s="4" t="str">
        <f t="shared" si="159"/>
        <v>名称：&lt;br&gt;住所：&lt;br&gt;施設分類：&lt;br&gt;TEL：&lt;br&gt;：&lt;br&gt;：&lt;br&gt;：&lt;br&gt;</v>
      </c>
      <c r="D776" s="211"/>
      <c r="E776" s="202"/>
      <c r="F776" s="202"/>
      <c r="G776" s="202"/>
      <c r="H776" s="202"/>
      <c r="I776" s="202"/>
      <c r="J776" s="202"/>
      <c r="K776" s="240"/>
      <c r="L776" s="240"/>
      <c r="M776" s="240"/>
      <c r="N776" s="240"/>
      <c r="O776" s="4"/>
      <c r="P776" s="246">
        <v>1</v>
      </c>
      <c r="Q776" s="246"/>
      <c r="R776" s="246" t="str">
        <f t="shared" si="156"/>
        <v>FFFFFFFF</v>
      </c>
      <c r="S776" s="202">
        <v>100</v>
      </c>
      <c r="T776" s="202">
        <v>100</v>
      </c>
      <c r="U776" s="202">
        <v>100</v>
      </c>
      <c r="V776" s="202">
        <v>100</v>
      </c>
      <c r="X776" s="242"/>
      <c r="Z776" s="239">
        <f t="shared" si="160"/>
        <v>1</v>
      </c>
      <c r="AA776" s="253" t="s">
        <v>4179</v>
      </c>
      <c r="AB776" s="265">
        <f t="shared" ref="AB776:AB839" si="163">B776</f>
        <v>0</v>
      </c>
      <c r="AC776" s="254" t="s">
        <v>4194</v>
      </c>
      <c r="AD776" s="254" t="s">
        <v>4181</v>
      </c>
      <c r="AE776" s="254">
        <f t="shared" ref="AE776:AE839" si="164">D776</f>
        <v>0</v>
      </c>
      <c r="AF776" s="254" t="s">
        <v>4182</v>
      </c>
      <c r="AG776" s="254" t="s">
        <v>4183</v>
      </c>
      <c r="AH776" s="74" t="str">
        <f t="shared" ref="AH776:AH839" si="165">C776</f>
        <v>名称：&lt;br&gt;住所：&lt;br&gt;施設分類：&lt;br&gt;TEL：&lt;br&gt;：&lt;br&gt;：&lt;br&gt;：&lt;br&gt;</v>
      </c>
      <c r="AI776" s="255" t="s">
        <v>4184</v>
      </c>
      <c r="AJ776" s="253" t="str">
        <f t="shared" si="157"/>
        <v>FFFFFFFF</v>
      </c>
      <c r="AK776" s="253" t="s">
        <v>4185</v>
      </c>
      <c r="AL776" s="265">
        <f t="shared" si="158"/>
        <v>1</v>
      </c>
      <c r="AM776" s="253" t="s">
        <v>4186</v>
      </c>
      <c r="AN776" s="253" t="s">
        <v>4187</v>
      </c>
      <c r="AO776" s="254">
        <f t="shared" si="161"/>
        <v>0</v>
      </c>
      <c r="AP776" s="253" t="s">
        <v>4188</v>
      </c>
      <c r="AQ776" s="74">
        <f t="shared" ref="AQ776:AQ839" si="166">O776</f>
        <v>0</v>
      </c>
      <c r="AR776" s="254" t="s">
        <v>4189</v>
      </c>
      <c r="AS776" s="254" t="s">
        <v>4190</v>
      </c>
      <c r="AT776" s="265">
        <f t="shared" ref="AT776:AT839" si="167">H776</f>
        <v>0</v>
      </c>
      <c r="AU776" s="254" t="s">
        <v>4191</v>
      </c>
      <c r="AV776" s="265">
        <f t="shared" ref="AV776:AV839" si="168">G776</f>
        <v>0</v>
      </c>
      <c r="AW776" s="254" t="s">
        <v>4192</v>
      </c>
      <c r="AX776" s="254" t="s">
        <v>4193</v>
      </c>
      <c r="AY776" s="244" t="str">
        <f t="shared" si="162"/>
        <v/>
      </c>
    </row>
    <row r="777" spans="1:51">
      <c r="A777" s="198">
        <v>772</v>
      </c>
      <c r="B777" s="211"/>
      <c r="C777" s="4" t="str">
        <f t="shared" si="159"/>
        <v>名称：&lt;br&gt;住所：&lt;br&gt;施設分類：&lt;br&gt;TEL：&lt;br&gt;：&lt;br&gt;：&lt;br&gt;：&lt;br&gt;</v>
      </c>
      <c r="D777" s="211"/>
      <c r="E777" s="202"/>
      <c r="F777" s="202"/>
      <c r="G777" s="202"/>
      <c r="H777" s="202"/>
      <c r="I777" s="202"/>
      <c r="J777" s="202"/>
      <c r="K777" s="240"/>
      <c r="L777" s="240"/>
      <c r="M777" s="240"/>
      <c r="N777" s="240"/>
      <c r="O777" s="4"/>
      <c r="P777" s="246">
        <v>1</v>
      </c>
      <c r="Q777" s="246"/>
      <c r="R777" s="246" t="str">
        <f t="shared" si="156"/>
        <v>FFFFFFFF</v>
      </c>
      <c r="S777" s="202">
        <v>100</v>
      </c>
      <c r="T777" s="202">
        <v>100</v>
      </c>
      <c r="U777" s="202">
        <v>100</v>
      </c>
      <c r="V777" s="202">
        <v>100</v>
      </c>
      <c r="X777" s="242"/>
      <c r="Z777" s="239">
        <f t="shared" si="160"/>
        <v>1</v>
      </c>
      <c r="AA777" s="253" t="s">
        <v>4179</v>
      </c>
      <c r="AB777" s="265">
        <f t="shared" si="163"/>
        <v>0</v>
      </c>
      <c r="AC777" s="254" t="s">
        <v>4194</v>
      </c>
      <c r="AD777" s="254" t="s">
        <v>4181</v>
      </c>
      <c r="AE777" s="254">
        <f t="shared" si="164"/>
        <v>0</v>
      </c>
      <c r="AF777" s="254" t="s">
        <v>4182</v>
      </c>
      <c r="AG777" s="254" t="s">
        <v>4183</v>
      </c>
      <c r="AH777" s="74" t="str">
        <f t="shared" si="165"/>
        <v>名称：&lt;br&gt;住所：&lt;br&gt;施設分類：&lt;br&gt;TEL：&lt;br&gt;：&lt;br&gt;：&lt;br&gt;：&lt;br&gt;</v>
      </c>
      <c r="AI777" s="255" t="s">
        <v>4184</v>
      </c>
      <c r="AJ777" s="253" t="str">
        <f t="shared" si="157"/>
        <v>FFFFFFFF</v>
      </c>
      <c r="AK777" s="253" t="s">
        <v>4185</v>
      </c>
      <c r="AL777" s="265">
        <f t="shared" si="158"/>
        <v>1</v>
      </c>
      <c r="AM777" s="253" t="s">
        <v>4186</v>
      </c>
      <c r="AN777" s="253" t="s">
        <v>4187</v>
      </c>
      <c r="AO777" s="254">
        <f t="shared" si="161"/>
        <v>0</v>
      </c>
      <c r="AP777" s="253" t="s">
        <v>4188</v>
      </c>
      <c r="AQ777" s="74">
        <f t="shared" si="166"/>
        <v>0</v>
      </c>
      <c r="AR777" s="254" t="s">
        <v>4189</v>
      </c>
      <c r="AS777" s="254" t="s">
        <v>4190</v>
      </c>
      <c r="AT777" s="265">
        <f t="shared" si="167"/>
        <v>0</v>
      </c>
      <c r="AU777" s="254" t="s">
        <v>4191</v>
      </c>
      <c r="AV777" s="265">
        <f t="shared" si="168"/>
        <v>0</v>
      </c>
      <c r="AW777" s="254" t="s">
        <v>4192</v>
      </c>
      <c r="AX777" s="254" t="s">
        <v>4193</v>
      </c>
      <c r="AY777" s="244" t="str">
        <f t="shared" si="162"/>
        <v/>
      </c>
    </row>
    <row r="778" spans="1:51">
      <c r="A778" s="198">
        <v>773</v>
      </c>
      <c r="B778" s="211"/>
      <c r="C778" s="4" t="str">
        <f t="shared" si="159"/>
        <v>名称：&lt;br&gt;住所：&lt;br&gt;施設分類：&lt;br&gt;TEL：&lt;br&gt;：&lt;br&gt;：&lt;br&gt;：&lt;br&gt;</v>
      </c>
      <c r="D778" s="211"/>
      <c r="E778" s="245"/>
      <c r="F778" s="202"/>
      <c r="G778" s="202"/>
      <c r="H778" s="202"/>
      <c r="I778" s="245"/>
      <c r="J778" s="245"/>
      <c r="K778" s="240"/>
      <c r="L778" s="240"/>
      <c r="M778" s="240"/>
      <c r="N778" s="240"/>
      <c r="O778" s="4"/>
      <c r="P778" s="246">
        <v>1</v>
      </c>
      <c r="Q778" s="246"/>
      <c r="R778" s="246" t="str">
        <f t="shared" si="156"/>
        <v>FFFFFFFF</v>
      </c>
      <c r="S778" s="202">
        <v>100</v>
      </c>
      <c r="T778" s="202">
        <v>100</v>
      </c>
      <c r="U778" s="202">
        <v>100</v>
      </c>
      <c r="V778" s="202">
        <v>100</v>
      </c>
      <c r="X778" s="242"/>
      <c r="Z778" s="239">
        <f t="shared" si="160"/>
        <v>1</v>
      </c>
      <c r="AA778" s="253" t="s">
        <v>4179</v>
      </c>
      <c r="AB778" s="265">
        <f t="shared" si="163"/>
        <v>0</v>
      </c>
      <c r="AC778" s="254" t="s">
        <v>4194</v>
      </c>
      <c r="AD778" s="254" t="s">
        <v>4181</v>
      </c>
      <c r="AE778" s="254">
        <f t="shared" si="164"/>
        <v>0</v>
      </c>
      <c r="AF778" s="254" t="s">
        <v>4182</v>
      </c>
      <c r="AG778" s="254" t="s">
        <v>4183</v>
      </c>
      <c r="AH778" s="74" t="str">
        <f t="shared" si="165"/>
        <v>名称：&lt;br&gt;住所：&lt;br&gt;施設分類：&lt;br&gt;TEL：&lt;br&gt;：&lt;br&gt;：&lt;br&gt;：&lt;br&gt;</v>
      </c>
      <c r="AI778" s="255" t="s">
        <v>4184</v>
      </c>
      <c r="AJ778" s="253" t="str">
        <f t="shared" si="157"/>
        <v>FFFFFFFF</v>
      </c>
      <c r="AK778" s="253" t="s">
        <v>4185</v>
      </c>
      <c r="AL778" s="265">
        <f t="shared" si="158"/>
        <v>1</v>
      </c>
      <c r="AM778" s="253" t="s">
        <v>4186</v>
      </c>
      <c r="AN778" s="253" t="s">
        <v>4187</v>
      </c>
      <c r="AO778" s="254">
        <f t="shared" si="161"/>
        <v>0</v>
      </c>
      <c r="AP778" s="253" t="s">
        <v>4188</v>
      </c>
      <c r="AQ778" s="74">
        <f t="shared" si="166"/>
        <v>0</v>
      </c>
      <c r="AR778" s="254" t="s">
        <v>4189</v>
      </c>
      <c r="AS778" s="254" t="s">
        <v>4190</v>
      </c>
      <c r="AT778" s="265">
        <f t="shared" si="167"/>
        <v>0</v>
      </c>
      <c r="AU778" s="254" t="s">
        <v>4191</v>
      </c>
      <c r="AV778" s="265">
        <f t="shared" si="168"/>
        <v>0</v>
      </c>
      <c r="AW778" s="254" t="s">
        <v>4192</v>
      </c>
      <c r="AX778" s="254" t="s">
        <v>4193</v>
      </c>
      <c r="AY778" s="244" t="str">
        <f t="shared" si="162"/>
        <v/>
      </c>
    </row>
    <row r="779" spans="1:51">
      <c r="A779" s="198">
        <v>774</v>
      </c>
      <c r="B779" s="211"/>
      <c r="C779" s="4" t="str">
        <f t="shared" si="159"/>
        <v>名称：&lt;br&gt;住所：&lt;br&gt;施設分類：&lt;br&gt;TEL：&lt;br&gt;：&lt;br&gt;：&lt;br&gt;：&lt;br&gt;</v>
      </c>
      <c r="D779" s="211"/>
      <c r="E779" s="245"/>
      <c r="F779" s="202"/>
      <c r="G779" s="202"/>
      <c r="H779" s="202"/>
      <c r="I779" s="245"/>
      <c r="J779" s="245"/>
      <c r="K779" s="240"/>
      <c r="L779" s="240"/>
      <c r="M779" s="240"/>
      <c r="N779" s="240"/>
      <c r="O779" s="4"/>
      <c r="P779" s="246">
        <v>1</v>
      </c>
      <c r="Q779" s="246"/>
      <c r="R779" s="246" t="str">
        <f t="shared" si="156"/>
        <v>FFFFFFFF</v>
      </c>
      <c r="S779" s="202">
        <v>100</v>
      </c>
      <c r="T779" s="202">
        <v>100</v>
      </c>
      <c r="U779" s="202">
        <v>100</v>
      </c>
      <c r="V779" s="202">
        <v>100</v>
      </c>
      <c r="X779" s="242"/>
      <c r="Z779" s="239">
        <f t="shared" si="160"/>
        <v>1</v>
      </c>
      <c r="AA779" s="253" t="s">
        <v>4179</v>
      </c>
      <c r="AB779" s="265">
        <f t="shared" si="163"/>
        <v>0</v>
      </c>
      <c r="AC779" s="254" t="s">
        <v>4194</v>
      </c>
      <c r="AD779" s="254" t="s">
        <v>4181</v>
      </c>
      <c r="AE779" s="254">
        <f t="shared" si="164"/>
        <v>0</v>
      </c>
      <c r="AF779" s="254" t="s">
        <v>4182</v>
      </c>
      <c r="AG779" s="254" t="s">
        <v>4183</v>
      </c>
      <c r="AH779" s="74" t="str">
        <f t="shared" si="165"/>
        <v>名称：&lt;br&gt;住所：&lt;br&gt;施設分類：&lt;br&gt;TEL：&lt;br&gt;：&lt;br&gt;：&lt;br&gt;：&lt;br&gt;</v>
      </c>
      <c r="AI779" s="255" t="s">
        <v>4184</v>
      </c>
      <c r="AJ779" s="253" t="str">
        <f t="shared" si="157"/>
        <v>FFFFFFFF</v>
      </c>
      <c r="AK779" s="253" t="s">
        <v>4185</v>
      </c>
      <c r="AL779" s="265">
        <f t="shared" si="158"/>
        <v>1</v>
      </c>
      <c r="AM779" s="253" t="s">
        <v>4186</v>
      </c>
      <c r="AN779" s="253" t="s">
        <v>4187</v>
      </c>
      <c r="AO779" s="254">
        <f t="shared" si="161"/>
        <v>0</v>
      </c>
      <c r="AP779" s="253" t="s">
        <v>4188</v>
      </c>
      <c r="AQ779" s="74">
        <f t="shared" si="166"/>
        <v>0</v>
      </c>
      <c r="AR779" s="254" t="s">
        <v>4189</v>
      </c>
      <c r="AS779" s="254" t="s">
        <v>4190</v>
      </c>
      <c r="AT779" s="265">
        <f t="shared" si="167"/>
        <v>0</v>
      </c>
      <c r="AU779" s="254" t="s">
        <v>4191</v>
      </c>
      <c r="AV779" s="265">
        <f t="shared" si="168"/>
        <v>0</v>
      </c>
      <c r="AW779" s="254" t="s">
        <v>4192</v>
      </c>
      <c r="AX779" s="254" t="s">
        <v>4193</v>
      </c>
      <c r="AY779" s="244" t="str">
        <f t="shared" si="162"/>
        <v/>
      </c>
    </row>
    <row r="780" spans="1:51">
      <c r="A780" s="198">
        <v>775</v>
      </c>
      <c r="B780" s="211"/>
      <c r="C780" s="4" t="str">
        <f t="shared" si="159"/>
        <v>名称：&lt;br&gt;住所：&lt;br&gt;施設分類：&lt;br&gt;TEL：&lt;br&gt;：&lt;br&gt;：&lt;br&gt;：&lt;br&gt;</v>
      </c>
      <c r="D780" s="211"/>
      <c r="E780" s="202"/>
      <c r="F780" s="202"/>
      <c r="G780" s="202"/>
      <c r="H780" s="202"/>
      <c r="I780" s="202"/>
      <c r="J780" s="202"/>
      <c r="K780" s="240"/>
      <c r="L780" s="240"/>
      <c r="M780" s="240"/>
      <c r="N780" s="240"/>
      <c r="O780" s="4"/>
      <c r="P780" s="246">
        <v>1</v>
      </c>
      <c r="Q780" s="246"/>
      <c r="R780" s="246" t="str">
        <f t="shared" si="156"/>
        <v>FFFFFFFF</v>
      </c>
      <c r="S780" s="202">
        <v>100</v>
      </c>
      <c r="T780" s="202">
        <v>100</v>
      </c>
      <c r="U780" s="202">
        <v>100</v>
      </c>
      <c r="V780" s="202">
        <v>100</v>
      </c>
      <c r="X780" s="242"/>
      <c r="Z780" s="239">
        <f t="shared" si="160"/>
        <v>1</v>
      </c>
      <c r="AA780" s="253" t="s">
        <v>4179</v>
      </c>
      <c r="AB780" s="265">
        <f t="shared" si="163"/>
        <v>0</v>
      </c>
      <c r="AC780" s="254" t="s">
        <v>4194</v>
      </c>
      <c r="AD780" s="254" t="s">
        <v>4181</v>
      </c>
      <c r="AE780" s="254">
        <f t="shared" si="164"/>
        <v>0</v>
      </c>
      <c r="AF780" s="254" t="s">
        <v>4182</v>
      </c>
      <c r="AG780" s="254" t="s">
        <v>4183</v>
      </c>
      <c r="AH780" s="74" t="str">
        <f t="shared" si="165"/>
        <v>名称：&lt;br&gt;住所：&lt;br&gt;施設分類：&lt;br&gt;TEL：&lt;br&gt;：&lt;br&gt;：&lt;br&gt;：&lt;br&gt;</v>
      </c>
      <c r="AI780" s="255" t="s">
        <v>4184</v>
      </c>
      <c r="AJ780" s="253" t="str">
        <f t="shared" si="157"/>
        <v>FFFFFFFF</v>
      </c>
      <c r="AK780" s="253" t="s">
        <v>4185</v>
      </c>
      <c r="AL780" s="265">
        <f t="shared" si="158"/>
        <v>1</v>
      </c>
      <c r="AM780" s="253" t="s">
        <v>4186</v>
      </c>
      <c r="AN780" s="253" t="s">
        <v>4187</v>
      </c>
      <c r="AO780" s="254">
        <f t="shared" si="161"/>
        <v>0</v>
      </c>
      <c r="AP780" s="253" t="s">
        <v>4188</v>
      </c>
      <c r="AQ780" s="74">
        <f t="shared" si="166"/>
        <v>0</v>
      </c>
      <c r="AR780" s="254" t="s">
        <v>4189</v>
      </c>
      <c r="AS780" s="254" t="s">
        <v>4190</v>
      </c>
      <c r="AT780" s="265">
        <f t="shared" si="167"/>
        <v>0</v>
      </c>
      <c r="AU780" s="254" t="s">
        <v>4191</v>
      </c>
      <c r="AV780" s="265">
        <f t="shared" si="168"/>
        <v>0</v>
      </c>
      <c r="AW780" s="254" t="s">
        <v>4192</v>
      </c>
      <c r="AX780" s="254" t="s">
        <v>4193</v>
      </c>
      <c r="AY780" s="244" t="str">
        <f t="shared" si="162"/>
        <v/>
      </c>
    </row>
    <row r="781" spans="1:51">
      <c r="A781" s="198">
        <v>776</v>
      </c>
      <c r="B781" s="211"/>
      <c r="C781" s="4" t="str">
        <f t="shared" si="159"/>
        <v>名称：&lt;br&gt;住所：&lt;br&gt;施設分類：&lt;br&gt;TEL：&lt;br&gt;：&lt;br&gt;：&lt;br&gt;：&lt;br&gt;</v>
      </c>
      <c r="D781" s="211"/>
      <c r="E781" s="202"/>
      <c r="F781" s="202"/>
      <c r="G781" s="202"/>
      <c r="H781" s="202"/>
      <c r="I781" s="202"/>
      <c r="J781" s="202"/>
      <c r="K781" s="240"/>
      <c r="L781" s="240"/>
      <c r="M781" s="240"/>
      <c r="N781" s="240"/>
      <c r="O781" s="4"/>
      <c r="P781" s="246">
        <v>1</v>
      </c>
      <c r="Q781" s="246"/>
      <c r="R781" s="246" t="str">
        <f t="shared" si="156"/>
        <v>FFFFFFFF</v>
      </c>
      <c r="S781" s="202">
        <v>100</v>
      </c>
      <c r="T781" s="202">
        <v>100</v>
      </c>
      <c r="U781" s="202">
        <v>100</v>
      </c>
      <c r="V781" s="202">
        <v>100</v>
      </c>
      <c r="X781" s="242"/>
      <c r="Z781" s="239">
        <f t="shared" si="160"/>
        <v>1</v>
      </c>
      <c r="AA781" s="253" t="s">
        <v>4179</v>
      </c>
      <c r="AB781" s="265">
        <f t="shared" si="163"/>
        <v>0</v>
      </c>
      <c r="AC781" s="254" t="s">
        <v>4194</v>
      </c>
      <c r="AD781" s="254" t="s">
        <v>4181</v>
      </c>
      <c r="AE781" s="254">
        <f t="shared" si="164"/>
        <v>0</v>
      </c>
      <c r="AF781" s="254" t="s">
        <v>4182</v>
      </c>
      <c r="AG781" s="254" t="s">
        <v>4183</v>
      </c>
      <c r="AH781" s="74" t="str">
        <f t="shared" si="165"/>
        <v>名称：&lt;br&gt;住所：&lt;br&gt;施設分類：&lt;br&gt;TEL：&lt;br&gt;：&lt;br&gt;：&lt;br&gt;：&lt;br&gt;</v>
      </c>
      <c r="AI781" s="255" t="s">
        <v>4184</v>
      </c>
      <c r="AJ781" s="253" t="str">
        <f t="shared" si="157"/>
        <v>FFFFFFFF</v>
      </c>
      <c r="AK781" s="253" t="s">
        <v>4185</v>
      </c>
      <c r="AL781" s="265">
        <f t="shared" si="158"/>
        <v>1</v>
      </c>
      <c r="AM781" s="253" t="s">
        <v>4186</v>
      </c>
      <c r="AN781" s="253" t="s">
        <v>4187</v>
      </c>
      <c r="AO781" s="254">
        <f t="shared" si="161"/>
        <v>0</v>
      </c>
      <c r="AP781" s="253" t="s">
        <v>4188</v>
      </c>
      <c r="AQ781" s="74">
        <f t="shared" si="166"/>
        <v>0</v>
      </c>
      <c r="AR781" s="254" t="s">
        <v>4189</v>
      </c>
      <c r="AS781" s="254" t="s">
        <v>4190</v>
      </c>
      <c r="AT781" s="265">
        <f t="shared" si="167"/>
        <v>0</v>
      </c>
      <c r="AU781" s="254" t="s">
        <v>4191</v>
      </c>
      <c r="AV781" s="265">
        <f t="shared" si="168"/>
        <v>0</v>
      </c>
      <c r="AW781" s="254" t="s">
        <v>4192</v>
      </c>
      <c r="AX781" s="254" t="s">
        <v>4193</v>
      </c>
      <c r="AY781" s="244" t="str">
        <f t="shared" si="162"/>
        <v/>
      </c>
    </row>
    <row r="782" spans="1:51">
      <c r="A782" s="198">
        <v>777</v>
      </c>
      <c r="B782" s="211"/>
      <c r="C782" s="4" t="str">
        <f t="shared" si="159"/>
        <v>名称：&lt;br&gt;住所：&lt;br&gt;施設分類：&lt;br&gt;TEL：&lt;br&gt;：&lt;br&gt;：&lt;br&gt;：&lt;br&gt;</v>
      </c>
      <c r="D782" s="211"/>
      <c r="E782" s="202"/>
      <c r="F782" s="202"/>
      <c r="G782" s="202"/>
      <c r="H782" s="202"/>
      <c r="I782" s="202"/>
      <c r="J782" s="202"/>
      <c r="K782" s="240"/>
      <c r="L782" s="240"/>
      <c r="M782" s="240"/>
      <c r="N782" s="240"/>
      <c r="O782" s="4"/>
      <c r="P782" s="246">
        <v>1</v>
      </c>
      <c r="Q782" s="246"/>
      <c r="R782" s="246" t="str">
        <f t="shared" si="156"/>
        <v>FFFFFFFF</v>
      </c>
      <c r="S782" s="202">
        <v>100</v>
      </c>
      <c r="T782" s="202">
        <v>100</v>
      </c>
      <c r="U782" s="202">
        <v>100</v>
      </c>
      <c r="V782" s="202">
        <v>100</v>
      </c>
      <c r="X782" s="242"/>
      <c r="Z782" s="239">
        <f t="shared" si="160"/>
        <v>1</v>
      </c>
      <c r="AA782" s="253" t="s">
        <v>4179</v>
      </c>
      <c r="AB782" s="265">
        <f t="shared" si="163"/>
        <v>0</v>
      </c>
      <c r="AC782" s="254" t="s">
        <v>4194</v>
      </c>
      <c r="AD782" s="254" t="s">
        <v>4181</v>
      </c>
      <c r="AE782" s="254">
        <f t="shared" si="164"/>
        <v>0</v>
      </c>
      <c r="AF782" s="254" t="s">
        <v>4182</v>
      </c>
      <c r="AG782" s="254" t="s">
        <v>4183</v>
      </c>
      <c r="AH782" s="74" t="str">
        <f t="shared" si="165"/>
        <v>名称：&lt;br&gt;住所：&lt;br&gt;施設分類：&lt;br&gt;TEL：&lt;br&gt;：&lt;br&gt;：&lt;br&gt;：&lt;br&gt;</v>
      </c>
      <c r="AI782" s="255" t="s">
        <v>4184</v>
      </c>
      <c r="AJ782" s="253" t="str">
        <f t="shared" si="157"/>
        <v>FFFFFFFF</v>
      </c>
      <c r="AK782" s="253" t="s">
        <v>4185</v>
      </c>
      <c r="AL782" s="265">
        <f t="shared" si="158"/>
        <v>1</v>
      </c>
      <c r="AM782" s="253" t="s">
        <v>4186</v>
      </c>
      <c r="AN782" s="253" t="s">
        <v>4187</v>
      </c>
      <c r="AO782" s="254">
        <f t="shared" si="161"/>
        <v>0</v>
      </c>
      <c r="AP782" s="253" t="s">
        <v>4188</v>
      </c>
      <c r="AQ782" s="74">
        <f t="shared" si="166"/>
        <v>0</v>
      </c>
      <c r="AR782" s="254" t="s">
        <v>4189</v>
      </c>
      <c r="AS782" s="254" t="s">
        <v>4190</v>
      </c>
      <c r="AT782" s="265">
        <f t="shared" si="167"/>
        <v>0</v>
      </c>
      <c r="AU782" s="254" t="s">
        <v>4191</v>
      </c>
      <c r="AV782" s="265">
        <f t="shared" si="168"/>
        <v>0</v>
      </c>
      <c r="AW782" s="254" t="s">
        <v>4192</v>
      </c>
      <c r="AX782" s="254" t="s">
        <v>4193</v>
      </c>
      <c r="AY782" s="244" t="str">
        <f t="shared" si="162"/>
        <v/>
      </c>
    </row>
    <row r="783" spans="1:51">
      <c r="A783" s="198">
        <v>778</v>
      </c>
      <c r="B783" s="211"/>
      <c r="C783" s="4" t="str">
        <f t="shared" si="159"/>
        <v>名称：&lt;br&gt;住所：&lt;br&gt;施設分類：&lt;br&gt;TEL：&lt;br&gt;：&lt;br&gt;：&lt;br&gt;：&lt;br&gt;</v>
      </c>
      <c r="D783" s="211"/>
      <c r="E783" s="202"/>
      <c r="F783" s="202"/>
      <c r="G783" s="202"/>
      <c r="H783" s="202"/>
      <c r="I783" s="202"/>
      <c r="J783" s="202"/>
      <c r="K783" s="240"/>
      <c r="L783" s="240"/>
      <c r="M783" s="240"/>
      <c r="N783" s="240"/>
      <c r="O783" s="4"/>
      <c r="P783" s="246">
        <v>1</v>
      </c>
      <c r="Q783" s="246"/>
      <c r="R783" s="246" t="str">
        <f t="shared" si="156"/>
        <v>FFFFFFFF</v>
      </c>
      <c r="S783" s="202">
        <v>100</v>
      </c>
      <c r="T783" s="202">
        <v>100</v>
      </c>
      <c r="U783" s="202">
        <v>100</v>
      </c>
      <c r="V783" s="202">
        <v>100</v>
      </c>
      <c r="X783" s="242"/>
      <c r="Z783" s="239">
        <f t="shared" si="160"/>
        <v>1</v>
      </c>
      <c r="AA783" s="253" t="s">
        <v>4179</v>
      </c>
      <c r="AB783" s="265">
        <f t="shared" si="163"/>
        <v>0</v>
      </c>
      <c r="AC783" s="254" t="s">
        <v>4194</v>
      </c>
      <c r="AD783" s="254" t="s">
        <v>4181</v>
      </c>
      <c r="AE783" s="254">
        <f t="shared" si="164"/>
        <v>0</v>
      </c>
      <c r="AF783" s="254" t="s">
        <v>4182</v>
      </c>
      <c r="AG783" s="254" t="s">
        <v>4183</v>
      </c>
      <c r="AH783" s="74" t="str">
        <f t="shared" si="165"/>
        <v>名称：&lt;br&gt;住所：&lt;br&gt;施設分類：&lt;br&gt;TEL：&lt;br&gt;：&lt;br&gt;：&lt;br&gt;：&lt;br&gt;</v>
      </c>
      <c r="AI783" s="255" t="s">
        <v>4184</v>
      </c>
      <c r="AJ783" s="253" t="str">
        <f t="shared" si="157"/>
        <v>FFFFFFFF</v>
      </c>
      <c r="AK783" s="253" t="s">
        <v>4185</v>
      </c>
      <c r="AL783" s="265">
        <f t="shared" si="158"/>
        <v>1</v>
      </c>
      <c r="AM783" s="253" t="s">
        <v>4186</v>
      </c>
      <c r="AN783" s="253" t="s">
        <v>4187</v>
      </c>
      <c r="AO783" s="254">
        <f t="shared" si="161"/>
        <v>0</v>
      </c>
      <c r="AP783" s="253" t="s">
        <v>4188</v>
      </c>
      <c r="AQ783" s="74">
        <f t="shared" si="166"/>
        <v>0</v>
      </c>
      <c r="AR783" s="254" t="s">
        <v>4189</v>
      </c>
      <c r="AS783" s="254" t="s">
        <v>4190</v>
      </c>
      <c r="AT783" s="265">
        <f t="shared" si="167"/>
        <v>0</v>
      </c>
      <c r="AU783" s="254" t="s">
        <v>4191</v>
      </c>
      <c r="AV783" s="265">
        <f t="shared" si="168"/>
        <v>0</v>
      </c>
      <c r="AW783" s="254" t="s">
        <v>4192</v>
      </c>
      <c r="AX783" s="254" t="s">
        <v>4193</v>
      </c>
      <c r="AY783" s="244" t="str">
        <f t="shared" si="162"/>
        <v/>
      </c>
    </row>
    <row r="784" spans="1:51">
      <c r="A784" s="198">
        <v>779</v>
      </c>
      <c r="B784" s="211"/>
      <c r="C784" s="4" t="str">
        <f t="shared" si="159"/>
        <v>名称：&lt;br&gt;住所：&lt;br&gt;施設分類：&lt;br&gt;TEL：&lt;br&gt;：&lt;br&gt;：&lt;br&gt;：&lt;br&gt;</v>
      </c>
      <c r="D784" s="211"/>
      <c r="E784" s="245"/>
      <c r="F784" s="202"/>
      <c r="G784" s="202"/>
      <c r="H784" s="202"/>
      <c r="I784" s="245"/>
      <c r="J784" s="245"/>
      <c r="K784" s="240"/>
      <c r="L784" s="240"/>
      <c r="M784" s="240"/>
      <c r="N784" s="240"/>
      <c r="O784" s="4"/>
      <c r="P784" s="246">
        <v>1</v>
      </c>
      <c r="Q784" s="246"/>
      <c r="R784" s="246" t="str">
        <f t="shared" si="156"/>
        <v>FFFFFFFF</v>
      </c>
      <c r="S784" s="202">
        <v>100</v>
      </c>
      <c r="T784" s="202">
        <v>100</v>
      </c>
      <c r="U784" s="202">
        <v>100</v>
      </c>
      <c r="V784" s="202">
        <v>100</v>
      </c>
      <c r="X784" s="242"/>
      <c r="Z784" s="239">
        <f t="shared" si="160"/>
        <v>1</v>
      </c>
      <c r="AA784" s="253" t="s">
        <v>4179</v>
      </c>
      <c r="AB784" s="265">
        <f t="shared" si="163"/>
        <v>0</v>
      </c>
      <c r="AC784" s="254" t="s">
        <v>4194</v>
      </c>
      <c r="AD784" s="254" t="s">
        <v>4181</v>
      </c>
      <c r="AE784" s="254">
        <f t="shared" si="164"/>
        <v>0</v>
      </c>
      <c r="AF784" s="254" t="s">
        <v>4182</v>
      </c>
      <c r="AG784" s="254" t="s">
        <v>4183</v>
      </c>
      <c r="AH784" s="74" t="str">
        <f t="shared" si="165"/>
        <v>名称：&lt;br&gt;住所：&lt;br&gt;施設分類：&lt;br&gt;TEL：&lt;br&gt;：&lt;br&gt;：&lt;br&gt;：&lt;br&gt;</v>
      </c>
      <c r="AI784" s="255" t="s">
        <v>4184</v>
      </c>
      <c r="AJ784" s="253" t="str">
        <f t="shared" si="157"/>
        <v>FFFFFFFF</v>
      </c>
      <c r="AK784" s="253" t="s">
        <v>4185</v>
      </c>
      <c r="AL784" s="265">
        <f t="shared" si="158"/>
        <v>1</v>
      </c>
      <c r="AM784" s="253" t="s">
        <v>4186</v>
      </c>
      <c r="AN784" s="253" t="s">
        <v>4187</v>
      </c>
      <c r="AO784" s="254">
        <f t="shared" si="161"/>
        <v>0</v>
      </c>
      <c r="AP784" s="253" t="s">
        <v>4188</v>
      </c>
      <c r="AQ784" s="74">
        <f t="shared" si="166"/>
        <v>0</v>
      </c>
      <c r="AR784" s="254" t="s">
        <v>4189</v>
      </c>
      <c r="AS784" s="254" t="s">
        <v>4190</v>
      </c>
      <c r="AT784" s="265">
        <f t="shared" si="167"/>
        <v>0</v>
      </c>
      <c r="AU784" s="254" t="s">
        <v>4191</v>
      </c>
      <c r="AV784" s="265">
        <f t="shared" si="168"/>
        <v>0</v>
      </c>
      <c r="AW784" s="254" t="s">
        <v>4192</v>
      </c>
      <c r="AX784" s="254" t="s">
        <v>4193</v>
      </c>
      <c r="AY784" s="244" t="str">
        <f t="shared" si="162"/>
        <v/>
      </c>
    </row>
    <row r="785" spans="1:51">
      <c r="A785" s="198">
        <v>780</v>
      </c>
      <c r="B785" s="211"/>
      <c r="C785" s="4" t="str">
        <f t="shared" si="159"/>
        <v>名称：&lt;br&gt;住所：&lt;br&gt;施設分類：&lt;br&gt;TEL：&lt;br&gt;：&lt;br&gt;：&lt;br&gt;：&lt;br&gt;</v>
      </c>
      <c r="D785" s="211"/>
      <c r="E785" s="245"/>
      <c r="F785" s="202"/>
      <c r="G785" s="202"/>
      <c r="H785" s="202"/>
      <c r="I785" s="245"/>
      <c r="J785" s="245"/>
      <c r="K785" s="240"/>
      <c r="L785" s="240"/>
      <c r="M785" s="240"/>
      <c r="N785" s="240"/>
      <c r="O785" s="4"/>
      <c r="P785" s="246">
        <v>1</v>
      </c>
      <c r="Q785" s="246"/>
      <c r="R785" s="246" t="str">
        <f t="shared" si="156"/>
        <v>FFFFFFFF</v>
      </c>
      <c r="S785" s="202">
        <v>100</v>
      </c>
      <c r="T785" s="202">
        <v>100</v>
      </c>
      <c r="U785" s="202">
        <v>100</v>
      </c>
      <c r="V785" s="202">
        <v>100</v>
      </c>
      <c r="X785" s="242"/>
      <c r="Z785" s="239">
        <f t="shared" si="160"/>
        <v>1</v>
      </c>
      <c r="AA785" s="253" t="s">
        <v>4179</v>
      </c>
      <c r="AB785" s="265">
        <f t="shared" si="163"/>
        <v>0</v>
      </c>
      <c r="AC785" s="254" t="s">
        <v>4194</v>
      </c>
      <c r="AD785" s="254" t="s">
        <v>4181</v>
      </c>
      <c r="AE785" s="254">
        <f t="shared" si="164"/>
        <v>0</v>
      </c>
      <c r="AF785" s="254" t="s">
        <v>4182</v>
      </c>
      <c r="AG785" s="254" t="s">
        <v>4183</v>
      </c>
      <c r="AH785" s="74" t="str">
        <f t="shared" si="165"/>
        <v>名称：&lt;br&gt;住所：&lt;br&gt;施設分類：&lt;br&gt;TEL：&lt;br&gt;：&lt;br&gt;：&lt;br&gt;：&lt;br&gt;</v>
      </c>
      <c r="AI785" s="255" t="s">
        <v>4184</v>
      </c>
      <c r="AJ785" s="253" t="str">
        <f t="shared" si="157"/>
        <v>FFFFFFFF</v>
      </c>
      <c r="AK785" s="253" t="s">
        <v>4185</v>
      </c>
      <c r="AL785" s="265">
        <f t="shared" si="158"/>
        <v>1</v>
      </c>
      <c r="AM785" s="253" t="s">
        <v>4186</v>
      </c>
      <c r="AN785" s="253" t="s">
        <v>4187</v>
      </c>
      <c r="AO785" s="254">
        <f t="shared" si="161"/>
        <v>0</v>
      </c>
      <c r="AP785" s="253" t="s">
        <v>4188</v>
      </c>
      <c r="AQ785" s="74">
        <f t="shared" si="166"/>
        <v>0</v>
      </c>
      <c r="AR785" s="254" t="s">
        <v>4189</v>
      </c>
      <c r="AS785" s="254" t="s">
        <v>4190</v>
      </c>
      <c r="AT785" s="265">
        <f t="shared" si="167"/>
        <v>0</v>
      </c>
      <c r="AU785" s="254" t="s">
        <v>4191</v>
      </c>
      <c r="AV785" s="265">
        <f t="shared" si="168"/>
        <v>0</v>
      </c>
      <c r="AW785" s="254" t="s">
        <v>4192</v>
      </c>
      <c r="AX785" s="254" t="s">
        <v>4193</v>
      </c>
      <c r="AY785" s="244" t="str">
        <f t="shared" si="162"/>
        <v/>
      </c>
    </row>
    <row r="786" spans="1:51">
      <c r="A786" s="198">
        <v>781</v>
      </c>
      <c r="B786" s="211"/>
      <c r="C786" s="4" t="str">
        <f t="shared" si="159"/>
        <v>名称：&lt;br&gt;住所：&lt;br&gt;施設分類：&lt;br&gt;TEL：&lt;br&gt;：&lt;br&gt;：&lt;br&gt;：&lt;br&gt;</v>
      </c>
      <c r="D786" s="247"/>
      <c r="E786" s="202"/>
      <c r="F786" s="202"/>
      <c r="G786" s="202"/>
      <c r="H786" s="202"/>
      <c r="I786" s="202"/>
      <c r="J786" s="202"/>
      <c r="K786" s="240"/>
      <c r="L786" s="240"/>
      <c r="M786" s="240"/>
      <c r="N786" s="240"/>
      <c r="O786" s="4"/>
      <c r="P786" s="246">
        <v>1</v>
      </c>
      <c r="Q786" s="246"/>
      <c r="R786" s="246" t="str">
        <f t="shared" si="156"/>
        <v>FFFFFFFF</v>
      </c>
      <c r="S786" s="202">
        <v>100</v>
      </c>
      <c r="T786" s="202">
        <v>100</v>
      </c>
      <c r="U786" s="202">
        <v>100</v>
      </c>
      <c r="V786" s="202">
        <v>100</v>
      </c>
      <c r="X786" s="242"/>
      <c r="Z786" s="239">
        <f t="shared" si="160"/>
        <v>1</v>
      </c>
      <c r="AA786" s="253" t="s">
        <v>4179</v>
      </c>
      <c r="AB786" s="265">
        <f t="shared" si="163"/>
        <v>0</v>
      </c>
      <c r="AC786" s="254" t="s">
        <v>4194</v>
      </c>
      <c r="AD786" s="254" t="s">
        <v>4181</v>
      </c>
      <c r="AE786" s="254">
        <f t="shared" si="164"/>
        <v>0</v>
      </c>
      <c r="AF786" s="254" t="s">
        <v>4182</v>
      </c>
      <c r="AG786" s="254" t="s">
        <v>4183</v>
      </c>
      <c r="AH786" s="74" t="str">
        <f t="shared" si="165"/>
        <v>名称：&lt;br&gt;住所：&lt;br&gt;施設分類：&lt;br&gt;TEL：&lt;br&gt;：&lt;br&gt;：&lt;br&gt;：&lt;br&gt;</v>
      </c>
      <c r="AI786" s="255" t="s">
        <v>4184</v>
      </c>
      <c r="AJ786" s="253" t="str">
        <f t="shared" si="157"/>
        <v>FFFFFFFF</v>
      </c>
      <c r="AK786" s="253" t="s">
        <v>4185</v>
      </c>
      <c r="AL786" s="265">
        <f t="shared" si="158"/>
        <v>1</v>
      </c>
      <c r="AM786" s="253" t="s">
        <v>4186</v>
      </c>
      <c r="AN786" s="253" t="s">
        <v>4187</v>
      </c>
      <c r="AO786" s="254">
        <f t="shared" si="161"/>
        <v>0</v>
      </c>
      <c r="AP786" s="253" t="s">
        <v>4188</v>
      </c>
      <c r="AQ786" s="74">
        <f t="shared" si="166"/>
        <v>0</v>
      </c>
      <c r="AR786" s="254" t="s">
        <v>4189</v>
      </c>
      <c r="AS786" s="254" t="s">
        <v>4190</v>
      </c>
      <c r="AT786" s="265">
        <f t="shared" si="167"/>
        <v>0</v>
      </c>
      <c r="AU786" s="254" t="s">
        <v>4191</v>
      </c>
      <c r="AV786" s="265">
        <f t="shared" si="168"/>
        <v>0</v>
      </c>
      <c r="AW786" s="254" t="s">
        <v>4192</v>
      </c>
      <c r="AX786" s="254" t="s">
        <v>4193</v>
      </c>
      <c r="AY786" s="244" t="str">
        <f t="shared" si="162"/>
        <v/>
      </c>
    </row>
    <row r="787" spans="1:51">
      <c r="A787" s="198">
        <v>782</v>
      </c>
      <c r="B787" s="211"/>
      <c r="C787" s="4" t="str">
        <f t="shared" si="159"/>
        <v>名称：&lt;br&gt;住所：&lt;br&gt;施設分類：&lt;br&gt;TEL：&lt;br&gt;：&lt;br&gt;：&lt;br&gt;：&lt;br&gt;</v>
      </c>
      <c r="D787" s="211"/>
      <c r="E787" s="202"/>
      <c r="F787" s="202"/>
      <c r="G787" s="202"/>
      <c r="H787" s="202"/>
      <c r="I787" s="202"/>
      <c r="J787" s="202"/>
      <c r="K787" s="240"/>
      <c r="L787" s="240"/>
      <c r="M787" s="240"/>
      <c r="N787" s="240"/>
      <c r="O787" s="4"/>
      <c r="P787" s="246">
        <v>1</v>
      </c>
      <c r="Q787" s="246"/>
      <c r="R787" s="246" t="str">
        <f t="shared" si="156"/>
        <v>FFFFFFFF</v>
      </c>
      <c r="S787" s="202">
        <v>100</v>
      </c>
      <c r="T787" s="202">
        <v>100</v>
      </c>
      <c r="U787" s="202">
        <v>100</v>
      </c>
      <c r="V787" s="202">
        <v>100</v>
      </c>
      <c r="X787" s="242"/>
      <c r="Z787" s="239">
        <f t="shared" si="160"/>
        <v>1</v>
      </c>
      <c r="AA787" s="253" t="s">
        <v>4179</v>
      </c>
      <c r="AB787" s="265">
        <f t="shared" si="163"/>
        <v>0</v>
      </c>
      <c r="AC787" s="254" t="s">
        <v>4194</v>
      </c>
      <c r="AD787" s="254" t="s">
        <v>4181</v>
      </c>
      <c r="AE787" s="254">
        <f t="shared" si="164"/>
        <v>0</v>
      </c>
      <c r="AF787" s="254" t="s">
        <v>4182</v>
      </c>
      <c r="AG787" s="254" t="s">
        <v>4183</v>
      </c>
      <c r="AH787" s="74" t="str">
        <f t="shared" si="165"/>
        <v>名称：&lt;br&gt;住所：&lt;br&gt;施設分類：&lt;br&gt;TEL：&lt;br&gt;：&lt;br&gt;：&lt;br&gt;：&lt;br&gt;</v>
      </c>
      <c r="AI787" s="255" t="s">
        <v>4184</v>
      </c>
      <c r="AJ787" s="253" t="str">
        <f t="shared" si="157"/>
        <v>FFFFFFFF</v>
      </c>
      <c r="AK787" s="253" t="s">
        <v>4185</v>
      </c>
      <c r="AL787" s="265">
        <f t="shared" si="158"/>
        <v>1</v>
      </c>
      <c r="AM787" s="253" t="s">
        <v>4186</v>
      </c>
      <c r="AN787" s="253" t="s">
        <v>4187</v>
      </c>
      <c r="AO787" s="254">
        <f t="shared" si="161"/>
        <v>0</v>
      </c>
      <c r="AP787" s="253" t="s">
        <v>4188</v>
      </c>
      <c r="AQ787" s="74">
        <f t="shared" si="166"/>
        <v>0</v>
      </c>
      <c r="AR787" s="254" t="s">
        <v>4189</v>
      </c>
      <c r="AS787" s="254" t="s">
        <v>4190</v>
      </c>
      <c r="AT787" s="265">
        <f t="shared" si="167"/>
        <v>0</v>
      </c>
      <c r="AU787" s="254" t="s">
        <v>4191</v>
      </c>
      <c r="AV787" s="265">
        <f t="shared" si="168"/>
        <v>0</v>
      </c>
      <c r="AW787" s="254" t="s">
        <v>4192</v>
      </c>
      <c r="AX787" s="254" t="s">
        <v>4193</v>
      </c>
      <c r="AY787" s="244" t="str">
        <f t="shared" si="162"/>
        <v/>
      </c>
    </row>
    <row r="788" spans="1:51">
      <c r="A788" s="198">
        <v>783</v>
      </c>
      <c r="B788" s="211"/>
      <c r="C788" s="4" t="str">
        <f t="shared" si="159"/>
        <v>名称：&lt;br&gt;住所：&lt;br&gt;施設分類：&lt;br&gt;TEL：&lt;br&gt;：&lt;br&gt;：&lt;br&gt;：&lt;br&gt;</v>
      </c>
      <c r="D788" s="211"/>
      <c r="E788" s="202"/>
      <c r="F788" s="202"/>
      <c r="G788" s="202"/>
      <c r="H788" s="202"/>
      <c r="I788" s="202"/>
      <c r="J788" s="202"/>
      <c r="K788" s="240"/>
      <c r="L788" s="240"/>
      <c r="M788" s="240"/>
      <c r="N788" s="240"/>
      <c r="O788" s="4"/>
      <c r="P788" s="246">
        <v>1</v>
      </c>
      <c r="Q788" s="246"/>
      <c r="R788" s="246" t="str">
        <f t="shared" si="156"/>
        <v>FFFFFFFF</v>
      </c>
      <c r="S788" s="202">
        <v>100</v>
      </c>
      <c r="T788" s="202">
        <v>100</v>
      </c>
      <c r="U788" s="202">
        <v>100</v>
      </c>
      <c r="V788" s="202">
        <v>100</v>
      </c>
      <c r="X788" s="242"/>
      <c r="Z788" s="239">
        <f t="shared" si="160"/>
        <v>1</v>
      </c>
      <c r="AA788" s="253" t="s">
        <v>4179</v>
      </c>
      <c r="AB788" s="265">
        <f t="shared" si="163"/>
        <v>0</v>
      </c>
      <c r="AC788" s="254" t="s">
        <v>4194</v>
      </c>
      <c r="AD788" s="254" t="s">
        <v>4181</v>
      </c>
      <c r="AE788" s="254">
        <f t="shared" si="164"/>
        <v>0</v>
      </c>
      <c r="AF788" s="254" t="s">
        <v>4182</v>
      </c>
      <c r="AG788" s="254" t="s">
        <v>4183</v>
      </c>
      <c r="AH788" s="74" t="str">
        <f t="shared" si="165"/>
        <v>名称：&lt;br&gt;住所：&lt;br&gt;施設分類：&lt;br&gt;TEL：&lt;br&gt;：&lt;br&gt;：&lt;br&gt;：&lt;br&gt;</v>
      </c>
      <c r="AI788" s="255" t="s">
        <v>4184</v>
      </c>
      <c r="AJ788" s="253" t="str">
        <f t="shared" si="157"/>
        <v>FFFFFFFF</v>
      </c>
      <c r="AK788" s="253" t="s">
        <v>4185</v>
      </c>
      <c r="AL788" s="265">
        <f t="shared" si="158"/>
        <v>1</v>
      </c>
      <c r="AM788" s="253" t="s">
        <v>4186</v>
      </c>
      <c r="AN788" s="253" t="s">
        <v>4187</v>
      </c>
      <c r="AO788" s="254">
        <f t="shared" si="161"/>
        <v>0</v>
      </c>
      <c r="AP788" s="253" t="s">
        <v>4188</v>
      </c>
      <c r="AQ788" s="74">
        <f t="shared" si="166"/>
        <v>0</v>
      </c>
      <c r="AR788" s="254" t="s">
        <v>4189</v>
      </c>
      <c r="AS788" s="254" t="s">
        <v>4190</v>
      </c>
      <c r="AT788" s="265">
        <f t="shared" si="167"/>
        <v>0</v>
      </c>
      <c r="AU788" s="254" t="s">
        <v>4191</v>
      </c>
      <c r="AV788" s="265">
        <f t="shared" si="168"/>
        <v>0</v>
      </c>
      <c r="AW788" s="254" t="s">
        <v>4192</v>
      </c>
      <c r="AX788" s="254" t="s">
        <v>4193</v>
      </c>
      <c r="AY788" s="244" t="str">
        <f t="shared" si="162"/>
        <v/>
      </c>
    </row>
    <row r="789" spans="1:51">
      <c r="A789" s="198">
        <v>784</v>
      </c>
      <c r="B789" s="211"/>
      <c r="C789" s="4" t="str">
        <f t="shared" si="159"/>
        <v>名称：&lt;br&gt;住所：&lt;br&gt;施設分類：&lt;br&gt;TEL：&lt;br&gt;：&lt;br&gt;：&lt;br&gt;：&lt;br&gt;</v>
      </c>
      <c r="D789" s="211"/>
      <c r="E789" s="202"/>
      <c r="F789" s="202"/>
      <c r="G789" s="202"/>
      <c r="H789" s="202"/>
      <c r="I789" s="202"/>
      <c r="J789" s="202"/>
      <c r="K789" s="240"/>
      <c r="L789" s="240"/>
      <c r="M789" s="240"/>
      <c r="N789" s="240"/>
      <c r="O789" s="4"/>
      <c r="P789" s="246">
        <v>1</v>
      </c>
      <c r="Q789" s="246"/>
      <c r="R789" s="246" t="str">
        <f t="shared" si="156"/>
        <v>FFFFFFFF</v>
      </c>
      <c r="S789" s="202">
        <v>100</v>
      </c>
      <c r="T789" s="202">
        <v>100</v>
      </c>
      <c r="U789" s="202">
        <v>100</v>
      </c>
      <c r="V789" s="202">
        <v>100</v>
      </c>
      <c r="X789" s="242"/>
      <c r="Z789" s="239">
        <f t="shared" si="160"/>
        <v>1</v>
      </c>
      <c r="AA789" s="253" t="s">
        <v>4179</v>
      </c>
      <c r="AB789" s="265">
        <f t="shared" si="163"/>
        <v>0</v>
      </c>
      <c r="AC789" s="254" t="s">
        <v>4194</v>
      </c>
      <c r="AD789" s="254" t="s">
        <v>4181</v>
      </c>
      <c r="AE789" s="254">
        <f t="shared" si="164"/>
        <v>0</v>
      </c>
      <c r="AF789" s="254" t="s">
        <v>4182</v>
      </c>
      <c r="AG789" s="254" t="s">
        <v>4183</v>
      </c>
      <c r="AH789" s="74" t="str">
        <f t="shared" si="165"/>
        <v>名称：&lt;br&gt;住所：&lt;br&gt;施設分類：&lt;br&gt;TEL：&lt;br&gt;：&lt;br&gt;：&lt;br&gt;：&lt;br&gt;</v>
      </c>
      <c r="AI789" s="255" t="s">
        <v>4184</v>
      </c>
      <c r="AJ789" s="253" t="str">
        <f t="shared" si="157"/>
        <v>FFFFFFFF</v>
      </c>
      <c r="AK789" s="253" t="s">
        <v>4185</v>
      </c>
      <c r="AL789" s="265">
        <f t="shared" si="158"/>
        <v>1</v>
      </c>
      <c r="AM789" s="253" t="s">
        <v>4186</v>
      </c>
      <c r="AN789" s="253" t="s">
        <v>4187</v>
      </c>
      <c r="AO789" s="254">
        <f t="shared" si="161"/>
        <v>0</v>
      </c>
      <c r="AP789" s="253" t="s">
        <v>4188</v>
      </c>
      <c r="AQ789" s="74">
        <f t="shared" si="166"/>
        <v>0</v>
      </c>
      <c r="AR789" s="254" t="s">
        <v>4189</v>
      </c>
      <c r="AS789" s="254" t="s">
        <v>4190</v>
      </c>
      <c r="AT789" s="265">
        <f t="shared" si="167"/>
        <v>0</v>
      </c>
      <c r="AU789" s="254" t="s">
        <v>4191</v>
      </c>
      <c r="AV789" s="265">
        <f t="shared" si="168"/>
        <v>0</v>
      </c>
      <c r="AW789" s="254" t="s">
        <v>4192</v>
      </c>
      <c r="AX789" s="254" t="s">
        <v>4193</v>
      </c>
      <c r="AY789" s="244" t="str">
        <f t="shared" si="162"/>
        <v/>
      </c>
    </row>
    <row r="790" spans="1:51">
      <c r="A790" s="198">
        <v>785</v>
      </c>
      <c r="B790" s="211"/>
      <c r="C790" s="4" t="str">
        <f t="shared" si="159"/>
        <v>名称：&lt;br&gt;住所：&lt;br&gt;施設分類：&lt;br&gt;TEL：&lt;br&gt;：&lt;br&gt;：&lt;br&gt;：&lt;br&gt;</v>
      </c>
      <c r="D790" s="211"/>
      <c r="E790" s="245"/>
      <c r="F790" s="202"/>
      <c r="G790" s="202"/>
      <c r="H790" s="202"/>
      <c r="I790" s="245"/>
      <c r="J790" s="245"/>
      <c r="K790" s="240"/>
      <c r="L790" s="240"/>
      <c r="M790" s="240"/>
      <c r="N790" s="240"/>
      <c r="O790" s="4"/>
      <c r="P790" s="246">
        <v>1</v>
      </c>
      <c r="Q790" s="246"/>
      <c r="R790" s="246" t="str">
        <f t="shared" si="156"/>
        <v>FFFFFFFF</v>
      </c>
      <c r="S790" s="202">
        <v>100</v>
      </c>
      <c r="T790" s="202">
        <v>100</v>
      </c>
      <c r="U790" s="202">
        <v>100</v>
      </c>
      <c r="V790" s="202">
        <v>100</v>
      </c>
      <c r="X790" s="242"/>
      <c r="Z790" s="239">
        <f t="shared" si="160"/>
        <v>1</v>
      </c>
      <c r="AA790" s="253" t="s">
        <v>4179</v>
      </c>
      <c r="AB790" s="265">
        <f t="shared" si="163"/>
        <v>0</v>
      </c>
      <c r="AC790" s="254" t="s">
        <v>4194</v>
      </c>
      <c r="AD790" s="254" t="s">
        <v>4181</v>
      </c>
      <c r="AE790" s="254">
        <f t="shared" si="164"/>
        <v>0</v>
      </c>
      <c r="AF790" s="254" t="s">
        <v>4182</v>
      </c>
      <c r="AG790" s="254" t="s">
        <v>4183</v>
      </c>
      <c r="AH790" s="74" t="str">
        <f t="shared" si="165"/>
        <v>名称：&lt;br&gt;住所：&lt;br&gt;施設分類：&lt;br&gt;TEL：&lt;br&gt;：&lt;br&gt;：&lt;br&gt;：&lt;br&gt;</v>
      </c>
      <c r="AI790" s="255" t="s">
        <v>4184</v>
      </c>
      <c r="AJ790" s="253" t="str">
        <f t="shared" si="157"/>
        <v>FFFFFFFF</v>
      </c>
      <c r="AK790" s="253" t="s">
        <v>4185</v>
      </c>
      <c r="AL790" s="265">
        <f t="shared" si="158"/>
        <v>1</v>
      </c>
      <c r="AM790" s="253" t="s">
        <v>4186</v>
      </c>
      <c r="AN790" s="253" t="s">
        <v>4187</v>
      </c>
      <c r="AO790" s="254">
        <f t="shared" si="161"/>
        <v>0</v>
      </c>
      <c r="AP790" s="253" t="s">
        <v>4188</v>
      </c>
      <c r="AQ790" s="74">
        <f t="shared" si="166"/>
        <v>0</v>
      </c>
      <c r="AR790" s="254" t="s">
        <v>4189</v>
      </c>
      <c r="AS790" s="254" t="s">
        <v>4190</v>
      </c>
      <c r="AT790" s="265">
        <f t="shared" si="167"/>
        <v>0</v>
      </c>
      <c r="AU790" s="254" t="s">
        <v>4191</v>
      </c>
      <c r="AV790" s="265">
        <f t="shared" si="168"/>
        <v>0</v>
      </c>
      <c r="AW790" s="254" t="s">
        <v>4192</v>
      </c>
      <c r="AX790" s="254" t="s">
        <v>4193</v>
      </c>
      <c r="AY790" s="244" t="str">
        <f t="shared" si="162"/>
        <v/>
      </c>
    </row>
    <row r="791" spans="1:51">
      <c r="A791" s="198">
        <v>786</v>
      </c>
      <c r="B791" s="211"/>
      <c r="C791" s="4" t="str">
        <f t="shared" si="159"/>
        <v>名称：&lt;br&gt;住所：&lt;br&gt;施設分類：&lt;br&gt;TEL：&lt;br&gt;：&lt;br&gt;：&lt;br&gt;：&lt;br&gt;</v>
      </c>
      <c r="D791" s="211"/>
      <c r="E791" s="245"/>
      <c r="F791" s="202"/>
      <c r="G791" s="202"/>
      <c r="H791" s="202"/>
      <c r="I791" s="245"/>
      <c r="J791" s="245"/>
      <c r="K791" s="240"/>
      <c r="L791" s="240"/>
      <c r="M791" s="240"/>
      <c r="N791" s="240"/>
      <c r="O791" s="4"/>
      <c r="P791" s="246">
        <v>1</v>
      </c>
      <c r="Q791" s="246"/>
      <c r="R791" s="246" t="str">
        <f t="shared" si="156"/>
        <v>FFFFFFFF</v>
      </c>
      <c r="S791" s="202">
        <v>100</v>
      </c>
      <c r="T791" s="202">
        <v>100</v>
      </c>
      <c r="U791" s="202">
        <v>100</v>
      </c>
      <c r="V791" s="202">
        <v>100</v>
      </c>
      <c r="X791" s="242"/>
      <c r="Z791" s="239">
        <f t="shared" si="160"/>
        <v>1</v>
      </c>
      <c r="AA791" s="253" t="s">
        <v>4179</v>
      </c>
      <c r="AB791" s="265">
        <f t="shared" si="163"/>
        <v>0</v>
      </c>
      <c r="AC791" s="254" t="s">
        <v>4194</v>
      </c>
      <c r="AD791" s="254" t="s">
        <v>4181</v>
      </c>
      <c r="AE791" s="254">
        <f t="shared" si="164"/>
        <v>0</v>
      </c>
      <c r="AF791" s="254" t="s">
        <v>4182</v>
      </c>
      <c r="AG791" s="254" t="s">
        <v>4183</v>
      </c>
      <c r="AH791" s="74" t="str">
        <f t="shared" si="165"/>
        <v>名称：&lt;br&gt;住所：&lt;br&gt;施設分類：&lt;br&gt;TEL：&lt;br&gt;：&lt;br&gt;：&lt;br&gt;：&lt;br&gt;</v>
      </c>
      <c r="AI791" s="255" t="s">
        <v>4184</v>
      </c>
      <c r="AJ791" s="253" t="str">
        <f t="shared" si="157"/>
        <v>FFFFFFFF</v>
      </c>
      <c r="AK791" s="253" t="s">
        <v>4185</v>
      </c>
      <c r="AL791" s="265">
        <f t="shared" si="158"/>
        <v>1</v>
      </c>
      <c r="AM791" s="253" t="s">
        <v>4186</v>
      </c>
      <c r="AN791" s="253" t="s">
        <v>4187</v>
      </c>
      <c r="AO791" s="254">
        <f t="shared" si="161"/>
        <v>0</v>
      </c>
      <c r="AP791" s="253" t="s">
        <v>4188</v>
      </c>
      <c r="AQ791" s="74">
        <f t="shared" si="166"/>
        <v>0</v>
      </c>
      <c r="AR791" s="254" t="s">
        <v>4189</v>
      </c>
      <c r="AS791" s="254" t="s">
        <v>4190</v>
      </c>
      <c r="AT791" s="265">
        <f t="shared" si="167"/>
        <v>0</v>
      </c>
      <c r="AU791" s="254" t="s">
        <v>4191</v>
      </c>
      <c r="AV791" s="265">
        <f t="shared" si="168"/>
        <v>0</v>
      </c>
      <c r="AW791" s="254" t="s">
        <v>4192</v>
      </c>
      <c r="AX791" s="254" t="s">
        <v>4193</v>
      </c>
      <c r="AY791" s="244" t="str">
        <f t="shared" si="162"/>
        <v/>
      </c>
    </row>
    <row r="792" spans="1:51">
      <c r="A792" s="198">
        <v>787</v>
      </c>
      <c r="B792" s="211"/>
      <c r="C792" s="4" t="str">
        <f t="shared" si="159"/>
        <v>名称：&lt;br&gt;住所：&lt;br&gt;施設分類：&lt;br&gt;TEL：&lt;br&gt;：&lt;br&gt;：&lt;br&gt;：&lt;br&gt;</v>
      </c>
      <c r="D792" s="211"/>
      <c r="E792" s="202"/>
      <c r="F792" s="202"/>
      <c r="G792" s="202"/>
      <c r="H792" s="202"/>
      <c r="I792" s="202"/>
      <c r="J792" s="202"/>
      <c r="K792" s="240"/>
      <c r="L792" s="240"/>
      <c r="M792" s="240"/>
      <c r="N792" s="240"/>
      <c r="O792" s="4"/>
      <c r="P792" s="246">
        <v>1</v>
      </c>
      <c r="Q792" s="246"/>
      <c r="R792" s="246" t="str">
        <f t="shared" si="156"/>
        <v>FFFFFFFF</v>
      </c>
      <c r="S792" s="202">
        <v>100</v>
      </c>
      <c r="T792" s="202">
        <v>100</v>
      </c>
      <c r="U792" s="202">
        <v>100</v>
      </c>
      <c r="V792" s="202">
        <v>100</v>
      </c>
      <c r="X792" s="242"/>
      <c r="Z792" s="239">
        <f t="shared" si="160"/>
        <v>1</v>
      </c>
      <c r="AA792" s="253" t="s">
        <v>4179</v>
      </c>
      <c r="AB792" s="265">
        <f t="shared" si="163"/>
        <v>0</v>
      </c>
      <c r="AC792" s="254" t="s">
        <v>4194</v>
      </c>
      <c r="AD792" s="254" t="s">
        <v>4181</v>
      </c>
      <c r="AE792" s="254">
        <f t="shared" si="164"/>
        <v>0</v>
      </c>
      <c r="AF792" s="254" t="s">
        <v>4182</v>
      </c>
      <c r="AG792" s="254" t="s">
        <v>4183</v>
      </c>
      <c r="AH792" s="74" t="str">
        <f t="shared" si="165"/>
        <v>名称：&lt;br&gt;住所：&lt;br&gt;施設分類：&lt;br&gt;TEL：&lt;br&gt;：&lt;br&gt;：&lt;br&gt;：&lt;br&gt;</v>
      </c>
      <c r="AI792" s="255" t="s">
        <v>4184</v>
      </c>
      <c r="AJ792" s="253" t="str">
        <f t="shared" si="157"/>
        <v>FFFFFFFF</v>
      </c>
      <c r="AK792" s="253" t="s">
        <v>4185</v>
      </c>
      <c r="AL792" s="265">
        <f t="shared" si="158"/>
        <v>1</v>
      </c>
      <c r="AM792" s="253" t="s">
        <v>4186</v>
      </c>
      <c r="AN792" s="253" t="s">
        <v>4187</v>
      </c>
      <c r="AO792" s="254">
        <f t="shared" si="161"/>
        <v>0</v>
      </c>
      <c r="AP792" s="253" t="s">
        <v>4188</v>
      </c>
      <c r="AQ792" s="74">
        <f t="shared" si="166"/>
        <v>0</v>
      </c>
      <c r="AR792" s="254" t="s">
        <v>4189</v>
      </c>
      <c r="AS792" s="254" t="s">
        <v>4190</v>
      </c>
      <c r="AT792" s="265">
        <f t="shared" si="167"/>
        <v>0</v>
      </c>
      <c r="AU792" s="254" t="s">
        <v>4191</v>
      </c>
      <c r="AV792" s="265">
        <f t="shared" si="168"/>
        <v>0</v>
      </c>
      <c r="AW792" s="254" t="s">
        <v>4192</v>
      </c>
      <c r="AX792" s="254" t="s">
        <v>4193</v>
      </c>
      <c r="AY792" s="244" t="str">
        <f t="shared" si="162"/>
        <v/>
      </c>
    </row>
    <row r="793" spans="1:51">
      <c r="A793" s="198">
        <v>788</v>
      </c>
      <c r="B793" s="211"/>
      <c r="C793" s="4" t="str">
        <f t="shared" si="159"/>
        <v>名称：&lt;br&gt;住所：&lt;br&gt;施設分類：&lt;br&gt;TEL：&lt;br&gt;：&lt;br&gt;：&lt;br&gt;：&lt;br&gt;</v>
      </c>
      <c r="D793" s="211"/>
      <c r="E793" s="202"/>
      <c r="F793" s="202"/>
      <c r="G793" s="202"/>
      <c r="H793" s="202"/>
      <c r="I793" s="202"/>
      <c r="J793" s="202"/>
      <c r="K793" s="240"/>
      <c r="L793" s="240"/>
      <c r="M793" s="240"/>
      <c r="N793" s="240"/>
      <c r="O793" s="4"/>
      <c r="P793" s="246">
        <v>1</v>
      </c>
      <c r="Q793" s="246"/>
      <c r="R793" s="246" t="str">
        <f t="shared" si="156"/>
        <v>FFFFFFFF</v>
      </c>
      <c r="S793" s="202">
        <v>100</v>
      </c>
      <c r="T793" s="202">
        <v>100</v>
      </c>
      <c r="U793" s="202">
        <v>100</v>
      </c>
      <c r="V793" s="202">
        <v>100</v>
      </c>
      <c r="X793" s="242"/>
      <c r="Z793" s="239">
        <f t="shared" si="160"/>
        <v>1</v>
      </c>
      <c r="AA793" s="253" t="s">
        <v>4179</v>
      </c>
      <c r="AB793" s="265">
        <f t="shared" si="163"/>
        <v>0</v>
      </c>
      <c r="AC793" s="254" t="s">
        <v>4194</v>
      </c>
      <c r="AD793" s="254" t="s">
        <v>4181</v>
      </c>
      <c r="AE793" s="254">
        <f t="shared" si="164"/>
        <v>0</v>
      </c>
      <c r="AF793" s="254" t="s">
        <v>4182</v>
      </c>
      <c r="AG793" s="254" t="s">
        <v>4183</v>
      </c>
      <c r="AH793" s="74" t="str">
        <f t="shared" si="165"/>
        <v>名称：&lt;br&gt;住所：&lt;br&gt;施設分類：&lt;br&gt;TEL：&lt;br&gt;：&lt;br&gt;：&lt;br&gt;：&lt;br&gt;</v>
      </c>
      <c r="AI793" s="255" t="s">
        <v>4184</v>
      </c>
      <c r="AJ793" s="253" t="str">
        <f t="shared" si="157"/>
        <v>FFFFFFFF</v>
      </c>
      <c r="AK793" s="253" t="s">
        <v>4185</v>
      </c>
      <c r="AL793" s="265">
        <f t="shared" si="158"/>
        <v>1</v>
      </c>
      <c r="AM793" s="253" t="s">
        <v>4186</v>
      </c>
      <c r="AN793" s="253" t="s">
        <v>4187</v>
      </c>
      <c r="AO793" s="254">
        <f t="shared" si="161"/>
        <v>0</v>
      </c>
      <c r="AP793" s="253" t="s">
        <v>4188</v>
      </c>
      <c r="AQ793" s="74">
        <f t="shared" si="166"/>
        <v>0</v>
      </c>
      <c r="AR793" s="254" t="s">
        <v>4189</v>
      </c>
      <c r="AS793" s="254" t="s">
        <v>4190</v>
      </c>
      <c r="AT793" s="265">
        <f t="shared" si="167"/>
        <v>0</v>
      </c>
      <c r="AU793" s="254" t="s">
        <v>4191</v>
      </c>
      <c r="AV793" s="265">
        <f t="shared" si="168"/>
        <v>0</v>
      </c>
      <c r="AW793" s="254" t="s">
        <v>4192</v>
      </c>
      <c r="AX793" s="254" t="s">
        <v>4193</v>
      </c>
      <c r="AY793" s="244" t="str">
        <f t="shared" si="162"/>
        <v/>
      </c>
    </row>
    <row r="794" spans="1:51">
      <c r="A794" s="198">
        <v>789</v>
      </c>
      <c r="B794" s="211"/>
      <c r="C794" s="4" t="str">
        <f t="shared" si="159"/>
        <v>名称：&lt;br&gt;住所：&lt;br&gt;施設分類：&lt;br&gt;TEL：&lt;br&gt;：&lt;br&gt;：&lt;br&gt;：&lt;br&gt;</v>
      </c>
      <c r="D794" s="211"/>
      <c r="E794" s="202"/>
      <c r="F794" s="202"/>
      <c r="G794" s="202"/>
      <c r="H794" s="202"/>
      <c r="I794" s="202"/>
      <c r="J794" s="202"/>
      <c r="K794" s="240"/>
      <c r="L794" s="240"/>
      <c r="M794" s="240"/>
      <c r="N794" s="240"/>
      <c r="O794" s="4"/>
      <c r="P794" s="246">
        <v>1</v>
      </c>
      <c r="Q794" s="246"/>
      <c r="R794" s="246" t="str">
        <f t="shared" si="156"/>
        <v>FFFFFFFF</v>
      </c>
      <c r="S794" s="202">
        <v>100</v>
      </c>
      <c r="T794" s="202">
        <v>100</v>
      </c>
      <c r="U794" s="202">
        <v>100</v>
      </c>
      <c r="V794" s="202">
        <v>100</v>
      </c>
      <c r="X794" s="242"/>
      <c r="Z794" s="239">
        <f t="shared" si="160"/>
        <v>1</v>
      </c>
      <c r="AA794" s="253" t="s">
        <v>4179</v>
      </c>
      <c r="AB794" s="265">
        <f t="shared" si="163"/>
        <v>0</v>
      </c>
      <c r="AC794" s="254" t="s">
        <v>4194</v>
      </c>
      <c r="AD794" s="254" t="s">
        <v>4181</v>
      </c>
      <c r="AE794" s="254">
        <f t="shared" si="164"/>
        <v>0</v>
      </c>
      <c r="AF794" s="254" t="s">
        <v>4182</v>
      </c>
      <c r="AG794" s="254" t="s">
        <v>4183</v>
      </c>
      <c r="AH794" s="74" t="str">
        <f t="shared" si="165"/>
        <v>名称：&lt;br&gt;住所：&lt;br&gt;施設分類：&lt;br&gt;TEL：&lt;br&gt;：&lt;br&gt;：&lt;br&gt;：&lt;br&gt;</v>
      </c>
      <c r="AI794" s="255" t="s">
        <v>4184</v>
      </c>
      <c r="AJ794" s="253" t="str">
        <f t="shared" si="157"/>
        <v>FFFFFFFF</v>
      </c>
      <c r="AK794" s="253" t="s">
        <v>4185</v>
      </c>
      <c r="AL794" s="265">
        <f t="shared" si="158"/>
        <v>1</v>
      </c>
      <c r="AM794" s="253" t="s">
        <v>4186</v>
      </c>
      <c r="AN794" s="253" t="s">
        <v>4187</v>
      </c>
      <c r="AO794" s="254">
        <f t="shared" si="161"/>
        <v>0</v>
      </c>
      <c r="AP794" s="253" t="s">
        <v>4188</v>
      </c>
      <c r="AQ794" s="74">
        <f t="shared" si="166"/>
        <v>0</v>
      </c>
      <c r="AR794" s="254" t="s">
        <v>4189</v>
      </c>
      <c r="AS794" s="254" t="s">
        <v>4190</v>
      </c>
      <c r="AT794" s="265">
        <f t="shared" si="167"/>
        <v>0</v>
      </c>
      <c r="AU794" s="254" t="s">
        <v>4191</v>
      </c>
      <c r="AV794" s="265">
        <f t="shared" si="168"/>
        <v>0</v>
      </c>
      <c r="AW794" s="254" t="s">
        <v>4192</v>
      </c>
      <c r="AX794" s="254" t="s">
        <v>4193</v>
      </c>
      <c r="AY794" s="244" t="str">
        <f t="shared" si="162"/>
        <v/>
      </c>
    </row>
    <row r="795" spans="1:51">
      <c r="A795" s="198">
        <v>790</v>
      </c>
      <c r="B795" s="211"/>
      <c r="C795" s="4" t="str">
        <f t="shared" si="159"/>
        <v>名称：&lt;br&gt;住所：&lt;br&gt;施設分類：&lt;br&gt;TEL：&lt;br&gt;：&lt;br&gt;：&lt;br&gt;：&lt;br&gt;</v>
      </c>
      <c r="D795" s="211"/>
      <c r="E795" s="202"/>
      <c r="F795" s="202"/>
      <c r="G795" s="202"/>
      <c r="H795" s="202"/>
      <c r="I795" s="202"/>
      <c r="J795" s="202"/>
      <c r="K795" s="240"/>
      <c r="L795" s="240"/>
      <c r="M795" s="240"/>
      <c r="N795" s="240"/>
      <c r="O795" s="4"/>
      <c r="P795" s="246">
        <v>1</v>
      </c>
      <c r="Q795" s="246"/>
      <c r="R795" s="246" t="str">
        <f t="shared" si="156"/>
        <v>FFFFFFFF</v>
      </c>
      <c r="S795" s="202">
        <v>100</v>
      </c>
      <c r="T795" s="202">
        <v>100</v>
      </c>
      <c r="U795" s="202">
        <v>100</v>
      </c>
      <c r="V795" s="202">
        <v>100</v>
      </c>
      <c r="X795" s="242"/>
      <c r="Z795" s="239">
        <f t="shared" si="160"/>
        <v>1</v>
      </c>
      <c r="AA795" s="253" t="s">
        <v>4179</v>
      </c>
      <c r="AB795" s="265">
        <f t="shared" si="163"/>
        <v>0</v>
      </c>
      <c r="AC795" s="254" t="s">
        <v>4194</v>
      </c>
      <c r="AD795" s="254" t="s">
        <v>4181</v>
      </c>
      <c r="AE795" s="254">
        <f t="shared" si="164"/>
        <v>0</v>
      </c>
      <c r="AF795" s="254" t="s">
        <v>4182</v>
      </c>
      <c r="AG795" s="254" t="s">
        <v>4183</v>
      </c>
      <c r="AH795" s="74" t="str">
        <f t="shared" si="165"/>
        <v>名称：&lt;br&gt;住所：&lt;br&gt;施設分類：&lt;br&gt;TEL：&lt;br&gt;：&lt;br&gt;：&lt;br&gt;：&lt;br&gt;</v>
      </c>
      <c r="AI795" s="255" t="s">
        <v>4184</v>
      </c>
      <c r="AJ795" s="253" t="str">
        <f t="shared" si="157"/>
        <v>FFFFFFFF</v>
      </c>
      <c r="AK795" s="253" t="s">
        <v>4185</v>
      </c>
      <c r="AL795" s="265">
        <f t="shared" si="158"/>
        <v>1</v>
      </c>
      <c r="AM795" s="253" t="s">
        <v>4186</v>
      </c>
      <c r="AN795" s="253" t="s">
        <v>4187</v>
      </c>
      <c r="AO795" s="254">
        <f t="shared" si="161"/>
        <v>0</v>
      </c>
      <c r="AP795" s="253" t="s">
        <v>4188</v>
      </c>
      <c r="AQ795" s="74">
        <f t="shared" si="166"/>
        <v>0</v>
      </c>
      <c r="AR795" s="254" t="s">
        <v>4189</v>
      </c>
      <c r="AS795" s="254" t="s">
        <v>4190</v>
      </c>
      <c r="AT795" s="265">
        <f t="shared" si="167"/>
        <v>0</v>
      </c>
      <c r="AU795" s="254" t="s">
        <v>4191</v>
      </c>
      <c r="AV795" s="265">
        <f t="shared" si="168"/>
        <v>0</v>
      </c>
      <c r="AW795" s="254" t="s">
        <v>4192</v>
      </c>
      <c r="AX795" s="254" t="s">
        <v>4193</v>
      </c>
      <c r="AY795" s="244" t="str">
        <f t="shared" si="162"/>
        <v/>
      </c>
    </row>
    <row r="796" spans="1:51">
      <c r="A796" s="198">
        <v>791</v>
      </c>
      <c r="B796" s="211"/>
      <c r="C796" s="4" t="str">
        <f t="shared" si="159"/>
        <v>名称：&lt;br&gt;住所：&lt;br&gt;施設分類：&lt;br&gt;TEL：&lt;br&gt;：&lt;br&gt;：&lt;br&gt;：&lt;br&gt;</v>
      </c>
      <c r="D796" s="211"/>
      <c r="E796" s="245"/>
      <c r="F796" s="202"/>
      <c r="G796" s="202"/>
      <c r="H796" s="202"/>
      <c r="I796" s="245"/>
      <c r="J796" s="245"/>
      <c r="K796" s="240"/>
      <c r="L796" s="240"/>
      <c r="M796" s="240"/>
      <c r="N796" s="240"/>
      <c r="O796" s="4"/>
      <c r="P796" s="246">
        <v>1</v>
      </c>
      <c r="Q796" s="246"/>
      <c r="R796" s="246" t="str">
        <f t="shared" si="156"/>
        <v>FFFFFFFF</v>
      </c>
      <c r="S796" s="202">
        <v>100</v>
      </c>
      <c r="T796" s="202">
        <v>100</v>
      </c>
      <c r="U796" s="202">
        <v>100</v>
      </c>
      <c r="V796" s="202">
        <v>100</v>
      </c>
      <c r="X796" s="242"/>
      <c r="Z796" s="239">
        <f t="shared" si="160"/>
        <v>1</v>
      </c>
      <c r="AA796" s="253" t="s">
        <v>4179</v>
      </c>
      <c r="AB796" s="265">
        <f t="shared" si="163"/>
        <v>0</v>
      </c>
      <c r="AC796" s="254" t="s">
        <v>4194</v>
      </c>
      <c r="AD796" s="254" t="s">
        <v>4181</v>
      </c>
      <c r="AE796" s="254">
        <f t="shared" si="164"/>
        <v>0</v>
      </c>
      <c r="AF796" s="254" t="s">
        <v>4182</v>
      </c>
      <c r="AG796" s="254" t="s">
        <v>4183</v>
      </c>
      <c r="AH796" s="74" t="str">
        <f t="shared" si="165"/>
        <v>名称：&lt;br&gt;住所：&lt;br&gt;施設分類：&lt;br&gt;TEL：&lt;br&gt;：&lt;br&gt;：&lt;br&gt;：&lt;br&gt;</v>
      </c>
      <c r="AI796" s="255" t="s">
        <v>4184</v>
      </c>
      <c r="AJ796" s="253" t="str">
        <f t="shared" si="157"/>
        <v>FFFFFFFF</v>
      </c>
      <c r="AK796" s="253" t="s">
        <v>4185</v>
      </c>
      <c r="AL796" s="265">
        <f t="shared" si="158"/>
        <v>1</v>
      </c>
      <c r="AM796" s="253" t="s">
        <v>4186</v>
      </c>
      <c r="AN796" s="253" t="s">
        <v>4187</v>
      </c>
      <c r="AO796" s="254">
        <f t="shared" si="161"/>
        <v>0</v>
      </c>
      <c r="AP796" s="253" t="s">
        <v>4188</v>
      </c>
      <c r="AQ796" s="74">
        <f t="shared" si="166"/>
        <v>0</v>
      </c>
      <c r="AR796" s="254" t="s">
        <v>4189</v>
      </c>
      <c r="AS796" s="254" t="s">
        <v>4190</v>
      </c>
      <c r="AT796" s="265">
        <f t="shared" si="167"/>
        <v>0</v>
      </c>
      <c r="AU796" s="254" t="s">
        <v>4191</v>
      </c>
      <c r="AV796" s="265">
        <f t="shared" si="168"/>
        <v>0</v>
      </c>
      <c r="AW796" s="254" t="s">
        <v>4192</v>
      </c>
      <c r="AX796" s="254" t="s">
        <v>4193</v>
      </c>
      <c r="AY796" s="244" t="str">
        <f t="shared" si="162"/>
        <v/>
      </c>
    </row>
    <row r="797" spans="1:51">
      <c r="A797" s="198">
        <v>792</v>
      </c>
      <c r="B797" s="211"/>
      <c r="C797" s="4" t="str">
        <f t="shared" si="159"/>
        <v>名称：&lt;br&gt;住所：&lt;br&gt;施設分類：&lt;br&gt;TEL：&lt;br&gt;：&lt;br&gt;：&lt;br&gt;：&lt;br&gt;</v>
      </c>
      <c r="D797" s="211"/>
      <c r="E797" s="245"/>
      <c r="F797" s="202"/>
      <c r="G797" s="202"/>
      <c r="H797" s="202"/>
      <c r="I797" s="245"/>
      <c r="J797" s="245"/>
      <c r="K797" s="240"/>
      <c r="L797" s="240"/>
      <c r="M797" s="240"/>
      <c r="N797" s="240"/>
      <c r="O797" s="4"/>
      <c r="P797" s="246">
        <v>1</v>
      </c>
      <c r="Q797" s="246"/>
      <c r="R797" s="246" t="str">
        <f t="shared" si="156"/>
        <v>FFFFFFFF</v>
      </c>
      <c r="S797" s="202">
        <v>100</v>
      </c>
      <c r="T797" s="202">
        <v>100</v>
      </c>
      <c r="U797" s="202">
        <v>100</v>
      </c>
      <c r="V797" s="202">
        <v>100</v>
      </c>
      <c r="X797" s="242"/>
      <c r="Z797" s="239">
        <f t="shared" si="160"/>
        <v>1</v>
      </c>
      <c r="AA797" s="253" t="s">
        <v>4179</v>
      </c>
      <c r="AB797" s="265">
        <f t="shared" si="163"/>
        <v>0</v>
      </c>
      <c r="AC797" s="254" t="s">
        <v>4194</v>
      </c>
      <c r="AD797" s="254" t="s">
        <v>4181</v>
      </c>
      <c r="AE797" s="254">
        <f t="shared" si="164"/>
        <v>0</v>
      </c>
      <c r="AF797" s="254" t="s">
        <v>4182</v>
      </c>
      <c r="AG797" s="254" t="s">
        <v>4183</v>
      </c>
      <c r="AH797" s="74" t="str">
        <f t="shared" si="165"/>
        <v>名称：&lt;br&gt;住所：&lt;br&gt;施設分類：&lt;br&gt;TEL：&lt;br&gt;：&lt;br&gt;：&lt;br&gt;：&lt;br&gt;</v>
      </c>
      <c r="AI797" s="255" t="s">
        <v>4184</v>
      </c>
      <c r="AJ797" s="253" t="str">
        <f t="shared" si="157"/>
        <v>FFFFFFFF</v>
      </c>
      <c r="AK797" s="253" t="s">
        <v>4185</v>
      </c>
      <c r="AL797" s="265">
        <f t="shared" si="158"/>
        <v>1</v>
      </c>
      <c r="AM797" s="253" t="s">
        <v>4186</v>
      </c>
      <c r="AN797" s="253" t="s">
        <v>4187</v>
      </c>
      <c r="AO797" s="254">
        <f t="shared" si="161"/>
        <v>0</v>
      </c>
      <c r="AP797" s="253" t="s">
        <v>4188</v>
      </c>
      <c r="AQ797" s="74">
        <f t="shared" si="166"/>
        <v>0</v>
      </c>
      <c r="AR797" s="254" t="s">
        <v>4189</v>
      </c>
      <c r="AS797" s="254" t="s">
        <v>4190</v>
      </c>
      <c r="AT797" s="265">
        <f t="shared" si="167"/>
        <v>0</v>
      </c>
      <c r="AU797" s="254" t="s">
        <v>4191</v>
      </c>
      <c r="AV797" s="265">
        <f t="shared" si="168"/>
        <v>0</v>
      </c>
      <c r="AW797" s="254" t="s">
        <v>4192</v>
      </c>
      <c r="AX797" s="254" t="s">
        <v>4193</v>
      </c>
      <c r="AY797" s="244" t="str">
        <f t="shared" si="162"/>
        <v/>
      </c>
    </row>
    <row r="798" spans="1:51">
      <c r="A798" s="198">
        <v>793</v>
      </c>
      <c r="B798" s="211"/>
      <c r="C798" s="4" t="str">
        <f t="shared" si="159"/>
        <v>名称：&lt;br&gt;住所：&lt;br&gt;施設分類：&lt;br&gt;TEL：&lt;br&gt;：&lt;br&gt;：&lt;br&gt;：&lt;br&gt;</v>
      </c>
      <c r="D798" s="211"/>
      <c r="E798" s="202"/>
      <c r="F798" s="202"/>
      <c r="G798" s="202"/>
      <c r="H798" s="202"/>
      <c r="I798" s="202"/>
      <c r="J798" s="202"/>
      <c r="K798" s="240"/>
      <c r="L798" s="240"/>
      <c r="M798" s="240"/>
      <c r="N798" s="240"/>
      <c r="O798" s="4"/>
      <c r="P798" s="246">
        <v>1</v>
      </c>
      <c r="Q798" s="246"/>
      <c r="R798" s="246" t="str">
        <f t="shared" si="156"/>
        <v>FFFFFFFF</v>
      </c>
      <c r="S798" s="202">
        <v>100</v>
      </c>
      <c r="T798" s="202">
        <v>100</v>
      </c>
      <c r="U798" s="202">
        <v>100</v>
      </c>
      <c r="V798" s="202">
        <v>100</v>
      </c>
      <c r="X798" s="242"/>
      <c r="Z798" s="239">
        <f t="shared" si="160"/>
        <v>1</v>
      </c>
      <c r="AA798" s="253" t="s">
        <v>4179</v>
      </c>
      <c r="AB798" s="265">
        <f t="shared" si="163"/>
        <v>0</v>
      </c>
      <c r="AC798" s="254" t="s">
        <v>4194</v>
      </c>
      <c r="AD798" s="254" t="s">
        <v>4181</v>
      </c>
      <c r="AE798" s="254">
        <f t="shared" si="164"/>
        <v>0</v>
      </c>
      <c r="AF798" s="254" t="s">
        <v>4182</v>
      </c>
      <c r="AG798" s="254" t="s">
        <v>4183</v>
      </c>
      <c r="AH798" s="74" t="str">
        <f t="shared" si="165"/>
        <v>名称：&lt;br&gt;住所：&lt;br&gt;施設分類：&lt;br&gt;TEL：&lt;br&gt;：&lt;br&gt;：&lt;br&gt;：&lt;br&gt;</v>
      </c>
      <c r="AI798" s="255" t="s">
        <v>4184</v>
      </c>
      <c r="AJ798" s="253" t="str">
        <f t="shared" si="157"/>
        <v>FFFFFFFF</v>
      </c>
      <c r="AK798" s="253" t="s">
        <v>4185</v>
      </c>
      <c r="AL798" s="265">
        <f t="shared" si="158"/>
        <v>1</v>
      </c>
      <c r="AM798" s="253" t="s">
        <v>4186</v>
      </c>
      <c r="AN798" s="253" t="s">
        <v>4187</v>
      </c>
      <c r="AO798" s="254">
        <f t="shared" si="161"/>
        <v>0</v>
      </c>
      <c r="AP798" s="253" t="s">
        <v>4188</v>
      </c>
      <c r="AQ798" s="74">
        <f t="shared" si="166"/>
        <v>0</v>
      </c>
      <c r="AR798" s="254" t="s">
        <v>4189</v>
      </c>
      <c r="AS798" s="254" t="s">
        <v>4190</v>
      </c>
      <c r="AT798" s="265">
        <f t="shared" si="167"/>
        <v>0</v>
      </c>
      <c r="AU798" s="254" t="s">
        <v>4191</v>
      </c>
      <c r="AV798" s="265">
        <f t="shared" si="168"/>
        <v>0</v>
      </c>
      <c r="AW798" s="254" t="s">
        <v>4192</v>
      </c>
      <c r="AX798" s="254" t="s">
        <v>4193</v>
      </c>
      <c r="AY798" s="244" t="str">
        <f t="shared" si="162"/>
        <v/>
      </c>
    </row>
    <row r="799" spans="1:51">
      <c r="A799" s="198">
        <v>794</v>
      </c>
      <c r="B799" s="211"/>
      <c r="C799" s="4" t="str">
        <f t="shared" si="159"/>
        <v>名称：&lt;br&gt;住所：&lt;br&gt;施設分類：&lt;br&gt;TEL：&lt;br&gt;：&lt;br&gt;：&lt;br&gt;：&lt;br&gt;</v>
      </c>
      <c r="D799" s="211"/>
      <c r="E799" s="202"/>
      <c r="F799" s="202"/>
      <c r="G799" s="202"/>
      <c r="H799" s="202"/>
      <c r="I799" s="202"/>
      <c r="J799" s="202"/>
      <c r="K799" s="240"/>
      <c r="L799" s="240"/>
      <c r="M799" s="240"/>
      <c r="N799" s="240"/>
      <c r="O799" s="4"/>
      <c r="P799" s="246">
        <v>1</v>
      </c>
      <c r="Q799" s="246"/>
      <c r="R799" s="246" t="str">
        <f t="shared" si="156"/>
        <v>FFFFFFFF</v>
      </c>
      <c r="S799" s="202">
        <v>100</v>
      </c>
      <c r="T799" s="202">
        <v>100</v>
      </c>
      <c r="U799" s="202">
        <v>100</v>
      </c>
      <c r="V799" s="202">
        <v>100</v>
      </c>
      <c r="X799" s="242"/>
      <c r="Z799" s="239">
        <f t="shared" si="160"/>
        <v>1</v>
      </c>
      <c r="AA799" s="253" t="s">
        <v>4179</v>
      </c>
      <c r="AB799" s="265">
        <f t="shared" si="163"/>
        <v>0</v>
      </c>
      <c r="AC799" s="254" t="s">
        <v>4194</v>
      </c>
      <c r="AD799" s="254" t="s">
        <v>4181</v>
      </c>
      <c r="AE799" s="254">
        <f t="shared" si="164"/>
        <v>0</v>
      </c>
      <c r="AF799" s="254" t="s">
        <v>4182</v>
      </c>
      <c r="AG799" s="254" t="s">
        <v>4183</v>
      </c>
      <c r="AH799" s="74" t="str">
        <f t="shared" si="165"/>
        <v>名称：&lt;br&gt;住所：&lt;br&gt;施設分類：&lt;br&gt;TEL：&lt;br&gt;：&lt;br&gt;：&lt;br&gt;：&lt;br&gt;</v>
      </c>
      <c r="AI799" s="255" t="s">
        <v>4184</v>
      </c>
      <c r="AJ799" s="253" t="str">
        <f t="shared" si="157"/>
        <v>FFFFFFFF</v>
      </c>
      <c r="AK799" s="253" t="s">
        <v>4185</v>
      </c>
      <c r="AL799" s="265">
        <f t="shared" si="158"/>
        <v>1</v>
      </c>
      <c r="AM799" s="253" t="s">
        <v>4186</v>
      </c>
      <c r="AN799" s="253" t="s">
        <v>4187</v>
      </c>
      <c r="AO799" s="254">
        <f t="shared" si="161"/>
        <v>0</v>
      </c>
      <c r="AP799" s="253" t="s">
        <v>4188</v>
      </c>
      <c r="AQ799" s="74">
        <f t="shared" si="166"/>
        <v>0</v>
      </c>
      <c r="AR799" s="254" t="s">
        <v>4189</v>
      </c>
      <c r="AS799" s="254" t="s">
        <v>4190</v>
      </c>
      <c r="AT799" s="265">
        <f t="shared" si="167"/>
        <v>0</v>
      </c>
      <c r="AU799" s="254" t="s">
        <v>4191</v>
      </c>
      <c r="AV799" s="265">
        <f t="shared" si="168"/>
        <v>0</v>
      </c>
      <c r="AW799" s="254" t="s">
        <v>4192</v>
      </c>
      <c r="AX799" s="254" t="s">
        <v>4193</v>
      </c>
      <c r="AY799" s="244" t="str">
        <f t="shared" si="162"/>
        <v/>
      </c>
    </row>
    <row r="800" spans="1:51">
      <c r="A800" s="198">
        <v>795</v>
      </c>
      <c r="B800" s="211"/>
      <c r="C800" s="4" t="str">
        <f t="shared" si="159"/>
        <v>名称：&lt;br&gt;住所：&lt;br&gt;施設分類：&lt;br&gt;TEL：&lt;br&gt;：&lt;br&gt;：&lt;br&gt;：&lt;br&gt;</v>
      </c>
      <c r="D800" s="211"/>
      <c r="E800" s="202"/>
      <c r="F800" s="202"/>
      <c r="G800" s="202"/>
      <c r="H800" s="202"/>
      <c r="I800" s="202"/>
      <c r="J800" s="202"/>
      <c r="K800" s="240"/>
      <c r="L800" s="240"/>
      <c r="M800" s="240"/>
      <c r="N800" s="240"/>
      <c r="O800" s="4"/>
      <c r="P800" s="246">
        <v>1</v>
      </c>
      <c r="Q800" s="246"/>
      <c r="R800" s="246" t="str">
        <f t="shared" si="156"/>
        <v>FFFFFFFF</v>
      </c>
      <c r="S800" s="202">
        <v>100</v>
      </c>
      <c r="T800" s="202">
        <v>100</v>
      </c>
      <c r="U800" s="202">
        <v>100</v>
      </c>
      <c r="V800" s="202">
        <v>100</v>
      </c>
      <c r="X800" s="242"/>
      <c r="Z800" s="239">
        <f t="shared" si="160"/>
        <v>1</v>
      </c>
      <c r="AA800" s="253" t="s">
        <v>4179</v>
      </c>
      <c r="AB800" s="265">
        <f t="shared" si="163"/>
        <v>0</v>
      </c>
      <c r="AC800" s="254" t="s">
        <v>4194</v>
      </c>
      <c r="AD800" s="254" t="s">
        <v>4181</v>
      </c>
      <c r="AE800" s="254">
        <f t="shared" si="164"/>
        <v>0</v>
      </c>
      <c r="AF800" s="254" t="s">
        <v>4182</v>
      </c>
      <c r="AG800" s="254" t="s">
        <v>4183</v>
      </c>
      <c r="AH800" s="74" t="str">
        <f t="shared" si="165"/>
        <v>名称：&lt;br&gt;住所：&lt;br&gt;施設分類：&lt;br&gt;TEL：&lt;br&gt;：&lt;br&gt;：&lt;br&gt;：&lt;br&gt;</v>
      </c>
      <c r="AI800" s="255" t="s">
        <v>4184</v>
      </c>
      <c r="AJ800" s="253" t="str">
        <f t="shared" si="157"/>
        <v>FFFFFFFF</v>
      </c>
      <c r="AK800" s="253" t="s">
        <v>4185</v>
      </c>
      <c r="AL800" s="265">
        <f t="shared" si="158"/>
        <v>1</v>
      </c>
      <c r="AM800" s="253" t="s">
        <v>4186</v>
      </c>
      <c r="AN800" s="253" t="s">
        <v>4187</v>
      </c>
      <c r="AO800" s="254">
        <f t="shared" si="161"/>
        <v>0</v>
      </c>
      <c r="AP800" s="253" t="s">
        <v>4188</v>
      </c>
      <c r="AQ800" s="74">
        <f t="shared" si="166"/>
        <v>0</v>
      </c>
      <c r="AR800" s="254" t="s">
        <v>4189</v>
      </c>
      <c r="AS800" s="254" t="s">
        <v>4190</v>
      </c>
      <c r="AT800" s="265">
        <f t="shared" si="167"/>
        <v>0</v>
      </c>
      <c r="AU800" s="254" t="s">
        <v>4191</v>
      </c>
      <c r="AV800" s="265">
        <f t="shared" si="168"/>
        <v>0</v>
      </c>
      <c r="AW800" s="254" t="s">
        <v>4192</v>
      </c>
      <c r="AX800" s="254" t="s">
        <v>4193</v>
      </c>
      <c r="AY800" s="244" t="str">
        <f t="shared" si="162"/>
        <v/>
      </c>
    </row>
    <row r="801" spans="1:51">
      <c r="A801" s="198">
        <v>796</v>
      </c>
      <c r="B801" s="211"/>
      <c r="C801" s="4" t="str">
        <f t="shared" si="159"/>
        <v>名称：&lt;br&gt;住所：&lt;br&gt;施設分類：&lt;br&gt;TEL：&lt;br&gt;：&lt;br&gt;：&lt;br&gt;：&lt;br&gt;</v>
      </c>
      <c r="D801" s="211"/>
      <c r="E801" s="202"/>
      <c r="F801" s="202"/>
      <c r="G801" s="202"/>
      <c r="H801" s="202"/>
      <c r="I801" s="202"/>
      <c r="J801" s="202"/>
      <c r="K801" s="240"/>
      <c r="L801" s="240"/>
      <c r="M801" s="240"/>
      <c r="N801" s="240"/>
      <c r="O801" s="4"/>
      <c r="P801" s="246">
        <v>1</v>
      </c>
      <c r="Q801" s="246"/>
      <c r="R801" s="246" t="str">
        <f t="shared" si="156"/>
        <v>FFFFFFFF</v>
      </c>
      <c r="S801" s="202">
        <v>100</v>
      </c>
      <c r="T801" s="202">
        <v>100</v>
      </c>
      <c r="U801" s="202">
        <v>100</v>
      </c>
      <c r="V801" s="202">
        <v>100</v>
      </c>
      <c r="X801" s="242"/>
      <c r="Z801" s="239">
        <f t="shared" si="160"/>
        <v>1</v>
      </c>
      <c r="AA801" s="253" t="s">
        <v>4179</v>
      </c>
      <c r="AB801" s="265">
        <f t="shared" si="163"/>
        <v>0</v>
      </c>
      <c r="AC801" s="254" t="s">
        <v>4194</v>
      </c>
      <c r="AD801" s="254" t="s">
        <v>4181</v>
      </c>
      <c r="AE801" s="254">
        <f t="shared" si="164"/>
        <v>0</v>
      </c>
      <c r="AF801" s="254" t="s">
        <v>4182</v>
      </c>
      <c r="AG801" s="254" t="s">
        <v>4183</v>
      </c>
      <c r="AH801" s="74" t="str">
        <f t="shared" si="165"/>
        <v>名称：&lt;br&gt;住所：&lt;br&gt;施設分類：&lt;br&gt;TEL：&lt;br&gt;：&lt;br&gt;：&lt;br&gt;：&lt;br&gt;</v>
      </c>
      <c r="AI801" s="255" t="s">
        <v>4184</v>
      </c>
      <c r="AJ801" s="253" t="str">
        <f t="shared" si="157"/>
        <v>FFFFFFFF</v>
      </c>
      <c r="AK801" s="253" t="s">
        <v>4185</v>
      </c>
      <c r="AL801" s="265">
        <f t="shared" si="158"/>
        <v>1</v>
      </c>
      <c r="AM801" s="253" t="s">
        <v>4186</v>
      </c>
      <c r="AN801" s="253" t="s">
        <v>4187</v>
      </c>
      <c r="AO801" s="254">
        <f t="shared" si="161"/>
        <v>0</v>
      </c>
      <c r="AP801" s="253" t="s">
        <v>4188</v>
      </c>
      <c r="AQ801" s="74">
        <f t="shared" si="166"/>
        <v>0</v>
      </c>
      <c r="AR801" s="254" t="s">
        <v>4189</v>
      </c>
      <c r="AS801" s="254" t="s">
        <v>4190</v>
      </c>
      <c r="AT801" s="265">
        <f t="shared" si="167"/>
        <v>0</v>
      </c>
      <c r="AU801" s="254" t="s">
        <v>4191</v>
      </c>
      <c r="AV801" s="265">
        <f t="shared" si="168"/>
        <v>0</v>
      </c>
      <c r="AW801" s="254" t="s">
        <v>4192</v>
      </c>
      <c r="AX801" s="254" t="s">
        <v>4193</v>
      </c>
      <c r="AY801" s="244" t="str">
        <f t="shared" si="162"/>
        <v/>
      </c>
    </row>
    <row r="802" spans="1:51">
      <c r="A802" s="198">
        <v>797</v>
      </c>
      <c r="B802" s="211"/>
      <c r="C802" s="4" t="str">
        <f t="shared" si="159"/>
        <v>名称：&lt;br&gt;住所：&lt;br&gt;施設分類：&lt;br&gt;TEL：&lt;br&gt;：&lt;br&gt;：&lt;br&gt;：&lt;br&gt;</v>
      </c>
      <c r="D802" s="211"/>
      <c r="E802" s="245"/>
      <c r="F802" s="202"/>
      <c r="G802" s="202"/>
      <c r="H802" s="202"/>
      <c r="I802" s="245"/>
      <c r="J802" s="245"/>
      <c r="K802" s="240"/>
      <c r="L802" s="240"/>
      <c r="M802" s="240"/>
      <c r="N802" s="240"/>
      <c r="O802" s="4"/>
      <c r="P802" s="246">
        <v>1</v>
      </c>
      <c r="Q802" s="246"/>
      <c r="R802" s="246" t="str">
        <f t="shared" si="156"/>
        <v>FFFFFFFF</v>
      </c>
      <c r="S802" s="202">
        <v>100</v>
      </c>
      <c r="T802" s="202">
        <v>100</v>
      </c>
      <c r="U802" s="202">
        <v>100</v>
      </c>
      <c r="V802" s="202">
        <v>100</v>
      </c>
      <c r="X802" s="242"/>
      <c r="Z802" s="239">
        <f t="shared" si="160"/>
        <v>1</v>
      </c>
      <c r="AA802" s="253" t="s">
        <v>4179</v>
      </c>
      <c r="AB802" s="265">
        <f t="shared" si="163"/>
        <v>0</v>
      </c>
      <c r="AC802" s="254" t="s">
        <v>4194</v>
      </c>
      <c r="AD802" s="254" t="s">
        <v>4181</v>
      </c>
      <c r="AE802" s="254">
        <f t="shared" si="164"/>
        <v>0</v>
      </c>
      <c r="AF802" s="254" t="s">
        <v>4182</v>
      </c>
      <c r="AG802" s="254" t="s">
        <v>4183</v>
      </c>
      <c r="AH802" s="74" t="str">
        <f t="shared" si="165"/>
        <v>名称：&lt;br&gt;住所：&lt;br&gt;施設分類：&lt;br&gt;TEL：&lt;br&gt;：&lt;br&gt;：&lt;br&gt;：&lt;br&gt;</v>
      </c>
      <c r="AI802" s="255" t="s">
        <v>4184</v>
      </c>
      <c r="AJ802" s="253" t="str">
        <f t="shared" si="157"/>
        <v>FFFFFFFF</v>
      </c>
      <c r="AK802" s="253" t="s">
        <v>4185</v>
      </c>
      <c r="AL802" s="265">
        <f t="shared" si="158"/>
        <v>1</v>
      </c>
      <c r="AM802" s="253" t="s">
        <v>4186</v>
      </c>
      <c r="AN802" s="253" t="s">
        <v>4187</v>
      </c>
      <c r="AO802" s="254">
        <f t="shared" si="161"/>
        <v>0</v>
      </c>
      <c r="AP802" s="253" t="s">
        <v>4188</v>
      </c>
      <c r="AQ802" s="74">
        <f t="shared" si="166"/>
        <v>0</v>
      </c>
      <c r="AR802" s="254" t="s">
        <v>4189</v>
      </c>
      <c r="AS802" s="254" t="s">
        <v>4190</v>
      </c>
      <c r="AT802" s="265">
        <f t="shared" si="167"/>
        <v>0</v>
      </c>
      <c r="AU802" s="254" t="s">
        <v>4191</v>
      </c>
      <c r="AV802" s="265">
        <f t="shared" si="168"/>
        <v>0</v>
      </c>
      <c r="AW802" s="254" t="s">
        <v>4192</v>
      </c>
      <c r="AX802" s="254" t="s">
        <v>4193</v>
      </c>
      <c r="AY802" s="244" t="str">
        <f t="shared" si="162"/>
        <v/>
      </c>
    </row>
    <row r="803" spans="1:51">
      <c r="A803" s="198">
        <v>798</v>
      </c>
      <c r="B803" s="211"/>
      <c r="C803" s="4" t="str">
        <f t="shared" si="159"/>
        <v>名称：&lt;br&gt;住所：&lt;br&gt;施設分類：&lt;br&gt;TEL：&lt;br&gt;：&lt;br&gt;：&lt;br&gt;：&lt;br&gt;</v>
      </c>
      <c r="D803" s="211"/>
      <c r="E803" s="245"/>
      <c r="F803" s="202"/>
      <c r="G803" s="202"/>
      <c r="H803" s="202"/>
      <c r="I803" s="245"/>
      <c r="J803" s="245"/>
      <c r="K803" s="240"/>
      <c r="L803" s="240"/>
      <c r="M803" s="240"/>
      <c r="N803" s="240"/>
      <c r="O803" s="4"/>
      <c r="P803" s="246">
        <v>1</v>
      </c>
      <c r="Q803" s="246"/>
      <c r="R803" s="246" t="str">
        <f t="shared" si="156"/>
        <v>FFFFFFFF</v>
      </c>
      <c r="S803" s="202">
        <v>100</v>
      </c>
      <c r="T803" s="202">
        <v>100</v>
      </c>
      <c r="U803" s="202">
        <v>100</v>
      </c>
      <c r="V803" s="202">
        <v>100</v>
      </c>
      <c r="X803" s="242"/>
      <c r="Z803" s="239">
        <f t="shared" si="160"/>
        <v>1</v>
      </c>
      <c r="AA803" s="253" t="s">
        <v>4179</v>
      </c>
      <c r="AB803" s="265">
        <f t="shared" si="163"/>
        <v>0</v>
      </c>
      <c r="AC803" s="254" t="s">
        <v>4194</v>
      </c>
      <c r="AD803" s="254" t="s">
        <v>4181</v>
      </c>
      <c r="AE803" s="254">
        <f t="shared" si="164"/>
        <v>0</v>
      </c>
      <c r="AF803" s="254" t="s">
        <v>4182</v>
      </c>
      <c r="AG803" s="254" t="s">
        <v>4183</v>
      </c>
      <c r="AH803" s="74" t="str">
        <f t="shared" si="165"/>
        <v>名称：&lt;br&gt;住所：&lt;br&gt;施設分類：&lt;br&gt;TEL：&lt;br&gt;：&lt;br&gt;：&lt;br&gt;：&lt;br&gt;</v>
      </c>
      <c r="AI803" s="255" t="s">
        <v>4184</v>
      </c>
      <c r="AJ803" s="253" t="str">
        <f t="shared" si="157"/>
        <v>FFFFFFFF</v>
      </c>
      <c r="AK803" s="253" t="s">
        <v>4185</v>
      </c>
      <c r="AL803" s="265">
        <f t="shared" si="158"/>
        <v>1</v>
      </c>
      <c r="AM803" s="253" t="s">
        <v>4186</v>
      </c>
      <c r="AN803" s="253" t="s">
        <v>4187</v>
      </c>
      <c r="AO803" s="254">
        <f t="shared" si="161"/>
        <v>0</v>
      </c>
      <c r="AP803" s="253" t="s">
        <v>4188</v>
      </c>
      <c r="AQ803" s="74">
        <f t="shared" si="166"/>
        <v>0</v>
      </c>
      <c r="AR803" s="254" t="s">
        <v>4189</v>
      </c>
      <c r="AS803" s="254" t="s">
        <v>4190</v>
      </c>
      <c r="AT803" s="265">
        <f t="shared" si="167"/>
        <v>0</v>
      </c>
      <c r="AU803" s="254" t="s">
        <v>4191</v>
      </c>
      <c r="AV803" s="265">
        <f t="shared" si="168"/>
        <v>0</v>
      </c>
      <c r="AW803" s="254" t="s">
        <v>4192</v>
      </c>
      <c r="AX803" s="254" t="s">
        <v>4193</v>
      </c>
      <c r="AY803" s="244" t="str">
        <f t="shared" si="162"/>
        <v/>
      </c>
    </row>
    <row r="804" spans="1:51">
      <c r="A804" s="198">
        <v>799</v>
      </c>
      <c r="B804" s="211"/>
      <c r="C804" s="4" t="str">
        <f t="shared" si="159"/>
        <v>名称：&lt;br&gt;住所：&lt;br&gt;施設分類：&lt;br&gt;TEL：&lt;br&gt;：&lt;br&gt;：&lt;br&gt;：&lt;br&gt;</v>
      </c>
      <c r="D804" s="211"/>
      <c r="E804" s="202"/>
      <c r="F804" s="202"/>
      <c r="G804" s="202"/>
      <c r="H804" s="202"/>
      <c r="I804" s="202"/>
      <c r="J804" s="202"/>
      <c r="K804" s="240"/>
      <c r="L804" s="240"/>
      <c r="M804" s="240"/>
      <c r="N804" s="240"/>
      <c r="O804" s="4"/>
      <c r="P804" s="246">
        <v>1</v>
      </c>
      <c r="Q804" s="246"/>
      <c r="R804" s="246" t="str">
        <f t="shared" si="156"/>
        <v>FFFFFFFF</v>
      </c>
      <c r="S804" s="202">
        <v>100</v>
      </c>
      <c r="T804" s="202">
        <v>100</v>
      </c>
      <c r="U804" s="202">
        <v>100</v>
      </c>
      <c r="V804" s="202">
        <v>100</v>
      </c>
      <c r="X804" s="242"/>
      <c r="Z804" s="239">
        <f t="shared" si="160"/>
        <v>1</v>
      </c>
      <c r="AA804" s="253" t="s">
        <v>4179</v>
      </c>
      <c r="AB804" s="265">
        <f t="shared" si="163"/>
        <v>0</v>
      </c>
      <c r="AC804" s="254" t="s">
        <v>4194</v>
      </c>
      <c r="AD804" s="254" t="s">
        <v>4181</v>
      </c>
      <c r="AE804" s="254">
        <f t="shared" si="164"/>
        <v>0</v>
      </c>
      <c r="AF804" s="254" t="s">
        <v>4182</v>
      </c>
      <c r="AG804" s="254" t="s">
        <v>4183</v>
      </c>
      <c r="AH804" s="74" t="str">
        <f t="shared" si="165"/>
        <v>名称：&lt;br&gt;住所：&lt;br&gt;施設分類：&lt;br&gt;TEL：&lt;br&gt;：&lt;br&gt;：&lt;br&gt;：&lt;br&gt;</v>
      </c>
      <c r="AI804" s="255" t="s">
        <v>4184</v>
      </c>
      <c r="AJ804" s="253" t="str">
        <f t="shared" si="157"/>
        <v>FFFFFFFF</v>
      </c>
      <c r="AK804" s="253" t="s">
        <v>4185</v>
      </c>
      <c r="AL804" s="265">
        <f t="shared" si="158"/>
        <v>1</v>
      </c>
      <c r="AM804" s="253" t="s">
        <v>4186</v>
      </c>
      <c r="AN804" s="253" t="s">
        <v>4187</v>
      </c>
      <c r="AO804" s="254">
        <f t="shared" si="161"/>
        <v>0</v>
      </c>
      <c r="AP804" s="253" t="s">
        <v>4188</v>
      </c>
      <c r="AQ804" s="74">
        <f t="shared" si="166"/>
        <v>0</v>
      </c>
      <c r="AR804" s="254" t="s">
        <v>4189</v>
      </c>
      <c r="AS804" s="254" t="s">
        <v>4190</v>
      </c>
      <c r="AT804" s="265">
        <f t="shared" si="167"/>
        <v>0</v>
      </c>
      <c r="AU804" s="254" t="s">
        <v>4191</v>
      </c>
      <c r="AV804" s="265">
        <f t="shared" si="168"/>
        <v>0</v>
      </c>
      <c r="AW804" s="254" t="s">
        <v>4192</v>
      </c>
      <c r="AX804" s="254" t="s">
        <v>4193</v>
      </c>
      <c r="AY804" s="244" t="str">
        <f t="shared" si="162"/>
        <v/>
      </c>
    </row>
    <row r="805" spans="1:51">
      <c r="A805" s="198">
        <v>800</v>
      </c>
      <c r="B805" s="211"/>
      <c r="C805" s="4" t="str">
        <f t="shared" si="159"/>
        <v>名称：&lt;br&gt;住所：&lt;br&gt;施設分類：&lt;br&gt;TEL：&lt;br&gt;：&lt;br&gt;：&lt;br&gt;：&lt;br&gt;</v>
      </c>
      <c r="D805" s="211"/>
      <c r="E805" s="202"/>
      <c r="F805" s="202"/>
      <c r="G805" s="202"/>
      <c r="H805" s="202"/>
      <c r="I805" s="202"/>
      <c r="J805" s="202"/>
      <c r="K805" s="240"/>
      <c r="L805" s="240"/>
      <c r="M805" s="240"/>
      <c r="N805" s="240"/>
      <c r="O805" s="4"/>
      <c r="P805" s="246">
        <v>1</v>
      </c>
      <c r="Q805" s="246"/>
      <c r="R805" s="246" t="str">
        <f t="shared" si="156"/>
        <v>FFFFFFFF</v>
      </c>
      <c r="S805" s="202">
        <v>100</v>
      </c>
      <c r="T805" s="202">
        <v>100</v>
      </c>
      <c r="U805" s="202">
        <v>100</v>
      </c>
      <c r="V805" s="202">
        <v>100</v>
      </c>
      <c r="X805" s="242"/>
      <c r="Z805" s="239">
        <f t="shared" si="160"/>
        <v>1</v>
      </c>
      <c r="AA805" s="253" t="s">
        <v>4179</v>
      </c>
      <c r="AB805" s="265">
        <f t="shared" si="163"/>
        <v>0</v>
      </c>
      <c r="AC805" s="254" t="s">
        <v>4194</v>
      </c>
      <c r="AD805" s="254" t="s">
        <v>4181</v>
      </c>
      <c r="AE805" s="254">
        <f t="shared" si="164"/>
        <v>0</v>
      </c>
      <c r="AF805" s="254" t="s">
        <v>4182</v>
      </c>
      <c r="AG805" s="254" t="s">
        <v>4183</v>
      </c>
      <c r="AH805" s="74" t="str">
        <f t="shared" si="165"/>
        <v>名称：&lt;br&gt;住所：&lt;br&gt;施設分類：&lt;br&gt;TEL：&lt;br&gt;：&lt;br&gt;：&lt;br&gt;：&lt;br&gt;</v>
      </c>
      <c r="AI805" s="255" t="s">
        <v>4184</v>
      </c>
      <c r="AJ805" s="253" t="str">
        <f t="shared" si="157"/>
        <v>FFFFFFFF</v>
      </c>
      <c r="AK805" s="253" t="s">
        <v>4185</v>
      </c>
      <c r="AL805" s="265">
        <f t="shared" si="158"/>
        <v>1</v>
      </c>
      <c r="AM805" s="253" t="s">
        <v>4186</v>
      </c>
      <c r="AN805" s="253" t="s">
        <v>4187</v>
      </c>
      <c r="AO805" s="254">
        <f t="shared" si="161"/>
        <v>0</v>
      </c>
      <c r="AP805" s="253" t="s">
        <v>4188</v>
      </c>
      <c r="AQ805" s="74">
        <f t="shared" si="166"/>
        <v>0</v>
      </c>
      <c r="AR805" s="254" t="s">
        <v>4189</v>
      </c>
      <c r="AS805" s="254" t="s">
        <v>4190</v>
      </c>
      <c r="AT805" s="265">
        <f t="shared" si="167"/>
        <v>0</v>
      </c>
      <c r="AU805" s="254" t="s">
        <v>4191</v>
      </c>
      <c r="AV805" s="265">
        <f t="shared" si="168"/>
        <v>0</v>
      </c>
      <c r="AW805" s="254" t="s">
        <v>4192</v>
      </c>
      <c r="AX805" s="254" t="s">
        <v>4193</v>
      </c>
      <c r="AY805" s="244" t="str">
        <f t="shared" si="162"/>
        <v/>
      </c>
    </row>
    <row r="806" spans="1:51">
      <c r="A806" s="198">
        <v>801</v>
      </c>
      <c r="B806" s="211"/>
      <c r="C806" s="4" t="str">
        <f t="shared" si="159"/>
        <v>名称：&lt;br&gt;住所：&lt;br&gt;施設分類：&lt;br&gt;TEL：&lt;br&gt;：&lt;br&gt;：&lt;br&gt;：&lt;br&gt;</v>
      </c>
      <c r="D806" s="211"/>
      <c r="E806" s="202"/>
      <c r="F806" s="202"/>
      <c r="G806" s="202"/>
      <c r="H806" s="202"/>
      <c r="I806" s="202"/>
      <c r="J806" s="202"/>
      <c r="K806" s="240"/>
      <c r="L806" s="240"/>
      <c r="M806" s="240"/>
      <c r="N806" s="240"/>
      <c r="O806" s="4"/>
      <c r="P806" s="246">
        <v>1</v>
      </c>
      <c r="Q806" s="246"/>
      <c r="R806" s="246" t="str">
        <f t="shared" si="156"/>
        <v>FFFFFFFF</v>
      </c>
      <c r="S806" s="202">
        <v>100</v>
      </c>
      <c r="T806" s="202">
        <v>100</v>
      </c>
      <c r="U806" s="202">
        <v>100</v>
      </c>
      <c r="V806" s="202">
        <v>100</v>
      </c>
      <c r="X806" s="242"/>
      <c r="Z806" s="239">
        <f t="shared" si="160"/>
        <v>1</v>
      </c>
      <c r="AA806" s="253" t="s">
        <v>4179</v>
      </c>
      <c r="AB806" s="265">
        <f t="shared" si="163"/>
        <v>0</v>
      </c>
      <c r="AC806" s="254" t="s">
        <v>4194</v>
      </c>
      <c r="AD806" s="254" t="s">
        <v>4181</v>
      </c>
      <c r="AE806" s="254">
        <f t="shared" si="164"/>
        <v>0</v>
      </c>
      <c r="AF806" s="254" t="s">
        <v>4182</v>
      </c>
      <c r="AG806" s="254" t="s">
        <v>4183</v>
      </c>
      <c r="AH806" s="74" t="str">
        <f t="shared" si="165"/>
        <v>名称：&lt;br&gt;住所：&lt;br&gt;施設分類：&lt;br&gt;TEL：&lt;br&gt;：&lt;br&gt;：&lt;br&gt;：&lt;br&gt;</v>
      </c>
      <c r="AI806" s="255" t="s">
        <v>4184</v>
      </c>
      <c r="AJ806" s="253" t="str">
        <f t="shared" si="157"/>
        <v>FFFFFFFF</v>
      </c>
      <c r="AK806" s="253" t="s">
        <v>4185</v>
      </c>
      <c r="AL806" s="265">
        <f t="shared" si="158"/>
        <v>1</v>
      </c>
      <c r="AM806" s="253" t="s">
        <v>4186</v>
      </c>
      <c r="AN806" s="253" t="s">
        <v>4187</v>
      </c>
      <c r="AO806" s="254">
        <f t="shared" si="161"/>
        <v>0</v>
      </c>
      <c r="AP806" s="253" t="s">
        <v>4188</v>
      </c>
      <c r="AQ806" s="74">
        <f t="shared" si="166"/>
        <v>0</v>
      </c>
      <c r="AR806" s="254" t="s">
        <v>4189</v>
      </c>
      <c r="AS806" s="254" t="s">
        <v>4190</v>
      </c>
      <c r="AT806" s="265">
        <f t="shared" si="167"/>
        <v>0</v>
      </c>
      <c r="AU806" s="254" t="s">
        <v>4191</v>
      </c>
      <c r="AV806" s="265">
        <f t="shared" si="168"/>
        <v>0</v>
      </c>
      <c r="AW806" s="254" t="s">
        <v>4192</v>
      </c>
      <c r="AX806" s="254" t="s">
        <v>4193</v>
      </c>
      <c r="AY806" s="244" t="str">
        <f t="shared" si="162"/>
        <v/>
      </c>
    </row>
    <row r="807" spans="1:51">
      <c r="A807" s="198">
        <v>802</v>
      </c>
      <c r="B807" s="211"/>
      <c r="C807" s="4" t="str">
        <f t="shared" si="159"/>
        <v>名称：&lt;br&gt;住所：&lt;br&gt;施設分類：&lt;br&gt;TEL：&lt;br&gt;：&lt;br&gt;：&lt;br&gt;：&lt;br&gt;</v>
      </c>
      <c r="D807" s="211"/>
      <c r="E807" s="202"/>
      <c r="F807" s="202"/>
      <c r="G807" s="202"/>
      <c r="H807" s="202"/>
      <c r="I807" s="202"/>
      <c r="J807" s="202"/>
      <c r="K807" s="240"/>
      <c r="L807" s="240"/>
      <c r="M807" s="240"/>
      <c r="N807" s="240"/>
      <c r="O807" s="4"/>
      <c r="P807" s="246">
        <v>1</v>
      </c>
      <c r="Q807" s="246"/>
      <c r="R807" s="246" t="str">
        <f t="shared" si="156"/>
        <v>FFFFFFFF</v>
      </c>
      <c r="S807" s="202">
        <v>100</v>
      </c>
      <c r="T807" s="202">
        <v>100</v>
      </c>
      <c r="U807" s="202">
        <v>100</v>
      </c>
      <c r="V807" s="202">
        <v>100</v>
      </c>
      <c r="X807" s="242"/>
      <c r="Z807" s="239">
        <f t="shared" si="160"/>
        <v>1</v>
      </c>
      <c r="AA807" s="253" t="s">
        <v>4179</v>
      </c>
      <c r="AB807" s="265">
        <f t="shared" si="163"/>
        <v>0</v>
      </c>
      <c r="AC807" s="254" t="s">
        <v>4194</v>
      </c>
      <c r="AD807" s="254" t="s">
        <v>4181</v>
      </c>
      <c r="AE807" s="254">
        <f t="shared" si="164"/>
        <v>0</v>
      </c>
      <c r="AF807" s="254" t="s">
        <v>4182</v>
      </c>
      <c r="AG807" s="254" t="s">
        <v>4183</v>
      </c>
      <c r="AH807" s="74" t="str">
        <f t="shared" si="165"/>
        <v>名称：&lt;br&gt;住所：&lt;br&gt;施設分類：&lt;br&gt;TEL：&lt;br&gt;：&lt;br&gt;：&lt;br&gt;：&lt;br&gt;</v>
      </c>
      <c r="AI807" s="255" t="s">
        <v>4184</v>
      </c>
      <c r="AJ807" s="253" t="str">
        <f t="shared" si="157"/>
        <v>FFFFFFFF</v>
      </c>
      <c r="AK807" s="253" t="s">
        <v>4185</v>
      </c>
      <c r="AL807" s="265">
        <f t="shared" si="158"/>
        <v>1</v>
      </c>
      <c r="AM807" s="253" t="s">
        <v>4186</v>
      </c>
      <c r="AN807" s="253" t="s">
        <v>4187</v>
      </c>
      <c r="AO807" s="254">
        <f t="shared" si="161"/>
        <v>0</v>
      </c>
      <c r="AP807" s="253" t="s">
        <v>4188</v>
      </c>
      <c r="AQ807" s="74">
        <f t="shared" si="166"/>
        <v>0</v>
      </c>
      <c r="AR807" s="254" t="s">
        <v>4189</v>
      </c>
      <c r="AS807" s="254" t="s">
        <v>4190</v>
      </c>
      <c r="AT807" s="265">
        <f t="shared" si="167"/>
        <v>0</v>
      </c>
      <c r="AU807" s="254" t="s">
        <v>4191</v>
      </c>
      <c r="AV807" s="265">
        <f t="shared" si="168"/>
        <v>0</v>
      </c>
      <c r="AW807" s="254" t="s">
        <v>4192</v>
      </c>
      <c r="AX807" s="254" t="s">
        <v>4193</v>
      </c>
      <c r="AY807" s="244" t="str">
        <f t="shared" si="162"/>
        <v/>
      </c>
    </row>
    <row r="808" spans="1:51">
      <c r="A808" s="198">
        <v>803</v>
      </c>
      <c r="B808" s="211"/>
      <c r="C808" s="4" t="str">
        <f t="shared" si="159"/>
        <v>名称：&lt;br&gt;住所：&lt;br&gt;施設分類：&lt;br&gt;TEL：&lt;br&gt;：&lt;br&gt;：&lt;br&gt;：&lt;br&gt;</v>
      </c>
      <c r="D808" s="211"/>
      <c r="E808" s="245"/>
      <c r="F808" s="202"/>
      <c r="G808" s="202"/>
      <c r="H808" s="202"/>
      <c r="I808" s="245"/>
      <c r="J808" s="245"/>
      <c r="K808" s="240"/>
      <c r="L808" s="240"/>
      <c r="M808" s="240"/>
      <c r="N808" s="240"/>
      <c r="O808" s="4"/>
      <c r="P808" s="246">
        <v>1</v>
      </c>
      <c r="Q808" s="246"/>
      <c r="R808" s="246" t="str">
        <f t="shared" si="156"/>
        <v>FFFFFFFF</v>
      </c>
      <c r="S808" s="202">
        <v>100</v>
      </c>
      <c r="T808" s="202">
        <v>100</v>
      </c>
      <c r="U808" s="202">
        <v>100</v>
      </c>
      <c r="V808" s="202">
        <v>100</v>
      </c>
      <c r="X808" s="242"/>
      <c r="Z808" s="239">
        <f t="shared" si="160"/>
        <v>1</v>
      </c>
      <c r="AA808" s="253" t="s">
        <v>4179</v>
      </c>
      <c r="AB808" s="265">
        <f t="shared" si="163"/>
        <v>0</v>
      </c>
      <c r="AC808" s="254" t="s">
        <v>4194</v>
      </c>
      <c r="AD808" s="254" t="s">
        <v>4181</v>
      </c>
      <c r="AE808" s="254">
        <f t="shared" si="164"/>
        <v>0</v>
      </c>
      <c r="AF808" s="254" t="s">
        <v>4182</v>
      </c>
      <c r="AG808" s="254" t="s">
        <v>4183</v>
      </c>
      <c r="AH808" s="74" t="str">
        <f t="shared" si="165"/>
        <v>名称：&lt;br&gt;住所：&lt;br&gt;施設分類：&lt;br&gt;TEL：&lt;br&gt;：&lt;br&gt;：&lt;br&gt;：&lt;br&gt;</v>
      </c>
      <c r="AI808" s="255" t="s">
        <v>4184</v>
      </c>
      <c r="AJ808" s="253" t="str">
        <f t="shared" si="157"/>
        <v>FFFFFFFF</v>
      </c>
      <c r="AK808" s="253" t="s">
        <v>4185</v>
      </c>
      <c r="AL808" s="265">
        <f t="shared" si="158"/>
        <v>1</v>
      </c>
      <c r="AM808" s="253" t="s">
        <v>4186</v>
      </c>
      <c r="AN808" s="253" t="s">
        <v>4187</v>
      </c>
      <c r="AO808" s="254">
        <f t="shared" si="161"/>
        <v>0</v>
      </c>
      <c r="AP808" s="253" t="s">
        <v>4188</v>
      </c>
      <c r="AQ808" s="74">
        <f t="shared" si="166"/>
        <v>0</v>
      </c>
      <c r="AR808" s="254" t="s">
        <v>4189</v>
      </c>
      <c r="AS808" s="254" t="s">
        <v>4190</v>
      </c>
      <c r="AT808" s="265">
        <f t="shared" si="167"/>
        <v>0</v>
      </c>
      <c r="AU808" s="254" t="s">
        <v>4191</v>
      </c>
      <c r="AV808" s="265">
        <f t="shared" si="168"/>
        <v>0</v>
      </c>
      <c r="AW808" s="254" t="s">
        <v>4192</v>
      </c>
      <c r="AX808" s="254" t="s">
        <v>4193</v>
      </c>
      <c r="AY808" s="244" t="str">
        <f t="shared" si="162"/>
        <v/>
      </c>
    </row>
    <row r="809" spans="1:51">
      <c r="A809" s="198">
        <v>804</v>
      </c>
      <c r="B809" s="211"/>
      <c r="C809" s="4" t="str">
        <f t="shared" si="159"/>
        <v>名称：&lt;br&gt;住所：&lt;br&gt;施設分類：&lt;br&gt;TEL：&lt;br&gt;：&lt;br&gt;：&lt;br&gt;：&lt;br&gt;</v>
      </c>
      <c r="D809" s="211"/>
      <c r="E809" s="245"/>
      <c r="F809" s="202"/>
      <c r="G809" s="202"/>
      <c r="H809" s="202"/>
      <c r="I809" s="245"/>
      <c r="J809" s="245"/>
      <c r="K809" s="240"/>
      <c r="L809" s="240"/>
      <c r="M809" s="240"/>
      <c r="N809" s="240"/>
      <c r="O809" s="4"/>
      <c r="P809" s="246">
        <v>1</v>
      </c>
      <c r="Q809" s="246"/>
      <c r="R809" s="246" t="str">
        <f t="shared" si="156"/>
        <v>FFFFFFFF</v>
      </c>
      <c r="S809" s="202">
        <v>100</v>
      </c>
      <c r="T809" s="202">
        <v>100</v>
      </c>
      <c r="U809" s="202">
        <v>100</v>
      </c>
      <c r="V809" s="202">
        <v>100</v>
      </c>
      <c r="X809" s="242"/>
      <c r="Z809" s="239">
        <f t="shared" si="160"/>
        <v>1</v>
      </c>
      <c r="AA809" s="253" t="s">
        <v>4179</v>
      </c>
      <c r="AB809" s="265">
        <f t="shared" si="163"/>
        <v>0</v>
      </c>
      <c r="AC809" s="254" t="s">
        <v>4194</v>
      </c>
      <c r="AD809" s="254" t="s">
        <v>4181</v>
      </c>
      <c r="AE809" s="254">
        <f t="shared" si="164"/>
        <v>0</v>
      </c>
      <c r="AF809" s="254" t="s">
        <v>4182</v>
      </c>
      <c r="AG809" s="254" t="s">
        <v>4183</v>
      </c>
      <c r="AH809" s="74" t="str">
        <f t="shared" si="165"/>
        <v>名称：&lt;br&gt;住所：&lt;br&gt;施設分類：&lt;br&gt;TEL：&lt;br&gt;：&lt;br&gt;：&lt;br&gt;：&lt;br&gt;</v>
      </c>
      <c r="AI809" s="255" t="s">
        <v>4184</v>
      </c>
      <c r="AJ809" s="253" t="str">
        <f t="shared" si="157"/>
        <v>FFFFFFFF</v>
      </c>
      <c r="AK809" s="253" t="s">
        <v>4185</v>
      </c>
      <c r="AL809" s="265">
        <f t="shared" si="158"/>
        <v>1</v>
      </c>
      <c r="AM809" s="253" t="s">
        <v>4186</v>
      </c>
      <c r="AN809" s="253" t="s">
        <v>4187</v>
      </c>
      <c r="AO809" s="254">
        <f t="shared" si="161"/>
        <v>0</v>
      </c>
      <c r="AP809" s="253" t="s">
        <v>4188</v>
      </c>
      <c r="AQ809" s="74">
        <f t="shared" si="166"/>
        <v>0</v>
      </c>
      <c r="AR809" s="254" t="s">
        <v>4189</v>
      </c>
      <c r="AS809" s="254" t="s">
        <v>4190</v>
      </c>
      <c r="AT809" s="265">
        <f t="shared" si="167"/>
        <v>0</v>
      </c>
      <c r="AU809" s="254" t="s">
        <v>4191</v>
      </c>
      <c r="AV809" s="265">
        <f t="shared" si="168"/>
        <v>0</v>
      </c>
      <c r="AW809" s="254" t="s">
        <v>4192</v>
      </c>
      <c r="AX809" s="254" t="s">
        <v>4193</v>
      </c>
      <c r="AY809" s="244" t="str">
        <f t="shared" si="162"/>
        <v/>
      </c>
    </row>
    <row r="810" spans="1:51">
      <c r="A810" s="198">
        <v>805</v>
      </c>
      <c r="B810" s="211"/>
      <c r="C810" s="4" t="str">
        <f t="shared" si="159"/>
        <v>名称：&lt;br&gt;住所：&lt;br&gt;施設分類：&lt;br&gt;TEL：&lt;br&gt;：&lt;br&gt;：&lt;br&gt;：&lt;br&gt;</v>
      </c>
      <c r="D810" s="211"/>
      <c r="E810" s="202"/>
      <c r="F810" s="202"/>
      <c r="G810" s="202"/>
      <c r="H810" s="202"/>
      <c r="I810" s="202"/>
      <c r="J810" s="202"/>
      <c r="K810" s="240"/>
      <c r="L810" s="240"/>
      <c r="M810" s="240"/>
      <c r="N810" s="240"/>
      <c r="O810" s="4"/>
      <c r="P810" s="246">
        <v>1</v>
      </c>
      <c r="Q810" s="246"/>
      <c r="R810" s="246" t="str">
        <f t="shared" si="156"/>
        <v>FFFFFFFF</v>
      </c>
      <c r="S810" s="202">
        <v>100</v>
      </c>
      <c r="T810" s="202">
        <v>100</v>
      </c>
      <c r="U810" s="202">
        <v>100</v>
      </c>
      <c r="V810" s="202">
        <v>100</v>
      </c>
      <c r="X810" s="242"/>
      <c r="Z810" s="239">
        <f t="shared" si="160"/>
        <v>1</v>
      </c>
      <c r="AA810" s="253" t="s">
        <v>4179</v>
      </c>
      <c r="AB810" s="265">
        <f t="shared" si="163"/>
        <v>0</v>
      </c>
      <c r="AC810" s="254" t="s">
        <v>4194</v>
      </c>
      <c r="AD810" s="254" t="s">
        <v>4181</v>
      </c>
      <c r="AE810" s="254">
        <f t="shared" si="164"/>
        <v>0</v>
      </c>
      <c r="AF810" s="254" t="s">
        <v>4182</v>
      </c>
      <c r="AG810" s="254" t="s">
        <v>4183</v>
      </c>
      <c r="AH810" s="74" t="str">
        <f t="shared" si="165"/>
        <v>名称：&lt;br&gt;住所：&lt;br&gt;施設分類：&lt;br&gt;TEL：&lt;br&gt;：&lt;br&gt;：&lt;br&gt;：&lt;br&gt;</v>
      </c>
      <c r="AI810" s="255" t="s">
        <v>4184</v>
      </c>
      <c r="AJ810" s="253" t="str">
        <f t="shared" si="157"/>
        <v>FFFFFFFF</v>
      </c>
      <c r="AK810" s="253" t="s">
        <v>4185</v>
      </c>
      <c r="AL810" s="265">
        <f t="shared" si="158"/>
        <v>1</v>
      </c>
      <c r="AM810" s="253" t="s">
        <v>4186</v>
      </c>
      <c r="AN810" s="253" t="s">
        <v>4187</v>
      </c>
      <c r="AO810" s="254">
        <f t="shared" si="161"/>
        <v>0</v>
      </c>
      <c r="AP810" s="253" t="s">
        <v>4188</v>
      </c>
      <c r="AQ810" s="74">
        <f t="shared" si="166"/>
        <v>0</v>
      </c>
      <c r="AR810" s="254" t="s">
        <v>4189</v>
      </c>
      <c r="AS810" s="254" t="s">
        <v>4190</v>
      </c>
      <c r="AT810" s="265">
        <f t="shared" si="167"/>
        <v>0</v>
      </c>
      <c r="AU810" s="254" t="s">
        <v>4191</v>
      </c>
      <c r="AV810" s="265">
        <f t="shared" si="168"/>
        <v>0</v>
      </c>
      <c r="AW810" s="254" t="s">
        <v>4192</v>
      </c>
      <c r="AX810" s="254" t="s">
        <v>4193</v>
      </c>
      <c r="AY810" s="244" t="str">
        <f t="shared" si="162"/>
        <v/>
      </c>
    </row>
    <row r="811" spans="1:51">
      <c r="A811" s="198">
        <v>806</v>
      </c>
      <c r="B811" s="211"/>
      <c r="C811" s="4" t="str">
        <f t="shared" si="159"/>
        <v>名称：&lt;br&gt;住所：&lt;br&gt;施設分類：&lt;br&gt;TEL：&lt;br&gt;：&lt;br&gt;：&lt;br&gt;：&lt;br&gt;</v>
      </c>
      <c r="D811" s="211"/>
      <c r="E811" s="202"/>
      <c r="F811" s="202"/>
      <c r="G811" s="202"/>
      <c r="H811" s="202"/>
      <c r="I811" s="202"/>
      <c r="J811" s="202"/>
      <c r="K811" s="240"/>
      <c r="L811" s="240"/>
      <c r="M811" s="240"/>
      <c r="N811" s="240"/>
      <c r="O811" s="4"/>
      <c r="P811" s="246">
        <v>1</v>
      </c>
      <c r="Q811" s="246"/>
      <c r="R811" s="246" t="str">
        <f t="shared" si="156"/>
        <v>FFFFFFFF</v>
      </c>
      <c r="S811" s="202">
        <v>100</v>
      </c>
      <c r="T811" s="202">
        <v>100</v>
      </c>
      <c r="U811" s="202">
        <v>100</v>
      </c>
      <c r="V811" s="202">
        <v>100</v>
      </c>
      <c r="X811" s="242"/>
      <c r="Z811" s="239">
        <f t="shared" si="160"/>
        <v>1</v>
      </c>
      <c r="AA811" s="253" t="s">
        <v>4179</v>
      </c>
      <c r="AB811" s="265">
        <f t="shared" si="163"/>
        <v>0</v>
      </c>
      <c r="AC811" s="254" t="s">
        <v>4194</v>
      </c>
      <c r="AD811" s="254" t="s">
        <v>4181</v>
      </c>
      <c r="AE811" s="254">
        <f t="shared" si="164"/>
        <v>0</v>
      </c>
      <c r="AF811" s="254" t="s">
        <v>4182</v>
      </c>
      <c r="AG811" s="254" t="s">
        <v>4183</v>
      </c>
      <c r="AH811" s="74" t="str">
        <f t="shared" si="165"/>
        <v>名称：&lt;br&gt;住所：&lt;br&gt;施設分類：&lt;br&gt;TEL：&lt;br&gt;：&lt;br&gt;：&lt;br&gt;：&lt;br&gt;</v>
      </c>
      <c r="AI811" s="255" t="s">
        <v>4184</v>
      </c>
      <c r="AJ811" s="253" t="str">
        <f t="shared" si="157"/>
        <v>FFFFFFFF</v>
      </c>
      <c r="AK811" s="253" t="s">
        <v>4185</v>
      </c>
      <c r="AL811" s="265">
        <f t="shared" si="158"/>
        <v>1</v>
      </c>
      <c r="AM811" s="253" t="s">
        <v>4186</v>
      </c>
      <c r="AN811" s="253" t="s">
        <v>4187</v>
      </c>
      <c r="AO811" s="254">
        <f t="shared" si="161"/>
        <v>0</v>
      </c>
      <c r="AP811" s="253" t="s">
        <v>4188</v>
      </c>
      <c r="AQ811" s="74">
        <f t="shared" si="166"/>
        <v>0</v>
      </c>
      <c r="AR811" s="254" t="s">
        <v>4189</v>
      </c>
      <c r="AS811" s="254" t="s">
        <v>4190</v>
      </c>
      <c r="AT811" s="265">
        <f t="shared" si="167"/>
        <v>0</v>
      </c>
      <c r="AU811" s="254" t="s">
        <v>4191</v>
      </c>
      <c r="AV811" s="265">
        <f t="shared" si="168"/>
        <v>0</v>
      </c>
      <c r="AW811" s="254" t="s">
        <v>4192</v>
      </c>
      <c r="AX811" s="254" t="s">
        <v>4193</v>
      </c>
      <c r="AY811" s="244" t="str">
        <f t="shared" si="162"/>
        <v/>
      </c>
    </row>
    <row r="812" spans="1:51">
      <c r="A812" s="198">
        <v>807</v>
      </c>
      <c r="B812" s="211"/>
      <c r="C812" s="4" t="str">
        <f t="shared" si="159"/>
        <v>名称：&lt;br&gt;住所：&lt;br&gt;施設分類：&lt;br&gt;TEL：&lt;br&gt;：&lt;br&gt;：&lt;br&gt;：&lt;br&gt;</v>
      </c>
      <c r="D812" s="211"/>
      <c r="E812" s="202"/>
      <c r="F812" s="202"/>
      <c r="G812" s="202"/>
      <c r="H812" s="202"/>
      <c r="I812" s="202"/>
      <c r="J812" s="202"/>
      <c r="K812" s="240"/>
      <c r="L812" s="240"/>
      <c r="M812" s="240"/>
      <c r="N812" s="240"/>
      <c r="O812" s="4"/>
      <c r="P812" s="246">
        <v>1</v>
      </c>
      <c r="Q812" s="246"/>
      <c r="R812" s="246" t="str">
        <f t="shared" si="156"/>
        <v>FFFFFFFF</v>
      </c>
      <c r="S812" s="202">
        <v>100</v>
      </c>
      <c r="T812" s="202">
        <v>100</v>
      </c>
      <c r="U812" s="202">
        <v>100</v>
      </c>
      <c r="V812" s="202">
        <v>100</v>
      </c>
      <c r="X812" s="242"/>
      <c r="Z812" s="239">
        <f t="shared" si="160"/>
        <v>1</v>
      </c>
      <c r="AA812" s="253" t="s">
        <v>4179</v>
      </c>
      <c r="AB812" s="265">
        <f t="shared" si="163"/>
        <v>0</v>
      </c>
      <c r="AC812" s="254" t="s">
        <v>4194</v>
      </c>
      <c r="AD812" s="254" t="s">
        <v>4181</v>
      </c>
      <c r="AE812" s="254">
        <f t="shared" si="164"/>
        <v>0</v>
      </c>
      <c r="AF812" s="254" t="s">
        <v>4182</v>
      </c>
      <c r="AG812" s="254" t="s">
        <v>4183</v>
      </c>
      <c r="AH812" s="74" t="str">
        <f t="shared" si="165"/>
        <v>名称：&lt;br&gt;住所：&lt;br&gt;施設分類：&lt;br&gt;TEL：&lt;br&gt;：&lt;br&gt;：&lt;br&gt;：&lt;br&gt;</v>
      </c>
      <c r="AI812" s="255" t="s">
        <v>4184</v>
      </c>
      <c r="AJ812" s="253" t="str">
        <f t="shared" si="157"/>
        <v>FFFFFFFF</v>
      </c>
      <c r="AK812" s="253" t="s">
        <v>4185</v>
      </c>
      <c r="AL812" s="265">
        <f t="shared" si="158"/>
        <v>1</v>
      </c>
      <c r="AM812" s="253" t="s">
        <v>4186</v>
      </c>
      <c r="AN812" s="253" t="s">
        <v>4187</v>
      </c>
      <c r="AO812" s="254">
        <f t="shared" si="161"/>
        <v>0</v>
      </c>
      <c r="AP812" s="253" t="s">
        <v>4188</v>
      </c>
      <c r="AQ812" s="74">
        <f t="shared" si="166"/>
        <v>0</v>
      </c>
      <c r="AR812" s="254" t="s">
        <v>4189</v>
      </c>
      <c r="AS812" s="254" t="s">
        <v>4190</v>
      </c>
      <c r="AT812" s="265">
        <f t="shared" si="167"/>
        <v>0</v>
      </c>
      <c r="AU812" s="254" t="s">
        <v>4191</v>
      </c>
      <c r="AV812" s="265">
        <f t="shared" si="168"/>
        <v>0</v>
      </c>
      <c r="AW812" s="254" t="s">
        <v>4192</v>
      </c>
      <c r="AX812" s="254" t="s">
        <v>4193</v>
      </c>
      <c r="AY812" s="244" t="str">
        <f t="shared" si="162"/>
        <v/>
      </c>
    </row>
    <row r="813" spans="1:51">
      <c r="A813" s="198">
        <v>808</v>
      </c>
      <c r="B813" s="211"/>
      <c r="C813" s="4" t="str">
        <f t="shared" si="159"/>
        <v>名称：&lt;br&gt;住所：&lt;br&gt;施設分類：&lt;br&gt;TEL：&lt;br&gt;：&lt;br&gt;：&lt;br&gt;：&lt;br&gt;</v>
      </c>
      <c r="D813" s="211"/>
      <c r="E813" s="202"/>
      <c r="F813" s="202"/>
      <c r="G813" s="202"/>
      <c r="H813" s="202"/>
      <c r="I813" s="202"/>
      <c r="J813" s="202"/>
      <c r="K813" s="240"/>
      <c r="L813" s="240"/>
      <c r="M813" s="240"/>
      <c r="N813" s="240"/>
      <c r="O813" s="4"/>
      <c r="P813" s="246">
        <v>1</v>
      </c>
      <c r="Q813" s="246"/>
      <c r="R813" s="246" t="str">
        <f t="shared" si="156"/>
        <v>FFFFFFFF</v>
      </c>
      <c r="S813" s="202">
        <v>100</v>
      </c>
      <c r="T813" s="202">
        <v>100</v>
      </c>
      <c r="U813" s="202">
        <v>100</v>
      </c>
      <c r="V813" s="202">
        <v>100</v>
      </c>
      <c r="X813" s="242"/>
      <c r="Z813" s="239">
        <f t="shared" si="160"/>
        <v>1</v>
      </c>
      <c r="AA813" s="253" t="s">
        <v>4179</v>
      </c>
      <c r="AB813" s="265">
        <f t="shared" si="163"/>
        <v>0</v>
      </c>
      <c r="AC813" s="254" t="s">
        <v>4194</v>
      </c>
      <c r="AD813" s="254" t="s">
        <v>4181</v>
      </c>
      <c r="AE813" s="254">
        <f t="shared" si="164"/>
        <v>0</v>
      </c>
      <c r="AF813" s="254" t="s">
        <v>4182</v>
      </c>
      <c r="AG813" s="254" t="s">
        <v>4183</v>
      </c>
      <c r="AH813" s="74" t="str">
        <f t="shared" si="165"/>
        <v>名称：&lt;br&gt;住所：&lt;br&gt;施設分類：&lt;br&gt;TEL：&lt;br&gt;：&lt;br&gt;：&lt;br&gt;：&lt;br&gt;</v>
      </c>
      <c r="AI813" s="255" t="s">
        <v>4184</v>
      </c>
      <c r="AJ813" s="253" t="str">
        <f t="shared" si="157"/>
        <v>FFFFFFFF</v>
      </c>
      <c r="AK813" s="253" t="s">
        <v>4185</v>
      </c>
      <c r="AL813" s="265">
        <f t="shared" si="158"/>
        <v>1</v>
      </c>
      <c r="AM813" s="253" t="s">
        <v>4186</v>
      </c>
      <c r="AN813" s="253" t="s">
        <v>4187</v>
      </c>
      <c r="AO813" s="254">
        <f t="shared" si="161"/>
        <v>0</v>
      </c>
      <c r="AP813" s="253" t="s">
        <v>4188</v>
      </c>
      <c r="AQ813" s="74">
        <f t="shared" si="166"/>
        <v>0</v>
      </c>
      <c r="AR813" s="254" t="s">
        <v>4189</v>
      </c>
      <c r="AS813" s="254" t="s">
        <v>4190</v>
      </c>
      <c r="AT813" s="265">
        <f t="shared" si="167"/>
        <v>0</v>
      </c>
      <c r="AU813" s="254" t="s">
        <v>4191</v>
      </c>
      <c r="AV813" s="265">
        <f t="shared" si="168"/>
        <v>0</v>
      </c>
      <c r="AW813" s="254" t="s">
        <v>4192</v>
      </c>
      <c r="AX813" s="254" t="s">
        <v>4193</v>
      </c>
      <c r="AY813" s="244" t="str">
        <f t="shared" si="162"/>
        <v/>
      </c>
    </row>
    <row r="814" spans="1:51">
      <c r="A814" s="198">
        <v>809</v>
      </c>
      <c r="B814" s="211"/>
      <c r="C814" s="4" t="str">
        <f t="shared" si="159"/>
        <v>名称：&lt;br&gt;住所：&lt;br&gt;施設分類：&lt;br&gt;TEL：&lt;br&gt;：&lt;br&gt;：&lt;br&gt;：&lt;br&gt;</v>
      </c>
      <c r="D814" s="211"/>
      <c r="E814" s="245"/>
      <c r="F814" s="202"/>
      <c r="G814" s="202"/>
      <c r="H814" s="202"/>
      <c r="I814" s="245"/>
      <c r="J814" s="245"/>
      <c r="K814" s="240"/>
      <c r="L814" s="240"/>
      <c r="M814" s="240"/>
      <c r="N814" s="240"/>
      <c r="O814" s="4"/>
      <c r="P814" s="246">
        <v>1</v>
      </c>
      <c r="Q814" s="246"/>
      <c r="R814" s="246" t="str">
        <f t="shared" si="156"/>
        <v>FFFFFFFF</v>
      </c>
      <c r="S814" s="202">
        <v>100</v>
      </c>
      <c r="T814" s="202">
        <v>100</v>
      </c>
      <c r="U814" s="202">
        <v>100</v>
      </c>
      <c r="V814" s="202">
        <v>100</v>
      </c>
      <c r="X814" s="242"/>
      <c r="Z814" s="239">
        <f t="shared" si="160"/>
        <v>1</v>
      </c>
      <c r="AA814" s="253" t="s">
        <v>4179</v>
      </c>
      <c r="AB814" s="265">
        <f t="shared" si="163"/>
        <v>0</v>
      </c>
      <c r="AC814" s="254" t="s">
        <v>4194</v>
      </c>
      <c r="AD814" s="254" t="s">
        <v>4181</v>
      </c>
      <c r="AE814" s="254">
        <f t="shared" si="164"/>
        <v>0</v>
      </c>
      <c r="AF814" s="254" t="s">
        <v>4182</v>
      </c>
      <c r="AG814" s="254" t="s">
        <v>4183</v>
      </c>
      <c r="AH814" s="74" t="str">
        <f t="shared" si="165"/>
        <v>名称：&lt;br&gt;住所：&lt;br&gt;施設分類：&lt;br&gt;TEL：&lt;br&gt;：&lt;br&gt;：&lt;br&gt;：&lt;br&gt;</v>
      </c>
      <c r="AI814" s="255" t="s">
        <v>4184</v>
      </c>
      <c r="AJ814" s="253" t="str">
        <f t="shared" si="157"/>
        <v>FFFFFFFF</v>
      </c>
      <c r="AK814" s="253" t="s">
        <v>4185</v>
      </c>
      <c r="AL814" s="265">
        <f t="shared" si="158"/>
        <v>1</v>
      </c>
      <c r="AM814" s="253" t="s">
        <v>4186</v>
      </c>
      <c r="AN814" s="253" t="s">
        <v>4187</v>
      </c>
      <c r="AO814" s="254">
        <f t="shared" si="161"/>
        <v>0</v>
      </c>
      <c r="AP814" s="253" t="s">
        <v>4188</v>
      </c>
      <c r="AQ814" s="74">
        <f t="shared" si="166"/>
        <v>0</v>
      </c>
      <c r="AR814" s="254" t="s">
        <v>4189</v>
      </c>
      <c r="AS814" s="254" t="s">
        <v>4190</v>
      </c>
      <c r="AT814" s="265">
        <f t="shared" si="167"/>
        <v>0</v>
      </c>
      <c r="AU814" s="254" t="s">
        <v>4191</v>
      </c>
      <c r="AV814" s="265">
        <f t="shared" si="168"/>
        <v>0</v>
      </c>
      <c r="AW814" s="254" t="s">
        <v>4192</v>
      </c>
      <c r="AX814" s="254" t="s">
        <v>4193</v>
      </c>
      <c r="AY814" s="244" t="str">
        <f t="shared" si="162"/>
        <v/>
      </c>
    </row>
    <row r="815" spans="1:51">
      <c r="A815" s="198">
        <v>810</v>
      </c>
      <c r="B815" s="211"/>
      <c r="C815" s="4" t="str">
        <f t="shared" si="159"/>
        <v>名称：&lt;br&gt;住所：&lt;br&gt;施設分類：&lt;br&gt;TEL：&lt;br&gt;：&lt;br&gt;：&lt;br&gt;：&lt;br&gt;</v>
      </c>
      <c r="D815" s="211"/>
      <c r="E815" s="245"/>
      <c r="F815" s="202"/>
      <c r="G815" s="202"/>
      <c r="H815" s="202"/>
      <c r="I815" s="245"/>
      <c r="J815" s="245"/>
      <c r="K815" s="240"/>
      <c r="L815" s="240"/>
      <c r="M815" s="240"/>
      <c r="N815" s="240"/>
      <c r="O815" s="4"/>
      <c r="P815" s="246">
        <v>1</v>
      </c>
      <c r="Q815" s="246"/>
      <c r="R815" s="246" t="str">
        <f t="shared" si="156"/>
        <v>FFFFFFFF</v>
      </c>
      <c r="S815" s="202">
        <v>100</v>
      </c>
      <c r="T815" s="202">
        <v>100</v>
      </c>
      <c r="U815" s="202">
        <v>100</v>
      </c>
      <c r="V815" s="202">
        <v>100</v>
      </c>
      <c r="X815" s="242"/>
      <c r="Z815" s="239">
        <f t="shared" si="160"/>
        <v>1</v>
      </c>
      <c r="AA815" s="253" t="s">
        <v>4179</v>
      </c>
      <c r="AB815" s="265">
        <f t="shared" si="163"/>
        <v>0</v>
      </c>
      <c r="AC815" s="254" t="s">
        <v>4194</v>
      </c>
      <c r="AD815" s="254" t="s">
        <v>4181</v>
      </c>
      <c r="AE815" s="254">
        <f t="shared" si="164"/>
        <v>0</v>
      </c>
      <c r="AF815" s="254" t="s">
        <v>4182</v>
      </c>
      <c r="AG815" s="254" t="s">
        <v>4183</v>
      </c>
      <c r="AH815" s="74" t="str">
        <f t="shared" si="165"/>
        <v>名称：&lt;br&gt;住所：&lt;br&gt;施設分類：&lt;br&gt;TEL：&lt;br&gt;：&lt;br&gt;：&lt;br&gt;：&lt;br&gt;</v>
      </c>
      <c r="AI815" s="255" t="s">
        <v>4184</v>
      </c>
      <c r="AJ815" s="253" t="str">
        <f t="shared" si="157"/>
        <v>FFFFFFFF</v>
      </c>
      <c r="AK815" s="253" t="s">
        <v>4185</v>
      </c>
      <c r="AL815" s="265">
        <f t="shared" si="158"/>
        <v>1</v>
      </c>
      <c r="AM815" s="253" t="s">
        <v>4186</v>
      </c>
      <c r="AN815" s="253" t="s">
        <v>4187</v>
      </c>
      <c r="AO815" s="254">
        <f t="shared" si="161"/>
        <v>0</v>
      </c>
      <c r="AP815" s="253" t="s">
        <v>4188</v>
      </c>
      <c r="AQ815" s="74">
        <f t="shared" si="166"/>
        <v>0</v>
      </c>
      <c r="AR815" s="254" t="s">
        <v>4189</v>
      </c>
      <c r="AS815" s="254" t="s">
        <v>4190</v>
      </c>
      <c r="AT815" s="265">
        <f t="shared" si="167"/>
        <v>0</v>
      </c>
      <c r="AU815" s="254" t="s">
        <v>4191</v>
      </c>
      <c r="AV815" s="265">
        <f t="shared" si="168"/>
        <v>0</v>
      </c>
      <c r="AW815" s="254" t="s">
        <v>4192</v>
      </c>
      <c r="AX815" s="254" t="s">
        <v>4193</v>
      </c>
      <c r="AY815" s="244" t="str">
        <f t="shared" si="162"/>
        <v/>
      </c>
    </row>
    <row r="816" spans="1:51">
      <c r="A816" s="198">
        <v>811</v>
      </c>
      <c r="B816" s="211"/>
      <c r="C816" s="4" t="str">
        <f t="shared" si="159"/>
        <v>名称：&lt;br&gt;住所：&lt;br&gt;施設分類：&lt;br&gt;TEL：&lt;br&gt;：&lt;br&gt;：&lt;br&gt;：&lt;br&gt;</v>
      </c>
      <c r="D816" s="211"/>
      <c r="E816" s="202"/>
      <c r="F816" s="202"/>
      <c r="G816" s="202"/>
      <c r="H816" s="202"/>
      <c r="I816" s="202"/>
      <c r="J816" s="202"/>
      <c r="K816" s="240"/>
      <c r="L816" s="240"/>
      <c r="M816" s="240"/>
      <c r="N816" s="240"/>
      <c r="O816" s="4"/>
      <c r="P816" s="246">
        <v>1</v>
      </c>
      <c r="Q816" s="246"/>
      <c r="R816" s="246" t="str">
        <f t="shared" si="156"/>
        <v>FFFFFFFF</v>
      </c>
      <c r="S816" s="202">
        <v>100</v>
      </c>
      <c r="T816" s="202">
        <v>100</v>
      </c>
      <c r="U816" s="202">
        <v>100</v>
      </c>
      <c r="V816" s="202">
        <v>100</v>
      </c>
      <c r="X816" s="242"/>
      <c r="Z816" s="239">
        <f t="shared" si="160"/>
        <v>1</v>
      </c>
      <c r="AA816" s="253" t="s">
        <v>4179</v>
      </c>
      <c r="AB816" s="265">
        <f t="shared" si="163"/>
        <v>0</v>
      </c>
      <c r="AC816" s="254" t="s">
        <v>4194</v>
      </c>
      <c r="AD816" s="254" t="s">
        <v>4181</v>
      </c>
      <c r="AE816" s="254">
        <f t="shared" si="164"/>
        <v>0</v>
      </c>
      <c r="AF816" s="254" t="s">
        <v>4182</v>
      </c>
      <c r="AG816" s="254" t="s">
        <v>4183</v>
      </c>
      <c r="AH816" s="74" t="str">
        <f t="shared" si="165"/>
        <v>名称：&lt;br&gt;住所：&lt;br&gt;施設分類：&lt;br&gt;TEL：&lt;br&gt;：&lt;br&gt;：&lt;br&gt;：&lt;br&gt;</v>
      </c>
      <c r="AI816" s="255" t="s">
        <v>4184</v>
      </c>
      <c r="AJ816" s="253" t="str">
        <f t="shared" si="157"/>
        <v>FFFFFFFF</v>
      </c>
      <c r="AK816" s="253" t="s">
        <v>4185</v>
      </c>
      <c r="AL816" s="265">
        <f t="shared" si="158"/>
        <v>1</v>
      </c>
      <c r="AM816" s="253" t="s">
        <v>4186</v>
      </c>
      <c r="AN816" s="253" t="s">
        <v>4187</v>
      </c>
      <c r="AO816" s="254">
        <f t="shared" si="161"/>
        <v>0</v>
      </c>
      <c r="AP816" s="253" t="s">
        <v>4188</v>
      </c>
      <c r="AQ816" s="74">
        <f t="shared" si="166"/>
        <v>0</v>
      </c>
      <c r="AR816" s="254" t="s">
        <v>4189</v>
      </c>
      <c r="AS816" s="254" t="s">
        <v>4190</v>
      </c>
      <c r="AT816" s="265">
        <f t="shared" si="167"/>
        <v>0</v>
      </c>
      <c r="AU816" s="254" t="s">
        <v>4191</v>
      </c>
      <c r="AV816" s="265">
        <f t="shared" si="168"/>
        <v>0</v>
      </c>
      <c r="AW816" s="254" t="s">
        <v>4192</v>
      </c>
      <c r="AX816" s="254" t="s">
        <v>4193</v>
      </c>
      <c r="AY816" s="244" t="str">
        <f t="shared" si="162"/>
        <v/>
      </c>
    </row>
    <row r="817" spans="1:51">
      <c r="A817" s="198">
        <v>812</v>
      </c>
      <c r="B817" s="211"/>
      <c r="C817" s="4" t="str">
        <f t="shared" si="159"/>
        <v>名称：&lt;br&gt;住所：&lt;br&gt;施設分類：&lt;br&gt;TEL：&lt;br&gt;：&lt;br&gt;：&lt;br&gt;：&lt;br&gt;</v>
      </c>
      <c r="D817" s="211"/>
      <c r="E817" s="202"/>
      <c r="F817" s="202"/>
      <c r="G817" s="202"/>
      <c r="H817" s="202"/>
      <c r="I817" s="202"/>
      <c r="J817" s="202"/>
      <c r="K817" s="240"/>
      <c r="L817" s="240"/>
      <c r="M817" s="240"/>
      <c r="N817" s="240"/>
      <c r="O817" s="4"/>
      <c r="P817" s="246">
        <v>1</v>
      </c>
      <c r="Q817" s="246"/>
      <c r="R817" s="246" t="str">
        <f t="shared" si="156"/>
        <v>FFFFFFFF</v>
      </c>
      <c r="S817" s="202">
        <v>100</v>
      </c>
      <c r="T817" s="202">
        <v>100</v>
      </c>
      <c r="U817" s="202">
        <v>100</v>
      </c>
      <c r="V817" s="202">
        <v>100</v>
      </c>
      <c r="X817" s="242"/>
      <c r="Z817" s="239">
        <f t="shared" si="160"/>
        <v>1</v>
      </c>
      <c r="AA817" s="253" t="s">
        <v>4179</v>
      </c>
      <c r="AB817" s="265">
        <f t="shared" si="163"/>
        <v>0</v>
      </c>
      <c r="AC817" s="254" t="s">
        <v>4194</v>
      </c>
      <c r="AD817" s="254" t="s">
        <v>4181</v>
      </c>
      <c r="AE817" s="254">
        <f t="shared" si="164"/>
        <v>0</v>
      </c>
      <c r="AF817" s="254" t="s">
        <v>4182</v>
      </c>
      <c r="AG817" s="254" t="s">
        <v>4183</v>
      </c>
      <c r="AH817" s="74" t="str">
        <f t="shared" si="165"/>
        <v>名称：&lt;br&gt;住所：&lt;br&gt;施設分類：&lt;br&gt;TEL：&lt;br&gt;：&lt;br&gt;：&lt;br&gt;：&lt;br&gt;</v>
      </c>
      <c r="AI817" s="255" t="s">
        <v>4184</v>
      </c>
      <c r="AJ817" s="253" t="str">
        <f t="shared" si="157"/>
        <v>FFFFFFFF</v>
      </c>
      <c r="AK817" s="253" t="s">
        <v>4185</v>
      </c>
      <c r="AL817" s="265">
        <f t="shared" si="158"/>
        <v>1</v>
      </c>
      <c r="AM817" s="253" t="s">
        <v>4186</v>
      </c>
      <c r="AN817" s="253" t="s">
        <v>4187</v>
      </c>
      <c r="AO817" s="254">
        <f t="shared" si="161"/>
        <v>0</v>
      </c>
      <c r="AP817" s="253" t="s">
        <v>4188</v>
      </c>
      <c r="AQ817" s="74">
        <f t="shared" si="166"/>
        <v>0</v>
      </c>
      <c r="AR817" s="254" t="s">
        <v>4189</v>
      </c>
      <c r="AS817" s="254" t="s">
        <v>4190</v>
      </c>
      <c r="AT817" s="265">
        <f t="shared" si="167"/>
        <v>0</v>
      </c>
      <c r="AU817" s="254" t="s">
        <v>4191</v>
      </c>
      <c r="AV817" s="265">
        <f t="shared" si="168"/>
        <v>0</v>
      </c>
      <c r="AW817" s="254" t="s">
        <v>4192</v>
      </c>
      <c r="AX817" s="254" t="s">
        <v>4193</v>
      </c>
      <c r="AY817" s="244" t="str">
        <f t="shared" si="162"/>
        <v/>
      </c>
    </row>
    <row r="818" spans="1:51">
      <c r="A818" s="198">
        <v>813</v>
      </c>
      <c r="B818" s="211"/>
      <c r="C818" s="4" t="str">
        <f t="shared" si="159"/>
        <v>名称：&lt;br&gt;住所：&lt;br&gt;施設分類：&lt;br&gt;TEL：&lt;br&gt;：&lt;br&gt;：&lt;br&gt;：&lt;br&gt;</v>
      </c>
      <c r="D818" s="211"/>
      <c r="E818" s="202"/>
      <c r="F818" s="202"/>
      <c r="G818" s="202"/>
      <c r="H818" s="202"/>
      <c r="I818" s="202"/>
      <c r="J818" s="202"/>
      <c r="K818" s="240"/>
      <c r="L818" s="240"/>
      <c r="M818" s="240"/>
      <c r="N818" s="240"/>
      <c r="O818" s="4"/>
      <c r="P818" s="246">
        <v>1</v>
      </c>
      <c r="Q818" s="246"/>
      <c r="R818" s="246" t="str">
        <f t="shared" si="156"/>
        <v>FFFFFFFF</v>
      </c>
      <c r="S818" s="202">
        <v>100</v>
      </c>
      <c r="T818" s="202">
        <v>100</v>
      </c>
      <c r="U818" s="202">
        <v>100</v>
      </c>
      <c r="V818" s="202">
        <v>100</v>
      </c>
      <c r="X818" s="242"/>
      <c r="Z818" s="239">
        <f t="shared" si="160"/>
        <v>1</v>
      </c>
      <c r="AA818" s="253" t="s">
        <v>4179</v>
      </c>
      <c r="AB818" s="265">
        <f t="shared" si="163"/>
        <v>0</v>
      </c>
      <c r="AC818" s="254" t="s">
        <v>4194</v>
      </c>
      <c r="AD818" s="254" t="s">
        <v>4181</v>
      </c>
      <c r="AE818" s="254">
        <f t="shared" si="164"/>
        <v>0</v>
      </c>
      <c r="AF818" s="254" t="s">
        <v>4182</v>
      </c>
      <c r="AG818" s="254" t="s">
        <v>4183</v>
      </c>
      <c r="AH818" s="74" t="str">
        <f t="shared" si="165"/>
        <v>名称：&lt;br&gt;住所：&lt;br&gt;施設分類：&lt;br&gt;TEL：&lt;br&gt;：&lt;br&gt;：&lt;br&gt;：&lt;br&gt;</v>
      </c>
      <c r="AI818" s="255" t="s">
        <v>4184</v>
      </c>
      <c r="AJ818" s="253" t="str">
        <f t="shared" si="157"/>
        <v>FFFFFFFF</v>
      </c>
      <c r="AK818" s="253" t="s">
        <v>4185</v>
      </c>
      <c r="AL818" s="265">
        <f t="shared" si="158"/>
        <v>1</v>
      </c>
      <c r="AM818" s="253" t="s">
        <v>4186</v>
      </c>
      <c r="AN818" s="253" t="s">
        <v>4187</v>
      </c>
      <c r="AO818" s="254">
        <f t="shared" si="161"/>
        <v>0</v>
      </c>
      <c r="AP818" s="253" t="s">
        <v>4188</v>
      </c>
      <c r="AQ818" s="74">
        <f t="shared" si="166"/>
        <v>0</v>
      </c>
      <c r="AR818" s="254" t="s">
        <v>4189</v>
      </c>
      <c r="AS818" s="254" t="s">
        <v>4190</v>
      </c>
      <c r="AT818" s="265">
        <f t="shared" si="167"/>
        <v>0</v>
      </c>
      <c r="AU818" s="254" t="s">
        <v>4191</v>
      </c>
      <c r="AV818" s="265">
        <f t="shared" si="168"/>
        <v>0</v>
      </c>
      <c r="AW818" s="254" t="s">
        <v>4192</v>
      </c>
      <c r="AX818" s="254" t="s">
        <v>4193</v>
      </c>
      <c r="AY818" s="244" t="str">
        <f t="shared" si="162"/>
        <v/>
      </c>
    </row>
    <row r="819" spans="1:51">
      <c r="A819" s="198">
        <v>814</v>
      </c>
      <c r="B819" s="211"/>
      <c r="C819" s="4" t="str">
        <f t="shared" si="159"/>
        <v>名称：&lt;br&gt;住所：&lt;br&gt;施設分類：&lt;br&gt;TEL：&lt;br&gt;：&lt;br&gt;：&lt;br&gt;：&lt;br&gt;</v>
      </c>
      <c r="D819" s="211"/>
      <c r="E819" s="202"/>
      <c r="F819" s="202"/>
      <c r="G819" s="202"/>
      <c r="H819" s="202"/>
      <c r="I819" s="202"/>
      <c r="J819" s="202"/>
      <c r="K819" s="240"/>
      <c r="L819" s="240"/>
      <c r="M819" s="240"/>
      <c r="N819" s="240"/>
      <c r="O819" s="4"/>
      <c r="P819" s="246">
        <v>1</v>
      </c>
      <c r="Q819" s="246"/>
      <c r="R819" s="246" t="str">
        <f t="shared" si="156"/>
        <v>FFFFFFFF</v>
      </c>
      <c r="S819" s="202">
        <v>100</v>
      </c>
      <c r="T819" s="202">
        <v>100</v>
      </c>
      <c r="U819" s="202">
        <v>100</v>
      </c>
      <c r="V819" s="202">
        <v>100</v>
      </c>
      <c r="X819" s="242"/>
      <c r="Z819" s="239">
        <f t="shared" si="160"/>
        <v>1</v>
      </c>
      <c r="AA819" s="253" t="s">
        <v>4179</v>
      </c>
      <c r="AB819" s="265">
        <f t="shared" si="163"/>
        <v>0</v>
      </c>
      <c r="AC819" s="254" t="s">
        <v>4194</v>
      </c>
      <c r="AD819" s="254" t="s">
        <v>4181</v>
      </c>
      <c r="AE819" s="254">
        <f t="shared" si="164"/>
        <v>0</v>
      </c>
      <c r="AF819" s="254" t="s">
        <v>4182</v>
      </c>
      <c r="AG819" s="254" t="s">
        <v>4183</v>
      </c>
      <c r="AH819" s="74" t="str">
        <f t="shared" si="165"/>
        <v>名称：&lt;br&gt;住所：&lt;br&gt;施設分類：&lt;br&gt;TEL：&lt;br&gt;：&lt;br&gt;：&lt;br&gt;：&lt;br&gt;</v>
      </c>
      <c r="AI819" s="255" t="s">
        <v>4184</v>
      </c>
      <c r="AJ819" s="253" t="str">
        <f t="shared" si="157"/>
        <v>FFFFFFFF</v>
      </c>
      <c r="AK819" s="253" t="s">
        <v>4185</v>
      </c>
      <c r="AL819" s="265">
        <f t="shared" si="158"/>
        <v>1</v>
      </c>
      <c r="AM819" s="253" t="s">
        <v>4186</v>
      </c>
      <c r="AN819" s="253" t="s">
        <v>4187</v>
      </c>
      <c r="AO819" s="254">
        <f t="shared" si="161"/>
        <v>0</v>
      </c>
      <c r="AP819" s="253" t="s">
        <v>4188</v>
      </c>
      <c r="AQ819" s="74">
        <f t="shared" si="166"/>
        <v>0</v>
      </c>
      <c r="AR819" s="254" t="s">
        <v>4189</v>
      </c>
      <c r="AS819" s="254" t="s">
        <v>4190</v>
      </c>
      <c r="AT819" s="265">
        <f t="shared" si="167"/>
        <v>0</v>
      </c>
      <c r="AU819" s="254" t="s">
        <v>4191</v>
      </c>
      <c r="AV819" s="265">
        <f t="shared" si="168"/>
        <v>0</v>
      </c>
      <c r="AW819" s="254" t="s">
        <v>4192</v>
      </c>
      <c r="AX819" s="254" t="s">
        <v>4193</v>
      </c>
      <c r="AY819" s="244" t="str">
        <f t="shared" si="162"/>
        <v/>
      </c>
    </row>
    <row r="820" spans="1:51">
      <c r="A820" s="198">
        <v>815</v>
      </c>
      <c r="B820" s="211"/>
      <c r="C820" s="4" t="str">
        <f t="shared" si="159"/>
        <v>名称：&lt;br&gt;住所：&lt;br&gt;施設分類：&lt;br&gt;TEL：&lt;br&gt;：&lt;br&gt;：&lt;br&gt;：&lt;br&gt;</v>
      </c>
      <c r="D820" s="211"/>
      <c r="E820" s="245"/>
      <c r="F820" s="202"/>
      <c r="G820" s="202"/>
      <c r="H820" s="202"/>
      <c r="I820" s="245"/>
      <c r="J820" s="245"/>
      <c r="K820" s="240"/>
      <c r="L820" s="240"/>
      <c r="M820" s="240"/>
      <c r="N820" s="240"/>
      <c r="O820" s="4"/>
      <c r="P820" s="246">
        <v>1</v>
      </c>
      <c r="Q820" s="246"/>
      <c r="R820" s="246" t="str">
        <f t="shared" si="156"/>
        <v>FFFFFFFF</v>
      </c>
      <c r="S820" s="202">
        <v>100</v>
      </c>
      <c r="T820" s="202">
        <v>100</v>
      </c>
      <c r="U820" s="202">
        <v>100</v>
      </c>
      <c r="V820" s="202">
        <v>100</v>
      </c>
      <c r="X820" s="242"/>
      <c r="Z820" s="239">
        <f t="shared" si="160"/>
        <v>1</v>
      </c>
      <c r="AA820" s="253" t="s">
        <v>4179</v>
      </c>
      <c r="AB820" s="265">
        <f t="shared" si="163"/>
        <v>0</v>
      </c>
      <c r="AC820" s="254" t="s">
        <v>4194</v>
      </c>
      <c r="AD820" s="254" t="s">
        <v>4181</v>
      </c>
      <c r="AE820" s="254">
        <f t="shared" si="164"/>
        <v>0</v>
      </c>
      <c r="AF820" s="254" t="s">
        <v>4182</v>
      </c>
      <c r="AG820" s="254" t="s">
        <v>4183</v>
      </c>
      <c r="AH820" s="74" t="str">
        <f t="shared" si="165"/>
        <v>名称：&lt;br&gt;住所：&lt;br&gt;施設分類：&lt;br&gt;TEL：&lt;br&gt;：&lt;br&gt;：&lt;br&gt;：&lt;br&gt;</v>
      </c>
      <c r="AI820" s="255" t="s">
        <v>4184</v>
      </c>
      <c r="AJ820" s="253" t="str">
        <f t="shared" si="157"/>
        <v>FFFFFFFF</v>
      </c>
      <c r="AK820" s="253" t="s">
        <v>4185</v>
      </c>
      <c r="AL820" s="265">
        <f t="shared" si="158"/>
        <v>1</v>
      </c>
      <c r="AM820" s="253" t="s">
        <v>4186</v>
      </c>
      <c r="AN820" s="253" t="s">
        <v>4187</v>
      </c>
      <c r="AO820" s="254">
        <f t="shared" si="161"/>
        <v>0</v>
      </c>
      <c r="AP820" s="253" t="s">
        <v>4188</v>
      </c>
      <c r="AQ820" s="74">
        <f t="shared" si="166"/>
        <v>0</v>
      </c>
      <c r="AR820" s="254" t="s">
        <v>4189</v>
      </c>
      <c r="AS820" s="254" t="s">
        <v>4190</v>
      </c>
      <c r="AT820" s="265">
        <f t="shared" si="167"/>
        <v>0</v>
      </c>
      <c r="AU820" s="254" t="s">
        <v>4191</v>
      </c>
      <c r="AV820" s="265">
        <f t="shared" si="168"/>
        <v>0</v>
      </c>
      <c r="AW820" s="254" t="s">
        <v>4192</v>
      </c>
      <c r="AX820" s="254" t="s">
        <v>4193</v>
      </c>
      <c r="AY820" s="244" t="str">
        <f t="shared" si="162"/>
        <v/>
      </c>
    </row>
    <row r="821" spans="1:51">
      <c r="A821" s="198">
        <v>816</v>
      </c>
      <c r="B821" s="211"/>
      <c r="C821" s="4" t="str">
        <f t="shared" si="159"/>
        <v>名称：&lt;br&gt;住所：&lt;br&gt;施設分類：&lt;br&gt;TEL：&lt;br&gt;：&lt;br&gt;：&lt;br&gt;：&lt;br&gt;</v>
      </c>
      <c r="D821" s="211"/>
      <c r="E821" s="245"/>
      <c r="F821" s="202"/>
      <c r="G821" s="202"/>
      <c r="H821" s="202"/>
      <c r="I821" s="245"/>
      <c r="J821" s="245"/>
      <c r="K821" s="240"/>
      <c r="L821" s="240"/>
      <c r="M821" s="240"/>
      <c r="N821" s="240"/>
      <c r="O821" s="4"/>
      <c r="P821" s="246">
        <v>1</v>
      </c>
      <c r="Q821" s="246"/>
      <c r="R821" s="246" t="str">
        <f t="shared" si="156"/>
        <v>FFFFFFFF</v>
      </c>
      <c r="S821" s="202">
        <v>100</v>
      </c>
      <c r="T821" s="202">
        <v>100</v>
      </c>
      <c r="U821" s="202">
        <v>100</v>
      </c>
      <c r="V821" s="202">
        <v>100</v>
      </c>
      <c r="X821" s="242"/>
      <c r="Z821" s="239">
        <f t="shared" si="160"/>
        <v>1</v>
      </c>
      <c r="AA821" s="253" t="s">
        <v>4179</v>
      </c>
      <c r="AB821" s="265">
        <f t="shared" si="163"/>
        <v>0</v>
      </c>
      <c r="AC821" s="254" t="s">
        <v>4194</v>
      </c>
      <c r="AD821" s="254" t="s">
        <v>4181</v>
      </c>
      <c r="AE821" s="254">
        <f t="shared" si="164"/>
        <v>0</v>
      </c>
      <c r="AF821" s="254" t="s">
        <v>4182</v>
      </c>
      <c r="AG821" s="254" t="s">
        <v>4183</v>
      </c>
      <c r="AH821" s="74" t="str">
        <f t="shared" si="165"/>
        <v>名称：&lt;br&gt;住所：&lt;br&gt;施設分類：&lt;br&gt;TEL：&lt;br&gt;：&lt;br&gt;：&lt;br&gt;：&lt;br&gt;</v>
      </c>
      <c r="AI821" s="255" t="s">
        <v>4184</v>
      </c>
      <c r="AJ821" s="253" t="str">
        <f t="shared" si="157"/>
        <v>FFFFFFFF</v>
      </c>
      <c r="AK821" s="253" t="s">
        <v>4185</v>
      </c>
      <c r="AL821" s="265">
        <f t="shared" si="158"/>
        <v>1</v>
      </c>
      <c r="AM821" s="253" t="s">
        <v>4186</v>
      </c>
      <c r="AN821" s="253" t="s">
        <v>4187</v>
      </c>
      <c r="AO821" s="254">
        <f t="shared" si="161"/>
        <v>0</v>
      </c>
      <c r="AP821" s="253" t="s">
        <v>4188</v>
      </c>
      <c r="AQ821" s="74">
        <f t="shared" si="166"/>
        <v>0</v>
      </c>
      <c r="AR821" s="254" t="s">
        <v>4189</v>
      </c>
      <c r="AS821" s="254" t="s">
        <v>4190</v>
      </c>
      <c r="AT821" s="265">
        <f t="shared" si="167"/>
        <v>0</v>
      </c>
      <c r="AU821" s="254" t="s">
        <v>4191</v>
      </c>
      <c r="AV821" s="265">
        <f t="shared" si="168"/>
        <v>0</v>
      </c>
      <c r="AW821" s="254" t="s">
        <v>4192</v>
      </c>
      <c r="AX821" s="254" t="s">
        <v>4193</v>
      </c>
      <c r="AY821" s="244" t="str">
        <f t="shared" si="162"/>
        <v/>
      </c>
    </row>
    <row r="822" spans="1:51">
      <c r="A822" s="198">
        <v>817</v>
      </c>
      <c r="B822" s="211"/>
      <c r="C822" s="4" t="str">
        <f t="shared" si="159"/>
        <v>名称：&lt;br&gt;住所：&lt;br&gt;施設分類：&lt;br&gt;TEL：&lt;br&gt;：&lt;br&gt;：&lt;br&gt;：&lt;br&gt;</v>
      </c>
      <c r="D822" s="211"/>
      <c r="E822" s="202"/>
      <c r="F822" s="202"/>
      <c r="G822" s="202"/>
      <c r="H822" s="202"/>
      <c r="I822" s="202"/>
      <c r="J822" s="202"/>
      <c r="K822" s="240"/>
      <c r="L822" s="240"/>
      <c r="M822" s="240"/>
      <c r="N822" s="240"/>
      <c r="O822" s="4"/>
      <c r="P822" s="246">
        <v>1</v>
      </c>
      <c r="Q822" s="246"/>
      <c r="R822" s="246" t="str">
        <f t="shared" si="156"/>
        <v>FFFFFFFF</v>
      </c>
      <c r="S822" s="202">
        <v>100</v>
      </c>
      <c r="T822" s="202">
        <v>100</v>
      </c>
      <c r="U822" s="202">
        <v>100</v>
      </c>
      <c r="V822" s="202">
        <v>100</v>
      </c>
      <c r="X822" s="242"/>
      <c r="Z822" s="239">
        <f t="shared" si="160"/>
        <v>1</v>
      </c>
      <c r="AA822" s="253" t="s">
        <v>4179</v>
      </c>
      <c r="AB822" s="265">
        <f t="shared" si="163"/>
        <v>0</v>
      </c>
      <c r="AC822" s="254" t="s">
        <v>4194</v>
      </c>
      <c r="AD822" s="254" t="s">
        <v>4181</v>
      </c>
      <c r="AE822" s="254">
        <f t="shared" si="164"/>
        <v>0</v>
      </c>
      <c r="AF822" s="254" t="s">
        <v>4182</v>
      </c>
      <c r="AG822" s="254" t="s">
        <v>4183</v>
      </c>
      <c r="AH822" s="74" t="str">
        <f t="shared" si="165"/>
        <v>名称：&lt;br&gt;住所：&lt;br&gt;施設分類：&lt;br&gt;TEL：&lt;br&gt;：&lt;br&gt;：&lt;br&gt;：&lt;br&gt;</v>
      </c>
      <c r="AI822" s="255" t="s">
        <v>4184</v>
      </c>
      <c r="AJ822" s="253" t="str">
        <f t="shared" si="157"/>
        <v>FFFFFFFF</v>
      </c>
      <c r="AK822" s="253" t="s">
        <v>4185</v>
      </c>
      <c r="AL822" s="265">
        <f t="shared" si="158"/>
        <v>1</v>
      </c>
      <c r="AM822" s="253" t="s">
        <v>4186</v>
      </c>
      <c r="AN822" s="253" t="s">
        <v>4187</v>
      </c>
      <c r="AO822" s="254">
        <f t="shared" si="161"/>
        <v>0</v>
      </c>
      <c r="AP822" s="253" t="s">
        <v>4188</v>
      </c>
      <c r="AQ822" s="74">
        <f t="shared" si="166"/>
        <v>0</v>
      </c>
      <c r="AR822" s="254" t="s">
        <v>4189</v>
      </c>
      <c r="AS822" s="254" t="s">
        <v>4190</v>
      </c>
      <c r="AT822" s="265">
        <f t="shared" si="167"/>
        <v>0</v>
      </c>
      <c r="AU822" s="254" t="s">
        <v>4191</v>
      </c>
      <c r="AV822" s="265">
        <f t="shared" si="168"/>
        <v>0</v>
      </c>
      <c r="AW822" s="254" t="s">
        <v>4192</v>
      </c>
      <c r="AX822" s="254" t="s">
        <v>4193</v>
      </c>
      <c r="AY822" s="244" t="str">
        <f t="shared" si="162"/>
        <v/>
      </c>
    </row>
    <row r="823" spans="1:51">
      <c r="A823" s="198">
        <v>818</v>
      </c>
      <c r="B823" s="211"/>
      <c r="C823" s="4" t="str">
        <f t="shared" si="159"/>
        <v>名称：&lt;br&gt;住所：&lt;br&gt;施設分類：&lt;br&gt;TEL：&lt;br&gt;：&lt;br&gt;：&lt;br&gt;：&lt;br&gt;</v>
      </c>
      <c r="D823" s="211"/>
      <c r="E823" s="202"/>
      <c r="F823" s="202"/>
      <c r="G823" s="202"/>
      <c r="H823" s="202"/>
      <c r="I823" s="202"/>
      <c r="J823" s="202"/>
      <c r="K823" s="240"/>
      <c r="L823" s="240"/>
      <c r="M823" s="240"/>
      <c r="N823" s="240"/>
      <c r="O823" s="4"/>
      <c r="P823" s="246">
        <v>1</v>
      </c>
      <c r="Q823" s="246"/>
      <c r="R823" s="246" t="str">
        <f t="shared" si="156"/>
        <v>FFFFFFFF</v>
      </c>
      <c r="S823" s="202">
        <v>100</v>
      </c>
      <c r="T823" s="202">
        <v>100</v>
      </c>
      <c r="U823" s="202">
        <v>100</v>
      </c>
      <c r="V823" s="202">
        <v>100</v>
      </c>
      <c r="X823" s="242"/>
      <c r="Z823" s="239">
        <f t="shared" si="160"/>
        <v>1</v>
      </c>
      <c r="AA823" s="253" t="s">
        <v>4179</v>
      </c>
      <c r="AB823" s="265">
        <f t="shared" si="163"/>
        <v>0</v>
      </c>
      <c r="AC823" s="254" t="s">
        <v>4194</v>
      </c>
      <c r="AD823" s="254" t="s">
        <v>4181</v>
      </c>
      <c r="AE823" s="254">
        <f t="shared" si="164"/>
        <v>0</v>
      </c>
      <c r="AF823" s="254" t="s">
        <v>4182</v>
      </c>
      <c r="AG823" s="254" t="s">
        <v>4183</v>
      </c>
      <c r="AH823" s="74" t="str">
        <f t="shared" si="165"/>
        <v>名称：&lt;br&gt;住所：&lt;br&gt;施設分類：&lt;br&gt;TEL：&lt;br&gt;：&lt;br&gt;：&lt;br&gt;：&lt;br&gt;</v>
      </c>
      <c r="AI823" s="255" t="s">
        <v>4184</v>
      </c>
      <c r="AJ823" s="253" t="str">
        <f t="shared" si="157"/>
        <v>FFFFFFFF</v>
      </c>
      <c r="AK823" s="253" t="s">
        <v>4185</v>
      </c>
      <c r="AL823" s="265">
        <f t="shared" si="158"/>
        <v>1</v>
      </c>
      <c r="AM823" s="253" t="s">
        <v>4186</v>
      </c>
      <c r="AN823" s="253" t="s">
        <v>4187</v>
      </c>
      <c r="AO823" s="254">
        <f t="shared" si="161"/>
        <v>0</v>
      </c>
      <c r="AP823" s="253" t="s">
        <v>4188</v>
      </c>
      <c r="AQ823" s="74">
        <f t="shared" si="166"/>
        <v>0</v>
      </c>
      <c r="AR823" s="254" t="s">
        <v>4189</v>
      </c>
      <c r="AS823" s="254" t="s">
        <v>4190</v>
      </c>
      <c r="AT823" s="265">
        <f t="shared" si="167"/>
        <v>0</v>
      </c>
      <c r="AU823" s="254" t="s">
        <v>4191</v>
      </c>
      <c r="AV823" s="265">
        <f t="shared" si="168"/>
        <v>0</v>
      </c>
      <c r="AW823" s="254" t="s">
        <v>4192</v>
      </c>
      <c r="AX823" s="254" t="s">
        <v>4193</v>
      </c>
      <c r="AY823" s="244" t="str">
        <f t="shared" si="162"/>
        <v/>
      </c>
    </row>
    <row r="824" spans="1:51">
      <c r="A824" s="198">
        <v>819</v>
      </c>
      <c r="B824" s="211"/>
      <c r="C824" s="4" t="str">
        <f t="shared" si="159"/>
        <v>名称：&lt;br&gt;住所：&lt;br&gt;施設分類：&lt;br&gt;TEL：&lt;br&gt;：&lt;br&gt;：&lt;br&gt;：&lt;br&gt;</v>
      </c>
      <c r="D824" s="211"/>
      <c r="E824" s="202"/>
      <c r="F824" s="202"/>
      <c r="G824" s="202"/>
      <c r="H824" s="202"/>
      <c r="I824" s="202"/>
      <c r="J824" s="202"/>
      <c r="K824" s="240"/>
      <c r="L824" s="240"/>
      <c r="M824" s="240"/>
      <c r="N824" s="240"/>
      <c r="O824" s="4"/>
      <c r="P824" s="246">
        <v>1</v>
      </c>
      <c r="Q824" s="246"/>
      <c r="R824" s="246" t="str">
        <f t="shared" si="156"/>
        <v>FFFFFFFF</v>
      </c>
      <c r="S824" s="202">
        <v>100</v>
      </c>
      <c r="T824" s="202">
        <v>100</v>
      </c>
      <c r="U824" s="202">
        <v>100</v>
      </c>
      <c r="V824" s="202">
        <v>100</v>
      </c>
      <c r="X824" s="242"/>
      <c r="Z824" s="239">
        <f t="shared" si="160"/>
        <v>1</v>
      </c>
      <c r="AA824" s="253" t="s">
        <v>4179</v>
      </c>
      <c r="AB824" s="265">
        <f t="shared" si="163"/>
        <v>0</v>
      </c>
      <c r="AC824" s="254" t="s">
        <v>4194</v>
      </c>
      <c r="AD824" s="254" t="s">
        <v>4181</v>
      </c>
      <c r="AE824" s="254">
        <f t="shared" si="164"/>
        <v>0</v>
      </c>
      <c r="AF824" s="254" t="s">
        <v>4182</v>
      </c>
      <c r="AG824" s="254" t="s">
        <v>4183</v>
      </c>
      <c r="AH824" s="74" t="str">
        <f t="shared" si="165"/>
        <v>名称：&lt;br&gt;住所：&lt;br&gt;施設分類：&lt;br&gt;TEL：&lt;br&gt;：&lt;br&gt;：&lt;br&gt;：&lt;br&gt;</v>
      </c>
      <c r="AI824" s="255" t="s">
        <v>4184</v>
      </c>
      <c r="AJ824" s="253" t="str">
        <f t="shared" si="157"/>
        <v>FFFFFFFF</v>
      </c>
      <c r="AK824" s="253" t="s">
        <v>4185</v>
      </c>
      <c r="AL824" s="265">
        <f t="shared" si="158"/>
        <v>1</v>
      </c>
      <c r="AM824" s="253" t="s">
        <v>4186</v>
      </c>
      <c r="AN824" s="253" t="s">
        <v>4187</v>
      </c>
      <c r="AO824" s="254">
        <f t="shared" si="161"/>
        <v>0</v>
      </c>
      <c r="AP824" s="253" t="s">
        <v>4188</v>
      </c>
      <c r="AQ824" s="74">
        <f t="shared" si="166"/>
        <v>0</v>
      </c>
      <c r="AR824" s="254" t="s">
        <v>4189</v>
      </c>
      <c r="AS824" s="254" t="s">
        <v>4190</v>
      </c>
      <c r="AT824" s="265">
        <f t="shared" si="167"/>
        <v>0</v>
      </c>
      <c r="AU824" s="254" t="s">
        <v>4191</v>
      </c>
      <c r="AV824" s="265">
        <f t="shared" si="168"/>
        <v>0</v>
      </c>
      <c r="AW824" s="254" t="s">
        <v>4192</v>
      </c>
      <c r="AX824" s="254" t="s">
        <v>4193</v>
      </c>
      <c r="AY824" s="244" t="str">
        <f t="shared" si="162"/>
        <v/>
      </c>
    </row>
    <row r="825" spans="1:51">
      <c r="A825" s="198">
        <v>820</v>
      </c>
      <c r="B825" s="211"/>
      <c r="C825" s="4" t="str">
        <f t="shared" si="159"/>
        <v>名称：&lt;br&gt;住所：&lt;br&gt;施設分類：&lt;br&gt;TEL：&lt;br&gt;：&lt;br&gt;：&lt;br&gt;：&lt;br&gt;</v>
      </c>
      <c r="D825" s="211"/>
      <c r="E825" s="202"/>
      <c r="F825" s="202"/>
      <c r="G825" s="202"/>
      <c r="H825" s="202"/>
      <c r="I825" s="202"/>
      <c r="J825" s="202"/>
      <c r="K825" s="240"/>
      <c r="L825" s="240"/>
      <c r="M825" s="240"/>
      <c r="N825" s="240"/>
      <c r="O825" s="4"/>
      <c r="P825" s="246">
        <v>1</v>
      </c>
      <c r="Q825" s="246"/>
      <c r="R825" s="246" t="str">
        <f t="shared" si="156"/>
        <v>FFFFFFFF</v>
      </c>
      <c r="S825" s="202">
        <v>100</v>
      </c>
      <c r="T825" s="202">
        <v>100</v>
      </c>
      <c r="U825" s="202">
        <v>100</v>
      </c>
      <c r="V825" s="202">
        <v>100</v>
      </c>
      <c r="X825" s="242"/>
      <c r="Z825" s="239">
        <f t="shared" si="160"/>
        <v>1</v>
      </c>
      <c r="AA825" s="253" t="s">
        <v>4179</v>
      </c>
      <c r="AB825" s="265">
        <f t="shared" si="163"/>
        <v>0</v>
      </c>
      <c r="AC825" s="254" t="s">
        <v>4194</v>
      </c>
      <c r="AD825" s="254" t="s">
        <v>4181</v>
      </c>
      <c r="AE825" s="254">
        <f t="shared" si="164"/>
        <v>0</v>
      </c>
      <c r="AF825" s="254" t="s">
        <v>4182</v>
      </c>
      <c r="AG825" s="254" t="s">
        <v>4183</v>
      </c>
      <c r="AH825" s="74" t="str">
        <f t="shared" si="165"/>
        <v>名称：&lt;br&gt;住所：&lt;br&gt;施設分類：&lt;br&gt;TEL：&lt;br&gt;：&lt;br&gt;：&lt;br&gt;：&lt;br&gt;</v>
      </c>
      <c r="AI825" s="255" t="s">
        <v>4184</v>
      </c>
      <c r="AJ825" s="253" t="str">
        <f t="shared" si="157"/>
        <v>FFFFFFFF</v>
      </c>
      <c r="AK825" s="253" t="s">
        <v>4185</v>
      </c>
      <c r="AL825" s="265">
        <f t="shared" si="158"/>
        <v>1</v>
      </c>
      <c r="AM825" s="253" t="s">
        <v>4186</v>
      </c>
      <c r="AN825" s="253" t="s">
        <v>4187</v>
      </c>
      <c r="AO825" s="254">
        <f t="shared" si="161"/>
        <v>0</v>
      </c>
      <c r="AP825" s="253" t="s">
        <v>4188</v>
      </c>
      <c r="AQ825" s="74">
        <f t="shared" si="166"/>
        <v>0</v>
      </c>
      <c r="AR825" s="254" t="s">
        <v>4189</v>
      </c>
      <c r="AS825" s="254" t="s">
        <v>4190</v>
      </c>
      <c r="AT825" s="265">
        <f t="shared" si="167"/>
        <v>0</v>
      </c>
      <c r="AU825" s="254" t="s">
        <v>4191</v>
      </c>
      <c r="AV825" s="265">
        <f t="shared" si="168"/>
        <v>0</v>
      </c>
      <c r="AW825" s="254" t="s">
        <v>4192</v>
      </c>
      <c r="AX825" s="254" t="s">
        <v>4193</v>
      </c>
      <c r="AY825" s="244" t="str">
        <f t="shared" si="162"/>
        <v/>
      </c>
    </row>
    <row r="826" spans="1:51">
      <c r="A826" s="198">
        <v>821</v>
      </c>
      <c r="B826" s="211"/>
      <c r="C826" s="4" t="str">
        <f t="shared" si="159"/>
        <v>名称：&lt;br&gt;住所：&lt;br&gt;施設分類：&lt;br&gt;TEL：&lt;br&gt;：&lt;br&gt;：&lt;br&gt;：&lt;br&gt;</v>
      </c>
      <c r="D826" s="211"/>
      <c r="E826" s="202"/>
      <c r="F826" s="202"/>
      <c r="G826" s="202"/>
      <c r="H826" s="202"/>
      <c r="I826" s="202"/>
      <c r="J826" s="202"/>
      <c r="K826" s="240"/>
      <c r="L826" s="240"/>
      <c r="M826" s="240"/>
      <c r="N826" s="240"/>
      <c r="O826" s="4"/>
      <c r="P826" s="246">
        <v>1</v>
      </c>
      <c r="Q826" s="246"/>
      <c r="R826" s="246" t="str">
        <f t="shared" si="156"/>
        <v>FFFFFFFF</v>
      </c>
      <c r="S826" s="202">
        <v>100</v>
      </c>
      <c r="T826" s="202">
        <v>100</v>
      </c>
      <c r="U826" s="202">
        <v>100</v>
      </c>
      <c r="V826" s="202">
        <v>100</v>
      </c>
      <c r="X826" s="242"/>
      <c r="Z826" s="239">
        <f t="shared" si="160"/>
        <v>1</v>
      </c>
      <c r="AA826" s="253" t="s">
        <v>4179</v>
      </c>
      <c r="AB826" s="265">
        <f t="shared" si="163"/>
        <v>0</v>
      </c>
      <c r="AC826" s="254" t="s">
        <v>4194</v>
      </c>
      <c r="AD826" s="254" t="s">
        <v>4181</v>
      </c>
      <c r="AE826" s="254">
        <f t="shared" si="164"/>
        <v>0</v>
      </c>
      <c r="AF826" s="254" t="s">
        <v>4182</v>
      </c>
      <c r="AG826" s="254" t="s">
        <v>4183</v>
      </c>
      <c r="AH826" s="74" t="str">
        <f t="shared" si="165"/>
        <v>名称：&lt;br&gt;住所：&lt;br&gt;施設分類：&lt;br&gt;TEL：&lt;br&gt;：&lt;br&gt;：&lt;br&gt;：&lt;br&gt;</v>
      </c>
      <c r="AI826" s="255" t="s">
        <v>4184</v>
      </c>
      <c r="AJ826" s="253" t="str">
        <f t="shared" si="157"/>
        <v>FFFFFFFF</v>
      </c>
      <c r="AK826" s="253" t="s">
        <v>4185</v>
      </c>
      <c r="AL826" s="265">
        <f t="shared" si="158"/>
        <v>1</v>
      </c>
      <c r="AM826" s="253" t="s">
        <v>4186</v>
      </c>
      <c r="AN826" s="253" t="s">
        <v>4187</v>
      </c>
      <c r="AO826" s="254">
        <f t="shared" si="161"/>
        <v>0</v>
      </c>
      <c r="AP826" s="253" t="s">
        <v>4188</v>
      </c>
      <c r="AQ826" s="74">
        <f t="shared" si="166"/>
        <v>0</v>
      </c>
      <c r="AR826" s="254" t="s">
        <v>4189</v>
      </c>
      <c r="AS826" s="254" t="s">
        <v>4190</v>
      </c>
      <c r="AT826" s="265">
        <f t="shared" si="167"/>
        <v>0</v>
      </c>
      <c r="AU826" s="254" t="s">
        <v>4191</v>
      </c>
      <c r="AV826" s="265">
        <f t="shared" si="168"/>
        <v>0</v>
      </c>
      <c r="AW826" s="254" t="s">
        <v>4192</v>
      </c>
      <c r="AX826" s="254" t="s">
        <v>4193</v>
      </c>
      <c r="AY826" s="244" t="str">
        <f t="shared" si="162"/>
        <v/>
      </c>
    </row>
    <row r="827" spans="1:51">
      <c r="A827" s="198">
        <v>822</v>
      </c>
      <c r="B827" s="211"/>
      <c r="C827" s="4" t="str">
        <f t="shared" si="159"/>
        <v>名称：&lt;br&gt;住所：&lt;br&gt;施設分類：&lt;br&gt;TEL：&lt;br&gt;：&lt;br&gt;：&lt;br&gt;：&lt;br&gt;</v>
      </c>
      <c r="D827" s="211"/>
      <c r="E827" s="245"/>
      <c r="F827" s="202"/>
      <c r="G827" s="202"/>
      <c r="H827" s="202"/>
      <c r="I827" s="245"/>
      <c r="J827" s="245"/>
      <c r="K827" s="240"/>
      <c r="L827" s="240"/>
      <c r="M827" s="240"/>
      <c r="N827" s="240"/>
      <c r="O827" s="4"/>
      <c r="P827" s="246">
        <v>1</v>
      </c>
      <c r="Q827" s="246"/>
      <c r="R827" s="246" t="str">
        <f t="shared" si="156"/>
        <v>FFFFFFFF</v>
      </c>
      <c r="S827" s="202">
        <v>100</v>
      </c>
      <c r="T827" s="202">
        <v>100</v>
      </c>
      <c r="U827" s="202">
        <v>100</v>
      </c>
      <c r="V827" s="202">
        <v>100</v>
      </c>
      <c r="X827" s="242"/>
      <c r="Z827" s="239">
        <f t="shared" si="160"/>
        <v>1</v>
      </c>
      <c r="AA827" s="253" t="s">
        <v>4179</v>
      </c>
      <c r="AB827" s="265">
        <f t="shared" si="163"/>
        <v>0</v>
      </c>
      <c r="AC827" s="254" t="s">
        <v>4194</v>
      </c>
      <c r="AD827" s="254" t="s">
        <v>4181</v>
      </c>
      <c r="AE827" s="254">
        <f t="shared" si="164"/>
        <v>0</v>
      </c>
      <c r="AF827" s="254" t="s">
        <v>4182</v>
      </c>
      <c r="AG827" s="254" t="s">
        <v>4183</v>
      </c>
      <c r="AH827" s="74" t="str">
        <f t="shared" si="165"/>
        <v>名称：&lt;br&gt;住所：&lt;br&gt;施設分類：&lt;br&gt;TEL：&lt;br&gt;：&lt;br&gt;：&lt;br&gt;：&lt;br&gt;</v>
      </c>
      <c r="AI827" s="255" t="s">
        <v>4184</v>
      </c>
      <c r="AJ827" s="253" t="str">
        <f t="shared" si="157"/>
        <v>FFFFFFFF</v>
      </c>
      <c r="AK827" s="253" t="s">
        <v>4185</v>
      </c>
      <c r="AL827" s="265">
        <f t="shared" si="158"/>
        <v>1</v>
      </c>
      <c r="AM827" s="253" t="s">
        <v>4186</v>
      </c>
      <c r="AN827" s="253" t="s">
        <v>4187</v>
      </c>
      <c r="AO827" s="254">
        <f t="shared" si="161"/>
        <v>0</v>
      </c>
      <c r="AP827" s="253" t="s">
        <v>4188</v>
      </c>
      <c r="AQ827" s="74">
        <f t="shared" si="166"/>
        <v>0</v>
      </c>
      <c r="AR827" s="254" t="s">
        <v>4189</v>
      </c>
      <c r="AS827" s="254" t="s">
        <v>4190</v>
      </c>
      <c r="AT827" s="265">
        <f t="shared" si="167"/>
        <v>0</v>
      </c>
      <c r="AU827" s="254" t="s">
        <v>4191</v>
      </c>
      <c r="AV827" s="265">
        <f t="shared" si="168"/>
        <v>0</v>
      </c>
      <c r="AW827" s="254" t="s">
        <v>4192</v>
      </c>
      <c r="AX827" s="254" t="s">
        <v>4193</v>
      </c>
      <c r="AY827" s="244" t="str">
        <f t="shared" si="162"/>
        <v/>
      </c>
    </row>
    <row r="828" spans="1:51">
      <c r="A828" s="198">
        <v>823</v>
      </c>
      <c r="B828" s="211"/>
      <c r="C828" s="4" t="str">
        <f t="shared" si="159"/>
        <v>名称：&lt;br&gt;住所：&lt;br&gt;施設分類：&lt;br&gt;TEL：&lt;br&gt;：&lt;br&gt;：&lt;br&gt;：&lt;br&gt;</v>
      </c>
      <c r="D828" s="211"/>
      <c r="E828" s="245"/>
      <c r="F828" s="202"/>
      <c r="G828" s="202"/>
      <c r="H828" s="202"/>
      <c r="I828" s="245"/>
      <c r="J828" s="245"/>
      <c r="K828" s="240"/>
      <c r="L828" s="240"/>
      <c r="M828" s="240"/>
      <c r="N828" s="240"/>
      <c r="O828" s="4"/>
      <c r="P828" s="246">
        <v>1</v>
      </c>
      <c r="Q828" s="246"/>
      <c r="R828" s="246" t="str">
        <f t="shared" si="156"/>
        <v>FFFFFFFF</v>
      </c>
      <c r="S828" s="202">
        <v>100</v>
      </c>
      <c r="T828" s="202">
        <v>100</v>
      </c>
      <c r="U828" s="202">
        <v>100</v>
      </c>
      <c r="V828" s="202">
        <v>100</v>
      </c>
      <c r="X828" s="242"/>
      <c r="Z828" s="239">
        <f t="shared" si="160"/>
        <v>1</v>
      </c>
      <c r="AA828" s="253" t="s">
        <v>4179</v>
      </c>
      <c r="AB828" s="265">
        <f t="shared" si="163"/>
        <v>0</v>
      </c>
      <c r="AC828" s="254" t="s">
        <v>4194</v>
      </c>
      <c r="AD828" s="254" t="s">
        <v>4181</v>
      </c>
      <c r="AE828" s="254">
        <f t="shared" si="164"/>
        <v>0</v>
      </c>
      <c r="AF828" s="254" t="s">
        <v>4182</v>
      </c>
      <c r="AG828" s="254" t="s">
        <v>4183</v>
      </c>
      <c r="AH828" s="74" t="str">
        <f t="shared" si="165"/>
        <v>名称：&lt;br&gt;住所：&lt;br&gt;施設分類：&lt;br&gt;TEL：&lt;br&gt;：&lt;br&gt;：&lt;br&gt;：&lt;br&gt;</v>
      </c>
      <c r="AI828" s="255" t="s">
        <v>4184</v>
      </c>
      <c r="AJ828" s="253" t="str">
        <f t="shared" si="157"/>
        <v>FFFFFFFF</v>
      </c>
      <c r="AK828" s="253" t="s">
        <v>4185</v>
      </c>
      <c r="AL828" s="265">
        <f t="shared" si="158"/>
        <v>1</v>
      </c>
      <c r="AM828" s="253" t="s">
        <v>4186</v>
      </c>
      <c r="AN828" s="253" t="s">
        <v>4187</v>
      </c>
      <c r="AO828" s="254">
        <f t="shared" si="161"/>
        <v>0</v>
      </c>
      <c r="AP828" s="253" t="s">
        <v>4188</v>
      </c>
      <c r="AQ828" s="74">
        <f t="shared" si="166"/>
        <v>0</v>
      </c>
      <c r="AR828" s="254" t="s">
        <v>4189</v>
      </c>
      <c r="AS828" s="254" t="s">
        <v>4190</v>
      </c>
      <c r="AT828" s="265">
        <f t="shared" si="167"/>
        <v>0</v>
      </c>
      <c r="AU828" s="254" t="s">
        <v>4191</v>
      </c>
      <c r="AV828" s="265">
        <f t="shared" si="168"/>
        <v>0</v>
      </c>
      <c r="AW828" s="254" t="s">
        <v>4192</v>
      </c>
      <c r="AX828" s="254" t="s">
        <v>4193</v>
      </c>
      <c r="AY828" s="244" t="str">
        <f t="shared" si="162"/>
        <v/>
      </c>
    </row>
    <row r="829" spans="1:51">
      <c r="A829" s="198">
        <v>824</v>
      </c>
      <c r="B829" s="211"/>
      <c r="C829" s="4" t="str">
        <f t="shared" si="159"/>
        <v>名称：&lt;br&gt;住所：&lt;br&gt;施設分類：&lt;br&gt;TEL：&lt;br&gt;：&lt;br&gt;：&lt;br&gt;：&lt;br&gt;</v>
      </c>
      <c r="D829" s="211"/>
      <c r="E829" s="202"/>
      <c r="F829" s="202"/>
      <c r="G829" s="202"/>
      <c r="H829" s="202"/>
      <c r="I829" s="202"/>
      <c r="J829" s="202"/>
      <c r="K829" s="240"/>
      <c r="L829" s="240"/>
      <c r="M829" s="240"/>
      <c r="N829" s="240"/>
      <c r="O829" s="4"/>
      <c r="P829" s="246">
        <v>1</v>
      </c>
      <c r="Q829" s="246"/>
      <c r="R829" s="246" t="str">
        <f t="shared" si="156"/>
        <v>FFFFFFFF</v>
      </c>
      <c r="S829" s="202">
        <v>100</v>
      </c>
      <c r="T829" s="202">
        <v>100</v>
      </c>
      <c r="U829" s="202">
        <v>100</v>
      </c>
      <c r="V829" s="202">
        <v>100</v>
      </c>
      <c r="X829" s="242"/>
      <c r="Z829" s="239">
        <f t="shared" si="160"/>
        <v>1</v>
      </c>
      <c r="AA829" s="253" t="s">
        <v>4179</v>
      </c>
      <c r="AB829" s="265">
        <f t="shared" si="163"/>
        <v>0</v>
      </c>
      <c r="AC829" s="254" t="s">
        <v>4194</v>
      </c>
      <c r="AD829" s="254" t="s">
        <v>4181</v>
      </c>
      <c r="AE829" s="254">
        <f t="shared" si="164"/>
        <v>0</v>
      </c>
      <c r="AF829" s="254" t="s">
        <v>4182</v>
      </c>
      <c r="AG829" s="254" t="s">
        <v>4183</v>
      </c>
      <c r="AH829" s="74" t="str">
        <f t="shared" si="165"/>
        <v>名称：&lt;br&gt;住所：&lt;br&gt;施設分類：&lt;br&gt;TEL：&lt;br&gt;：&lt;br&gt;：&lt;br&gt;：&lt;br&gt;</v>
      </c>
      <c r="AI829" s="255" t="s">
        <v>4184</v>
      </c>
      <c r="AJ829" s="253" t="str">
        <f t="shared" si="157"/>
        <v>FFFFFFFF</v>
      </c>
      <c r="AK829" s="253" t="s">
        <v>4185</v>
      </c>
      <c r="AL829" s="265">
        <f t="shared" si="158"/>
        <v>1</v>
      </c>
      <c r="AM829" s="253" t="s">
        <v>4186</v>
      </c>
      <c r="AN829" s="253" t="s">
        <v>4187</v>
      </c>
      <c r="AO829" s="254">
        <f t="shared" si="161"/>
        <v>0</v>
      </c>
      <c r="AP829" s="253" t="s">
        <v>4188</v>
      </c>
      <c r="AQ829" s="74">
        <f t="shared" si="166"/>
        <v>0</v>
      </c>
      <c r="AR829" s="254" t="s">
        <v>4189</v>
      </c>
      <c r="AS829" s="254" t="s">
        <v>4190</v>
      </c>
      <c r="AT829" s="265">
        <f t="shared" si="167"/>
        <v>0</v>
      </c>
      <c r="AU829" s="254" t="s">
        <v>4191</v>
      </c>
      <c r="AV829" s="265">
        <f t="shared" si="168"/>
        <v>0</v>
      </c>
      <c r="AW829" s="254" t="s">
        <v>4192</v>
      </c>
      <c r="AX829" s="254" t="s">
        <v>4193</v>
      </c>
      <c r="AY829" s="244" t="str">
        <f t="shared" si="162"/>
        <v/>
      </c>
    </row>
    <row r="830" spans="1:51">
      <c r="A830" s="198">
        <v>825</v>
      </c>
      <c r="B830" s="211"/>
      <c r="C830" s="4" t="str">
        <f t="shared" si="159"/>
        <v>名称：&lt;br&gt;住所：&lt;br&gt;施設分類：&lt;br&gt;TEL：&lt;br&gt;：&lt;br&gt;：&lt;br&gt;：&lt;br&gt;</v>
      </c>
      <c r="D830" s="211"/>
      <c r="E830" s="202"/>
      <c r="F830" s="202"/>
      <c r="G830" s="202"/>
      <c r="H830" s="202"/>
      <c r="I830" s="202"/>
      <c r="J830" s="202"/>
      <c r="K830" s="240"/>
      <c r="L830" s="240"/>
      <c r="M830" s="240"/>
      <c r="N830" s="240"/>
      <c r="O830" s="4"/>
      <c r="P830" s="246">
        <v>1</v>
      </c>
      <c r="Q830" s="246"/>
      <c r="R830" s="246" t="str">
        <f t="shared" si="156"/>
        <v>FFFFFFFF</v>
      </c>
      <c r="S830" s="202">
        <v>100</v>
      </c>
      <c r="T830" s="202">
        <v>100</v>
      </c>
      <c r="U830" s="202">
        <v>100</v>
      </c>
      <c r="V830" s="202">
        <v>100</v>
      </c>
      <c r="X830" s="242"/>
      <c r="Z830" s="239">
        <f t="shared" si="160"/>
        <v>1</v>
      </c>
      <c r="AA830" s="253" t="s">
        <v>4179</v>
      </c>
      <c r="AB830" s="265">
        <f t="shared" si="163"/>
        <v>0</v>
      </c>
      <c r="AC830" s="254" t="s">
        <v>4194</v>
      </c>
      <c r="AD830" s="254" t="s">
        <v>4181</v>
      </c>
      <c r="AE830" s="254">
        <f t="shared" si="164"/>
        <v>0</v>
      </c>
      <c r="AF830" s="254" t="s">
        <v>4182</v>
      </c>
      <c r="AG830" s="254" t="s">
        <v>4183</v>
      </c>
      <c r="AH830" s="74" t="str">
        <f t="shared" si="165"/>
        <v>名称：&lt;br&gt;住所：&lt;br&gt;施設分類：&lt;br&gt;TEL：&lt;br&gt;：&lt;br&gt;：&lt;br&gt;：&lt;br&gt;</v>
      </c>
      <c r="AI830" s="255" t="s">
        <v>4184</v>
      </c>
      <c r="AJ830" s="253" t="str">
        <f t="shared" si="157"/>
        <v>FFFFFFFF</v>
      </c>
      <c r="AK830" s="253" t="s">
        <v>4185</v>
      </c>
      <c r="AL830" s="265">
        <f t="shared" si="158"/>
        <v>1</v>
      </c>
      <c r="AM830" s="253" t="s">
        <v>4186</v>
      </c>
      <c r="AN830" s="253" t="s">
        <v>4187</v>
      </c>
      <c r="AO830" s="254">
        <f t="shared" si="161"/>
        <v>0</v>
      </c>
      <c r="AP830" s="253" t="s">
        <v>4188</v>
      </c>
      <c r="AQ830" s="74">
        <f t="shared" si="166"/>
        <v>0</v>
      </c>
      <c r="AR830" s="254" t="s">
        <v>4189</v>
      </c>
      <c r="AS830" s="254" t="s">
        <v>4190</v>
      </c>
      <c r="AT830" s="265">
        <f t="shared" si="167"/>
        <v>0</v>
      </c>
      <c r="AU830" s="254" t="s">
        <v>4191</v>
      </c>
      <c r="AV830" s="265">
        <f t="shared" si="168"/>
        <v>0</v>
      </c>
      <c r="AW830" s="254" t="s">
        <v>4192</v>
      </c>
      <c r="AX830" s="254" t="s">
        <v>4193</v>
      </c>
      <c r="AY830" s="244" t="str">
        <f t="shared" si="162"/>
        <v/>
      </c>
    </row>
    <row r="831" spans="1:51">
      <c r="A831" s="198">
        <v>826</v>
      </c>
      <c r="B831" s="211"/>
      <c r="C831" s="4" t="str">
        <f t="shared" si="159"/>
        <v>名称：&lt;br&gt;住所：&lt;br&gt;施設分類：&lt;br&gt;TEL：&lt;br&gt;：&lt;br&gt;：&lt;br&gt;：&lt;br&gt;</v>
      </c>
      <c r="D831" s="211"/>
      <c r="E831" s="202"/>
      <c r="F831" s="202"/>
      <c r="G831" s="202"/>
      <c r="H831" s="202"/>
      <c r="I831" s="202"/>
      <c r="J831" s="202"/>
      <c r="K831" s="240"/>
      <c r="L831" s="240"/>
      <c r="M831" s="240"/>
      <c r="N831" s="240"/>
      <c r="O831" s="4"/>
      <c r="P831" s="246">
        <v>1</v>
      </c>
      <c r="Q831" s="246"/>
      <c r="R831" s="246" t="str">
        <f t="shared" si="156"/>
        <v>FFFFFFFF</v>
      </c>
      <c r="S831" s="202">
        <v>100</v>
      </c>
      <c r="T831" s="202">
        <v>100</v>
      </c>
      <c r="U831" s="202">
        <v>100</v>
      </c>
      <c r="V831" s="202">
        <v>100</v>
      </c>
      <c r="X831" s="242"/>
      <c r="Z831" s="239">
        <f t="shared" si="160"/>
        <v>1</v>
      </c>
      <c r="AA831" s="253" t="s">
        <v>4179</v>
      </c>
      <c r="AB831" s="265">
        <f t="shared" si="163"/>
        <v>0</v>
      </c>
      <c r="AC831" s="254" t="s">
        <v>4194</v>
      </c>
      <c r="AD831" s="254" t="s">
        <v>4181</v>
      </c>
      <c r="AE831" s="254">
        <f t="shared" si="164"/>
        <v>0</v>
      </c>
      <c r="AF831" s="254" t="s">
        <v>4182</v>
      </c>
      <c r="AG831" s="254" t="s">
        <v>4183</v>
      </c>
      <c r="AH831" s="74" t="str">
        <f t="shared" si="165"/>
        <v>名称：&lt;br&gt;住所：&lt;br&gt;施設分類：&lt;br&gt;TEL：&lt;br&gt;：&lt;br&gt;：&lt;br&gt;：&lt;br&gt;</v>
      </c>
      <c r="AI831" s="255" t="s">
        <v>4184</v>
      </c>
      <c r="AJ831" s="253" t="str">
        <f t="shared" si="157"/>
        <v>FFFFFFFF</v>
      </c>
      <c r="AK831" s="253" t="s">
        <v>4185</v>
      </c>
      <c r="AL831" s="265">
        <f t="shared" si="158"/>
        <v>1</v>
      </c>
      <c r="AM831" s="253" t="s">
        <v>4186</v>
      </c>
      <c r="AN831" s="253" t="s">
        <v>4187</v>
      </c>
      <c r="AO831" s="254">
        <f t="shared" si="161"/>
        <v>0</v>
      </c>
      <c r="AP831" s="253" t="s">
        <v>4188</v>
      </c>
      <c r="AQ831" s="74">
        <f t="shared" si="166"/>
        <v>0</v>
      </c>
      <c r="AR831" s="254" t="s">
        <v>4189</v>
      </c>
      <c r="AS831" s="254" t="s">
        <v>4190</v>
      </c>
      <c r="AT831" s="265">
        <f t="shared" si="167"/>
        <v>0</v>
      </c>
      <c r="AU831" s="254" t="s">
        <v>4191</v>
      </c>
      <c r="AV831" s="265">
        <f t="shared" si="168"/>
        <v>0</v>
      </c>
      <c r="AW831" s="254" t="s">
        <v>4192</v>
      </c>
      <c r="AX831" s="254" t="s">
        <v>4193</v>
      </c>
      <c r="AY831" s="244" t="str">
        <f t="shared" si="162"/>
        <v/>
      </c>
    </row>
    <row r="832" spans="1:51">
      <c r="A832" s="198">
        <v>827</v>
      </c>
      <c r="B832" s="211"/>
      <c r="C832" s="4" t="str">
        <f t="shared" si="159"/>
        <v>名称：&lt;br&gt;住所：&lt;br&gt;施設分類：&lt;br&gt;TEL：&lt;br&gt;：&lt;br&gt;：&lt;br&gt;：&lt;br&gt;</v>
      </c>
      <c r="D832" s="211"/>
      <c r="E832" s="202"/>
      <c r="F832" s="202"/>
      <c r="G832" s="202"/>
      <c r="H832" s="202"/>
      <c r="I832" s="202"/>
      <c r="J832" s="202"/>
      <c r="K832" s="240"/>
      <c r="L832" s="240"/>
      <c r="M832" s="240"/>
      <c r="N832" s="240"/>
      <c r="O832" s="4"/>
      <c r="P832" s="246">
        <v>1</v>
      </c>
      <c r="Q832" s="246"/>
      <c r="R832" s="246" t="str">
        <f t="shared" si="156"/>
        <v>FFFFFFFF</v>
      </c>
      <c r="S832" s="202">
        <v>100</v>
      </c>
      <c r="T832" s="202">
        <v>100</v>
      </c>
      <c r="U832" s="202">
        <v>100</v>
      </c>
      <c r="V832" s="202">
        <v>100</v>
      </c>
      <c r="X832" s="242"/>
      <c r="Z832" s="239">
        <f t="shared" si="160"/>
        <v>1</v>
      </c>
      <c r="AA832" s="253" t="s">
        <v>4179</v>
      </c>
      <c r="AB832" s="265">
        <f t="shared" si="163"/>
        <v>0</v>
      </c>
      <c r="AC832" s="254" t="s">
        <v>4194</v>
      </c>
      <c r="AD832" s="254" t="s">
        <v>4181</v>
      </c>
      <c r="AE832" s="254">
        <f t="shared" si="164"/>
        <v>0</v>
      </c>
      <c r="AF832" s="254" t="s">
        <v>4182</v>
      </c>
      <c r="AG832" s="254" t="s">
        <v>4183</v>
      </c>
      <c r="AH832" s="74" t="str">
        <f t="shared" si="165"/>
        <v>名称：&lt;br&gt;住所：&lt;br&gt;施設分類：&lt;br&gt;TEL：&lt;br&gt;：&lt;br&gt;：&lt;br&gt;：&lt;br&gt;</v>
      </c>
      <c r="AI832" s="255" t="s">
        <v>4184</v>
      </c>
      <c r="AJ832" s="253" t="str">
        <f t="shared" si="157"/>
        <v>FFFFFFFF</v>
      </c>
      <c r="AK832" s="253" t="s">
        <v>4185</v>
      </c>
      <c r="AL832" s="265">
        <f t="shared" si="158"/>
        <v>1</v>
      </c>
      <c r="AM832" s="253" t="s">
        <v>4186</v>
      </c>
      <c r="AN832" s="253" t="s">
        <v>4187</v>
      </c>
      <c r="AO832" s="254">
        <f t="shared" si="161"/>
        <v>0</v>
      </c>
      <c r="AP832" s="253" t="s">
        <v>4188</v>
      </c>
      <c r="AQ832" s="74">
        <f t="shared" si="166"/>
        <v>0</v>
      </c>
      <c r="AR832" s="254" t="s">
        <v>4189</v>
      </c>
      <c r="AS832" s="254" t="s">
        <v>4190</v>
      </c>
      <c r="AT832" s="265">
        <f t="shared" si="167"/>
        <v>0</v>
      </c>
      <c r="AU832" s="254" t="s">
        <v>4191</v>
      </c>
      <c r="AV832" s="265">
        <f t="shared" si="168"/>
        <v>0</v>
      </c>
      <c r="AW832" s="254" t="s">
        <v>4192</v>
      </c>
      <c r="AX832" s="254" t="s">
        <v>4193</v>
      </c>
      <c r="AY832" s="244" t="str">
        <f t="shared" si="162"/>
        <v/>
      </c>
    </row>
    <row r="833" spans="1:51">
      <c r="A833" s="198">
        <v>828</v>
      </c>
      <c r="B833" s="211"/>
      <c r="C833" s="4" t="str">
        <f t="shared" si="159"/>
        <v>名称：&lt;br&gt;住所：&lt;br&gt;施設分類：&lt;br&gt;TEL：&lt;br&gt;：&lt;br&gt;：&lt;br&gt;：&lt;br&gt;</v>
      </c>
      <c r="D833" s="211"/>
      <c r="E833" s="202"/>
      <c r="F833" s="202"/>
      <c r="G833" s="202"/>
      <c r="H833" s="202"/>
      <c r="I833" s="202"/>
      <c r="J833" s="202"/>
      <c r="K833" s="240"/>
      <c r="L833" s="240"/>
      <c r="M833" s="240"/>
      <c r="N833" s="240"/>
      <c r="O833" s="4"/>
      <c r="P833" s="246">
        <v>1</v>
      </c>
      <c r="Q833" s="246"/>
      <c r="R833" s="246" t="str">
        <f t="shared" si="156"/>
        <v>FFFFFFFF</v>
      </c>
      <c r="S833" s="202">
        <v>100</v>
      </c>
      <c r="T833" s="202">
        <v>100</v>
      </c>
      <c r="U833" s="202">
        <v>100</v>
      </c>
      <c r="V833" s="202">
        <v>100</v>
      </c>
      <c r="X833" s="242"/>
      <c r="Z833" s="239">
        <f t="shared" si="160"/>
        <v>1</v>
      </c>
      <c r="AA833" s="253" t="s">
        <v>4179</v>
      </c>
      <c r="AB833" s="265">
        <f t="shared" si="163"/>
        <v>0</v>
      </c>
      <c r="AC833" s="254" t="s">
        <v>4194</v>
      </c>
      <c r="AD833" s="254" t="s">
        <v>4181</v>
      </c>
      <c r="AE833" s="254">
        <f t="shared" si="164"/>
        <v>0</v>
      </c>
      <c r="AF833" s="254" t="s">
        <v>4182</v>
      </c>
      <c r="AG833" s="254" t="s">
        <v>4183</v>
      </c>
      <c r="AH833" s="74" t="str">
        <f t="shared" si="165"/>
        <v>名称：&lt;br&gt;住所：&lt;br&gt;施設分類：&lt;br&gt;TEL：&lt;br&gt;：&lt;br&gt;：&lt;br&gt;：&lt;br&gt;</v>
      </c>
      <c r="AI833" s="255" t="s">
        <v>4184</v>
      </c>
      <c r="AJ833" s="253" t="str">
        <f t="shared" si="157"/>
        <v>FFFFFFFF</v>
      </c>
      <c r="AK833" s="253" t="s">
        <v>4185</v>
      </c>
      <c r="AL833" s="265">
        <f t="shared" si="158"/>
        <v>1</v>
      </c>
      <c r="AM833" s="253" t="s">
        <v>4186</v>
      </c>
      <c r="AN833" s="253" t="s">
        <v>4187</v>
      </c>
      <c r="AO833" s="254">
        <f t="shared" si="161"/>
        <v>0</v>
      </c>
      <c r="AP833" s="253" t="s">
        <v>4188</v>
      </c>
      <c r="AQ833" s="74">
        <f t="shared" si="166"/>
        <v>0</v>
      </c>
      <c r="AR833" s="254" t="s">
        <v>4189</v>
      </c>
      <c r="AS833" s="254" t="s">
        <v>4190</v>
      </c>
      <c r="AT833" s="265">
        <f t="shared" si="167"/>
        <v>0</v>
      </c>
      <c r="AU833" s="254" t="s">
        <v>4191</v>
      </c>
      <c r="AV833" s="265">
        <f t="shared" si="168"/>
        <v>0</v>
      </c>
      <c r="AW833" s="254" t="s">
        <v>4192</v>
      </c>
      <c r="AX833" s="254" t="s">
        <v>4193</v>
      </c>
      <c r="AY833" s="244" t="str">
        <f t="shared" si="162"/>
        <v/>
      </c>
    </row>
    <row r="834" spans="1:51">
      <c r="A834" s="198">
        <v>829</v>
      </c>
      <c r="B834" s="211"/>
      <c r="C834" s="4" t="str">
        <f t="shared" si="159"/>
        <v>名称：&lt;br&gt;住所：&lt;br&gt;施設分類：&lt;br&gt;TEL：&lt;br&gt;：&lt;br&gt;：&lt;br&gt;：&lt;br&gt;</v>
      </c>
      <c r="D834" s="211"/>
      <c r="E834" s="245"/>
      <c r="F834" s="202"/>
      <c r="G834" s="202"/>
      <c r="H834" s="202"/>
      <c r="I834" s="245"/>
      <c r="J834" s="245"/>
      <c r="K834" s="240"/>
      <c r="L834" s="240"/>
      <c r="M834" s="240"/>
      <c r="N834" s="240"/>
      <c r="O834" s="4"/>
      <c r="P834" s="246">
        <v>1</v>
      </c>
      <c r="Q834" s="246"/>
      <c r="R834" s="246" t="str">
        <f t="shared" si="156"/>
        <v>FFFFFFFF</v>
      </c>
      <c r="S834" s="202">
        <v>100</v>
      </c>
      <c r="T834" s="202">
        <v>100</v>
      </c>
      <c r="U834" s="202">
        <v>100</v>
      </c>
      <c r="V834" s="202">
        <v>100</v>
      </c>
      <c r="X834" s="242"/>
      <c r="Z834" s="239">
        <f t="shared" si="160"/>
        <v>1</v>
      </c>
      <c r="AA834" s="253" t="s">
        <v>4179</v>
      </c>
      <c r="AB834" s="265">
        <f t="shared" si="163"/>
        <v>0</v>
      </c>
      <c r="AC834" s="254" t="s">
        <v>4194</v>
      </c>
      <c r="AD834" s="254" t="s">
        <v>4181</v>
      </c>
      <c r="AE834" s="254">
        <f t="shared" si="164"/>
        <v>0</v>
      </c>
      <c r="AF834" s="254" t="s">
        <v>4182</v>
      </c>
      <c r="AG834" s="254" t="s">
        <v>4183</v>
      </c>
      <c r="AH834" s="74" t="str">
        <f t="shared" si="165"/>
        <v>名称：&lt;br&gt;住所：&lt;br&gt;施設分類：&lt;br&gt;TEL：&lt;br&gt;：&lt;br&gt;：&lt;br&gt;：&lt;br&gt;</v>
      </c>
      <c r="AI834" s="255" t="s">
        <v>4184</v>
      </c>
      <c r="AJ834" s="253" t="str">
        <f t="shared" si="157"/>
        <v>FFFFFFFF</v>
      </c>
      <c r="AK834" s="253" t="s">
        <v>4185</v>
      </c>
      <c r="AL834" s="265">
        <f t="shared" si="158"/>
        <v>1</v>
      </c>
      <c r="AM834" s="253" t="s">
        <v>4186</v>
      </c>
      <c r="AN834" s="253" t="s">
        <v>4187</v>
      </c>
      <c r="AO834" s="254">
        <f t="shared" si="161"/>
        <v>0</v>
      </c>
      <c r="AP834" s="253" t="s">
        <v>4188</v>
      </c>
      <c r="AQ834" s="74">
        <f t="shared" si="166"/>
        <v>0</v>
      </c>
      <c r="AR834" s="254" t="s">
        <v>4189</v>
      </c>
      <c r="AS834" s="254" t="s">
        <v>4190</v>
      </c>
      <c r="AT834" s="265">
        <f t="shared" si="167"/>
        <v>0</v>
      </c>
      <c r="AU834" s="254" t="s">
        <v>4191</v>
      </c>
      <c r="AV834" s="265">
        <f t="shared" si="168"/>
        <v>0</v>
      </c>
      <c r="AW834" s="254" t="s">
        <v>4192</v>
      </c>
      <c r="AX834" s="254" t="s">
        <v>4193</v>
      </c>
      <c r="AY834" s="244" t="str">
        <f t="shared" si="162"/>
        <v/>
      </c>
    </row>
    <row r="835" spans="1:51">
      <c r="A835" s="198">
        <v>830</v>
      </c>
      <c r="B835" s="211"/>
      <c r="C835" s="4" t="str">
        <f t="shared" si="159"/>
        <v>名称：&lt;br&gt;住所：&lt;br&gt;施設分類：&lt;br&gt;TEL：&lt;br&gt;：&lt;br&gt;：&lt;br&gt;：&lt;br&gt;</v>
      </c>
      <c r="D835" s="211"/>
      <c r="E835" s="245"/>
      <c r="F835" s="202"/>
      <c r="G835" s="202"/>
      <c r="H835" s="202"/>
      <c r="I835" s="245"/>
      <c r="J835" s="245"/>
      <c r="K835" s="240"/>
      <c r="L835" s="240"/>
      <c r="M835" s="240"/>
      <c r="N835" s="240"/>
      <c r="O835" s="4"/>
      <c r="P835" s="246">
        <v>1</v>
      </c>
      <c r="Q835" s="246"/>
      <c r="R835" s="246" t="str">
        <f t="shared" si="156"/>
        <v>FFFFFFFF</v>
      </c>
      <c r="S835" s="202">
        <v>100</v>
      </c>
      <c r="T835" s="202">
        <v>100</v>
      </c>
      <c r="U835" s="202">
        <v>100</v>
      </c>
      <c r="V835" s="202">
        <v>100</v>
      </c>
      <c r="X835" s="242"/>
      <c r="Z835" s="239">
        <f t="shared" si="160"/>
        <v>1</v>
      </c>
      <c r="AA835" s="253" t="s">
        <v>4179</v>
      </c>
      <c r="AB835" s="265">
        <f t="shared" si="163"/>
        <v>0</v>
      </c>
      <c r="AC835" s="254" t="s">
        <v>4194</v>
      </c>
      <c r="AD835" s="254" t="s">
        <v>4181</v>
      </c>
      <c r="AE835" s="254">
        <f t="shared" si="164"/>
        <v>0</v>
      </c>
      <c r="AF835" s="254" t="s">
        <v>4182</v>
      </c>
      <c r="AG835" s="254" t="s">
        <v>4183</v>
      </c>
      <c r="AH835" s="74" t="str">
        <f t="shared" si="165"/>
        <v>名称：&lt;br&gt;住所：&lt;br&gt;施設分類：&lt;br&gt;TEL：&lt;br&gt;：&lt;br&gt;：&lt;br&gt;：&lt;br&gt;</v>
      </c>
      <c r="AI835" s="255" t="s">
        <v>4184</v>
      </c>
      <c r="AJ835" s="253" t="str">
        <f t="shared" si="157"/>
        <v>FFFFFFFF</v>
      </c>
      <c r="AK835" s="253" t="s">
        <v>4185</v>
      </c>
      <c r="AL835" s="265">
        <f t="shared" si="158"/>
        <v>1</v>
      </c>
      <c r="AM835" s="253" t="s">
        <v>4186</v>
      </c>
      <c r="AN835" s="253" t="s">
        <v>4187</v>
      </c>
      <c r="AO835" s="254">
        <f t="shared" si="161"/>
        <v>0</v>
      </c>
      <c r="AP835" s="253" t="s">
        <v>4188</v>
      </c>
      <c r="AQ835" s="74">
        <f t="shared" si="166"/>
        <v>0</v>
      </c>
      <c r="AR835" s="254" t="s">
        <v>4189</v>
      </c>
      <c r="AS835" s="254" t="s">
        <v>4190</v>
      </c>
      <c r="AT835" s="265">
        <f t="shared" si="167"/>
        <v>0</v>
      </c>
      <c r="AU835" s="254" t="s">
        <v>4191</v>
      </c>
      <c r="AV835" s="265">
        <f t="shared" si="168"/>
        <v>0</v>
      </c>
      <c r="AW835" s="254" t="s">
        <v>4192</v>
      </c>
      <c r="AX835" s="254" t="s">
        <v>4193</v>
      </c>
      <c r="AY835" s="244" t="str">
        <f t="shared" si="162"/>
        <v/>
      </c>
    </row>
    <row r="836" spans="1:51">
      <c r="A836" s="198">
        <v>831</v>
      </c>
      <c r="B836" s="211"/>
      <c r="C836" s="4" t="str">
        <f t="shared" si="159"/>
        <v>名称：&lt;br&gt;住所：&lt;br&gt;施設分類：&lt;br&gt;TEL：&lt;br&gt;：&lt;br&gt;：&lt;br&gt;：&lt;br&gt;</v>
      </c>
      <c r="D836" s="211"/>
      <c r="E836" s="202"/>
      <c r="F836" s="202"/>
      <c r="G836" s="202"/>
      <c r="H836" s="202"/>
      <c r="I836" s="202"/>
      <c r="J836" s="202"/>
      <c r="K836" s="240"/>
      <c r="L836" s="240"/>
      <c r="M836" s="240"/>
      <c r="N836" s="240"/>
      <c r="O836" s="4"/>
      <c r="P836" s="246">
        <v>1</v>
      </c>
      <c r="Q836" s="246"/>
      <c r="R836" s="246" t="str">
        <f t="shared" si="156"/>
        <v>FFFFFFFF</v>
      </c>
      <c r="S836" s="202">
        <v>100</v>
      </c>
      <c r="T836" s="202">
        <v>100</v>
      </c>
      <c r="U836" s="202">
        <v>100</v>
      </c>
      <c r="V836" s="202">
        <v>100</v>
      </c>
      <c r="X836" s="242"/>
      <c r="Z836" s="239">
        <f t="shared" si="160"/>
        <v>1</v>
      </c>
      <c r="AA836" s="253" t="s">
        <v>4179</v>
      </c>
      <c r="AB836" s="265">
        <f t="shared" si="163"/>
        <v>0</v>
      </c>
      <c r="AC836" s="254" t="s">
        <v>4194</v>
      </c>
      <c r="AD836" s="254" t="s">
        <v>4181</v>
      </c>
      <c r="AE836" s="254">
        <f t="shared" si="164"/>
        <v>0</v>
      </c>
      <c r="AF836" s="254" t="s">
        <v>4182</v>
      </c>
      <c r="AG836" s="254" t="s">
        <v>4183</v>
      </c>
      <c r="AH836" s="74" t="str">
        <f t="shared" si="165"/>
        <v>名称：&lt;br&gt;住所：&lt;br&gt;施設分類：&lt;br&gt;TEL：&lt;br&gt;：&lt;br&gt;：&lt;br&gt;：&lt;br&gt;</v>
      </c>
      <c r="AI836" s="255" t="s">
        <v>4184</v>
      </c>
      <c r="AJ836" s="253" t="str">
        <f t="shared" si="157"/>
        <v>FFFFFFFF</v>
      </c>
      <c r="AK836" s="253" t="s">
        <v>4185</v>
      </c>
      <c r="AL836" s="265">
        <f t="shared" si="158"/>
        <v>1</v>
      </c>
      <c r="AM836" s="253" t="s">
        <v>4186</v>
      </c>
      <c r="AN836" s="253" t="s">
        <v>4187</v>
      </c>
      <c r="AO836" s="254">
        <f t="shared" si="161"/>
        <v>0</v>
      </c>
      <c r="AP836" s="253" t="s">
        <v>4188</v>
      </c>
      <c r="AQ836" s="74">
        <f t="shared" si="166"/>
        <v>0</v>
      </c>
      <c r="AR836" s="254" t="s">
        <v>4189</v>
      </c>
      <c r="AS836" s="254" t="s">
        <v>4190</v>
      </c>
      <c r="AT836" s="265">
        <f t="shared" si="167"/>
        <v>0</v>
      </c>
      <c r="AU836" s="254" t="s">
        <v>4191</v>
      </c>
      <c r="AV836" s="265">
        <f t="shared" si="168"/>
        <v>0</v>
      </c>
      <c r="AW836" s="254" t="s">
        <v>4192</v>
      </c>
      <c r="AX836" s="254" t="s">
        <v>4193</v>
      </c>
      <c r="AY836" s="244" t="str">
        <f t="shared" si="162"/>
        <v/>
      </c>
    </row>
    <row r="837" spans="1:51">
      <c r="A837" s="198">
        <v>832</v>
      </c>
      <c r="B837" s="211"/>
      <c r="C837" s="4" t="str">
        <f t="shared" si="159"/>
        <v>名称：&lt;br&gt;住所：&lt;br&gt;施設分類：&lt;br&gt;TEL：&lt;br&gt;：&lt;br&gt;：&lt;br&gt;：&lt;br&gt;</v>
      </c>
      <c r="D837" s="211"/>
      <c r="E837" s="202"/>
      <c r="F837" s="202"/>
      <c r="G837" s="202"/>
      <c r="H837" s="202"/>
      <c r="I837" s="202"/>
      <c r="J837" s="202"/>
      <c r="K837" s="240"/>
      <c r="L837" s="240"/>
      <c r="M837" s="240"/>
      <c r="N837" s="240"/>
      <c r="O837" s="4"/>
      <c r="P837" s="246">
        <v>1</v>
      </c>
      <c r="Q837" s="246"/>
      <c r="R837" s="246" t="str">
        <f t="shared" si="156"/>
        <v>FFFFFFFF</v>
      </c>
      <c r="S837" s="202">
        <v>100</v>
      </c>
      <c r="T837" s="202">
        <v>100</v>
      </c>
      <c r="U837" s="202">
        <v>100</v>
      </c>
      <c r="V837" s="202">
        <v>100</v>
      </c>
      <c r="X837" s="242"/>
      <c r="Z837" s="239">
        <f t="shared" si="160"/>
        <v>1</v>
      </c>
      <c r="AA837" s="253" t="s">
        <v>4179</v>
      </c>
      <c r="AB837" s="265">
        <f t="shared" si="163"/>
        <v>0</v>
      </c>
      <c r="AC837" s="254" t="s">
        <v>4194</v>
      </c>
      <c r="AD837" s="254" t="s">
        <v>4181</v>
      </c>
      <c r="AE837" s="254">
        <f t="shared" si="164"/>
        <v>0</v>
      </c>
      <c r="AF837" s="254" t="s">
        <v>4182</v>
      </c>
      <c r="AG837" s="254" t="s">
        <v>4183</v>
      </c>
      <c r="AH837" s="74" t="str">
        <f t="shared" si="165"/>
        <v>名称：&lt;br&gt;住所：&lt;br&gt;施設分類：&lt;br&gt;TEL：&lt;br&gt;：&lt;br&gt;：&lt;br&gt;：&lt;br&gt;</v>
      </c>
      <c r="AI837" s="255" t="s">
        <v>4184</v>
      </c>
      <c r="AJ837" s="253" t="str">
        <f t="shared" si="157"/>
        <v>FFFFFFFF</v>
      </c>
      <c r="AK837" s="253" t="s">
        <v>4185</v>
      </c>
      <c r="AL837" s="265">
        <f t="shared" si="158"/>
        <v>1</v>
      </c>
      <c r="AM837" s="253" t="s">
        <v>4186</v>
      </c>
      <c r="AN837" s="253" t="s">
        <v>4187</v>
      </c>
      <c r="AO837" s="254">
        <f t="shared" si="161"/>
        <v>0</v>
      </c>
      <c r="AP837" s="253" t="s">
        <v>4188</v>
      </c>
      <c r="AQ837" s="74">
        <f t="shared" si="166"/>
        <v>0</v>
      </c>
      <c r="AR837" s="254" t="s">
        <v>4189</v>
      </c>
      <c r="AS837" s="254" t="s">
        <v>4190</v>
      </c>
      <c r="AT837" s="265">
        <f t="shared" si="167"/>
        <v>0</v>
      </c>
      <c r="AU837" s="254" t="s">
        <v>4191</v>
      </c>
      <c r="AV837" s="265">
        <f t="shared" si="168"/>
        <v>0</v>
      </c>
      <c r="AW837" s="254" t="s">
        <v>4192</v>
      </c>
      <c r="AX837" s="254" t="s">
        <v>4193</v>
      </c>
      <c r="AY837" s="244" t="str">
        <f t="shared" si="162"/>
        <v/>
      </c>
    </row>
    <row r="838" spans="1:51">
      <c r="A838" s="198">
        <v>833</v>
      </c>
      <c r="B838" s="211"/>
      <c r="C838" s="4" t="str">
        <f t="shared" si="159"/>
        <v>名称：&lt;br&gt;住所：&lt;br&gt;施設分類：&lt;br&gt;TEL：&lt;br&gt;：&lt;br&gt;：&lt;br&gt;：&lt;br&gt;</v>
      </c>
      <c r="D838" s="211"/>
      <c r="E838" s="202"/>
      <c r="F838" s="202"/>
      <c r="G838" s="202"/>
      <c r="H838" s="202"/>
      <c r="I838" s="202"/>
      <c r="J838" s="202"/>
      <c r="K838" s="240"/>
      <c r="L838" s="240"/>
      <c r="M838" s="240"/>
      <c r="N838" s="240"/>
      <c r="O838" s="4"/>
      <c r="P838" s="246">
        <v>1</v>
      </c>
      <c r="Q838" s="246"/>
      <c r="R838" s="246" t="str">
        <f t="shared" ref="R838:R901" si="169">IF(OR(S838="",T838="",U838="",V838="")=TRUE,"ffffffff",DEC2HEX(S838/100*255,2)&amp;DEC2HEX(T838/100*255,2)&amp;DEC2HEX(U838/100*255,2)&amp;DEC2HEX(V838/100*255,2))</f>
        <v>FFFFFFFF</v>
      </c>
      <c r="S838" s="202">
        <v>100</v>
      </c>
      <c r="T838" s="202">
        <v>100</v>
      </c>
      <c r="U838" s="202">
        <v>100</v>
      </c>
      <c r="V838" s="202">
        <v>100</v>
      </c>
      <c r="X838" s="242"/>
      <c r="Z838" s="239">
        <f t="shared" si="160"/>
        <v>1</v>
      </c>
      <c r="AA838" s="253" t="s">
        <v>4179</v>
      </c>
      <c r="AB838" s="265">
        <f t="shared" si="163"/>
        <v>0</v>
      </c>
      <c r="AC838" s="254" t="s">
        <v>4194</v>
      </c>
      <c r="AD838" s="254" t="s">
        <v>4181</v>
      </c>
      <c r="AE838" s="254">
        <f t="shared" si="164"/>
        <v>0</v>
      </c>
      <c r="AF838" s="254" t="s">
        <v>4182</v>
      </c>
      <c r="AG838" s="254" t="s">
        <v>4183</v>
      </c>
      <c r="AH838" s="74" t="str">
        <f t="shared" si="165"/>
        <v>名称：&lt;br&gt;住所：&lt;br&gt;施設分類：&lt;br&gt;TEL：&lt;br&gt;：&lt;br&gt;：&lt;br&gt;：&lt;br&gt;</v>
      </c>
      <c r="AI838" s="255" t="s">
        <v>4184</v>
      </c>
      <c r="AJ838" s="253" t="str">
        <f t="shared" ref="AJ838:AJ901" si="170">R838</f>
        <v>FFFFFFFF</v>
      </c>
      <c r="AK838" s="253" t="s">
        <v>4185</v>
      </c>
      <c r="AL838" s="265">
        <f t="shared" ref="AL838:AL901" si="171">IF(OR(P838="",P838=0)=TRUE,1,P838)</f>
        <v>1</v>
      </c>
      <c r="AM838" s="253" t="s">
        <v>4186</v>
      </c>
      <c r="AN838" s="253" t="s">
        <v>4187</v>
      </c>
      <c r="AO838" s="254">
        <f t="shared" si="161"/>
        <v>0</v>
      </c>
      <c r="AP838" s="253" t="s">
        <v>4188</v>
      </c>
      <c r="AQ838" s="74">
        <f t="shared" si="166"/>
        <v>0</v>
      </c>
      <c r="AR838" s="254" t="s">
        <v>4189</v>
      </c>
      <c r="AS838" s="254" t="s">
        <v>4190</v>
      </c>
      <c r="AT838" s="265">
        <f t="shared" si="167"/>
        <v>0</v>
      </c>
      <c r="AU838" s="254" t="s">
        <v>4191</v>
      </c>
      <c r="AV838" s="265">
        <f t="shared" si="168"/>
        <v>0</v>
      </c>
      <c r="AW838" s="254" t="s">
        <v>4192</v>
      </c>
      <c r="AX838" s="254" t="s">
        <v>4193</v>
      </c>
      <c r="AY838" s="244" t="str">
        <f t="shared" si="162"/>
        <v/>
      </c>
    </row>
    <row r="839" spans="1:51">
      <c r="A839" s="198">
        <v>834</v>
      </c>
      <c r="B839" s="211"/>
      <c r="C839" s="4" t="str">
        <f t="shared" ref="C839:C902" si="172">B$5&amp;"："&amp;B839&amp;"&lt;br&gt;"&amp;J$5&amp;"："&amp;J839&amp;"&lt;br&gt;"&amp;I$5&amp;"："&amp;I839&amp;"&lt;br&gt;"&amp;K$5&amp;"："&amp;K839&amp;"&lt;br&gt;"&amp;L$5&amp;"："&amp;L839&amp;"&lt;br&gt;"&amp;M$5&amp;"："&amp;M839&amp;"&lt;br&gt;"&amp;N$5&amp;"："&amp;N839&amp;"&lt;br&gt;"</f>
        <v>名称：&lt;br&gt;住所：&lt;br&gt;施設分類：&lt;br&gt;TEL：&lt;br&gt;：&lt;br&gt;：&lt;br&gt;：&lt;br&gt;</v>
      </c>
      <c r="D839" s="211"/>
      <c r="E839" s="202"/>
      <c r="F839" s="202"/>
      <c r="G839" s="202"/>
      <c r="H839" s="202"/>
      <c r="I839" s="202"/>
      <c r="J839" s="202"/>
      <c r="K839" s="240"/>
      <c r="L839" s="240"/>
      <c r="M839" s="240"/>
      <c r="N839" s="240"/>
      <c r="O839" s="4"/>
      <c r="P839" s="246">
        <v>1</v>
      </c>
      <c r="Q839" s="246"/>
      <c r="R839" s="246" t="str">
        <f t="shared" si="169"/>
        <v>FFFFFFFF</v>
      </c>
      <c r="S839" s="202">
        <v>100</v>
      </c>
      <c r="T839" s="202">
        <v>100</v>
      </c>
      <c r="U839" s="202">
        <v>100</v>
      </c>
      <c r="V839" s="202">
        <v>100</v>
      </c>
      <c r="X839" s="242"/>
      <c r="Z839" s="239">
        <f t="shared" ref="Z839:Z902" si="173">IF(H839="",1,0)</f>
        <v>1</v>
      </c>
      <c r="AA839" s="253" t="s">
        <v>4179</v>
      </c>
      <c r="AB839" s="265">
        <f t="shared" si="163"/>
        <v>0</v>
      </c>
      <c r="AC839" s="254" t="s">
        <v>4194</v>
      </c>
      <c r="AD839" s="254" t="s">
        <v>4181</v>
      </c>
      <c r="AE839" s="254">
        <f t="shared" si="164"/>
        <v>0</v>
      </c>
      <c r="AF839" s="254" t="s">
        <v>4182</v>
      </c>
      <c r="AG839" s="254" t="s">
        <v>4183</v>
      </c>
      <c r="AH839" s="74" t="str">
        <f t="shared" si="165"/>
        <v>名称：&lt;br&gt;住所：&lt;br&gt;施設分類：&lt;br&gt;TEL：&lt;br&gt;：&lt;br&gt;：&lt;br&gt;：&lt;br&gt;</v>
      </c>
      <c r="AI839" s="255" t="s">
        <v>4184</v>
      </c>
      <c r="AJ839" s="253" t="str">
        <f t="shared" si="170"/>
        <v>FFFFFFFF</v>
      </c>
      <c r="AK839" s="253" t="s">
        <v>4185</v>
      </c>
      <c r="AL839" s="265">
        <f t="shared" si="171"/>
        <v>1</v>
      </c>
      <c r="AM839" s="253" t="s">
        <v>4186</v>
      </c>
      <c r="AN839" s="253" t="s">
        <v>4187</v>
      </c>
      <c r="AO839" s="254">
        <f t="shared" ref="AO839:AO902" si="174">Q839</f>
        <v>0</v>
      </c>
      <c r="AP839" s="253" t="s">
        <v>4188</v>
      </c>
      <c r="AQ839" s="74">
        <f t="shared" si="166"/>
        <v>0</v>
      </c>
      <c r="AR839" s="254" t="s">
        <v>4189</v>
      </c>
      <c r="AS839" s="254" t="s">
        <v>4190</v>
      </c>
      <c r="AT839" s="265">
        <f t="shared" si="167"/>
        <v>0</v>
      </c>
      <c r="AU839" s="254" t="s">
        <v>4191</v>
      </c>
      <c r="AV839" s="265">
        <f t="shared" si="168"/>
        <v>0</v>
      </c>
      <c r="AW839" s="254" t="s">
        <v>4192</v>
      </c>
      <c r="AX839" s="254" t="s">
        <v>4193</v>
      </c>
      <c r="AY839" s="244" t="str">
        <f t="shared" ref="AY839:AY902" si="175">IF(AB839=0,"",IF(Z839=1,CONCATENATE(AA839,AB839,AC839,AD839,AE839,AF839,AG839,AH839,AI839,AJ839,AK839,AL839,AM839,AN839,AO839,AP839,AQ839,AR839,AX839),CONCATENATE(AA839,AB839,AC839,AG839,AH839,AI839,AJ839,AK839,AL839,AM839,AN839,AO839,AP839,AQ839,AR839,AS839,AT839,AU839,AV839,AW839,AX839)))</f>
        <v/>
      </c>
    </row>
    <row r="840" spans="1:51">
      <c r="A840" s="198">
        <v>835</v>
      </c>
      <c r="B840" s="211"/>
      <c r="C840" s="4" t="str">
        <f t="shared" si="172"/>
        <v>名称：&lt;br&gt;住所：&lt;br&gt;施設分類：&lt;br&gt;TEL：&lt;br&gt;：&lt;br&gt;：&lt;br&gt;：&lt;br&gt;</v>
      </c>
      <c r="D840" s="211"/>
      <c r="E840" s="202"/>
      <c r="F840" s="202"/>
      <c r="G840" s="202"/>
      <c r="H840" s="202"/>
      <c r="I840" s="202"/>
      <c r="J840" s="202"/>
      <c r="K840" s="240"/>
      <c r="L840" s="240"/>
      <c r="M840" s="240"/>
      <c r="N840" s="240"/>
      <c r="O840" s="4"/>
      <c r="P840" s="246">
        <v>1</v>
      </c>
      <c r="Q840" s="246"/>
      <c r="R840" s="246" t="str">
        <f t="shared" si="169"/>
        <v>FFFFFFFF</v>
      </c>
      <c r="S840" s="202">
        <v>100</v>
      </c>
      <c r="T840" s="202">
        <v>100</v>
      </c>
      <c r="U840" s="202">
        <v>100</v>
      </c>
      <c r="V840" s="202">
        <v>100</v>
      </c>
      <c r="X840" s="242"/>
      <c r="Z840" s="239">
        <f t="shared" si="173"/>
        <v>1</v>
      </c>
      <c r="AA840" s="253" t="s">
        <v>4179</v>
      </c>
      <c r="AB840" s="265">
        <f t="shared" ref="AB840:AB903" si="176">B840</f>
        <v>0</v>
      </c>
      <c r="AC840" s="254" t="s">
        <v>4194</v>
      </c>
      <c r="AD840" s="254" t="s">
        <v>4181</v>
      </c>
      <c r="AE840" s="254">
        <f t="shared" ref="AE840:AE903" si="177">D840</f>
        <v>0</v>
      </c>
      <c r="AF840" s="254" t="s">
        <v>4182</v>
      </c>
      <c r="AG840" s="254" t="s">
        <v>4183</v>
      </c>
      <c r="AH840" s="74" t="str">
        <f t="shared" ref="AH840:AH903" si="178">C840</f>
        <v>名称：&lt;br&gt;住所：&lt;br&gt;施設分類：&lt;br&gt;TEL：&lt;br&gt;：&lt;br&gt;：&lt;br&gt;：&lt;br&gt;</v>
      </c>
      <c r="AI840" s="255" t="s">
        <v>4184</v>
      </c>
      <c r="AJ840" s="253" t="str">
        <f t="shared" si="170"/>
        <v>FFFFFFFF</v>
      </c>
      <c r="AK840" s="253" t="s">
        <v>4185</v>
      </c>
      <c r="AL840" s="265">
        <f t="shared" si="171"/>
        <v>1</v>
      </c>
      <c r="AM840" s="253" t="s">
        <v>4186</v>
      </c>
      <c r="AN840" s="253" t="s">
        <v>4187</v>
      </c>
      <c r="AO840" s="254">
        <f t="shared" si="174"/>
        <v>0</v>
      </c>
      <c r="AP840" s="253" t="s">
        <v>4188</v>
      </c>
      <c r="AQ840" s="74">
        <f t="shared" ref="AQ840:AQ903" si="179">O840</f>
        <v>0</v>
      </c>
      <c r="AR840" s="254" t="s">
        <v>4189</v>
      </c>
      <c r="AS840" s="254" t="s">
        <v>4190</v>
      </c>
      <c r="AT840" s="265">
        <f t="shared" ref="AT840:AT903" si="180">H840</f>
        <v>0</v>
      </c>
      <c r="AU840" s="254" t="s">
        <v>4191</v>
      </c>
      <c r="AV840" s="265">
        <f t="shared" ref="AV840:AV903" si="181">G840</f>
        <v>0</v>
      </c>
      <c r="AW840" s="254" t="s">
        <v>4192</v>
      </c>
      <c r="AX840" s="254" t="s">
        <v>4193</v>
      </c>
      <c r="AY840" s="244" t="str">
        <f t="shared" si="175"/>
        <v/>
      </c>
    </row>
    <row r="841" spans="1:51">
      <c r="A841" s="198">
        <v>836</v>
      </c>
      <c r="B841" s="211"/>
      <c r="C841" s="4" t="str">
        <f t="shared" si="172"/>
        <v>名称：&lt;br&gt;住所：&lt;br&gt;施設分類：&lt;br&gt;TEL：&lt;br&gt;：&lt;br&gt;：&lt;br&gt;：&lt;br&gt;</v>
      </c>
      <c r="D841" s="211"/>
      <c r="E841" s="245"/>
      <c r="F841" s="202"/>
      <c r="G841" s="202"/>
      <c r="H841" s="202"/>
      <c r="I841" s="245"/>
      <c r="J841" s="245"/>
      <c r="K841" s="240"/>
      <c r="L841" s="240"/>
      <c r="M841" s="240"/>
      <c r="N841" s="240"/>
      <c r="O841" s="4"/>
      <c r="P841" s="246">
        <v>1</v>
      </c>
      <c r="Q841" s="246"/>
      <c r="R841" s="246" t="str">
        <f t="shared" si="169"/>
        <v>FFFFFFFF</v>
      </c>
      <c r="S841" s="202">
        <v>100</v>
      </c>
      <c r="T841" s="202">
        <v>100</v>
      </c>
      <c r="U841" s="202">
        <v>100</v>
      </c>
      <c r="V841" s="202">
        <v>100</v>
      </c>
      <c r="X841" s="242"/>
      <c r="Z841" s="239">
        <f t="shared" si="173"/>
        <v>1</v>
      </c>
      <c r="AA841" s="253" t="s">
        <v>4179</v>
      </c>
      <c r="AB841" s="265">
        <f t="shared" si="176"/>
        <v>0</v>
      </c>
      <c r="AC841" s="254" t="s">
        <v>4194</v>
      </c>
      <c r="AD841" s="254" t="s">
        <v>4181</v>
      </c>
      <c r="AE841" s="254">
        <f t="shared" si="177"/>
        <v>0</v>
      </c>
      <c r="AF841" s="254" t="s">
        <v>4182</v>
      </c>
      <c r="AG841" s="254" t="s">
        <v>4183</v>
      </c>
      <c r="AH841" s="74" t="str">
        <f t="shared" si="178"/>
        <v>名称：&lt;br&gt;住所：&lt;br&gt;施設分類：&lt;br&gt;TEL：&lt;br&gt;：&lt;br&gt;：&lt;br&gt;：&lt;br&gt;</v>
      </c>
      <c r="AI841" s="255" t="s">
        <v>4184</v>
      </c>
      <c r="AJ841" s="253" t="str">
        <f t="shared" si="170"/>
        <v>FFFFFFFF</v>
      </c>
      <c r="AK841" s="253" t="s">
        <v>4185</v>
      </c>
      <c r="AL841" s="265">
        <f t="shared" si="171"/>
        <v>1</v>
      </c>
      <c r="AM841" s="253" t="s">
        <v>4186</v>
      </c>
      <c r="AN841" s="253" t="s">
        <v>4187</v>
      </c>
      <c r="AO841" s="254">
        <f t="shared" si="174"/>
        <v>0</v>
      </c>
      <c r="AP841" s="253" t="s">
        <v>4188</v>
      </c>
      <c r="AQ841" s="74">
        <f t="shared" si="179"/>
        <v>0</v>
      </c>
      <c r="AR841" s="254" t="s">
        <v>4189</v>
      </c>
      <c r="AS841" s="254" t="s">
        <v>4190</v>
      </c>
      <c r="AT841" s="265">
        <f t="shared" si="180"/>
        <v>0</v>
      </c>
      <c r="AU841" s="254" t="s">
        <v>4191</v>
      </c>
      <c r="AV841" s="265">
        <f t="shared" si="181"/>
        <v>0</v>
      </c>
      <c r="AW841" s="254" t="s">
        <v>4192</v>
      </c>
      <c r="AX841" s="254" t="s">
        <v>4193</v>
      </c>
      <c r="AY841" s="244" t="str">
        <f t="shared" si="175"/>
        <v/>
      </c>
    </row>
    <row r="842" spans="1:51">
      <c r="A842" s="198">
        <v>837</v>
      </c>
      <c r="B842" s="211"/>
      <c r="C842" s="4" t="str">
        <f t="shared" si="172"/>
        <v>名称：&lt;br&gt;住所：&lt;br&gt;施設分類：&lt;br&gt;TEL：&lt;br&gt;：&lt;br&gt;：&lt;br&gt;：&lt;br&gt;</v>
      </c>
      <c r="D842" s="211"/>
      <c r="E842" s="245"/>
      <c r="F842" s="202"/>
      <c r="G842" s="202"/>
      <c r="H842" s="202"/>
      <c r="I842" s="245"/>
      <c r="J842" s="245"/>
      <c r="K842" s="240"/>
      <c r="L842" s="240"/>
      <c r="M842" s="240"/>
      <c r="N842" s="240"/>
      <c r="O842" s="4"/>
      <c r="P842" s="246">
        <v>1</v>
      </c>
      <c r="Q842" s="246"/>
      <c r="R842" s="246" t="str">
        <f t="shared" si="169"/>
        <v>FFFFFFFF</v>
      </c>
      <c r="S842" s="202">
        <v>100</v>
      </c>
      <c r="T842" s="202">
        <v>100</v>
      </c>
      <c r="U842" s="202">
        <v>100</v>
      </c>
      <c r="V842" s="202">
        <v>100</v>
      </c>
      <c r="X842" s="242"/>
      <c r="Z842" s="239">
        <f t="shared" si="173"/>
        <v>1</v>
      </c>
      <c r="AA842" s="253" t="s">
        <v>4179</v>
      </c>
      <c r="AB842" s="265">
        <f t="shared" si="176"/>
        <v>0</v>
      </c>
      <c r="AC842" s="254" t="s">
        <v>4194</v>
      </c>
      <c r="AD842" s="254" t="s">
        <v>4181</v>
      </c>
      <c r="AE842" s="254">
        <f t="shared" si="177"/>
        <v>0</v>
      </c>
      <c r="AF842" s="254" t="s">
        <v>4182</v>
      </c>
      <c r="AG842" s="254" t="s">
        <v>4183</v>
      </c>
      <c r="AH842" s="74" t="str">
        <f t="shared" si="178"/>
        <v>名称：&lt;br&gt;住所：&lt;br&gt;施設分類：&lt;br&gt;TEL：&lt;br&gt;：&lt;br&gt;：&lt;br&gt;：&lt;br&gt;</v>
      </c>
      <c r="AI842" s="255" t="s">
        <v>4184</v>
      </c>
      <c r="AJ842" s="253" t="str">
        <f t="shared" si="170"/>
        <v>FFFFFFFF</v>
      </c>
      <c r="AK842" s="253" t="s">
        <v>4185</v>
      </c>
      <c r="AL842" s="265">
        <f t="shared" si="171"/>
        <v>1</v>
      </c>
      <c r="AM842" s="253" t="s">
        <v>4186</v>
      </c>
      <c r="AN842" s="253" t="s">
        <v>4187</v>
      </c>
      <c r="AO842" s="254">
        <f t="shared" si="174"/>
        <v>0</v>
      </c>
      <c r="AP842" s="253" t="s">
        <v>4188</v>
      </c>
      <c r="AQ842" s="74">
        <f t="shared" si="179"/>
        <v>0</v>
      </c>
      <c r="AR842" s="254" t="s">
        <v>4189</v>
      </c>
      <c r="AS842" s="254" t="s">
        <v>4190</v>
      </c>
      <c r="AT842" s="265">
        <f t="shared" si="180"/>
        <v>0</v>
      </c>
      <c r="AU842" s="254" t="s">
        <v>4191</v>
      </c>
      <c r="AV842" s="265">
        <f t="shared" si="181"/>
        <v>0</v>
      </c>
      <c r="AW842" s="254" t="s">
        <v>4192</v>
      </c>
      <c r="AX842" s="254" t="s">
        <v>4193</v>
      </c>
      <c r="AY842" s="244" t="str">
        <f t="shared" si="175"/>
        <v/>
      </c>
    </row>
    <row r="843" spans="1:51">
      <c r="A843" s="198">
        <v>838</v>
      </c>
      <c r="B843" s="211"/>
      <c r="C843" s="4" t="str">
        <f t="shared" si="172"/>
        <v>名称：&lt;br&gt;住所：&lt;br&gt;施設分類：&lt;br&gt;TEL：&lt;br&gt;：&lt;br&gt;：&lt;br&gt;：&lt;br&gt;</v>
      </c>
      <c r="D843" s="211"/>
      <c r="E843" s="202"/>
      <c r="F843" s="202"/>
      <c r="G843" s="202"/>
      <c r="H843" s="202"/>
      <c r="I843" s="202"/>
      <c r="J843" s="202"/>
      <c r="K843" s="240"/>
      <c r="L843" s="240"/>
      <c r="M843" s="240"/>
      <c r="N843" s="240"/>
      <c r="O843" s="4"/>
      <c r="P843" s="246">
        <v>1</v>
      </c>
      <c r="Q843" s="246"/>
      <c r="R843" s="246" t="str">
        <f t="shared" si="169"/>
        <v>FFFFFFFF</v>
      </c>
      <c r="S843" s="202">
        <v>100</v>
      </c>
      <c r="T843" s="202">
        <v>100</v>
      </c>
      <c r="U843" s="202">
        <v>100</v>
      </c>
      <c r="V843" s="202">
        <v>100</v>
      </c>
      <c r="X843" s="242"/>
      <c r="Z843" s="239">
        <f t="shared" si="173"/>
        <v>1</v>
      </c>
      <c r="AA843" s="253" t="s">
        <v>4179</v>
      </c>
      <c r="AB843" s="265">
        <f t="shared" si="176"/>
        <v>0</v>
      </c>
      <c r="AC843" s="254" t="s">
        <v>4194</v>
      </c>
      <c r="AD843" s="254" t="s">
        <v>4181</v>
      </c>
      <c r="AE843" s="254">
        <f t="shared" si="177"/>
        <v>0</v>
      </c>
      <c r="AF843" s="254" t="s">
        <v>4182</v>
      </c>
      <c r="AG843" s="254" t="s">
        <v>4183</v>
      </c>
      <c r="AH843" s="74" t="str">
        <f t="shared" si="178"/>
        <v>名称：&lt;br&gt;住所：&lt;br&gt;施設分類：&lt;br&gt;TEL：&lt;br&gt;：&lt;br&gt;：&lt;br&gt;：&lt;br&gt;</v>
      </c>
      <c r="AI843" s="255" t="s">
        <v>4184</v>
      </c>
      <c r="AJ843" s="253" t="str">
        <f t="shared" si="170"/>
        <v>FFFFFFFF</v>
      </c>
      <c r="AK843" s="253" t="s">
        <v>4185</v>
      </c>
      <c r="AL843" s="265">
        <f t="shared" si="171"/>
        <v>1</v>
      </c>
      <c r="AM843" s="253" t="s">
        <v>4186</v>
      </c>
      <c r="AN843" s="253" t="s">
        <v>4187</v>
      </c>
      <c r="AO843" s="254">
        <f t="shared" si="174"/>
        <v>0</v>
      </c>
      <c r="AP843" s="253" t="s">
        <v>4188</v>
      </c>
      <c r="AQ843" s="74">
        <f t="shared" si="179"/>
        <v>0</v>
      </c>
      <c r="AR843" s="254" t="s">
        <v>4189</v>
      </c>
      <c r="AS843" s="254" t="s">
        <v>4190</v>
      </c>
      <c r="AT843" s="265">
        <f t="shared" si="180"/>
        <v>0</v>
      </c>
      <c r="AU843" s="254" t="s">
        <v>4191</v>
      </c>
      <c r="AV843" s="265">
        <f t="shared" si="181"/>
        <v>0</v>
      </c>
      <c r="AW843" s="254" t="s">
        <v>4192</v>
      </c>
      <c r="AX843" s="254" t="s">
        <v>4193</v>
      </c>
      <c r="AY843" s="244" t="str">
        <f t="shared" si="175"/>
        <v/>
      </c>
    </row>
    <row r="844" spans="1:51">
      <c r="A844" s="198">
        <v>839</v>
      </c>
      <c r="B844" s="211"/>
      <c r="C844" s="4" t="str">
        <f t="shared" si="172"/>
        <v>名称：&lt;br&gt;住所：&lt;br&gt;施設分類：&lt;br&gt;TEL：&lt;br&gt;：&lt;br&gt;：&lt;br&gt;：&lt;br&gt;</v>
      </c>
      <c r="D844" s="211"/>
      <c r="E844" s="202"/>
      <c r="F844" s="202"/>
      <c r="G844" s="202"/>
      <c r="H844" s="202"/>
      <c r="I844" s="202"/>
      <c r="J844" s="202"/>
      <c r="K844" s="240"/>
      <c r="L844" s="240"/>
      <c r="M844" s="240"/>
      <c r="N844" s="240"/>
      <c r="O844" s="4"/>
      <c r="P844" s="246">
        <v>1</v>
      </c>
      <c r="Q844" s="246"/>
      <c r="R844" s="246" t="str">
        <f t="shared" si="169"/>
        <v>FFFFFFFF</v>
      </c>
      <c r="S844" s="202">
        <v>100</v>
      </c>
      <c r="T844" s="202">
        <v>100</v>
      </c>
      <c r="U844" s="202">
        <v>100</v>
      </c>
      <c r="V844" s="202">
        <v>100</v>
      </c>
      <c r="X844" s="242"/>
      <c r="Z844" s="239">
        <f t="shared" si="173"/>
        <v>1</v>
      </c>
      <c r="AA844" s="253" t="s">
        <v>4179</v>
      </c>
      <c r="AB844" s="265">
        <f t="shared" si="176"/>
        <v>0</v>
      </c>
      <c r="AC844" s="254" t="s">
        <v>4194</v>
      </c>
      <c r="AD844" s="254" t="s">
        <v>4181</v>
      </c>
      <c r="AE844" s="254">
        <f t="shared" si="177"/>
        <v>0</v>
      </c>
      <c r="AF844" s="254" t="s">
        <v>4182</v>
      </c>
      <c r="AG844" s="254" t="s">
        <v>4183</v>
      </c>
      <c r="AH844" s="74" t="str">
        <f t="shared" si="178"/>
        <v>名称：&lt;br&gt;住所：&lt;br&gt;施設分類：&lt;br&gt;TEL：&lt;br&gt;：&lt;br&gt;：&lt;br&gt;：&lt;br&gt;</v>
      </c>
      <c r="AI844" s="255" t="s">
        <v>4184</v>
      </c>
      <c r="AJ844" s="253" t="str">
        <f t="shared" si="170"/>
        <v>FFFFFFFF</v>
      </c>
      <c r="AK844" s="253" t="s">
        <v>4185</v>
      </c>
      <c r="AL844" s="265">
        <f t="shared" si="171"/>
        <v>1</v>
      </c>
      <c r="AM844" s="253" t="s">
        <v>4186</v>
      </c>
      <c r="AN844" s="253" t="s">
        <v>4187</v>
      </c>
      <c r="AO844" s="254">
        <f t="shared" si="174"/>
        <v>0</v>
      </c>
      <c r="AP844" s="253" t="s">
        <v>4188</v>
      </c>
      <c r="AQ844" s="74">
        <f t="shared" si="179"/>
        <v>0</v>
      </c>
      <c r="AR844" s="254" t="s">
        <v>4189</v>
      </c>
      <c r="AS844" s="254" t="s">
        <v>4190</v>
      </c>
      <c r="AT844" s="265">
        <f t="shared" si="180"/>
        <v>0</v>
      </c>
      <c r="AU844" s="254" t="s">
        <v>4191</v>
      </c>
      <c r="AV844" s="265">
        <f t="shared" si="181"/>
        <v>0</v>
      </c>
      <c r="AW844" s="254" t="s">
        <v>4192</v>
      </c>
      <c r="AX844" s="254" t="s">
        <v>4193</v>
      </c>
      <c r="AY844" s="244" t="str">
        <f t="shared" si="175"/>
        <v/>
      </c>
    </row>
    <row r="845" spans="1:51">
      <c r="A845" s="198">
        <v>840</v>
      </c>
      <c r="B845" s="211"/>
      <c r="C845" s="4" t="str">
        <f t="shared" si="172"/>
        <v>名称：&lt;br&gt;住所：&lt;br&gt;施設分類：&lt;br&gt;TEL：&lt;br&gt;：&lt;br&gt;：&lt;br&gt;：&lt;br&gt;</v>
      </c>
      <c r="D845" s="211"/>
      <c r="E845" s="202"/>
      <c r="F845" s="202"/>
      <c r="G845" s="202"/>
      <c r="H845" s="202"/>
      <c r="I845" s="202"/>
      <c r="J845" s="202"/>
      <c r="K845" s="240"/>
      <c r="L845" s="240"/>
      <c r="M845" s="240"/>
      <c r="N845" s="240"/>
      <c r="O845" s="4"/>
      <c r="P845" s="246">
        <v>1</v>
      </c>
      <c r="Q845" s="246"/>
      <c r="R845" s="246" t="str">
        <f t="shared" si="169"/>
        <v>FFFFFFFF</v>
      </c>
      <c r="S845" s="202">
        <v>100</v>
      </c>
      <c r="T845" s="202">
        <v>100</v>
      </c>
      <c r="U845" s="202">
        <v>100</v>
      </c>
      <c r="V845" s="202">
        <v>100</v>
      </c>
      <c r="X845" s="242"/>
      <c r="Z845" s="239">
        <f t="shared" si="173"/>
        <v>1</v>
      </c>
      <c r="AA845" s="253" t="s">
        <v>4179</v>
      </c>
      <c r="AB845" s="265">
        <f t="shared" si="176"/>
        <v>0</v>
      </c>
      <c r="AC845" s="254" t="s">
        <v>4194</v>
      </c>
      <c r="AD845" s="254" t="s">
        <v>4181</v>
      </c>
      <c r="AE845" s="254">
        <f t="shared" si="177"/>
        <v>0</v>
      </c>
      <c r="AF845" s="254" t="s">
        <v>4182</v>
      </c>
      <c r="AG845" s="254" t="s">
        <v>4183</v>
      </c>
      <c r="AH845" s="74" t="str">
        <f t="shared" si="178"/>
        <v>名称：&lt;br&gt;住所：&lt;br&gt;施設分類：&lt;br&gt;TEL：&lt;br&gt;：&lt;br&gt;：&lt;br&gt;：&lt;br&gt;</v>
      </c>
      <c r="AI845" s="255" t="s">
        <v>4184</v>
      </c>
      <c r="AJ845" s="253" t="str">
        <f t="shared" si="170"/>
        <v>FFFFFFFF</v>
      </c>
      <c r="AK845" s="253" t="s">
        <v>4185</v>
      </c>
      <c r="AL845" s="265">
        <f t="shared" si="171"/>
        <v>1</v>
      </c>
      <c r="AM845" s="253" t="s">
        <v>4186</v>
      </c>
      <c r="AN845" s="253" t="s">
        <v>4187</v>
      </c>
      <c r="AO845" s="254">
        <f t="shared" si="174"/>
        <v>0</v>
      </c>
      <c r="AP845" s="253" t="s">
        <v>4188</v>
      </c>
      <c r="AQ845" s="74">
        <f t="shared" si="179"/>
        <v>0</v>
      </c>
      <c r="AR845" s="254" t="s">
        <v>4189</v>
      </c>
      <c r="AS845" s="254" t="s">
        <v>4190</v>
      </c>
      <c r="AT845" s="265">
        <f t="shared" si="180"/>
        <v>0</v>
      </c>
      <c r="AU845" s="254" t="s">
        <v>4191</v>
      </c>
      <c r="AV845" s="265">
        <f t="shared" si="181"/>
        <v>0</v>
      </c>
      <c r="AW845" s="254" t="s">
        <v>4192</v>
      </c>
      <c r="AX845" s="254" t="s">
        <v>4193</v>
      </c>
      <c r="AY845" s="244" t="str">
        <f t="shared" si="175"/>
        <v/>
      </c>
    </row>
    <row r="846" spans="1:51">
      <c r="A846" s="198">
        <v>841</v>
      </c>
      <c r="B846" s="211"/>
      <c r="C846" s="4" t="str">
        <f t="shared" si="172"/>
        <v>名称：&lt;br&gt;住所：&lt;br&gt;施設分類：&lt;br&gt;TEL：&lt;br&gt;：&lt;br&gt;：&lt;br&gt;：&lt;br&gt;</v>
      </c>
      <c r="D846" s="211"/>
      <c r="E846" s="202"/>
      <c r="F846" s="202"/>
      <c r="G846" s="202"/>
      <c r="H846" s="202"/>
      <c r="I846" s="202"/>
      <c r="J846" s="202"/>
      <c r="K846" s="240"/>
      <c r="L846" s="240"/>
      <c r="M846" s="240"/>
      <c r="N846" s="240"/>
      <c r="O846" s="4"/>
      <c r="P846" s="246">
        <v>1</v>
      </c>
      <c r="Q846" s="246"/>
      <c r="R846" s="246" t="str">
        <f t="shared" si="169"/>
        <v>FFFFFFFF</v>
      </c>
      <c r="S846" s="202">
        <v>100</v>
      </c>
      <c r="T846" s="202">
        <v>100</v>
      </c>
      <c r="U846" s="202">
        <v>100</v>
      </c>
      <c r="V846" s="202">
        <v>100</v>
      </c>
      <c r="X846" s="242"/>
      <c r="Z846" s="239">
        <f t="shared" si="173"/>
        <v>1</v>
      </c>
      <c r="AA846" s="253" t="s">
        <v>4179</v>
      </c>
      <c r="AB846" s="265">
        <f t="shared" si="176"/>
        <v>0</v>
      </c>
      <c r="AC846" s="254" t="s">
        <v>4194</v>
      </c>
      <c r="AD846" s="254" t="s">
        <v>4181</v>
      </c>
      <c r="AE846" s="254">
        <f t="shared" si="177"/>
        <v>0</v>
      </c>
      <c r="AF846" s="254" t="s">
        <v>4182</v>
      </c>
      <c r="AG846" s="254" t="s">
        <v>4183</v>
      </c>
      <c r="AH846" s="74" t="str">
        <f t="shared" si="178"/>
        <v>名称：&lt;br&gt;住所：&lt;br&gt;施設分類：&lt;br&gt;TEL：&lt;br&gt;：&lt;br&gt;：&lt;br&gt;：&lt;br&gt;</v>
      </c>
      <c r="AI846" s="255" t="s">
        <v>4184</v>
      </c>
      <c r="AJ846" s="253" t="str">
        <f t="shared" si="170"/>
        <v>FFFFFFFF</v>
      </c>
      <c r="AK846" s="253" t="s">
        <v>4185</v>
      </c>
      <c r="AL846" s="265">
        <f t="shared" si="171"/>
        <v>1</v>
      </c>
      <c r="AM846" s="253" t="s">
        <v>4186</v>
      </c>
      <c r="AN846" s="253" t="s">
        <v>4187</v>
      </c>
      <c r="AO846" s="254">
        <f t="shared" si="174"/>
        <v>0</v>
      </c>
      <c r="AP846" s="253" t="s">
        <v>4188</v>
      </c>
      <c r="AQ846" s="74">
        <f t="shared" si="179"/>
        <v>0</v>
      </c>
      <c r="AR846" s="254" t="s">
        <v>4189</v>
      </c>
      <c r="AS846" s="254" t="s">
        <v>4190</v>
      </c>
      <c r="AT846" s="265">
        <f t="shared" si="180"/>
        <v>0</v>
      </c>
      <c r="AU846" s="254" t="s">
        <v>4191</v>
      </c>
      <c r="AV846" s="265">
        <f t="shared" si="181"/>
        <v>0</v>
      </c>
      <c r="AW846" s="254" t="s">
        <v>4192</v>
      </c>
      <c r="AX846" s="254" t="s">
        <v>4193</v>
      </c>
      <c r="AY846" s="244" t="str">
        <f t="shared" si="175"/>
        <v/>
      </c>
    </row>
    <row r="847" spans="1:51">
      <c r="A847" s="198">
        <v>842</v>
      </c>
      <c r="B847" s="211"/>
      <c r="C847" s="4" t="str">
        <f t="shared" si="172"/>
        <v>名称：&lt;br&gt;住所：&lt;br&gt;施設分類：&lt;br&gt;TEL：&lt;br&gt;：&lt;br&gt;：&lt;br&gt;：&lt;br&gt;</v>
      </c>
      <c r="D847" s="211"/>
      <c r="E847" s="202"/>
      <c r="F847" s="202"/>
      <c r="G847" s="202"/>
      <c r="H847" s="202"/>
      <c r="I847" s="202"/>
      <c r="J847" s="202"/>
      <c r="K847" s="240"/>
      <c r="L847" s="240"/>
      <c r="M847" s="240"/>
      <c r="N847" s="240"/>
      <c r="O847" s="4"/>
      <c r="P847" s="246">
        <v>1</v>
      </c>
      <c r="Q847" s="246"/>
      <c r="R847" s="246" t="str">
        <f t="shared" si="169"/>
        <v>FFFFFFFF</v>
      </c>
      <c r="S847" s="202">
        <v>100</v>
      </c>
      <c r="T847" s="202">
        <v>100</v>
      </c>
      <c r="U847" s="202">
        <v>100</v>
      </c>
      <c r="V847" s="202">
        <v>100</v>
      </c>
      <c r="X847" s="242"/>
      <c r="Z847" s="239">
        <f t="shared" si="173"/>
        <v>1</v>
      </c>
      <c r="AA847" s="253" t="s">
        <v>4179</v>
      </c>
      <c r="AB847" s="265">
        <f t="shared" si="176"/>
        <v>0</v>
      </c>
      <c r="AC847" s="254" t="s">
        <v>4194</v>
      </c>
      <c r="AD847" s="254" t="s">
        <v>4181</v>
      </c>
      <c r="AE847" s="254">
        <f t="shared" si="177"/>
        <v>0</v>
      </c>
      <c r="AF847" s="254" t="s">
        <v>4182</v>
      </c>
      <c r="AG847" s="254" t="s">
        <v>4183</v>
      </c>
      <c r="AH847" s="74" t="str">
        <f t="shared" si="178"/>
        <v>名称：&lt;br&gt;住所：&lt;br&gt;施設分類：&lt;br&gt;TEL：&lt;br&gt;：&lt;br&gt;：&lt;br&gt;：&lt;br&gt;</v>
      </c>
      <c r="AI847" s="255" t="s">
        <v>4184</v>
      </c>
      <c r="AJ847" s="253" t="str">
        <f t="shared" si="170"/>
        <v>FFFFFFFF</v>
      </c>
      <c r="AK847" s="253" t="s">
        <v>4185</v>
      </c>
      <c r="AL847" s="265">
        <f t="shared" si="171"/>
        <v>1</v>
      </c>
      <c r="AM847" s="253" t="s">
        <v>4186</v>
      </c>
      <c r="AN847" s="253" t="s">
        <v>4187</v>
      </c>
      <c r="AO847" s="254">
        <f t="shared" si="174"/>
        <v>0</v>
      </c>
      <c r="AP847" s="253" t="s">
        <v>4188</v>
      </c>
      <c r="AQ847" s="74">
        <f t="shared" si="179"/>
        <v>0</v>
      </c>
      <c r="AR847" s="254" t="s">
        <v>4189</v>
      </c>
      <c r="AS847" s="254" t="s">
        <v>4190</v>
      </c>
      <c r="AT847" s="265">
        <f t="shared" si="180"/>
        <v>0</v>
      </c>
      <c r="AU847" s="254" t="s">
        <v>4191</v>
      </c>
      <c r="AV847" s="265">
        <f t="shared" si="181"/>
        <v>0</v>
      </c>
      <c r="AW847" s="254" t="s">
        <v>4192</v>
      </c>
      <c r="AX847" s="254" t="s">
        <v>4193</v>
      </c>
      <c r="AY847" s="244" t="str">
        <f t="shared" si="175"/>
        <v/>
      </c>
    </row>
    <row r="848" spans="1:51">
      <c r="A848" s="198">
        <v>843</v>
      </c>
      <c r="B848" s="211"/>
      <c r="C848" s="4" t="str">
        <f t="shared" si="172"/>
        <v>名称：&lt;br&gt;住所：&lt;br&gt;施設分類：&lt;br&gt;TEL：&lt;br&gt;：&lt;br&gt;：&lt;br&gt;：&lt;br&gt;</v>
      </c>
      <c r="D848" s="211"/>
      <c r="E848" s="245"/>
      <c r="F848" s="202"/>
      <c r="G848" s="202"/>
      <c r="H848" s="202"/>
      <c r="I848" s="245"/>
      <c r="J848" s="245"/>
      <c r="K848" s="240"/>
      <c r="L848" s="240"/>
      <c r="M848" s="240"/>
      <c r="N848" s="240"/>
      <c r="O848" s="4"/>
      <c r="P848" s="246">
        <v>1</v>
      </c>
      <c r="Q848" s="246"/>
      <c r="R848" s="246" t="str">
        <f t="shared" si="169"/>
        <v>FFFFFFFF</v>
      </c>
      <c r="S848" s="202">
        <v>100</v>
      </c>
      <c r="T848" s="202">
        <v>100</v>
      </c>
      <c r="U848" s="202">
        <v>100</v>
      </c>
      <c r="V848" s="202">
        <v>100</v>
      </c>
      <c r="X848" s="242"/>
      <c r="Z848" s="239">
        <f t="shared" si="173"/>
        <v>1</v>
      </c>
      <c r="AA848" s="253" t="s">
        <v>4179</v>
      </c>
      <c r="AB848" s="265">
        <f t="shared" si="176"/>
        <v>0</v>
      </c>
      <c r="AC848" s="254" t="s">
        <v>4194</v>
      </c>
      <c r="AD848" s="254" t="s">
        <v>4181</v>
      </c>
      <c r="AE848" s="254">
        <f t="shared" si="177"/>
        <v>0</v>
      </c>
      <c r="AF848" s="254" t="s">
        <v>4182</v>
      </c>
      <c r="AG848" s="254" t="s">
        <v>4183</v>
      </c>
      <c r="AH848" s="74" t="str">
        <f t="shared" si="178"/>
        <v>名称：&lt;br&gt;住所：&lt;br&gt;施設分類：&lt;br&gt;TEL：&lt;br&gt;：&lt;br&gt;：&lt;br&gt;：&lt;br&gt;</v>
      </c>
      <c r="AI848" s="255" t="s">
        <v>4184</v>
      </c>
      <c r="AJ848" s="253" t="str">
        <f t="shared" si="170"/>
        <v>FFFFFFFF</v>
      </c>
      <c r="AK848" s="253" t="s">
        <v>4185</v>
      </c>
      <c r="AL848" s="265">
        <f t="shared" si="171"/>
        <v>1</v>
      </c>
      <c r="AM848" s="253" t="s">
        <v>4186</v>
      </c>
      <c r="AN848" s="253" t="s">
        <v>4187</v>
      </c>
      <c r="AO848" s="254">
        <f t="shared" si="174"/>
        <v>0</v>
      </c>
      <c r="AP848" s="253" t="s">
        <v>4188</v>
      </c>
      <c r="AQ848" s="74">
        <f t="shared" si="179"/>
        <v>0</v>
      </c>
      <c r="AR848" s="254" t="s">
        <v>4189</v>
      </c>
      <c r="AS848" s="254" t="s">
        <v>4190</v>
      </c>
      <c r="AT848" s="265">
        <f t="shared" si="180"/>
        <v>0</v>
      </c>
      <c r="AU848" s="254" t="s">
        <v>4191</v>
      </c>
      <c r="AV848" s="265">
        <f t="shared" si="181"/>
        <v>0</v>
      </c>
      <c r="AW848" s="254" t="s">
        <v>4192</v>
      </c>
      <c r="AX848" s="254" t="s">
        <v>4193</v>
      </c>
      <c r="AY848" s="244" t="str">
        <f t="shared" si="175"/>
        <v/>
      </c>
    </row>
    <row r="849" spans="1:51">
      <c r="A849" s="198">
        <v>844</v>
      </c>
      <c r="B849" s="211"/>
      <c r="C849" s="4" t="str">
        <f t="shared" si="172"/>
        <v>名称：&lt;br&gt;住所：&lt;br&gt;施設分類：&lt;br&gt;TEL：&lt;br&gt;：&lt;br&gt;：&lt;br&gt;：&lt;br&gt;</v>
      </c>
      <c r="D849" s="211"/>
      <c r="E849" s="245"/>
      <c r="F849" s="202"/>
      <c r="G849" s="202"/>
      <c r="H849" s="202"/>
      <c r="I849" s="245"/>
      <c r="J849" s="245"/>
      <c r="K849" s="240"/>
      <c r="L849" s="240"/>
      <c r="M849" s="240"/>
      <c r="N849" s="240"/>
      <c r="O849" s="4"/>
      <c r="P849" s="246">
        <v>1</v>
      </c>
      <c r="Q849" s="246"/>
      <c r="R849" s="246" t="str">
        <f t="shared" si="169"/>
        <v>FFFFFFFF</v>
      </c>
      <c r="S849" s="202">
        <v>100</v>
      </c>
      <c r="T849" s="202">
        <v>100</v>
      </c>
      <c r="U849" s="202">
        <v>100</v>
      </c>
      <c r="V849" s="202">
        <v>100</v>
      </c>
      <c r="X849" s="242"/>
      <c r="Z849" s="239">
        <f t="shared" si="173"/>
        <v>1</v>
      </c>
      <c r="AA849" s="253" t="s">
        <v>4179</v>
      </c>
      <c r="AB849" s="265">
        <f t="shared" si="176"/>
        <v>0</v>
      </c>
      <c r="AC849" s="254" t="s">
        <v>4194</v>
      </c>
      <c r="AD849" s="254" t="s">
        <v>4181</v>
      </c>
      <c r="AE849" s="254">
        <f t="shared" si="177"/>
        <v>0</v>
      </c>
      <c r="AF849" s="254" t="s">
        <v>4182</v>
      </c>
      <c r="AG849" s="254" t="s">
        <v>4183</v>
      </c>
      <c r="AH849" s="74" t="str">
        <f t="shared" si="178"/>
        <v>名称：&lt;br&gt;住所：&lt;br&gt;施設分類：&lt;br&gt;TEL：&lt;br&gt;：&lt;br&gt;：&lt;br&gt;：&lt;br&gt;</v>
      </c>
      <c r="AI849" s="255" t="s">
        <v>4184</v>
      </c>
      <c r="AJ849" s="253" t="str">
        <f t="shared" si="170"/>
        <v>FFFFFFFF</v>
      </c>
      <c r="AK849" s="253" t="s">
        <v>4185</v>
      </c>
      <c r="AL849" s="265">
        <f t="shared" si="171"/>
        <v>1</v>
      </c>
      <c r="AM849" s="253" t="s">
        <v>4186</v>
      </c>
      <c r="AN849" s="253" t="s">
        <v>4187</v>
      </c>
      <c r="AO849" s="254">
        <f t="shared" si="174"/>
        <v>0</v>
      </c>
      <c r="AP849" s="253" t="s">
        <v>4188</v>
      </c>
      <c r="AQ849" s="74">
        <f t="shared" si="179"/>
        <v>0</v>
      </c>
      <c r="AR849" s="254" t="s">
        <v>4189</v>
      </c>
      <c r="AS849" s="254" t="s">
        <v>4190</v>
      </c>
      <c r="AT849" s="265">
        <f t="shared" si="180"/>
        <v>0</v>
      </c>
      <c r="AU849" s="254" t="s">
        <v>4191</v>
      </c>
      <c r="AV849" s="265">
        <f t="shared" si="181"/>
        <v>0</v>
      </c>
      <c r="AW849" s="254" t="s">
        <v>4192</v>
      </c>
      <c r="AX849" s="254" t="s">
        <v>4193</v>
      </c>
      <c r="AY849" s="244" t="str">
        <f t="shared" si="175"/>
        <v/>
      </c>
    </row>
    <row r="850" spans="1:51">
      <c r="A850" s="198">
        <v>845</v>
      </c>
      <c r="B850" s="211"/>
      <c r="C850" s="4" t="str">
        <f t="shared" si="172"/>
        <v>名称：&lt;br&gt;住所：&lt;br&gt;施設分類：&lt;br&gt;TEL：&lt;br&gt;：&lt;br&gt;：&lt;br&gt;：&lt;br&gt;</v>
      </c>
      <c r="D850" s="211"/>
      <c r="E850" s="202"/>
      <c r="F850" s="202"/>
      <c r="G850" s="202"/>
      <c r="H850" s="202"/>
      <c r="I850" s="202"/>
      <c r="J850" s="202"/>
      <c r="K850" s="240"/>
      <c r="L850" s="240"/>
      <c r="M850" s="240"/>
      <c r="N850" s="240"/>
      <c r="O850" s="4"/>
      <c r="P850" s="246">
        <v>1</v>
      </c>
      <c r="Q850" s="246"/>
      <c r="R850" s="246" t="str">
        <f t="shared" si="169"/>
        <v>FFFFFFFF</v>
      </c>
      <c r="S850" s="202">
        <v>100</v>
      </c>
      <c r="T850" s="202">
        <v>100</v>
      </c>
      <c r="U850" s="202">
        <v>100</v>
      </c>
      <c r="V850" s="202">
        <v>100</v>
      </c>
      <c r="X850" s="242"/>
      <c r="Z850" s="239">
        <f t="shared" si="173"/>
        <v>1</v>
      </c>
      <c r="AA850" s="253" t="s">
        <v>4179</v>
      </c>
      <c r="AB850" s="265">
        <f t="shared" si="176"/>
        <v>0</v>
      </c>
      <c r="AC850" s="254" t="s">
        <v>4194</v>
      </c>
      <c r="AD850" s="254" t="s">
        <v>4181</v>
      </c>
      <c r="AE850" s="254">
        <f t="shared" si="177"/>
        <v>0</v>
      </c>
      <c r="AF850" s="254" t="s">
        <v>4182</v>
      </c>
      <c r="AG850" s="254" t="s">
        <v>4183</v>
      </c>
      <c r="AH850" s="74" t="str">
        <f t="shared" si="178"/>
        <v>名称：&lt;br&gt;住所：&lt;br&gt;施設分類：&lt;br&gt;TEL：&lt;br&gt;：&lt;br&gt;：&lt;br&gt;：&lt;br&gt;</v>
      </c>
      <c r="AI850" s="255" t="s">
        <v>4184</v>
      </c>
      <c r="AJ850" s="253" t="str">
        <f t="shared" si="170"/>
        <v>FFFFFFFF</v>
      </c>
      <c r="AK850" s="253" t="s">
        <v>4185</v>
      </c>
      <c r="AL850" s="265">
        <f t="shared" si="171"/>
        <v>1</v>
      </c>
      <c r="AM850" s="253" t="s">
        <v>4186</v>
      </c>
      <c r="AN850" s="253" t="s">
        <v>4187</v>
      </c>
      <c r="AO850" s="254">
        <f t="shared" si="174"/>
        <v>0</v>
      </c>
      <c r="AP850" s="253" t="s">
        <v>4188</v>
      </c>
      <c r="AQ850" s="74">
        <f t="shared" si="179"/>
        <v>0</v>
      </c>
      <c r="AR850" s="254" t="s">
        <v>4189</v>
      </c>
      <c r="AS850" s="254" t="s">
        <v>4190</v>
      </c>
      <c r="AT850" s="265">
        <f t="shared" si="180"/>
        <v>0</v>
      </c>
      <c r="AU850" s="254" t="s">
        <v>4191</v>
      </c>
      <c r="AV850" s="265">
        <f t="shared" si="181"/>
        <v>0</v>
      </c>
      <c r="AW850" s="254" t="s">
        <v>4192</v>
      </c>
      <c r="AX850" s="254" t="s">
        <v>4193</v>
      </c>
      <c r="AY850" s="244" t="str">
        <f t="shared" si="175"/>
        <v/>
      </c>
    </row>
    <row r="851" spans="1:51">
      <c r="A851" s="198">
        <v>846</v>
      </c>
      <c r="B851" s="211"/>
      <c r="C851" s="4" t="str">
        <f t="shared" si="172"/>
        <v>名称：&lt;br&gt;住所：&lt;br&gt;施設分類：&lt;br&gt;TEL：&lt;br&gt;：&lt;br&gt;：&lt;br&gt;：&lt;br&gt;</v>
      </c>
      <c r="D851" s="211"/>
      <c r="E851" s="202"/>
      <c r="F851" s="202"/>
      <c r="G851" s="202"/>
      <c r="H851" s="202"/>
      <c r="I851" s="202"/>
      <c r="J851" s="202"/>
      <c r="K851" s="240"/>
      <c r="L851" s="240"/>
      <c r="M851" s="240"/>
      <c r="N851" s="240"/>
      <c r="O851" s="4"/>
      <c r="P851" s="246">
        <v>1</v>
      </c>
      <c r="Q851" s="246"/>
      <c r="R851" s="246" t="str">
        <f t="shared" si="169"/>
        <v>FFFFFFFF</v>
      </c>
      <c r="S851" s="202">
        <v>100</v>
      </c>
      <c r="T851" s="202">
        <v>100</v>
      </c>
      <c r="U851" s="202">
        <v>100</v>
      </c>
      <c r="V851" s="202">
        <v>100</v>
      </c>
      <c r="X851" s="242"/>
      <c r="Z851" s="239">
        <f t="shared" si="173"/>
        <v>1</v>
      </c>
      <c r="AA851" s="253" t="s">
        <v>4179</v>
      </c>
      <c r="AB851" s="265">
        <f t="shared" si="176"/>
        <v>0</v>
      </c>
      <c r="AC851" s="254" t="s">
        <v>4194</v>
      </c>
      <c r="AD851" s="254" t="s">
        <v>4181</v>
      </c>
      <c r="AE851" s="254">
        <f t="shared" si="177"/>
        <v>0</v>
      </c>
      <c r="AF851" s="254" t="s">
        <v>4182</v>
      </c>
      <c r="AG851" s="254" t="s">
        <v>4183</v>
      </c>
      <c r="AH851" s="74" t="str">
        <f t="shared" si="178"/>
        <v>名称：&lt;br&gt;住所：&lt;br&gt;施設分類：&lt;br&gt;TEL：&lt;br&gt;：&lt;br&gt;：&lt;br&gt;：&lt;br&gt;</v>
      </c>
      <c r="AI851" s="255" t="s">
        <v>4184</v>
      </c>
      <c r="AJ851" s="253" t="str">
        <f t="shared" si="170"/>
        <v>FFFFFFFF</v>
      </c>
      <c r="AK851" s="253" t="s">
        <v>4185</v>
      </c>
      <c r="AL851" s="265">
        <f t="shared" si="171"/>
        <v>1</v>
      </c>
      <c r="AM851" s="253" t="s">
        <v>4186</v>
      </c>
      <c r="AN851" s="253" t="s">
        <v>4187</v>
      </c>
      <c r="AO851" s="254">
        <f t="shared" si="174"/>
        <v>0</v>
      </c>
      <c r="AP851" s="253" t="s">
        <v>4188</v>
      </c>
      <c r="AQ851" s="74">
        <f t="shared" si="179"/>
        <v>0</v>
      </c>
      <c r="AR851" s="254" t="s">
        <v>4189</v>
      </c>
      <c r="AS851" s="254" t="s">
        <v>4190</v>
      </c>
      <c r="AT851" s="265">
        <f t="shared" si="180"/>
        <v>0</v>
      </c>
      <c r="AU851" s="254" t="s">
        <v>4191</v>
      </c>
      <c r="AV851" s="265">
        <f t="shared" si="181"/>
        <v>0</v>
      </c>
      <c r="AW851" s="254" t="s">
        <v>4192</v>
      </c>
      <c r="AX851" s="254" t="s">
        <v>4193</v>
      </c>
      <c r="AY851" s="244" t="str">
        <f t="shared" si="175"/>
        <v/>
      </c>
    </row>
    <row r="852" spans="1:51">
      <c r="A852" s="198">
        <v>847</v>
      </c>
      <c r="B852" s="211"/>
      <c r="C852" s="4" t="str">
        <f t="shared" si="172"/>
        <v>名称：&lt;br&gt;住所：&lt;br&gt;施設分類：&lt;br&gt;TEL：&lt;br&gt;：&lt;br&gt;：&lt;br&gt;：&lt;br&gt;</v>
      </c>
      <c r="D852" s="211"/>
      <c r="E852" s="202"/>
      <c r="F852" s="202"/>
      <c r="G852" s="202"/>
      <c r="H852" s="202"/>
      <c r="I852" s="202"/>
      <c r="J852" s="202"/>
      <c r="K852" s="240"/>
      <c r="L852" s="240"/>
      <c r="M852" s="240"/>
      <c r="N852" s="240"/>
      <c r="O852" s="4"/>
      <c r="P852" s="246">
        <v>1</v>
      </c>
      <c r="Q852" s="246"/>
      <c r="R852" s="246" t="str">
        <f t="shared" si="169"/>
        <v>FFFFFFFF</v>
      </c>
      <c r="S852" s="202">
        <v>100</v>
      </c>
      <c r="T852" s="202">
        <v>100</v>
      </c>
      <c r="U852" s="202">
        <v>100</v>
      </c>
      <c r="V852" s="202">
        <v>100</v>
      </c>
      <c r="X852" s="242"/>
      <c r="Z852" s="239">
        <f t="shared" si="173"/>
        <v>1</v>
      </c>
      <c r="AA852" s="253" t="s">
        <v>4179</v>
      </c>
      <c r="AB852" s="265">
        <f t="shared" si="176"/>
        <v>0</v>
      </c>
      <c r="AC852" s="254" t="s">
        <v>4194</v>
      </c>
      <c r="AD852" s="254" t="s">
        <v>4181</v>
      </c>
      <c r="AE852" s="254">
        <f t="shared" si="177"/>
        <v>0</v>
      </c>
      <c r="AF852" s="254" t="s">
        <v>4182</v>
      </c>
      <c r="AG852" s="254" t="s">
        <v>4183</v>
      </c>
      <c r="AH852" s="74" t="str">
        <f t="shared" si="178"/>
        <v>名称：&lt;br&gt;住所：&lt;br&gt;施設分類：&lt;br&gt;TEL：&lt;br&gt;：&lt;br&gt;：&lt;br&gt;：&lt;br&gt;</v>
      </c>
      <c r="AI852" s="255" t="s">
        <v>4184</v>
      </c>
      <c r="AJ852" s="253" t="str">
        <f t="shared" si="170"/>
        <v>FFFFFFFF</v>
      </c>
      <c r="AK852" s="253" t="s">
        <v>4185</v>
      </c>
      <c r="AL852" s="265">
        <f t="shared" si="171"/>
        <v>1</v>
      </c>
      <c r="AM852" s="253" t="s">
        <v>4186</v>
      </c>
      <c r="AN852" s="253" t="s">
        <v>4187</v>
      </c>
      <c r="AO852" s="254">
        <f t="shared" si="174"/>
        <v>0</v>
      </c>
      <c r="AP852" s="253" t="s">
        <v>4188</v>
      </c>
      <c r="AQ852" s="74">
        <f t="shared" si="179"/>
        <v>0</v>
      </c>
      <c r="AR852" s="254" t="s">
        <v>4189</v>
      </c>
      <c r="AS852" s="254" t="s">
        <v>4190</v>
      </c>
      <c r="AT852" s="265">
        <f t="shared" si="180"/>
        <v>0</v>
      </c>
      <c r="AU852" s="254" t="s">
        <v>4191</v>
      </c>
      <c r="AV852" s="265">
        <f t="shared" si="181"/>
        <v>0</v>
      </c>
      <c r="AW852" s="254" t="s">
        <v>4192</v>
      </c>
      <c r="AX852" s="254" t="s">
        <v>4193</v>
      </c>
      <c r="AY852" s="244" t="str">
        <f t="shared" si="175"/>
        <v/>
      </c>
    </row>
    <row r="853" spans="1:51">
      <c r="A853" s="198">
        <v>848</v>
      </c>
      <c r="B853" s="264"/>
      <c r="C853" s="4" t="str">
        <f t="shared" si="172"/>
        <v>名称：&lt;br&gt;住所：&lt;br&gt;施設分類：&lt;br&gt;TEL：&lt;br&gt;：&lt;br&gt;：&lt;br&gt;：&lt;br&gt;</v>
      </c>
      <c r="D853" s="211"/>
      <c r="E853" s="202"/>
      <c r="F853" s="202"/>
      <c r="G853" s="202"/>
      <c r="H853" s="202"/>
      <c r="I853" s="202"/>
      <c r="J853" s="202"/>
      <c r="K853" s="240"/>
      <c r="L853" s="240"/>
      <c r="M853" s="240"/>
      <c r="N853" s="240"/>
      <c r="O853" s="4"/>
      <c r="P853" s="246">
        <v>1</v>
      </c>
      <c r="Q853" s="246"/>
      <c r="R853" s="246" t="str">
        <f t="shared" si="169"/>
        <v>FFFFFFFF</v>
      </c>
      <c r="S853" s="202">
        <v>100</v>
      </c>
      <c r="T853" s="202">
        <v>100</v>
      </c>
      <c r="U853" s="202">
        <v>100</v>
      </c>
      <c r="V853" s="202">
        <v>100</v>
      </c>
      <c r="X853" s="242"/>
      <c r="Z853" s="239">
        <f t="shared" si="173"/>
        <v>1</v>
      </c>
      <c r="AA853" s="253" t="s">
        <v>4179</v>
      </c>
      <c r="AB853" s="265">
        <f t="shared" si="176"/>
        <v>0</v>
      </c>
      <c r="AC853" s="254" t="s">
        <v>4194</v>
      </c>
      <c r="AD853" s="254" t="s">
        <v>4181</v>
      </c>
      <c r="AE853" s="254">
        <f t="shared" si="177"/>
        <v>0</v>
      </c>
      <c r="AF853" s="254" t="s">
        <v>4182</v>
      </c>
      <c r="AG853" s="254" t="s">
        <v>4183</v>
      </c>
      <c r="AH853" s="74" t="str">
        <f t="shared" si="178"/>
        <v>名称：&lt;br&gt;住所：&lt;br&gt;施設分類：&lt;br&gt;TEL：&lt;br&gt;：&lt;br&gt;：&lt;br&gt;：&lt;br&gt;</v>
      </c>
      <c r="AI853" s="255" t="s">
        <v>4184</v>
      </c>
      <c r="AJ853" s="253" t="str">
        <f t="shared" si="170"/>
        <v>FFFFFFFF</v>
      </c>
      <c r="AK853" s="253" t="s">
        <v>4185</v>
      </c>
      <c r="AL853" s="265">
        <f t="shared" si="171"/>
        <v>1</v>
      </c>
      <c r="AM853" s="253" t="s">
        <v>4186</v>
      </c>
      <c r="AN853" s="253" t="s">
        <v>4187</v>
      </c>
      <c r="AO853" s="254">
        <f t="shared" si="174"/>
        <v>0</v>
      </c>
      <c r="AP853" s="253" t="s">
        <v>4188</v>
      </c>
      <c r="AQ853" s="74">
        <f t="shared" si="179"/>
        <v>0</v>
      </c>
      <c r="AR853" s="254" t="s">
        <v>4189</v>
      </c>
      <c r="AS853" s="254" t="s">
        <v>4190</v>
      </c>
      <c r="AT853" s="265">
        <f t="shared" si="180"/>
        <v>0</v>
      </c>
      <c r="AU853" s="254" t="s">
        <v>4191</v>
      </c>
      <c r="AV853" s="265">
        <f t="shared" si="181"/>
        <v>0</v>
      </c>
      <c r="AW853" s="254" t="s">
        <v>4192</v>
      </c>
      <c r="AX853" s="254" t="s">
        <v>4193</v>
      </c>
      <c r="AY853" s="244" t="str">
        <f t="shared" si="175"/>
        <v/>
      </c>
    </row>
    <row r="854" spans="1:51">
      <c r="A854" s="198">
        <v>849</v>
      </c>
      <c r="B854" s="264"/>
      <c r="C854" s="4" t="str">
        <f t="shared" si="172"/>
        <v>名称：&lt;br&gt;住所：&lt;br&gt;施設分類：&lt;br&gt;TEL：&lt;br&gt;：&lt;br&gt;：&lt;br&gt;：&lt;br&gt;</v>
      </c>
      <c r="D854" s="211"/>
      <c r="E854" s="202"/>
      <c r="F854" s="202"/>
      <c r="G854" s="202"/>
      <c r="H854" s="202"/>
      <c r="I854" s="202"/>
      <c r="J854" s="202"/>
      <c r="K854" s="240"/>
      <c r="L854" s="240"/>
      <c r="M854" s="240"/>
      <c r="N854" s="240"/>
      <c r="O854" s="4"/>
      <c r="P854" s="246">
        <v>1</v>
      </c>
      <c r="Q854" s="246"/>
      <c r="R854" s="246" t="str">
        <f t="shared" si="169"/>
        <v>FFFFFFFF</v>
      </c>
      <c r="S854" s="202">
        <v>100</v>
      </c>
      <c r="T854" s="202">
        <v>100</v>
      </c>
      <c r="U854" s="202">
        <v>100</v>
      </c>
      <c r="V854" s="202">
        <v>100</v>
      </c>
      <c r="X854" s="242"/>
      <c r="Z854" s="239">
        <f t="shared" si="173"/>
        <v>1</v>
      </c>
      <c r="AA854" s="253" t="s">
        <v>4179</v>
      </c>
      <c r="AB854" s="265">
        <f t="shared" si="176"/>
        <v>0</v>
      </c>
      <c r="AC854" s="254" t="s">
        <v>4194</v>
      </c>
      <c r="AD854" s="254" t="s">
        <v>4181</v>
      </c>
      <c r="AE854" s="254">
        <f t="shared" si="177"/>
        <v>0</v>
      </c>
      <c r="AF854" s="254" t="s">
        <v>4182</v>
      </c>
      <c r="AG854" s="254" t="s">
        <v>4183</v>
      </c>
      <c r="AH854" s="74" t="str">
        <f t="shared" si="178"/>
        <v>名称：&lt;br&gt;住所：&lt;br&gt;施設分類：&lt;br&gt;TEL：&lt;br&gt;：&lt;br&gt;：&lt;br&gt;：&lt;br&gt;</v>
      </c>
      <c r="AI854" s="255" t="s">
        <v>4184</v>
      </c>
      <c r="AJ854" s="253" t="str">
        <f t="shared" si="170"/>
        <v>FFFFFFFF</v>
      </c>
      <c r="AK854" s="253" t="s">
        <v>4185</v>
      </c>
      <c r="AL854" s="265">
        <f t="shared" si="171"/>
        <v>1</v>
      </c>
      <c r="AM854" s="253" t="s">
        <v>4186</v>
      </c>
      <c r="AN854" s="253" t="s">
        <v>4187</v>
      </c>
      <c r="AO854" s="254">
        <f t="shared" si="174"/>
        <v>0</v>
      </c>
      <c r="AP854" s="253" t="s">
        <v>4188</v>
      </c>
      <c r="AQ854" s="74">
        <f t="shared" si="179"/>
        <v>0</v>
      </c>
      <c r="AR854" s="254" t="s">
        <v>4189</v>
      </c>
      <c r="AS854" s="254" t="s">
        <v>4190</v>
      </c>
      <c r="AT854" s="265">
        <f t="shared" si="180"/>
        <v>0</v>
      </c>
      <c r="AU854" s="254" t="s">
        <v>4191</v>
      </c>
      <c r="AV854" s="265">
        <f t="shared" si="181"/>
        <v>0</v>
      </c>
      <c r="AW854" s="254" t="s">
        <v>4192</v>
      </c>
      <c r="AX854" s="254" t="s">
        <v>4193</v>
      </c>
      <c r="AY854" s="244" t="str">
        <f t="shared" si="175"/>
        <v/>
      </c>
    </row>
    <row r="855" spans="1:51">
      <c r="A855" s="198">
        <v>850</v>
      </c>
      <c r="B855" s="211"/>
      <c r="C855" s="4" t="str">
        <f t="shared" si="172"/>
        <v>名称：&lt;br&gt;住所：&lt;br&gt;施設分類：&lt;br&gt;TEL：&lt;br&gt;：&lt;br&gt;：&lt;br&gt;：&lt;br&gt;</v>
      </c>
      <c r="D855" s="211"/>
      <c r="E855" s="245"/>
      <c r="F855" s="202"/>
      <c r="G855" s="202"/>
      <c r="H855" s="202"/>
      <c r="I855" s="245"/>
      <c r="J855" s="245"/>
      <c r="K855" s="240"/>
      <c r="L855" s="240"/>
      <c r="M855" s="240"/>
      <c r="N855" s="240"/>
      <c r="O855" s="4"/>
      <c r="P855" s="246">
        <v>1</v>
      </c>
      <c r="Q855" s="246"/>
      <c r="R855" s="246" t="str">
        <f t="shared" si="169"/>
        <v>FFFFFFFF</v>
      </c>
      <c r="S855" s="202">
        <v>100</v>
      </c>
      <c r="T855" s="202">
        <v>100</v>
      </c>
      <c r="U855" s="202">
        <v>100</v>
      </c>
      <c r="V855" s="202">
        <v>100</v>
      </c>
      <c r="X855" s="242"/>
      <c r="Z855" s="239">
        <f t="shared" si="173"/>
        <v>1</v>
      </c>
      <c r="AA855" s="253" t="s">
        <v>4179</v>
      </c>
      <c r="AB855" s="265">
        <f t="shared" si="176"/>
        <v>0</v>
      </c>
      <c r="AC855" s="254" t="s">
        <v>4194</v>
      </c>
      <c r="AD855" s="254" t="s">
        <v>4181</v>
      </c>
      <c r="AE855" s="254">
        <f t="shared" si="177"/>
        <v>0</v>
      </c>
      <c r="AF855" s="254" t="s">
        <v>4182</v>
      </c>
      <c r="AG855" s="254" t="s">
        <v>4183</v>
      </c>
      <c r="AH855" s="74" t="str">
        <f t="shared" si="178"/>
        <v>名称：&lt;br&gt;住所：&lt;br&gt;施設分類：&lt;br&gt;TEL：&lt;br&gt;：&lt;br&gt;：&lt;br&gt;：&lt;br&gt;</v>
      </c>
      <c r="AI855" s="255" t="s">
        <v>4184</v>
      </c>
      <c r="AJ855" s="253" t="str">
        <f t="shared" si="170"/>
        <v>FFFFFFFF</v>
      </c>
      <c r="AK855" s="253" t="s">
        <v>4185</v>
      </c>
      <c r="AL855" s="265">
        <f t="shared" si="171"/>
        <v>1</v>
      </c>
      <c r="AM855" s="253" t="s">
        <v>4186</v>
      </c>
      <c r="AN855" s="253" t="s">
        <v>4187</v>
      </c>
      <c r="AO855" s="254">
        <f t="shared" si="174"/>
        <v>0</v>
      </c>
      <c r="AP855" s="253" t="s">
        <v>4188</v>
      </c>
      <c r="AQ855" s="74">
        <f t="shared" si="179"/>
        <v>0</v>
      </c>
      <c r="AR855" s="254" t="s">
        <v>4189</v>
      </c>
      <c r="AS855" s="254" t="s">
        <v>4190</v>
      </c>
      <c r="AT855" s="265">
        <f t="shared" si="180"/>
        <v>0</v>
      </c>
      <c r="AU855" s="254" t="s">
        <v>4191</v>
      </c>
      <c r="AV855" s="265">
        <f t="shared" si="181"/>
        <v>0</v>
      </c>
      <c r="AW855" s="254" t="s">
        <v>4192</v>
      </c>
      <c r="AX855" s="254" t="s">
        <v>4193</v>
      </c>
      <c r="AY855" s="244" t="str">
        <f t="shared" si="175"/>
        <v/>
      </c>
    </row>
    <row r="856" spans="1:51">
      <c r="A856" s="198">
        <v>851</v>
      </c>
      <c r="B856" s="211"/>
      <c r="C856" s="4" t="str">
        <f t="shared" si="172"/>
        <v>名称：&lt;br&gt;住所：&lt;br&gt;施設分類：&lt;br&gt;TEL：&lt;br&gt;：&lt;br&gt;：&lt;br&gt;：&lt;br&gt;</v>
      </c>
      <c r="D856" s="211"/>
      <c r="E856" s="245"/>
      <c r="F856" s="202"/>
      <c r="G856" s="202"/>
      <c r="H856" s="202"/>
      <c r="I856" s="245"/>
      <c r="J856" s="245"/>
      <c r="K856" s="240"/>
      <c r="L856" s="240"/>
      <c r="M856" s="240"/>
      <c r="N856" s="240"/>
      <c r="O856" s="4"/>
      <c r="P856" s="246">
        <v>1</v>
      </c>
      <c r="Q856" s="246"/>
      <c r="R856" s="246" t="str">
        <f t="shared" si="169"/>
        <v>FFFFFFFF</v>
      </c>
      <c r="S856" s="202">
        <v>100</v>
      </c>
      <c r="T856" s="202">
        <v>100</v>
      </c>
      <c r="U856" s="202">
        <v>100</v>
      </c>
      <c r="V856" s="202">
        <v>100</v>
      </c>
      <c r="X856" s="242"/>
      <c r="Z856" s="239">
        <f t="shared" si="173"/>
        <v>1</v>
      </c>
      <c r="AA856" s="253" t="s">
        <v>4179</v>
      </c>
      <c r="AB856" s="265">
        <f t="shared" si="176"/>
        <v>0</v>
      </c>
      <c r="AC856" s="254" t="s">
        <v>4194</v>
      </c>
      <c r="AD856" s="254" t="s">
        <v>4181</v>
      </c>
      <c r="AE856" s="254">
        <f t="shared" si="177"/>
        <v>0</v>
      </c>
      <c r="AF856" s="254" t="s">
        <v>4182</v>
      </c>
      <c r="AG856" s="254" t="s">
        <v>4183</v>
      </c>
      <c r="AH856" s="74" t="str">
        <f t="shared" si="178"/>
        <v>名称：&lt;br&gt;住所：&lt;br&gt;施設分類：&lt;br&gt;TEL：&lt;br&gt;：&lt;br&gt;：&lt;br&gt;：&lt;br&gt;</v>
      </c>
      <c r="AI856" s="255" t="s">
        <v>4184</v>
      </c>
      <c r="AJ856" s="253" t="str">
        <f t="shared" si="170"/>
        <v>FFFFFFFF</v>
      </c>
      <c r="AK856" s="253" t="s">
        <v>4185</v>
      </c>
      <c r="AL856" s="265">
        <f t="shared" si="171"/>
        <v>1</v>
      </c>
      <c r="AM856" s="253" t="s">
        <v>4186</v>
      </c>
      <c r="AN856" s="253" t="s">
        <v>4187</v>
      </c>
      <c r="AO856" s="254">
        <f t="shared" si="174"/>
        <v>0</v>
      </c>
      <c r="AP856" s="253" t="s">
        <v>4188</v>
      </c>
      <c r="AQ856" s="74">
        <f t="shared" si="179"/>
        <v>0</v>
      </c>
      <c r="AR856" s="254" t="s">
        <v>4189</v>
      </c>
      <c r="AS856" s="254" t="s">
        <v>4190</v>
      </c>
      <c r="AT856" s="265">
        <f t="shared" si="180"/>
        <v>0</v>
      </c>
      <c r="AU856" s="254" t="s">
        <v>4191</v>
      </c>
      <c r="AV856" s="265">
        <f t="shared" si="181"/>
        <v>0</v>
      </c>
      <c r="AW856" s="254" t="s">
        <v>4192</v>
      </c>
      <c r="AX856" s="254" t="s">
        <v>4193</v>
      </c>
      <c r="AY856" s="244" t="str">
        <f t="shared" si="175"/>
        <v/>
      </c>
    </row>
    <row r="857" spans="1:51">
      <c r="A857" s="198">
        <v>852</v>
      </c>
      <c r="B857" s="211"/>
      <c r="C857" s="4" t="str">
        <f t="shared" si="172"/>
        <v>名称：&lt;br&gt;住所：&lt;br&gt;施設分類：&lt;br&gt;TEL：&lt;br&gt;：&lt;br&gt;：&lt;br&gt;：&lt;br&gt;</v>
      </c>
      <c r="D857" s="211"/>
      <c r="E857" s="202"/>
      <c r="F857" s="202"/>
      <c r="G857" s="202"/>
      <c r="H857" s="202"/>
      <c r="I857" s="202"/>
      <c r="J857" s="202"/>
      <c r="K857" s="240"/>
      <c r="L857" s="240"/>
      <c r="M857" s="240"/>
      <c r="N857" s="240"/>
      <c r="O857" s="4"/>
      <c r="P857" s="246">
        <v>1</v>
      </c>
      <c r="Q857" s="246"/>
      <c r="R857" s="246" t="str">
        <f t="shared" si="169"/>
        <v>FFFFFFFF</v>
      </c>
      <c r="S857" s="202">
        <v>100</v>
      </c>
      <c r="T857" s="202">
        <v>100</v>
      </c>
      <c r="U857" s="202">
        <v>100</v>
      </c>
      <c r="V857" s="202">
        <v>100</v>
      </c>
      <c r="X857" s="242"/>
      <c r="Z857" s="239">
        <f t="shared" si="173"/>
        <v>1</v>
      </c>
      <c r="AA857" s="253" t="s">
        <v>4179</v>
      </c>
      <c r="AB857" s="265">
        <f t="shared" si="176"/>
        <v>0</v>
      </c>
      <c r="AC857" s="254" t="s">
        <v>4194</v>
      </c>
      <c r="AD857" s="254" t="s">
        <v>4181</v>
      </c>
      <c r="AE857" s="254">
        <f t="shared" si="177"/>
        <v>0</v>
      </c>
      <c r="AF857" s="254" t="s">
        <v>4182</v>
      </c>
      <c r="AG857" s="254" t="s">
        <v>4183</v>
      </c>
      <c r="AH857" s="74" t="str">
        <f t="shared" si="178"/>
        <v>名称：&lt;br&gt;住所：&lt;br&gt;施設分類：&lt;br&gt;TEL：&lt;br&gt;：&lt;br&gt;：&lt;br&gt;：&lt;br&gt;</v>
      </c>
      <c r="AI857" s="255" t="s">
        <v>4184</v>
      </c>
      <c r="AJ857" s="253" t="str">
        <f t="shared" si="170"/>
        <v>FFFFFFFF</v>
      </c>
      <c r="AK857" s="253" t="s">
        <v>4185</v>
      </c>
      <c r="AL857" s="265">
        <f t="shared" si="171"/>
        <v>1</v>
      </c>
      <c r="AM857" s="253" t="s">
        <v>4186</v>
      </c>
      <c r="AN857" s="253" t="s">
        <v>4187</v>
      </c>
      <c r="AO857" s="254">
        <f t="shared" si="174"/>
        <v>0</v>
      </c>
      <c r="AP857" s="253" t="s">
        <v>4188</v>
      </c>
      <c r="AQ857" s="74">
        <f t="shared" si="179"/>
        <v>0</v>
      </c>
      <c r="AR857" s="254" t="s">
        <v>4189</v>
      </c>
      <c r="AS857" s="254" t="s">
        <v>4190</v>
      </c>
      <c r="AT857" s="265">
        <f t="shared" si="180"/>
        <v>0</v>
      </c>
      <c r="AU857" s="254" t="s">
        <v>4191</v>
      </c>
      <c r="AV857" s="265">
        <f t="shared" si="181"/>
        <v>0</v>
      </c>
      <c r="AW857" s="254" t="s">
        <v>4192</v>
      </c>
      <c r="AX857" s="254" t="s">
        <v>4193</v>
      </c>
      <c r="AY857" s="244" t="str">
        <f t="shared" si="175"/>
        <v/>
      </c>
    </row>
    <row r="858" spans="1:51">
      <c r="A858" s="198">
        <v>853</v>
      </c>
      <c r="B858" s="211"/>
      <c r="C858" s="4" t="str">
        <f t="shared" si="172"/>
        <v>名称：&lt;br&gt;住所：&lt;br&gt;施設分類：&lt;br&gt;TEL：&lt;br&gt;：&lt;br&gt;：&lt;br&gt;：&lt;br&gt;</v>
      </c>
      <c r="D858" s="211"/>
      <c r="E858" s="202"/>
      <c r="F858" s="202"/>
      <c r="G858" s="202"/>
      <c r="H858" s="202"/>
      <c r="I858" s="202"/>
      <c r="J858" s="202"/>
      <c r="K858" s="240"/>
      <c r="L858" s="240"/>
      <c r="M858" s="240"/>
      <c r="N858" s="240"/>
      <c r="O858" s="4"/>
      <c r="P858" s="246">
        <v>1</v>
      </c>
      <c r="Q858" s="246"/>
      <c r="R858" s="246" t="str">
        <f t="shared" si="169"/>
        <v>FFFFFFFF</v>
      </c>
      <c r="S858" s="202">
        <v>100</v>
      </c>
      <c r="T858" s="202">
        <v>100</v>
      </c>
      <c r="U858" s="202">
        <v>100</v>
      </c>
      <c r="V858" s="202">
        <v>100</v>
      </c>
      <c r="X858" s="242"/>
      <c r="Z858" s="239">
        <f t="shared" si="173"/>
        <v>1</v>
      </c>
      <c r="AA858" s="253" t="s">
        <v>4179</v>
      </c>
      <c r="AB858" s="265">
        <f t="shared" si="176"/>
        <v>0</v>
      </c>
      <c r="AC858" s="254" t="s">
        <v>4194</v>
      </c>
      <c r="AD858" s="254" t="s">
        <v>4181</v>
      </c>
      <c r="AE858" s="254">
        <f t="shared" si="177"/>
        <v>0</v>
      </c>
      <c r="AF858" s="254" t="s">
        <v>4182</v>
      </c>
      <c r="AG858" s="254" t="s">
        <v>4183</v>
      </c>
      <c r="AH858" s="74" t="str">
        <f t="shared" si="178"/>
        <v>名称：&lt;br&gt;住所：&lt;br&gt;施設分類：&lt;br&gt;TEL：&lt;br&gt;：&lt;br&gt;：&lt;br&gt;：&lt;br&gt;</v>
      </c>
      <c r="AI858" s="255" t="s">
        <v>4184</v>
      </c>
      <c r="AJ858" s="253" t="str">
        <f t="shared" si="170"/>
        <v>FFFFFFFF</v>
      </c>
      <c r="AK858" s="253" t="s">
        <v>4185</v>
      </c>
      <c r="AL858" s="265">
        <f t="shared" si="171"/>
        <v>1</v>
      </c>
      <c r="AM858" s="253" t="s">
        <v>4186</v>
      </c>
      <c r="AN858" s="253" t="s">
        <v>4187</v>
      </c>
      <c r="AO858" s="254">
        <f t="shared" si="174"/>
        <v>0</v>
      </c>
      <c r="AP858" s="253" t="s">
        <v>4188</v>
      </c>
      <c r="AQ858" s="74">
        <f t="shared" si="179"/>
        <v>0</v>
      </c>
      <c r="AR858" s="254" t="s">
        <v>4189</v>
      </c>
      <c r="AS858" s="254" t="s">
        <v>4190</v>
      </c>
      <c r="AT858" s="265">
        <f t="shared" si="180"/>
        <v>0</v>
      </c>
      <c r="AU858" s="254" t="s">
        <v>4191</v>
      </c>
      <c r="AV858" s="265">
        <f t="shared" si="181"/>
        <v>0</v>
      </c>
      <c r="AW858" s="254" t="s">
        <v>4192</v>
      </c>
      <c r="AX858" s="254" t="s">
        <v>4193</v>
      </c>
      <c r="AY858" s="244" t="str">
        <f t="shared" si="175"/>
        <v/>
      </c>
    </row>
    <row r="859" spans="1:51">
      <c r="A859" s="198">
        <v>854</v>
      </c>
      <c r="B859" s="211"/>
      <c r="C859" s="4" t="str">
        <f t="shared" si="172"/>
        <v>名称：&lt;br&gt;住所：&lt;br&gt;施設分類：&lt;br&gt;TEL：&lt;br&gt;：&lt;br&gt;：&lt;br&gt;：&lt;br&gt;</v>
      </c>
      <c r="D859" s="211"/>
      <c r="E859" s="202"/>
      <c r="F859" s="202"/>
      <c r="G859" s="202"/>
      <c r="H859" s="202"/>
      <c r="I859" s="202"/>
      <c r="J859" s="202"/>
      <c r="K859" s="240"/>
      <c r="L859" s="240"/>
      <c r="M859" s="240"/>
      <c r="N859" s="240"/>
      <c r="O859" s="4"/>
      <c r="P859" s="246">
        <v>1</v>
      </c>
      <c r="Q859" s="246"/>
      <c r="R859" s="246" t="str">
        <f t="shared" si="169"/>
        <v>FFFFFFFF</v>
      </c>
      <c r="S859" s="202">
        <v>100</v>
      </c>
      <c r="T859" s="202">
        <v>100</v>
      </c>
      <c r="U859" s="202">
        <v>100</v>
      </c>
      <c r="V859" s="202">
        <v>100</v>
      </c>
      <c r="X859" s="242"/>
      <c r="Z859" s="239">
        <f t="shared" si="173"/>
        <v>1</v>
      </c>
      <c r="AA859" s="253" t="s">
        <v>4179</v>
      </c>
      <c r="AB859" s="265">
        <f t="shared" si="176"/>
        <v>0</v>
      </c>
      <c r="AC859" s="254" t="s">
        <v>4194</v>
      </c>
      <c r="AD859" s="254" t="s">
        <v>4181</v>
      </c>
      <c r="AE859" s="254">
        <f t="shared" si="177"/>
        <v>0</v>
      </c>
      <c r="AF859" s="254" t="s">
        <v>4182</v>
      </c>
      <c r="AG859" s="254" t="s">
        <v>4183</v>
      </c>
      <c r="AH859" s="74" t="str">
        <f t="shared" si="178"/>
        <v>名称：&lt;br&gt;住所：&lt;br&gt;施設分類：&lt;br&gt;TEL：&lt;br&gt;：&lt;br&gt;：&lt;br&gt;：&lt;br&gt;</v>
      </c>
      <c r="AI859" s="255" t="s">
        <v>4184</v>
      </c>
      <c r="AJ859" s="253" t="str">
        <f t="shared" si="170"/>
        <v>FFFFFFFF</v>
      </c>
      <c r="AK859" s="253" t="s">
        <v>4185</v>
      </c>
      <c r="AL859" s="265">
        <f t="shared" si="171"/>
        <v>1</v>
      </c>
      <c r="AM859" s="253" t="s">
        <v>4186</v>
      </c>
      <c r="AN859" s="253" t="s">
        <v>4187</v>
      </c>
      <c r="AO859" s="254">
        <f t="shared" si="174"/>
        <v>0</v>
      </c>
      <c r="AP859" s="253" t="s">
        <v>4188</v>
      </c>
      <c r="AQ859" s="74">
        <f t="shared" si="179"/>
        <v>0</v>
      </c>
      <c r="AR859" s="254" t="s">
        <v>4189</v>
      </c>
      <c r="AS859" s="254" t="s">
        <v>4190</v>
      </c>
      <c r="AT859" s="265">
        <f t="shared" si="180"/>
        <v>0</v>
      </c>
      <c r="AU859" s="254" t="s">
        <v>4191</v>
      </c>
      <c r="AV859" s="265">
        <f t="shared" si="181"/>
        <v>0</v>
      </c>
      <c r="AW859" s="254" t="s">
        <v>4192</v>
      </c>
      <c r="AX859" s="254" t="s">
        <v>4193</v>
      </c>
      <c r="AY859" s="244" t="str">
        <f t="shared" si="175"/>
        <v/>
      </c>
    </row>
    <row r="860" spans="1:51">
      <c r="A860" s="198">
        <v>855</v>
      </c>
      <c r="B860" s="211"/>
      <c r="C860" s="4" t="str">
        <f t="shared" si="172"/>
        <v>名称：&lt;br&gt;住所：&lt;br&gt;施設分類：&lt;br&gt;TEL：&lt;br&gt;：&lt;br&gt;：&lt;br&gt;：&lt;br&gt;</v>
      </c>
      <c r="D860" s="211"/>
      <c r="E860" s="202"/>
      <c r="F860" s="202"/>
      <c r="G860" s="202"/>
      <c r="H860" s="202"/>
      <c r="I860" s="202"/>
      <c r="J860" s="202"/>
      <c r="K860" s="240"/>
      <c r="L860" s="240"/>
      <c r="M860" s="240"/>
      <c r="N860" s="240"/>
      <c r="O860" s="4"/>
      <c r="P860" s="246">
        <v>1</v>
      </c>
      <c r="Q860" s="246"/>
      <c r="R860" s="246" t="str">
        <f t="shared" si="169"/>
        <v>FFFFFFFF</v>
      </c>
      <c r="S860" s="202">
        <v>100</v>
      </c>
      <c r="T860" s="202">
        <v>100</v>
      </c>
      <c r="U860" s="202">
        <v>100</v>
      </c>
      <c r="V860" s="202">
        <v>100</v>
      </c>
      <c r="X860" s="242"/>
      <c r="Z860" s="239">
        <f t="shared" si="173"/>
        <v>1</v>
      </c>
      <c r="AA860" s="253" t="s">
        <v>4179</v>
      </c>
      <c r="AB860" s="265">
        <f t="shared" si="176"/>
        <v>0</v>
      </c>
      <c r="AC860" s="254" t="s">
        <v>4194</v>
      </c>
      <c r="AD860" s="254" t="s">
        <v>4181</v>
      </c>
      <c r="AE860" s="254">
        <f t="shared" si="177"/>
        <v>0</v>
      </c>
      <c r="AF860" s="254" t="s">
        <v>4182</v>
      </c>
      <c r="AG860" s="254" t="s">
        <v>4183</v>
      </c>
      <c r="AH860" s="74" t="str">
        <f t="shared" si="178"/>
        <v>名称：&lt;br&gt;住所：&lt;br&gt;施設分類：&lt;br&gt;TEL：&lt;br&gt;：&lt;br&gt;：&lt;br&gt;：&lt;br&gt;</v>
      </c>
      <c r="AI860" s="255" t="s">
        <v>4184</v>
      </c>
      <c r="AJ860" s="253" t="str">
        <f t="shared" si="170"/>
        <v>FFFFFFFF</v>
      </c>
      <c r="AK860" s="253" t="s">
        <v>4185</v>
      </c>
      <c r="AL860" s="265">
        <f t="shared" si="171"/>
        <v>1</v>
      </c>
      <c r="AM860" s="253" t="s">
        <v>4186</v>
      </c>
      <c r="AN860" s="253" t="s">
        <v>4187</v>
      </c>
      <c r="AO860" s="254">
        <f t="shared" si="174"/>
        <v>0</v>
      </c>
      <c r="AP860" s="253" t="s">
        <v>4188</v>
      </c>
      <c r="AQ860" s="74">
        <f t="shared" si="179"/>
        <v>0</v>
      </c>
      <c r="AR860" s="254" t="s">
        <v>4189</v>
      </c>
      <c r="AS860" s="254" t="s">
        <v>4190</v>
      </c>
      <c r="AT860" s="265">
        <f t="shared" si="180"/>
        <v>0</v>
      </c>
      <c r="AU860" s="254" t="s">
        <v>4191</v>
      </c>
      <c r="AV860" s="265">
        <f t="shared" si="181"/>
        <v>0</v>
      </c>
      <c r="AW860" s="254" t="s">
        <v>4192</v>
      </c>
      <c r="AX860" s="254" t="s">
        <v>4193</v>
      </c>
      <c r="AY860" s="244" t="str">
        <f t="shared" si="175"/>
        <v/>
      </c>
    </row>
    <row r="861" spans="1:51">
      <c r="A861" s="198">
        <v>856</v>
      </c>
      <c r="B861" s="211"/>
      <c r="C861" s="4" t="str">
        <f t="shared" si="172"/>
        <v>名称：&lt;br&gt;住所：&lt;br&gt;施設分類：&lt;br&gt;TEL：&lt;br&gt;：&lt;br&gt;：&lt;br&gt;：&lt;br&gt;</v>
      </c>
      <c r="D861" s="211"/>
      <c r="E861" s="202"/>
      <c r="F861" s="202"/>
      <c r="G861" s="202"/>
      <c r="H861" s="202"/>
      <c r="I861" s="202"/>
      <c r="J861" s="202"/>
      <c r="K861" s="240"/>
      <c r="L861" s="240"/>
      <c r="M861" s="240"/>
      <c r="N861" s="240"/>
      <c r="O861" s="4"/>
      <c r="P861" s="246">
        <v>1</v>
      </c>
      <c r="Q861" s="246"/>
      <c r="R861" s="246" t="str">
        <f t="shared" si="169"/>
        <v>FFFFFFFF</v>
      </c>
      <c r="S861" s="202">
        <v>100</v>
      </c>
      <c r="T861" s="202">
        <v>100</v>
      </c>
      <c r="U861" s="202">
        <v>100</v>
      </c>
      <c r="V861" s="202">
        <v>100</v>
      </c>
      <c r="X861" s="242"/>
      <c r="Z861" s="239">
        <f t="shared" si="173"/>
        <v>1</v>
      </c>
      <c r="AA861" s="253" t="s">
        <v>4179</v>
      </c>
      <c r="AB861" s="265">
        <f t="shared" si="176"/>
        <v>0</v>
      </c>
      <c r="AC861" s="254" t="s">
        <v>4194</v>
      </c>
      <c r="AD861" s="254" t="s">
        <v>4181</v>
      </c>
      <c r="AE861" s="254">
        <f t="shared" si="177"/>
        <v>0</v>
      </c>
      <c r="AF861" s="254" t="s">
        <v>4182</v>
      </c>
      <c r="AG861" s="254" t="s">
        <v>4183</v>
      </c>
      <c r="AH861" s="74" t="str">
        <f t="shared" si="178"/>
        <v>名称：&lt;br&gt;住所：&lt;br&gt;施設分類：&lt;br&gt;TEL：&lt;br&gt;：&lt;br&gt;：&lt;br&gt;：&lt;br&gt;</v>
      </c>
      <c r="AI861" s="255" t="s">
        <v>4184</v>
      </c>
      <c r="AJ861" s="253" t="str">
        <f t="shared" si="170"/>
        <v>FFFFFFFF</v>
      </c>
      <c r="AK861" s="253" t="s">
        <v>4185</v>
      </c>
      <c r="AL861" s="265">
        <f t="shared" si="171"/>
        <v>1</v>
      </c>
      <c r="AM861" s="253" t="s">
        <v>4186</v>
      </c>
      <c r="AN861" s="253" t="s">
        <v>4187</v>
      </c>
      <c r="AO861" s="254">
        <f t="shared" si="174"/>
        <v>0</v>
      </c>
      <c r="AP861" s="253" t="s">
        <v>4188</v>
      </c>
      <c r="AQ861" s="74">
        <f t="shared" si="179"/>
        <v>0</v>
      </c>
      <c r="AR861" s="254" t="s">
        <v>4189</v>
      </c>
      <c r="AS861" s="254" t="s">
        <v>4190</v>
      </c>
      <c r="AT861" s="265">
        <f t="shared" si="180"/>
        <v>0</v>
      </c>
      <c r="AU861" s="254" t="s">
        <v>4191</v>
      </c>
      <c r="AV861" s="265">
        <f t="shared" si="181"/>
        <v>0</v>
      </c>
      <c r="AW861" s="254" t="s">
        <v>4192</v>
      </c>
      <c r="AX861" s="254" t="s">
        <v>4193</v>
      </c>
      <c r="AY861" s="244" t="str">
        <f t="shared" si="175"/>
        <v/>
      </c>
    </row>
    <row r="862" spans="1:51">
      <c r="A862" s="198">
        <v>857</v>
      </c>
      <c r="B862" s="211"/>
      <c r="C862" s="4" t="str">
        <f t="shared" si="172"/>
        <v>名称：&lt;br&gt;住所：&lt;br&gt;施設分類：&lt;br&gt;TEL：&lt;br&gt;：&lt;br&gt;：&lt;br&gt;：&lt;br&gt;</v>
      </c>
      <c r="D862" s="211"/>
      <c r="E862" s="245"/>
      <c r="F862" s="202"/>
      <c r="G862" s="202"/>
      <c r="H862" s="202"/>
      <c r="I862" s="245"/>
      <c r="J862" s="245"/>
      <c r="K862" s="240"/>
      <c r="L862" s="240"/>
      <c r="M862" s="240"/>
      <c r="N862" s="240"/>
      <c r="O862" s="4"/>
      <c r="P862" s="246">
        <v>1</v>
      </c>
      <c r="Q862" s="246"/>
      <c r="R862" s="246" t="str">
        <f t="shared" si="169"/>
        <v>FFFFFFFF</v>
      </c>
      <c r="S862" s="202">
        <v>100</v>
      </c>
      <c r="T862" s="202">
        <v>100</v>
      </c>
      <c r="U862" s="202">
        <v>100</v>
      </c>
      <c r="V862" s="202">
        <v>100</v>
      </c>
      <c r="X862" s="242"/>
      <c r="Z862" s="239">
        <f t="shared" si="173"/>
        <v>1</v>
      </c>
      <c r="AA862" s="253" t="s">
        <v>4179</v>
      </c>
      <c r="AB862" s="265">
        <f t="shared" si="176"/>
        <v>0</v>
      </c>
      <c r="AC862" s="254" t="s">
        <v>4194</v>
      </c>
      <c r="AD862" s="254" t="s">
        <v>4181</v>
      </c>
      <c r="AE862" s="254">
        <f t="shared" si="177"/>
        <v>0</v>
      </c>
      <c r="AF862" s="254" t="s">
        <v>4182</v>
      </c>
      <c r="AG862" s="254" t="s">
        <v>4183</v>
      </c>
      <c r="AH862" s="74" t="str">
        <f t="shared" si="178"/>
        <v>名称：&lt;br&gt;住所：&lt;br&gt;施設分類：&lt;br&gt;TEL：&lt;br&gt;：&lt;br&gt;：&lt;br&gt;：&lt;br&gt;</v>
      </c>
      <c r="AI862" s="255" t="s">
        <v>4184</v>
      </c>
      <c r="AJ862" s="253" t="str">
        <f t="shared" si="170"/>
        <v>FFFFFFFF</v>
      </c>
      <c r="AK862" s="253" t="s">
        <v>4185</v>
      </c>
      <c r="AL862" s="265">
        <f t="shared" si="171"/>
        <v>1</v>
      </c>
      <c r="AM862" s="253" t="s">
        <v>4186</v>
      </c>
      <c r="AN862" s="253" t="s">
        <v>4187</v>
      </c>
      <c r="AO862" s="254">
        <f t="shared" si="174"/>
        <v>0</v>
      </c>
      <c r="AP862" s="253" t="s">
        <v>4188</v>
      </c>
      <c r="AQ862" s="74">
        <f t="shared" si="179"/>
        <v>0</v>
      </c>
      <c r="AR862" s="254" t="s">
        <v>4189</v>
      </c>
      <c r="AS862" s="254" t="s">
        <v>4190</v>
      </c>
      <c r="AT862" s="265">
        <f t="shared" si="180"/>
        <v>0</v>
      </c>
      <c r="AU862" s="254" t="s">
        <v>4191</v>
      </c>
      <c r="AV862" s="265">
        <f t="shared" si="181"/>
        <v>0</v>
      </c>
      <c r="AW862" s="254" t="s">
        <v>4192</v>
      </c>
      <c r="AX862" s="254" t="s">
        <v>4193</v>
      </c>
      <c r="AY862" s="244" t="str">
        <f t="shared" si="175"/>
        <v/>
      </c>
    </row>
    <row r="863" spans="1:51">
      <c r="A863" s="198">
        <v>858</v>
      </c>
      <c r="B863" s="211"/>
      <c r="C863" s="4" t="str">
        <f t="shared" si="172"/>
        <v>名称：&lt;br&gt;住所：&lt;br&gt;施設分類：&lt;br&gt;TEL：&lt;br&gt;：&lt;br&gt;：&lt;br&gt;：&lt;br&gt;</v>
      </c>
      <c r="D863" s="211"/>
      <c r="E863" s="245"/>
      <c r="F863" s="202"/>
      <c r="G863" s="202"/>
      <c r="H863" s="202"/>
      <c r="I863" s="245"/>
      <c r="J863" s="245"/>
      <c r="K863" s="240"/>
      <c r="L863" s="240"/>
      <c r="M863" s="240"/>
      <c r="N863" s="240"/>
      <c r="O863" s="4"/>
      <c r="P863" s="246">
        <v>1</v>
      </c>
      <c r="Q863" s="246"/>
      <c r="R863" s="246" t="str">
        <f t="shared" si="169"/>
        <v>FFFFFFFF</v>
      </c>
      <c r="S863" s="202">
        <v>100</v>
      </c>
      <c r="T863" s="202">
        <v>100</v>
      </c>
      <c r="U863" s="202">
        <v>100</v>
      </c>
      <c r="V863" s="202">
        <v>100</v>
      </c>
      <c r="X863" s="242"/>
      <c r="Z863" s="239">
        <f t="shared" si="173"/>
        <v>1</v>
      </c>
      <c r="AA863" s="253" t="s">
        <v>4179</v>
      </c>
      <c r="AB863" s="265">
        <f t="shared" si="176"/>
        <v>0</v>
      </c>
      <c r="AC863" s="254" t="s">
        <v>4194</v>
      </c>
      <c r="AD863" s="254" t="s">
        <v>4181</v>
      </c>
      <c r="AE863" s="254">
        <f t="shared" si="177"/>
        <v>0</v>
      </c>
      <c r="AF863" s="254" t="s">
        <v>4182</v>
      </c>
      <c r="AG863" s="254" t="s">
        <v>4183</v>
      </c>
      <c r="AH863" s="74" t="str">
        <f t="shared" si="178"/>
        <v>名称：&lt;br&gt;住所：&lt;br&gt;施設分類：&lt;br&gt;TEL：&lt;br&gt;：&lt;br&gt;：&lt;br&gt;：&lt;br&gt;</v>
      </c>
      <c r="AI863" s="255" t="s">
        <v>4184</v>
      </c>
      <c r="AJ863" s="253" t="str">
        <f t="shared" si="170"/>
        <v>FFFFFFFF</v>
      </c>
      <c r="AK863" s="253" t="s">
        <v>4185</v>
      </c>
      <c r="AL863" s="265">
        <f t="shared" si="171"/>
        <v>1</v>
      </c>
      <c r="AM863" s="253" t="s">
        <v>4186</v>
      </c>
      <c r="AN863" s="253" t="s">
        <v>4187</v>
      </c>
      <c r="AO863" s="254">
        <f t="shared" si="174"/>
        <v>0</v>
      </c>
      <c r="AP863" s="253" t="s">
        <v>4188</v>
      </c>
      <c r="AQ863" s="74">
        <f t="shared" si="179"/>
        <v>0</v>
      </c>
      <c r="AR863" s="254" t="s">
        <v>4189</v>
      </c>
      <c r="AS863" s="254" t="s">
        <v>4190</v>
      </c>
      <c r="AT863" s="265">
        <f t="shared" si="180"/>
        <v>0</v>
      </c>
      <c r="AU863" s="254" t="s">
        <v>4191</v>
      </c>
      <c r="AV863" s="265">
        <f t="shared" si="181"/>
        <v>0</v>
      </c>
      <c r="AW863" s="254" t="s">
        <v>4192</v>
      </c>
      <c r="AX863" s="254" t="s">
        <v>4193</v>
      </c>
      <c r="AY863" s="244" t="str">
        <f t="shared" si="175"/>
        <v/>
      </c>
    </row>
    <row r="864" spans="1:51">
      <c r="A864" s="198">
        <v>859</v>
      </c>
      <c r="B864" s="211"/>
      <c r="C864" s="4" t="str">
        <f t="shared" si="172"/>
        <v>名称：&lt;br&gt;住所：&lt;br&gt;施設分類：&lt;br&gt;TEL：&lt;br&gt;：&lt;br&gt;：&lt;br&gt;：&lt;br&gt;</v>
      </c>
      <c r="D864" s="211"/>
      <c r="E864" s="202"/>
      <c r="F864" s="202"/>
      <c r="G864" s="202"/>
      <c r="H864" s="202"/>
      <c r="I864" s="202"/>
      <c r="J864" s="202"/>
      <c r="K864" s="240"/>
      <c r="L864" s="240"/>
      <c r="M864" s="240"/>
      <c r="N864" s="240"/>
      <c r="O864" s="4"/>
      <c r="P864" s="246">
        <v>1</v>
      </c>
      <c r="Q864" s="246"/>
      <c r="R864" s="246" t="str">
        <f t="shared" si="169"/>
        <v>FFFFFFFF</v>
      </c>
      <c r="S864" s="202">
        <v>100</v>
      </c>
      <c r="T864" s="202">
        <v>100</v>
      </c>
      <c r="U864" s="202">
        <v>100</v>
      </c>
      <c r="V864" s="202">
        <v>100</v>
      </c>
      <c r="X864" s="242"/>
      <c r="Z864" s="239">
        <f t="shared" si="173"/>
        <v>1</v>
      </c>
      <c r="AA864" s="253" t="s">
        <v>4179</v>
      </c>
      <c r="AB864" s="265">
        <f t="shared" si="176"/>
        <v>0</v>
      </c>
      <c r="AC864" s="254" t="s">
        <v>4194</v>
      </c>
      <c r="AD864" s="254" t="s">
        <v>4181</v>
      </c>
      <c r="AE864" s="254">
        <f t="shared" si="177"/>
        <v>0</v>
      </c>
      <c r="AF864" s="254" t="s">
        <v>4182</v>
      </c>
      <c r="AG864" s="254" t="s">
        <v>4183</v>
      </c>
      <c r="AH864" s="74" t="str">
        <f t="shared" si="178"/>
        <v>名称：&lt;br&gt;住所：&lt;br&gt;施設分類：&lt;br&gt;TEL：&lt;br&gt;：&lt;br&gt;：&lt;br&gt;：&lt;br&gt;</v>
      </c>
      <c r="AI864" s="255" t="s">
        <v>4184</v>
      </c>
      <c r="AJ864" s="253" t="str">
        <f t="shared" si="170"/>
        <v>FFFFFFFF</v>
      </c>
      <c r="AK864" s="253" t="s">
        <v>4185</v>
      </c>
      <c r="AL864" s="265">
        <f t="shared" si="171"/>
        <v>1</v>
      </c>
      <c r="AM864" s="253" t="s">
        <v>4186</v>
      </c>
      <c r="AN864" s="253" t="s">
        <v>4187</v>
      </c>
      <c r="AO864" s="254">
        <f t="shared" si="174"/>
        <v>0</v>
      </c>
      <c r="AP864" s="253" t="s">
        <v>4188</v>
      </c>
      <c r="AQ864" s="74">
        <f t="shared" si="179"/>
        <v>0</v>
      </c>
      <c r="AR864" s="254" t="s">
        <v>4189</v>
      </c>
      <c r="AS864" s="254" t="s">
        <v>4190</v>
      </c>
      <c r="AT864" s="265">
        <f t="shared" si="180"/>
        <v>0</v>
      </c>
      <c r="AU864" s="254" t="s">
        <v>4191</v>
      </c>
      <c r="AV864" s="265">
        <f t="shared" si="181"/>
        <v>0</v>
      </c>
      <c r="AW864" s="254" t="s">
        <v>4192</v>
      </c>
      <c r="AX864" s="254" t="s">
        <v>4193</v>
      </c>
      <c r="AY864" s="244" t="str">
        <f t="shared" si="175"/>
        <v/>
      </c>
    </row>
    <row r="865" spans="1:51">
      <c r="A865" s="198">
        <v>860</v>
      </c>
      <c r="B865" s="211"/>
      <c r="C865" s="4" t="str">
        <f t="shared" si="172"/>
        <v>名称：&lt;br&gt;住所：&lt;br&gt;施設分類：&lt;br&gt;TEL：&lt;br&gt;：&lt;br&gt;：&lt;br&gt;：&lt;br&gt;</v>
      </c>
      <c r="D865" s="211"/>
      <c r="E865" s="202"/>
      <c r="F865" s="202"/>
      <c r="G865" s="202"/>
      <c r="H865" s="202"/>
      <c r="I865" s="202"/>
      <c r="J865" s="202"/>
      <c r="K865" s="240"/>
      <c r="L865" s="240"/>
      <c r="M865" s="240"/>
      <c r="N865" s="240"/>
      <c r="O865" s="4"/>
      <c r="P865" s="246">
        <v>1</v>
      </c>
      <c r="Q865" s="246"/>
      <c r="R865" s="246" t="str">
        <f t="shared" si="169"/>
        <v>FFFFFFFF</v>
      </c>
      <c r="S865" s="202">
        <v>100</v>
      </c>
      <c r="T865" s="202">
        <v>100</v>
      </c>
      <c r="U865" s="202">
        <v>100</v>
      </c>
      <c r="V865" s="202">
        <v>100</v>
      </c>
      <c r="X865" s="242"/>
      <c r="Z865" s="239">
        <f t="shared" si="173"/>
        <v>1</v>
      </c>
      <c r="AA865" s="253" t="s">
        <v>4179</v>
      </c>
      <c r="AB865" s="265">
        <f t="shared" si="176"/>
        <v>0</v>
      </c>
      <c r="AC865" s="254" t="s">
        <v>4194</v>
      </c>
      <c r="AD865" s="254" t="s">
        <v>4181</v>
      </c>
      <c r="AE865" s="254">
        <f t="shared" si="177"/>
        <v>0</v>
      </c>
      <c r="AF865" s="254" t="s">
        <v>4182</v>
      </c>
      <c r="AG865" s="254" t="s">
        <v>4183</v>
      </c>
      <c r="AH865" s="74" t="str">
        <f t="shared" si="178"/>
        <v>名称：&lt;br&gt;住所：&lt;br&gt;施設分類：&lt;br&gt;TEL：&lt;br&gt;：&lt;br&gt;：&lt;br&gt;：&lt;br&gt;</v>
      </c>
      <c r="AI865" s="255" t="s">
        <v>4184</v>
      </c>
      <c r="AJ865" s="253" t="str">
        <f t="shared" si="170"/>
        <v>FFFFFFFF</v>
      </c>
      <c r="AK865" s="253" t="s">
        <v>4185</v>
      </c>
      <c r="AL865" s="265">
        <f t="shared" si="171"/>
        <v>1</v>
      </c>
      <c r="AM865" s="253" t="s">
        <v>4186</v>
      </c>
      <c r="AN865" s="253" t="s">
        <v>4187</v>
      </c>
      <c r="AO865" s="254">
        <f t="shared" si="174"/>
        <v>0</v>
      </c>
      <c r="AP865" s="253" t="s">
        <v>4188</v>
      </c>
      <c r="AQ865" s="74">
        <f t="shared" si="179"/>
        <v>0</v>
      </c>
      <c r="AR865" s="254" t="s">
        <v>4189</v>
      </c>
      <c r="AS865" s="254" t="s">
        <v>4190</v>
      </c>
      <c r="AT865" s="265">
        <f t="shared" si="180"/>
        <v>0</v>
      </c>
      <c r="AU865" s="254" t="s">
        <v>4191</v>
      </c>
      <c r="AV865" s="265">
        <f t="shared" si="181"/>
        <v>0</v>
      </c>
      <c r="AW865" s="254" t="s">
        <v>4192</v>
      </c>
      <c r="AX865" s="254" t="s">
        <v>4193</v>
      </c>
      <c r="AY865" s="244" t="str">
        <f t="shared" si="175"/>
        <v/>
      </c>
    </row>
    <row r="866" spans="1:51">
      <c r="A866" s="198">
        <v>861</v>
      </c>
      <c r="B866" s="211"/>
      <c r="C866" s="4" t="str">
        <f t="shared" si="172"/>
        <v>名称：&lt;br&gt;住所：&lt;br&gt;施設分類：&lt;br&gt;TEL：&lt;br&gt;：&lt;br&gt;：&lt;br&gt;：&lt;br&gt;</v>
      </c>
      <c r="D866" s="211"/>
      <c r="E866" s="202"/>
      <c r="F866" s="202"/>
      <c r="G866" s="202"/>
      <c r="H866" s="202"/>
      <c r="I866" s="202"/>
      <c r="J866" s="202"/>
      <c r="K866" s="240"/>
      <c r="L866" s="240"/>
      <c r="M866" s="240"/>
      <c r="N866" s="240"/>
      <c r="O866" s="4"/>
      <c r="P866" s="246">
        <v>1</v>
      </c>
      <c r="Q866" s="246"/>
      <c r="R866" s="246" t="str">
        <f t="shared" si="169"/>
        <v>FFFFFFFF</v>
      </c>
      <c r="S866" s="202">
        <v>100</v>
      </c>
      <c r="T866" s="202">
        <v>100</v>
      </c>
      <c r="U866" s="202">
        <v>100</v>
      </c>
      <c r="V866" s="202">
        <v>100</v>
      </c>
      <c r="X866" s="242"/>
      <c r="Z866" s="239">
        <f t="shared" si="173"/>
        <v>1</v>
      </c>
      <c r="AA866" s="253" t="s">
        <v>4179</v>
      </c>
      <c r="AB866" s="265">
        <f t="shared" si="176"/>
        <v>0</v>
      </c>
      <c r="AC866" s="254" t="s">
        <v>4194</v>
      </c>
      <c r="AD866" s="254" t="s">
        <v>4181</v>
      </c>
      <c r="AE866" s="254">
        <f t="shared" si="177"/>
        <v>0</v>
      </c>
      <c r="AF866" s="254" t="s">
        <v>4182</v>
      </c>
      <c r="AG866" s="254" t="s">
        <v>4183</v>
      </c>
      <c r="AH866" s="74" t="str">
        <f t="shared" si="178"/>
        <v>名称：&lt;br&gt;住所：&lt;br&gt;施設分類：&lt;br&gt;TEL：&lt;br&gt;：&lt;br&gt;：&lt;br&gt;：&lt;br&gt;</v>
      </c>
      <c r="AI866" s="255" t="s">
        <v>4184</v>
      </c>
      <c r="AJ866" s="253" t="str">
        <f t="shared" si="170"/>
        <v>FFFFFFFF</v>
      </c>
      <c r="AK866" s="253" t="s">
        <v>4185</v>
      </c>
      <c r="AL866" s="265">
        <f t="shared" si="171"/>
        <v>1</v>
      </c>
      <c r="AM866" s="253" t="s">
        <v>4186</v>
      </c>
      <c r="AN866" s="253" t="s">
        <v>4187</v>
      </c>
      <c r="AO866" s="254">
        <f t="shared" si="174"/>
        <v>0</v>
      </c>
      <c r="AP866" s="253" t="s">
        <v>4188</v>
      </c>
      <c r="AQ866" s="74">
        <f t="shared" si="179"/>
        <v>0</v>
      </c>
      <c r="AR866" s="254" t="s">
        <v>4189</v>
      </c>
      <c r="AS866" s="254" t="s">
        <v>4190</v>
      </c>
      <c r="AT866" s="265">
        <f t="shared" si="180"/>
        <v>0</v>
      </c>
      <c r="AU866" s="254" t="s">
        <v>4191</v>
      </c>
      <c r="AV866" s="265">
        <f t="shared" si="181"/>
        <v>0</v>
      </c>
      <c r="AW866" s="254" t="s">
        <v>4192</v>
      </c>
      <c r="AX866" s="254" t="s">
        <v>4193</v>
      </c>
      <c r="AY866" s="244" t="str">
        <f t="shared" si="175"/>
        <v/>
      </c>
    </row>
    <row r="867" spans="1:51">
      <c r="A867" s="198">
        <v>862</v>
      </c>
      <c r="B867" s="211"/>
      <c r="C867" s="4" t="str">
        <f t="shared" si="172"/>
        <v>名称：&lt;br&gt;住所：&lt;br&gt;施設分類：&lt;br&gt;TEL：&lt;br&gt;：&lt;br&gt;：&lt;br&gt;：&lt;br&gt;</v>
      </c>
      <c r="D867" s="211"/>
      <c r="E867" s="202"/>
      <c r="F867" s="202"/>
      <c r="G867" s="202"/>
      <c r="H867" s="202"/>
      <c r="I867" s="202"/>
      <c r="J867" s="202"/>
      <c r="K867" s="240"/>
      <c r="L867" s="240"/>
      <c r="M867" s="240"/>
      <c r="N867" s="240"/>
      <c r="O867" s="4"/>
      <c r="P867" s="246">
        <v>1</v>
      </c>
      <c r="Q867" s="246"/>
      <c r="R867" s="246" t="str">
        <f t="shared" si="169"/>
        <v>FFFFFFFF</v>
      </c>
      <c r="S867" s="202">
        <v>100</v>
      </c>
      <c r="T867" s="202">
        <v>100</v>
      </c>
      <c r="U867" s="202">
        <v>100</v>
      </c>
      <c r="V867" s="202">
        <v>100</v>
      </c>
      <c r="X867" s="242"/>
      <c r="Z867" s="239">
        <f t="shared" si="173"/>
        <v>1</v>
      </c>
      <c r="AA867" s="253" t="s">
        <v>4179</v>
      </c>
      <c r="AB867" s="265">
        <f t="shared" si="176"/>
        <v>0</v>
      </c>
      <c r="AC867" s="254" t="s">
        <v>4194</v>
      </c>
      <c r="AD867" s="254" t="s">
        <v>4181</v>
      </c>
      <c r="AE867" s="254">
        <f t="shared" si="177"/>
        <v>0</v>
      </c>
      <c r="AF867" s="254" t="s">
        <v>4182</v>
      </c>
      <c r="AG867" s="254" t="s">
        <v>4183</v>
      </c>
      <c r="AH867" s="74" t="str">
        <f t="shared" si="178"/>
        <v>名称：&lt;br&gt;住所：&lt;br&gt;施設分類：&lt;br&gt;TEL：&lt;br&gt;：&lt;br&gt;：&lt;br&gt;：&lt;br&gt;</v>
      </c>
      <c r="AI867" s="255" t="s">
        <v>4184</v>
      </c>
      <c r="AJ867" s="253" t="str">
        <f t="shared" si="170"/>
        <v>FFFFFFFF</v>
      </c>
      <c r="AK867" s="253" t="s">
        <v>4185</v>
      </c>
      <c r="AL867" s="265">
        <f t="shared" si="171"/>
        <v>1</v>
      </c>
      <c r="AM867" s="253" t="s">
        <v>4186</v>
      </c>
      <c r="AN867" s="253" t="s">
        <v>4187</v>
      </c>
      <c r="AO867" s="254">
        <f t="shared" si="174"/>
        <v>0</v>
      </c>
      <c r="AP867" s="253" t="s">
        <v>4188</v>
      </c>
      <c r="AQ867" s="74">
        <f t="shared" si="179"/>
        <v>0</v>
      </c>
      <c r="AR867" s="254" t="s">
        <v>4189</v>
      </c>
      <c r="AS867" s="254" t="s">
        <v>4190</v>
      </c>
      <c r="AT867" s="265">
        <f t="shared" si="180"/>
        <v>0</v>
      </c>
      <c r="AU867" s="254" t="s">
        <v>4191</v>
      </c>
      <c r="AV867" s="265">
        <f t="shared" si="181"/>
        <v>0</v>
      </c>
      <c r="AW867" s="254" t="s">
        <v>4192</v>
      </c>
      <c r="AX867" s="254" t="s">
        <v>4193</v>
      </c>
      <c r="AY867" s="244" t="str">
        <f t="shared" si="175"/>
        <v/>
      </c>
    </row>
    <row r="868" spans="1:51">
      <c r="A868" s="198">
        <v>863</v>
      </c>
      <c r="B868" s="211"/>
      <c r="C868" s="4" t="str">
        <f t="shared" si="172"/>
        <v>名称：&lt;br&gt;住所：&lt;br&gt;施設分類：&lt;br&gt;TEL：&lt;br&gt;：&lt;br&gt;：&lt;br&gt;：&lt;br&gt;</v>
      </c>
      <c r="D868" s="211"/>
      <c r="E868" s="202"/>
      <c r="F868" s="202"/>
      <c r="G868" s="202"/>
      <c r="H868" s="202"/>
      <c r="I868" s="202"/>
      <c r="J868" s="202"/>
      <c r="K868" s="240"/>
      <c r="L868" s="240"/>
      <c r="M868" s="240"/>
      <c r="N868" s="240"/>
      <c r="O868" s="4"/>
      <c r="P868" s="246">
        <v>1</v>
      </c>
      <c r="Q868" s="246"/>
      <c r="R868" s="246" t="str">
        <f t="shared" si="169"/>
        <v>FFFFFFFF</v>
      </c>
      <c r="S868" s="202">
        <v>100</v>
      </c>
      <c r="T868" s="202">
        <v>100</v>
      </c>
      <c r="U868" s="202">
        <v>100</v>
      </c>
      <c r="V868" s="202">
        <v>100</v>
      </c>
      <c r="X868" s="242"/>
      <c r="Z868" s="239">
        <f t="shared" si="173"/>
        <v>1</v>
      </c>
      <c r="AA868" s="253" t="s">
        <v>4179</v>
      </c>
      <c r="AB868" s="265">
        <f t="shared" si="176"/>
        <v>0</v>
      </c>
      <c r="AC868" s="254" t="s">
        <v>4194</v>
      </c>
      <c r="AD868" s="254" t="s">
        <v>4181</v>
      </c>
      <c r="AE868" s="254">
        <f t="shared" si="177"/>
        <v>0</v>
      </c>
      <c r="AF868" s="254" t="s">
        <v>4182</v>
      </c>
      <c r="AG868" s="254" t="s">
        <v>4183</v>
      </c>
      <c r="AH868" s="74" t="str">
        <f t="shared" si="178"/>
        <v>名称：&lt;br&gt;住所：&lt;br&gt;施設分類：&lt;br&gt;TEL：&lt;br&gt;：&lt;br&gt;：&lt;br&gt;：&lt;br&gt;</v>
      </c>
      <c r="AI868" s="255" t="s">
        <v>4184</v>
      </c>
      <c r="AJ868" s="253" t="str">
        <f t="shared" si="170"/>
        <v>FFFFFFFF</v>
      </c>
      <c r="AK868" s="253" t="s">
        <v>4185</v>
      </c>
      <c r="AL868" s="265">
        <f t="shared" si="171"/>
        <v>1</v>
      </c>
      <c r="AM868" s="253" t="s">
        <v>4186</v>
      </c>
      <c r="AN868" s="253" t="s">
        <v>4187</v>
      </c>
      <c r="AO868" s="254">
        <f t="shared" si="174"/>
        <v>0</v>
      </c>
      <c r="AP868" s="253" t="s">
        <v>4188</v>
      </c>
      <c r="AQ868" s="74">
        <f t="shared" si="179"/>
        <v>0</v>
      </c>
      <c r="AR868" s="254" t="s">
        <v>4189</v>
      </c>
      <c r="AS868" s="254" t="s">
        <v>4190</v>
      </c>
      <c r="AT868" s="265">
        <f t="shared" si="180"/>
        <v>0</v>
      </c>
      <c r="AU868" s="254" t="s">
        <v>4191</v>
      </c>
      <c r="AV868" s="265">
        <f t="shared" si="181"/>
        <v>0</v>
      </c>
      <c r="AW868" s="254" t="s">
        <v>4192</v>
      </c>
      <c r="AX868" s="254" t="s">
        <v>4193</v>
      </c>
      <c r="AY868" s="244" t="str">
        <f t="shared" si="175"/>
        <v/>
      </c>
    </row>
    <row r="869" spans="1:51">
      <c r="A869" s="198">
        <v>864</v>
      </c>
      <c r="B869" s="211"/>
      <c r="C869" s="4" t="str">
        <f t="shared" si="172"/>
        <v>名称：&lt;br&gt;住所：&lt;br&gt;施設分類：&lt;br&gt;TEL：&lt;br&gt;：&lt;br&gt;：&lt;br&gt;：&lt;br&gt;</v>
      </c>
      <c r="D869" s="211"/>
      <c r="E869" s="245"/>
      <c r="F869" s="202"/>
      <c r="G869" s="202"/>
      <c r="H869" s="202"/>
      <c r="I869" s="245"/>
      <c r="J869" s="245"/>
      <c r="K869" s="240"/>
      <c r="L869" s="240"/>
      <c r="M869" s="240"/>
      <c r="N869" s="240"/>
      <c r="O869" s="4"/>
      <c r="P869" s="246">
        <v>1</v>
      </c>
      <c r="Q869" s="246"/>
      <c r="R869" s="246" t="str">
        <f t="shared" si="169"/>
        <v>FFFFFFFF</v>
      </c>
      <c r="S869" s="202">
        <v>100</v>
      </c>
      <c r="T869" s="202">
        <v>100</v>
      </c>
      <c r="U869" s="202">
        <v>100</v>
      </c>
      <c r="V869" s="202">
        <v>100</v>
      </c>
      <c r="X869" s="242"/>
      <c r="Z869" s="239">
        <f t="shared" si="173"/>
        <v>1</v>
      </c>
      <c r="AA869" s="253" t="s">
        <v>4179</v>
      </c>
      <c r="AB869" s="265">
        <f t="shared" si="176"/>
        <v>0</v>
      </c>
      <c r="AC869" s="254" t="s">
        <v>4194</v>
      </c>
      <c r="AD869" s="254" t="s">
        <v>4181</v>
      </c>
      <c r="AE869" s="254">
        <f t="shared" si="177"/>
        <v>0</v>
      </c>
      <c r="AF869" s="254" t="s">
        <v>4182</v>
      </c>
      <c r="AG869" s="254" t="s">
        <v>4183</v>
      </c>
      <c r="AH869" s="74" t="str">
        <f t="shared" si="178"/>
        <v>名称：&lt;br&gt;住所：&lt;br&gt;施設分類：&lt;br&gt;TEL：&lt;br&gt;：&lt;br&gt;：&lt;br&gt;：&lt;br&gt;</v>
      </c>
      <c r="AI869" s="255" t="s">
        <v>4184</v>
      </c>
      <c r="AJ869" s="253" t="str">
        <f t="shared" si="170"/>
        <v>FFFFFFFF</v>
      </c>
      <c r="AK869" s="253" t="s">
        <v>4185</v>
      </c>
      <c r="AL869" s="265">
        <f t="shared" si="171"/>
        <v>1</v>
      </c>
      <c r="AM869" s="253" t="s">
        <v>4186</v>
      </c>
      <c r="AN869" s="253" t="s">
        <v>4187</v>
      </c>
      <c r="AO869" s="254">
        <f t="shared" si="174"/>
        <v>0</v>
      </c>
      <c r="AP869" s="253" t="s">
        <v>4188</v>
      </c>
      <c r="AQ869" s="74">
        <f t="shared" si="179"/>
        <v>0</v>
      </c>
      <c r="AR869" s="254" t="s">
        <v>4189</v>
      </c>
      <c r="AS869" s="254" t="s">
        <v>4190</v>
      </c>
      <c r="AT869" s="265">
        <f t="shared" si="180"/>
        <v>0</v>
      </c>
      <c r="AU869" s="254" t="s">
        <v>4191</v>
      </c>
      <c r="AV869" s="265">
        <f t="shared" si="181"/>
        <v>0</v>
      </c>
      <c r="AW869" s="254" t="s">
        <v>4192</v>
      </c>
      <c r="AX869" s="254" t="s">
        <v>4193</v>
      </c>
      <c r="AY869" s="244" t="str">
        <f t="shared" si="175"/>
        <v/>
      </c>
    </row>
    <row r="870" spans="1:51">
      <c r="A870" s="198">
        <v>865</v>
      </c>
      <c r="B870" s="211"/>
      <c r="C870" s="4" t="str">
        <f t="shared" si="172"/>
        <v>名称：&lt;br&gt;住所：&lt;br&gt;施設分類：&lt;br&gt;TEL：&lt;br&gt;：&lt;br&gt;：&lt;br&gt;：&lt;br&gt;</v>
      </c>
      <c r="D870" s="211"/>
      <c r="E870" s="245"/>
      <c r="F870" s="202"/>
      <c r="G870" s="202"/>
      <c r="H870" s="202"/>
      <c r="I870" s="245"/>
      <c r="J870" s="245"/>
      <c r="K870" s="240"/>
      <c r="L870" s="240"/>
      <c r="M870" s="240"/>
      <c r="N870" s="240"/>
      <c r="O870" s="4"/>
      <c r="P870" s="246">
        <v>1</v>
      </c>
      <c r="Q870" s="246"/>
      <c r="R870" s="246" t="str">
        <f t="shared" si="169"/>
        <v>FFFFFFFF</v>
      </c>
      <c r="S870" s="202">
        <v>100</v>
      </c>
      <c r="T870" s="202">
        <v>100</v>
      </c>
      <c r="U870" s="202">
        <v>100</v>
      </c>
      <c r="V870" s="202">
        <v>100</v>
      </c>
      <c r="X870" s="242"/>
      <c r="Z870" s="239">
        <f t="shared" si="173"/>
        <v>1</v>
      </c>
      <c r="AA870" s="253" t="s">
        <v>4179</v>
      </c>
      <c r="AB870" s="265">
        <f t="shared" si="176"/>
        <v>0</v>
      </c>
      <c r="AC870" s="254" t="s">
        <v>4194</v>
      </c>
      <c r="AD870" s="254" t="s">
        <v>4181</v>
      </c>
      <c r="AE870" s="254">
        <f t="shared" si="177"/>
        <v>0</v>
      </c>
      <c r="AF870" s="254" t="s">
        <v>4182</v>
      </c>
      <c r="AG870" s="254" t="s">
        <v>4183</v>
      </c>
      <c r="AH870" s="74" t="str">
        <f t="shared" si="178"/>
        <v>名称：&lt;br&gt;住所：&lt;br&gt;施設分類：&lt;br&gt;TEL：&lt;br&gt;：&lt;br&gt;：&lt;br&gt;：&lt;br&gt;</v>
      </c>
      <c r="AI870" s="255" t="s">
        <v>4184</v>
      </c>
      <c r="AJ870" s="253" t="str">
        <f t="shared" si="170"/>
        <v>FFFFFFFF</v>
      </c>
      <c r="AK870" s="253" t="s">
        <v>4185</v>
      </c>
      <c r="AL870" s="265">
        <f t="shared" si="171"/>
        <v>1</v>
      </c>
      <c r="AM870" s="253" t="s">
        <v>4186</v>
      </c>
      <c r="AN870" s="253" t="s">
        <v>4187</v>
      </c>
      <c r="AO870" s="254">
        <f t="shared" si="174"/>
        <v>0</v>
      </c>
      <c r="AP870" s="253" t="s">
        <v>4188</v>
      </c>
      <c r="AQ870" s="74">
        <f t="shared" si="179"/>
        <v>0</v>
      </c>
      <c r="AR870" s="254" t="s">
        <v>4189</v>
      </c>
      <c r="AS870" s="254" t="s">
        <v>4190</v>
      </c>
      <c r="AT870" s="265">
        <f t="shared" si="180"/>
        <v>0</v>
      </c>
      <c r="AU870" s="254" t="s">
        <v>4191</v>
      </c>
      <c r="AV870" s="265">
        <f t="shared" si="181"/>
        <v>0</v>
      </c>
      <c r="AW870" s="254" t="s">
        <v>4192</v>
      </c>
      <c r="AX870" s="254" t="s">
        <v>4193</v>
      </c>
      <c r="AY870" s="244" t="str">
        <f t="shared" si="175"/>
        <v/>
      </c>
    </row>
    <row r="871" spans="1:51">
      <c r="A871" s="198">
        <v>866</v>
      </c>
      <c r="B871" s="211"/>
      <c r="C871" s="4" t="str">
        <f t="shared" si="172"/>
        <v>名称：&lt;br&gt;住所：&lt;br&gt;施設分類：&lt;br&gt;TEL：&lt;br&gt;：&lt;br&gt;：&lt;br&gt;：&lt;br&gt;</v>
      </c>
      <c r="D871" s="211"/>
      <c r="E871" s="202"/>
      <c r="F871" s="202"/>
      <c r="G871" s="202"/>
      <c r="H871" s="202"/>
      <c r="I871" s="202"/>
      <c r="J871" s="202"/>
      <c r="K871" s="240"/>
      <c r="L871" s="240"/>
      <c r="M871" s="240"/>
      <c r="N871" s="240"/>
      <c r="O871" s="4"/>
      <c r="P871" s="246">
        <v>1</v>
      </c>
      <c r="Q871" s="246"/>
      <c r="R871" s="246" t="str">
        <f t="shared" si="169"/>
        <v>FFFFFFFF</v>
      </c>
      <c r="S871" s="202">
        <v>100</v>
      </c>
      <c r="T871" s="202">
        <v>100</v>
      </c>
      <c r="U871" s="202">
        <v>100</v>
      </c>
      <c r="V871" s="202">
        <v>100</v>
      </c>
      <c r="X871" s="242"/>
      <c r="Z871" s="239">
        <f t="shared" si="173"/>
        <v>1</v>
      </c>
      <c r="AA871" s="253" t="s">
        <v>4179</v>
      </c>
      <c r="AB871" s="265">
        <f t="shared" si="176"/>
        <v>0</v>
      </c>
      <c r="AC871" s="254" t="s">
        <v>4194</v>
      </c>
      <c r="AD871" s="254" t="s">
        <v>4181</v>
      </c>
      <c r="AE871" s="254">
        <f t="shared" si="177"/>
        <v>0</v>
      </c>
      <c r="AF871" s="254" t="s">
        <v>4182</v>
      </c>
      <c r="AG871" s="254" t="s">
        <v>4183</v>
      </c>
      <c r="AH871" s="74" t="str">
        <f t="shared" si="178"/>
        <v>名称：&lt;br&gt;住所：&lt;br&gt;施設分類：&lt;br&gt;TEL：&lt;br&gt;：&lt;br&gt;：&lt;br&gt;：&lt;br&gt;</v>
      </c>
      <c r="AI871" s="255" t="s">
        <v>4184</v>
      </c>
      <c r="AJ871" s="253" t="str">
        <f t="shared" si="170"/>
        <v>FFFFFFFF</v>
      </c>
      <c r="AK871" s="253" t="s">
        <v>4185</v>
      </c>
      <c r="AL871" s="265">
        <f t="shared" si="171"/>
        <v>1</v>
      </c>
      <c r="AM871" s="253" t="s">
        <v>4186</v>
      </c>
      <c r="AN871" s="253" t="s">
        <v>4187</v>
      </c>
      <c r="AO871" s="254">
        <f t="shared" si="174"/>
        <v>0</v>
      </c>
      <c r="AP871" s="253" t="s">
        <v>4188</v>
      </c>
      <c r="AQ871" s="74">
        <f t="shared" si="179"/>
        <v>0</v>
      </c>
      <c r="AR871" s="254" t="s">
        <v>4189</v>
      </c>
      <c r="AS871" s="254" t="s">
        <v>4190</v>
      </c>
      <c r="AT871" s="265">
        <f t="shared" si="180"/>
        <v>0</v>
      </c>
      <c r="AU871" s="254" t="s">
        <v>4191</v>
      </c>
      <c r="AV871" s="265">
        <f t="shared" si="181"/>
        <v>0</v>
      </c>
      <c r="AW871" s="254" t="s">
        <v>4192</v>
      </c>
      <c r="AX871" s="254" t="s">
        <v>4193</v>
      </c>
      <c r="AY871" s="244" t="str">
        <f t="shared" si="175"/>
        <v/>
      </c>
    </row>
    <row r="872" spans="1:51">
      <c r="A872" s="198">
        <v>867</v>
      </c>
      <c r="B872" s="211"/>
      <c r="C872" s="4" t="str">
        <f t="shared" si="172"/>
        <v>名称：&lt;br&gt;住所：&lt;br&gt;施設分類：&lt;br&gt;TEL：&lt;br&gt;：&lt;br&gt;：&lt;br&gt;：&lt;br&gt;</v>
      </c>
      <c r="D872" s="211"/>
      <c r="E872" s="202"/>
      <c r="F872" s="202"/>
      <c r="G872" s="202"/>
      <c r="H872" s="202"/>
      <c r="I872" s="202"/>
      <c r="J872" s="202"/>
      <c r="K872" s="240"/>
      <c r="L872" s="240"/>
      <c r="M872" s="240"/>
      <c r="N872" s="240"/>
      <c r="O872" s="4"/>
      <c r="P872" s="246">
        <v>1</v>
      </c>
      <c r="Q872" s="246"/>
      <c r="R872" s="246" t="str">
        <f t="shared" si="169"/>
        <v>FFFFFFFF</v>
      </c>
      <c r="S872" s="202">
        <v>100</v>
      </c>
      <c r="T872" s="202">
        <v>100</v>
      </c>
      <c r="U872" s="202">
        <v>100</v>
      </c>
      <c r="V872" s="202">
        <v>100</v>
      </c>
      <c r="X872" s="242"/>
      <c r="Z872" s="239">
        <f t="shared" si="173"/>
        <v>1</v>
      </c>
      <c r="AA872" s="253" t="s">
        <v>4179</v>
      </c>
      <c r="AB872" s="265">
        <f t="shared" si="176"/>
        <v>0</v>
      </c>
      <c r="AC872" s="254" t="s">
        <v>4194</v>
      </c>
      <c r="AD872" s="254" t="s">
        <v>4181</v>
      </c>
      <c r="AE872" s="254">
        <f t="shared" si="177"/>
        <v>0</v>
      </c>
      <c r="AF872" s="254" t="s">
        <v>4182</v>
      </c>
      <c r="AG872" s="254" t="s">
        <v>4183</v>
      </c>
      <c r="AH872" s="74" t="str">
        <f t="shared" si="178"/>
        <v>名称：&lt;br&gt;住所：&lt;br&gt;施設分類：&lt;br&gt;TEL：&lt;br&gt;：&lt;br&gt;：&lt;br&gt;：&lt;br&gt;</v>
      </c>
      <c r="AI872" s="255" t="s">
        <v>4184</v>
      </c>
      <c r="AJ872" s="253" t="str">
        <f t="shared" si="170"/>
        <v>FFFFFFFF</v>
      </c>
      <c r="AK872" s="253" t="s">
        <v>4185</v>
      </c>
      <c r="AL872" s="265">
        <f t="shared" si="171"/>
        <v>1</v>
      </c>
      <c r="AM872" s="253" t="s">
        <v>4186</v>
      </c>
      <c r="AN872" s="253" t="s">
        <v>4187</v>
      </c>
      <c r="AO872" s="254">
        <f t="shared" si="174"/>
        <v>0</v>
      </c>
      <c r="AP872" s="253" t="s">
        <v>4188</v>
      </c>
      <c r="AQ872" s="74">
        <f t="shared" si="179"/>
        <v>0</v>
      </c>
      <c r="AR872" s="254" t="s">
        <v>4189</v>
      </c>
      <c r="AS872" s="254" t="s">
        <v>4190</v>
      </c>
      <c r="AT872" s="265">
        <f t="shared" si="180"/>
        <v>0</v>
      </c>
      <c r="AU872" s="254" t="s">
        <v>4191</v>
      </c>
      <c r="AV872" s="265">
        <f t="shared" si="181"/>
        <v>0</v>
      </c>
      <c r="AW872" s="254" t="s">
        <v>4192</v>
      </c>
      <c r="AX872" s="254" t="s">
        <v>4193</v>
      </c>
      <c r="AY872" s="244" t="str">
        <f t="shared" si="175"/>
        <v/>
      </c>
    </row>
    <row r="873" spans="1:51">
      <c r="A873" s="198">
        <v>868</v>
      </c>
      <c r="B873" s="211"/>
      <c r="C873" s="4" t="str">
        <f t="shared" si="172"/>
        <v>名称：&lt;br&gt;住所：&lt;br&gt;施設分類：&lt;br&gt;TEL：&lt;br&gt;：&lt;br&gt;：&lt;br&gt;：&lt;br&gt;</v>
      </c>
      <c r="D873" s="211"/>
      <c r="E873" s="202"/>
      <c r="F873" s="202"/>
      <c r="G873" s="202"/>
      <c r="H873" s="202"/>
      <c r="I873" s="202"/>
      <c r="J873" s="202"/>
      <c r="K873" s="240"/>
      <c r="L873" s="240"/>
      <c r="M873" s="240"/>
      <c r="N873" s="240"/>
      <c r="O873" s="4"/>
      <c r="P873" s="246">
        <v>1</v>
      </c>
      <c r="Q873" s="246"/>
      <c r="R873" s="246" t="str">
        <f t="shared" si="169"/>
        <v>FFFFFFFF</v>
      </c>
      <c r="S873" s="202">
        <v>100</v>
      </c>
      <c r="T873" s="202">
        <v>100</v>
      </c>
      <c r="U873" s="202">
        <v>100</v>
      </c>
      <c r="V873" s="202">
        <v>100</v>
      </c>
      <c r="X873" s="242"/>
      <c r="Z873" s="239">
        <f t="shared" si="173"/>
        <v>1</v>
      </c>
      <c r="AA873" s="253" t="s">
        <v>4179</v>
      </c>
      <c r="AB873" s="265">
        <f t="shared" si="176"/>
        <v>0</v>
      </c>
      <c r="AC873" s="254" t="s">
        <v>4194</v>
      </c>
      <c r="AD873" s="254" t="s">
        <v>4181</v>
      </c>
      <c r="AE873" s="254">
        <f t="shared" si="177"/>
        <v>0</v>
      </c>
      <c r="AF873" s="254" t="s">
        <v>4182</v>
      </c>
      <c r="AG873" s="254" t="s">
        <v>4183</v>
      </c>
      <c r="AH873" s="74" t="str">
        <f t="shared" si="178"/>
        <v>名称：&lt;br&gt;住所：&lt;br&gt;施設分類：&lt;br&gt;TEL：&lt;br&gt;：&lt;br&gt;：&lt;br&gt;：&lt;br&gt;</v>
      </c>
      <c r="AI873" s="255" t="s">
        <v>4184</v>
      </c>
      <c r="AJ873" s="253" t="str">
        <f t="shared" si="170"/>
        <v>FFFFFFFF</v>
      </c>
      <c r="AK873" s="253" t="s">
        <v>4185</v>
      </c>
      <c r="AL873" s="265">
        <f t="shared" si="171"/>
        <v>1</v>
      </c>
      <c r="AM873" s="253" t="s">
        <v>4186</v>
      </c>
      <c r="AN873" s="253" t="s">
        <v>4187</v>
      </c>
      <c r="AO873" s="254">
        <f t="shared" si="174"/>
        <v>0</v>
      </c>
      <c r="AP873" s="253" t="s">
        <v>4188</v>
      </c>
      <c r="AQ873" s="74">
        <f t="shared" si="179"/>
        <v>0</v>
      </c>
      <c r="AR873" s="254" t="s">
        <v>4189</v>
      </c>
      <c r="AS873" s="254" t="s">
        <v>4190</v>
      </c>
      <c r="AT873" s="265">
        <f t="shared" si="180"/>
        <v>0</v>
      </c>
      <c r="AU873" s="254" t="s">
        <v>4191</v>
      </c>
      <c r="AV873" s="265">
        <f t="shared" si="181"/>
        <v>0</v>
      </c>
      <c r="AW873" s="254" t="s">
        <v>4192</v>
      </c>
      <c r="AX873" s="254" t="s">
        <v>4193</v>
      </c>
      <c r="AY873" s="244" t="str">
        <f t="shared" si="175"/>
        <v/>
      </c>
    </row>
    <row r="874" spans="1:51">
      <c r="A874" s="198">
        <v>869</v>
      </c>
      <c r="B874" s="211"/>
      <c r="C874" s="4" t="str">
        <f t="shared" si="172"/>
        <v>名称：&lt;br&gt;住所：&lt;br&gt;施設分類：&lt;br&gt;TEL：&lt;br&gt;：&lt;br&gt;：&lt;br&gt;：&lt;br&gt;</v>
      </c>
      <c r="D874" s="211"/>
      <c r="E874" s="202"/>
      <c r="F874" s="202"/>
      <c r="G874" s="202"/>
      <c r="H874" s="202"/>
      <c r="I874" s="202"/>
      <c r="J874" s="202"/>
      <c r="K874" s="240"/>
      <c r="L874" s="240"/>
      <c r="M874" s="240"/>
      <c r="N874" s="240"/>
      <c r="O874" s="4"/>
      <c r="P874" s="246">
        <v>1</v>
      </c>
      <c r="Q874" s="246"/>
      <c r="R874" s="246" t="str">
        <f t="shared" si="169"/>
        <v>FFFFFFFF</v>
      </c>
      <c r="S874" s="202">
        <v>100</v>
      </c>
      <c r="T874" s="202">
        <v>100</v>
      </c>
      <c r="U874" s="202">
        <v>100</v>
      </c>
      <c r="V874" s="202">
        <v>100</v>
      </c>
      <c r="X874" s="242"/>
      <c r="Z874" s="239">
        <f t="shared" si="173"/>
        <v>1</v>
      </c>
      <c r="AA874" s="253" t="s">
        <v>4179</v>
      </c>
      <c r="AB874" s="265">
        <f t="shared" si="176"/>
        <v>0</v>
      </c>
      <c r="AC874" s="254" t="s">
        <v>4194</v>
      </c>
      <c r="AD874" s="254" t="s">
        <v>4181</v>
      </c>
      <c r="AE874" s="254">
        <f t="shared" si="177"/>
        <v>0</v>
      </c>
      <c r="AF874" s="254" t="s">
        <v>4182</v>
      </c>
      <c r="AG874" s="254" t="s">
        <v>4183</v>
      </c>
      <c r="AH874" s="74" t="str">
        <f t="shared" si="178"/>
        <v>名称：&lt;br&gt;住所：&lt;br&gt;施設分類：&lt;br&gt;TEL：&lt;br&gt;：&lt;br&gt;：&lt;br&gt;：&lt;br&gt;</v>
      </c>
      <c r="AI874" s="255" t="s">
        <v>4184</v>
      </c>
      <c r="AJ874" s="253" t="str">
        <f t="shared" si="170"/>
        <v>FFFFFFFF</v>
      </c>
      <c r="AK874" s="253" t="s">
        <v>4185</v>
      </c>
      <c r="AL874" s="265">
        <f t="shared" si="171"/>
        <v>1</v>
      </c>
      <c r="AM874" s="253" t="s">
        <v>4186</v>
      </c>
      <c r="AN874" s="253" t="s">
        <v>4187</v>
      </c>
      <c r="AO874" s="254">
        <f t="shared" si="174"/>
        <v>0</v>
      </c>
      <c r="AP874" s="253" t="s">
        <v>4188</v>
      </c>
      <c r="AQ874" s="74">
        <f t="shared" si="179"/>
        <v>0</v>
      </c>
      <c r="AR874" s="254" t="s">
        <v>4189</v>
      </c>
      <c r="AS874" s="254" t="s">
        <v>4190</v>
      </c>
      <c r="AT874" s="265">
        <f t="shared" si="180"/>
        <v>0</v>
      </c>
      <c r="AU874" s="254" t="s">
        <v>4191</v>
      </c>
      <c r="AV874" s="265">
        <f t="shared" si="181"/>
        <v>0</v>
      </c>
      <c r="AW874" s="254" t="s">
        <v>4192</v>
      </c>
      <c r="AX874" s="254" t="s">
        <v>4193</v>
      </c>
      <c r="AY874" s="244" t="str">
        <f t="shared" si="175"/>
        <v/>
      </c>
    </row>
    <row r="875" spans="1:51">
      <c r="A875" s="198">
        <v>870</v>
      </c>
      <c r="B875" s="211"/>
      <c r="C875" s="4" t="str">
        <f t="shared" si="172"/>
        <v>名称：&lt;br&gt;住所：&lt;br&gt;施設分類：&lt;br&gt;TEL：&lt;br&gt;：&lt;br&gt;：&lt;br&gt;：&lt;br&gt;</v>
      </c>
      <c r="D875" s="211"/>
      <c r="E875" s="202"/>
      <c r="F875" s="202"/>
      <c r="G875" s="202"/>
      <c r="H875" s="202"/>
      <c r="I875" s="202"/>
      <c r="J875" s="202"/>
      <c r="K875" s="240"/>
      <c r="L875" s="240"/>
      <c r="M875" s="240"/>
      <c r="N875" s="240"/>
      <c r="O875" s="4"/>
      <c r="P875" s="246">
        <v>1</v>
      </c>
      <c r="Q875" s="246"/>
      <c r="R875" s="246" t="str">
        <f t="shared" si="169"/>
        <v>FFFFFFFF</v>
      </c>
      <c r="S875" s="202">
        <v>100</v>
      </c>
      <c r="T875" s="202">
        <v>100</v>
      </c>
      <c r="U875" s="202">
        <v>100</v>
      </c>
      <c r="V875" s="202">
        <v>100</v>
      </c>
      <c r="X875" s="242"/>
      <c r="Z875" s="239">
        <f t="shared" si="173"/>
        <v>1</v>
      </c>
      <c r="AA875" s="253" t="s">
        <v>4179</v>
      </c>
      <c r="AB875" s="265">
        <f t="shared" si="176"/>
        <v>0</v>
      </c>
      <c r="AC875" s="254" t="s">
        <v>4194</v>
      </c>
      <c r="AD875" s="254" t="s">
        <v>4181</v>
      </c>
      <c r="AE875" s="254">
        <f t="shared" si="177"/>
        <v>0</v>
      </c>
      <c r="AF875" s="254" t="s">
        <v>4182</v>
      </c>
      <c r="AG875" s="254" t="s">
        <v>4183</v>
      </c>
      <c r="AH875" s="74" t="str">
        <f t="shared" si="178"/>
        <v>名称：&lt;br&gt;住所：&lt;br&gt;施設分類：&lt;br&gt;TEL：&lt;br&gt;：&lt;br&gt;：&lt;br&gt;：&lt;br&gt;</v>
      </c>
      <c r="AI875" s="255" t="s">
        <v>4184</v>
      </c>
      <c r="AJ875" s="253" t="str">
        <f t="shared" si="170"/>
        <v>FFFFFFFF</v>
      </c>
      <c r="AK875" s="253" t="s">
        <v>4185</v>
      </c>
      <c r="AL875" s="265">
        <f t="shared" si="171"/>
        <v>1</v>
      </c>
      <c r="AM875" s="253" t="s">
        <v>4186</v>
      </c>
      <c r="AN875" s="253" t="s">
        <v>4187</v>
      </c>
      <c r="AO875" s="254">
        <f t="shared" si="174"/>
        <v>0</v>
      </c>
      <c r="AP875" s="253" t="s">
        <v>4188</v>
      </c>
      <c r="AQ875" s="74">
        <f t="shared" si="179"/>
        <v>0</v>
      </c>
      <c r="AR875" s="254" t="s">
        <v>4189</v>
      </c>
      <c r="AS875" s="254" t="s">
        <v>4190</v>
      </c>
      <c r="AT875" s="265">
        <f t="shared" si="180"/>
        <v>0</v>
      </c>
      <c r="AU875" s="254" t="s">
        <v>4191</v>
      </c>
      <c r="AV875" s="265">
        <f t="shared" si="181"/>
        <v>0</v>
      </c>
      <c r="AW875" s="254" t="s">
        <v>4192</v>
      </c>
      <c r="AX875" s="254" t="s">
        <v>4193</v>
      </c>
      <c r="AY875" s="244" t="str">
        <f t="shared" si="175"/>
        <v/>
      </c>
    </row>
    <row r="876" spans="1:51">
      <c r="A876" s="198">
        <v>871</v>
      </c>
      <c r="B876" s="211"/>
      <c r="C876" s="4" t="str">
        <f t="shared" si="172"/>
        <v>名称：&lt;br&gt;住所：&lt;br&gt;施設分類：&lt;br&gt;TEL：&lt;br&gt;：&lt;br&gt;：&lt;br&gt;：&lt;br&gt;</v>
      </c>
      <c r="D876" s="211"/>
      <c r="E876" s="245"/>
      <c r="F876" s="202"/>
      <c r="G876" s="202"/>
      <c r="H876" s="202"/>
      <c r="I876" s="245"/>
      <c r="J876" s="245"/>
      <c r="K876" s="240"/>
      <c r="L876" s="240"/>
      <c r="M876" s="240"/>
      <c r="N876" s="240"/>
      <c r="O876" s="4"/>
      <c r="P876" s="246">
        <v>1</v>
      </c>
      <c r="Q876" s="246"/>
      <c r="R876" s="246" t="str">
        <f t="shared" si="169"/>
        <v>FFFFFFFF</v>
      </c>
      <c r="S876" s="202">
        <v>100</v>
      </c>
      <c r="T876" s="202">
        <v>100</v>
      </c>
      <c r="U876" s="202">
        <v>100</v>
      </c>
      <c r="V876" s="202">
        <v>100</v>
      </c>
      <c r="X876" s="242"/>
      <c r="Z876" s="239">
        <f t="shared" si="173"/>
        <v>1</v>
      </c>
      <c r="AA876" s="253" t="s">
        <v>4179</v>
      </c>
      <c r="AB876" s="265">
        <f t="shared" si="176"/>
        <v>0</v>
      </c>
      <c r="AC876" s="254" t="s">
        <v>4194</v>
      </c>
      <c r="AD876" s="254" t="s">
        <v>4181</v>
      </c>
      <c r="AE876" s="254">
        <f t="shared" si="177"/>
        <v>0</v>
      </c>
      <c r="AF876" s="254" t="s">
        <v>4182</v>
      </c>
      <c r="AG876" s="254" t="s">
        <v>4183</v>
      </c>
      <c r="AH876" s="74" t="str">
        <f t="shared" si="178"/>
        <v>名称：&lt;br&gt;住所：&lt;br&gt;施設分類：&lt;br&gt;TEL：&lt;br&gt;：&lt;br&gt;：&lt;br&gt;：&lt;br&gt;</v>
      </c>
      <c r="AI876" s="255" t="s">
        <v>4184</v>
      </c>
      <c r="AJ876" s="253" t="str">
        <f t="shared" si="170"/>
        <v>FFFFFFFF</v>
      </c>
      <c r="AK876" s="253" t="s">
        <v>4185</v>
      </c>
      <c r="AL876" s="265">
        <f t="shared" si="171"/>
        <v>1</v>
      </c>
      <c r="AM876" s="253" t="s">
        <v>4186</v>
      </c>
      <c r="AN876" s="253" t="s">
        <v>4187</v>
      </c>
      <c r="AO876" s="254">
        <f t="shared" si="174"/>
        <v>0</v>
      </c>
      <c r="AP876" s="253" t="s">
        <v>4188</v>
      </c>
      <c r="AQ876" s="74">
        <f t="shared" si="179"/>
        <v>0</v>
      </c>
      <c r="AR876" s="254" t="s">
        <v>4189</v>
      </c>
      <c r="AS876" s="254" t="s">
        <v>4190</v>
      </c>
      <c r="AT876" s="265">
        <f t="shared" si="180"/>
        <v>0</v>
      </c>
      <c r="AU876" s="254" t="s">
        <v>4191</v>
      </c>
      <c r="AV876" s="265">
        <f t="shared" si="181"/>
        <v>0</v>
      </c>
      <c r="AW876" s="254" t="s">
        <v>4192</v>
      </c>
      <c r="AX876" s="254" t="s">
        <v>4193</v>
      </c>
      <c r="AY876" s="244" t="str">
        <f t="shared" si="175"/>
        <v/>
      </c>
    </row>
    <row r="877" spans="1:51">
      <c r="A877" s="198">
        <v>872</v>
      </c>
      <c r="B877" s="211"/>
      <c r="C877" s="4" t="str">
        <f t="shared" si="172"/>
        <v>名称：&lt;br&gt;住所：&lt;br&gt;施設分類：&lt;br&gt;TEL：&lt;br&gt;：&lt;br&gt;：&lt;br&gt;：&lt;br&gt;</v>
      </c>
      <c r="D877" s="211"/>
      <c r="E877" s="245"/>
      <c r="F877" s="202"/>
      <c r="G877" s="202"/>
      <c r="H877" s="202"/>
      <c r="I877" s="245"/>
      <c r="J877" s="245"/>
      <c r="K877" s="240"/>
      <c r="L877" s="240"/>
      <c r="M877" s="240"/>
      <c r="N877" s="240"/>
      <c r="O877" s="4"/>
      <c r="P877" s="246">
        <v>1</v>
      </c>
      <c r="Q877" s="246"/>
      <c r="R877" s="246" t="str">
        <f t="shared" si="169"/>
        <v>FFFFFFFF</v>
      </c>
      <c r="S877" s="202">
        <v>100</v>
      </c>
      <c r="T877" s="202">
        <v>100</v>
      </c>
      <c r="U877" s="202">
        <v>100</v>
      </c>
      <c r="V877" s="202">
        <v>100</v>
      </c>
      <c r="X877" s="242"/>
      <c r="Z877" s="239">
        <f t="shared" si="173"/>
        <v>1</v>
      </c>
      <c r="AA877" s="253" t="s">
        <v>4179</v>
      </c>
      <c r="AB877" s="265">
        <f t="shared" si="176"/>
        <v>0</v>
      </c>
      <c r="AC877" s="254" t="s">
        <v>4194</v>
      </c>
      <c r="AD877" s="254" t="s">
        <v>4181</v>
      </c>
      <c r="AE877" s="254">
        <f t="shared" si="177"/>
        <v>0</v>
      </c>
      <c r="AF877" s="254" t="s">
        <v>4182</v>
      </c>
      <c r="AG877" s="254" t="s">
        <v>4183</v>
      </c>
      <c r="AH877" s="74" t="str">
        <f t="shared" si="178"/>
        <v>名称：&lt;br&gt;住所：&lt;br&gt;施設分類：&lt;br&gt;TEL：&lt;br&gt;：&lt;br&gt;：&lt;br&gt;：&lt;br&gt;</v>
      </c>
      <c r="AI877" s="255" t="s">
        <v>4184</v>
      </c>
      <c r="AJ877" s="253" t="str">
        <f t="shared" si="170"/>
        <v>FFFFFFFF</v>
      </c>
      <c r="AK877" s="253" t="s">
        <v>4185</v>
      </c>
      <c r="AL877" s="265">
        <f t="shared" si="171"/>
        <v>1</v>
      </c>
      <c r="AM877" s="253" t="s">
        <v>4186</v>
      </c>
      <c r="AN877" s="253" t="s">
        <v>4187</v>
      </c>
      <c r="AO877" s="254">
        <f t="shared" si="174"/>
        <v>0</v>
      </c>
      <c r="AP877" s="253" t="s">
        <v>4188</v>
      </c>
      <c r="AQ877" s="74">
        <f t="shared" si="179"/>
        <v>0</v>
      </c>
      <c r="AR877" s="254" t="s">
        <v>4189</v>
      </c>
      <c r="AS877" s="254" t="s">
        <v>4190</v>
      </c>
      <c r="AT877" s="265">
        <f t="shared" si="180"/>
        <v>0</v>
      </c>
      <c r="AU877" s="254" t="s">
        <v>4191</v>
      </c>
      <c r="AV877" s="265">
        <f t="shared" si="181"/>
        <v>0</v>
      </c>
      <c r="AW877" s="254" t="s">
        <v>4192</v>
      </c>
      <c r="AX877" s="254" t="s">
        <v>4193</v>
      </c>
      <c r="AY877" s="244" t="str">
        <f t="shared" si="175"/>
        <v/>
      </c>
    </row>
    <row r="878" spans="1:51">
      <c r="A878" s="198">
        <v>873</v>
      </c>
      <c r="B878" s="211"/>
      <c r="C878" s="4" t="str">
        <f t="shared" si="172"/>
        <v>名称：&lt;br&gt;住所：&lt;br&gt;施設分類：&lt;br&gt;TEL：&lt;br&gt;：&lt;br&gt;：&lt;br&gt;：&lt;br&gt;</v>
      </c>
      <c r="D878" s="211"/>
      <c r="E878" s="202"/>
      <c r="F878" s="202"/>
      <c r="G878" s="202"/>
      <c r="H878" s="202"/>
      <c r="I878" s="202"/>
      <c r="J878" s="202"/>
      <c r="K878" s="240"/>
      <c r="L878" s="240"/>
      <c r="M878" s="240"/>
      <c r="N878" s="240"/>
      <c r="O878" s="4"/>
      <c r="P878" s="246">
        <v>1</v>
      </c>
      <c r="Q878" s="246"/>
      <c r="R878" s="246" t="str">
        <f t="shared" si="169"/>
        <v>FFFFFFFF</v>
      </c>
      <c r="S878" s="202">
        <v>100</v>
      </c>
      <c r="T878" s="202">
        <v>100</v>
      </c>
      <c r="U878" s="202">
        <v>100</v>
      </c>
      <c r="V878" s="202">
        <v>100</v>
      </c>
      <c r="X878" s="242"/>
      <c r="Z878" s="239">
        <f t="shared" si="173"/>
        <v>1</v>
      </c>
      <c r="AA878" s="253" t="s">
        <v>4179</v>
      </c>
      <c r="AB878" s="265">
        <f t="shared" si="176"/>
        <v>0</v>
      </c>
      <c r="AC878" s="254" t="s">
        <v>4194</v>
      </c>
      <c r="AD878" s="254" t="s">
        <v>4181</v>
      </c>
      <c r="AE878" s="254">
        <f t="shared" si="177"/>
        <v>0</v>
      </c>
      <c r="AF878" s="254" t="s">
        <v>4182</v>
      </c>
      <c r="AG878" s="254" t="s">
        <v>4183</v>
      </c>
      <c r="AH878" s="74" t="str">
        <f t="shared" si="178"/>
        <v>名称：&lt;br&gt;住所：&lt;br&gt;施設分類：&lt;br&gt;TEL：&lt;br&gt;：&lt;br&gt;：&lt;br&gt;：&lt;br&gt;</v>
      </c>
      <c r="AI878" s="255" t="s">
        <v>4184</v>
      </c>
      <c r="AJ878" s="253" t="str">
        <f t="shared" si="170"/>
        <v>FFFFFFFF</v>
      </c>
      <c r="AK878" s="253" t="s">
        <v>4185</v>
      </c>
      <c r="AL878" s="265">
        <f t="shared" si="171"/>
        <v>1</v>
      </c>
      <c r="AM878" s="253" t="s">
        <v>4186</v>
      </c>
      <c r="AN878" s="253" t="s">
        <v>4187</v>
      </c>
      <c r="AO878" s="254">
        <f t="shared" si="174"/>
        <v>0</v>
      </c>
      <c r="AP878" s="253" t="s">
        <v>4188</v>
      </c>
      <c r="AQ878" s="74">
        <f t="shared" si="179"/>
        <v>0</v>
      </c>
      <c r="AR878" s="254" t="s">
        <v>4189</v>
      </c>
      <c r="AS878" s="254" t="s">
        <v>4190</v>
      </c>
      <c r="AT878" s="265">
        <f t="shared" si="180"/>
        <v>0</v>
      </c>
      <c r="AU878" s="254" t="s">
        <v>4191</v>
      </c>
      <c r="AV878" s="265">
        <f t="shared" si="181"/>
        <v>0</v>
      </c>
      <c r="AW878" s="254" t="s">
        <v>4192</v>
      </c>
      <c r="AX878" s="254" t="s">
        <v>4193</v>
      </c>
      <c r="AY878" s="244" t="str">
        <f t="shared" si="175"/>
        <v/>
      </c>
    </row>
    <row r="879" spans="1:51">
      <c r="A879" s="198">
        <v>874</v>
      </c>
      <c r="B879" s="211"/>
      <c r="C879" s="4" t="str">
        <f t="shared" si="172"/>
        <v>名称：&lt;br&gt;住所：&lt;br&gt;施設分類：&lt;br&gt;TEL：&lt;br&gt;：&lt;br&gt;：&lt;br&gt;：&lt;br&gt;</v>
      </c>
      <c r="D879" s="211"/>
      <c r="E879" s="202"/>
      <c r="F879" s="202"/>
      <c r="G879" s="202"/>
      <c r="H879" s="202"/>
      <c r="I879" s="202"/>
      <c r="J879" s="202"/>
      <c r="K879" s="240"/>
      <c r="L879" s="240"/>
      <c r="M879" s="240"/>
      <c r="N879" s="240"/>
      <c r="O879" s="4"/>
      <c r="P879" s="246">
        <v>1</v>
      </c>
      <c r="Q879" s="246"/>
      <c r="R879" s="246" t="str">
        <f t="shared" si="169"/>
        <v>FFFFFFFF</v>
      </c>
      <c r="S879" s="202">
        <v>100</v>
      </c>
      <c r="T879" s="202">
        <v>100</v>
      </c>
      <c r="U879" s="202">
        <v>100</v>
      </c>
      <c r="V879" s="202">
        <v>100</v>
      </c>
      <c r="X879" s="242"/>
      <c r="Z879" s="239">
        <f t="shared" si="173"/>
        <v>1</v>
      </c>
      <c r="AA879" s="253" t="s">
        <v>4179</v>
      </c>
      <c r="AB879" s="265">
        <f t="shared" si="176"/>
        <v>0</v>
      </c>
      <c r="AC879" s="254" t="s">
        <v>4194</v>
      </c>
      <c r="AD879" s="254" t="s">
        <v>4181</v>
      </c>
      <c r="AE879" s="254">
        <f t="shared" si="177"/>
        <v>0</v>
      </c>
      <c r="AF879" s="254" t="s">
        <v>4182</v>
      </c>
      <c r="AG879" s="254" t="s">
        <v>4183</v>
      </c>
      <c r="AH879" s="74" t="str">
        <f t="shared" si="178"/>
        <v>名称：&lt;br&gt;住所：&lt;br&gt;施設分類：&lt;br&gt;TEL：&lt;br&gt;：&lt;br&gt;：&lt;br&gt;：&lt;br&gt;</v>
      </c>
      <c r="AI879" s="255" t="s">
        <v>4184</v>
      </c>
      <c r="AJ879" s="253" t="str">
        <f t="shared" si="170"/>
        <v>FFFFFFFF</v>
      </c>
      <c r="AK879" s="253" t="s">
        <v>4185</v>
      </c>
      <c r="AL879" s="265">
        <f t="shared" si="171"/>
        <v>1</v>
      </c>
      <c r="AM879" s="253" t="s">
        <v>4186</v>
      </c>
      <c r="AN879" s="253" t="s">
        <v>4187</v>
      </c>
      <c r="AO879" s="254">
        <f t="shared" si="174"/>
        <v>0</v>
      </c>
      <c r="AP879" s="253" t="s">
        <v>4188</v>
      </c>
      <c r="AQ879" s="74">
        <f t="shared" si="179"/>
        <v>0</v>
      </c>
      <c r="AR879" s="254" t="s">
        <v>4189</v>
      </c>
      <c r="AS879" s="254" t="s">
        <v>4190</v>
      </c>
      <c r="AT879" s="265">
        <f t="shared" si="180"/>
        <v>0</v>
      </c>
      <c r="AU879" s="254" t="s">
        <v>4191</v>
      </c>
      <c r="AV879" s="265">
        <f t="shared" si="181"/>
        <v>0</v>
      </c>
      <c r="AW879" s="254" t="s">
        <v>4192</v>
      </c>
      <c r="AX879" s="254" t="s">
        <v>4193</v>
      </c>
      <c r="AY879" s="244" t="str">
        <f t="shared" si="175"/>
        <v/>
      </c>
    </row>
    <row r="880" spans="1:51">
      <c r="A880" s="198">
        <v>875</v>
      </c>
      <c r="B880" s="211"/>
      <c r="C880" s="4" t="str">
        <f t="shared" si="172"/>
        <v>名称：&lt;br&gt;住所：&lt;br&gt;施設分類：&lt;br&gt;TEL：&lt;br&gt;：&lt;br&gt;：&lt;br&gt;：&lt;br&gt;</v>
      </c>
      <c r="D880" s="211"/>
      <c r="E880" s="202"/>
      <c r="F880" s="202"/>
      <c r="G880" s="202"/>
      <c r="H880" s="202"/>
      <c r="I880" s="202"/>
      <c r="J880" s="202"/>
      <c r="K880" s="240"/>
      <c r="L880" s="240"/>
      <c r="M880" s="240"/>
      <c r="N880" s="240"/>
      <c r="O880" s="4"/>
      <c r="P880" s="246">
        <v>1</v>
      </c>
      <c r="Q880" s="246"/>
      <c r="R880" s="246" t="str">
        <f t="shared" si="169"/>
        <v>FFFFFFFF</v>
      </c>
      <c r="S880" s="202">
        <v>100</v>
      </c>
      <c r="T880" s="202">
        <v>100</v>
      </c>
      <c r="U880" s="202">
        <v>100</v>
      </c>
      <c r="V880" s="202">
        <v>100</v>
      </c>
      <c r="X880" s="242"/>
      <c r="Z880" s="239">
        <f t="shared" si="173"/>
        <v>1</v>
      </c>
      <c r="AA880" s="253" t="s">
        <v>4179</v>
      </c>
      <c r="AB880" s="265">
        <f t="shared" si="176"/>
        <v>0</v>
      </c>
      <c r="AC880" s="254" t="s">
        <v>4194</v>
      </c>
      <c r="AD880" s="254" t="s">
        <v>4181</v>
      </c>
      <c r="AE880" s="254">
        <f t="shared" si="177"/>
        <v>0</v>
      </c>
      <c r="AF880" s="254" t="s">
        <v>4182</v>
      </c>
      <c r="AG880" s="254" t="s">
        <v>4183</v>
      </c>
      <c r="AH880" s="74" t="str">
        <f t="shared" si="178"/>
        <v>名称：&lt;br&gt;住所：&lt;br&gt;施設分類：&lt;br&gt;TEL：&lt;br&gt;：&lt;br&gt;：&lt;br&gt;：&lt;br&gt;</v>
      </c>
      <c r="AI880" s="255" t="s">
        <v>4184</v>
      </c>
      <c r="AJ880" s="253" t="str">
        <f t="shared" si="170"/>
        <v>FFFFFFFF</v>
      </c>
      <c r="AK880" s="253" t="s">
        <v>4185</v>
      </c>
      <c r="AL880" s="265">
        <f t="shared" si="171"/>
        <v>1</v>
      </c>
      <c r="AM880" s="253" t="s">
        <v>4186</v>
      </c>
      <c r="AN880" s="253" t="s">
        <v>4187</v>
      </c>
      <c r="AO880" s="254">
        <f t="shared" si="174"/>
        <v>0</v>
      </c>
      <c r="AP880" s="253" t="s">
        <v>4188</v>
      </c>
      <c r="AQ880" s="74">
        <f t="shared" si="179"/>
        <v>0</v>
      </c>
      <c r="AR880" s="254" t="s">
        <v>4189</v>
      </c>
      <c r="AS880" s="254" t="s">
        <v>4190</v>
      </c>
      <c r="AT880" s="265">
        <f t="shared" si="180"/>
        <v>0</v>
      </c>
      <c r="AU880" s="254" t="s">
        <v>4191</v>
      </c>
      <c r="AV880" s="265">
        <f t="shared" si="181"/>
        <v>0</v>
      </c>
      <c r="AW880" s="254" t="s">
        <v>4192</v>
      </c>
      <c r="AX880" s="254" t="s">
        <v>4193</v>
      </c>
      <c r="AY880" s="244" t="str">
        <f t="shared" si="175"/>
        <v/>
      </c>
    </row>
    <row r="881" spans="1:51">
      <c r="A881" s="198">
        <v>876</v>
      </c>
      <c r="B881" s="211"/>
      <c r="C881" s="4" t="str">
        <f t="shared" si="172"/>
        <v>名称：&lt;br&gt;住所：&lt;br&gt;施設分類：&lt;br&gt;TEL：&lt;br&gt;：&lt;br&gt;：&lt;br&gt;：&lt;br&gt;</v>
      </c>
      <c r="D881" s="211"/>
      <c r="E881" s="202"/>
      <c r="F881" s="202"/>
      <c r="G881" s="202"/>
      <c r="H881" s="202"/>
      <c r="I881" s="202"/>
      <c r="J881" s="202"/>
      <c r="K881" s="240"/>
      <c r="L881" s="240"/>
      <c r="M881" s="240"/>
      <c r="N881" s="240"/>
      <c r="O881" s="4"/>
      <c r="P881" s="246">
        <v>1</v>
      </c>
      <c r="Q881" s="246"/>
      <c r="R881" s="246" t="str">
        <f t="shared" si="169"/>
        <v>FFFFFFFF</v>
      </c>
      <c r="S881" s="202">
        <v>100</v>
      </c>
      <c r="T881" s="202">
        <v>100</v>
      </c>
      <c r="U881" s="202">
        <v>100</v>
      </c>
      <c r="V881" s="202">
        <v>100</v>
      </c>
      <c r="X881" s="242"/>
      <c r="Z881" s="239">
        <f t="shared" si="173"/>
        <v>1</v>
      </c>
      <c r="AA881" s="253" t="s">
        <v>4179</v>
      </c>
      <c r="AB881" s="265">
        <f t="shared" si="176"/>
        <v>0</v>
      </c>
      <c r="AC881" s="254" t="s">
        <v>4194</v>
      </c>
      <c r="AD881" s="254" t="s">
        <v>4181</v>
      </c>
      <c r="AE881" s="254">
        <f t="shared" si="177"/>
        <v>0</v>
      </c>
      <c r="AF881" s="254" t="s">
        <v>4182</v>
      </c>
      <c r="AG881" s="254" t="s">
        <v>4183</v>
      </c>
      <c r="AH881" s="74" t="str">
        <f t="shared" si="178"/>
        <v>名称：&lt;br&gt;住所：&lt;br&gt;施設分類：&lt;br&gt;TEL：&lt;br&gt;：&lt;br&gt;：&lt;br&gt;：&lt;br&gt;</v>
      </c>
      <c r="AI881" s="255" t="s">
        <v>4184</v>
      </c>
      <c r="AJ881" s="253" t="str">
        <f t="shared" si="170"/>
        <v>FFFFFFFF</v>
      </c>
      <c r="AK881" s="253" t="s">
        <v>4185</v>
      </c>
      <c r="AL881" s="265">
        <f t="shared" si="171"/>
        <v>1</v>
      </c>
      <c r="AM881" s="253" t="s">
        <v>4186</v>
      </c>
      <c r="AN881" s="253" t="s">
        <v>4187</v>
      </c>
      <c r="AO881" s="254">
        <f t="shared" si="174"/>
        <v>0</v>
      </c>
      <c r="AP881" s="253" t="s">
        <v>4188</v>
      </c>
      <c r="AQ881" s="74">
        <f t="shared" si="179"/>
        <v>0</v>
      </c>
      <c r="AR881" s="254" t="s">
        <v>4189</v>
      </c>
      <c r="AS881" s="254" t="s">
        <v>4190</v>
      </c>
      <c r="AT881" s="265">
        <f t="shared" si="180"/>
        <v>0</v>
      </c>
      <c r="AU881" s="254" t="s">
        <v>4191</v>
      </c>
      <c r="AV881" s="265">
        <f t="shared" si="181"/>
        <v>0</v>
      </c>
      <c r="AW881" s="254" t="s">
        <v>4192</v>
      </c>
      <c r="AX881" s="254" t="s">
        <v>4193</v>
      </c>
      <c r="AY881" s="244" t="str">
        <f t="shared" si="175"/>
        <v/>
      </c>
    </row>
    <row r="882" spans="1:51">
      <c r="A882" s="198">
        <v>877</v>
      </c>
      <c r="B882" s="211"/>
      <c r="C882" s="4" t="str">
        <f t="shared" si="172"/>
        <v>名称：&lt;br&gt;住所：&lt;br&gt;施設分類：&lt;br&gt;TEL：&lt;br&gt;：&lt;br&gt;：&lt;br&gt;：&lt;br&gt;</v>
      </c>
      <c r="D882" s="211"/>
      <c r="E882" s="202"/>
      <c r="F882" s="202"/>
      <c r="G882" s="202"/>
      <c r="H882" s="202"/>
      <c r="I882" s="202"/>
      <c r="J882" s="202"/>
      <c r="K882" s="240"/>
      <c r="L882" s="240"/>
      <c r="M882" s="240"/>
      <c r="N882" s="240"/>
      <c r="O882" s="4"/>
      <c r="P882" s="246">
        <v>1</v>
      </c>
      <c r="Q882" s="246"/>
      <c r="R882" s="246" t="str">
        <f t="shared" si="169"/>
        <v>FFFFFFFF</v>
      </c>
      <c r="S882" s="202">
        <v>100</v>
      </c>
      <c r="T882" s="202">
        <v>100</v>
      </c>
      <c r="U882" s="202">
        <v>100</v>
      </c>
      <c r="V882" s="202">
        <v>100</v>
      </c>
      <c r="X882" s="242"/>
      <c r="Z882" s="239">
        <f t="shared" si="173"/>
        <v>1</v>
      </c>
      <c r="AA882" s="253" t="s">
        <v>4179</v>
      </c>
      <c r="AB882" s="265">
        <f t="shared" si="176"/>
        <v>0</v>
      </c>
      <c r="AC882" s="254" t="s">
        <v>4194</v>
      </c>
      <c r="AD882" s="254" t="s">
        <v>4181</v>
      </c>
      <c r="AE882" s="254">
        <f t="shared" si="177"/>
        <v>0</v>
      </c>
      <c r="AF882" s="254" t="s">
        <v>4182</v>
      </c>
      <c r="AG882" s="254" t="s">
        <v>4183</v>
      </c>
      <c r="AH882" s="74" t="str">
        <f t="shared" si="178"/>
        <v>名称：&lt;br&gt;住所：&lt;br&gt;施設分類：&lt;br&gt;TEL：&lt;br&gt;：&lt;br&gt;：&lt;br&gt;：&lt;br&gt;</v>
      </c>
      <c r="AI882" s="255" t="s">
        <v>4184</v>
      </c>
      <c r="AJ882" s="253" t="str">
        <f t="shared" si="170"/>
        <v>FFFFFFFF</v>
      </c>
      <c r="AK882" s="253" t="s">
        <v>4185</v>
      </c>
      <c r="AL882" s="265">
        <f t="shared" si="171"/>
        <v>1</v>
      </c>
      <c r="AM882" s="253" t="s">
        <v>4186</v>
      </c>
      <c r="AN882" s="253" t="s">
        <v>4187</v>
      </c>
      <c r="AO882" s="254">
        <f t="shared" si="174"/>
        <v>0</v>
      </c>
      <c r="AP882" s="253" t="s">
        <v>4188</v>
      </c>
      <c r="AQ882" s="74">
        <f t="shared" si="179"/>
        <v>0</v>
      </c>
      <c r="AR882" s="254" t="s">
        <v>4189</v>
      </c>
      <c r="AS882" s="254" t="s">
        <v>4190</v>
      </c>
      <c r="AT882" s="265">
        <f t="shared" si="180"/>
        <v>0</v>
      </c>
      <c r="AU882" s="254" t="s">
        <v>4191</v>
      </c>
      <c r="AV882" s="265">
        <f t="shared" si="181"/>
        <v>0</v>
      </c>
      <c r="AW882" s="254" t="s">
        <v>4192</v>
      </c>
      <c r="AX882" s="254" t="s">
        <v>4193</v>
      </c>
      <c r="AY882" s="244" t="str">
        <f t="shared" si="175"/>
        <v/>
      </c>
    </row>
    <row r="883" spans="1:51">
      <c r="A883" s="198">
        <v>878</v>
      </c>
      <c r="B883" s="211"/>
      <c r="C883" s="4" t="str">
        <f t="shared" si="172"/>
        <v>名称：&lt;br&gt;住所：&lt;br&gt;施設分類：&lt;br&gt;TEL：&lt;br&gt;：&lt;br&gt;：&lt;br&gt;：&lt;br&gt;</v>
      </c>
      <c r="D883" s="211"/>
      <c r="E883" s="245"/>
      <c r="F883" s="202"/>
      <c r="G883" s="202"/>
      <c r="H883" s="202"/>
      <c r="I883" s="245"/>
      <c r="J883" s="245"/>
      <c r="K883" s="240"/>
      <c r="L883" s="240"/>
      <c r="M883" s="240"/>
      <c r="N883" s="240"/>
      <c r="O883" s="4"/>
      <c r="P883" s="246">
        <v>1</v>
      </c>
      <c r="Q883" s="246"/>
      <c r="R883" s="246" t="str">
        <f t="shared" si="169"/>
        <v>FFFFFFFF</v>
      </c>
      <c r="S883" s="202">
        <v>100</v>
      </c>
      <c r="T883" s="202">
        <v>100</v>
      </c>
      <c r="U883" s="202">
        <v>100</v>
      </c>
      <c r="V883" s="202">
        <v>100</v>
      </c>
      <c r="X883" s="242"/>
      <c r="Z883" s="239">
        <f t="shared" si="173"/>
        <v>1</v>
      </c>
      <c r="AA883" s="253" t="s">
        <v>4179</v>
      </c>
      <c r="AB883" s="265">
        <f t="shared" si="176"/>
        <v>0</v>
      </c>
      <c r="AC883" s="254" t="s">
        <v>4194</v>
      </c>
      <c r="AD883" s="254" t="s">
        <v>4181</v>
      </c>
      <c r="AE883" s="254">
        <f t="shared" si="177"/>
        <v>0</v>
      </c>
      <c r="AF883" s="254" t="s">
        <v>4182</v>
      </c>
      <c r="AG883" s="254" t="s">
        <v>4183</v>
      </c>
      <c r="AH883" s="74" t="str">
        <f t="shared" si="178"/>
        <v>名称：&lt;br&gt;住所：&lt;br&gt;施設分類：&lt;br&gt;TEL：&lt;br&gt;：&lt;br&gt;：&lt;br&gt;：&lt;br&gt;</v>
      </c>
      <c r="AI883" s="255" t="s">
        <v>4184</v>
      </c>
      <c r="AJ883" s="253" t="str">
        <f t="shared" si="170"/>
        <v>FFFFFFFF</v>
      </c>
      <c r="AK883" s="253" t="s">
        <v>4185</v>
      </c>
      <c r="AL883" s="265">
        <f t="shared" si="171"/>
        <v>1</v>
      </c>
      <c r="AM883" s="253" t="s">
        <v>4186</v>
      </c>
      <c r="AN883" s="253" t="s">
        <v>4187</v>
      </c>
      <c r="AO883" s="254">
        <f t="shared" si="174"/>
        <v>0</v>
      </c>
      <c r="AP883" s="253" t="s">
        <v>4188</v>
      </c>
      <c r="AQ883" s="74">
        <f t="shared" si="179"/>
        <v>0</v>
      </c>
      <c r="AR883" s="254" t="s">
        <v>4189</v>
      </c>
      <c r="AS883" s="254" t="s">
        <v>4190</v>
      </c>
      <c r="AT883" s="265">
        <f t="shared" si="180"/>
        <v>0</v>
      </c>
      <c r="AU883" s="254" t="s">
        <v>4191</v>
      </c>
      <c r="AV883" s="265">
        <f t="shared" si="181"/>
        <v>0</v>
      </c>
      <c r="AW883" s="254" t="s">
        <v>4192</v>
      </c>
      <c r="AX883" s="254" t="s">
        <v>4193</v>
      </c>
      <c r="AY883" s="244" t="str">
        <f t="shared" si="175"/>
        <v/>
      </c>
    </row>
    <row r="884" spans="1:51">
      <c r="A884" s="198">
        <v>879</v>
      </c>
      <c r="B884" s="211"/>
      <c r="C884" s="4" t="str">
        <f t="shared" si="172"/>
        <v>名称：&lt;br&gt;住所：&lt;br&gt;施設分類：&lt;br&gt;TEL：&lt;br&gt;：&lt;br&gt;：&lt;br&gt;：&lt;br&gt;</v>
      </c>
      <c r="D884" s="211"/>
      <c r="E884" s="245"/>
      <c r="F884" s="202"/>
      <c r="G884" s="202"/>
      <c r="H884" s="202"/>
      <c r="I884" s="245"/>
      <c r="J884" s="245"/>
      <c r="K884" s="240"/>
      <c r="L884" s="240"/>
      <c r="M884" s="240"/>
      <c r="N884" s="240"/>
      <c r="O884" s="4"/>
      <c r="P884" s="246">
        <v>1</v>
      </c>
      <c r="Q884" s="246"/>
      <c r="R884" s="246" t="str">
        <f t="shared" si="169"/>
        <v>FFFFFFFF</v>
      </c>
      <c r="S884" s="202">
        <v>100</v>
      </c>
      <c r="T884" s="202">
        <v>100</v>
      </c>
      <c r="U884" s="202">
        <v>100</v>
      </c>
      <c r="V884" s="202">
        <v>100</v>
      </c>
      <c r="X884" s="242"/>
      <c r="Z884" s="239">
        <f t="shared" si="173"/>
        <v>1</v>
      </c>
      <c r="AA884" s="253" t="s">
        <v>4179</v>
      </c>
      <c r="AB884" s="265">
        <f t="shared" si="176"/>
        <v>0</v>
      </c>
      <c r="AC884" s="254" t="s">
        <v>4194</v>
      </c>
      <c r="AD884" s="254" t="s">
        <v>4181</v>
      </c>
      <c r="AE884" s="254">
        <f t="shared" si="177"/>
        <v>0</v>
      </c>
      <c r="AF884" s="254" t="s">
        <v>4182</v>
      </c>
      <c r="AG884" s="254" t="s">
        <v>4183</v>
      </c>
      <c r="AH884" s="74" t="str">
        <f t="shared" si="178"/>
        <v>名称：&lt;br&gt;住所：&lt;br&gt;施設分類：&lt;br&gt;TEL：&lt;br&gt;：&lt;br&gt;：&lt;br&gt;：&lt;br&gt;</v>
      </c>
      <c r="AI884" s="255" t="s">
        <v>4184</v>
      </c>
      <c r="AJ884" s="253" t="str">
        <f t="shared" si="170"/>
        <v>FFFFFFFF</v>
      </c>
      <c r="AK884" s="253" t="s">
        <v>4185</v>
      </c>
      <c r="AL884" s="265">
        <f t="shared" si="171"/>
        <v>1</v>
      </c>
      <c r="AM884" s="253" t="s">
        <v>4186</v>
      </c>
      <c r="AN884" s="253" t="s">
        <v>4187</v>
      </c>
      <c r="AO884" s="254">
        <f t="shared" si="174"/>
        <v>0</v>
      </c>
      <c r="AP884" s="253" t="s">
        <v>4188</v>
      </c>
      <c r="AQ884" s="74">
        <f t="shared" si="179"/>
        <v>0</v>
      </c>
      <c r="AR884" s="254" t="s">
        <v>4189</v>
      </c>
      <c r="AS884" s="254" t="s">
        <v>4190</v>
      </c>
      <c r="AT884" s="265">
        <f t="shared" si="180"/>
        <v>0</v>
      </c>
      <c r="AU884" s="254" t="s">
        <v>4191</v>
      </c>
      <c r="AV884" s="265">
        <f t="shared" si="181"/>
        <v>0</v>
      </c>
      <c r="AW884" s="254" t="s">
        <v>4192</v>
      </c>
      <c r="AX884" s="254" t="s">
        <v>4193</v>
      </c>
      <c r="AY884" s="244" t="str">
        <f t="shared" si="175"/>
        <v/>
      </c>
    </row>
    <row r="885" spans="1:51">
      <c r="A885" s="198">
        <v>880</v>
      </c>
      <c r="B885" s="211"/>
      <c r="C885" s="4" t="str">
        <f t="shared" si="172"/>
        <v>名称：&lt;br&gt;住所：&lt;br&gt;施設分類：&lt;br&gt;TEL：&lt;br&gt;：&lt;br&gt;：&lt;br&gt;：&lt;br&gt;</v>
      </c>
      <c r="D885" s="211"/>
      <c r="E885" s="202"/>
      <c r="F885" s="202"/>
      <c r="G885" s="202"/>
      <c r="H885" s="202"/>
      <c r="I885" s="202"/>
      <c r="J885" s="202"/>
      <c r="K885" s="240"/>
      <c r="L885" s="240"/>
      <c r="M885" s="240"/>
      <c r="N885" s="240"/>
      <c r="O885" s="4"/>
      <c r="P885" s="246">
        <v>1</v>
      </c>
      <c r="Q885" s="246"/>
      <c r="R885" s="246" t="str">
        <f t="shared" si="169"/>
        <v>FFFFFFFF</v>
      </c>
      <c r="S885" s="202">
        <v>100</v>
      </c>
      <c r="T885" s="202">
        <v>100</v>
      </c>
      <c r="U885" s="202">
        <v>100</v>
      </c>
      <c r="V885" s="202">
        <v>100</v>
      </c>
      <c r="X885" s="242"/>
      <c r="Z885" s="239">
        <f t="shared" si="173"/>
        <v>1</v>
      </c>
      <c r="AA885" s="253" t="s">
        <v>4179</v>
      </c>
      <c r="AB885" s="265">
        <f t="shared" si="176"/>
        <v>0</v>
      </c>
      <c r="AC885" s="254" t="s">
        <v>4194</v>
      </c>
      <c r="AD885" s="254" t="s">
        <v>4181</v>
      </c>
      <c r="AE885" s="254">
        <f t="shared" si="177"/>
        <v>0</v>
      </c>
      <c r="AF885" s="254" t="s">
        <v>4182</v>
      </c>
      <c r="AG885" s="254" t="s">
        <v>4183</v>
      </c>
      <c r="AH885" s="74" t="str">
        <f t="shared" si="178"/>
        <v>名称：&lt;br&gt;住所：&lt;br&gt;施設分類：&lt;br&gt;TEL：&lt;br&gt;：&lt;br&gt;：&lt;br&gt;：&lt;br&gt;</v>
      </c>
      <c r="AI885" s="255" t="s">
        <v>4184</v>
      </c>
      <c r="AJ885" s="253" t="str">
        <f t="shared" si="170"/>
        <v>FFFFFFFF</v>
      </c>
      <c r="AK885" s="253" t="s">
        <v>4185</v>
      </c>
      <c r="AL885" s="265">
        <f t="shared" si="171"/>
        <v>1</v>
      </c>
      <c r="AM885" s="253" t="s">
        <v>4186</v>
      </c>
      <c r="AN885" s="253" t="s">
        <v>4187</v>
      </c>
      <c r="AO885" s="254">
        <f t="shared" si="174"/>
        <v>0</v>
      </c>
      <c r="AP885" s="253" t="s">
        <v>4188</v>
      </c>
      <c r="AQ885" s="74">
        <f t="shared" si="179"/>
        <v>0</v>
      </c>
      <c r="AR885" s="254" t="s">
        <v>4189</v>
      </c>
      <c r="AS885" s="254" t="s">
        <v>4190</v>
      </c>
      <c r="AT885" s="265">
        <f t="shared" si="180"/>
        <v>0</v>
      </c>
      <c r="AU885" s="254" t="s">
        <v>4191</v>
      </c>
      <c r="AV885" s="265">
        <f t="shared" si="181"/>
        <v>0</v>
      </c>
      <c r="AW885" s="254" t="s">
        <v>4192</v>
      </c>
      <c r="AX885" s="254" t="s">
        <v>4193</v>
      </c>
      <c r="AY885" s="244" t="str">
        <f t="shared" si="175"/>
        <v/>
      </c>
    </row>
    <row r="886" spans="1:51">
      <c r="A886" s="198">
        <v>881</v>
      </c>
      <c r="B886" s="211"/>
      <c r="C886" s="4" t="str">
        <f t="shared" si="172"/>
        <v>名称：&lt;br&gt;住所：&lt;br&gt;施設分類：&lt;br&gt;TEL：&lt;br&gt;：&lt;br&gt;：&lt;br&gt;：&lt;br&gt;</v>
      </c>
      <c r="D886" s="211"/>
      <c r="E886" s="202"/>
      <c r="F886" s="202"/>
      <c r="G886" s="202"/>
      <c r="H886" s="202"/>
      <c r="I886" s="202"/>
      <c r="J886" s="202"/>
      <c r="K886" s="240"/>
      <c r="L886" s="240"/>
      <c r="M886" s="240"/>
      <c r="N886" s="240"/>
      <c r="O886" s="4"/>
      <c r="P886" s="246">
        <v>1</v>
      </c>
      <c r="Q886" s="246"/>
      <c r="R886" s="246" t="str">
        <f t="shared" si="169"/>
        <v>FFFFFFFF</v>
      </c>
      <c r="S886" s="202">
        <v>100</v>
      </c>
      <c r="T886" s="202">
        <v>100</v>
      </c>
      <c r="U886" s="202">
        <v>100</v>
      </c>
      <c r="V886" s="202">
        <v>100</v>
      </c>
      <c r="X886" s="242"/>
      <c r="Z886" s="239">
        <f t="shared" si="173"/>
        <v>1</v>
      </c>
      <c r="AA886" s="253" t="s">
        <v>4179</v>
      </c>
      <c r="AB886" s="265">
        <f t="shared" si="176"/>
        <v>0</v>
      </c>
      <c r="AC886" s="254" t="s">
        <v>4194</v>
      </c>
      <c r="AD886" s="254" t="s">
        <v>4181</v>
      </c>
      <c r="AE886" s="254">
        <f t="shared" si="177"/>
        <v>0</v>
      </c>
      <c r="AF886" s="254" t="s">
        <v>4182</v>
      </c>
      <c r="AG886" s="254" t="s">
        <v>4183</v>
      </c>
      <c r="AH886" s="74" t="str">
        <f t="shared" si="178"/>
        <v>名称：&lt;br&gt;住所：&lt;br&gt;施設分類：&lt;br&gt;TEL：&lt;br&gt;：&lt;br&gt;：&lt;br&gt;：&lt;br&gt;</v>
      </c>
      <c r="AI886" s="255" t="s">
        <v>4184</v>
      </c>
      <c r="AJ886" s="253" t="str">
        <f t="shared" si="170"/>
        <v>FFFFFFFF</v>
      </c>
      <c r="AK886" s="253" t="s">
        <v>4185</v>
      </c>
      <c r="AL886" s="265">
        <f t="shared" si="171"/>
        <v>1</v>
      </c>
      <c r="AM886" s="253" t="s">
        <v>4186</v>
      </c>
      <c r="AN886" s="253" t="s">
        <v>4187</v>
      </c>
      <c r="AO886" s="254">
        <f t="shared" si="174"/>
        <v>0</v>
      </c>
      <c r="AP886" s="253" t="s">
        <v>4188</v>
      </c>
      <c r="AQ886" s="74">
        <f t="shared" si="179"/>
        <v>0</v>
      </c>
      <c r="AR886" s="254" t="s">
        <v>4189</v>
      </c>
      <c r="AS886" s="254" t="s">
        <v>4190</v>
      </c>
      <c r="AT886" s="265">
        <f t="shared" si="180"/>
        <v>0</v>
      </c>
      <c r="AU886" s="254" t="s">
        <v>4191</v>
      </c>
      <c r="AV886" s="265">
        <f t="shared" si="181"/>
        <v>0</v>
      </c>
      <c r="AW886" s="254" t="s">
        <v>4192</v>
      </c>
      <c r="AX886" s="254" t="s">
        <v>4193</v>
      </c>
      <c r="AY886" s="244" t="str">
        <f t="shared" si="175"/>
        <v/>
      </c>
    </row>
    <row r="887" spans="1:51">
      <c r="A887" s="198">
        <v>882</v>
      </c>
      <c r="B887" s="211"/>
      <c r="C887" s="4" t="str">
        <f t="shared" si="172"/>
        <v>名称：&lt;br&gt;住所：&lt;br&gt;施設分類：&lt;br&gt;TEL：&lt;br&gt;：&lt;br&gt;：&lt;br&gt;：&lt;br&gt;</v>
      </c>
      <c r="D887" s="211"/>
      <c r="E887" s="202"/>
      <c r="F887" s="202"/>
      <c r="G887" s="202"/>
      <c r="H887" s="202"/>
      <c r="I887" s="202"/>
      <c r="J887" s="202"/>
      <c r="K887" s="240"/>
      <c r="L887" s="240"/>
      <c r="M887" s="240"/>
      <c r="N887" s="240"/>
      <c r="O887" s="4"/>
      <c r="P887" s="246">
        <v>1</v>
      </c>
      <c r="Q887" s="246"/>
      <c r="R887" s="246" t="str">
        <f t="shared" si="169"/>
        <v>FFFFFFFF</v>
      </c>
      <c r="S887" s="202">
        <v>100</v>
      </c>
      <c r="T887" s="202">
        <v>100</v>
      </c>
      <c r="U887" s="202">
        <v>100</v>
      </c>
      <c r="V887" s="202">
        <v>100</v>
      </c>
      <c r="X887" s="242"/>
      <c r="Z887" s="239">
        <f t="shared" si="173"/>
        <v>1</v>
      </c>
      <c r="AA887" s="253" t="s">
        <v>4179</v>
      </c>
      <c r="AB887" s="265">
        <f t="shared" si="176"/>
        <v>0</v>
      </c>
      <c r="AC887" s="254" t="s">
        <v>4194</v>
      </c>
      <c r="AD887" s="254" t="s">
        <v>4181</v>
      </c>
      <c r="AE887" s="254">
        <f t="shared" si="177"/>
        <v>0</v>
      </c>
      <c r="AF887" s="254" t="s">
        <v>4182</v>
      </c>
      <c r="AG887" s="254" t="s">
        <v>4183</v>
      </c>
      <c r="AH887" s="74" t="str">
        <f t="shared" si="178"/>
        <v>名称：&lt;br&gt;住所：&lt;br&gt;施設分類：&lt;br&gt;TEL：&lt;br&gt;：&lt;br&gt;：&lt;br&gt;：&lt;br&gt;</v>
      </c>
      <c r="AI887" s="255" t="s">
        <v>4184</v>
      </c>
      <c r="AJ887" s="253" t="str">
        <f t="shared" si="170"/>
        <v>FFFFFFFF</v>
      </c>
      <c r="AK887" s="253" t="s">
        <v>4185</v>
      </c>
      <c r="AL887" s="265">
        <f t="shared" si="171"/>
        <v>1</v>
      </c>
      <c r="AM887" s="253" t="s">
        <v>4186</v>
      </c>
      <c r="AN887" s="253" t="s">
        <v>4187</v>
      </c>
      <c r="AO887" s="254">
        <f t="shared" si="174"/>
        <v>0</v>
      </c>
      <c r="AP887" s="253" t="s">
        <v>4188</v>
      </c>
      <c r="AQ887" s="74">
        <f t="shared" si="179"/>
        <v>0</v>
      </c>
      <c r="AR887" s="254" t="s">
        <v>4189</v>
      </c>
      <c r="AS887" s="254" t="s">
        <v>4190</v>
      </c>
      <c r="AT887" s="265">
        <f t="shared" si="180"/>
        <v>0</v>
      </c>
      <c r="AU887" s="254" t="s">
        <v>4191</v>
      </c>
      <c r="AV887" s="265">
        <f t="shared" si="181"/>
        <v>0</v>
      </c>
      <c r="AW887" s="254" t="s">
        <v>4192</v>
      </c>
      <c r="AX887" s="254" t="s">
        <v>4193</v>
      </c>
      <c r="AY887" s="244" t="str">
        <f t="shared" si="175"/>
        <v/>
      </c>
    </row>
    <row r="888" spans="1:51">
      <c r="A888" s="198">
        <v>883</v>
      </c>
      <c r="B888" s="211"/>
      <c r="C888" s="4" t="str">
        <f t="shared" si="172"/>
        <v>名称：&lt;br&gt;住所：&lt;br&gt;施設分類：&lt;br&gt;TEL：&lt;br&gt;：&lt;br&gt;：&lt;br&gt;：&lt;br&gt;</v>
      </c>
      <c r="D888" s="211"/>
      <c r="E888" s="202"/>
      <c r="F888" s="202"/>
      <c r="G888" s="202"/>
      <c r="H888" s="202"/>
      <c r="I888" s="202"/>
      <c r="J888" s="202"/>
      <c r="K888" s="240"/>
      <c r="L888" s="240"/>
      <c r="M888" s="240"/>
      <c r="N888" s="240"/>
      <c r="O888" s="4"/>
      <c r="P888" s="246">
        <v>1</v>
      </c>
      <c r="Q888" s="246"/>
      <c r="R888" s="246" t="str">
        <f t="shared" si="169"/>
        <v>FFFFFFFF</v>
      </c>
      <c r="S888" s="202">
        <v>100</v>
      </c>
      <c r="T888" s="202">
        <v>100</v>
      </c>
      <c r="U888" s="202">
        <v>100</v>
      </c>
      <c r="V888" s="202">
        <v>100</v>
      </c>
      <c r="X888" s="242"/>
      <c r="Z888" s="239">
        <f t="shared" si="173"/>
        <v>1</v>
      </c>
      <c r="AA888" s="253" t="s">
        <v>4179</v>
      </c>
      <c r="AB888" s="265">
        <f t="shared" si="176"/>
        <v>0</v>
      </c>
      <c r="AC888" s="254" t="s">
        <v>4194</v>
      </c>
      <c r="AD888" s="254" t="s">
        <v>4181</v>
      </c>
      <c r="AE888" s="254">
        <f t="shared" si="177"/>
        <v>0</v>
      </c>
      <c r="AF888" s="254" t="s">
        <v>4182</v>
      </c>
      <c r="AG888" s="254" t="s">
        <v>4183</v>
      </c>
      <c r="AH888" s="74" t="str">
        <f t="shared" si="178"/>
        <v>名称：&lt;br&gt;住所：&lt;br&gt;施設分類：&lt;br&gt;TEL：&lt;br&gt;：&lt;br&gt;：&lt;br&gt;：&lt;br&gt;</v>
      </c>
      <c r="AI888" s="255" t="s">
        <v>4184</v>
      </c>
      <c r="AJ888" s="253" t="str">
        <f t="shared" si="170"/>
        <v>FFFFFFFF</v>
      </c>
      <c r="AK888" s="253" t="s">
        <v>4185</v>
      </c>
      <c r="AL888" s="265">
        <f t="shared" si="171"/>
        <v>1</v>
      </c>
      <c r="AM888" s="253" t="s">
        <v>4186</v>
      </c>
      <c r="AN888" s="253" t="s">
        <v>4187</v>
      </c>
      <c r="AO888" s="254">
        <f t="shared" si="174"/>
        <v>0</v>
      </c>
      <c r="AP888" s="253" t="s">
        <v>4188</v>
      </c>
      <c r="AQ888" s="74">
        <f t="shared" si="179"/>
        <v>0</v>
      </c>
      <c r="AR888" s="254" t="s">
        <v>4189</v>
      </c>
      <c r="AS888" s="254" t="s">
        <v>4190</v>
      </c>
      <c r="AT888" s="265">
        <f t="shared" si="180"/>
        <v>0</v>
      </c>
      <c r="AU888" s="254" t="s">
        <v>4191</v>
      </c>
      <c r="AV888" s="265">
        <f t="shared" si="181"/>
        <v>0</v>
      </c>
      <c r="AW888" s="254" t="s">
        <v>4192</v>
      </c>
      <c r="AX888" s="254" t="s">
        <v>4193</v>
      </c>
      <c r="AY888" s="244" t="str">
        <f t="shared" si="175"/>
        <v/>
      </c>
    </row>
    <row r="889" spans="1:51">
      <c r="A889" s="198">
        <v>884</v>
      </c>
      <c r="B889" s="211"/>
      <c r="C889" s="4" t="str">
        <f t="shared" si="172"/>
        <v>名称：&lt;br&gt;住所：&lt;br&gt;施設分類：&lt;br&gt;TEL：&lt;br&gt;：&lt;br&gt;：&lt;br&gt;：&lt;br&gt;</v>
      </c>
      <c r="D889" s="211"/>
      <c r="E889" s="202"/>
      <c r="F889" s="202"/>
      <c r="G889" s="202"/>
      <c r="H889" s="202"/>
      <c r="I889" s="202"/>
      <c r="J889" s="202"/>
      <c r="K889" s="240"/>
      <c r="L889" s="240"/>
      <c r="M889" s="240"/>
      <c r="N889" s="240"/>
      <c r="O889" s="4"/>
      <c r="P889" s="246">
        <v>1</v>
      </c>
      <c r="Q889" s="246"/>
      <c r="R889" s="246" t="str">
        <f t="shared" si="169"/>
        <v>FFFFFFFF</v>
      </c>
      <c r="S889" s="202">
        <v>100</v>
      </c>
      <c r="T889" s="202">
        <v>100</v>
      </c>
      <c r="U889" s="202">
        <v>100</v>
      </c>
      <c r="V889" s="202">
        <v>100</v>
      </c>
      <c r="X889" s="242"/>
      <c r="Z889" s="239">
        <f t="shared" si="173"/>
        <v>1</v>
      </c>
      <c r="AA889" s="253" t="s">
        <v>4179</v>
      </c>
      <c r="AB889" s="265">
        <f t="shared" si="176"/>
        <v>0</v>
      </c>
      <c r="AC889" s="254" t="s">
        <v>4194</v>
      </c>
      <c r="AD889" s="254" t="s">
        <v>4181</v>
      </c>
      <c r="AE889" s="254">
        <f t="shared" si="177"/>
        <v>0</v>
      </c>
      <c r="AF889" s="254" t="s">
        <v>4182</v>
      </c>
      <c r="AG889" s="254" t="s">
        <v>4183</v>
      </c>
      <c r="AH889" s="74" t="str">
        <f t="shared" si="178"/>
        <v>名称：&lt;br&gt;住所：&lt;br&gt;施設分類：&lt;br&gt;TEL：&lt;br&gt;：&lt;br&gt;：&lt;br&gt;：&lt;br&gt;</v>
      </c>
      <c r="AI889" s="255" t="s">
        <v>4184</v>
      </c>
      <c r="AJ889" s="253" t="str">
        <f t="shared" si="170"/>
        <v>FFFFFFFF</v>
      </c>
      <c r="AK889" s="253" t="s">
        <v>4185</v>
      </c>
      <c r="AL889" s="265">
        <f t="shared" si="171"/>
        <v>1</v>
      </c>
      <c r="AM889" s="253" t="s">
        <v>4186</v>
      </c>
      <c r="AN889" s="253" t="s">
        <v>4187</v>
      </c>
      <c r="AO889" s="254">
        <f t="shared" si="174"/>
        <v>0</v>
      </c>
      <c r="AP889" s="253" t="s">
        <v>4188</v>
      </c>
      <c r="AQ889" s="74">
        <f t="shared" si="179"/>
        <v>0</v>
      </c>
      <c r="AR889" s="254" t="s">
        <v>4189</v>
      </c>
      <c r="AS889" s="254" t="s">
        <v>4190</v>
      </c>
      <c r="AT889" s="265">
        <f t="shared" si="180"/>
        <v>0</v>
      </c>
      <c r="AU889" s="254" t="s">
        <v>4191</v>
      </c>
      <c r="AV889" s="265">
        <f t="shared" si="181"/>
        <v>0</v>
      </c>
      <c r="AW889" s="254" t="s">
        <v>4192</v>
      </c>
      <c r="AX889" s="254" t="s">
        <v>4193</v>
      </c>
      <c r="AY889" s="244" t="str">
        <f t="shared" si="175"/>
        <v/>
      </c>
    </row>
    <row r="890" spans="1:51">
      <c r="A890" s="198">
        <v>885</v>
      </c>
      <c r="B890" s="211"/>
      <c r="C890" s="4" t="str">
        <f t="shared" si="172"/>
        <v>名称：&lt;br&gt;住所：&lt;br&gt;施設分類：&lt;br&gt;TEL：&lt;br&gt;：&lt;br&gt;：&lt;br&gt;：&lt;br&gt;</v>
      </c>
      <c r="D890" s="211"/>
      <c r="E890" s="245"/>
      <c r="F890" s="202"/>
      <c r="G890" s="202"/>
      <c r="H890" s="202"/>
      <c r="I890" s="245"/>
      <c r="J890" s="245"/>
      <c r="K890" s="240"/>
      <c r="L890" s="240"/>
      <c r="M890" s="240"/>
      <c r="N890" s="240"/>
      <c r="O890" s="4"/>
      <c r="P890" s="246">
        <v>1</v>
      </c>
      <c r="Q890" s="246"/>
      <c r="R890" s="246" t="str">
        <f t="shared" si="169"/>
        <v>FFFFFFFF</v>
      </c>
      <c r="S890" s="202">
        <v>100</v>
      </c>
      <c r="T890" s="202">
        <v>100</v>
      </c>
      <c r="U890" s="202">
        <v>100</v>
      </c>
      <c r="V890" s="202">
        <v>100</v>
      </c>
      <c r="X890" s="242"/>
      <c r="Z890" s="239">
        <f t="shared" si="173"/>
        <v>1</v>
      </c>
      <c r="AA890" s="253" t="s">
        <v>4179</v>
      </c>
      <c r="AB890" s="265">
        <f t="shared" si="176"/>
        <v>0</v>
      </c>
      <c r="AC890" s="254" t="s">
        <v>4194</v>
      </c>
      <c r="AD890" s="254" t="s">
        <v>4181</v>
      </c>
      <c r="AE890" s="254">
        <f t="shared" si="177"/>
        <v>0</v>
      </c>
      <c r="AF890" s="254" t="s">
        <v>4182</v>
      </c>
      <c r="AG890" s="254" t="s">
        <v>4183</v>
      </c>
      <c r="AH890" s="74" t="str">
        <f t="shared" si="178"/>
        <v>名称：&lt;br&gt;住所：&lt;br&gt;施設分類：&lt;br&gt;TEL：&lt;br&gt;：&lt;br&gt;：&lt;br&gt;：&lt;br&gt;</v>
      </c>
      <c r="AI890" s="255" t="s">
        <v>4184</v>
      </c>
      <c r="AJ890" s="253" t="str">
        <f t="shared" si="170"/>
        <v>FFFFFFFF</v>
      </c>
      <c r="AK890" s="253" t="s">
        <v>4185</v>
      </c>
      <c r="AL890" s="265">
        <f t="shared" si="171"/>
        <v>1</v>
      </c>
      <c r="AM890" s="253" t="s">
        <v>4186</v>
      </c>
      <c r="AN890" s="253" t="s">
        <v>4187</v>
      </c>
      <c r="AO890" s="254">
        <f t="shared" si="174"/>
        <v>0</v>
      </c>
      <c r="AP890" s="253" t="s">
        <v>4188</v>
      </c>
      <c r="AQ890" s="74">
        <f t="shared" si="179"/>
        <v>0</v>
      </c>
      <c r="AR890" s="254" t="s">
        <v>4189</v>
      </c>
      <c r="AS890" s="254" t="s">
        <v>4190</v>
      </c>
      <c r="AT890" s="265">
        <f t="shared" si="180"/>
        <v>0</v>
      </c>
      <c r="AU890" s="254" t="s">
        <v>4191</v>
      </c>
      <c r="AV890" s="265">
        <f t="shared" si="181"/>
        <v>0</v>
      </c>
      <c r="AW890" s="254" t="s">
        <v>4192</v>
      </c>
      <c r="AX890" s="254" t="s">
        <v>4193</v>
      </c>
      <c r="AY890" s="244" t="str">
        <f t="shared" si="175"/>
        <v/>
      </c>
    </row>
    <row r="891" spans="1:51">
      <c r="A891" s="198">
        <v>886</v>
      </c>
      <c r="B891" s="264"/>
      <c r="C891" s="4" t="str">
        <f t="shared" si="172"/>
        <v>名称：&lt;br&gt;住所：&lt;br&gt;施設分類：&lt;br&gt;TEL：&lt;br&gt;：&lt;br&gt;：&lt;br&gt;：&lt;br&gt;</v>
      </c>
      <c r="D891" s="211"/>
      <c r="E891" s="245"/>
      <c r="F891" s="202"/>
      <c r="G891" s="202"/>
      <c r="H891" s="202"/>
      <c r="I891" s="245"/>
      <c r="J891" s="245"/>
      <c r="K891" s="240"/>
      <c r="L891" s="240"/>
      <c r="M891" s="240"/>
      <c r="N891" s="240"/>
      <c r="O891" s="4"/>
      <c r="P891" s="246">
        <v>1</v>
      </c>
      <c r="Q891" s="246"/>
      <c r="R891" s="246" t="str">
        <f t="shared" si="169"/>
        <v>FFFFFFFF</v>
      </c>
      <c r="S891" s="202">
        <v>100</v>
      </c>
      <c r="T891" s="202">
        <v>100</v>
      </c>
      <c r="U891" s="202">
        <v>100</v>
      </c>
      <c r="V891" s="202">
        <v>100</v>
      </c>
      <c r="X891" s="242"/>
      <c r="Z891" s="239">
        <f t="shared" si="173"/>
        <v>1</v>
      </c>
      <c r="AA891" s="253" t="s">
        <v>4179</v>
      </c>
      <c r="AB891" s="265">
        <f t="shared" si="176"/>
        <v>0</v>
      </c>
      <c r="AC891" s="254" t="s">
        <v>4194</v>
      </c>
      <c r="AD891" s="254" t="s">
        <v>4181</v>
      </c>
      <c r="AE891" s="254">
        <f t="shared" si="177"/>
        <v>0</v>
      </c>
      <c r="AF891" s="254" t="s">
        <v>4182</v>
      </c>
      <c r="AG891" s="254" t="s">
        <v>4183</v>
      </c>
      <c r="AH891" s="74" t="str">
        <f t="shared" si="178"/>
        <v>名称：&lt;br&gt;住所：&lt;br&gt;施設分類：&lt;br&gt;TEL：&lt;br&gt;：&lt;br&gt;：&lt;br&gt;：&lt;br&gt;</v>
      </c>
      <c r="AI891" s="255" t="s">
        <v>4184</v>
      </c>
      <c r="AJ891" s="253" t="str">
        <f t="shared" si="170"/>
        <v>FFFFFFFF</v>
      </c>
      <c r="AK891" s="253" t="s">
        <v>4185</v>
      </c>
      <c r="AL891" s="265">
        <f t="shared" si="171"/>
        <v>1</v>
      </c>
      <c r="AM891" s="253" t="s">
        <v>4186</v>
      </c>
      <c r="AN891" s="253" t="s">
        <v>4187</v>
      </c>
      <c r="AO891" s="254">
        <f t="shared" si="174"/>
        <v>0</v>
      </c>
      <c r="AP891" s="253" t="s">
        <v>4188</v>
      </c>
      <c r="AQ891" s="74">
        <f t="shared" si="179"/>
        <v>0</v>
      </c>
      <c r="AR891" s="254" t="s">
        <v>4189</v>
      </c>
      <c r="AS891" s="254" t="s">
        <v>4190</v>
      </c>
      <c r="AT891" s="265">
        <f t="shared" si="180"/>
        <v>0</v>
      </c>
      <c r="AU891" s="254" t="s">
        <v>4191</v>
      </c>
      <c r="AV891" s="265">
        <f t="shared" si="181"/>
        <v>0</v>
      </c>
      <c r="AW891" s="254" t="s">
        <v>4192</v>
      </c>
      <c r="AX891" s="254" t="s">
        <v>4193</v>
      </c>
      <c r="AY891" s="244" t="str">
        <f t="shared" si="175"/>
        <v/>
      </c>
    </row>
    <row r="892" spans="1:51">
      <c r="A892" s="198">
        <v>887</v>
      </c>
      <c r="B892" s="211"/>
      <c r="C892" s="4" t="str">
        <f t="shared" si="172"/>
        <v>名称：&lt;br&gt;住所：&lt;br&gt;施設分類：&lt;br&gt;TEL：&lt;br&gt;：&lt;br&gt;：&lt;br&gt;：&lt;br&gt;</v>
      </c>
      <c r="D892" s="211"/>
      <c r="E892" s="202"/>
      <c r="F892" s="202"/>
      <c r="G892" s="202"/>
      <c r="H892" s="202"/>
      <c r="I892" s="202"/>
      <c r="J892" s="202"/>
      <c r="K892" s="240"/>
      <c r="L892" s="240"/>
      <c r="M892" s="240"/>
      <c r="N892" s="240"/>
      <c r="O892" s="4"/>
      <c r="P892" s="246">
        <v>1</v>
      </c>
      <c r="Q892" s="246"/>
      <c r="R892" s="246" t="str">
        <f t="shared" si="169"/>
        <v>FFFFFFFF</v>
      </c>
      <c r="S892" s="202">
        <v>100</v>
      </c>
      <c r="T892" s="202">
        <v>100</v>
      </c>
      <c r="U892" s="202">
        <v>100</v>
      </c>
      <c r="V892" s="202">
        <v>100</v>
      </c>
      <c r="X892" s="242"/>
      <c r="Z892" s="239">
        <f t="shared" si="173"/>
        <v>1</v>
      </c>
      <c r="AA892" s="253" t="s">
        <v>4179</v>
      </c>
      <c r="AB892" s="265">
        <f t="shared" si="176"/>
        <v>0</v>
      </c>
      <c r="AC892" s="254" t="s">
        <v>4194</v>
      </c>
      <c r="AD892" s="254" t="s">
        <v>4181</v>
      </c>
      <c r="AE892" s="254">
        <f t="shared" si="177"/>
        <v>0</v>
      </c>
      <c r="AF892" s="254" t="s">
        <v>4182</v>
      </c>
      <c r="AG892" s="254" t="s">
        <v>4183</v>
      </c>
      <c r="AH892" s="74" t="str">
        <f t="shared" si="178"/>
        <v>名称：&lt;br&gt;住所：&lt;br&gt;施設分類：&lt;br&gt;TEL：&lt;br&gt;：&lt;br&gt;：&lt;br&gt;：&lt;br&gt;</v>
      </c>
      <c r="AI892" s="255" t="s">
        <v>4184</v>
      </c>
      <c r="AJ892" s="253" t="str">
        <f t="shared" si="170"/>
        <v>FFFFFFFF</v>
      </c>
      <c r="AK892" s="253" t="s">
        <v>4185</v>
      </c>
      <c r="AL892" s="265">
        <f t="shared" si="171"/>
        <v>1</v>
      </c>
      <c r="AM892" s="253" t="s">
        <v>4186</v>
      </c>
      <c r="AN892" s="253" t="s">
        <v>4187</v>
      </c>
      <c r="AO892" s="254">
        <f t="shared" si="174"/>
        <v>0</v>
      </c>
      <c r="AP892" s="253" t="s">
        <v>4188</v>
      </c>
      <c r="AQ892" s="74">
        <f t="shared" si="179"/>
        <v>0</v>
      </c>
      <c r="AR892" s="254" t="s">
        <v>4189</v>
      </c>
      <c r="AS892" s="254" t="s">
        <v>4190</v>
      </c>
      <c r="AT892" s="265">
        <f t="shared" si="180"/>
        <v>0</v>
      </c>
      <c r="AU892" s="254" t="s">
        <v>4191</v>
      </c>
      <c r="AV892" s="265">
        <f t="shared" si="181"/>
        <v>0</v>
      </c>
      <c r="AW892" s="254" t="s">
        <v>4192</v>
      </c>
      <c r="AX892" s="254" t="s">
        <v>4193</v>
      </c>
      <c r="AY892" s="244" t="str">
        <f t="shared" si="175"/>
        <v/>
      </c>
    </row>
    <row r="893" spans="1:51">
      <c r="A893" s="198">
        <v>888</v>
      </c>
      <c r="B893" s="211"/>
      <c r="C893" s="4" t="str">
        <f t="shared" si="172"/>
        <v>名称：&lt;br&gt;住所：&lt;br&gt;施設分類：&lt;br&gt;TEL：&lt;br&gt;：&lt;br&gt;：&lt;br&gt;：&lt;br&gt;</v>
      </c>
      <c r="D893" s="211"/>
      <c r="E893" s="202"/>
      <c r="F893" s="202"/>
      <c r="G893" s="202"/>
      <c r="H893" s="202"/>
      <c r="I893" s="202"/>
      <c r="J893" s="202"/>
      <c r="K893" s="240"/>
      <c r="L893" s="240"/>
      <c r="M893" s="240"/>
      <c r="N893" s="240"/>
      <c r="O893" s="4"/>
      <c r="P893" s="246">
        <v>1</v>
      </c>
      <c r="Q893" s="246"/>
      <c r="R893" s="246" t="str">
        <f t="shared" si="169"/>
        <v>FFFFFFFF</v>
      </c>
      <c r="S893" s="202">
        <v>100</v>
      </c>
      <c r="T893" s="202">
        <v>100</v>
      </c>
      <c r="U893" s="202">
        <v>100</v>
      </c>
      <c r="V893" s="202">
        <v>100</v>
      </c>
      <c r="X893" s="242"/>
      <c r="Z893" s="239">
        <f t="shared" si="173"/>
        <v>1</v>
      </c>
      <c r="AA893" s="253" t="s">
        <v>4179</v>
      </c>
      <c r="AB893" s="265">
        <f t="shared" si="176"/>
        <v>0</v>
      </c>
      <c r="AC893" s="254" t="s">
        <v>4194</v>
      </c>
      <c r="AD893" s="254" t="s">
        <v>4181</v>
      </c>
      <c r="AE893" s="254">
        <f t="shared" si="177"/>
        <v>0</v>
      </c>
      <c r="AF893" s="254" t="s">
        <v>4182</v>
      </c>
      <c r="AG893" s="254" t="s">
        <v>4183</v>
      </c>
      <c r="AH893" s="74" t="str">
        <f t="shared" si="178"/>
        <v>名称：&lt;br&gt;住所：&lt;br&gt;施設分類：&lt;br&gt;TEL：&lt;br&gt;：&lt;br&gt;：&lt;br&gt;：&lt;br&gt;</v>
      </c>
      <c r="AI893" s="255" t="s">
        <v>4184</v>
      </c>
      <c r="AJ893" s="253" t="str">
        <f t="shared" si="170"/>
        <v>FFFFFFFF</v>
      </c>
      <c r="AK893" s="253" t="s">
        <v>4185</v>
      </c>
      <c r="AL893" s="265">
        <f t="shared" si="171"/>
        <v>1</v>
      </c>
      <c r="AM893" s="253" t="s">
        <v>4186</v>
      </c>
      <c r="AN893" s="253" t="s">
        <v>4187</v>
      </c>
      <c r="AO893" s="254">
        <f t="shared" si="174"/>
        <v>0</v>
      </c>
      <c r="AP893" s="253" t="s">
        <v>4188</v>
      </c>
      <c r="AQ893" s="74">
        <f t="shared" si="179"/>
        <v>0</v>
      </c>
      <c r="AR893" s="254" t="s">
        <v>4189</v>
      </c>
      <c r="AS893" s="254" t="s">
        <v>4190</v>
      </c>
      <c r="AT893" s="265">
        <f t="shared" si="180"/>
        <v>0</v>
      </c>
      <c r="AU893" s="254" t="s">
        <v>4191</v>
      </c>
      <c r="AV893" s="265">
        <f t="shared" si="181"/>
        <v>0</v>
      </c>
      <c r="AW893" s="254" t="s">
        <v>4192</v>
      </c>
      <c r="AX893" s="254" t="s">
        <v>4193</v>
      </c>
      <c r="AY893" s="244" t="str">
        <f t="shared" si="175"/>
        <v/>
      </c>
    </row>
    <row r="894" spans="1:51">
      <c r="A894" s="198">
        <v>889</v>
      </c>
      <c r="B894" s="211"/>
      <c r="C894" s="4" t="str">
        <f t="shared" si="172"/>
        <v>名称：&lt;br&gt;住所：&lt;br&gt;施設分類：&lt;br&gt;TEL：&lt;br&gt;：&lt;br&gt;：&lt;br&gt;：&lt;br&gt;</v>
      </c>
      <c r="D894" s="211"/>
      <c r="E894" s="202"/>
      <c r="F894" s="202"/>
      <c r="G894" s="202"/>
      <c r="H894" s="202"/>
      <c r="I894" s="202"/>
      <c r="J894" s="202"/>
      <c r="K894" s="240"/>
      <c r="L894" s="240"/>
      <c r="M894" s="240"/>
      <c r="N894" s="240"/>
      <c r="O894" s="4"/>
      <c r="P894" s="246">
        <v>1</v>
      </c>
      <c r="Q894" s="246"/>
      <c r="R894" s="246" t="str">
        <f t="shared" si="169"/>
        <v>FFFFFFFF</v>
      </c>
      <c r="S894" s="202">
        <v>100</v>
      </c>
      <c r="T894" s="202">
        <v>100</v>
      </c>
      <c r="U894" s="202">
        <v>100</v>
      </c>
      <c r="V894" s="202">
        <v>100</v>
      </c>
      <c r="X894" s="242"/>
      <c r="Z894" s="239">
        <f t="shared" si="173"/>
        <v>1</v>
      </c>
      <c r="AA894" s="253" t="s">
        <v>4179</v>
      </c>
      <c r="AB894" s="265">
        <f t="shared" si="176"/>
        <v>0</v>
      </c>
      <c r="AC894" s="254" t="s">
        <v>4194</v>
      </c>
      <c r="AD894" s="254" t="s">
        <v>4181</v>
      </c>
      <c r="AE894" s="254">
        <f t="shared" si="177"/>
        <v>0</v>
      </c>
      <c r="AF894" s="254" t="s">
        <v>4182</v>
      </c>
      <c r="AG894" s="254" t="s">
        <v>4183</v>
      </c>
      <c r="AH894" s="74" t="str">
        <f t="shared" si="178"/>
        <v>名称：&lt;br&gt;住所：&lt;br&gt;施設分類：&lt;br&gt;TEL：&lt;br&gt;：&lt;br&gt;：&lt;br&gt;：&lt;br&gt;</v>
      </c>
      <c r="AI894" s="255" t="s">
        <v>4184</v>
      </c>
      <c r="AJ894" s="253" t="str">
        <f t="shared" si="170"/>
        <v>FFFFFFFF</v>
      </c>
      <c r="AK894" s="253" t="s">
        <v>4185</v>
      </c>
      <c r="AL894" s="265">
        <f t="shared" si="171"/>
        <v>1</v>
      </c>
      <c r="AM894" s="253" t="s">
        <v>4186</v>
      </c>
      <c r="AN894" s="253" t="s">
        <v>4187</v>
      </c>
      <c r="AO894" s="254">
        <f t="shared" si="174"/>
        <v>0</v>
      </c>
      <c r="AP894" s="253" t="s">
        <v>4188</v>
      </c>
      <c r="AQ894" s="74">
        <f t="shared" si="179"/>
        <v>0</v>
      </c>
      <c r="AR894" s="254" t="s">
        <v>4189</v>
      </c>
      <c r="AS894" s="254" t="s">
        <v>4190</v>
      </c>
      <c r="AT894" s="265">
        <f t="shared" si="180"/>
        <v>0</v>
      </c>
      <c r="AU894" s="254" t="s">
        <v>4191</v>
      </c>
      <c r="AV894" s="265">
        <f t="shared" si="181"/>
        <v>0</v>
      </c>
      <c r="AW894" s="254" t="s">
        <v>4192</v>
      </c>
      <c r="AX894" s="254" t="s">
        <v>4193</v>
      </c>
      <c r="AY894" s="244" t="str">
        <f t="shared" si="175"/>
        <v/>
      </c>
    </row>
    <row r="895" spans="1:51">
      <c r="A895" s="198">
        <v>890</v>
      </c>
      <c r="B895" s="211"/>
      <c r="C895" s="4" t="str">
        <f t="shared" si="172"/>
        <v>名称：&lt;br&gt;住所：&lt;br&gt;施設分類：&lt;br&gt;TEL：&lt;br&gt;：&lt;br&gt;：&lt;br&gt;：&lt;br&gt;</v>
      </c>
      <c r="D895" s="211"/>
      <c r="E895" s="202"/>
      <c r="F895" s="202"/>
      <c r="G895" s="202"/>
      <c r="H895" s="202"/>
      <c r="I895" s="202"/>
      <c r="J895" s="202"/>
      <c r="K895" s="240"/>
      <c r="L895" s="240"/>
      <c r="M895" s="240"/>
      <c r="N895" s="240"/>
      <c r="O895" s="4"/>
      <c r="P895" s="246">
        <v>1</v>
      </c>
      <c r="Q895" s="246"/>
      <c r="R895" s="246" t="str">
        <f t="shared" si="169"/>
        <v>FFFFFFFF</v>
      </c>
      <c r="S895" s="202">
        <v>100</v>
      </c>
      <c r="T895" s="202">
        <v>100</v>
      </c>
      <c r="U895" s="202">
        <v>100</v>
      </c>
      <c r="V895" s="202">
        <v>100</v>
      </c>
      <c r="X895" s="242"/>
      <c r="Z895" s="239">
        <f t="shared" si="173"/>
        <v>1</v>
      </c>
      <c r="AA895" s="253" t="s">
        <v>4179</v>
      </c>
      <c r="AB895" s="265">
        <f t="shared" si="176"/>
        <v>0</v>
      </c>
      <c r="AC895" s="254" t="s">
        <v>4194</v>
      </c>
      <c r="AD895" s="254" t="s">
        <v>4181</v>
      </c>
      <c r="AE895" s="254">
        <f t="shared" si="177"/>
        <v>0</v>
      </c>
      <c r="AF895" s="254" t="s">
        <v>4182</v>
      </c>
      <c r="AG895" s="254" t="s">
        <v>4183</v>
      </c>
      <c r="AH895" s="74" t="str">
        <f t="shared" si="178"/>
        <v>名称：&lt;br&gt;住所：&lt;br&gt;施設分類：&lt;br&gt;TEL：&lt;br&gt;：&lt;br&gt;：&lt;br&gt;：&lt;br&gt;</v>
      </c>
      <c r="AI895" s="255" t="s">
        <v>4184</v>
      </c>
      <c r="AJ895" s="253" t="str">
        <f t="shared" si="170"/>
        <v>FFFFFFFF</v>
      </c>
      <c r="AK895" s="253" t="s">
        <v>4185</v>
      </c>
      <c r="AL895" s="265">
        <f t="shared" si="171"/>
        <v>1</v>
      </c>
      <c r="AM895" s="253" t="s">
        <v>4186</v>
      </c>
      <c r="AN895" s="253" t="s">
        <v>4187</v>
      </c>
      <c r="AO895" s="254">
        <f t="shared" si="174"/>
        <v>0</v>
      </c>
      <c r="AP895" s="253" t="s">
        <v>4188</v>
      </c>
      <c r="AQ895" s="74">
        <f t="shared" si="179"/>
        <v>0</v>
      </c>
      <c r="AR895" s="254" t="s">
        <v>4189</v>
      </c>
      <c r="AS895" s="254" t="s">
        <v>4190</v>
      </c>
      <c r="AT895" s="265">
        <f t="shared" si="180"/>
        <v>0</v>
      </c>
      <c r="AU895" s="254" t="s">
        <v>4191</v>
      </c>
      <c r="AV895" s="265">
        <f t="shared" si="181"/>
        <v>0</v>
      </c>
      <c r="AW895" s="254" t="s">
        <v>4192</v>
      </c>
      <c r="AX895" s="254" t="s">
        <v>4193</v>
      </c>
      <c r="AY895" s="244" t="str">
        <f t="shared" si="175"/>
        <v/>
      </c>
    </row>
    <row r="896" spans="1:51">
      <c r="A896" s="198">
        <v>891</v>
      </c>
      <c r="B896" s="211"/>
      <c r="C896" s="4" t="str">
        <f t="shared" si="172"/>
        <v>名称：&lt;br&gt;住所：&lt;br&gt;施設分類：&lt;br&gt;TEL：&lt;br&gt;：&lt;br&gt;：&lt;br&gt;：&lt;br&gt;</v>
      </c>
      <c r="D896" s="211"/>
      <c r="E896" s="202"/>
      <c r="F896" s="202"/>
      <c r="G896" s="202"/>
      <c r="H896" s="202"/>
      <c r="I896" s="202"/>
      <c r="J896" s="202"/>
      <c r="K896" s="240"/>
      <c r="L896" s="240"/>
      <c r="M896" s="240"/>
      <c r="N896" s="240"/>
      <c r="O896" s="4"/>
      <c r="P896" s="246">
        <v>1</v>
      </c>
      <c r="Q896" s="246"/>
      <c r="R896" s="246" t="str">
        <f t="shared" si="169"/>
        <v>FFFFFFFF</v>
      </c>
      <c r="S896" s="202">
        <v>100</v>
      </c>
      <c r="T896" s="202">
        <v>100</v>
      </c>
      <c r="U896" s="202">
        <v>100</v>
      </c>
      <c r="V896" s="202">
        <v>100</v>
      </c>
      <c r="X896" s="242"/>
      <c r="Z896" s="239">
        <f t="shared" si="173"/>
        <v>1</v>
      </c>
      <c r="AA896" s="253" t="s">
        <v>4179</v>
      </c>
      <c r="AB896" s="265">
        <f t="shared" si="176"/>
        <v>0</v>
      </c>
      <c r="AC896" s="254" t="s">
        <v>4194</v>
      </c>
      <c r="AD896" s="254" t="s">
        <v>4181</v>
      </c>
      <c r="AE896" s="254">
        <f t="shared" si="177"/>
        <v>0</v>
      </c>
      <c r="AF896" s="254" t="s">
        <v>4182</v>
      </c>
      <c r="AG896" s="254" t="s">
        <v>4183</v>
      </c>
      <c r="AH896" s="74" t="str">
        <f t="shared" si="178"/>
        <v>名称：&lt;br&gt;住所：&lt;br&gt;施設分類：&lt;br&gt;TEL：&lt;br&gt;：&lt;br&gt;：&lt;br&gt;：&lt;br&gt;</v>
      </c>
      <c r="AI896" s="255" t="s">
        <v>4184</v>
      </c>
      <c r="AJ896" s="253" t="str">
        <f t="shared" si="170"/>
        <v>FFFFFFFF</v>
      </c>
      <c r="AK896" s="253" t="s">
        <v>4185</v>
      </c>
      <c r="AL896" s="265">
        <f t="shared" si="171"/>
        <v>1</v>
      </c>
      <c r="AM896" s="253" t="s">
        <v>4186</v>
      </c>
      <c r="AN896" s="253" t="s">
        <v>4187</v>
      </c>
      <c r="AO896" s="254">
        <f t="shared" si="174"/>
        <v>0</v>
      </c>
      <c r="AP896" s="253" t="s">
        <v>4188</v>
      </c>
      <c r="AQ896" s="74">
        <f t="shared" si="179"/>
        <v>0</v>
      </c>
      <c r="AR896" s="254" t="s">
        <v>4189</v>
      </c>
      <c r="AS896" s="254" t="s">
        <v>4190</v>
      </c>
      <c r="AT896" s="265">
        <f t="shared" si="180"/>
        <v>0</v>
      </c>
      <c r="AU896" s="254" t="s">
        <v>4191</v>
      </c>
      <c r="AV896" s="265">
        <f t="shared" si="181"/>
        <v>0</v>
      </c>
      <c r="AW896" s="254" t="s">
        <v>4192</v>
      </c>
      <c r="AX896" s="254" t="s">
        <v>4193</v>
      </c>
      <c r="AY896" s="244" t="str">
        <f t="shared" si="175"/>
        <v/>
      </c>
    </row>
    <row r="897" spans="1:51">
      <c r="A897" s="198">
        <v>892</v>
      </c>
      <c r="B897" s="211"/>
      <c r="C897" s="4" t="str">
        <f t="shared" si="172"/>
        <v>名称：&lt;br&gt;住所：&lt;br&gt;施設分類：&lt;br&gt;TEL：&lt;br&gt;：&lt;br&gt;：&lt;br&gt;：&lt;br&gt;</v>
      </c>
      <c r="D897" s="211"/>
      <c r="E897" s="245"/>
      <c r="F897" s="202"/>
      <c r="G897" s="202"/>
      <c r="H897" s="202"/>
      <c r="I897" s="245"/>
      <c r="J897" s="245"/>
      <c r="K897" s="240"/>
      <c r="L897" s="240"/>
      <c r="M897" s="240"/>
      <c r="N897" s="240"/>
      <c r="O897" s="4"/>
      <c r="P897" s="246">
        <v>1</v>
      </c>
      <c r="Q897" s="246"/>
      <c r="R897" s="246" t="str">
        <f t="shared" si="169"/>
        <v>FFFFFFFF</v>
      </c>
      <c r="S897" s="202">
        <v>100</v>
      </c>
      <c r="T897" s="202">
        <v>100</v>
      </c>
      <c r="U897" s="202">
        <v>100</v>
      </c>
      <c r="V897" s="202">
        <v>100</v>
      </c>
      <c r="X897" s="242"/>
      <c r="Z897" s="239">
        <f t="shared" si="173"/>
        <v>1</v>
      </c>
      <c r="AA897" s="253" t="s">
        <v>4179</v>
      </c>
      <c r="AB897" s="265">
        <f t="shared" si="176"/>
        <v>0</v>
      </c>
      <c r="AC897" s="254" t="s">
        <v>4194</v>
      </c>
      <c r="AD897" s="254" t="s">
        <v>4181</v>
      </c>
      <c r="AE897" s="254">
        <f t="shared" si="177"/>
        <v>0</v>
      </c>
      <c r="AF897" s="254" t="s">
        <v>4182</v>
      </c>
      <c r="AG897" s="254" t="s">
        <v>4183</v>
      </c>
      <c r="AH897" s="74" t="str">
        <f t="shared" si="178"/>
        <v>名称：&lt;br&gt;住所：&lt;br&gt;施設分類：&lt;br&gt;TEL：&lt;br&gt;：&lt;br&gt;：&lt;br&gt;：&lt;br&gt;</v>
      </c>
      <c r="AI897" s="255" t="s">
        <v>4184</v>
      </c>
      <c r="AJ897" s="253" t="str">
        <f t="shared" si="170"/>
        <v>FFFFFFFF</v>
      </c>
      <c r="AK897" s="253" t="s">
        <v>4185</v>
      </c>
      <c r="AL897" s="265">
        <f t="shared" si="171"/>
        <v>1</v>
      </c>
      <c r="AM897" s="253" t="s">
        <v>4186</v>
      </c>
      <c r="AN897" s="253" t="s">
        <v>4187</v>
      </c>
      <c r="AO897" s="254">
        <f t="shared" si="174"/>
        <v>0</v>
      </c>
      <c r="AP897" s="253" t="s">
        <v>4188</v>
      </c>
      <c r="AQ897" s="74">
        <f t="shared" si="179"/>
        <v>0</v>
      </c>
      <c r="AR897" s="254" t="s">
        <v>4189</v>
      </c>
      <c r="AS897" s="254" t="s">
        <v>4190</v>
      </c>
      <c r="AT897" s="265">
        <f t="shared" si="180"/>
        <v>0</v>
      </c>
      <c r="AU897" s="254" t="s">
        <v>4191</v>
      </c>
      <c r="AV897" s="265">
        <f t="shared" si="181"/>
        <v>0</v>
      </c>
      <c r="AW897" s="254" t="s">
        <v>4192</v>
      </c>
      <c r="AX897" s="254" t="s">
        <v>4193</v>
      </c>
      <c r="AY897" s="244" t="str">
        <f t="shared" si="175"/>
        <v/>
      </c>
    </row>
    <row r="898" spans="1:51">
      <c r="A898" s="198">
        <v>893</v>
      </c>
      <c r="B898" s="264"/>
      <c r="C898" s="4" t="str">
        <f t="shared" si="172"/>
        <v>名称：&lt;br&gt;住所：&lt;br&gt;施設分類：&lt;br&gt;TEL：&lt;br&gt;：&lt;br&gt;：&lt;br&gt;：&lt;br&gt;</v>
      </c>
      <c r="D898" s="211"/>
      <c r="E898" s="245"/>
      <c r="F898" s="202"/>
      <c r="G898" s="202"/>
      <c r="H898" s="202"/>
      <c r="I898" s="245"/>
      <c r="J898" s="245"/>
      <c r="K898" s="240"/>
      <c r="L898" s="240"/>
      <c r="M898" s="240"/>
      <c r="N898" s="240"/>
      <c r="O898" s="4"/>
      <c r="P898" s="246">
        <v>1</v>
      </c>
      <c r="Q898" s="246"/>
      <c r="R898" s="246" t="str">
        <f t="shared" si="169"/>
        <v>FFFFFFFF</v>
      </c>
      <c r="S898" s="202">
        <v>100</v>
      </c>
      <c r="T898" s="202">
        <v>100</v>
      </c>
      <c r="U898" s="202">
        <v>100</v>
      </c>
      <c r="V898" s="202">
        <v>100</v>
      </c>
      <c r="X898" s="242"/>
      <c r="Z898" s="239">
        <f t="shared" si="173"/>
        <v>1</v>
      </c>
      <c r="AA898" s="253" t="s">
        <v>4179</v>
      </c>
      <c r="AB898" s="265">
        <f t="shared" si="176"/>
        <v>0</v>
      </c>
      <c r="AC898" s="254" t="s">
        <v>4194</v>
      </c>
      <c r="AD898" s="254" t="s">
        <v>4181</v>
      </c>
      <c r="AE898" s="254">
        <f t="shared" si="177"/>
        <v>0</v>
      </c>
      <c r="AF898" s="254" t="s">
        <v>4182</v>
      </c>
      <c r="AG898" s="254" t="s">
        <v>4183</v>
      </c>
      <c r="AH898" s="74" t="str">
        <f t="shared" si="178"/>
        <v>名称：&lt;br&gt;住所：&lt;br&gt;施設分類：&lt;br&gt;TEL：&lt;br&gt;：&lt;br&gt;：&lt;br&gt;：&lt;br&gt;</v>
      </c>
      <c r="AI898" s="255" t="s">
        <v>4184</v>
      </c>
      <c r="AJ898" s="253" t="str">
        <f t="shared" si="170"/>
        <v>FFFFFFFF</v>
      </c>
      <c r="AK898" s="253" t="s">
        <v>4185</v>
      </c>
      <c r="AL898" s="265">
        <f t="shared" si="171"/>
        <v>1</v>
      </c>
      <c r="AM898" s="253" t="s">
        <v>4186</v>
      </c>
      <c r="AN898" s="253" t="s">
        <v>4187</v>
      </c>
      <c r="AO898" s="254">
        <f t="shared" si="174"/>
        <v>0</v>
      </c>
      <c r="AP898" s="253" t="s">
        <v>4188</v>
      </c>
      <c r="AQ898" s="74">
        <f t="shared" si="179"/>
        <v>0</v>
      </c>
      <c r="AR898" s="254" t="s">
        <v>4189</v>
      </c>
      <c r="AS898" s="254" t="s">
        <v>4190</v>
      </c>
      <c r="AT898" s="265">
        <f t="shared" si="180"/>
        <v>0</v>
      </c>
      <c r="AU898" s="254" t="s">
        <v>4191</v>
      </c>
      <c r="AV898" s="265">
        <f t="shared" si="181"/>
        <v>0</v>
      </c>
      <c r="AW898" s="254" t="s">
        <v>4192</v>
      </c>
      <c r="AX898" s="254" t="s">
        <v>4193</v>
      </c>
      <c r="AY898" s="244" t="str">
        <f t="shared" si="175"/>
        <v/>
      </c>
    </row>
    <row r="899" spans="1:51">
      <c r="A899" s="198">
        <v>894</v>
      </c>
      <c r="B899" s="264"/>
      <c r="C899" s="4" t="str">
        <f t="shared" si="172"/>
        <v>名称：&lt;br&gt;住所：&lt;br&gt;施設分類：&lt;br&gt;TEL：&lt;br&gt;：&lt;br&gt;：&lt;br&gt;：&lt;br&gt;</v>
      </c>
      <c r="D899" s="211"/>
      <c r="E899" s="202"/>
      <c r="F899" s="202"/>
      <c r="G899" s="202"/>
      <c r="H899" s="202"/>
      <c r="I899" s="202"/>
      <c r="J899" s="202"/>
      <c r="K899" s="240"/>
      <c r="L899" s="240"/>
      <c r="M899" s="240"/>
      <c r="N899" s="240"/>
      <c r="O899" s="4"/>
      <c r="P899" s="246">
        <v>1</v>
      </c>
      <c r="Q899" s="246"/>
      <c r="R899" s="246" t="str">
        <f t="shared" si="169"/>
        <v>FFFFFFFF</v>
      </c>
      <c r="S899" s="202">
        <v>100</v>
      </c>
      <c r="T899" s="202">
        <v>100</v>
      </c>
      <c r="U899" s="202">
        <v>100</v>
      </c>
      <c r="V899" s="202">
        <v>100</v>
      </c>
      <c r="X899" s="242"/>
      <c r="Z899" s="239">
        <f t="shared" si="173"/>
        <v>1</v>
      </c>
      <c r="AA899" s="253" t="s">
        <v>4179</v>
      </c>
      <c r="AB899" s="265">
        <f t="shared" si="176"/>
        <v>0</v>
      </c>
      <c r="AC899" s="254" t="s">
        <v>4194</v>
      </c>
      <c r="AD899" s="254" t="s">
        <v>4181</v>
      </c>
      <c r="AE899" s="254">
        <f t="shared" si="177"/>
        <v>0</v>
      </c>
      <c r="AF899" s="254" t="s">
        <v>4182</v>
      </c>
      <c r="AG899" s="254" t="s">
        <v>4183</v>
      </c>
      <c r="AH899" s="74" t="str">
        <f t="shared" si="178"/>
        <v>名称：&lt;br&gt;住所：&lt;br&gt;施設分類：&lt;br&gt;TEL：&lt;br&gt;：&lt;br&gt;：&lt;br&gt;：&lt;br&gt;</v>
      </c>
      <c r="AI899" s="255" t="s">
        <v>4184</v>
      </c>
      <c r="AJ899" s="253" t="str">
        <f t="shared" si="170"/>
        <v>FFFFFFFF</v>
      </c>
      <c r="AK899" s="253" t="s">
        <v>4185</v>
      </c>
      <c r="AL899" s="265">
        <f t="shared" si="171"/>
        <v>1</v>
      </c>
      <c r="AM899" s="253" t="s">
        <v>4186</v>
      </c>
      <c r="AN899" s="253" t="s">
        <v>4187</v>
      </c>
      <c r="AO899" s="254">
        <f t="shared" si="174"/>
        <v>0</v>
      </c>
      <c r="AP899" s="253" t="s">
        <v>4188</v>
      </c>
      <c r="AQ899" s="74">
        <f t="shared" si="179"/>
        <v>0</v>
      </c>
      <c r="AR899" s="254" t="s">
        <v>4189</v>
      </c>
      <c r="AS899" s="254" t="s">
        <v>4190</v>
      </c>
      <c r="AT899" s="265">
        <f t="shared" si="180"/>
        <v>0</v>
      </c>
      <c r="AU899" s="254" t="s">
        <v>4191</v>
      </c>
      <c r="AV899" s="265">
        <f t="shared" si="181"/>
        <v>0</v>
      </c>
      <c r="AW899" s="254" t="s">
        <v>4192</v>
      </c>
      <c r="AX899" s="254" t="s">
        <v>4193</v>
      </c>
      <c r="AY899" s="244" t="str">
        <f t="shared" si="175"/>
        <v/>
      </c>
    </row>
    <row r="900" spans="1:51">
      <c r="A900" s="198">
        <v>895</v>
      </c>
      <c r="B900" s="264"/>
      <c r="C900" s="4" t="str">
        <f t="shared" si="172"/>
        <v>名称：&lt;br&gt;住所：&lt;br&gt;施設分類：&lt;br&gt;TEL：&lt;br&gt;：&lt;br&gt;：&lt;br&gt;：&lt;br&gt;</v>
      </c>
      <c r="D900" s="211"/>
      <c r="E900" s="202"/>
      <c r="F900" s="202"/>
      <c r="G900" s="202"/>
      <c r="H900" s="202"/>
      <c r="I900" s="202"/>
      <c r="J900" s="202"/>
      <c r="K900" s="240"/>
      <c r="L900" s="240"/>
      <c r="M900" s="240"/>
      <c r="N900" s="240"/>
      <c r="O900" s="4"/>
      <c r="P900" s="246">
        <v>1</v>
      </c>
      <c r="Q900" s="246"/>
      <c r="R900" s="246" t="str">
        <f t="shared" si="169"/>
        <v>FFFFFFFF</v>
      </c>
      <c r="S900" s="202">
        <v>100</v>
      </c>
      <c r="T900" s="202">
        <v>100</v>
      </c>
      <c r="U900" s="202">
        <v>100</v>
      </c>
      <c r="V900" s="202">
        <v>100</v>
      </c>
      <c r="X900" s="242"/>
      <c r="Z900" s="239">
        <f t="shared" si="173"/>
        <v>1</v>
      </c>
      <c r="AA900" s="253" t="s">
        <v>4179</v>
      </c>
      <c r="AB900" s="265">
        <f t="shared" si="176"/>
        <v>0</v>
      </c>
      <c r="AC900" s="254" t="s">
        <v>4194</v>
      </c>
      <c r="AD900" s="254" t="s">
        <v>4181</v>
      </c>
      <c r="AE900" s="254">
        <f t="shared" si="177"/>
        <v>0</v>
      </c>
      <c r="AF900" s="254" t="s">
        <v>4182</v>
      </c>
      <c r="AG900" s="254" t="s">
        <v>4183</v>
      </c>
      <c r="AH900" s="74" t="str">
        <f t="shared" si="178"/>
        <v>名称：&lt;br&gt;住所：&lt;br&gt;施設分類：&lt;br&gt;TEL：&lt;br&gt;：&lt;br&gt;：&lt;br&gt;：&lt;br&gt;</v>
      </c>
      <c r="AI900" s="255" t="s">
        <v>4184</v>
      </c>
      <c r="AJ900" s="253" t="str">
        <f t="shared" si="170"/>
        <v>FFFFFFFF</v>
      </c>
      <c r="AK900" s="253" t="s">
        <v>4185</v>
      </c>
      <c r="AL900" s="265">
        <f t="shared" si="171"/>
        <v>1</v>
      </c>
      <c r="AM900" s="253" t="s">
        <v>4186</v>
      </c>
      <c r="AN900" s="253" t="s">
        <v>4187</v>
      </c>
      <c r="AO900" s="254">
        <f t="shared" si="174"/>
        <v>0</v>
      </c>
      <c r="AP900" s="253" t="s">
        <v>4188</v>
      </c>
      <c r="AQ900" s="74">
        <f t="shared" si="179"/>
        <v>0</v>
      </c>
      <c r="AR900" s="254" t="s">
        <v>4189</v>
      </c>
      <c r="AS900" s="254" t="s">
        <v>4190</v>
      </c>
      <c r="AT900" s="265">
        <f t="shared" si="180"/>
        <v>0</v>
      </c>
      <c r="AU900" s="254" t="s">
        <v>4191</v>
      </c>
      <c r="AV900" s="265">
        <f t="shared" si="181"/>
        <v>0</v>
      </c>
      <c r="AW900" s="254" t="s">
        <v>4192</v>
      </c>
      <c r="AX900" s="254" t="s">
        <v>4193</v>
      </c>
      <c r="AY900" s="244" t="str">
        <f t="shared" si="175"/>
        <v/>
      </c>
    </row>
    <row r="901" spans="1:51">
      <c r="A901" s="198">
        <v>896</v>
      </c>
      <c r="B901" s="264"/>
      <c r="C901" s="4" t="str">
        <f t="shared" si="172"/>
        <v>名称：&lt;br&gt;住所：&lt;br&gt;施設分類：&lt;br&gt;TEL：&lt;br&gt;：&lt;br&gt;：&lt;br&gt;：&lt;br&gt;</v>
      </c>
      <c r="D901" s="211"/>
      <c r="E901" s="202"/>
      <c r="F901" s="202"/>
      <c r="G901" s="202"/>
      <c r="H901" s="202"/>
      <c r="I901" s="202"/>
      <c r="J901" s="202"/>
      <c r="K901" s="240"/>
      <c r="L901" s="240"/>
      <c r="M901" s="240"/>
      <c r="N901" s="240"/>
      <c r="O901" s="4"/>
      <c r="P901" s="246">
        <v>1</v>
      </c>
      <c r="Q901" s="246"/>
      <c r="R901" s="246" t="str">
        <f t="shared" si="169"/>
        <v>FFFFFFFF</v>
      </c>
      <c r="S901" s="202">
        <v>100</v>
      </c>
      <c r="T901" s="202">
        <v>100</v>
      </c>
      <c r="U901" s="202">
        <v>100</v>
      </c>
      <c r="V901" s="202">
        <v>100</v>
      </c>
      <c r="X901" s="242"/>
      <c r="Z901" s="239">
        <f t="shared" si="173"/>
        <v>1</v>
      </c>
      <c r="AA901" s="253" t="s">
        <v>4179</v>
      </c>
      <c r="AB901" s="265">
        <f t="shared" si="176"/>
        <v>0</v>
      </c>
      <c r="AC901" s="254" t="s">
        <v>4194</v>
      </c>
      <c r="AD901" s="254" t="s">
        <v>4181</v>
      </c>
      <c r="AE901" s="254">
        <f t="shared" si="177"/>
        <v>0</v>
      </c>
      <c r="AF901" s="254" t="s">
        <v>4182</v>
      </c>
      <c r="AG901" s="254" t="s">
        <v>4183</v>
      </c>
      <c r="AH901" s="74" t="str">
        <f t="shared" si="178"/>
        <v>名称：&lt;br&gt;住所：&lt;br&gt;施設分類：&lt;br&gt;TEL：&lt;br&gt;：&lt;br&gt;：&lt;br&gt;：&lt;br&gt;</v>
      </c>
      <c r="AI901" s="255" t="s">
        <v>4184</v>
      </c>
      <c r="AJ901" s="253" t="str">
        <f t="shared" si="170"/>
        <v>FFFFFFFF</v>
      </c>
      <c r="AK901" s="253" t="s">
        <v>4185</v>
      </c>
      <c r="AL901" s="265">
        <f t="shared" si="171"/>
        <v>1</v>
      </c>
      <c r="AM901" s="253" t="s">
        <v>4186</v>
      </c>
      <c r="AN901" s="253" t="s">
        <v>4187</v>
      </c>
      <c r="AO901" s="254">
        <f t="shared" si="174"/>
        <v>0</v>
      </c>
      <c r="AP901" s="253" t="s">
        <v>4188</v>
      </c>
      <c r="AQ901" s="74">
        <f t="shared" si="179"/>
        <v>0</v>
      </c>
      <c r="AR901" s="254" t="s">
        <v>4189</v>
      </c>
      <c r="AS901" s="254" t="s">
        <v>4190</v>
      </c>
      <c r="AT901" s="265">
        <f t="shared" si="180"/>
        <v>0</v>
      </c>
      <c r="AU901" s="254" t="s">
        <v>4191</v>
      </c>
      <c r="AV901" s="265">
        <f t="shared" si="181"/>
        <v>0</v>
      </c>
      <c r="AW901" s="254" t="s">
        <v>4192</v>
      </c>
      <c r="AX901" s="254" t="s">
        <v>4193</v>
      </c>
      <c r="AY901" s="244" t="str">
        <f t="shared" si="175"/>
        <v/>
      </c>
    </row>
    <row r="902" spans="1:51">
      <c r="A902" s="198">
        <v>897</v>
      </c>
      <c r="B902" s="264"/>
      <c r="C902" s="4" t="str">
        <f t="shared" si="172"/>
        <v>名称：&lt;br&gt;住所：&lt;br&gt;施設分類：&lt;br&gt;TEL：&lt;br&gt;：&lt;br&gt;：&lt;br&gt;：&lt;br&gt;</v>
      </c>
      <c r="D902" s="211"/>
      <c r="E902" s="202"/>
      <c r="F902" s="202"/>
      <c r="G902" s="202"/>
      <c r="H902" s="202"/>
      <c r="I902" s="202"/>
      <c r="J902" s="202"/>
      <c r="K902" s="240"/>
      <c r="L902" s="240"/>
      <c r="M902" s="240"/>
      <c r="N902" s="240"/>
      <c r="O902" s="4"/>
      <c r="P902" s="246">
        <v>1</v>
      </c>
      <c r="Q902" s="246"/>
      <c r="R902" s="246" t="str">
        <f t="shared" ref="R902:R965" si="182">IF(OR(S902="",T902="",U902="",V902="")=TRUE,"ffffffff",DEC2HEX(S902/100*255,2)&amp;DEC2HEX(T902/100*255,2)&amp;DEC2HEX(U902/100*255,2)&amp;DEC2HEX(V902/100*255,2))</f>
        <v>FFFFFFFF</v>
      </c>
      <c r="S902" s="202">
        <v>100</v>
      </c>
      <c r="T902" s="202">
        <v>100</v>
      </c>
      <c r="U902" s="202">
        <v>100</v>
      </c>
      <c r="V902" s="202">
        <v>100</v>
      </c>
      <c r="X902" s="242"/>
      <c r="Z902" s="239">
        <f t="shared" si="173"/>
        <v>1</v>
      </c>
      <c r="AA902" s="253" t="s">
        <v>4179</v>
      </c>
      <c r="AB902" s="265">
        <f t="shared" si="176"/>
        <v>0</v>
      </c>
      <c r="AC902" s="254" t="s">
        <v>4194</v>
      </c>
      <c r="AD902" s="254" t="s">
        <v>4181</v>
      </c>
      <c r="AE902" s="254">
        <f t="shared" si="177"/>
        <v>0</v>
      </c>
      <c r="AF902" s="254" t="s">
        <v>4182</v>
      </c>
      <c r="AG902" s="254" t="s">
        <v>4183</v>
      </c>
      <c r="AH902" s="74" t="str">
        <f t="shared" si="178"/>
        <v>名称：&lt;br&gt;住所：&lt;br&gt;施設分類：&lt;br&gt;TEL：&lt;br&gt;：&lt;br&gt;：&lt;br&gt;：&lt;br&gt;</v>
      </c>
      <c r="AI902" s="255" t="s">
        <v>4184</v>
      </c>
      <c r="AJ902" s="253" t="str">
        <f t="shared" ref="AJ902:AJ965" si="183">R902</f>
        <v>FFFFFFFF</v>
      </c>
      <c r="AK902" s="253" t="s">
        <v>4185</v>
      </c>
      <c r="AL902" s="265">
        <f t="shared" ref="AL902:AL965" si="184">IF(OR(P902="",P902=0)=TRUE,1,P902)</f>
        <v>1</v>
      </c>
      <c r="AM902" s="253" t="s">
        <v>4186</v>
      </c>
      <c r="AN902" s="253" t="s">
        <v>4187</v>
      </c>
      <c r="AO902" s="254">
        <f t="shared" si="174"/>
        <v>0</v>
      </c>
      <c r="AP902" s="253" t="s">
        <v>4188</v>
      </c>
      <c r="AQ902" s="74">
        <f t="shared" si="179"/>
        <v>0</v>
      </c>
      <c r="AR902" s="254" t="s">
        <v>4189</v>
      </c>
      <c r="AS902" s="254" t="s">
        <v>4190</v>
      </c>
      <c r="AT902" s="265">
        <f t="shared" si="180"/>
        <v>0</v>
      </c>
      <c r="AU902" s="254" t="s">
        <v>4191</v>
      </c>
      <c r="AV902" s="265">
        <f t="shared" si="181"/>
        <v>0</v>
      </c>
      <c r="AW902" s="254" t="s">
        <v>4192</v>
      </c>
      <c r="AX902" s="254" t="s">
        <v>4193</v>
      </c>
      <c r="AY902" s="244" t="str">
        <f t="shared" si="175"/>
        <v/>
      </c>
    </row>
    <row r="903" spans="1:51">
      <c r="A903" s="198">
        <v>898</v>
      </c>
      <c r="B903" s="264"/>
      <c r="C903" s="4" t="str">
        <f t="shared" ref="C903:C966" si="185">B$5&amp;"："&amp;B903&amp;"&lt;br&gt;"&amp;J$5&amp;"："&amp;J903&amp;"&lt;br&gt;"&amp;I$5&amp;"："&amp;I903&amp;"&lt;br&gt;"&amp;K$5&amp;"："&amp;K903&amp;"&lt;br&gt;"&amp;L$5&amp;"："&amp;L903&amp;"&lt;br&gt;"&amp;M$5&amp;"："&amp;M903&amp;"&lt;br&gt;"&amp;N$5&amp;"："&amp;N903&amp;"&lt;br&gt;"</f>
        <v>名称：&lt;br&gt;住所：&lt;br&gt;施設分類：&lt;br&gt;TEL：&lt;br&gt;：&lt;br&gt;：&lt;br&gt;：&lt;br&gt;</v>
      </c>
      <c r="D903" s="211"/>
      <c r="E903" s="202"/>
      <c r="F903" s="202"/>
      <c r="G903" s="202"/>
      <c r="H903" s="202"/>
      <c r="I903" s="202"/>
      <c r="J903" s="202"/>
      <c r="K903" s="240"/>
      <c r="L903" s="240"/>
      <c r="M903" s="240"/>
      <c r="N903" s="240"/>
      <c r="O903" s="4"/>
      <c r="P903" s="246">
        <v>1</v>
      </c>
      <c r="Q903" s="246"/>
      <c r="R903" s="246" t="str">
        <f t="shared" si="182"/>
        <v>FFFFFFFF</v>
      </c>
      <c r="S903" s="202">
        <v>100</v>
      </c>
      <c r="T903" s="202">
        <v>100</v>
      </c>
      <c r="U903" s="202">
        <v>100</v>
      </c>
      <c r="V903" s="202">
        <v>100</v>
      </c>
      <c r="X903" s="242"/>
      <c r="Z903" s="239">
        <f t="shared" ref="Z903:Z966" si="186">IF(H903="",1,0)</f>
        <v>1</v>
      </c>
      <c r="AA903" s="253" t="s">
        <v>4179</v>
      </c>
      <c r="AB903" s="265">
        <f t="shared" si="176"/>
        <v>0</v>
      </c>
      <c r="AC903" s="254" t="s">
        <v>4194</v>
      </c>
      <c r="AD903" s="254" t="s">
        <v>4181</v>
      </c>
      <c r="AE903" s="254">
        <f t="shared" si="177"/>
        <v>0</v>
      </c>
      <c r="AF903" s="254" t="s">
        <v>4182</v>
      </c>
      <c r="AG903" s="254" t="s">
        <v>4183</v>
      </c>
      <c r="AH903" s="74" t="str">
        <f t="shared" si="178"/>
        <v>名称：&lt;br&gt;住所：&lt;br&gt;施設分類：&lt;br&gt;TEL：&lt;br&gt;：&lt;br&gt;：&lt;br&gt;：&lt;br&gt;</v>
      </c>
      <c r="AI903" s="255" t="s">
        <v>4184</v>
      </c>
      <c r="AJ903" s="253" t="str">
        <f t="shared" si="183"/>
        <v>FFFFFFFF</v>
      </c>
      <c r="AK903" s="253" t="s">
        <v>4185</v>
      </c>
      <c r="AL903" s="265">
        <f t="shared" si="184"/>
        <v>1</v>
      </c>
      <c r="AM903" s="253" t="s">
        <v>4186</v>
      </c>
      <c r="AN903" s="253" t="s">
        <v>4187</v>
      </c>
      <c r="AO903" s="254">
        <f t="shared" ref="AO903:AO966" si="187">Q903</f>
        <v>0</v>
      </c>
      <c r="AP903" s="253" t="s">
        <v>4188</v>
      </c>
      <c r="AQ903" s="74">
        <f t="shared" si="179"/>
        <v>0</v>
      </c>
      <c r="AR903" s="254" t="s">
        <v>4189</v>
      </c>
      <c r="AS903" s="254" t="s">
        <v>4190</v>
      </c>
      <c r="AT903" s="265">
        <f t="shared" si="180"/>
        <v>0</v>
      </c>
      <c r="AU903" s="254" t="s">
        <v>4191</v>
      </c>
      <c r="AV903" s="265">
        <f t="shared" si="181"/>
        <v>0</v>
      </c>
      <c r="AW903" s="254" t="s">
        <v>4192</v>
      </c>
      <c r="AX903" s="254" t="s">
        <v>4193</v>
      </c>
      <c r="AY903" s="244" t="str">
        <f t="shared" ref="AY903:AY966" si="188">IF(AB903=0,"",IF(Z903=1,CONCATENATE(AA903,AB903,AC903,AD903,AE903,AF903,AG903,AH903,AI903,AJ903,AK903,AL903,AM903,AN903,AO903,AP903,AQ903,AR903,AX903),CONCATENATE(AA903,AB903,AC903,AG903,AH903,AI903,AJ903,AK903,AL903,AM903,AN903,AO903,AP903,AQ903,AR903,AS903,AT903,AU903,AV903,AW903,AX903)))</f>
        <v/>
      </c>
    </row>
    <row r="904" spans="1:51">
      <c r="A904" s="198">
        <v>899</v>
      </c>
      <c r="B904" s="264"/>
      <c r="C904" s="4" t="str">
        <f t="shared" si="185"/>
        <v>名称：&lt;br&gt;住所：&lt;br&gt;施設分類：&lt;br&gt;TEL：&lt;br&gt;：&lt;br&gt;：&lt;br&gt;：&lt;br&gt;</v>
      </c>
      <c r="D904" s="211"/>
      <c r="E904" s="245"/>
      <c r="F904" s="202"/>
      <c r="G904" s="202"/>
      <c r="H904" s="202"/>
      <c r="I904" s="245"/>
      <c r="J904" s="245"/>
      <c r="K904" s="240"/>
      <c r="L904" s="240"/>
      <c r="M904" s="240"/>
      <c r="N904" s="240"/>
      <c r="O904" s="4"/>
      <c r="P904" s="246">
        <v>1</v>
      </c>
      <c r="Q904" s="246"/>
      <c r="R904" s="246" t="str">
        <f t="shared" si="182"/>
        <v>FFFFFFFF</v>
      </c>
      <c r="S904" s="202">
        <v>100</v>
      </c>
      <c r="T904" s="202">
        <v>100</v>
      </c>
      <c r="U904" s="202">
        <v>100</v>
      </c>
      <c r="V904" s="202">
        <v>100</v>
      </c>
      <c r="X904" s="242"/>
      <c r="Z904" s="239">
        <f t="shared" si="186"/>
        <v>1</v>
      </c>
      <c r="AA904" s="253" t="s">
        <v>4179</v>
      </c>
      <c r="AB904" s="265">
        <f t="shared" ref="AB904:AB967" si="189">B904</f>
        <v>0</v>
      </c>
      <c r="AC904" s="254" t="s">
        <v>4194</v>
      </c>
      <c r="AD904" s="254" t="s">
        <v>4181</v>
      </c>
      <c r="AE904" s="254">
        <f t="shared" ref="AE904:AE967" si="190">D904</f>
        <v>0</v>
      </c>
      <c r="AF904" s="254" t="s">
        <v>4182</v>
      </c>
      <c r="AG904" s="254" t="s">
        <v>4183</v>
      </c>
      <c r="AH904" s="74" t="str">
        <f t="shared" ref="AH904:AH967" si="191">C904</f>
        <v>名称：&lt;br&gt;住所：&lt;br&gt;施設分類：&lt;br&gt;TEL：&lt;br&gt;：&lt;br&gt;：&lt;br&gt;：&lt;br&gt;</v>
      </c>
      <c r="AI904" s="255" t="s">
        <v>4184</v>
      </c>
      <c r="AJ904" s="253" t="str">
        <f t="shared" si="183"/>
        <v>FFFFFFFF</v>
      </c>
      <c r="AK904" s="253" t="s">
        <v>4185</v>
      </c>
      <c r="AL904" s="265">
        <f t="shared" si="184"/>
        <v>1</v>
      </c>
      <c r="AM904" s="253" t="s">
        <v>4186</v>
      </c>
      <c r="AN904" s="253" t="s">
        <v>4187</v>
      </c>
      <c r="AO904" s="254">
        <f t="shared" si="187"/>
        <v>0</v>
      </c>
      <c r="AP904" s="253" t="s">
        <v>4188</v>
      </c>
      <c r="AQ904" s="74">
        <f t="shared" ref="AQ904:AQ967" si="192">O904</f>
        <v>0</v>
      </c>
      <c r="AR904" s="254" t="s">
        <v>4189</v>
      </c>
      <c r="AS904" s="254" t="s">
        <v>4190</v>
      </c>
      <c r="AT904" s="265">
        <f t="shared" ref="AT904:AT967" si="193">H904</f>
        <v>0</v>
      </c>
      <c r="AU904" s="254" t="s">
        <v>4191</v>
      </c>
      <c r="AV904" s="265">
        <f t="shared" ref="AV904:AV967" si="194">G904</f>
        <v>0</v>
      </c>
      <c r="AW904" s="254" t="s">
        <v>4192</v>
      </c>
      <c r="AX904" s="254" t="s">
        <v>4193</v>
      </c>
      <c r="AY904" s="244" t="str">
        <f t="shared" si="188"/>
        <v/>
      </c>
    </row>
    <row r="905" spans="1:51">
      <c r="A905" s="198">
        <v>900</v>
      </c>
      <c r="B905" s="264"/>
      <c r="C905" s="4" t="str">
        <f t="shared" si="185"/>
        <v>名称：&lt;br&gt;住所：&lt;br&gt;施設分類：&lt;br&gt;TEL：&lt;br&gt;：&lt;br&gt;：&lt;br&gt;：&lt;br&gt;</v>
      </c>
      <c r="D905" s="211"/>
      <c r="E905" s="245"/>
      <c r="F905" s="202"/>
      <c r="G905" s="202"/>
      <c r="H905" s="202"/>
      <c r="I905" s="245"/>
      <c r="J905" s="245"/>
      <c r="K905" s="240"/>
      <c r="L905" s="240"/>
      <c r="M905" s="240"/>
      <c r="N905" s="240"/>
      <c r="O905" s="4"/>
      <c r="P905" s="246">
        <v>1</v>
      </c>
      <c r="Q905" s="246"/>
      <c r="R905" s="246" t="str">
        <f t="shared" si="182"/>
        <v>FFFFFFFF</v>
      </c>
      <c r="S905" s="202">
        <v>100</v>
      </c>
      <c r="T905" s="202">
        <v>100</v>
      </c>
      <c r="U905" s="202">
        <v>100</v>
      </c>
      <c r="V905" s="202">
        <v>100</v>
      </c>
      <c r="X905" s="242"/>
      <c r="Z905" s="239">
        <f t="shared" si="186"/>
        <v>1</v>
      </c>
      <c r="AA905" s="253" t="s">
        <v>4179</v>
      </c>
      <c r="AB905" s="265">
        <f t="shared" si="189"/>
        <v>0</v>
      </c>
      <c r="AC905" s="254" t="s">
        <v>4194</v>
      </c>
      <c r="AD905" s="254" t="s">
        <v>4181</v>
      </c>
      <c r="AE905" s="254">
        <f t="shared" si="190"/>
        <v>0</v>
      </c>
      <c r="AF905" s="254" t="s">
        <v>4182</v>
      </c>
      <c r="AG905" s="254" t="s">
        <v>4183</v>
      </c>
      <c r="AH905" s="74" t="str">
        <f t="shared" si="191"/>
        <v>名称：&lt;br&gt;住所：&lt;br&gt;施設分類：&lt;br&gt;TEL：&lt;br&gt;：&lt;br&gt;：&lt;br&gt;：&lt;br&gt;</v>
      </c>
      <c r="AI905" s="255" t="s">
        <v>4184</v>
      </c>
      <c r="AJ905" s="253" t="str">
        <f t="shared" si="183"/>
        <v>FFFFFFFF</v>
      </c>
      <c r="AK905" s="253" t="s">
        <v>4185</v>
      </c>
      <c r="AL905" s="265">
        <f t="shared" si="184"/>
        <v>1</v>
      </c>
      <c r="AM905" s="253" t="s">
        <v>4186</v>
      </c>
      <c r="AN905" s="253" t="s">
        <v>4187</v>
      </c>
      <c r="AO905" s="254">
        <f t="shared" si="187"/>
        <v>0</v>
      </c>
      <c r="AP905" s="253" t="s">
        <v>4188</v>
      </c>
      <c r="AQ905" s="74">
        <f t="shared" si="192"/>
        <v>0</v>
      </c>
      <c r="AR905" s="254" t="s">
        <v>4189</v>
      </c>
      <c r="AS905" s="254" t="s">
        <v>4190</v>
      </c>
      <c r="AT905" s="265">
        <f t="shared" si="193"/>
        <v>0</v>
      </c>
      <c r="AU905" s="254" t="s">
        <v>4191</v>
      </c>
      <c r="AV905" s="265">
        <f t="shared" si="194"/>
        <v>0</v>
      </c>
      <c r="AW905" s="254" t="s">
        <v>4192</v>
      </c>
      <c r="AX905" s="254" t="s">
        <v>4193</v>
      </c>
      <c r="AY905" s="244" t="str">
        <f t="shared" si="188"/>
        <v/>
      </c>
    </row>
    <row r="906" spans="1:51">
      <c r="A906" s="198">
        <v>901</v>
      </c>
      <c r="B906" s="264"/>
      <c r="C906" s="4" t="str">
        <f t="shared" si="185"/>
        <v>名称：&lt;br&gt;住所：&lt;br&gt;施設分類：&lt;br&gt;TEL：&lt;br&gt;：&lt;br&gt;：&lt;br&gt;：&lt;br&gt;</v>
      </c>
      <c r="D906" s="211"/>
      <c r="E906" s="202"/>
      <c r="F906" s="202"/>
      <c r="G906" s="202"/>
      <c r="H906" s="202"/>
      <c r="I906" s="202"/>
      <c r="J906" s="202"/>
      <c r="K906" s="240"/>
      <c r="L906" s="240"/>
      <c r="M906" s="240"/>
      <c r="N906" s="240"/>
      <c r="O906" s="4"/>
      <c r="P906" s="246">
        <v>1</v>
      </c>
      <c r="Q906" s="246"/>
      <c r="R906" s="246" t="str">
        <f t="shared" si="182"/>
        <v>FFFFFFFF</v>
      </c>
      <c r="S906" s="202">
        <v>100</v>
      </c>
      <c r="T906" s="202">
        <v>100</v>
      </c>
      <c r="U906" s="202">
        <v>100</v>
      </c>
      <c r="V906" s="202">
        <v>100</v>
      </c>
      <c r="X906" s="242"/>
      <c r="Z906" s="239">
        <f t="shared" si="186"/>
        <v>1</v>
      </c>
      <c r="AA906" s="253" t="s">
        <v>4179</v>
      </c>
      <c r="AB906" s="265">
        <f t="shared" si="189"/>
        <v>0</v>
      </c>
      <c r="AC906" s="254" t="s">
        <v>4194</v>
      </c>
      <c r="AD906" s="254" t="s">
        <v>4181</v>
      </c>
      <c r="AE906" s="254">
        <f t="shared" si="190"/>
        <v>0</v>
      </c>
      <c r="AF906" s="254" t="s">
        <v>4182</v>
      </c>
      <c r="AG906" s="254" t="s">
        <v>4183</v>
      </c>
      <c r="AH906" s="74" t="str">
        <f t="shared" si="191"/>
        <v>名称：&lt;br&gt;住所：&lt;br&gt;施設分類：&lt;br&gt;TEL：&lt;br&gt;：&lt;br&gt;：&lt;br&gt;：&lt;br&gt;</v>
      </c>
      <c r="AI906" s="255" t="s">
        <v>4184</v>
      </c>
      <c r="AJ906" s="253" t="str">
        <f t="shared" si="183"/>
        <v>FFFFFFFF</v>
      </c>
      <c r="AK906" s="253" t="s">
        <v>4185</v>
      </c>
      <c r="AL906" s="265">
        <f t="shared" si="184"/>
        <v>1</v>
      </c>
      <c r="AM906" s="253" t="s">
        <v>4186</v>
      </c>
      <c r="AN906" s="253" t="s">
        <v>4187</v>
      </c>
      <c r="AO906" s="254">
        <f t="shared" si="187"/>
        <v>0</v>
      </c>
      <c r="AP906" s="253" t="s">
        <v>4188</v>
      </c>
      <c r="AQ906" s="74">
        <f t="shared" si="192"/>
        <v>0</v>
      </c>
      <c r="AR906" s="254" t="s">
        <v>4189</v>
      </c>
      <c r="AS906" s="254" t="s">
        <v>4190</v>
      </c>
      <c r="AT906" s="265">
        <f t="shared" si="193"/>
        <v>0</v>
      </c>
      <c r="AU906" s="254" t="s">
        <v>4191</v>
      </c>
      <c r="AV906" s="265">
        <f t="shared" si="194"/>
        <v>0</v>
      </c>
      <c r="AW906" s="254" t="s">
        <v>4192</v>
      </c>
      <c r="AX906" s="254" t="s">
        <v>4193</v>
      </c>
      <c r="AY906" s="244" t="str">
        <f t="shared" si="188"/>
        <v/>
      </c>
    </row>
    <row r="907" spans="1:51">
      <c r="A907" s="198">
        <v>902</v>
      </c>
      <c r="B907" s="264"/>
      <c r="C907" s="4" t="str">
        <f t="shared" si="185"/>
        <v>名称：&lt;br&gt;住所：&lt;br&gt;施設分類：&lt;br&gt;TEL：&lt;br&gt;：&lt;br&gt;：&lt;br&gt;：&lt;br&gt;</v>
      </c>
      <c r="D907" s="211"/>
      <c r="E907" s="202"/>
      <c r="F907" s="202"/>
      <c r="G907" s="202"/>
      <c r="H907" s="202"/>
      <c r="I907" s="202"/>
      <c r="J907" s="202"/>
      <c r="K907" s="240"/>
      <c r="L907" s="240"/>
      <c r="M907" s="240"/>
      <c r="N907" s="240"/>
      <c r="O907" s="4"/>
      <c r="P907" s="246">
        <v>1</v>
      </c>
      <c r="Q907" s="246"/>
      <c r="R907" s="246" t="str">
        <f t="shared" si="182"/>
        <v>FFFFFFFF</v>
      </c>
      <c r="S907" s="202">
        <v>100</v>
      </c>
      <c r="T907" s="202">
        <v>100</v>
      </c>
      <c r="U907" s="202">
        <v>100</v>
      </c>
      <c r="V907" s="202">
        <v>100</v>
      </c>
      <c r="X907" s="242"/>
      <c r="Z907" s="239">
        <f t="shared" si="186"/>
        <v>1</v>
      </c>
      <c r="AA907" s="253" t="s">
        <v>4179</v>
      </c>
      <c r="AB907" s="265">
        <f t="shared" si="189"/>
        <v>0</v>
      </c>
      <c r="AC907" s="254" t="s">
        <v>4194</v>
      </c>
      <c r="AD907" s="254" t="s">
        <v>4181</v>
      </c>
      <c r="AE907" s="254">
        <f t="shared" si="190"/>
        <v>0</v>
      </c>
      <c r="AF907" s="254" t="s">
        <v>4182</v>
      </c>
      <c r="AG907" s="254" t="s">
        <v>4183</v>
      </c>
      <c r="AH907" s="74" t="str">
        <f t="shared" si="191"/>
        <v>名称：&lt;br&gt;住所：&lt;br&gt;施設分類：&lt;br&gt;TEL：&lt;br&gt;：&lt;br&gt;：&lt;br&gt;：&lt;br&gt;</v>
      </c>
      <c r="AI907" s="255" t="s">
        <v>4184</v>
      </c>
      <c r="AJ907" s="253" t="str">
        <f t="shared" si="183"/>
        <v>FFFFFFFF</v>
      </c>
      <c r="AK907" s="253" t="s">
        <v>4185</v>
      </c>
      <c r="AL907" s="265">
        <f t="shared" si="184"/>
        <v>1</v>
      </c>
      <c r="AM907" s="253" t="s">
        <v>4186</v>
      </c>
      <c r="AN907" s="253" t="s">
        <v>4187</v>
      </c>
      <c r="AO907" s="254">
        <f t="shared" si="187"/>
        <v>0</v>
      </c>
      <c r="AP907" s="253" t="s">
        <v>4188</v>
      </c>
      <c r="AQ907" s="74">
        <f t="shared" si="192"/>
        <v>0</v>
      </c>
      <c r="AR907" s="254" t="s">
        <v>4189</v>
      </c>
      <c r="AS907" s="254" t="s">
        <v>4190</v>
      </c>
      <c r="AT907" s="265">
        <f t="shared" si="193"/>
        <v>0</v>
      </c>
      <c r="AU907" s="254" t="s">
        <v>4191</v>
      </c>
      <c r="AV907" s="265">
        <f t="shared" si="194"/>
        <v>0</v>
      </c>
      <c r="AW907" s="254" t="s">
        <v>4192</v>
      </c>
      <c r="AX907" s="254" t="s">
        <v>4193</v>
      </c>
      <c r="AY907" s="244" t="str">
        <f t="shared" si="188"/>
        <v/>
      </c>
    </row>
    <row r="908" spans="1:51">
      <c r="A908" s="198">
        <v>903</v>
      </c>
      <c r="B908" s="264"/>
      <c r="C908" s="4" t="str">
        <f t="shared" si="185"/>
        <v>名称：&lt;br&gt;住所：&lt;br&gt;施設分類：&lt;br&gt;TEL：&lt;br&gt;：&lt;br&gt;：&lt;br&gt;：&lt;br&gt;</v>
      </c>
      <c r="D908" s="211"/>
      <c r="E908" s="202"/>
      <c r="F908" s="202"/>
      <c r="G908" s="202"/>
      <c r="H908" s="202"/>
      <c r="I908" s="202"/>
      <c r="J908" s="202"/>
      <c r="K908" s="240"/>
      <c r="L908" s="240"/>
      <c r="M908" s="240"/>
      <c r="N908" s="240"/>
      <c r="O908" s="4"/>
      <c r="P908" s="246">
        <v>1</v>
      </c>
      <c r="Q908" s="246"/>
      <c r="R908" s="246" t="str">
        <f t="shared" si="182"/>
        <v>FFFFFFFF</v>
      </c>
      <c r="S908" s="202">
        <v>100</v>
      </c>
      <c r="T908" s="202">
        <v>100</v>
      </c>
      <c r="U908" s="202">
        <v>100</v>
      </c>
      <c r="V908" s="202">
        <v>100</v>
      </c>
      <c r="X908" s="242"/>
      <c r="Z908" s="239">
        <f t="shared" si="186"/>
        <v>1</v>
      </c>
      <c r="AA908" s="253" t="s">
        <v>4179</v>
      </c>
      <c r="AB908" s="265">
        <f t="shared" si="189"/>
        <v>0</v>
      </c>
      <c r="AC908" s="254" t="s">
        <v>4194</v>
      </c>
      <c r="AD908" s="254" t="s">
        <v>4181</v>
      </c>
      <c r="AE908" s="254">
        <f t="shared" si="190"/>
        <v>0</v>
      </c>
      <c r="AF908" s="254" t="s">
        <v>4182</v>
      </c>
      <c r="AG908" s="254" t="s">
        <v>4183</v>
      </c>
      <c r="AH908" s="74" t="str">
        <f t="shared" si="191"/>
        <v>名称：&lt;br&gt;住所：&lt;br&gt;施設分類：&lt;br&gt;TEL：&lt;br&gt;：&lt;br&gt;：&lt;br&gt;：&lt;br&gt;</v>
      </c>
      <c r="AI908" s="255" t="s">
        <v>4184</v>
      </c>
      <c r="AJ908" s="253" t="str">
        <f t="shared" si="183"/>
        <v>FFFFFFFF</v>
      </c>
      <c r="AK908" s="253" t="s">
        <v>4185</v>
      </c>
      <c r="AL908" s="265">
        <f t="shared" si="184"/>
        <v>1</v>
      </c>
      <c r="AM908" s="253" t="s">
        <v>4186</v>
      </c>
      <c r="AN908" s="253" t="s">
        <v>4187</v>
      </c>
      <c r="AO908" s="254">
        <f t="shared" si="187"/>
        <v>0</v>
      </c>
      <c r="AP908" s="253" t="s">
        <v>4188</v>
      </c>
      <c r="AQ908" s="74">
        <f t="shared" si="192"/>
        <v>0</v>
      </c>
      <c r="AR908" s="254" t="s">
        <v>4189</v>
      </c>
      <c r="AS908" s="254" t="s">
        <v>4190</v>
      </c>
      <c r="AT908" s="265">
        <f t="shared" si="193"/>
        <v>0</v>
      </c>
      <c r="AU908" s="254" t="s">
        <v>4191</v>
      </c>
      <c r="AV908" s="265">
        <f t="shared" si="194"/>
        <v>0</v>
      </c>
      <c r="AW908" s="254" t="s">
        <v>4192</v>
      </c>
      <c r="AX908" s="254" t="s">
        <v>4193</v>
      </c>
      <c r="AY908" s="244" t="str">
        <f t="shared" si="188"/>
        <v/>
      </c>
    </row>
    <row r="909" spans="1:51">
      <c r="A909" s="198">
        <v>904</v>
      </c>
      <c r="B909" s="264"/>
      <c r="C909" s="4" t="str">
        <f t="shared" si="185"/>
        <v>名称：&lt;br&gt;住所：&lt;br&gt;施設分類：&lt;br&gt;TEL：&lt;br&gt;：&lt;br&gt;：&lt;br&gt;：&lt;br&gt;</v>
      </c>
      <c r="D909" s="211"/>
      <c r="E909" s="202"/>
      <c r="F909" s="202"/>
      <c r="G909" s="202"/>
      <c r="H909" s="202"/>
      <c r="I909" s="202"/>
      <c r="J909" s="202"/>
      <c r="K909" s="240"/>
      <c r="L909" s="240"/>
      <c r="M909" s="240"/>
      <c r="N909" s="240"/>
      <c r="O909" s="4"/>
      <c r="P909" s="246">
        <v>1</v>
      </c>
      <c r="Q909" s="246"/>
      <c r="R909" s="246" t="str">
        <f t="shared" si="182"/>
        <v>FFFFFFFF</v>
      </c>
      <c r="S909" s="202">
        <v>100</v>
      </c>
      <c r="T909" s="202">
        <v>100</v>
      </c>
      <c r="U909" s="202">
        <v>100</v>
      </c>
      <c r="V909" s="202">
        <v>100</v>
      </c>
      <c r="X909" s="242"/>
      <c r="Z909" s="239">
        <f t="shared" si="186"/>
        <v>1</v>
      </c>
      <c r="AA909" s="253" t="s">
        <v>4179</v>
      </c>
      <c r="AB909" s="265">
        <f t="shared" si="189"/>
        <v>0</v>
      </c>
      <c r="AC909" s="254" t="s">
        <v>4194</v>
      </c>
      <c r="AD909" s="254" t="s">
        <v>4181</v>
      </c>
      <c r="AE909" s="254">
        <f t="shared" si="190"/>
        <v>0</v>
      </c>
      <c r="AF909" s="254" t="s">
        <v>4182</v>
      </c>
      <c r="AG909" s="254" t="s">
        <v>4183</v>
      </c>
      <c r="AH909" s="74" t="str">
        <f t="shared" si="191"/>
        <v>名称：&lt;br&gt;住所：&lt;br&gt;施設分類：&lt;br&gt;TEL：&lt;br&gt;：&lt;br&gt;：&lt;br&gt;：&lt;br&gt;</v>
      </c>
      <c r="AI909" s="255" t="s">
        <v>4184</v>
      </c>
      <c r="AJ909" s="253" t="str">
        <f t="shared" si="183"/>
        <v>FFFFFFFF</v>
      </c>
      <c r="AK909" s="253" t="s">
        <v>4185</v>
      </c>
      <c r="AL909" s="265">
        <f t="shared" si="184"/>
        <v>1</v>
      </c>
      <c r="AM909" s="253" t="s">
        <v>4186</v>
      </c>
      <c r="AN909" s="253" t="s">
        <v>4187</v>
      </c>
      <c r="AO909" s="254">
        <f t="shared" si="187"/>
        <v>0</v>
      </c>
      <c r="AP909" s="253" t="s">
        <v>4188</v>
      </c>
      <c r="AQ909" s="74">
        <f t="shared" si="192"/>
        <v>0</v>
      </c>
      <c r="AR909" s="254" t="s">
        <v>4189</v>
      </c>
      <c r="AS909" s="254" t="s">
        <v>4190</v>
      </c>
      <c r="AT909" s="265">
        <f t="shared" si="193"/>
        <v>0</v>
      </c>
      <c r="AU909" s="254" t="s">
        <v>4191</v>
      </c>
      <c r="AV909" s="265">
        <f t="shared" si="194"/>
        <v>0</v>
      </c>
      <c r="AW909" s="254" t="s">
        <v>4192</v>
      </c>
      <c r="AX909" s="254" t="s">
        <v>4193</v>
      </c>
      <c r="AY909" s="244" t="str">
        <f t="shared" si="188"/>
        <v/>
      </c>
    </row>
    <row r="910" spans="1:51">
      <c r="A910" s="198">
        <v>905</v>
      </c>
      <c r="B910" s="211"/>
      <c r="C910" s="4" t="str">
        <f t="shared" si="185"/>
        <v>名称：&lt;br&gt;住所：&lt;br&gt;施設分類：&lt;br&gt;TEL：&lt;br&gt;：&lt;br&gt;：&lt;br&gt;：&lt;br&gt;</v>
      </c>
      <c r="D910" s="211"/>
      <c r="E910" s="202"/>
      <c r="F910" s="202"/>
      <c r="G910" s="202"/>
      <c r="H910" s="202"/>
      <c r="I910" s="202"/>
      <c r="J910" s="202"/>
      <c r="K910" s="240"/>
      <c r="L910" s="240"/>
      <c r="M910" s="240"/>
      <c r="N910" s="240"/>
      <c r="O910" s="4"/>
      <c r="P910" s="246">
        <v>1</v>
      </c>
      <c r="Q910" s="246"/>
      <c r="R910" s="246" t="str">
        <f t="shared" si="182"/>
        <v>FFFFFFFF</v>
      </c>
      <c r="S910" s="202">
        <v>100</v>
      </c>
      <c r="T910" s="202">
        <v>100</v>
      </c>
      <c r="U910" s="202">
        <v>100</v>
      </c>
      <c r="V910" s="202">
        <v>100</v>
      </c>
      <c r="X910" s="242"/>
      <c r="Z910" s="239">
        <f t="shared" si="186"/>
        <v>1</v>
      </c>
      <c r="AA910" s="253" t="s">
        <v>4179</v>
      </c>
      <c r="AB910" s="265">
        <f t="shared" si="189"/>
        <v>0</v>
      </c>
      <c r="AC910" s="254" t="s">
        <v>4194</v>
      </c>
      <c r="AD910" s="254" t="s">
        <v>4181</v>
      </c>
      <c r="AE910" s="254">
        <f t="shared" si="190"/>
        <v>0</v>
      </c>
      <c r="AF910" s="254" t="s">
        <v>4182</v>
      </c>
      <c r="AG910" s="254" t="s">
        <v>4183</v>
      </c>
      <c r="AH910" s="74" t="str">
        <f t="shared" si="191"/>
        <v>名称：&lt;br&gt;住所：&lt;br&gt;施設分類：&lt;br&gt;TEL：&lt;br&gt;：&lt;br&gt;：&lt;br&gt;：&lt;br&gt;</v>
      </c>
      <c r="AI910" s="255" t="s">
        <v>4184</v>
      </c>
      <c r="AJ910" s="253" t="str">
        <f t="shared" si="183"/>
        <v>FFFFFFFF</v>
      </c>
      <c r="AK910" s="253" t="s">
        <v>4185</v>
      </c>
      <c r="AL910" s="265">
        <f t="shared" si="184"/>
        <v>1</v>
      </c>
      <c r="AM910" s="253" t="s">
        <v>4186</v>
      </c>
      <c r="AN910" s="253" t="s">
        <v>4187</v>
      </c>
      <c r="AO910" s="254">
        <f t="shared" si="187"/>
        <v>0</v>
      </c>
      <c r="AP910" s="253" t="s">
        <v>4188</v>
      </c>
      <c r="AQ910" s="74">
        <f t="shared" si="192"/>
        <v>0</v>
      </c>
      <c r="AR910" s="254" t="s">
        <v>4189</v>
      </c>
      <c r="AS910" s="254" t="s">
        <v>4190</v>
      </c>
      <c r="AT910" s="265">
        <f t="shared" si="193"/>
        <v>0</v>
      </c>
      <c r="AU910" s="254" t="s">
        <v>4191</v>
      </c>
      <c r="AV910" s="265">
        <f t="shared" si="194"/>
        <v>0</v>
      </c>
      <c r="AW910" s="254" t="s">
        <v>4192</v>
      </c>
      <c r="AX910" s="254" t="s">
        <v>4193</v>
      </c>
      <c r="AY910" s="244" t="str">
        <f t="shared" si="188"/>
        <v/>
      </c>
    </row>
    <row r="911" spans="1:51">
      <c r="A911" s="198">
        <v>906</v>
      </c>
      <c r="B911" s="211"/>
      <c r="C911" s="4" t="str">
        <f t="shared" si="185"/>
        <v>名称：&lt;br&gt;住所：&lt;br&gt;施設分類：&lt;br&gt;TEL：&lt;br&gt;：&lt;br&gt;：&lt;br&gt;：&lt;br&gt;</v>
      </c>
      <c r="D911" s="211"/>
      <c r="E911" s="245"/>
      <c r="F911" s="202"/>
      <c r="G911" s="202"/>
      <c r="H911" s="202"/>
      <c r="I911" s="245"/>
      <c r="J911" s="245"/>
      <c r="K911" s="240"/>
      <c r="L911" s="240"/>
      <c r="M911" s="240"/>
      <c r="N911" s="240"/>
      <c r="O911" s="4"/>
      <c r="P911" s="246">
        <v>1</v>
      </c>
      <c r="Q911" s="246"/>
      <c r="R911" s="246" t="str">
        <f t="shared" si="182"/>
        <v>FFFFFFFF</v>
      </c>
      <c r="S911" s="202">
        <v>100</v>
      </c>
      <c r="T911" s="202">
        <v>100</v>
      </c>
      <c r="U911" s="202">
        <v>100</v>
      </c>
      <c r="V911" s="202">
        <v>100</v>
      </c>
      <c r="X911" s="242"/>
      <c r="Z911" s="239">
        <f t="shared" si="186"/>
        <v>1</v>
      </c>
      <c r="AA911" s="253" t="s">
        <v>4179</v>
      </c>
      <c r="AB911" s="265">
        <f t="shared" si="189"/>
        <v>0</v>
      </c>
      <c r="AC911" s="254" t="s">
        <v>4194</v>
      </c>
      <c r="AD911" s="254" t="s">
        <v>4181</v>
      </c>
      <c r="AE911" s="254">
        <f t="shared" si="190"/>
        <v>0</v>
      </c>
      <c r="AF911" s="254" t="s">
        <v>4182</v>
      </c>
      <c r="AG911" s="254" t="s">
        <v>4183</v>
      </c>
      <c r="AH911" s="74" t="str">
        <f t="shared" si="191"/>
        <v>名称：&lt;br&gt;住所：&lt;br&gt;施設分類：&lt;br&gt;TEL：&lt;br&gt;：&lt;br&gt;：&lt;br&gt;：&lt;br&gt;</v>
      </c>
      <c r="AI911" s="255" t="s">
        <v>4184</v>
      </c>
      <c r="AJ911" s="253" t="str">
        <f t="shared" si="183"/>
        <v>FFFFFFFF</v>
      </c>
      <c r="AK911" s="253" t="s">
        <v>4185</v>
      </c>
      <c r="AL911" s="265">
        <f t="shared" si="184"/>
        <v>1</v>
      </c>
      <c r="AM911" s="253" t="s">
        <v>4186</v>
      </c>
      <c r="AN911" s="253" t="s">
        <v>4187</v>
      </c>
      <c r="AO911" s="254">
        <f t="shared" si="187"/>
        <v>0</v>
      </c>
      <c r="AP911" s="253" t="s">
        <v>4188</v>
      </c>
      <c r="AQ911" s="74">
        <f t="shared" si="192"/>
        <v>0</v>
      </c>
      <c r="AR911" s="254" t="s">
        <v>4189</v>
      </c>
      <c r="AS911" s="254" t="s">
        <v>4190</v>
      </c>
      <c r="AT911" s="265">
        <f t="shared" si="193"/>
        <v>0</v>
      </c>
      <c r="AU911" s="254" t="s">
        <v>4191</v>
      </c>
      <c r="AV911" s="265">
        <f t="shared" si="194"/>
        <v>0</v>
      </c>
      <c r="AW911" s="254" t="s">
        <v>4192</v>
      </c>
      <c r="AX911" s="254" t="s">
        <v>4193</v>
      </c>
      <c r="AY911" s="244" t="str">
        <f t="shared" si="188"/>
        <v/>
      </c>
    </row>
    <row r="912" spans="1:51">
      <c r="A912" s="198">
        <v>907</v>
      </c>
      <c r="B912" s="211"/>
      <c r="C912" s="4" t="str">
        <f t="shared" si="185"/>
        <v>名称：&lt;br&gt;住所：&lt;br&gt;施設分類：&lt;br&gt;TEL：&lt;br&gt;：&lt;br&gt;：&lt;br&gt;：&lt;br&gt;</v>
      </c>
      <c r="D912" s="211"/>
      <c r="E912" s="245"/>
      <c r="F912" s="202"/>
      <c r="G912" s="202"/>
      <c r="H912" s="202"/>
      <c r="I912" s="245"/>
      <c r="J912" s="245"/>
      <c r="K912" s="240"/>
      <c r="L912" s="240"/>
      <c r="M912" s="240"/>
      <c r="N912" s="240"/>
      <c r="O912" s="4"/>
      <c r="P912" s="246">
        <v>1</v>
      </c>
      <c r="Q912" s="246"/>
      <c r="R912" s="246" t="str">
        <f t="shared" si="182"/>
        <v>FFFFFFFF</v>
      </c>
      <c r="S912" s="202">
        <v>100</v>
      </c>
      <c r="T912" s="202">
        <v>100</v>
      </c>
      <c r="U912" s="202">
        <v>100</v>
      </c>
      <c r="V912" s="202">
        <v>100</v>
      </c>
      <c r="X912" s="242"/>
      <c r="Z912" s="239">
        <f t="shared" si="186"/>
        <v>1</v>
      </c>
      <c r="AA912" s="253" t="s">
        <v>4179</v>
      </c>
      <c r="AB912" s="265">
        <f t="shared" si="189"/>
        <v>0</v>
      </c>
      <c r="AC912" s="254" t="s">
        <v>4194</v>
      </c>
      <c r="AD912" s="254" t="s">
        <v>4181</v>
      </c>
      <c r="AE912" s="254">
        <f t="shared" si="190"/>
        <v>0</v>
      </c>
      <c r="AF912" s="254" t="s">
        <v>4182</v>
      </c>
      <c r="AG912" s="254" t="s">
        <v>4183</v>
      </c>
      <c r="AH912" s="74" t="str">
        <f t="shared" si="191"/>
        <v>名称：&lt;br&gt;住所：&lt;br&gt;施設分類：&lt;br&gt;TEL：&lt;br&gt;：&lt;br&gt;：&lt;br&gt;：&lt;br&gt;</v>
      </c>
      <c r="AI912" s="255" t="s">
        <v>4184</v>
      </c>
      <c r="AJ912" s="253" t="str">
        <f t="shared" si="183"/>
        <v>FFFFFFFF</v>
      </c>
      <c r="AK912" s="253" t="s">
        <v>4185</v>
      </c>
      <c r="AL912" s="265">
        <f t="shared" si="184"/>
        <v>1</v>
      </c>
      <c r="AM912" s="253" t="s">
        <v>4186</v>
      </c>
      <c r="AN912" s="253" t="s">
        <v>4187</v>
      </c>
      <c r="AO912" s="254">
        <f t="shared" si="187"/>
        <v>0</v>
      </c>
      <c r="AP912" s="253" t="s">
        <v>4188</v>
      </c>
      <c r="AQ912" s="74">
        <f t="shared" si="192"/>
        <v>0</v>
      </c>
      <c r="AR912" s="254" t="s">
        <v>4189</v>
      </c>
      <c r="AS912" s="254" t="s">
        <v>4190</v>
      </c>
      <c r="AT912" s="265">
        <f t="shared" si="193"/>
        <v>0</v>
      </c>
      <c r="AU912" s="254" t="s">
        <v>4191</v>
      </c>
      <c r="AV912" s="265">
        <f t="shared" si="194"/>
        <v>0</v>
      </c>
      <c r="AW912" s="254" t="s">
        <v>4192</v>
      </c>
      <c r="AX912" s="254" t="s">
        <v>4193</v>
      </c>
      <c r="AY912" s="244" t="str">
        <f t="shared" si="188"/>
        <v/>
      </c>
    </row>
    <row r="913" spans="1:51">
      <c r="A913" s="198">
        <v>908</v>
      </c>
      <c r="B913" s="264"/>
      <c r="C913" s="4" t="str">
        <f t="shared" si="185"/>
        <v>名称：&lt;br&gt;住所：&lt;br&gt;施設分類：&lt;br&gt;TEL：&lt;br&gt;：&lt;br&gt;：&lt;br&gt;：&lt;br&gt;</v>
      </c>
      <c r="D913" s="211"/>
      <c r="E913" s="202"/>
      <c r="F913" s="202"/>
      <c r="G913" s="202"/>
      <c r="H913" s="202"/>
      <c r="I913" s="202"/>
      <c r="J913" s="202"/>
      <c r="K913" s="240"/>
      <c r="L913" s="240"/>
      <c r="M913" s="240"/>
      <c r="N913" s="240"/>
      <c r="O913" s="4"/>
      <c r="P913" s="246">
        <v>1</v>
      </c>
      <c r="Q913" s="246"/>
      <c r="R913" s="246" t="str">
        <f t="shared" si="182"/>
        <v>FFFFFFFF</v>
      </c>
      <c r="S913" s="202">
        <v>100</v>
      </c>
      <c r="T913" s="202">
        <v>100</v>
      </c>
      <c r="U913" s="202">
        <v>100</v>
      </c>
      <c r="V913" s="202">
        <v>100</v>
      </c>
      <c r="X913" s="242"/>
      <c r="Z913" s="239">
        <f t="shared" si="186"/>
        <v>1</v>
      </c>
      <c r="AA913" s="253" t="s">
        <v>4179</v>
      </c>
      <c r="AB913" s="265">
        <f t="shared" si="189"/>
        <v>0</v>
      </c>
      <c r="AC913" s="254" t="s">
        <v>4194</v>
      </c>
      <c r="AD913" s="254" t="s">
        <v>4181</v>
      </c>
      <c r="AE913" s="254">
        <f t="shared" si="190"/>
        <v>0</v>
      </c>
      <c r="AF913" s="254" t="s">
        <v>4182</v>
      </c>
      <c r="AG913" s="254" t="s">
        <v>4183</v>
      </c>
      <c r="AH913" s="74" t="str">
        <f t="shared" si="191"/>
        <v>名称：&lt;br&gt;住所：&lt;br&gt;施設分類：&lt;br&gt;TEL：&lt;br&gt;：&lt;br&gt;：&lt;br&gt;：&lt;br&gt;</v>
      </c>
      <c r="AI913" s="255" t="s">
        <v>4184</v>
      </c>
      <c r="AJ913" s="253" t="str">
        <f t="shared" si="183"/>
        <v>FFFFFFFF</v>
      </c>
      <c r="AK913" s="253" t="s">
        <v>4185</v>
      </c>
      <c r="AL913" s="265">
        <f t="shared" si="184"/>
        <v>1</v>
      </c>
      <c r="AM913" s="253" t="s">
        <v>4186</v>
      </c>
      <c r="AN913" s="253" t="s">
        <v>4187</v>
      </c>
      <c r="AO913" s="254">
        <f t="shared" si="187"/>
        <v>0</v>
      </c>
      <c r="AP913" s="253" t="s">
        <v>4188</v>
      </c>
      <c r="AQ913" s="74">
        <f t="shared" si="192"/>
        <v>0</v>
      </c>
      <c r="AR913" s="254" t="s">
        <v>4189</v>
      </c>
      <c r="AS913" s="254" t="s">
        <v>4190</v>
      </c>
      <c r="AT913" s="265">
        <f t="shared" si="193"/>
        <v>0</v>
      </c>
      <c r="AU913" s="254" t="s">
        <v>4191</v>
      </c>
      <c r="AV913" s="265">
        <f t="shared" si="194"/>
        <v>0</v>
      </c>
      <c r="AW913" s="254" t="s">
        <v>4192</v>
      </c>
      <c r="AX913" s="254" t="s">
        <v>4193</v>
      </c>
      <c r="AY913" s="244" t="str">
        <f t="shared" si="188"/>
        <v/>
      </c>
    </row>
    <row r="914" spans="1:51">
      <c r="A914" s="198">
        <v>909</v>
      </c>
      <c r="B914" s="264"/>
      <c r="C914" s="4" t="str">
        <f t="shared" si="185"/>
        <v>名称：&lt;br&gt;住所：&lt;br&gt;施設分類：&lt;br&gt;TEL：&lt;br&gt;：&lt;br&gt;：&lt;br&gt;：&lt;br&gt;</v>
      </c>
      <c r="D914" s="211"/>
      <c r="E914" s="202"/>
      <c r="F914" s="202"/>
      <c r="G914" s="202"/>
      <c r="H914" s="202"/>
      <c r="I914" s="202"/>
      <c r="J914" s="202"/>
      <c r="K914" s="240"/>
      <c r="L914" s="240"/>
      <c r="M914" s="240"/>
      <c r="N914" s="240"/>
      <c r="O914" s="4"/>
      <c r="P914" s="246">
        <v>1</v>
      </c>
      <c r="Q914" s="246"/>
      <c r="R914" s="246" t="str">
        <f t="shared" si="182"/>
        <v>FFFFFFFF</v>
      </c>
      <c r="S914" s="202">
        <v>100</v>
      </c>
      <c r="T914" s="202">
        <v>100</v>
      </c>
      <c r="U914" s="202">
        <v>100</v>
      </c>
      <c r="V914" s="202">
        <v>100</v>
      </c>
      <c r="X914" s="242"/>
      <c r="Z914" s="239">
        <f t="shared" si="186"/>
        <v>1</v>
      </c>
      <c r="AA914" s="253" t="s">
        <v>4179</v>
      </c>
      <c r="AB914" s="265">
        <f t="shared" si="189"/>
        <v>0</v>
      </c>
      <c r="AC914" s="254" t="s">
        <v>4194</v>
      </c>
      <c r="AD914" s="254" t="s">
        <v>4181</v>
      </c>
      <c r="AE914" s="254">
        <f t="shared" si="190"/>
        <v>0</v>
      </c>
      <c r="AF914" s="254" t="s">
        <v>4182</v>
      </c>
      <c r="AG914" s="254" t="s">
        <v>4183</v>
      </c>
      <c r="AH914" s="74" t="str">
        <f t="shared" si="191"/>
        <v>名称：&lt;br&gt;住所：&lt;br&gt;施設分類：&lt;br&gt;TEL：&lt;br&gt;：&lt;br&gt;：&lt;br&gt;：&lt;br&gt;</v>
      </c>
      <c r="AI914" s="255" t="s">
        <v>4184</v>
      </c>
      <c r="AJ914" s="253" t="str">
        <f t="shared" si="183"/>
        <v>FFFFFFFF</v>
      </c>
      <c r="AK914" s="253" t="s">
        <v>4185</v>
      </c>
      <c r="AL914" s="265">
        <f t="shared" si="184"/>
        <v>1</v>
      </c>
      <c r="AM914" s="253" t="s">
        <v>4186</v>
      </c>
      <c r="AN914" s="253" t="s">
        <v>4187</v>
      </c>
      <c r="AO914" s="254">
        <f t="shared" si="187"/>
        <v>0</v>
      </c>
      <c r="AP914" s="253" t="s">
        <v>4188</v>
      </c>
      <c r="AQ914" s="74">
        <f t="shared" si="192"/>
        <v>0</v>
      </c>
      <c r="AR914" s="254" t="s">
        <v>4189</v>
      </c>
      <c r="AS914" s="254" t="s">
        <v>4190</v>
      </c>
      <c r="AT914" s="265">
        <f t="shared" si="193"/>
        <v>0</v>
      </c>
      <c r="AU914" s="254" t="s">
        <v>4191</v>
      </c>
      <c r="AV914" s="265">
        <f t="shared" si="194"/>
        <v>0</v>
      </c>
      <c r="AW914" s="254" t="s">
        <v>4192</v>
      </c>
      <c r="AX914" s="254" t="s">
        <v>4193</v>
      </c>
      <c r="AY914" s="244" t="str">
        <f t="shared" si="188"/>
        <v/>
      </c>
    </row>
    <row r="915" spans="1:51">
      <c r="A915" s="198">
        <v>910</v>
      </c>
      <c r="B915" s="264"/>
      <c r="C915" s="4" t="str">
        <f t="shared" si="185"/>
        <v>名称：&lt;br&gt;住所：&lt;br&gt;施設分類：&lt;br&gt;TEL：&lt;br&gt;：&lt;br&gt;：&lt;br&gt;：&lt;br&gt;</v>
      </c>
      <c r="D915" s="211"/>
      <c r="E915" s="202"/>
      <c r="F915" s="202"/>
      <c r="G915" s="202"/>
      <c r="H915" s="202"/>
      <c r="I915" s="202"/>
      <c r="J915" s="202"/>
      <c r="K915" s="240"/>
      <c r="L915" s="240"/>
      <c r="M915" s="240"/>
      <c r="N915" s="240"/>
      <c r="O915" s="4"/>
      <c r="P915" s="246">
        <v>1</v>
      </c>
      <c r="Q915" s="246"/>
      <c r="R915" s="246" t="str">
        <f t="shared" si="182"/>
        <v>FFFFFFFF</v>
      </c>
      <c r="S915" s="202">
        <v>100</v>
      </c>
      <c r="T915" s="202">
        <v>100</v>
      </c>
      <c r="U915" s="202">
        <v>100</v>
      </c>
      <c r="V915" s="202">
        <v>100</v>
      </c>
      <c r="X915" s="242"/>
      <c r="Z915" s="239">
        <f t="shared" si="186"/>
        <v>1</v>
      </c>
      <c r="AA915" s="253" t="s">
        <v>4179</v>
      </c>
      <c r="AB915" s="265">
        <f t="shared" si="189"/>
        <v>0</v>
      </c>
      <c r="AC915" s="254" t="s">
        <v>4194</v>
      </c>
      <c r="AD915" s="254" t="s">
        <v>4181</v>
      </c>
      <c r="AE915" s="254">
        <f t="shared" si="190"/>
        <v>0</v>
      </c>
      <c r="AF915" s="254" t="s">
        <v>4182</v>
      </c>
      <c r="AG915" s="254" t="s">
        <v>4183</v>
      </c>
      <c r="AH915" s="74" t="str">
        <f t="shared" si="191"/>
        <v>名称：&lt;br&gt;住所：&lt;br&gt;施設分類：&lt;br&gt;TEL：&lt;br&gt;：&lt;br&gt;：&lt;br&gt;：&lt;br&gt;</v>
      </c>
      <c r="AI915" s="255" t="s">
        <v>4184</v>
      </c>
      <c r="AJ915" s="253" t="str">
        <f t="shared" si="183"/>
        <v>FFFFFFFF</v>
      </c>
      <c r="AK915" s="253" t="s">
        <v>4185</v>
      </c>
      <c r="AL915" s="265">
        <f t="shared" si="184"/>
        <v>1</v>
      </c>
      <c r="AM915" s="253" t="s">
        <v>4186</v>
      </c>
      <c r="AN915" s="253" t="s">
        <v>4187</v>
      </c>
      <c r="AO915" s="254">
        <f t="shared" si="187"/>
        <v>0</v>
      </c>
      <c r="AP915" s="253" t="s">
        <v>4188</v>
      </c>
      <c r="AQ915" s="74">
        <f t="shared" si="192"/>
        <v>0</v>
      </c>
      <c r="AR915" s="254" t="s">
        <v>4189</v>
      </c>
      <c r="AS915" s="254" t="s">
        <v>4190</v>
      </c>
      <c r="AT915" s="265">
        <f t="shared" si="193"/>
        <v>0</v>
      </c>
      <c r="AU915" s="254" t="s">
        <v>4191</v>
      </c>
      <c r="AV915" s="265">
        <f t="shared" si="194"/>
        <v>0</v>
      </c>
      <c r="AW915" s="254" t="s">
        <v>4192</v>
      </c>
      <c r="AX915" s="254" t="s">
        <v>4193</v>
      </c>
      <c r="AY915" s="244" t="str">
        <f t="shared" si="188"/>
        <v/>
      </c>
    </row>
    <row r="916" spans="1:51">
      <c r="A916" s="198">
        <v>911</v>
      </c>
      <c r="B916" s="264"/>
      <c r="C916" s="4" t="str">
        <f t="shared" si="185"/>
        <v>名称：&lt;br&gt;住所：&lt;br&gt;施設分類：&lt;br&gt;TEL：&lt;br&gt;：&lt;br&gt;：&lt;br&gt;：&lt;br&gt;</v>
      </c>
      <c r="D916" s="211"/>
      <c r="E916" s="202"/>
      <c r="F916" s="202"/>
      <c r="G916" s="202"/>
      <c r="H916" s="202"/>
      <c r="I916" s="202"/>
      <c r="J916" s="202"/>
      <c r="K916" s="240"/>
      <c r="L916" s="240"/>
      <c r="M916" s="240"/>
      <c r="N916" s="240"/>
      <c r="O916" s="4"/>
      <c r="P916" s="246">
        <v>1</v>
      </c>
      <c r="Q916" s="246"/>
      <c r="R916" s="246" t="str">
        <f t="shared" si="182"/>
        <v>FFFFFFFF</v>
      </c>
      <c r="S916" s="202">
        <v>100</v>
      </c>
      <c r="T916" s="202">
        <v>100</v>
      </c>
      <c r="U916" s="202">
        <v>100</v>
      </c>
      <c r="V916" s="202">
        <v>100</v>
      </c>
      <c r="X916" s="242"/>
      <c r="Z916" s="239">
        <f t="shared" si="186"/>
        <v>1</v>
      </c>
      <c r="AA916" s="253" t="s">
        <v>4179</v>
      </c>
      <c r="AB916" s="265">
        <f t="shared" si="189"/>
        <v>0</v>
      </c>
      <c r="AC916" s="254" t="s">
        <v>4194</v>
      </c>
      <c r="AD916" s="254" t="s">
        <v>4181</v>
      </c>
      <c r="AE916" s="254">
        <f t="shared" si="190"/>
        <v>0</v>
      </c>
      <c r="AF916" s="254" t="s">
        <v>4182</v>
      </c>
      <c r="AG916" s="254" t="s">
        <v>4183</v>
      </c>
      <c r="AH916" s="74" t="str">
        <f t="shared" si="191"/>
        <v>名称：&lt;br&gt;住所：&lt;br&gt;施設分類：&lt;br&gt;TEL：&lt;br&gt;：&lt;br&gt;：&lt;br&gt;：&lt;br&gt;</v>
      </c>
      <c r="AI916" s="255" t="s">
        <v>4184</v>
      </c>
      <c r="AJ916" s="253" t="str">
        <f t="shared" si="183"/>
        <v>FFFFFFFF</v>
      </c>
      <c r="AK916" s="253" t="s">
        <v>4185</v>
      </c>
      <c r="AL916" s="265">
        <f t="shared" si="184"/>
        <v>1</v>
      </c>
      <c r="AM916" s="253" t="s">
        <v>4186</v>
      </c>
      <c r="AN916" s="253" t="s">
        <v>4187</v>
      </c>
      <c r="AO916" s="254">
        <f t="shared" si="187"/>
        <v>0</v>
      </c>
      <c r="AP916" s="253" t="s">
        <v>4188</v>
      </c>
      <c r="AQ916" s="74">
        <f t="shared" si="192"/>
        <v>0</v>
      </c>
      <c r="AR916" s="254" t="s">
        <v>4189</v>
      </c>
      <c r="AS916" s="254" t="s">
        <v>4190</v>
      </c>
      <c r="AT916" s="265">
        <f t="shared" si="193"/>
        <v>0</v>
      </c>
      <c r="AU916" s="254" t="s">
        <v>4191</v>
      </c>
      <c r="AV916" s="265">
        <f t="shared" si="194"/>
        <v>0</v>
      </c>
      <c r="AW916" s="254" t="s">
        <v>4192</v>
      </c>
      <c r="AX916" s="254" t="s">
        <v>4193</v>
      </c>
      <c r="AY916" s="244" t="str">
        <f t="shared" si="188"/>
        <v/>
      </c>
    </row>
    <row r="917" spans="1:51">
      <c r="A917" s="198">
        <v>912</v>
      </c>
      <c r="B917" s="264"/>
      <c r="C917" s="4" t="str">
        <f t="shared" si="185"/>
        <v>名称：&lt;br&gt;住所：&lt;br&gt;施設分類：&lt;br&gt;TEL：&lt;br&gt;：&lt;br&gt;：&lt;br&gt;：&lt;br&gt;</v>
      </c>
      <c r="D917" s="211"/>
      <c r="E917" s="202"/>
      <c r="F917" s="202"/>
      <c r="G917" s="202"/>
      <c r="H917" s="202"/>
      <c r="I917" s="202"/>
      <c r="J917" s="202"/>
      <c r="K917" s="240"/>
      <c r="L917" s="240"/>
      <c r="M917" s="240"/>
      <c r="N917" s="240"/>
      <c r="O917" s="4"/>
      <c r="P917" s="246">
        <v>1</v>
      </c>
      <c r="Q917" s="246"/>
      <c r="R917" s="246" t="str">
        <f t="shared" si="182"/>
        <v>FFFFFFFF</v>
      </c>
      <c r="S917" s="202">
        <v>100</v>
      </c>
      <c r="T917" s="202">
        <v>100</v>
      </c>
      <c r="U917" s="202">
        <v>100</v>
      </c>
      <c r="V917" s="202">
        <v>100</v>
      </c>
      <c r="X917" s="242"/>
      <c r="Z917" s="239">
        <f t="shared" si="186"/>
        <v>1</v>
      </c>
      <c r="AA917" s="253" t="s">
        <v>4179</v>
      </c>
      <c r="AB917" s="265">
        <f t="shared" si="189"/>
        <v>0</v>
      </c>
      <c r="AC917" s="254" t="s">
        <v>4194</v>
      </c>
      <c r="AD917" s="254" t="s">
        <v>4181</v>
      </c>
      <c r="AE917" s="254">
        <f t="shared" si="190"/>
        <v>0</v>
      </c>
      <c r="AF917" s="254" t="s">
        <v>4182</v>
      </c>
      <c r="AG917" s="254" t="s">
        <v>4183</v>
      </c>
      <c r="AH917" s="74" t="str">
        <f t="shared" si="191"/>
        <v>名称：&lt;br&gt;住所：&lt;br&gt;施設分類：&lt;br&gt;TEL：&lt;br&gt;：&lt;br&gt;：&lt;br&gt;：&lt;br&gt;</v>
      </c>
      <c r="AI917" s="255" t="s">
        <v>4184</v>
      </c>
      <c r="AJ917" s="253" t="str">
        <f t="shared" si="183"/>
        <v>FFFFFFFF</v>
      </c>
      <c r="AK917" s="253" t="s">
        <v>4185</v>
      </c>
      <c r="AL917" s="265">
        <f t="shared" si="184"/>
        <v>1</v>
      </c>
      <c r="AM917" s="253" t="s">
        <v>4186</v>
      </c>
      <c r="AN917" s="253" t="s">
        <v>4187</v>
      </c>
      <c r="AO917" s="254">
        <f t="shared" si="187"/>
        <v>0</v>
      </c>
      <c r="AP917" s="253" t="s">
        <v>4188</v>
      </c>
      <c r="AQ917" s="74">
        <f t="shared" si="192"/>
        <v>0</v>
      </c>
      <c r="AR917" s="254" t="s">
        <v>4189</v>
      </c>
      <c r="AS917" s="254" t="s">
        <v>4190</v>
      </c>
      <c r="AT917" s="265">
        <f t="shared" si="193"/>
        <v>0</v>
      </c>
      <c r="AU917" s="254" t="s">
        <v>4191</v>
      </c>
      <c r="AV917" s="265">
        <f t="shared" si="194"/>
        <v>0</v>
      </c>
      <c r="AW917" s="254" t="s">
        <v>4192</v>
      </c>
      <c r="AX917" s="254" t="s">
        <v>4193</v>
      </c>
      <c r="AY917" s="244" t="str">
        <f t="shared" si="188"/>
        <v/>
      </c>
    </row>
    <row r="918" spans="1:51">
      <c r="A918" s="198">
        <v>913</v>
      </c>
      <c r="B918" s="264"/>
      <c r="C918" s="4" t="str">
        <f t="shared" si="185"/>
        <v>名称：&lt;br&gt;住所：&lt;br&gt;施設分類：&lt;br&gt;TEL：&lt;br&gt;：&lt;br&gt;：&lt;br&gt;：&lt;br&gt;</v>
      </c>
      <c r="D918" s="211"/>
      <c r="E918" s="245"/>
      <c r="F918" s="202"/>
      <c r="G918" s="202"/>
      <c r="H918" s="202"/>
      <c r="I918" s="245"/>
      <c r="J918" s="245"/>
      <c r="K918" s="240"/>
      <c r="L918" s="240"/>
      <c r="M918" s="240"/>
      <c r="N918" s="240"/>
      <c r="O918" s="4"/>
      <c r="P918" s="246">
        <v>1</v>
      </c>
      <c r="Q918" s="246"/>
      <c r="R918" s="246" t="str">
        <f t="shared" si="182"/>
        <v>FFFFFFFF</v>
      </c>
      <c r="S918" s="202">
        <v>100</v>
      </c>
      <c r="T918" s="202">
        <v>100</v>
      </c>
      <c r="U918" s="202">
        <v>100</v>
      </c>
      <c r="V918" s="202">
        <v>100</v>
      </c>
      <c r="X918" s="242"/>
      <c r="Z918" s="239">
        <f t="shared" si="186"/>
        <v>1</v>
      </c>
      <c r="AA918" s="253" t="s">
        <v>4179</v>
      </c>
      <c r="AB918" s="265">
        <f t="shared" si="189"/>
        <v>0</v>
      </c>
      <c r="AC918" s="254" t="s">
        <v>4194</v>
      </c>
      <c r="AD918" s="254" t="s">
        <v>4181</v>
      </c>
      <c r="AE918" s="254">
        <f t="shared" si="190"/>
        <v>0</v>
      </c>
      <c r="AF918" s="254" t="s">
        <v>4182</v>
      </c>
      <c r="AG918" s="254" t="s">
        <v>4183</v>
      </c>
      <c r="AH918" s="74" t="str">
        <f t="shared" si="191"/>
        <v>名称：&lt;br&gt;住所：&lt;br&gt;施設分類：&lt;br&gt;TEL：&lt;br&gt;：&lt;br&gt;：&lt;br&gt;：&lt;br&gt;</v>
      </c>
      <c r="AI918" s="255" t="s">
        <v>4184</v>
      </c>
      <c r="AJ918" s="253" t="str">
        <f t="shared" si="183"/>
        <v>FFFFFFFF</v>
      </c>
      <c r="AK918" s="253" t="s">
        <v>4185</v>
      </c>
      <c r="AL918" s="265">
        <f t="shared" si="184"/>
        <v>1</v>
      </c>
      <c r="AM918" s="253" t="s">
        <v>4186</v>
      </c>
      <c r="AN918" s="253" t="s">
        <v>4187</v>
      </c>
      <c r="AO918" s="254">
        <f t="shared" si="187"/>
        <v>0</v>
      </c>
      <c r="AP918" s="253" t="s">
        <v>4188</v>
      </c>
      <c r="AQ918" s="74">
        <f t="shared" si="192"/>
        <v>0</v>
      </c>
      <c r="AR918" s="254" t="s">
        <v>4189</v>
      </c>
      <c r="AS918" s="254" t="s">
        <v>4190</v>
      </c>
      <c r="AT918" s="265">
        <f t="shared" si="193"/>
        <v>0</v>
      </c>
      <c r="AU918" s="254" t="s">
        <v>4191</v>
      </c>
      <c r="AV918" s="265">
        <f t="shared" si="194"/>
        <v>0</v>
      </c>
      <c r="AW918" s="254" t="s">
        <v>4192</v>
      </c>
      <c r="AX918" s="254" t="s">
        <v>4193</v>
      </c>
      <c r="AY918" s="244" t="str">
        <f t="shared" si="188"/>
        <v/>
      </c>
    </row>
    <row r="919" spans="1:51">
      <c r="A919" s="198">
        <v>914</v>
      </c>
      <c r="B919" s="264"/>
      <c r="C919" s="4" t="str">
        <f t="shared" si="185"/>
        <v>名称：&lt;br&gt;住所：&lt;br&gt;施設分類：&lt;br&gt;TEL：&lt;br&gt;：&lt;br&gt;：&lt;br&gt;：&lt;br&gt;</v>
      </c>
      <c r="D919" s="211"/>
      <c r="E919" s="245"/>
      <c r="F919" s="202"/>
      <c r="G919" s="202"/>
      <c r="H919" s="202"/>
      <c r="I919" s="245"/>
      <c r="J919" s="245"/>
      <c r="K919" s="240"/>
      <c r="L919" s="240"/>
      <c r="M919" s="240"/>
      <c r="N919" s="240"/>
      <c r="O919" s="4"/>
      <c r="P919" s="246">
        <v>1</v>
      </c>
      <c r="Q919" s="246"/>
      <c r="R919" s="246" t="str">
        <f t="shared" si="182"/>
        <v>FFFFFFFF</v>
      </c>
      <c r="S919" s="202">
        <v>100</v>
      </c>
      <c r="T919" s="202">
        <v>100</v>
      </c>
      <c r="U919" s="202">
        <v>100</v>
      </c>
      <c r="V919" s="202">
        <v>100</v>
      </c>
      <c r="X919" s="242"/>
      <c r="Z919" s="239">
        <f t="shared" si="186"/>
        <v>1</v>
      </c>
      <c r="AA919" s="253" t="s">
        <v>4179</v>
      </c>
      <c r="AB919" s="265">
        <f t="shared" si="189"/>
        <v>0</v>
      </c>
      <c r="AC919" s="254" t="s">
        <v>4194</v>
      </c>
      <c r="AD919" s="254" t="s">
        <v>4181</v>
      </c>
      <c r="AE919" s="254">
        <f t="shared" si="190"/>
        <v>0</v>
      </c>
      <c r="AF919" s="254" t="s">
        <v>4182</v>
      </c>
      <c r="AG919" s="254" t="s">
        <v>4183</v>
      </c>
      <c r="AH919" s="74" t="str">
        <f t="shared" si="191"/>
        <v>名称：&lt;br&gt;住所：&lt;br&gt;施設分類：&lt;br&gt;TEL：&lt;br&gt;：&lt;br&gt;：&lt;br&gt;：&lt;br&gt;</v>
      </c>
      <c r="AI919" s="255" t="s">
        <v>4184</v>
      </c>
      <c r="AJ919" s="253" t="str">
        <f t="shared" si="183"/>
        <v>FFFFFFFF</v>
      </c>
      <c r="AK919" s="253" t="s">
        <v>4185</v>
      </c>
      <c r="AL919" s="265">
        <f t="shared" si="184"/>
        <v>1</v>
      </c>
      <c r="AM919" s="253" t="s">
        <v>4186</v>
      </c>
      <c r="AN919" s="253" t="s">
        <v>4187</v>
      </c>
      <c r="AO919" s="254">
        <f t="shared" si="187"/>
        <v>0</v>
      </c>
      <c r="AP919" s="253" t="s">
        <v>4188</v>
      </c>
      <c r="AQ919" s="74">
        <f t="shared" si="192"/>
        <v>0</v>
      </c>
      <c r="AR919" s="254" t="s">
        <v>4189</v>
      </c>
      <c r="AS919" s="254" t="s">
        <v>4190</v>
      </c>
      <c r="AT919" s="265">
        <f t="shared" si="193"/>
        <v>0</v>
      </c>
      <c r="AU919" s="254" t="s">
        <v>4191</v>
      </c>
      <c r="AV919" s="265">
        <f t="shared" si="194"/>
        <v>0</v>
      </c>
      <c r="AW919" s="254" t="s">
        <v>4192</v>
      </c>
      <c r="AX919" s="254" t="s">
        <v>4193</v>
      </c>
      <c r="AY919" s="244" t="str">
        <f t="shared" si="188"/>
        <v/>
      </c>
    </row>
    <row r="920" spans="1:51">
      <c r="A920" s="198">
        <v>915</v>
      </c>
      <c r="B920" s="264"/>
      <c r="C920" s="4" t="str">
        <f t="shared" si="185"/>
        <v>名称：&lt;br&gt;住所：&lt;br&gt;施設分類：&lt;br&gt;TEL：&lt;br&gt;：&lt;br&gt;：&lt;br&gt;：&lt;br&gt;</v>
      </c>
      <c r="D920" s="211"/>
      <c r="E920" s="202"/>
      <c r="F920" s="202"/>
      <c r="G920" s="202"/>
      <c r="H920" s="202"/>
      <c r="I920" s="202"/>
      <c r="J920" s="202"/>
      <c r="K920" s="240"/>
      <c r="L920" s="240"/>
      <c r="M920" s="240"/>
      <c r="N920" s="240"/>
      <c r="O920" s="4"/>
      <c r="P920" s="246">
        <v>1</v>
      </c>
      <c r="Q920" s="246"/>
      <c r="R920" s="246" t="str">
        <f t="shared" si="182"/>
        <v>FFFFFFFF</v>
      </c>
      <c r="S920" s="202">
        <v>100</v>
      </c>
      <c r="T920" s="202">
        <v>100</v>
      </c>
      <c r="U920" s="202">
        <v>100</v>
      </c>
      <c r="V920" s="202">
        <v>100</v>
      </c>
      <c r="X920" s="242"/>
      <c r="Z920" s="239">
        <f t="shared" si="186"/>
        <v>1</v>
      </c>
      <c r="AA920" s="253" t="s">
        <v>4179</v>
      </c>
      <c r="AB920" s="265">
        <f t="shared" si="189"/>
        <v>0</v>
      </c>
      <c r="AC920" s="254" t="s">
        <v>4194</v>
      </c>
      <c r="AD920" s="254" t="s">
        <v>4181</v>
      </c>
      <c r="AE920" s="254">
        <f t="shared" si="190"/>
        <v>0</v>
      </c>
      <c r="AF920" s="254" t="s">
        <v>4182</v>
      </c>
      <c r="AG920" s="254" t="s">
        <v>4183</v>
      </c>
      <c r="AH920" s="74" t="str">
        <f t="shared" si="191"/>
        <v>名称：&lt;br&gt;住所：&lt;br&gt;施設分類：&lt;br&gt;TEL：&lt;br&gt;：&lt;br&gt;：&lt;br&gt;：&lt;br&gt;</v>
      </c>
      <c r="AI920" s="255" t="s">
        <v>4184</v>
      </c>
      <c r="AJ920" s="253" t="str">
        <f t="shared" si="183"/>
        <v>FFFFFFFF</v>
      </c>
      <c r="AK920" s="253" t="s">
        <v>4185</v>
      </c>
      <c r="AL920" s="265">
        <f t="shared" si="184"/>
        <v>1</v>
      </c>
      <c r="AM920" s="253" t="s">
        <v>4186</v>
      </c>
      <c r="AN920" s="253" t="s">
        <v>4187</v>
      </c>
      <c r="AO920" s="254">
        <f t="shared" si="187"/>
        <v>0</v>
      </c>
      <c r="AP920" s="253" t="s">
        <v>4188</v>
      </c>
      <c r="AQ920" s="74">
        <f t="shared" si="192"/>
        <v>0</v>
      </c>
      <c r="AR920" s="254" t="s">
        <v>4189</v>
      </c>
      <c r="AS920" s="254" t="s">
        <v>4190</v>
      </c>
      <c r="AT920" s="265">
        <f t="shared" si="193"/>
        <v>0</v>
      </c>
      <c r="AU920" s="254" t="s">
        <v>4191</v>
      </c>
      <c r="AV920" s="265">
        <f t="shared" si="194"/>
        <v>0</v>
      </c>
      <c r="AW920" s="254" t="s">
        <v>4192</v>
      </c>
      <c r="AX920" s="254" t="s">
        <v>4193</v>
      </c>
      <c r="AY920" s="244" t="str">
        <f t="shared" si="188"/>
        <v/>
      </c>
    </row>
    <row r="921" spans="1:51">
      <c r="A921" s="198">
        <v>916</v>
      </c>
      <c r="B921" s="264"/>
      <c r="C921" s="4" t="str">
        <f t="shared" si="185"/>
        <v>名称：&lt;br&gt;住所：&lt;br&gt;施設分類：&lt;br&gt;TEL：&lt;br&gt;：&lt;br&gt;：&lt;br&gt;：&lt;br&gt;</v>
      </c>
      <c r="D921" s="211"/>
      <c r="E921" s="202"/>
      <c r="F921" s="202"/>
      <c r="G921" s="202"/>
      <c r="H921" s="202"/>
      <c r="I921" s="202"/>
      <c r="J921" s="202"/>
      <c r="K921" s="240"/>
      <c r="L921" s="240"/>
      <c r="M921" s="240"/>
      <c r="N921" s="240"/>
      <c r="O921" s="4"/>
      <c r="P921" s="246">
        <v>1</v>
      </c>
      <c r="Q921" s="246"/>
      <c r="R921" s="246" t="str">
        <f t="shared" si="182"/>
        <v>FFFFFFFF</v>
      </c>
      <c r="S921" s="202">
        <v>100</v>
      </c>
      <c r="T921" s="202">
        <v>100</v>
      </c>
      <c r="U921" s="202">
        <v>100</v>
      </c>
      <c r="V921" s="202">
        <v>100</v>
      </c>
      <c r="X921" s="242"/>
      <c r="Z921" s="239">
        <f t="shared" si="186"/>
        <v>1</v>
      </c>
      <c r="AA921" s="253" t="s">
        <v>4179</v>
      </c>
      <c r="AB921" s="265">
        <f t="shared" si="189"/>
        <v>0</v>
      </c>
      <c r="AC921" s="254" t="s">
        <v>4194</v>
      </c>
      <c r="AD921" s="254" t="s">
        <v>4181</v>
      </c>
      <c r="AE921" s="254">
        <f t="shared" si="190"/>
        <v>0</v>
      </c>
      <c r="AF921" s="254" t="s">
        <v>4182</v>
      </c>
      <c r="AG921" s="254" t="s">
        <v>4183</v>
      </c>
      <c r="AH921" s="74" t="str">
        <f t="shared" si="191"/>
        <v>名称：&lt;br&gt;住所：&lt;br&gt;施設分類：&lt;br&gt;TEL：&lt;br&gt;：&lt;br&gt;：&lt;br&gt;：&lt;br&gt;</v>
      </c>
      <c r="AI921" s="255" t="s">
        <v>4184</v>
      </c>
      <c r="AJ921" s="253" t="str">
        <f t="shared" si="183"/>
        <v>FFFFFFFF</v>
      </c>
      <c r="AK921" s="253" t="s">
        <v>4185</v>
      </c>
      <c r="AL921" s="265">
        <f t="shared" si="184"/>
        <v>1</v>
      </c>
      <c r="AM921" s="253" t="s">
        <v>4186</v>
      </c>
      <c r="AN921" s="253" t="s">
        <v>4187</v>
      </c>
      <c r="AO921" s="254">
        <f t="shared" si="187"/>
        <v>0</v>
      </c>
      <c r="AP921" s="253" t="s">
        <v>4188</v>
      </c>
      <c r="AQ921" s="74">
        <f t="shared" si="192"/>
        <v>0</v>
      </c>
      <c r="AR921" s="254" t="s">
        <v>4189</v>
      </c>
      <c r="AS921" s="254" t="s">
        <v>4190</v>
      </c>
      <c r="AT921" s="265">
        <f t="shared" si="193"/>
        <v>0</v>
      </c>
      <c r="AU921" s="254" t="s">
        <v>4191</v>
      </c>
      <c r="AV921" s="265">
        <f t="shared" si="194"/>
        <v>0</v>
      </c>
      <c r="AW921" s="254" t="s">
        <v>4192</v>
      </c>
      <c r="AX921" s="254" t="s">
        <v>4193</v>
      </c>
      <c r="AY921" s="244" t="str">
        <f t="shared" si="188"/>
        <v/>
      </c>
    </row>
    <row r="922" spans="1:51">
      <c r="A922" s="198">
        <v>917</v>
      </c>
      <c r="B922" s="264"/>
      <c r="C922" s="4" t="str">
        <f t="shared" si="185"/>
        <v>名称：&lt;br&gt;住所：&lt;br&gt;施設分類：&lt;br&gt;TEL：&lt;br&gt;：&lt;br&gt;：&lt;br&gt;：&lt;br&gt;</v>
      </c>
      <c r="D922" s="211"/>
      <c r="E922" s="202"/>
      <c r="F922" s="202"/>
      <c r="G922" s="202"/>
      <c r="H922" s="202"/>
      <c r="I922" s="202"/>
      <c r="J922" s="202"/>
      <c r="K922" s="240"/>
      <c r="L922" s="240"/>
      <c r="M922" s="240"/>
      <c r="N922" s="240"/>
      <c r="O922" s="4"/>
      <c r="P922" s="246">
        <v>1</v>
      </c>
      <c r="Q922" s="246"/>
      <c r="R922" s="246" t="str">
        <f t="shared" si="182"/>
        <v>FFFFFFFF</v>
      </c>
      <c r="S922" s="202">
        <v>100</v>
      </c>
      <c r="T922" s="202">
        <v>100</v>
      </c>
      <c r="U922" s="202">
        <v>100</v>
      </c>
      <c r="V922" s="202">
        <v>100</v>
      </c>
      <c r="X922" s="242"/>
      <c r="Z922" s="239">
        <f t="shared" si="186"/>
        <v>1</v>
      </c>
      <c r="AA922" s="253" t="s">
        <v>4179</v>
      </c>
      <c r="AB922" s="265">
        <f t="shared" si="189"/>
        <v>0</v>
      </c>
      <c r="AC922" s="254" t="s">
        <v>4194</v>
      </c>
      <c r="AD922" s="254" t="s">
        <v>4181</v>
      </c>
      <c r="AE922" s="254">
        <f t="shared" si="190"/>
        <v>0</v>
      </c>
      <c r="AF922" s="254" t="s">
        <v>4182</v>
      </c>
      <c r="AG922" s="254" t="s">
        <v>4183</v>
      </c>
      <c r="AH922" s="74" t="str">
        <f t="shared" si="191"/>
        <v>名称：&lt;br&gt;住所：&lt;br&gt;施設分類：&lt;br&gt;TEL：&lt;br&gt;：&lt;br&gt;：&lt;br&gt;：&lt;br&gt;</v>
      </c>
      <c r="AI922" s="255" t="s">
        <v>4184</v>
      </c>
      <c r="AJ922" s="253" t="str">
        <f t="shared" si="183"/>
        <v>FFFFFFFF</v>
      </c>
      <c r="AK922" s="253" t="s">
        <v>4185</v>
      </c>
      <c r="AL922" s="265">
        <f t="shared" si="184"/>
        <v>1</v>
      </c>
      <c r="AM922" s="253" t="s">
        <v>4186</v>
      </c>
      <c r="AN922" s="253" t="s">
        <v>4187</v>
      </c>
      <c r="AO922" s="254">
        <f t="shared" si="187"/>
        <v>0</v>
      </c>
      <c r="AP922" s="253" t="s">
        <v>4188</v>
      </c>
      <c r="AQ922" s="74">
        <f t="shared" si="192"/>
        <v>0</v>
      </c>
      <c r="AR922" s="254" t="s">
        <v>4189</v>
      </c>
      <c r="AS922" s="254" t="s">
        <v>4190</v>
      </c>
      <c r="AT922" s="265">
        <f t="shared" si="193"/>
        <v>0</v>
      </c>
      <c r="AU922" s="254" t="s">
        <v>4191</v>
      </c>
      <c r="AV922" s="265">
        <f t="shared" si="194"/>
        <v>0</v>
      </c>
      <c r="AW922" s="254" t="s">
        <v>4192</v>
      </c>
      <c r="AX922" s="254" t="s">
        <v>4193</v>
      </c>
      <c r="AY922" s="244" t="str">
        <f t="shared" si="188"/>
        <v/>
      </c>
    </row>
    <row r="923" spans="1:51">
      <c r="A923" s="198">
        <v>918</v>
      </c>
      <c r="B923" s="264"/>
      <c r="C923" s="4" t="str">
        <f t="shared" si="185"/>
        <v>名称：&lt;br&gt;住所：&lt;br&gt;施設分類：&lt;br&gt;TEL：&lt;br&gt;：&lt;br&gt;：&lt;br&gt;：&lt;br&gt;</v>
      </c>
      <c r="D923" s="211"/>
      <c r="E923" s="202"/>
      <c r="F923" s="202"/>
      <c r="G923" s="202"/>
      <c r="H923" s="202"/>
      <c r="I923" s="202"/>
      <c r="J923" s="202"/>
      <c r="K923" s="240"/>
      <c r="L923" s="240"/>
      <c r="M923" s="240"/>
      <c r="N923" s="240"/>
      <c r="O923" s="4"/>
      <c r="P923" s="246">
        <v>1</v>
      </c>
      <c r="Q923" s="246"/>
      <c r="R923" s="246" t="str">
        <f t="shared" si="182"/>
        <v>FFFFFFFF</v>
      </c>
      <c r="S923" s="202">
        <v>100</v>
      </c>
      <c r="T923" s="202">
        <v>100</v>
      </c>
      <c r="U923" s="202">
        <v>100</v>
      </c>
      <c r="V923" s="202">
        <v>100</v>
      </c>
      <c r="X923" s="242"/>
      <c r="Z923" s="239">
        <f t="shared" si="186"/>
        <v>1</v>
      </c>
      <c r="AA923" s="253" t="s">
        <v>4179</v>
      </c>
      <c r="AB923" s="265">
        <f t="shared" si="189"/>
        <v>0</v>
      </c>
      <c r="AC923" s="254" t="s">
        <v>4194</v>
      </c>
      <c r="AD923" s="254" t="s">
        <v>4181</v>
      </c>
      <c r="AE923" s="254">
        <f t="shared" si="190"/>
        <v>0</v>
      </c>
      <c r="AF923" s="254" t="s">
        <v>4182</v>
      </c>
      <c r="AG923" s="254" t="s">
        <v>4183</v>
      </c>
      <c r="AH923" s="74" t="str">
        <f t="shared" si="191"/>
        <v>名称：&lt;br&gt;住所：&lt;br&gt;施設分類：&lt;br&gt;TEL：&lt;br&gt;：&lt;br&gt;：&lt;br&gt;：&lt;br&gt;</v>
      </c>
      <c r="AI923" s="255" t="s">
        <v>4184</v>
      </c>
      <c r="AJ923" s="253" t="str">
        <f t="shared" si="183"/>
        <v>FFFFFFFF</v>
      </c>
      <c r="AK923" s="253" t="s">
        <v>4185</v>
      </c>
      <c r="AL923" s="265">
        <f t="shared" si="184"/>
        <v>1</v>
      </c>
      <c r="AM923" s="253" t="s">
        <v>4186</v>
      </c>
      <c r="AN923" s="253" t="s">
        <v>4187</v>
      </c>
      <c r="AO923" s="254">
        <f t="shared" si="187"/>
        <v>0</v>
      </c>
      <c r="AP923" s="253" t="s">
        <v>4188</v>
      </c>
      <c r="AQ923" s="74">
        <f t="shared" si="192"/>
        <v>0</v>
      </c>
      <c r="AR923" s="254" t="s">
        <v>4189</v>
      </c>
      <c r="AS923" s="254" t="s">
        <v>4190</v>
      </c>
      <c r="AT923" s="265">
        <f t="shared" si="193"/>
        <v>0</v>
      </c>
      <c r="AU923" s="254" t="s">
        <v>4191</v>
      </c>
      <c r="AV923" s="265">
        <f t="shared" si="194"/>
        <v>0</v>
      </c>
      <c r="AW923" s="254" t="s">
        <v>4192</v>
      </c>
      <c r="AX923" s="254" t="s">
        <v>4193</v>
      </c>
      <c r="AY923" s="244" t="str">
        <f t="shared" si="188"/>
        <v/>
      </c>
    </row>
    <row r="924" spans="1:51">
      <c r="A924" s="198">
        <v>919</v>
      </c>
      <c r="B924" s="264"/>
      <c r="C924" s="4" t="str">
        <f t="shared" si="185"/>
        <v>名称：&lt;br&gt;住所：&lt;br&gt;施設分類：&lt;br&gt;TEL：&lt;br&gt;：&lt;br&gt;：&lt;br&gt;：&lt;br&gt;</v>
      </c>
      <c r="D924" s="211"/>
      <c r="E924" s="202"/>
      <c r="F924" s="202"/>
      <c r="G924" s="202"/>
      <c r="H924" s="202"/>
      <c r="I924" s="202"/>
      <c r="J924" s="202"/>
      <c r="K924" s="240"/>
      <c r="L924" s="240"/>
      <c r="M924" s="240"/>
      <c r="N924" s="240"/>
      <c r="O924" s="4"/>
      <c r="P924" s="246">
        <v>1</v>
      </c>
      <c r="Q924" s="246"/>
      <c r="R924" s="246" t="str">
        <f t="shared" si="182"/>
        <v>FFFFFFFF</v>
      </c>
      <c r="S924" s="202">
        <v>100</v>
      </c>
      <c r="T924" s="202">
        <v>100</v>
      </c>
      <c r="U924" s="202">
        <v>100</v>
      </c>
      <c r="V924" s="202">
        <v>100</v>
      </c>
      <c r="X924" s="242"/>
      <c r="Z924" s="239">
        <f t="shared" si="186"/>
        <v>1</v>
      </c>
      <c r="AA924" s="253" t="s">
        <v>4179</v>
      </c>
      <c r="AB924" s="265">
        <f t="shared" si="189"/>
        <v>0</v>
      </c>
      <c r="AC924" s="254" t="s">
        <v>4194</v>
      </c>
      <c r="AD924" s="254" t="s">
        <v>4181</v>
      </c>
      <c r="AE924" s="254">
        <f t="shared" si="190"/>
        <v>0</v>
      </c>
      <c r="AF924" s="254" t="s">
        <v>4182</v>
      </c>
      <c r="AG924" s="254" t="s">
        <v>4183</v>
      </c>
      <c r="AH924" s="74" t="str">
        <f t="shared" si="191"/>
        <v>名称：&lt;br&gt;住所：&lt;br&gt;施設分類：&lt;br&gt;TEL：&lt;br&gt;：&lt;br&gt;：&lt;br&gt;：&lt;br&gt;</v>
      </c>
      <c r="AI924" s="255" t="s">
        <v>4184</v>
      </c>
      <c r="AJ924" s="253" t="str">
        <f t="shared" si="183"/>
        <v>FFFFFFFF</v>
      </c>
      <c r="AK924" s="253" t="s">
        <v>4185</v>
      </c>
      <c r="AL924" s="265">
        <f t="shared" si="184"/>
        <v>1</v>
      </c>
      <c r="AM924" s="253" t="s">
        <v>4186</v>
      </c>
      <c r="AN924" s="253" t="s">
        <v>4187</v>
      </c>
      <c r="AO924" s="254">
        <f t="shared" si="187"/>
        <v>0</v>
      </c>
      <c r="AP924" s="253" t="s">
        <v>4188</v>
      </c>
      <c r="AQ924" s="74">
        <f t="shared" si="192"/>
        <v>0</v>
      </c>
      <c r="AR924" s="254" t="s">
        <v>4189</v>
      </c>
      <c r="AS924" s="254" t="s">
        <v>4190</v>
      </c>
      <c r="AT924" s="265">
        <f t="shared" si="193"/>
        <v>0</v>
      </c>
      <c r="AU924" s="254" t="s">
        <v>4191</v>
      </c>
      <c r="AV924" s="265">
        <f t="shared" si="194"/>
        <v>0</v>
      </c>
      <c r="AW924" s="254" t="s">
        <v>4192</v>
      </c>
      <c r="AX924" s="254" t="s">
        <v>4193</v>
      </c>
      <c r="AY924" s="244" t="str">
        <f t="shared" si="188"/>
        <v/>
      </c>
    </row>
    <row r="925" spans="1:51">
      <c r="A925" s="198">
        <v>920</v>
      </c>
      <c r="B925" s="264"/>
      <c r="C925" s="4" t="str">
        <f t="shared" si="185"/>
        <v>名称：&lt;br&gt;住所：&lt;br&gt;施設分類：&lt;br&gt;TEL：&lt;br&gt;：&lt;br&gt;：&lt;br&gt;：&lt;br&gt;</v>
      </c>
      <c r="D925" s="211"/>
      <c r="E925" s="245"/>
      <c r="F925" s="202"/>
      <c r="G925" s="202"/>
      <c r="H925" s="202"/>
      <c r="I925" s="245"/>
      <c r="J925" s="245"/>
      <c r="K925" s="240"/>
      <c r="L925" s="240"/>
      <c r="M925" s="240"/>
      <c r="N925" s="240"/>
      <c r="O925" s="4"/>
      <c r="P925" s="246">
        <v>1</v>
      </c>
      <c r="Q925" s="246"/>
      <c r="R925" s="246" t="str">
        <f t="shared" si="182"/>
        <v>FFFFFFFF</v>
      </c>
      <c r="S925" s="202">
        <v>100</v>
      </c>
      <c r="T925" s="202">
        <v>100</v>
      </c>
      <c r="U925" s="202">
        <v>100</v>
      </c>
      <c r="V925" s="202">
        <v>100</v>
      </c>
      <c r="X925" s="242"/>
      <c r="Z925" s="239">
        <f t="shared" si="186"/>
        <v>1</v>
      </c>
      <c r="AA925" s="253" t="s">
        <v>4179</v>
      </c>
      <c r="AB925" s="265">
        <f t="shared" si="189"/>
        <v>0</v>
      </c>
      <c r="AC925" s="254" t="s">
        <v>4194</v>
      </c>
      <c r="AD925" s="254" t="s">
        <v>4181</v>
      </c>
      <c r="AE925" s="254">
        <f t="shared" si="190"/>
        <v>0</v>
      </c>
      <c r="AF925" s="254" t="s">
        <v>4182</v>
      </c>
      <c r="AG925" s="254" t="s">
        <v>4183</v>
      </c>
      <c r="AH925" s="74" t="str">
        <f t="shared" si="191"/>
        <v>名称：&lt;br&gt;住所：&lt;br&gt;施設分類：&lt;br&gt;TEL：&lt;br&gt;：&lt;br&gt;：&lt;br&gt;：&lt;br&gt;</v>
      </c>
      <c r="AI925" s="255" t="s">
        <v>4184</v>
      </c>
      <c r="AJ925" s="253" t="str">
        <f t="shared" si="183"/>
        <v>FFFFFFFF</v>
      </c>
      <c r="AK925" s="253" t="s">
        <v>4185</v>
      </c>
      <c r="AL925" s="265">
        <f t="shared" si="184"/>
        <v>1</v>
      </c>
      <c r="AM925" s="253" t="s">
        <v>4186</v>
      </c>
      <c r="AN925" s="253" t="s">
        <v>4187</v>
      </c>
      <c r="AO925" s="254">
        <f t="shared" si="187"/>
        <v>0</v>
      </c>
      <c r="AP925" s="253" t="s">
        <v>4188</v>
      </c>
      <c r="AQ925" s="74">
        <f t="shared" si="192"/>
        <v>0</v>
      </c>
      <c r="AR925" s="254" t="s">
        <v>4189</v>
      </c>
      <c r="AS925" s="254" t="s">
        <v>4190</v>
      </c>
      <c r="AT925" s="265">
        <f t="shared" si="193"/>
        <v>0</v>
      </c>
      <c r="AU925" s="254" t="s">
        <v>4191</v>
      </c>
      <c r="AV925" s="265">
        <f t="shared" si="194"/>
        <v>0</v>
      </c>
      <c r="AW925" s="254" t="s">
        <v>4192</v>
      </c>
      <c r="AX925" s="254" t="s">
        <v>4193</v>
      </c>
      <c r="AY925" s="244" t="str">
        <f t="shared" si="188"/>
        <v/>
      </c>
    </row>
    <row r="926" spans="1:51">
      <c r="A926" s="198">
        <v>921</v>
      </c>
      <c r="B926" s="264"/>
      <c r="C926" s="4" t="str">
        <f t="shared" si="185"/>
        <v>名称：&lt;br&gt;住所：&lt;br&gt;施設分類：&lt;br&gt;TEL：&lt;br&gt;：&lt;br&gt;：&lt;br&gt;：&lt;br&gt;</v>
      </c>
      <c r="D926" s="211"/>
      <c r="E926" s="245"/>
      <c r="F926" s="202"/>
      <c r="G926" s="202"/>
      <c r="H926" s="202"/>
      <c r="I926" s="245"/>
      <c r="J926" s="245"/>
      <c r="K926" s="240"/>
      <c r="L926" s="240"/>
      <c r="M926" s="240"/>
      <c r="N926" s="240"/>
      <c r="O926" s="4"/>
      <c r="P926" s="246">
        <v>1</v>
      </c>
      <c r="Q926" s="246"/>
      <c r="R926" s="246" t="str">
        <f t="shared" si="182"/>
        <v>FFFFFFFF</v>
      </c>
      <c r="S926" s="202">
        <v>100</v>
      </c>
      <c r="T926" s="202">
        <v>100</v>
      </c>
      <c r="U926" s="202">
        <v>100</v>
      </c>
      <c r="V926" s="202">
        <v>100</v>
      </c>
      <c r="X926" s="242"/>
      <c r="Z926" s="239">
        <f t="shared" si="186"/>
        <v>1</v>
      </c>
      <c r="AA926" s="253" t="s">
        <v>4179</v>
      </c>
      <c r="AB926" s="265">
        <f t="shared" si="189"/>
        <v>0</v>
      </c>
      <c r="AC926" s="254" t="s">
        <v>4194</v>
      </c>
      <c r="AD926" s="254" t="s">
        <v>4181</v>
      </c>
      <c r="AE926" s="254">
        <f t="shared" si="190"/>
        <v>0</v>
      </c>
      <c r="AF926" s="254" t="s">
        <v>4182</v>
      </c>
      <c r="AG926" s="254" t="s">
        <v>4183</v>
      </c>
      <c r="AH926" s="74" t="str">
        <f t="shared" si="191"/>
        <v>名称：&lt;br&gt;住所：&lt;br&gt;施設分類：&lt;br&gt;TEL：&lt;br&gt;：&lt;br&gt;：&lt;br&gt;：&lt;br&gt;</v>
      </c>
      <c r="AI926" s="255" t="s">
        <v>4184</v>
      </c>
      <c r="AJ926" s="253" t="str">
        <f t="shared" si="183"/>
        <v>FFFFFFFF</v>
      </c>
      <c r="AK926" s="253" t="s">
        <v>4185</v>
      </c>
      <c r="AL926" s="265">
        <f t="shared" si="184"/>
        <v>1</v>
      </c>
      <c r="AM926" s="253" t="s">
        <v>4186</v>
      </c>
      <c r="AN926" s="253" t="s">
        <v>4187</v>
      </c>
      <c r="AO926" s="254">
        <f t="shared" si="187"/>
        <v>0</v>
      </c>
      <c r="AP926" s="253" t="s">
        <v>4188</v>
      </c>
      <c r="AQ926" s="74">
        <f t="shared" si="192"/>
        <v>0</v>
      </c>
      <c r="AR926" s="254" t="s">
        <v>4189</v>
      </c>
      <c r="AS926" s="254" t="s">
        <v>4190</v>
      </c>
      <c r="AT926" s="265">
        <f t="shared" si="193"/>
        <v>0</v>
      </c>
      <c r="AU926" s="254" t="s">
        <v>4191</v>
      </c>
      <c r="AV926" s="265">
        <f t="shared" si="194"/>
        <v>0</v>
      </c>
      <c r="AW926" s="254" t="s">
        <v>4192</v>
      </c>
      <c r="AX926" s="254" t="s">
        <v>4193</v>
      </c>
      <c r="AY926" s="244" t="str">
        <f t="shared" si="188"/>
        <v/>
      </c>
    </row>
    <row r="927" spans="1:51">
      <c r="A927" s="198">
        <v>922</v>
      </c>
      <c r="B927" s="264"/>
      <c r="C927" s="4" t="str">
        <f t="shared" si="185"/>
        <v>名称：&lt;br&gt;住所：&lt;br&gt;施設分類：&lt;br&gt;TEL：&lt;br&gt;：&lt;br&gt;：&lt;br&gt;：&lt;br&gt;</v>
      </c>
      <c r="D927" s="211"/>
      <c r="E927" s="202"/>
      <c r="F927" s="202"/>
      <c r="G927" s="202"/>
      <c r="H927" s="202"/>
      <c r="I927" s="202"/>
      <c r="J927" s="202"/>
      <c r="K927" s="240"/>
      <c r="L927" s="240"/>
      <c r="M927" s="240"/>
      <c r="N927" s="240"/>
      <c r="O927" s="4"/>
      <c r="P927" s="246">
        <v>1</v>
      </c>
      <c r="Q927" s="246"/>
      <c r="R927" s="246" t="str">
        <f t="shared" si="182"/>
        <v>FFFFFFFF</v>
      </c>
      <c r="S927" s="202">
        <v>100</v>
      </c>
      <c r="T927" s="202">
        <v>100</v>
      </c>
      <c r="U927" s="202">
        <v>100</v>
      </c>
      <c r="V927" s="202">
        <v>100</v>
      </c>
      <c r="X927" s="242"/>
      <c r="Z927" s="239">
        <f t="shared" si="186"/>
        <v>1</v>
      </c>
      <c r="AA927" s="253" t="s">
        <v>4179</v>
      </c>
      <c r="AB927" s="265">
        <f t="shared" si="189"/>
        <v>0</v>
      </c>
      <c r="AC927" s="254" t="s">
        <v>4194</v>
      </c>
      <c r="AD927" s="254" t="s">
        <v>4181</v>
      </c>
      <c r="AE927" s="254">
        <f t="shared" si="190"/>
        <v>0</v>
      </c>
      <c r="AF927" s="254" t="s">
        <v>4182</v>
      </c>
      <c r="AG927" s="254" t="s">
        <v>4183</v>
      </c>
      <c r="AH927" s="74" t="str">
        <f t="shared" si="191"/>
        <v>名称：&lt;br&gt;住所：&lt;br&gt;施設分類：&lt;br&gt;TEL：&lt;br&gt;：&lt;br&gt;：&lt;br&gt;：&lt;br&gt;</v>
      </c>
      <c r="AI927" s="255" t="s">
        <v>4184</v>
      </c>
      <c r="AJ927" s="253" t="str">
        <f t="shared" si="183"/>
        <v>FFFFFFFF</v>
      </c>
      <c r="AK927" s="253" t="s">
        <v>4185</v>
      </c>
      <c r="AL927" s="265">
        <f t="shared" si="184"/>
        <v>1</v>
      </c>
      <c r="AM927" s="253" t="s">
        <v>4186</v>
      </c>
      <c r="AN927" s="253" t="s">
        <v>4187</v>
      </c>
      <c r="AO927" s="254">
        <f t="shared" si="187"/>
        <v>0</v>
      </c>
      <c r="AP927" s="253" t="s">
        <v>4188</v>
      </c>
      <c r="AQ927" s="74">
        <f t="shared" si="192"/>
        <v>0</v>
      </c>
      <c r="AR927" s="254" t="s">
        <v>4189</v>
      </c>
      <c r="AS927" s="254" t="s">
        <v>4190</v>
      </c>
      <c r="AT927" s="265">
        <f t="shared" si="193"/>
        <v>0</v>
      </c>
      <c r="AU927" s="254" t="s">
        <v>4191</v>
      </c>
      <c r="AV927" s="265">
        <f t="shared" si="194"/>
        <v>0</v>
      </c>
      <c r="AW927" s="254" t="s">
        <v>4192</v>
      </c>
      <c r="AX927" s="254" t="s">
        <v>4193</v>
      </c>
      <c r="AY927" s="244" t="str">
        <f t="shared" si="188"/>
        <v/>
      </c>
    </row>
    <row r="928" spans="1:51">
      <c r="A928" s="198">
        <v>923</v>
      </c>
      <c r="B928" s="264"/>
      <c r="C928" s="4" t="str">
        <f t="shared" si="185"/>
        <v>名称：&lt;br&gt;住所：&lt;br&gt;施設分類：&lt;br&gt;TEL：&lt;br&gt;：&lt;br&gt;：&lt;br&gt;：&lt;br&gt;</v>
      </c>
      <c r="D928" s="211"/>
      <c r="E928" s="202"/>
      <c r="F928" s="202"/>
      <c r="G928" s="202"/>
      <c r="H928" s="202"/>
      <c r="I928" s="202"/>
      <c r="J928" s="202"/>
      <c r="K928" s="240"/>
      <c r="L928" s="240"/>
      <c r="M928" s="240"/>
      <c r="N928" s="240"/>
      <c r="O928" s="4"/>
      <c r="P928" s="246">
        <v>1</v>
      </c>
      <c r="Q928" s="246"/>
      <c r="R928" s="246" t="str">
        <f t="shared" si="182"/>
        <v>FFFFFFFF</v>
      </c>
      <c r="S928" s="202">
        <v>100</v>
      </c>
      <c r="T928" s="202">
        <v>100</v>
      </c>
      <c r="U928" s="202">
        <v>100</v>
      </c>
      <c r="V928" s="202">
        <v>100</v>
      </c>
      <c r="X928" s="242"/>
      <c r="Z928" s="239">
        <f t="shared" si="186"/>
        <v>1</v>
      </c>
      <c r="AA928" s="253" t="s">
        <v>4179</v>
      </c>
      <c r="AB928" s="265">
        <f t="shared" si="189"/>
        <v>0</v>
      </c>
      <c r="AC928" s="254" t="s">
        <v>4194</v>
      </c>
      <c r="AD928" s="254" t="s">
        <v>4181</v>
      </c>
      <c r="AE928" s="254">
        <f t="shared" si="190"/>
        <v>0</v>
      </c>
      <c r="AF928" s="254" t="s">
        <v>4182</v>
      </c>
      <c r="AG928" s="254" t="s">
        <v>4183</v>
      </c>
      <c r="AH928" s="74" t="str">
        <f t="shared" si="191"/>
        <v>名称：&lt;br&gt;住所：&lt;br&gt;施設分類：&lt;br&gt;TEL：&lt;br&gt;：&lt;br&gt;：&lt;br&gt;：&lt;br&gt;</v>
      </c>
      <c r="AI928" s="255" t="s">
        <v>4184</v>
      </c>
      <c r="AJ928" s="253" t="str">
        <f t="shared" si="183"/>
        <v>FFFFFFFF</v>
      </c>
      <c r="AK928" s="253" t="s">
        <v>4185</v>
      </c>
      <c r="AL928" s="265">
        <f t="shared" si="184"/>
        <v>1</v>
      </c>
      <c r="AM928" s="253" t="s">
        <v>4186</v>
      </c>
      <c r="AN928" s="253" t="s">
        <v>4187</v>
      </c>
      <c r="AO928" s="254">
        <f t="shared" si="187"/>
        <v>0</v>
      </c>
      <c r="AP928" s="253" t="s">
        <v>4188</v>
      </c>
      <c r="AQ928" s="74">
        <f t="shared" si="192"/>
        <v>0</v>
      </c>
      <c r="AR928" s="254" t="s">
        <v>4189</v>
      </c>
      <c r="AS928" s="254" t="s">
        <v>4190</v>
      </c>
      <c r="AT928" s="265">
        <f t="shared" si="193"/>
        <v>0</v>
      </c>
      <c r="AU928" s="254" t="s">
        <v>4191</v>
      </c>
      <c r="AV928" s="265">
        <f t="shared" si="194"/>
        <v>0</v>
      </c>
      <c r="AW928" s="254" t="s">
        <v>4192</v>
      </c>
      <c r="AX928" s="254" t="s">
        <v>4193</v>
      </c>
      <c r="AY928" s="244" t="str">
        <f t="shared" si="188"/>
        <v/>
      </c>
    </row>
    <row r="929" spans="1:51">
      <c r="A929" s="198">
        <v>924</v>
      </c>
      <c r="B929" s="264"/>
      <c r="C929" s="4" t="str">
        <f t="shared" si="185"/>
        <v>名称：&lt;br&gt;住所：&lt;br&gt;施設分類：&lt;br&gt;TEL：&lt;br&gt;：&lt;br&gt;：&lt;br&gt;：&lt;br&gt;</v>
      </c>
      <c r="D929" s="211"/>
      <c r="E929" s="202"/>
      <c r="F929" s="202"/>
      <c r="G929" s="202"/>
      <c r="H929" s="202"/>
      <c r="I929" s="202"/>
      <c r="J929" s="202"/>
      <c r="K929" s="240"/>
      <c r="L929" s="240"/>
      <c r="M929" s="240"/>
      <c r="N929" s="240"/>
      <c r="O929" s="4"/>
      <c r="P929" s="246">
        <v>1</v>
      </c>
      <c r="Q929" s="246"/>
      <c r="R929" s="246" t="str">
        <f t="shared" si="182"/>
        <v>FFFFFFFF</v>
      </c>
      <c r="S929" s="202">
        <v>100</v>
      </c>
      <c r="T929" s="202">
        <v>100</v>
      </c>
      <c r="U929" s="202">
        <v>100</v>
      </c>
      <c r="V929" s="202">
        <v>100</v>
      </c>
      <c r="X929" s="242"/>
      <c r="Z929" s="239">
        <f t="shared" si="186"/>
        <v>1</v>
      </c>
      <c r="AA929" s="253" t="s">
        <v>4179</v>
      </c>
      <c r="AB929" s="265">
        <f t="shared" si="189"/>
        <v>0</v>
      </c>
      <c r="AC929" s="254" t="s">
        <v>4194</v>
      </c>
      <c r="AD929" s="254" t="s">
        <v>4181</v>
      </c>
      <c r="AE929" s="254">
        <f t="shared" si="190"/>
        <v>0</v>
      </c>
      <c r="AF929" s="254" t="s">
        <v>4182</v>
      </c>
      <c r="AG929" s="254" t="s">
        <v>4183</v>
      </c>
      <c r="AH929" s="74" t="str">
        <f t="shared" si="191"/>
        <v>名称：&lt;br&gt;住所：&lt;br&gt;施設分類：&lt;br&gt;TEL：&lt;br&gt;：&lt;br&gt;：&lt;br&gt;：&lt;br&gt;</v>
      </c>
      <c r="AI929" s="255" t="s">
        <v>4184</v>
      </c>
      <c r="AJ929" s="253" t="str">
        <f t="shared" si="183"/>
        <v>FFFFFFFF</v>
      </c>
      <c r="AK929" s="253" t="s">
        <v>4185</v>
      </c>
      <c r="AL929" s="265">
        <f t="shared" si="184"/>
        <v>1</v>
      </c>
      <c r="AM929" s="253" t="s">
        <v>4186</v>
      </c>
      <c r="AN929" s="253" t="s">
        <v>4187</v>
      </c>
      <c r="AO929" s="254">
        <f t="shared" si="187"/>
        <v>0</v>
      </c>
      <c r="AP929" s="253" t="s">
        <v>4188</v>
      </c>
      <c r="AQ929" s="74">
        <f t="shared" si="192"/>
        <v>0</v>
      </c>
      <c r="AR929" s="254" t="s">
        <v>4189</v>
      </c>
      <c r="AS929" s="254" t="s">
        <v>4190</v>
      </c>
      <c r="AT929" s="265">
        <f t="shared" si="193"/>
        <v>0</v>
      </c>
      <c r="AU929" s="254" t="s">
        <v>4191</v>
      </c>
      <c r="AV929" s="265">
        <f t="shared" si="194"/>
        <v>0</v>
      </c>
      <c r="AW929" s="254" t="s">
        <v>4192</v>
      </c>
      <c r="AX929" s="254" t="s">
        <v>4193</v>
      </c>
      <c r="AY929" s="244" t="str">
        <f t="shared" si="188"/>
        <v/>
      </c>
    </row>
    <row r="930" spans="1:51">
      <c r="A930" s="198">
        <v>925</v>
      </c>
      <c r="B930" s="264"/>
      <c r="C930" s="4" t="str">
        <f t="shared" si="185"/>
        <v>名称：&lt;br&gt;住所：&lt;br&gt;施設分類：&lt;br&gt;TEL：&lt;br&gt;：&lt;br&gt;：&lt;br&gt;：&lt;br&gt;</v>
      </c>
      <c r="D930" s="211"/>
      <c r="E930" s="202"/>
      <c r="F930" s="202"/>
      <c r="G930" s="202"/>
      <c r="H930" s="202"/>
      <c r="I930" s="202"/>
      <c r="J930" s="202"/>
      <c r="K930" s="240"/>
      <c r="L930" s="240"/>
      <c r="M930" s="240"/>
      <c r="N930" s="240"/>
      <c r="O930" s="4"/>
      <c r="P930" s="246">
        <v>1</v>
      </c>
      <c r="Q930" s="246"/>
      <c r="R930" s="246" t="str">
        <f t="shared" si="182"/>
        <v>FFFFFFFF</v>
      </c>
      <c r="S930" s="202">
        <v>100</v>
      </c>
      <c r="T930" s="202">
        <v>100</v>
      </c>
      <c r="U930" s="202">
        <v>100</v>
      </c>
      <c r="V930" s="202">
        <v>100</v>
      </c>
      <c r="X930" s="242"/>
      <c r="Z930" s="239">
        <f t="shared" si="186"/>
        <v>1</v>
      </c>
      <c r="AA930" s="253" t="s">
        <v>4179</v>
      </c>
      <c r="AB930" s="265">
        <f t="shared" si="189"/>
        <v>0</v>
      </c>
      <c r="AC930" s="254" t="s">
        <v>4194</v>
      </c>
      <c r="AD930" s="254" t="s">
        <v>4181</v>
      </c>
      <c r="AE930" s="254">
        <f t="shared" si="190"/>
        <v>0</v>
      </c>
      <c r="AF930" s="254" t="s">
        <v>4182</v>
      </c>
      <c r="AG930" s="254" t="s">
        <v>4183</v>
      </c>
      <c r="AH930" s="74" t="str">
        <f t="shared" si="191"/>
        <v>名称：&lt;br&gt;住所：&lt;br&gt;施設分類：&lt;br&gt;TEL：&lt;br&gt;：&lt;br&gt;：&lt;br&gt;：&lt;br&gt;</v>
      </c>
      <c r="AI930" s="255" t="s">
        <v>4184</v>
      </c>
      <c r="AJ930" s="253" t="str">
        <f t="shared" si="183"/>
        <v>FFFFFFFF</v>
      </c>
      <c r="AK930" s="253" t="s">
        <v>4185</v>
      </c>
      <c r="AL930" s="265">
        <f t="shared" si="184"/>
        <v>1</v>
      </c>
      <c r="AM930" s="253" t="s">
        <v>4186</v>
      </c>
      <c r="AN930" s="253" t="s">
        <v>4187</v>
      </c>
      <c r="AO930" s="254">
        <f t="shared" si="187"/>
        <v>0</v>
      </c>
      <c r="AP930" s="253" t="s">
        <v>4188</v>
      </c>
      <c r="AQ930" s="74">
        <f t="shared" si="192"/>
        <v>0</v>
      </c>
      <c r="AR930" s="254" t="s">
        <v>4189</v>
      </c>
      <c r="AS930" s="254" t="s">
        <v>4190</v>
      </c>
      <c r="AT930" s="265">
        <f t="shared" si="193"/>
        <v>0</v>
      </c>
      <c r="AU930" s="254" t="s">
        <v>4191</v>
      </c>
      <c r="AV930" s="265">
        <f t="shared" si="194"/>
        <v>0</v>
      </c>
      <c r="AW930" s="254" t="s">
        <v>4192</v>
      </c>
      <c r="AX930" s="254" t="s">
        <v>4193</v>
      </c>
      <c r="AY930" s="244" t="str">
        <f t="shared" si="188"/>
        <v/>
      </c>
    </row>
    <row r="931" spans="1:51">
      <c r="A931" s="198">
        <v>926</v>
      </c>
      <c r="B931" s="264"/>
      <c r="C931" s="4" t="str">
        <f t="shared" si="185"/>
        <v>名称：&lt;br&gt;住所：&lt;br&gt;施設分類：&lt;br&gt;TEL：&lt;br&gt;：&lt;br&gt;：&lt;br&gt;：&lt;br&gt;</v>
      </c>
      <c r="D931" s="211"/>
      <c r="E931" s="202"/>
      <c r="F931" s="202"/>
      <c r="G931" s="202"/>
      <c r="H931" s="202"/>
      <c r="I931" s="202"/>
      <c r="J931" s="202"/>
      <c r="K931" s="240"/>
      <c r="L931" s="240"/>
      <c r="M931" s="240"/>
      <c r="N931" s="240"/>
      <c r="O931" s="4"/>
      <c r="P931" s="246">
        <v>1</v>
      </c>
      <c r="Q931" s="246"/>
      <c r="R931" s="246" t="str">
        <f t="shared" si="182"/>
        <v>FFFFFFFF</v>
      </c>
      <c r="S931" s="202">
        <v>100</v>
      </c>
      <c r="T931" s="202">
        <v>100</v>
      </c>
      <c r="U931" s="202">
        <v>100</v>
      </c>
      <c r="V931" s="202">
        <v>100</v>
      </c>
      <c r="X931" s="242"/>
      <c r="Z931" s="239">
        <f t="shared" si="186"/>
        <v>1</v>
      </c>
      <c r="AA931" s="253" t="s">
        <v>4179</v>
      </c>
      <c r="AB931" s="265">
        <f t="shared" si="189"/>
        <v>0</v>
      </c>
      <c r="AC931" s="254" t="s">
        <v>4194</v>
      </c>
      <c r="AD931" s="254" t="s">
        <v>4181</v>
      </c>
      <c r="AE931" s="254">
        <f t="shared" si="190"/>
        <v>0</v>
      </c>
      <c r="AF931" s="254" t="s">
        <v>4182</v>
      </c>
      <c r="AG931" s="254" t="s">
        <v>4183</v>
      </c>
      <c r="AH931" s="74" t="str">
        <f t="shared" si="191"/>
        <v>名称：&lt;br&gt;住所：&lt;br&gt;施設分類：&lt;br&gt;TEL：&lt;br&gt;：&lt;br&gt;：&lt;br&gt;：&lt;br&gt;</v>
      </c>
      <c r="AI931" s="255" t="s">
        <v>4184</v>
      </c>
      <c r="AJ931" s="253" t="str">
        <f t="shared" si="183"/>
        <v>FFFFFFFF</v>
      </c>
      <c r="AK931" s="253" t="s">
        <v>4185</v>
      </c>
      <c r="AL931" s="265">
        <f t="shared" si="184"/>
        <v>1</v>
      </c>
      <c r="AM931" s="253" t="s">
        <v>4186</v>
      </c>
      <c r="AN931" s="253" t="s">
        <v>4187</v>
      </c>
      <c r="AO931" s="254">
        <f t="shared" si="187"/>
        <v>0</v>
      </c>
      <c r="AP931" s="253" t="s">
        <v>4188</v>
      </c>
      <c r="AQ931" s="74">
        <f t="shared" si="192"/>
        <v>0</v>
      </c>
      <c r="AR931" s="254" t="s">
        <v>4189</v>
      </c>
      <c r="AS931" s="254" t="s">
        <v>4190</v>
      </c>
      <c r="AT931" s="265">
        <f t="shared" si="193"/>
        <v>0</v>
      </c>
      <c r="AU931" s="254" t="s">
        <v>4191</v>
      </c>
      <c r="AV931" s="265">
        <f t="shared" si="194"/>
        <v>0</v>
      </c>
      <c r="AW931" s="254" t="s">
        <v>4192</v>
      </c>
      <c r="AX931" s="254" t="s">
        <v>4193</v>
      </c>
      <c r="AY931" s="244" t="str">
        <f t="shared" si="188"/>
        <v/>
      </c>
    </row>
    <row r="932" spans="1:51">
      <c r="A932" s="198">
        <v>927</v>
      </c>
      <c r="B932" s="264"/>
      <c r="C932" s="4" t="str">
        <f t="shared" si="185"/>
        <v>名称：&lt;br&gt;住所：&lt;br&gt;施設分類：&lt;br&gt;TEL：&lt;br&gt;：&lt;br&gt;：&lt;br&gt;：&lt;br&gt;</v>
      </c>
      <c r="D932" s="211"/>
      <c r="E932" s="245"/>
      <c r="F932" s="202"/>
      <c r="G932" s="202"/>
      <c r="H932" s="202"/>
      <c r="I932" s="245"/>
      <c r="J932" s="245"/>
      <c r="K932" s="240"/>
      <c r="L932" s="240"/>
      <c r="M932" s="240"/>
      <c r="N932" s="240"/>
      <c r="O932" s="4"/>
      <c r="P932" s="246">
        <v>1</v>
      </c>
      <c r="Q932" s="246"/>
      <c r="R932" s="246" t="str">
        <f t="shared" si="182"/>
        <v>FFFFFFFF</v>
      </c>
      <c r="S932" s="202">
        <v>100</v>
      </c>
      <c r="T932" s="202">
        <v>100</v>
      </c>
      <c r="U932" s="202">
        <v>100</v>
      </c>
      <c r="V932" s="202">
        <v>100</v>
      </c>
      <c r="X932" s="242"/>
      <c r="Z932" s="239">
        <f t="shared" si="186"/>
        <v>1</v>
      </c>
      <c r="AA932" s="253" t="s">
        <v>4179</v>
      </c>
      <c r="AB932" s="265">
        <f t="shared" si="189"/>
        <v>0</v>
      </c>
      <c r="AC932" s="254" t="s">
        <v>4194</v>
      </c>
      <c r="AD932" s="254" t="s">
        <v>4181</v>
      </c>
      <c r="AE932" s="254">
        <f t="shared" si="190"/>
        <v>0</v>
      </c>
      <c r="AF932" s="254" t="s">
        <v>4182</v>
      </c>
      <c r="AG932" s="254" t="s">
        <v>4183</v>
      </c>
      <c r="AH932" s="74" t="str">
        <f t="shared" si="191"/>
        <v>名称：&lt;br&gt;住所：&lt;br&gt;施設分類：&lt;br&gt;TEL：&lt;br&gt;：&lt;br&gt;：&lt;br&gt;：&lt;br&gt;</v>
      </c>
      <c r="AI932" s="255" t="s">
        <v>4184</v>
      </c>
      <c r="AJ932" s="253" t="str">
        <f t="shared" si="183"/>
        <v>FFFFFFFF</v>
      </c>
      <c r="AK932" s="253" t="s">
        <v>4185</v>
      </c>
      <c r="AL932" s="265">
        <f t="shared" si="184"/>
        <v>1</v>
      </c>
      <c r="AM932" s="253" t="s">
        <v>4186</v>
      </c>
      <c r="AN932" s="253" t="s">
        <v>4187</v>
      </c>
      <c r="AO932" s="254">
        <f t="shared" si="187"/>
        <v>0</v>
      </c>
      <c r="AP932" s="253" t="s">
        <v>4188</v>
      </c>
      <c r="AQ932" s="74">
        <f t="shared" si="192"/>
        <v>0</v>
      </c>
      <c r="AR932" s="254" t="s">
        <v>4189</v>
      </c>
      <c r="AS932" s="254" t="s">
        <v>4190</v>
      </c>
      <c r="AT932" s="265">
        <f t="shared" si="193"/>
        <v>0</v>
      </c>
      <c r="AU932" s="254" t="s">
        <v>4191</v>
      </c>
      <c r="AV932" s="265">
        <f t="shared" si="194"/>
        <v>0</v>
      </c>
      <c r="AW932" s="254" t="s">
        <v>4192</v>
      </c>
      <c r="AX932" s="254" t="s">
        <v>4193</v>
      </c>
      <c r="AY932" s="244" t="str">
        <f t="shared" si="188"/>
        <v/>
      </c>
    </row>
    <row r="933" spans="1:51">
      <c r="A933" s="198">
        <v>928</v>
      </c>
      <c r="B933" s="211"/>
      <c r="C933" s="4" t="str">
        <f t="shared" si="185"/>
        <v>名称：&lt;br&gt;住所：&lt;br&gt;施設分類：&lt;br&gt;TEL：&lt;br&gt;：&lt;br&gt;：&lt;br&gt;：&lt;br&gt;</v>
      </c>
      <c r="D933" s="211"/>
      <c r="E933" s="245"/>
      <c r="F933" s="202"/>
      <c r="G933" s="202"/>
      <c r="H933" s="202"/>
      <c r="I933" s="245"/>
      <c r="J933" s="245"/>
      <c r="K933" s="240"/>
      <c r="L933" s="240"/>
      <c r="M933" s="240"/>
      <c r="N933" s="240"/>
      <c r="O933" s="4"/>
      <c r="P933" s="246">
        <v>1</v>
      </c>
      <c r="Q933" s="246"/>
      <c r="R933" s="246" t="str">
        <f t="shared" si="182"/>
        <v>FFFFFFFF</v>
      </c>
      <c r="S933" s="202">
        <v>100</v>
      </c>
      <c r="T933" s="202">
        <v>100</v>
      </c>
      <c r="U933" s="202">
        <v>100</v>
      </c>
      <c r="V933" s="202">
        <v>100</v>
      </c>
      <c r="X933" s="242"/>
      <c r="Z933" s="239">
        <f t="shared" si="186"/>
        <v>1</v>
      </c>
      <c r="AA933" s="253" t="s">
        <v>4179</v>
      </c>
      <c r="AB933" s="265">
        <f t="shared" si="189"/>
        <v>0</v>
      </c>
      <c r="AC933" s="254" t="s">
        <v>4194</v>
      </c>
      <c r="AD933" s="254" t="s">
        <v>4181</v>
      </c>
      <c r="AE933" s="254">
        <f t="shared" si="190"/>
        <v>0</v>
      </c>
      <c r="AF933" s="254" t="s">
        <v>4182</v>
      </c>
      <c r="AG933" s="254" t="s">
        <v>4183</v>
      </c>
      <c r="AH933" s="74" t="str">
        <f t="shared" si="191"/>
        <v>名称：&lt;br&gt;住所：&lt;br&gt;施設分類：&lt;br&gt;TEL：&lt;br&gt;：&lt;br&gt;：&lt;br&gt;：&lt;br&gt;</v>
      </c>
      <c r="AI933" s="255" t="s">
        <v>4184</v>
      </c>
      <c r="AJ933" s="253" t="str">
        <f t="shared" si="183"/>
        <v>FFFFFFFF</v>
      </c>
      <c r="AK933" s="253" t="s">
        <v>4185</v>
      </c>
      <c r="AL933" s="265">
        <f t="shared" si="184"/>
        <v>1</v>
      </c>
      <c r="AM933" s="253" t="s">
        <v>4186</v>
      </c>
      <c r="AN933" s="253" t="s">
        <v>4187</v>
      </c>
      <c r="AO933" s="254">
        <f t="shared" si="187"/>
        <v>0</v>
      </c>
      <c r="AP933" s="253" t="s">
        <v>4188</v>
      </c>
      <c r="AQ933" s="74">
        <f t="shared" si="192"/>
        <v>0</v>
      </c>
      <c r="AR933" s="254" t="s">
        <v>4189</v>
      </c>
      <c r="AS933" s="254" t="s">
        <v>4190</v>
      </c>
      <c r="AT933" s="265">
        <f t="shared" si="193"/>
        <v>0</v>
      </c>
      <c r="AU933" s="254" t="s">
        <v>4191</v>
      </c>
      <c r="AV933" s="265">
        <f t="shared" si="194"/>
        <v>0</v>
      </c>
      <c r="AW933" s="254" t="s">
        <v>4192</v>
      </c>
      <c r="AX933" s="254" t="s">
        <v>4193</v>
      </c>
      <c r="AY933" s="244" t="str">
        <f t="shared" si="188"/>
        <v/>
      </c>
    </row>
    <row r="934" spans="1:51">
      <c r="A934" s="198">
        <v>929</v>
      </c>
      <c r="B934" s="211"/>
      <c r="C934" s="4" t="str">
        <f t="shared" si="185"/>
        <v>名称：&lt;br&gt;住所：&lt;br&gt;施設分類：&lt;br&gt;TEL：&lt;br&gt;：&lt;br&gt;：&lt;br&gt;：&lt;br&gt;</v>
      </c>
      <c r="D934" s="211"/>
      <c r="E934" s="245"/>
      <c r="F934" s="202"/>
      <c r="G934" s="211"/>
      <c r="H934" s="202"/>
      <c r="I934" s="245"/>
      <c r="J934" s="245"/>
      <c r="K934" s="240"/>
      <c r="L934" s="240"/>
      <c r="M934" s="240"/>
      <c r="N934" s="240"/>
      <c r="O934" s="4"/>
      <c r="P934" s="246">
        <v>1</v>
      </c>
      <c r="Q934" s="246"/>
      <c r="R934" s="246" t="str">
        <f t="shared" si="182"/>
        <v>FFFFFFFF</v>
      </c>
      <c r="S934" s="202">
        <v>100</v>
      </c>
      <c r="T934" s="202">
        <v>100</v>
      </c>
      <c r="U934" s="202">
        <v>100</v>
      </c>
      <c r="V934" s="202">
        <v>100</v>
      </c>
      <c r="X934" s="242"/>
      <c r="Z934" s="239">
        <f t="shared" si="186"/>
        <v>1</v>
      </c>
      <c r="AA934" s="253" t="s">
        <v>4179</v>
      </c>
      <c r="AB934" s="265">
        <f t="shared" si="189"/>
        <v>0</v>
      </c>
      <c r="AC934" s="254" t="s">
        <v>4194</v>
      </c>
      <c r="AD934" s="254" t="s">
        <v>4181</v>
      </c>
      <c r="AE934" s="254">
        <f t="shared" si="190"/>
        <v>0</v>
      </c>
      <c r="AF934" s="254" t="s">
        <v>4182</v>
      </c>
      <c r="AG934" s="254" t="s">
        <v>4183</v>
      </c>
      <c r="AH934" s="74" t="str">
        <f t="shared" si="191"/>
        <v>名称：&lt;br&gt;住所：&lt;br&gt;施設分類：&lt;br&gt;TEL：&lt;br&gt;：&lt;br&gt;：&lt;br&gt;：&lt;br&gt;</v>
      </c>
      <c r="AI934" s="255" t="s">
        <v>4184</v>
      </c>
      <c r="AJ934" s="253" t="str">
        <f t="shared" si="183"/>
        <v>FFFFFFFF</v>
      </c>
      <c r="AK934" s="253" t="s">
        <v>4185</v>
      </c>
      <c r="AL934" s="265">
        <f t="shared" si="184"/>
        <v>1</v>
      </c>
      <c r="AM934" s="253" t="s">
        <v>4186</v>
      </c>
      <c r="AN934" s="253" t="s">
        <v>4187</v>
      </c>
      <c r="AO934" s="254">
        <f t="shared" si="187"/>
        <v>0</v>
      </c>
      <c r="AP934" s="253" t="s">
        <v>4188</v>
      </c>
      <c r="AQ934" s="74">
        <f t="shared" si="192"/>
        <v>0</v>
      </c>
      <c r="AR934" s="254" t="s">
        <v>4189</v>
      </c>
      <c r="AS934" s="254" t="s">
        <v>4190</v>
      </c>
      <c r="AT934" s="265">
        <f t="shared" si="193"/>
        <v>0</v>
      </c>
      <c r="AU934" s="254" t="s">
        <v>4191</v>
      </c>
      <c r="AV934" s="265">
        <f t="shared" si="194"/>
        <v>0</v>
      </c>
      <c r="AW934" s="254" t="s">
        <v>4192</v>
      </c>
      <c r="AX934" s="254" t="s">
        <v>4193</v>
      </c>
      <c r="AY934" s="244" t="str">
        <f t="shared" si="188"/>
        <v/>
      </c>
    </row>
    <row r="935" spans="1:51">
      <c r="A935" s="198">
        <v>930</v>
      </c>
      <c r="B935" s="211"/>
      <c r="C935" s="4" t="str">
        <f t="shared" si="185"/>
        <v>名称：&lt;br&gt;住所：&lt;br&gt;施設分類：&lt;br&gt;TEL：&lt;br&gt;：&lt;br&gt;：&lt;br&gt;：&lt;br&gt;</v>
      </c>
      <c r="D935" s="211"/>
      <c r="E935" s="245"/>
      <c r="F935" s="202"/>
      <c r="G935" s="202"/>
      <c r="H935" s="202"/>
      <c r="I935" s="245"/>
      <c r="J935" s="245"/>
      <c r="K935" s="240"/>
      <c r="L935" s="240"/>
      <c r="M935" s="240"/>
      <c r="N935" s="240"/>
      <c r="O935" s="4"/>
      <c r="P935" s="246">
        <v>1</v>
      </c>
      <c r="Q935" s="246"/>
      <c r="R935" s="246" t="str">
        <f t="shared" si="182"/>
        <v>FFFFFFFF</v>
      </c>
      <c r="S935" s="202">
        <v>100</v>
      </c>
      <c r="T935" s="202">
        <v>100</v>
      </c>
      <c r="U935" s="202">
        <v>100</v>
      </c>
      <c r="V935" s="202">
        <v>100</v>
      </c>
      <c r="X935" s="242"/>
      <c r="Z935" s="239">
        <f t="shared" si="186"/>
        <v>1</v>
      </c>
      <c r="AA935" s="253" t="s">
        <v>4179</v>
      </c>
      <c r="AB935" s="265">
        <f t="shared" si="189"/>
        <v>0</v>
      </c>
      <c r="AC935" s="254" t="s">
        <v>4194</v>
      </c>
      <c r="AD935" s="254" t="s">
        <v>4181</v>
      </c>
      <c r="AE935" s="254">
        <f t="shared" si="190"/>
        <v>0</v>
      </c>
      <c r="AF935" s="254" t="s">
        <v>4182</v>
      </c>
      <c r="AG935" s="254" t="s">
        <v>4183</v>
      </c>
      <c r="AH935" s="74" t="str">
        <f t="shared" si="191"/>
        <v>名称：&lt;br&gt;住所：&lt;br&gt;施設分類：&lt;br&gt;TEL：&lt;br&gt;：&lt;br&gt;：&lt;br&gt;：&lt;br&gt;</v>
      </c>
      <c r="AI935" s="255" t="s">
        <v>4184</v>
      </c>
      <c r="AJ935" s="253" t="str">
        <f t="shared" si="183"/>
        <v>FFFFFFFF</v>
      </c>
      <c r="AK935" s="253" t="s">
        <v>4185</v>
      </c>
      <c r="AL935" s="265">
        <f t="shared" si="184"/>
        <v>1</v>
      </c>
      <c r="AM935" s="253" t="s">
        <v>4186</v>
      </c>
      <c r="AN935" s="253" t="s">
        <v>4187</v>
      </c>
      <c r="AO935" s="254">
        <f t="shared" si="187"/>
        <v>0</v>
      </c>
      <c r="AP935" s="253" t="s">
        <v>4188</v>
      </c>
      <c r="AQ935" s="74">
        <f t="shared" si="192"/>
        <v>0</v>
      </c>
      <c r="AR935" s="254" t="s">
        <v>4189</v>
      </c>
      <c r="AS935" s="254" t="s">
        <v>4190</v>
      </c>
      <c r="AT935" s="265">
        <f t="shared" si="193"/>
        <v>0</v>
      </c>
      <c r="AU935" s="254" t="s">
        <v>4191</v>
      </c>
      <c r="AV935" s="265">
        <f t="shared" si="194"/>
        <v>0</v>
      </c>
      <c r="AW935" s="254" t="s">
        <v>4192</v>
      </c>
      <c r="AX935" s="254" t="s">
        <v>4193</v>
      </c>
      <c r="AY935" s="244" t="str">
        <f t="shared" si="188"/>
        <v/>
      </c>
    </row>
    <row r="936" spans="1:51">
      <c r="A936" s="198">
        <v>931</v>
      </c>
      <c r="B936" s="211"/>
      <c r="C936" s="4" t="str">
        <f t="shared" si="185"/>
        <v>名称：&lt;br&gt;住所：&lt;br&gt;施設分類：&lt;br&gt;TEL：&lt;br&gt;：&lt;br&gt;：&lt;br&gt;：&lt;br&gt;</v>
      </c>
      <c r="D936" s="211"/>
      <c r="E936" s="202"/>
      <c r="F936" s="202"/>
      <c r="G936" s="202"/>
      <c r="H936" s="202"/>
      <c r="I936" s="202"/>
      <c r="J936" s="202"/>
      <c r="K936" s="240"/>
      <c r="L936" s="240"/>
      <c r="M936" s="240"/>
      <c r="N936" s="240"/>
      <c r="O936" s="4"/>
      <c r="P936" s="246">
        <v>1</v>
      </c>
      <c r="Q936" s="246"/>
      <c r="R936" s="246" t="str">
        <f t="shared" si="182"/>
        <v>FFFFFFFF</v>
      </c>
      <c r="S936" s="202">
        <v>100</v>
      </c>
      <c r="T936" s="202">
        <v>100</v>
      </c>
      <c r="U936" s="202">
        <v>100</v>
      </c>
      <c r="V936" s="202">
        <v>100</v>
      </c>
      <c r="X936" s="242"/>
      <c r="Z936" s="239">
        <f t="shared" si="186"/>
        <v>1</v>
      </c>
      <c r="AA936" s="253" t="s">
        <v>4179</v>
      </c>
      <c r="AB936" s="265">
        <f t="shared" si="189"/>
        <v>0</v>
      </c>
      <c r="AC936" s="254" t="s">
        <v>4194</v>
      </c>
      <c r="AD936" s="254" t="s">
        <v>4181</v>
      </c>
      <c r="AE936" s="254">
        <f t="shared" si="190"/>
        <v>0</v>
      </c>
      <c r="AF936" s="254" t="s">
        <v>4182</v>
      </c>
      <c r="AG936" s="254" t="s">
        <v>4183</v>
      </c>
      <c r="AH936" s="74" t="str">
        <f t="shared" si="191"/>
        <v>名称：&lt;br&gt;住所：&lt;br&gt;施設分類：&lt;br&gt;TEL：&lt;br&gt;：&lt;br&gt;：&lt;br&gt;：&lt;br&gt;</v>
      </c>
      <c r="AI936" s="255" t="s">
        <v>4184</v>
      </c>
      <c r="AJ936" s="253" t="str">
        <f t="shared" si="183"/>
        <v>FFFFFFFF</v>
      </c>
      <c r="AK936" s="253" t="s">
        <v>4185</v>
      </c>
      <c r="AL936" s="265">
        <f t="shared" si="184"/>
        <v>1</v>
      </c>
      <c r="AM936" s="253" t="s">
        <v>4186</v>
      </c>
      <c r="AN936" s="253" t="s">
        <v>4187</v>
      </c>
      <c r="AO936" s="254">
        <f t="shared" si="187"/>
        <v>0</v>
      </c>
      <c r="AP936" s="253" t="s">
        <v>4188</v>
      </c>
      <c r="AQ936" s="74">
        <f t="shared" si="192"/>
        <v>0</v>
      </c>
      <c r="AR936" s="254" t="s">
        <v>4189</v>
      </c>
      <c r="AS936" s="254" t="s">
        <v>4190</v>
      </c>
      <c r="AT936" s="265">
        <f t="shared" si="193"/>
        <v>0</v>
      </c>
      <c r="AU936" s="254" t="s">
        <v>4191</v>
      </c>
      <c r="AV936" s="265">
        <f t="shared" si="194"/>
        <v>0</v>
      </c>
      <c r="AW936" s="254" t="s">
        <v>4192</v>
      </c>
      <c r="AX936" s="254" t="s">
        <v>4193</v>
      </c>
      <c r="AY936" s="244" t="str">
        <f t="shared" si="188"/>
        <v/>
      </c>
    </row>
    <row r="937" spans="1:51">
      <c r="A937" s="198">
        <v>932</v>
      </c>
      <c r="B937" s="211"/>
      <c r="C937" s="4" t="str">
        <f t="shared" si="185"/>
        <v>名称：&lt;br&gt;住所：&lt;br&gt;施設分類：&lt;br&gt;TEL：&lt;br&gt;：&lt;br&gt;：&lt;br&gt;：&lt;br&gt;</v>
      </c>
      <c r="D937" s="211"/>
      <c r="E937" s="202"/>
      <c r="F937" s="202"/>
      <c r="G937" s="202"/>
      <c r="H937" s="202"/>
      <c r="I937" s="202"/>
      <c r="J937" s="202"/>
      <c r="K937" s="240"/>
      <c r="L937" s="240"/>
      <c r="M937" s="240"/>
      <c r="N937" s="240"/>
      <c r="O937" s="4"/>
      <c r="P937" s="246">
        <v>1</v>
      </c>
      <c r="Q937" s="246"/>
      <c r="R937" s="246" t="str">
        <f t="shared" si="182"/>
        <v>FFFFFFFF</v>
      </c>
      <c r="S937" s="202">
        <v>100</v>
      </c>
      <c r="T937" s="202">
        <v>100</v>
      </c>
      <c r="U937" s="202">
        <v>100</v>
      </c>
      <c r="V937" s="202">
        <v>100</v>
      </c>
      <c r="X937" s="242"/>
      <c r="Z937" s="239">
        <f t="shared" si="186"/>
        <v>1</v>
      </c>
      <c r="AA937" s="253" t="s">
        <v>4179</v>
      </c>
      <c r="AB937" s="265">
        <f t="shared" si="189"/>
        <v>0</v>
      </c>
      <c r="AC937" s="254" t="s">
        <v>4194</v>
      </c>
      <c r="AD937" s="254" t="s">
        <v>4181</v>
      </c>
      <c r="AE937" s="254">
        <f t="shared" si="190"/>
        <v>0</v>
      </c>
      <c r="AF937" s="254" t="s">
        <v>4182</v>
      </c>
      <c r="AG937" s="254" t="s">
        <v>4183</v>
      </c>
      <c r="AH937" s="74" t="str">
        <f t="shared" si="191"/>
        <v>名称：&lt;br&gt;住所：&lt;br&gt;施設分類：&lt;br&gt;TEL：&lt;br&gt;：&lt;br&gt;：&lt;br&gt;：&lt;br&gt;</v>
      </c>
      <c r="AI937" s="255" t="s">
        <v>4184</v>
      </c>
      <c r="AJ937" s="253" t="str">
        <f t="shared" si="183"/>
        <v>FFFFFFFF</v>
      </c>
      <c r="AK937" s="253" t="s">
        <v>4185</v>
      </c>
      <c r="AL937" s="265">
        <f t="shared" si="184"/>
        <v>1</v>
      </c>
      <c r="AM937" s="253" t="s">
        <v>4186</v>
      </c>
      <c r="AN937" s="253" t="s">
        <v>4187</v>
      </c>
      <c r="AO937" s="254">
        <f t="shared" si="187"/>
        <v>0</v>
      </c>
      <c r="AP937" s="253" t="s">
        <v>4188</v>
      </c>
      <c r="AQ937" s="74">
        <f t="shared" si="192"/>
        <v>0</v>
      </c>
      <c r="AR937" s="254" t="s">
        <v>4189</v>
      </c>
      <c r="AS937" s="254" t="s">
        <v>4190</v>
      </c>
      <c r="AT937" s="265">
        <f t="shared" si="193"/>
        <v>0</v>
      </c>
      <c r="AU937" s="254" t="s">
        <v>4191</v>
      </c>
      <c r="AV937" s="265">
        <f t="shared" si="194"/>
        <v>0</v>
      </c>
      <c r="AW937" s="254" t="s">
        <v>4192</v>
      </c>
      <c r="AX937" s="254" t="s">
        <v>4193</v>
      </c>
      <c r="AY937" s="244" t="str">
        <f t="shared" si="188"/>
        <v/>
      </c>
    </row>
    <row r="938" spans="1:51">
      <c r="A938" s="198">
        <v>933</v>
      </c>
      <c r="B938" s="211"/>
      <c r="C938" s="4" t="str">
        <f t="shared" si="185"/>
        <v>名称：&lt;br&gt;住所：&lt;br&gt;施設分類：&lt;br&gt;TEL：&lt;br&gt;：&lt;br&gt;：&lt;br&gt;：&lt;br&gt;</v>
      </c>
      <c r="D938" s="211"/>
      <c r="E938" s="245"/>
      <c r="F938" s="202"/>
      <c r="G938" s="202"/>
      <c r="H938" s="202"/>
      <c r="I938" s="245"/>
      <c r="J938" s="245"/>
      <c r="K938" s="240"/>
      <c r="L938" s="240"/>
      <c r="M938" s="240"/>
      <c r="N938" s="240"/>
      <c r="O938" s="4"/>
      <c r="P938" s="246">
        <v>1</v>
      </c>
      <c r="Q938" s="246"/>
      <c r="R938" s="246" t="str">
        <f t="shared" si="182"/>
        <v>FFFFFFFF</v>
      </c>
      <c r="S938" s="202">
        <v>100</v>
      </c>
      <c r="T938" s="202">
        <v>100</v>
      </c>
      <c r="U938" s="202">
        <v>100</v>
      </c>
      <c r="V938" s="202">
        <v>100</v>
      </c>
      <c r="X938" s="242"/>
      <c r="Z938" s="239">
        <f t="shared" si="186"/>
        <v>1</v>
      </c>
      <c r="AA938" s="253" t="s">
        <v>4179</v>
      </c>
      <c r="AB938" s="265">
        <f t="shared" si="189"/>
        <v>0</v>
      </c>
      <c r="AC938" s="254" t="s">
        <v>4194</v>
      </c>
      <c r="AD938" s="254" t="s">
        <v>4181</v>
      </c>
      <c r="AE938" s="254">
        <f t="shared" si="190"/>
        <v>0</v>
      </c>
      <c r="AF938" s="254" t="s">
        <v>4182</v>
      </c>
      <c r="AG938" s="254" t="s">
        <v>4183</v>
      </c>
      <c r="AH938" s="74" t="str">
        <f t="shared" si="191"/>
        <v>名称：&lt;br&gt;住所：&lt;br&gt;施設分類：&lt;br&gt;TEL：&lt;br&gt;：&lt;br&gt;：&lt;br&gt;：&lt;br&gt;</v>
      </c>
      <c r="AI938" s="255" t="s">
        <v>4184</v>
      </c>
      <c r="AJ938" s="253" t="str">
        <f t="shared" si="183"/>
        <v>FFFFFFFF</v>
      </c>
      <c r="AK938" s="253" t="s">
        <v>4185</v>
      </c>
      <c r="AL938" s="265">
        <f t="shared" si="184"/>
        <v>1</v>
      </c>
      <c r="AM938" s="253" t="s">
        <v>4186</v>
      </c>
      <c r="AN938" s="253" t="s">
        <v>4187</v>
      </c>
      <c r="AO938" s="254">
        <f t="shared" si="187"/>
        <v>0</v>
      </c>
      <c r="AP938" s="253" t="s">
        <v>4188</v>
      </c>
      <c r="AQ938" s="74">
        <f t="shared" si="192"/>
        <v>0</v>
      </c>
      <c r="AR938" s="254" t="s">
        <v>4189</v>
      </c>
      <c r="AS938" s="254" t="s">
        <v>4190</v>
      </c>
      <c r="AT938" s="265">
        <f t="shared" si="193"/>
        <v>0</v>
      </c>
      <c r="AU938" s="254" t="s">
        <v>4191</v>
      </c>
      <c r="AV938" s="265">
        <f t="shared" si="194"/>
        <v>0</v>
      </c>
      <c r="AW938" s="254" t="s">
        <v>4192</v>
      </c>
      <c r="AX938" s="254" t="s">
        <v>4193</v>
      </c>
      <c r="AY938" s="244" t="str">
        <f t="shared" si="188"/>
        <v/>
      </c>
    </row>
    <row r="939" spans="1:51">
      <c r="A939" s="198">
        <v>934</v>
      </c>
      <c r="B939" s="211"/>
      <c r="C939" s="4" t="str">
        <f t="shared" si="185"/>
        <v>名称：&lt;br&gt;住所：&lt;br&gt;施設分類：&lt;br&gt;TEL：&lt;br&gt;：&lt;br&gt;：&lt;br&gt;：&lt;br&gt;</v>
      </c>
      <c r="D939" s="211"/>
      <c r="E939" s="245"/>
      <c r="F939" s="202"/>
      <c r="G939" s="202"/>
      <c r="H939" s="202"/>
      <c r="I939" s="245"/>
      <c r="J939" s="245"/>
      <c r="K939" s="240"/>
      <c r="L939" s="240"/>
      <c r="M939" s="240"/>
      <c r="N939" s="240"/>
      <c r="O939" s="4"/>
      <c r="P939" s="246">
        <v>1</v>
      </c>
      <c r="Q939" s="246"/>
      <c r="R939" s="246" t="str">
        <f t="shared" si="182"/>
        <v>FFFFFFFF</v>
      </c>
      <c r="S939" s="202">
        <v>100</v>
      </c>
      <c r="T939" s="202">
        <v>100</v>
      </c>
      <c r="U939" s="202">
        <v>100</v>
      </c>
      <c r="V939" s="202">
        <v>100</v>
      </c>
      <c r="X939" s="242"/>
      <c r="Z939" s="239">
        <f t="shared" si="186"/>
        <v>1</v>
      </c>
      <c r="AA939" s="253" t="s">
        <v>4179</v>
      </c>
      <c r="AB939" s="265">
        <f t="shared" si="189"/>
        <v>0</v>
      </c>
      <c r="AC939" s="254" t="s">
        <v>4194</v>
      </c>
      <c r="AD939" s="254" t="s">
        <v>4181</v>
      </c>
      <c r="AE939" s="254">
        <f t="shared" si="190"/>
        <v>0</v>
      </c>
      <c r="AF939" s="254" t="s">
        <v>4182</v>
      </c>
      <c r="AG939" s="254" t="s">
        <v>4183</v>
      </c>
      <c r="AH939" s="74" t="str">
        <f t="shared" si="191"/>
        <v>名称：&lt;br&gt;住所：&lt;br&gt;施設分類：&lt;br&gt;TEL：&lt;br&gt;：&lt;br&gt;：&lt;br&gt;：&lt;br&gt;</v>
      </c>
      <c r="AI939" s="255" t="s">
        <v>4184</v>
      </c>
      <c r="AJ939" s="253" t="str">
        <f t="shared" si="183"/>
        <v>FFFFFFFF</v>
      </c>
      <c r="AK939" s="253" t="s">
        <v>4185</v>
      </c>
      <c r="AL939" s="265">
        <f t="shared" si="184"/>
        <v>1</v>
      </c>
      <c r="AM939" s="253" t="s">
        <v>4186</v>
      </c>
      <c r="AN939" s="253" t="s">
        <v>4187</v>
      </c>
      <c r="AO939" s="254">
        <f t="shared" si="187"/>
        <v>0</v>
      </c>
      <c r="AP939" s="253" t="s">
        <v>4188</v>
      </c>
      <c r="AQ939" s="74">
        <f t="shared" si="192"/>
        <v>0</v>
      </c>
      <c r="AR939" s="254" t="s">
        <v>4189</v>
      </c>
      <c r="AS939" s="254" t="s">
        <v>4190</v>
      </c>
      <c r="AT939" s="265">
        <f t="shared" si="193"/>
        <v>0</v>
      </c>
      <c r="AU939" s="254" t="s">
        <v>4191</v>
      </c>
      <c r="AV939" s="265">
        <f t="shared" si="194"/>
        <v>0</v>
      </c>
      <c r="AW939" s="254" t="s">
        <v>4192</v>
      </c>
      <c r="AX939" s="254" t="s">
        <v>4193</v>
      </c>
      <c r="AY939" s="244" t="str">
        <f t="shared" si="188"/>
        <v/>
      </c>
    </row>
    <row r="940" spans="1:51">
      <c r="A940" s="198">
        <v>935</v>
      </c>
      <c r="B940" s="211"/>
      <c r="C940" s="4" t="str">
        <f t="shared" si="185"/>
        <v>名称：&lt;br&gt;住所：&lt;br&gt;施設分類：&lt;br&gt;TEL：&lt;br&gt;：&lt;br&gt;：&lt;br&gt;：&lt;br&gt;</v>
      </c>
      <c r="D940" s="211"/>
      <c r="E940" s="245"/>
      <c r="F940" s="202"/>
      <c r="G940" s="202"/>
      <c r="H940" s="202"/>
      <c r="I940" s="245"/>
      <c r="J940" s="245"/>
      <c r="K940" s="240"/>
      <c r="L940" s="240"/>
      <c r="M940" s="240"/>
      <c r="N940" s="240"/>
      <c r="O940" s="4"/>
      <c r="P940" s="246">
        <v>1</v>
      </c>
      <c r="Q940" s="246"/>
      <c r="R940" s="246" t="str">
        <f t="shared" si="182"/>
        <v>FFFFFFFF</v>
      </c>
      <c r="S940" s="202">
        <v>100</v>
      </c>
      <c r="T940" s="202">
        <v>100</v>
      </c>
      <c r="U940" s="202">
        <v>100</v>
      </c>
      <c r="V940" s="202">
        <v>100</v>
      </c>
      <c r="X940" s="242"/>
      <c r="Z940" s="239">
        <f t="shared" si="186"/>
        <v>1</v>
      </c>
      <c r="AA940" s="253" t="s">
        <v>4179</v>
      </c>
      <c r="AB940" s="265">
        <f t="shared" si="189"/>
        <v>0</v>
      </c>
      <c r="AC940" s="254" t="s">
        <v>4194</v>
      </c>
      <c r="AD940" s="254" t="s">
        <v>4181</v>
      </c>
      <c r="AE940" s="254">
        <f t="shared" si="190"/>
        <v>0</v>
      </c>
      <c r="AF940" s="254" t="s">
        <v>4182</v>
      </c>
      <c r="AG940" s="254" t="s">
        <v>4183</v>
      </c>
      <c r="AH940" s="74" t="str">
        <f t="shared" si="191"/>
        <v>名称：&lt;br&gt;住所：&lt;br&gt;施設分類：&lt;br&gt;TEL：&lt;br&gt;：&lt;br&gt;：&lt;br&gt;：&lt;br&gt;</v>
      </c>
      <c r="AI940" s="255" t="s">
        <v>4184</v>
      </c>
      <c r="AJ940" s="253" t="str">
        <f t="shared" si="183"/>
        <v>FFFFFFFF</v>
      </c>
      <c r="AK940" s="253" t="s">
        <v>4185</v>
      </c>
      <c r="AL940" s="265">
        <f t="shared" si="184"/>
        <v>1</v>
      </c>
      <c r="AM940" s="253" t="s">
        <v>4186</v>
      </c>
      <c r="AN940" s="253" t="s">
        <v>4187</v>
      </c>
      <c r="AO940" s="254">
        <f t="shared" si="187"/>
        <v>0</v>
      </c>
      <c r="AP940" s="253" t="s">
        <v>4188</v>
      </c>
      <c r="AQ940" s="74">
        <f t="shared" si="192"/>
        <v>0</v>
      </c>
      <c r="AR940" s="254" t="s">
        <v>4189</v>
      </c>
      <c r="AS940" s="254" t="s">
        <v>4190</v>
      </c>
      <c r="AT940" s="265">
        <f t="shared" si="193"/>
        <v>0</v>
      </c>
      <c r="AU940" s="254" t="s">
        <v>4191</v>
      </c>
      <c r="AV940" s="265">
        <f t="shared" si="194"/>
        <v>0</v>
      </c>
      <c r="AW940" s="254" t="s">
        <v>4192</v>
      </c>
      <c r="AX940" s="254" t="s">
        <v>4193</v>
      </c>
      <c r="AY940" s="244" t="str">
        <f t="shared" si="188"/>
        <v/>
      </c>
    </row>
    <row r="941" spans="1:51">
      <c r="A941" s="198">
        <v>936</v>
      </c>
      <c r="B941" s="211"/>
      <c r="C941" s="4" t="str">
        <f t="shared" si="185"/>
        <v>名称：&lt;br&gt;住所：&lt;br&gt;施設分類：&lt;br&gt;TEL：&lt;br&gt;：&lt;br&gt;：&lt;br&gt;：&lt;br&gt;</v>
      </c>
      <c r="D941" s="211"/>
      <c r="E941" s="202"/>
      <c r="F941" s="202"/>
      <c r="G941" s="202"/>
      <c r="H941" s="202"/>
      <c r="I941" s="202"/>
      <c r="J941" s="202"/>
      <c r="K941" s="240"/>
      <c r="L941" s="240"/>
      <c r="M941" s="240"/>
      <c r="N941" s="240"/>
      <c r="O941" s="4"/>
      <c r="P941" s="246">
        <v>1</v>
      </c>
      <c r="Q941" s="246"/>
      <c r="R941" s="246" t="str">
        <f t="shared" si="182"/>
        <v>FFFFFFFF</v>
      </c>
      <c r="S941" s="202">
        <v>100</v>
      </c>
      <c r="T941" s="202">
        <v>100</v>
      </c>
      <c r="U941" s="202">
        <v>100</v>
      </c>
      <c r="V941" s="202">
        <v>100</v>
      </c>
      <c r="X941" s="242"/>
      <c r="Z941" s="239">
        <f t="shared" si="186"/>
        <v>1</v>
      </c>
      <c r="AA941" s="253" t="s">
        <v>4179</v>
      </c>
      <c r="AB941" s="265">
        <f t="shared" si="189"/>
        <v>0</v>
      </c>
      <c r="AC941" s="254" t="s">
        <v>4194</v>
      </c>
      <c r="AD941" s="254" t="s">
        <v>4181</v>
      </c>
      <c r="AE941" s="254">
        <f t="shared" si="190"/>
        <v>0</v>
      </c>
      <c r="AF941" s="254" t="s">
        <v>4182</v>
      </c>
      <c r="AG941" s="254" t="s">
        <v>4183</v>
      </c>
      <c r="AH941" s="74" t="str">
        <f t="shared" si="191"/>
        <v>名称：&lt;br&gt;住所：&lt;br&gt;施設分類：&lt;br&gt;TEL：&lt;br&gt;：&lt;br&gt;：&lt;br&gt;：&lt;br&gt;</v>
      </c>
      <c r="AI941" s="255" t="s">
        <v>4184</v>
      </c>
      <c r="AJ941" s="253" t="str">
        <f t="shared" si="183"/>
        <v>FFFFFFFF</v>
      </c>
      <c r="AK941" s="253" t="s">
        <v>4185</v>
      </c>
      <c r="AL941" s="265">
        <f t="shared" si="184"/>
        <v>1</v>
      </c>
      <c r="AM941" s="253" t="s">
        <v>4186</v>
      </c>
      <c r="AN941" s="253" t="s">
        <v>4187</v>
      </c>
      <c r="AO941" s="254">
        <f t="shared" si="187"/>
        <v>0</v>
      </c>
      <c r="AP941" s="253" t="s">
        <v>4188</v>
      </c>
      <c r="AQ941" s="74">
        <f t="shared" si="192"/>
        <v>0</v>
      </c>
      <c r="AR941" s="254" t="s">
        <v>4189</v>
      </c>
      <c r="AS941" s="254" t="s">
        <v>4190</v>
      </c>
      <c r="AT941" s="265">
        <f t="shared" si="193"/>
        <v>0</v>
      </c>
      <c r="AU941" s="254" t="s">
        <v>4191</v>
      </c>
      <c r="AV941" s="265">
        <f t="shared" si="194"/>
        <v>0</v>
      </c>
      <c r="AW941" s="254" t="s">
        <v>4192</v>
      </c>
      <c r="AX941" s="254" t="s">
        <v>4193</v>
      </c>
      <c r="AY941" s="244" t="str">
        <f t="shared" si="188"/>
        <v/>
      </c>
    </row>
    <row r="942" spans="1:51">
      <c r="A942" s="198">
        <v>937</v>
      </c>
      <c r="B942" s="211"/>
      <c r="C942" s="4" t="str">
        <f t="shared" si="185"/>
        <v>名称：&lt;br&gt;住所：&lt;br&gt;施設分類：&lt;br&gt;TEL：&lt;br&gt;：&lt;br&gt;：&lt;br&gt;：&lt;br&gt;</v>
      </c>
      <c r="D942" s="211"/>
      <c r="E942" s="202"/>
      <c r="F942" s="202"/>
      <c r="G942" s="202"/>
      <c r="H942" s="202"/>
      <c r="I942" s="202"/>
      <c r="J942" s="202"/>
      <c r="K942" s="240"/>
      <c r="L942" s="240"/>
      <c r="M942" s="240"/>
      <c r="N942" s="240"/>
      <c r="O942" s="4"/>
      <c r="P942" s="246">
        <v>1</v>
      </c>
      <c r="Q942" s="246"/>
      <c r="R942" s="246" t="str">
        <f t="shared" si="182"/>
        <v>FFFFFFFF</v>
      </c>
      <c r="S942" s="202">
        <v>100</v>
      </c>
      <c r="T942" s="202">
        <v>100</v>
      </c>
      <c r="U942" s="202">
        <v>100</v>
      </c>
      <c r="V942" s="202">
        <v>100</v>
      </c>
      <c r="X942" s="242"/>
      <c r="Z942" s="239">
        <f t="shared" si="186"/>
        <v>1</v>
      </c>
      <c r="AA942" s="253" t="s">
        <v>4179</v>
      </c>
      <c r="AB942" s="265">
        <f t="shared" si="189"/>
        <v>0</v>
      </c>
      <c r="AC942" s="254" t="s">
        <v>4194</v>
      </c>
      <c r="AD942" s="254" t="s">
        <v>4181</v>
      </c>
      <c r="AE942" s="254">
        <f t="shared" si="190"/>
        <v>0</v>
      </c>
      <c r="AF942" s="254" t="s">
        <v>4182</v>
      </c>
      <c r="AG942" s="254" t="s">
        <v>4183</v>
      </c>
      <c r="AH942" s="74" t="str">
        <f t="shared" si="191"/>
        <v>名称：&lt;br&gt;住所：&lt;br&gt;施設分類：&lt;br&gt;TEL：&lt;br&gt;：&lt;br&gt;：&lt;br&gt;：&lt;br&gt;</v>
      </c>
      <c r="AI942" s="255" t="s">
        <v>4184</v>
      </c>
      <c r="AJ942" s="253" t="str">
        <f t="shared" si="183"/>
        <v>FFFFFFFF</v>
      </c>
      <c r="AK942" s="253" t="s">
        <v>4185</v>
      </c>
      <c r="AL942" s="265">
        <f t="shared" si="184"/>
        <v>1</v>
      </c>
      <c r="AM942" s="253" t="s">
        <v>4186</v>
      </c>
      <c r="AN942" s="253" t="s">
        <v>4187</v>
      </c>
      <c r="AO942" s="254">
        <f t="shared" si="187"/>
        <v>0</v>
      </c>
      <c r="AP942" s="253" t="s">
        <v>4188</v>
      </c>
      <c r="AQ942" s="74">
        <f t="shared" si="192"/>
        <v>0</v>
      </c>
      <c r="AR942" s="254" t="s">
        <v>4189</v>
      </c>
      <c r="AS942" s="254" t="s">
        <v>4190</v>
      </c>
      <c r="AT942" s="265">
        <f t="shared" si="193"/>
        <v>0</v>
      </c>
      <c r="AU942" s="254" t="s">
        <v>4191</v>
      </c>
      <c r="AV942" s="265">
        <f t="shared" si="194"/>
        <v>0</v>
      </c>
      <c r="AW942" s="254" t="s">
        <v>4192</v>
      </c>
      <c r="AX942" s="254" t="s">
        <v>4193</v>
      </c>
      <c r="AY942" s="244" t="str">
        <f t="shared" si="188"/>
        <v/>
      </c>
    </row>
    <row r="943" spans="1:51">
      <c r="A943" s="198">
        <v>938</v>
      </c>
      <c r="B943" s="211"/>
      <c r="C943" s="4" t="str">
        <f t="shared" si="185"/>
        <v>名称：&lt;br&gt;住所：&lt;br&gt;施設分類：&lt;br&gt;TEL：&lt;br&gt;：&lt;br&gt;：&lt;br&gt;：&lt;br&gt;</v>
      </c>
      <c r="D943" s="211"/>
      <c r="E943" s="245"/>
      <c r="F943" s="202"/>
      <c r="G943" s="202"/>
      <c r="H943" s="202"/>
      <c r="I943" s="245"/>
      <c r="J943" s="245"/>
      <c r="K943" s="240"/>
      <c r="L943" s="240"/>
      <c r="M943" s="240"/>
      <c r="N943" s="240"/>
      <c r="O943" s="4"/>
      <c r="P943" s="246">
        <v>1</v>
      </c>
      <c r="Q943" s="246"/>
      <c r="R943" s="246" t="str">
        <f t="shared" si="182"/>
        <v>FFFFFFFF</v>
      </c>
      <c r="S943" s="202">
        <v>100</v>
      </c>
      <c r="T943" s="202">
        <v>100</v>
      </c>
      <c r="U943" s="202">
        <v>100</v>
      </c>
      <c r="V943" s="202">
        <v>100</v>
      </c>
      <c r="X943" s="242"/>
      <c r="Z943" s="239">
        <f t="shared" si="186"/>
        <v>1</v>
      </c>
      <c r="AA943" s="253" t="s">
        <v>4179</v>
      </c>
      <c r="AB943" s="265">
        <f t="shared" si="189"/>
        <v>0</v>
      </c>
      <c r="AC943" s="254" t="s">
        <v>4194</v>
      </c>
      <c r="AD943" s="254" t="s">
        <v>4181</v>
      </c>
      <c r="AE943" s="254">
        <f t="shared" si="190"/>
        <v>0</v>
      </c>
      <c r="AF943" s="254" t="s">
        <v>4182</v>
      </c>
      <c r="AG943" s="254" t="s">
        <v>4183</v>
      </c>
      <c r="AH943" s="74" t="str">
        <f t="shared" si="191"/>
        <v>名称：&lt;br&gt;住所：&lt;br&gt;施設分類：&lt;br&gt;TEL：&lt;br&gt;：&lt;br&gt;：&lt;br&gt;：&lt;br&gt;</v>
      </c>
      <c r="AI943" s="255" t="s">
        <v>4184</v>
      </c>
      <c r="AJ943" s="253" t="str">
        <f t="shared" si="183"/>
        <v>FFFFFFFF</v>
      </c>
      <c r="AK943" s="253" t="s">
        <v>4185</v>
      </c>
      <c r="AL943" s="265">
        <f t="shared" si="184"/>
        <v>1</v>
      </c>
      <c r="AM943" s="253" t="s">
        <v>4186</v>
      </c>
      <c r="AN943" s="253" t="s">
        <v>4187</v>
      </c>
      <c r="AO943" s="254">
        <f t="shared" si="187"/>
        <v>0</v>
      </c>
      <c r="AP943" s="253" t="s">
        <v>4188</v>
      </c>
      <c r="AQ943" s="74">
        <f t="shared" si="192"/>
        <v>0</v>
      </c>
      <c r="AR943" s="254" t="s">
        <v>4189</v>
      </c>
      <c r="AS943" s="254" t="s">
        <v>4190</v>
      </c>
      <c r="AT943" s="265">
        <f t="shared" si="193"/>
        <v>0</v>
      </c>
      <c r="AU943" s="254" t="s">
        <v>4191</v>
      </c>
      <c r="AV943" s="265">
        <f t="shared" si="194"/>
        <v>0</v>
      </c>
      <c r="AW943" s="254" t="s">
        <v>4192</v>
      </c>
      <c r="AX943" s="254" t="s">
        <v>4193</v>
      </c>
      <c r="AY943" s="244" t="str">
        <f t="shared" si="188"/>
        <v/>
      </c>
    </row>
    <row r="944" spans="1:51">
      <c r="A944" s="198">
        <v>939</v>
      </c>
      <c r="B944" s="211"/>
      <c r="C944" s="4" t="str">
        <f t="shared" si="185"/>
        <v>名称：&lt;br&gt;住所：&lt;br&gt;施設分類：&lt;br&gt;TEL：&lt;br&gt;：&lt;br&gt;：&lt;br&gt;：&lt;br&gt;</v>
      </c>
      <c r="D944" s="211"/>
      <c r="E944" s="245"/>
      <c r="F944" s="202"/>
      <c r="G944" s="202"/>
      <c r="H944" s="202"/>
      <c r="I944" s="245"/>
      <c r="J944" s="245"/>
      <c r="K944" s="240"/>
      <c r="L944" s="240"/>
      <c r="M944" s="240"/>
      <c r="N944" s="240"/>
      <c r="O944" s="4"/>
      <c r="P944" s="246">
        <v>1</v>
      </c>
      <c r="Q944" s="246"/>
      <c r="R944" s="246" t="str">
        <f t="shared" si="182"/>
        <v>FFFFFFFF</v>
      </c>
      <c r="S944" s="202">
        <v>100</v>
      </c>
      <c r="T944" s="202">
        <v>100</v>
      </c>
      <c r="U944" s="202">
        <v>100</v>
      </c>
      <c r="V944" s="202">
        <v>100</v>
      </c>
      <c r="X944" s="242"/>
      <c r="Z944" s="239">
        <f t="shared" si="186"/>
        <v>1</v>
      </c>
      <c r="AA944" s="253" t="s">
        <v>4179</v>
      </c>
      <c r="AB944" s="265">
        <f t="shared" si="189"/>
        <v>0</v>
      </c>
      <c r="AC944" s="254" t="s">
        <v>4194</v>
      </c>
      <c r="AD944" s="254" t="s">
        <v>4181</v>
      </c>
      <c r="AE944" s="254">
        <f t="shared" si="190"/>
        <v>0</v>
      </c>
      <c r="AF944" s="254" t="s">
        <v>4182</v>
      </c>
      <c r="AG944" s="254" t="s">
        <v>4183</v>
      </c>
      <c r="AH944" s="74" t="str">
        <f t="shared" si="191"/>
        <v>名称：&lt;br&gt;住所：&lt;br&gt;施設分類：&lt;br&gt;TEL：&lt;br&gt;：&lt;br&gt;：&lt;br&gt;：&lt;br&gt;</v>
      </c>
      <c r="AI944" s="255" t="s">
        <v>4184</v>
      </c>
      <c r="AJ944" s="253" t="str">
        <f t="shared" si="183"/>
        <v>FFFFFFFF</v>
      </c>
      <c r="AK944" s="253" t="s">
        <v>4185</v>
      </c>
      <c r="AL944" s="265">
        <f t="shared" si="184"/>
        <v>1</v>
      </c>
      <c r="AM944" s="253" t="s">
        <v>4186</v>
      </c>
      <c r="AN944" s="253" t="s">
        <v>4187</v>
      </c>
      <c r="AO944" s="254">
        <f t="shared" si="187"/>
        <v>0</v>
      </c>
      <c r="AP944" s="253" t="s">
        <v>4188</v>
      </c>
      <c r="AQ944" s="74">
        <f t="shared" si="192"/>
        <v>0</v>
      </c>
      <c r="AR944" s="254" t="s">
        <v>4189</v>
      </c>
      <c r="AS944" s="254" t="s">
        <v>4190</v>
      </c>
      <c r="AT944" s="265">
        <f t="shared" si="193"/>
        <v>0</v>
      </c>
      <c r="AU944" s="254" t="s">
        <v>4191</v>
      </c>
      <c r="AV944" s="265">
        <f t="shared" si="194"/>
        <v>0</v>
      </c>
      <c r="AW944" s="254" t="s">
        <v>4192</v>
      </c>
      <c r="AX944" s="254" t="s">
        <v>4193</v>
      </c>
      <c r="AY944" s="244" t="str">
        <f t="shared" si="188"/>
        <v/>
      </c>
    </row>
    <row r="945" spans="1:51">
      <c r="A945" s="198">
        <v>940</v>
      </c>
      <c r="B945" s="211"/>
      <c r="C945" s="4" t="str">
        <f t="shared" si="185"/>
        <v>名称：&lt;br&gt;住所：&lt;br&gt;施設分類：&lt;br&gt;TEL：&lt;br&gt;：&lt;br&gt;：&lt;br&gt;：&lt;br&gt;</v>
      </c>
      <c r="D945" s="211"/>
      <c r="E945" s="245"/>
      <c r="F945" s="202"/>
      <c r="G945" s="202"/>
      <c r="H945" s="202"/>
      <c r="I945" s="245"/>
      <c r="J945" s="245"/>
      <c r="K945" s="240"/>
      <c r="L945" s="240"/>
      <c r="M945" s="240"/>
      <c r="N945" s="240"/>
      <c r="O945" s="4"/>
      <c r="P945" s="246">
        <v>1</v>
      </c>
      <c r="Q945" s="246"/>
      <c r="R945" s="246" t="str">
        <f t="shared" si="182"/>
        <v>FFFFFFFF</v>
      </c>
      <c r="S945" s="202">
        <v>100</v>
      </c>
      <c r="T945" s="202">
        <v>100</v>
      </c>
      <c r="U945" s="202">
        <v>100</v>
      </c>
      <c r="V945" s="202">
        <v>100</v>
      </c>
      <c r="X945" s="242"/>
      <c r="Z945" s="239">
        <f t="shared" si="186"/>
        <v>1</v>
      </c>
      <c r="AA945" s="253" t="s">
        <v>4179</v>
      </c>
      <c r="AB945" s="265">
        <f t="shared" si="189"/>
        <v>0</v>
      </c>
      <c r="AC945" s="254" t="s">
        <v>4194</v>
      </c>
      <c r="AD945" s="254" t="s">
        <v>4181</v>
      </c>
      <c r="AE945" s="254">
        <f t="shared" si="190"/>
        <v>0</v>
      </c>
      <c r="AF945" s="254" t="s">
        <v>4182</v>
      </c>
      <c r="AG945" s="254" t="s">
        <v>4183</v>
      </c>
      <c r="AH945" s="74" t="str">
        <f t="shared" si="191"/>
        <v>名称：&lt;br&gt;住所：&lt;br&gt;施設分類：&lt;br&gt;TEL：&lt;br&gt;：&lt;br&gt;：&lt;br&gt;：&lt;br&gt;</v>
      </c>
      <c r="AI945" s="255" t="s">
        <v>4184</v>
      </c>
      <c r="AJ945" s="253" t="str">
        <f t="shared" si="183"/>
        <v>FFFFFFFF</v>
      </c>
      <c r="AK945" s="253" t="s">
        <v>4185</v>
      </c>
      <c r="AL945" s="265">
        <f t="shared" si="184"/>
        <v>1</v>
      </c>
      <c r="AM945" s="253" t="s">
        <v>4186</v>
      </c>
      <c r="AN945" s="253" t="s">
        <v>4187</v>
      </c>
      <c r="AO945" s="254">
        <f t="shared" si="187"/>
        <v>0</v>
      </c>
      <c r="AP945" s="253" t="s">
        <v>4188</v>
      </c>
      <c r="AQ945" s="74">
        <f t="shared" si="192"/>
        <v>0</v>
      </c>
      <c r="AR945" s="254" t="s">
        <v>4189</v>
      </c>
      <c r="AS945" s="254" t="s">
        <v>4190</v>
      </c>
      <c r="AT945" s="265">
        <f t="shared" si="193"/>
        <v>0</v>
      </c>
      <c r="AU945" s="254" t="s">
        <v>4191</v>
      </c>
      <c r="AV945" s="265">
        <f t="shared" si="194"/>
        <v>0</v>
      </c>
      <c r="AW945" s="254" t="s">
        <v>4192</v>
      </c>
      <c r="AX945" s="254" t="s">
        <v>4193</v>
      </c>
      <c r="AY945" s="244" t="str">
        <f t="shared" si="188"/>
        <v/>
      </c>
    </row>
    <row r="946" spans="1:51">
      <c r="A946" s="198">
        <v>941</v>
      </c>
      <c r="B946" s="211"/>
      <c r="C946" s="4" t="str">
        <f t="shared" si="185"/>
        <v>名称：&lt;br&gt;住所：&lt;br&gt;施設分類：&lt;br&gt;TEL：&lt;br&gt;：&lt;br&gt;：&lt;br&gt;：&lt;br&gt;</v>
      </c>
      <c r="D946" s="211"/>
      <c r="E946" s="202"/>
      <c r="F946" s="202"/>
      <c r="G946" s="202"/>
      <c r="H946" s="202"/>
      <c r="I946" s="202"/>
      <c r="J946" s="202"/>
      <c r="K946" s="240"/>
      <c r="L946" s="240"/>
      <c r="M946" s="240"/>
      <c r="N946" s="240"/>
      <c r="O946" s="4"/>
      <c r="P946" s="246">
        <v>1</v>
      </c>
      <c r="Q946" s="246"/>
      <c r="R946" s="246" t="str">
        <f t="shared" si="182"/>
        <v>FFFFFFFF</v>
      </c>
      <c r="S946" s="202">
        <v>100</v>
      </c>
      <c r="T946" s="202">
        <v>100</v>
      </c>
      <c r="U946" s="202">
        <v>100</v>
      </c>
      <c r="V946" s="202">
        <v>100</v>
      </c>
      <c r="X946" s="242"/>
      <c r="Z946" s="239">
        <f t="shared" si="186"/>
        <v>1</v>
      </c>
      <c r="AA946" s="253" t="s">
        <v>4179</v>
      </c>
      <c r="AB946" s="265">
        <f t="shared" si="189"/>
        <v>0</v>
      </c>
      <c r="AC946" s="254" t="s">
        <v>4194</v>
      </c>
      <c r="AD946" s="254" t="s">
        <v>4181</v>
      </c>
      <c r="AE946" s="254">
        <f t="shared" si="190"/>
        <v>0</v>
      </c>
      <c r="AF946" s="254" t="s">
        <v>4182</v>
      </c>
      <c r="AG946" s="254" t="s">
        <v>4183</v>
      </c>
      <c r="AH946" s="74" t="str">
        <f t="shared" si="191"/>
        <v>名称：&lt;br&gt;住所：&lt;br&gt;施設分類：&lt;br&gt;TEL：&lt;br&gt;：&lt;br&gt;：&lt;br&gt;：&lt;br&gt;</v>
      </c>
      <c r="AI946" s="255" t="s">
        <v>4184</v>
      </c>
      <c r="AJ946" s="253" t="str">
        <f t="shared" si="183"/>
        <v>FFFFFFFF</v>
      </c>
      <c r="AK946" s="253" t="s">
        <v>4185</v>
      </c>
      <c r="AL946" s="265">
        <f t="shared" si="184"/>
        <v>1</v>
      </c>
      <c r="AM946" s="253" t="s">
        <v>4186</v>
      </c>
      <c r="AN946" s="253" t="s">
        <v>4187</v>
      </c>
      <c r="AO946" s="254">
        <f t="shared" si="187"/>
        <v>0</v>
      </c>
      <c r="AP946" s="253" t="s">
        <v>4188</v>
      </c>
      <c r="AQ946" s="74">
        <f t="shared" si="192"/>
        <v>0</v>
      </c>
      <c r="AR946" s="254" t="s">
        <v>4189</v>
      </c>
      <c r="AS946" s="254" t="s">
        <v>4190</v>
      </c>
      <c r="AT946" s="265">
        <f t="shared" si="193"/>
        <v>0</v>
      </c>
      <c r="AU946" s="254" t="s">
        <v>4191</v>
      </c>
      <c r="AV946" s="265">
        <f t="shared" si="194"/>
        <v>0</v>
      </c>
      <c r="AW946" s="254" t="s">
        <v>4192</v>
      </c>
      <c r="AX946" s="254" t="s">
        <v>4193</v>
      </c>
      <c r="AY946" s="244" t="str">
        <f t="shared" si="188"/>
        <v/>
      </c>
    </row>
    <row r="947" spans="1:51">
      <c r="A947" s="198">
        <v>942</v>
      </c>
      <c r="B947" s="211"/>
      <c r="C947" s="4" t="str">
        <f t="shared" si="185"/>
        <v>名称：&lt;br&gt;住所：&lt;br&gt;施設分類：&lt;br&gt;TEL：&lt;br&gt;：&lt;br&gt;：&lt;br&gt;：&lt;br&gt;</v>
      </c>
      <c r="D947" s="211"/>
      <c r="E947" s="202"/>
      <c r="F947" s="202"/>
      <c r="G947" s="202"/>
      <c r="H947" s="202"/>
      <c r="I947" s="202"/>
      <c r="J947" s="202"/>
      <c r="K947" s="240"/>
      <c r="L947" s="240"/>
      <c r="M947" s="240"/>
      <c r="N947" s="240"/>
      <c r="O947" s="4"/>
      <c r="P947" s="246">
        <v>1</v>
      </c>
      <c r="Q947" s="246"/>
      <c r="R947" s="246" t="str">
        <f t="shared" si="182"/>
        <v>FFFFFFFF</v>
      </c>
      <c r="S947" s="202">
        <v>100</v>
      </c>
      <c r="T947" s="202">
        <v>100</v>
      </c>
      <c r="U947" s="202">
        <v>100</v>
      </c>
      <c r="V947" s="202">
        <v>100</v>
      </c>
      <c r="X947" s="242"/>
      <c r="Z947" s="239">
        <f t="shared" si="186"/>
        <v>1</v>
      </c>
      <c r="AA947" s="253" t="s">
        <v>4179</v>
      </c>
      <c r="AB947" s="265">
        <f t="shared" si="189"/>
        <v>0</v>
      </c>
      <c r="AC947" s="254" t="s">
        <v>4194</v>
      </c>
      <c r="AD947" s="254" t="s">
        <v>4181</v>
      </c>
      <c r="AE947" s="254">
        <f t="shared" si="190"/>
        <v>0</v>
      </c>
      <c r="AF947" s="254" t="s">
        <v>4182</v>
      </c>
      <c r="AG947" s="254" t="s">
        <v>4183</v>
      </c>
      <c r="AH947" s="74" t="str">
        <f t="shared" si="191"/>
        <v>名称：&lt;br&gt;住所：&lt;br&gt;施設分類：&lt;br&gt;TEL：&lt;br&gt;：&lt;br&gt;：&lt;br&gt;：&lt;br&gt;</v>
      </c>
      <c r="AI947" s="255" t="s">
        <v>4184</v>
      </c>
      <c r="AJ947" s="253" t="str">
        <f t="shared" si="183"/>
        <v>FFFFFFFF</v>
      </c>
      <c r="AK947" s="253" t="s">
        <v>4185</v>
      </c>
      <c r="AL947" s="265">
        <f t="shared" si="184"/>
        <v>1</v>
      </c>
      <c r="AM947" s="253" t="s">
        <v>4186</v>
      </c>
      <c r="AN947" s="253" t="s">
        <v>4187</v>
      </c>
      <c r="AO947" s="254">
        <f t="shared" si="187"/>
        <v>0</v>
      </c>
      <c r="AP947" s="253" t="s">
        <v>4188</v>
      </c>
      <c r="AQ947" s="74">
        <f t="shared" si="192"/>
        <v>0</v>
      </c>
      <c r="AR947" s="254" t="s">
        <v>4189</v>
      </c>
      <c r="AS947" s="254" t="s">
        <v>4190</v>
      </c>
      <c r="AT947" s="265">
        <f t="shared" si="193"/>
        <v>0</v>
      </c>
      <c r="AU947" s="254" t="s">
        <v>4191</v>
      </c>
      <c r="AV947" s="265">
        <f t="shared" si="194"/>
        <v>0</v>
      </c>
      <c r="AW947" s="254" t="s">
        <v>4192</v>
      </c>
      <c r="AX947" s="254" t="s">
        <v>4193</v>
      </c>
      <c r="AY947" s="244" t="str">
        <f t="shared" si="188"/>
        <v/>
      </c>
    </row>
    <row r="948" spans="1:51">
      <c r="A948" s="198">
        <v>943</v>
      </c>
      <c r="B948" s="211"/>
      <c r="C948" s="4" t="str">
        <f t="shared" si="185"/>
        <v>名称：&lt;br&gt;住所：&lt;br&gt;施設分類：&lt;br&gt;TEL：&lt;br&gt;：&lt;br&gt;：&lt;br&gt;：&lt;br&gt;</v>
      </c>
      <c r="D948" s="211"/>
      <c r="E948" s="245"/>
      <c r="F948" s="202"/>
      <c r="G948" s="202"/>
      <c r="H948" s="202"/>
      <c r="I948" s="245"/>
      <c r="J948" s="245"/>
      <c r="K948" s="240"/>
      <c r="L948" s="240"/>
      <c r="M948" s="240"/>
      <c r="N948" s="240"/>
      <c r="O948" s="4"/>
      <c r="P948" s="246">
        <v>1</v>
      </c>
      <c r="Q948" s="246"/>
      <c r="R948" s="246" t="str">
        <f t="shared" si="182"/>
        <v>FFFFFFFF</v>
      </c>
      <c r="S948" s="202">
        <v>100</v>
      </c>
      <c r="T948" s="202">
        <v>100</v>
      </c>
      <c r="U948" s="202">
        <v>100</v>
      </c>
      <c r="V948" s="202">
        <v>100</v>
      </c>
      <c r="X948" s="242"/>
      <c r="Z948" s="239">
        <f t="shared" si="186"/>
        <v>1</v>
      </c>
      <c r="AA948" s="253" t="s">
        <v>4179</v>
      </c>
      <c r="AB948" s="265">
        <f t="shared" si="189"/>
        <v>0</v>
      </c>
      <c r="AC948" s="254" t="s">
        <v>4194</v>
      </c>
      <c r="AD948" s="254" t="s">
        <v>4181</v>
      </c>
      <c r="AE948" s="254">
        <f t="shared" si="190"/>
        <v>0</v>
      </c>
      <c r="AF948" s="254" t="s">
        <v>4182</v>
      </c>
      <c r="AG948" s="254" t="s">
        <v>4183</v>
      </c>
      <c r="AH948" s="74" t="str">
        <f t="shared" si="191"/>
        <v>名称：&lt;br&gt;住所：&lt;br&gt;施設分類：&lt;br&gt;TEL：&lt;br&gt;：&lt;br&gt;：&lt;br&gt;：&lt;br&gt;</v>
      </c>
      <c r="AI948" s="255" t="s">
        <v>4184</v>
      </c>
      <c r="AJ948" s="253" t="str">
        <f t="shared" si="183"/>
        <v>FFFFFFFF</v>
      </c>
      <c r="AK948" s="253" t="s">
        <v>4185</v>
      </c>
      <c r="AL948" s="265">
        <f t="shared" si="184"/>
        <v>1</v>
      </c>
      <c r="AM948" s="253" t="s">
        <v>4186</v>
      </c>
      <c r="AN948" s="253" t="s">
        <v>4187</v>
      </c>
      <c r="AO948" s="254">
        <f t="shared" si="187"/>
        <v>0</v>
      </c>
      <c r="AP948" s="253" t="s">
        <v>4188</v>
      </c>
      <c r="AQ948" s="74">
        <f t="shared" si="192"/>
        <v>0</v>
      </c>
      <c r="AR948" s="254" t="s">
        <v>4189</v>
      </c>
      <c r="AS948" s="254" t="s">
        <v>4190</v>
      </c>
      <c r="AT948" s="265">
        <f t="shared" si="193"/>
        <v>0</v>
      </c>
      <c r="AU948" s="254" t="s">
        <v>4191</v>
      </c>
      <c r="AV948" s="265">
        <f t="shared" si="194"/>
        <v>0</v>
      </c>
      <c r="AW948" s="254" t="s">
        <v>4192</v>
      </c>
      <c r="AX948" s="254" t="s">
        <v>4193</v>
      </c>
      <c r="AY948" s="244" t="str">
        <f t="shared" si="188"/>
        <v/>
      </c>
    </row>
    <row r="949" spans="1:51">
      <c r="A949" s="198">
        <v>944</v>
      </c>
      <c r="B949" s="211"/>
      <c r="C949" s="4" t="str">
        <f t="shared" si="185"/>
        <v>名称：&lt;br&gt;住所：&lt;br&gt;施設分類：&lt;br&gt;TEL：&lt;br&gt;：&lt;br&gt;：&lt;br&gt;：&lt;br&gt;</v>
      </c>
      <c r="D949" s="211"/>
      <c r="E949" s="245"/>
      <c r="F949" s="202"/>
      <c r="G949" s="202"/>
      <c r="H949" s="202"/>
      <c r="I949" s="245"/>
      <c r="J949" s="245"/>
      <c r="K949" s="240"/>
      <c r="L949" s="240"/>
      <c r="M949" s="240"/>
      <c r="N949" s="240"/>
      <c r="O949" s="4"/>
      <c r="P949" s="246">
        <v>1</v>
      </c>
      <c r="Q949" s="246"/>
      <c r="R949" s="246" t="str">
        <f t="shared" si="182"/>
        <v>FFFFFFFF</v>
      </c>
      <c r="S949" s="202">
        <v>100</v>
      </c>
      <c r="T949" s="202">
        <v>100</v>
      </c>
      <c r="U949" s="202">
        <v>100</v>
      </c>
      <c r="V949" s="202">
        <v>100</v>
      </c>
      <c r="X949" s="242"/>
      <c r="Z949" s="239">
        <f t="shared" si="186"/>
        <v>1</v>
      </c>
      <c r="AA949" s="253" t="s">
        <v>4179</v>
      </c>
      <c r="AB949" s="265">
        <f t="shared" si="189"/>
        <v>0</v>
      </c>
      <c r="AC949" s="254" t="s">
        <v>4194</v>
      </c>
      <c r="AD949" s="254" t="s">
        <v>4181</v>
      </c>
      <c r="AE949" s="254">
        <f t="shared" si="190"/>
        <v>0</v>
      </c>
      <c r="AF949" s="254" t="s">
        <v>4182</v>
      </c>
      <c r="AG949" s="254" t="s">
        <v>4183</v>
      </c>
      <c r="AH949" s="74" t="str">
        <f t="shared" si="191"/>
        <v>名称：&lt;br&gt;住所：&lt;br&gt;施設分類：&lt;br&gt;TEL：&lt;br&gt;：&lt;br&gt;：&lt;br&gt;：&lt;br&gt;</v>
      </c>
      <c r="AI949" s="255" t="s">
        <v>4184</v>
      </c>
      <c r="AJ949" s="253" t="str">
        <f t="shared" si="183"/>
        <v>FFFFFFFF</v>
      </c>
      <c r="AK949" s="253" t="s">
        <v>4185</v>
      </c>
      <c r="AL949" s="265">
        <f t="shared" si="184"/>
        <v>1</v>
      </c>
      <c r="AM949" s="253" t="s">
        <v>4186</v>
      </c>
      <c r="AN949" s="253" t="s">
        <v>4187</v>
      </c>
      <c r="AO949" s="254">
        <f t="shared" si="187"/>
        <v>0</v>
      </c>
      <c r="AP949" s="253" t="s">
        <v>4188</v>
      </c>
      <c r="AQ949" s="74">
        <f t="shared" si="192"/>
        <v>0</v>
      </c>
      <c r="AR949" s="254" t="s">
        <v>4189</v>
      </c>
      <c r="AS949" s="254" t="s">
        <v>4190</v>
      </c>
      <c r="AT949" s="265">
        <f t="shared" si="193"/>
        <v>0</v>
      </c>
      <c r="AU949" s="254" t="s">
        <v>4191</v>
      </c>
      <c r="AV949" s="265">
        <f t="shared" si="194"/>
        <v>0</v>
      </c>
      <c r="AW949" s="254" t="s">
        <v>4192</v>
      </c>
      <c r="AX949" s="254" t="s">
        <v>4193</v>
      </c>
      <c r="AY949" s="244" t="str">
        <f t="shared" si="188"/>
        <v/>
      </c>
    </row>
    <row r="950" spans="1:51">
      <c r="A950" s="198">
        <v>945</v>
      </c>
      <c r="B950" s="211"/>
      <c r="C950" s="4" t="str">
        <f t="shared" si="185"/>
        <v>名称：&lt;br&gt;住所：&lt;br&gt;施設分類：&lt;br&gt;TEL：&lt;br&gt;：&lt;br&gt;：&lt;br&gt;：&lt;br&gt;</v>
      </c>
      <c r="D950" s="211"/>
      <c r="E950" s="202"/>
      <c r="F950" s="202"/>
      <c r="G950" s="202"/>
      <c r="H950" s="202"/>
      <c r="I950" s="202"/>
      <c r="J950" s="202"/>
      <c r="K950" s="240"/>
      <c r="L950" s="240"/>
      <c r="M950" s="240"/>
      <c r="N950" s="240"/>
      <c r="O950" s="4"/>
      <c r="P950" s="246">
        <v>1</v>
      </c>
      <c r="Q950" s="246"/>
      <c r="R950" s="246" t="str">
        <f t="shared" si="182"/>
        <v>FFFFFFFF</v>
      </c>
      <c r="S950" s="202">
        <v>100</v>
      </c>
      <c r="T950" s="202">
        <v>100</v>
      </c>
      <c r="U950" s="202">
        <v>100</v>
      </c>
      <c r="V950" s="202">
        <v>100</v>
      </c>
      <c r="X950" s="242"/>
      <c r="Z950" s="239">
        <f t="shared" si="186"/>
        <v>1</v>
      </c>
      <c r="AA950" s="253" t="s">
        <v>4179</v>
      </c>
      <c r="AB950" s="265">
        <f t="shared" si="189"/>
        <v>0</v>
      </c>
      <c r="AC950" s="254" t="s">
        <v>4194</v>
      </c>
      <c r="AD950" s="254" t="s">
        <v>4181</v>
      </c>
      <c r="AE950" s="254">
        <f t="shared" si="190"/>
        <v>0</v>
      </c>
      <c r="AF950" s="254" t="s">
        <v>4182</v>
      </c>
      <c r="AG950" s="254" t="s">
        <v>4183</v>
      </c>
      <c r="AH950" s="74" t="str">
        <f t="shared" si="191"/>
        <v>名称：&lt;br&gt;住所：&lt;br&gt;施設分類：&lt;br&gt;TEL：&lt;br&gt;：&lt;br&gt;：&lt;br&gt;：&lt;br&gt;</v>
      </c>
      <c r="AI950" s="255" t="s">
        <v>4184</v>
      </c>
      <c r="AJ950" s="253" t="str">
        <f t="shared" si="183"/>
        <v>FFFFFFFF</v>
      </c>
      <c r="AK950" s="253" t="s">
        <v>4185</v>
      </c>
      <c r="AL950" s="265">
        <f t="shared" si="184"/>
        <v>1</v>
      </c>
      <c r="AM950" s="253" t="s">
        <v>4186</v>
      </c>
      <c r="AN950" s="253" t="s">
        <v>4187</v>
      </c>
      <c r="AO950" s="254">
        <f t="shared" si="187"/>
        <v>0</v>
      </c>
      <c r="AP950" s="253" t="s">
        <v>4188</v>
      </c>
      <c r="AQ950" s="74">
        <f t="shared" si="192"/>
        <v>0</v>
      </c>
      <c r="AR950" s="254" t="s">
        <v>4189</v>
      </c>
      <c r="AS950" s="254" t="s">
        <v>4190</v>
      </c>
      <c r="AT950" s="265">
        <f t="shared" si="193"/>
        <v>0</v>
      </c>
      <c r="AU950" s="254" t="s">
        <v>4191</v>
      </c>
      <c r="AV950" s="265">
        <f t="shared" si="194"/>
        <v>0</v>
      </c>
      <c r="AW950" s="254" t="s">
        <v>4192</v>
      </c>
      <c r="AX950" s="254" t="s">
        <v>4193</v>
      </c>
      <c r="AY950" s="244" t="str">
        <f t="shared" si="188"/>
        <v/>
      </c>
    </row>
    <row r="951" spans="1:51">
      <c r="A951" s="198">
        <v>946</v>
      </c>
      <c r="B951" s="211"/>
      <c r="C951" s="4" t="str">
        <f t="shared" si="185"/>
        <v>名称：&lt;br&gt;住所：&lt;br&gt;施設分類：&lt;br&gt;TEL：&lt;br&gt;：&lt;br&gt;：&lt;br&gt;：&lt;br&gt;</v>
      </c>
      <c r="D951" s="211"/>
      <c r="E951" s="202"/>
      <c r="F951" s="202"/>
      <c r="G951" s="202"/>
      <c r="H951" s="202"/>
      <c r="I951" s="202"/>
      <c r="J951" s="202"/>
      <c r="K951" s="240"/>
      <c r="L951" s="240"/>
      <c r="M951" s="240"/>
      <c r="N951" s="240"/>
      <c r="O951" s="4"/>
      <c r="P951" s="246">
        <v>1</v>
      </c>
      <c r="Q951" s="246"/>
      <c r="R951" s="246" t="str">
        <f t="shared" si="182"/>
        <v>FFFFFFFF</v>
      </c>
      <c r="S951" s="202">
        <v>100</v>
      </c>
      <c r="T951" s="202">
        <v>100</v>
      </c>
      <c r="U951" s="202">
        <v>100</v>
      </c>
      <c r="V951" s="202">
        <v>100</v>
      </c>
      <c r="X951" s="242"/>
      <c r="Z951" s="239">
        <f t="shared" si="186"/>
        <v>1</v>
      </c>
      <c r="AA951" s="253" t="s">
        <v>4179</v>
      </c>
      <c r="AB951" s="265">
        <f t="shared" si="189"/>
        <v>0</v>
      </c>
      <c r="AC951" s="254" t="s">
        <v>4194</v>
      </c>
      <c r="AD951" s="254" t="s">
        <v>4181</v>
      </c>
      <c r="AE951" s="254">
        <f t="shared" si="190"/>
        <v>0</v>
      </c>
      <c r="AF951" s="254" t="s">
        <v>4182</v>
      </c>
      <c r="AG951" s="254" t="s">
        <v>4183</v>
      </c>
      <c r="AH951" s="74" t="str">
        <f t="shared" si="191"/>
        <v>名称：&lt;br&gt;住所：&lt;br&gt;施設分類：&lt;br&gt;TEL：&lt;br&gt;：&lt;br&gt;：&lt;br&gt;：&lt;br&gt;</v>
      </c>
      <c r="AI951" s="255" t="s">
        <v>4184</v>
      </c>
      <c r="AJ951" s="253" t="str">
        <f t="shared" si="183"/>
        <v>FFFFFFFF</v>
      </c>
      <c r="AK951" s="253" t="s">
        <v>4185</v>
      </c>
      <c r="AL951" s="265">
        <f t="shared" si="184"/>
        <v>1</v>
      </c>
      <c r="AM951" s="253" t="s">
        <v>4186</v>
      </c>
      <c r="AN951" s="253" t="s">
        <v>4187</v>
      </c>
      <c r="AO951" s="254">
        <f t="shared" si="187"/>
        <v>0</v>
      </c>
      <c r="AP951" s="253" t="s">
        <v>4188</v>
      </c>
      <c r="AQ951" s="74">
        <f t="shared" si="192"/>
        <v>0</v>
      </c>
      <c r="AR951" s="254" t="s">
        <v>4189</v>
      </c>
      <c r="AS951" s="254" t="s">
        <v>4190</v>
      </c>
      <c r="AT951" s="265">
        <f t="shared" si="193"/>
        <v>0</v>
      </c>
      <c r="AU951" s="254" t="s">
        <v>4191</v>
      </c>
      <c r="AV951" s="265">
        <f t="shared" si="194"/>
        <v>0</v>
      </c>
      <c r="AW951" s="254" t="s">
        <v>4192</v>
      </c>
      <c r="AX951" s="254" t="s">
        <v>4193</v>
      </c>
      <c r="AY951" s="244" t="str">
        <f t="shared" si="188"/>
        <v/>
      </c>
    </row>
    <row r="952" spans="1:51">
      <c r="A952" s="198">
        <v>947</v>
      </c>
      <c r="B952" s="211"/>
      <c r="C952" s="4" t="str">
        <f t="shared" si="185"/>
        <v>名称：&lt;br&gt;住所：&lt;br&gt;施設分類：&lt;br&gt;TEL：&lt;br&gt;：&lt;br&gt;：&lt;br&gt;：&lt;br&gt;</v>
      </c>
      <c r="D952" s="211"/>
      <c r="E952" s="245"/>
      <c r="F952" s="202"/>
      <c r="G952" s="202"/>
      <c r="H952" s="202"/>
      <c r="I952" s="245"/>
      <c r="J952" s="245"/>
      <c r="K952" s="240"/>
      <c r="L952" s="240"/>
      <c r="M952" s="240"/>
      <c r="N952" s="240"/>
      <c r="O952" s="4"/>
      <c r="P952" s="246">
        <v>1</v>
      </c>
      <c r="Q952" s="246"/>
      <c r="R952" s="246" t="str">
        <f t="shared" si="182"/>
        <v>FFFFFFFF</v>
      </c>
      <c r="S952" s="202">
        <v>100</v>
      </c>
      <c r="T952" s="202">
        <v>100</v>
      </c>
      <c r="U952" s="202">
        <v>100</v>
      </c>
      <c r="V952" s="202">
        <v>100</v>
      </c>
      <c r="X952" s="242"/>
      <c r="Z952" s="239">
        <f t="shared" si="186"/>
        <v>1</v>
      </c>
      <c r="AA952" s="253" t="s">
        <v>4179</v>
      </c>
      <c r="AB952" s="265">
        <f t="shared" si="189"/>
        <v>0</v>
      </c>
      <c r="AC952" s="254" t="s">
        <v>4194</v>
      </c>
      <c r="AD952" s="254" t="s">
        <v>4181</v>
      </c>
      <c r="AE952" s="254">
        <f t="shared" si="190"/>
        <v>0</v>
      </c>
      <c r="AF952" s="254" t="s">
        <v>4182</v>
      </c>
      <c r="AG952" s="254" t="s">
        <v>4183</v>
      </c>
      <c r="AH952" s="74" t="str">
        <f t="shared" si="191"/>
        <v>名称：&lt;br&gt;住所：&lt;br&gt;施設分類：&lt;br&gt;TEL：&lt;br&gt;：&lt;br&gt;：&lt;br&gt;：&lt;br&gt;</v>
      </c>
      <c r="AI952" s="255" t="s">
        <v>4184</v>
      </c>
      <c r="AJ952" s="253" t="str">
        <f t="shared" si="183"/>
        <v>FFFFFFFF</v>
      </c>
      <c r="AK952" s="253" t="s">
        <v>4185</v>
      </c>
      <c r="AL952" s="265">
        <f t="shared" si="184"/>
        <v>1</v>
      </c>
      <c r="AM952" s="253" t="s">
        <v>4186</v>
      </c>
      <c r="AN952" s="253" t="s">
        <v>4187</v>
      </c>
      <c r="AO952" s="254">
        <f t="shared" si="187"/>
        <v>0</v>
      </c>
      <c r="AP952" s="253" t="s">
        <v>4188</v>
      </c>
      <c r="AQ952" s="74">
        <f t="shared" si="192"/>
        <v>0</v>
      </c>
      <c r="AR952" s="254" t="s">
        <v>4189</v>
      </c>
      <c r="AS952" s="254" t="s">
        <v>4190</v>
      </c>
      <c r="AT952" s="265">
        <f t="shared" si="193"/>
        <v>0</v>
      </c>
      <c r="AU952" s="254" t="s">
        <v>4191</v>
      </c>
      <c r="AV952" s="265">
        <f t="shared" si="194"/>
        <v>0</v>
      </c>
      <c r="AW952" s="254" t="s">
        <v>4192</v>
      </c>
      <c r="AX952" s="254" t="s">
        <v>4193</v>
      </c>
      <c r="AY952" s="244" t="str">
        <f t="shared" si="188"/>
        <v/>
      </c>
    </row>
    <row r="953" spans="1:51">
      <c r="A953" s="198">
        <v>948</v>
      </c>
      <c r="B953" s="211"/>
      <c r="C953" s="4" t="str">
        <f t="shared" si="185"/>
        <v>名称：&lt;br&gt;住所：&lt;br&gt;施設分類：&lt;br&gt;TEL：&lt;br&gt;：&lt;br&gt;：&lt;br&gt;：&lt;br&gt;</v>
      </c>
      <c r="D953" s="211"/>
      <c r="E953" s="245"/>
      <c r="F953" s="202"/>
      <c r="G953" s="202"/>
      <c r="H953" s="202"/>
      <c r="I953" s="245"/>
      <c r="J953" s="245"/>
      <c r="K953" s="240"/>
      <c r="L953" s="240"/>
      <c r="M953" s="240"/>
      <c r="N953" s="240"/>
      <c r="O953" s="4"/>
      <c r="P953" s="246">
        <v>1</v>
      </c>
      <c r="Q953" s="246"/>
      <c r="R953" s="246" t="str">
        <f t="shared" si="182"/>
        <v>FFFFFFFF</v>
      </c>
      <c r="S953" s="202">
        <v>100</v>
      </c>
      <c r="T953" s="202">
        <v>100</v>
      </c>
      <c r="U953" s="202">
        <v>100</v>
      </c>
      <c r="V953" s="202">
        <v>100</v>
      </c>
      <c r="X953" s="242"/>
      <c r="Z953" s="239">
        <f t="shared" si="186"/>
        <v>1</v>
      </c>
      <c r="AA953" s="253" t="s">
        <v>4179</v>
      </c>
      <c r="AB953" s="265">
        <f t="shared" si="189"/>
        <v>0</v>
      </c>
      <c r="AC953" s="254" t="s">
        <v>4194</v>
      </c>
      <c r="AD953" s="254" t="s">
        <v>4181</v>
      </c>
      <c r="AE953" s="254">
        <f t="shared" si="190"/>
        <v>0</v>
      </c>
      <c r="AF953" s="254" t="s">
        <v>4182</v>
      </c>
      <c r="AG953" s="254" t="s">
        <v>4183</v>
      </c>
      <c r="AH953" s="74" t="str">
        <f t="shared" si="191"/>
        <v>名称：&lt;br&gt;住所：&lt;br&gt;施設分類：&lt;br&gt;TEL：&lt;br&gt;：&lt;br&gt;：&lt;br&gt;：&lt;br&gt;</v>
      </c>
      <c r="AI953" s="255" t="s">
        <v>4184</v>
      </c>
      <c r="AJ953" s="253" t="str">
        <f t="shared" si="183"/>
        <v>FFFFFFFF</v>
      </c>
      <c r="AK953" s="253" t="s">
        <v>4185</v>
      </c>
      <c r="AL953" s="265">
        <f t="shared" si="184"/>
        <v>1</v>
      </c>
      <c r="AM953" s="253" t="s">
        <v>4186</v>
      </c>
      <c r="AN953" s="253" t="s">
        <v>4187</v>
      </c>
      <c r="AO953" s="254">
        <f t="shared" si="187"/>
        <v>0</v>
      </c>
      <c r="AP953" s="253" t="s">
        <v>4188</v>
      </c>
      <c r="AQ953" s="74">
        <f t="shared" si="192"/>
        <v>0</v>
      </c>
      <c r="AR953" s="254" t="s">
        <v>4189</v>
      </c>
      <c r="AS953" s="254" t="s">
        <v>4190</v>
      </c>
      <c r="AT953" s="265">
        <f t="shared" si="193"/>
        <v>0</v>
      </c>
      <c r="AU953" s="254" t="s">
        <v>4191</v>
      </c>
      <c r="AV953" s="265">
        <f t="shared" si="194"/>
        <v>0</v>
      </c>
      <c r="AW953" s="254" t="s">
        <v>4192</v>
      </c>
      <c r="AX953" s="254" t="s">
        <v>4193</v>
      </c>
      <c r="AY953" s="244" t="str">
        <f t="shared" si="188"/>
        <v/>
      </c>
    </row>
    <row r="954" spans="1:51">
      <c r="A954" s="198">
        <v>949</v>
      </c>
      <c r="B954" s="211"/>
      <c r="C954" s="4" t="str">
        <f t="shared" si="185"/>
        <v>名称：&lt;br&gt;住所：&lt;br&gt;施設分類：&lt;br&gt;TEL：&lt;br&gt;：&lt;br&gt;：&lt;br&gt;：&lt;br&gt;</v>
      </c>
      <c r="D954" s="211"/>
      <c r="E954" s="245"/>
      <c r="F954" s="202"/>
      <c r="G954" s="202"/>
      <c r="H954" s="202"/>
      <c r="I954" s="245"/>
      <c r="J954" s="245"/>
      <c r="K954" s="240"/>
      <c r="L954" s="240"/>
      <c r="M954" s="240"/>
      <c r="N954" s="240"/>
      <c r="O954" s="4"/>
      <c r="P954" s="246">
        <v>1</v>
      </c>
      <c r="Q954" s="246"/>
      <c r="R954" s="246" t="str">
        <f t="shared" si="182"/>
        <v>FFFFFFFF</v>
      </c>
      <c r="S954" s="202">
        <v>100</v>
      </c>
      <c r="T954" s="202">
        <v>100</v>
      </c>
      <c r="U954" s="202">
        <v>100</v>
      </c>
      <c r="V954" s="202">
        <v>100</v>
      </c>
      <c r="X954" s="242"/>
      <c r="Z954" s="239">
        <f t="shared" si="186"/>
        <v>1</v>
      </c>
      <c r="AA954" s="253" t="s">
        <v>4179</v>
      </c>
      <c r="AB954" s="265">
        <f t="shared" si="189"/>
        <v>0</v>
      </c>
      <c r="AC954" s="254" t="s">
        <v>4194</v>
      </c>
      <c r="AD954" s="254" t="s">
        <v>4181</v>
      </c>
      <c r="AE954" s="254">
        <f t="shared" si="190"/>
        <v>0</v>
      </c>
      <c r="AF954" s="254" t="s">
        <v>4182</v>
      </c>
      <c r="AG954" s="254" t="s">
        <v>4183</v>
      </c>
      <c r="AH954" s="74" t="str">
        <f t="shared" si="191"/>
        <v>名称：&lt;br&gt;住所：&lt;br&gt;施設分類：&lt;br&gt;TEL：&lt;br&gt;：&lt;br&gt;：&lt;br&gt;：&lt;br&gt;</v>
      </c>
      <c r="AI954" s="255" t="s">
        <v>4184</v>
      </c>
      <c r="AJ954" s="253" t="str">
        <f t="shared" si="183"/>
        <v>FFFFFFFF</v>
      </c>
      <c r="AK954" s="253" t="s">
        <v>4185</v>
      </c>
      <c r="AL954" s="265">
        <f t="shared" si="184"/>
        <v>1</v>
      </c>
      <c r="AM954" s="253" t="s">
        <v>4186</v>
      </c>
      <c r="AN954" s="253" t="s">
        <v>4187</v>
      </c>
      <c r="AO954" s="254">
        <f t="shared" si="187"/>
        <v>0</v>
      </c>
      <c r="AP954" s="253" t="s">
        <v>4188</v>
      </c>
      <c r="AQ954" s="74">
        <f t="shared" si="192"/>
        <v>0</v>
      </c>
      <c r="AR954" s="254" t="s">
        <v>4189</v>
      </c>
      <c r="AS954" s="254" t="s">
        <v>4190</v>
      </c>
      <c r="AT954" s="265">
        <f t="shared" si="193"/>
        <v>0</v>
      </c>
      <c r="AU954" s="254" t="s">
        <v>4191</v>
      </c>
      <c r="AV954" s="265">
        <f t="shared" si="194"/>
        <v>0</v>
      </c>
      <c r="AW954" s="254" t="s">
        <v>4192</v>
      </c>
      <c r="AX954" s="254" t="s">
        <v>4193</v>
      </c>
      <c r="AY954" s="244" t="str">
        <f t="shared" si="188"/>
        <v/>
      </c>
    </row>
    <row r="955" spans="1:51">
      <c r="A955" s="198">
        <v>950</v>
      </c>
      <c r="B955" s="211"/>
      <c r="C955" s="4" t="str">
        <f t="shared" si="185"/>
        <v>名称：&lt;br&gt;住所：&lt;br&gt;施設分類：&lt;br&gt;TEL：&lt;br&gt;：&lt;br&gt;：&lt;br&gt;：&lt;br&gt;</v>
      </c>
      <c r="D955" s="211"/>
      <c r="E955" s="202"/>
      <c r="F955" s="202"/>
      <c r="G955" s="202"/>
      <c r="H955" s="202"/>
      <c r="I955" s="202"/>
      <c r="J955" s="202"/>
      <c r="K955" s="240"/>
      <c r="L955" s="240"/>
      <c r="M955" s="240"/>
      <c r="N955" s="240"/>
      <c r="O955" s="4"/>
      <c r="P955" s="246">
        <v>1</v>
      </c>
      <c r="Q955" s="246"/>
      <c r="R955" s="246" t="str">
        <f t="shared" si="182"/>
        <v>FFFFFFFF</v>
      </c>
      <c r="S955" s="202">
        <v>100</v>
      </c>
      <c r="T955" s="202">
        <v>100</v>
      </c>
      <c r="U955" s="202">
        <v>100</v>
      </c>
      <c r="V955" s="202">
        <v>100</v>
      </c>
      <c r="X955" s="242"/>
      <c r="Z955" s="239">
        <f t="shared" si="186"/>
        <v>1</v>
      </c>
      <c r="AA955" s="253" t="s">
        <v>4179</v>
      </c>
      <c r="AB955" s="265">
        <f t="shared" si="189"/>
        <v>0</v>
      </c>
      <c r="AC955" s="254" t="s">
        <v>4194</v>
      </c>
      <c r="AD955" s="254" t="s">
        <v>4181</v>
      </c>
      <c r="AE955" s="254">
        <f t="shared" si="190"/>
        <v>0</v>
      </c>
      <c r="AF955" s="254" t="s">
        <v>4182</v>
      </c>
      <c r="AG955" s="254" t="s">
        <v>4183</v>
      </c>
      <c r="AH955" s="74" t="str">
        <f t="shared" si="191"/>
        <v>名称：&lt;br&gt;住所：&lt;br&gt;施設分類：&lt;br&gt;TEL：&lt;br&gt;：&lt;br&gt;：&lt;br&gt;：&lt;br&gt;</v>
      </c>
      <c r="AI955" s="255" t="s">
        <v>4184</v>
      </c>
      <c r="AJ955" s="253" t="str">
        <f t="shared" si="183"/>
        <v>FFFFFFFF</v>
      </c>
      <c r="AK955" s="253" t="s">
        <v>4185</v>
      </c>
      <c r="AL955" s="265">
        <f t="shared" si="184"/>
        <v>1</v>
      </c>
      <c r="AM955" s="253" t="s">
        <v>4186</v>
      </c>
      <c r="AN955" s="253" t="s">
        <v>4187</v>
      </c>
      <c r="AO955" s="254">
        <f t="shared" si="187"/>
        <v>0</v>
      </c>
      <c r="AP955" s="253" t="s">
        <v>4188</v>
      </c>
      <c r="AQ955" s="74">
        <f t="shared" si="192"/>
        <v>0</v>
      </c>
      <c r="AR955" s="254" t="s">
        <v>4189</v>
      </c>
      <c r="AS955" s="254" t="s">
        <v>4190</v>
      </c>
      <c r="AT955" s="265">
        <f t="shared" si="193"/>
        <v>0</v>
      </c>
      <c r="AU955" s="254" t="s">
        <v>4191</v>
      </c>
      <c r="AV955" s="265">
        <f t="shared" si="194"/>
        <v>0</v>
      </c>
      <c r="AW955" s="254" t="s">
        <v>4192</v>
      </c>
      <c r="AX955" s="254" t="s">
        <v>4193</v>
      </c>
      <c r="AY955" s="244" t="str">
        <f t="shared" si="188"/>
        <v/>
      </c>
    </row>
    <row r="956" spans="1:51">
      <c r="A956" s="198">
        <v>951</v>
      </c>
      <c r="B956" s="211"/>
      <c r="C956" s="4" t="str">
        <f t="shared" si="185"/>
        <v>名称：&lt;br&gt;住所：&lt;br&gt;施設分類：&lt;br&gt;TEL：&lt;br&gt;：&lt;br&gt;：&lt;br&gt;：&lt;br&gt;</v>
      </c>
      <c r="D956" s="211"/>
      <c r="E956" s="202"/>
      <c r="F956" s="202"/>
      <c r="G956" s="202"/>
      <c r="H956" s="202"/>
      <c r="I956" s="202"/>
      <c r="J956" s="202"/>
      <c r="K956" s="240"/>
      <c r="L956" s="240"/>
      <c r="M956" s="240"/>
      <c r="N956" s="240"/>
      <c r="O956" s="4"/>
      <c r="P956" s="246">
        <v>1</v>
      </c>
      <c r="Q956" s="246"/>
      <c r="R956" s="246" t="str">
        <f t="shared" si="182"/>
        <v>FFFFFFFF</v>
      </c>
      <c r="S956" s="202">
        <v>100</v>
      </c>
      <c r="T956" s="202">
        <v>100</v>
      </c>
      <c r="U956" s="202">
        <v>100</v>
      </c>
      <c r="V956" s="202">
        <v>100</v>
      </c>
      <c r="X956" s="242"/>
      <c r="Z956" s="239">
        <f t="shared" si="186"/>
        <v>1</v>
      </c>
      <c r="AA956" s="253" t="s">
        <v>4179</v>
      </c>
      <c r="AB956" s="265">
        <f t="shared" si="189"/>
        <v>0</v>
      </c>
      <c r="AC956" s="254" t="s">
        <v>4194</v>
      </c>
      <c r="AD956" s="254" t="s">
        <v>4181</v>
      </c>
      <c r="AE956" s="254">
        <f t="shared" si="190"/>
        <v>0</v>
      </c>
      <c r="AF956" s="254" t="s">
        <v>4182</v>
      </c>
      <c r="AG956" s="254" t="s">
        <v>4183</v>
      </c>
      <c r="AH956" s="74" t="str">
        <f t="shared" si="191"/>
        <v>名称：&lt;br&gt;住所：&lt;br&gt;施設分類：&lt;br&gt;TEL：&lt;br&gt;：&lt;br&gt;：&lt;br&gt;：&lt;br&gt;</v>
      </c>
      <c r="AI956" s="255" t="s">
        <v>4184</v>
      </c>
      <c r="AJ956" s="253" t="str">
        <f t="shared" si="183"/>
        <v>FFFFFFFF</v>
      </c>
      <c r="AK956" s="253" t="s">
        <v>4185</v>
      </c>
      <c r="AL956" s="265">
        <f t="shared" si="184"/>
        <v>1</v>
      </c>
      <c r="AM956" s="253" t="s">
        <v>4186</v>
      </c>
      <c r="AN956" s="253" t="s">
        <v>4187</v>
      </c>
      <c r="AO956" s="254">
        <f t="shared" si="187"/>
        <v>0</v>
      </c>
      <c r="AP956" s="253" t="s">
        <v>4188</v>
      </c>
      <c r="AQ956" s="74">
        <f t="shared" si="192"/>
        <v>0</v>
      </c>
      <c r="AR956" s="254" t="s">
        <v>4189</v>
      </c>
      <c r="AS956" s="254" t="s">
        <v>4190</v>
      </c>
      <c r="AT956" s="265">
        <f t="shared" si="193"/>
        <v>0</v>
      </c>
      <c r="AU956" s="254" t="s">
        <v>4191</v>
      </c>
      <c r="AV956" s="265">
        <f t="shared" si="194"/>
        <v>0</v>
      </c>
      <c r="AW956" s="254" t="s">
        <v>4192</v>
      </c>
      <c r="AX956" s="254" t="s">
        <v>4193</v>
      </c>
      <c r="AY956" s="244" t="str">
        <f t="shared" si="188"/>
        <v/>
      </c>
    </row>
    <row r="957" spans="1:51">
      <c r="A957" s="198">
        <v>952</v>
      </c>
      <c r="B957" s="211"/>
      <c r="C957" s="4" t="str">
        <f t="shared" si="185"/>
        <v>名称：&lt;br&gt;住所：&lt;br&gt;施設分類：&lt;br&gt;TEL：&lt;br&gt;：&lt;br&gt;：&lt;br&gt;：&lt;br&gt;</v>
      </c>
      <c r="D957" s="211"/>
      <c r="E957" s="245"/>
      <c r="F957" s="202"/>
      <c r="G957" s="202"/>
      <c r="H957" s="202"/>
      <c r="I957" s="245"/>
      <c r="J957" s="245"/>
      <c r="K957" s="240"/>
      <c r="L957" s="240"/>
      <c r="M957" s="240"/>
      <c r="N957" s="240"/>
      <c r="O957" s="4"/>
      <c r="P957" s="246">
        <v>1</v>
      </c>
      <c r="Q957" s="246"/>
      <c r="R957" s="246" t="str">
        <f t="shared" si="182"/>
        <v>FFFFFFFF</v>
      </c>
      <c r="S957" s="202">
        <v>100</v>
      </c>
      <c r="T957" s="202">
        <v>100</v>
      </c>
      <c r="U957" s="202">
        <v>100</v>
      </c>
      <c r="V957" s="202">
        <v>100</v>
      </c>
      <c r="X957" s="242"/>
      <c r="Z957" s="239">
        <f t="shared" si="186"/>
        <v>1</v>
      </c>
      <c r="AA957" s="253" t="s">
        <v>4179</v>
      </c>
      <c r="AB957" s="265">
        <f t="shared" si="189"/>
        <v>0</v>
      </c>
      <c r="AC957" s="254" t="s">
        <v>4194</v>
      </c>
      <c r="AD957" s="254" t="s">
        <v>4181</v>
      </c>
      <c r="AE957" s="254">
        <f t="shared" si="190"/>
        <v>0</v>
      </c>
      <c r="AF957" s="254" t="s">
        <v>4182</v>
      </c>
      <c r="AG957" s="254" t="s">
        <v>4183</v>
      </c>
      <c r="AH957" s="74" t="str">
        <f t="shared" si="191"/>
        <v>名称：&lt;br&gt;住所：&lt;br&gt;施設分類：&lt;br&gt;TEL：&lt;br&gt;：&lt;br&gt;：&lt;br&gt;：&lt;br&gt;</v>
      </c>
      <c r="AI957" s="255" t="s">
        <v>4184</v>
      </c>
      <c r="AJ957" s="253" t="str">
        <f t="shared" si="183"/>
        <v>FFFFFFFF</v>
      </c>
      <c r="AK957" s="253" t="s">
        <v>4185</v>
      </c>
      <c r="AL957" s="265">
        <f t="shared" si="184"/>
        <v>1</v>
      </c>
      <c r="AM957" s="253" t="s">
        <v>4186</v>
      </c>
      <c r="AN957" s="253" t="s">
        <v>4187</v>
      </c>
      <c r="AO957" s="254">
        <f t="shared" si="187"/>
        <v>0</v>
      </c>
      <c r="AP957" s="253" t="s">
        <v>4188</v>
      </c>
      <c r="AQ957" s="74">
        <f t="shared" si="192"/>
        <v>0</v>
      </c>
      <c r="AR957" s="254" t="s">
        <v>4189</v>
      </c>
      <c r="AS957" s="254" t="s">
        <v>4190</v>
      </c>
      <c r="AT957" s="265">
        <f t="shared" si="193"/>
        <v>0</v>
      </c>
      <c r="AU957" s="254" t="s">
        <v>4191</v>
      </c>
      <c r="AV957" s="265">
        <f t="shared" si="194"/>
        <v>0</v>
      </c>
      <c r="AW957" s="254" t="s">
        <v>4192</v>
      </c>
      <c r="AX957" s="254" t="s">
        <v>4193</v>
      </c>
      <c r="AY957" s="244" t="str">
        <f t="shared" si="188"/>
        <v/>
      </c>
    </row>
    <row r="958" spans="1:51">
      <c r="A958" s="198">
        <v>953</v>
      </c>
      <c r="B958" s="211"/>
      <c r="C958" s="4" t="str">
        <f t="shared" si="185"/>
        <v>名称：&lt;br&gt;住所：&lt;br&gt;施設分類：&lt;br&gt;TEL：&lt;br&gt;：&lt;br&gt;：&lt;br&gt;：&lt;br&gt;</v>
      </c>
      <c r="D958" s="211"/>
      <c r="E958" s="245"/>
      <c r="F958" s="202"/>
      <c r="G958" s="202"/>
      <c r="H958" s="202"/>
      <c r="I958" s="245"/>
      <c r="J958" s="245"/>
      <c r="K958" s="240"/>
      <c r="L958" s="240"/>
      <c r="M958" s="240"/>
      <c r="N958" s="240"/>
      <c r="O958" s="4"/>
      <c r="P958" s="246">
        <v>1</v>
      </c>
      <c r="Q958" s="246"/>
      <c r="R958" s="246" t="str">
        <f t="shared" si="182"/>
        <v>FFFFFFFF</v>
      </c>
      <c r="S958" s="202">
        <v>100</v>
      </c>
      <c r="T958" s="202">
        <v>100</v>
      </c>
      <c r="U958" s="202">
        <v>100</v>
      </c>
      <c r="V958" s="202">
        <v>100</v>
      </c>
      <c r="X958" s="242"/>
      <c r="Z958" s="239">
        <f t="shared" si="186"/>
        <v>1</v>
      </c>
      <c r="AA958" s="253" t="s">
        <v>4179</v>
      </c>
      <c r="AB958" s="265">
        <f t="shared" si="189"/>
        <v>0</v>
      </c>
      <c r="AC958" s="254" t="s">
        <v>4194</v>
      </c>
      <c r="AD958" s="254" t="s">
        <v>4181</v>
      </c>
      <c r="AE958" s="254">
        <f t="shared" si="190"/>
        <v>0</v>
      </c>
      <c r="AF958" s="254" t="s">
        <v>4182</v>
      </c>
      <c r="AG958" s="254" t="s">
        <v>4183</v>
      </c>
      <c r="AH958" s="74" t="str">
        <f t="shared" si="191"/>
        <v>名称：&lt;br&gt;住所：&lt;br&gt;施設分類：&lt;br&gt;TEL：&lt;br&gt;：&lt;br&gt;：&lt;br&gt;：&lt;br&gt;</v>
      </c>
      <c r="AI958" s="255" t="s">
        <v>4184</v>
      </c>
      <c r="AJ958" s="253" t="str">
        <f t="shared" si="183"/>
        <v>FFFFFFFF</v>
      </c>
      <c r="AK958" s="253" t="s">
        <v>4185</v>
      </c>
      <c r="AL958" s="265">
        <f t="shared" si="184"/>
        <v>1</v>
      </c>
      <c r="AM958" s="253" t="s">
        <v>4186</v>
      </c>
      <c r="AN958" s="253" t="s">
        <v>4187</v>
      </c>
      <c r="AO958" s="254">
        <f t="shared" si="187"/>
        <v>0</v>
      </c>
      <c r="AP958" s="253" t="s">
        <v>4188</v>
      </c>
      <c r="AQ958" s="74">
        <f t="shared" si="192"/>
        <v>0</v>
      </c>
      <c r="AR958" s="254" t="s">
        <v>4189</v>
      </c>
      <c r="AS958" s="254" t="s">
        <v>4190</v>
      </c>
      <c r="AT958" s="265">
        <f t="shared" si="193"/>
        <v>0</v>
      </c>
      <c r="AU958" s="254" t="s">
        <v>4191</v>
      </c>
      <c r="AV958" s="265">
        <f t="shared" si="194"/>
        <v>0</v>
      </c>
      <c r="AW958" s="254" t="s">
        <v>4192</v>
      </c>
      <c r="AX958" s="254" t="s">
        <v>4193</v>
      </c>
      <c r="AY958" s="244" t="str">
        <f t="shared" si="188"/>
        <v/>
      </c>
    </row>
    <row r="959" spans="1:51">
      <c r="A959" s="198">
        <v>954</v>
      </c>
      <c r="B959" s="211"/>
      <c r="C959" s="4" t="str">
        <f t="shared" si="185"/>
        <v>名称：&lt;br&gt;住所：&lt;br&gt;施設分類：&lt;br&gt;TEL：&lt;br&gt;：&lt;br&gt;：&lt;br&gt;：&lt;br&gt;</v>
      </c>
      <c r="D959" s="211"/>
      <c r="E959" s="202"/>
      <c r="F959" s="202"/>
      <c r="G959" s="202"/>
      <c r="H959" s="202"/>
      <c r="I959" s="202"/>
      <c r="J959" s="202"/>
      <c r="K959" s="240"/>
      <c r="L959" s="240"/>
      <c r="M959" s="240"/>
      <c r="N959" s="240"/>
      <c r="O959" s="4"/>
      <c r="P959" s="246">
        <v>1</v>
      </c>
      <c r="Q959" s="246"/>
      <c r="R959" s="246" t="str">
        <f t="shared" si="182"/>
        <v>FFFFFFFF</v>
      </c>
      <c r="S959" s="202">
        <v>100</v>
      </c>
      <c r="T959" s="202">
        <v>100</v>
      </c>
      <c r="U959" s="202">
        <v>100</v>
      </c>
      <c r="V959" s="202">
        <v>100</v>
      </c>
      <c r="X959" s="242"/>
      <c r="Z959" s="239">
        <f t="shared" si="186"/>
        <v>1</v>
      </c>
      <c r="AA959" s="253" t="s">
        <v>4179</v>
      </c>
      <c r="AB959" s="265">
        <f t="shared" si="189"/>
        <v>0</v>
      </c>
      <c r="AC959" s="254" t="s">
        <v>4194</v>
      </c>
      <c r="AD959" s="254" t="s">
        <v>4181</v>
      </c>
      <c r="AE959" s="254">
        <f t="shared" si="190"/>
        <v>0</v>
      </c>
      <c r="AF959" s="254" t="s">
        <v>4182</v>
      </c>
      <c r="AG959" s="254" t="s">
        <v>4183</v>
      </c>
      <c r="AH959" s="74" t="str">
        <f t="shared" si="191"/>
        <v>名称：&lt;br&gt;住所：&lt;br&gt;施設分類：&lt;br&gt;TEL：&lt;br&gt;：&lt;br&gt;：&lt;br&gt;：&lt;br&gt;</v>
      </c>
      <c r="AI959" s="255" t="s">
        <v>4184</v>
      </c>
      <c r="AJ959" s="253" t="str">
        <f t="shared" si="183"/>
        <v>FFFFFFFF</v>
      </c>
      <c r="AK959" s="253" t="s">
        <v>4185</v>
      </c>
      <c r="AL959" s="265">
        <f t="shared" si="184"/>
        <v>1</v>
      </c>
      <c r="AM959" s="253" t="s">
        <v>4186</v>
      </c>
      <c r="AN959" s="253" t="s">
        <v>4187</v>
      </c>
      <c r="AO959" s="254">
        <f t="shared" si="187"/>
        <v>0</v>
      </c>
      <c r="AP959" s="253" t="s">
        <v>4188</v>
      </c>
      <c r="AQ959" s="74">
        <f t="shared" si="192"/>
        <v>0</v>
      </c>
      <c r="AR959" s="254" t="s">
        <v>4189</v>
      </c>
      <c r="AS959" s="254" t="s">
        <v>4190</v>
      </c>
      <c r="AT959" s="265">
        <f t="shared" si="193"/>
        <v>0</v>
      </c>
      <c r="AU959" s="254" t="s">
        <v>4191</v>
      </c>
      <c r="AV959" s="265">
        <f t="shared" si="194"/>
        <v>0</v>
      </c>
      <c r="AW959" s="254" t="s">
        <v>4192</v>
      </c>
      <c r="AX959" s="254" t="s">
        <v>4193</v>
      </c>
      <c r="AY959" s="244" t="str">
        <f t="shared" si="188"/>
        <v/>
      </c>
    </row>
    <row r="960" spans="1:51">
      <c r="A960" s="198">
        <v>955</v>
      </c>
      <c r="B960" s="211"/>
      <c r="C960" s="4" t="str">
        <f t="shared" si="185"/>
        <v>名称：&lt;br&gt;住所：&lt;br&gt;施設分類：&lt;br&gt;TEL：&lt;br&gt;：&lt;br&gt;：&lt;br&gt;：&lt;br&gt;</v>
      </c>
      <c r="D960" s="211"/>
      <c r="E960" s="202"/>
      <c r="F960" s="202"/>
      <c r="G960" s="202"/>
      <c r="H960" s="202"/>
      <c r="I960" s="202"/>
      <c r="J960" s="202"/>
      <c r="K960" s="240"/>
      <c r="L960" s="240"/>
      <c r="M960" s="240"/>
      <c r="N960" s="240"/>
      <c r="O960" s="4"/>
      <c r="P960" s="246">
        <v>1</v>
      </c>
      <c r="Q960" s="246"/>
      <c r="R960" s="246" t="str">
        <f t="shared" si="182"/>
        <v>FFFFFFFF</v>
      </c>
      <c r="S960" s="202">
        <v>100</v>
      </c>
      <c r="T960" s="202">
        <v>100</v>
      </c>
      <c r="U960" s="202">
        <v>100</v>
      </c>
      <c r="V960" s="202">
        <v>100</v>
      </c>
      <c r="X960" s="242"/>
      <c r="Z960" s="239">
        <f t="shared" si="186"/>
        <v>1</v>
      </c>
      <c r="AA960" s="253" t="s">
        <v>4179</v>
      </c>
      <c r="AB960" s="265">
        <f t="shared" si="189"/>
        <v>0</v>
      </c>
      <c r="AC960" s="254" t="s">
        <v>4194</v>
      </c>
      <c r="AD960" s="254" t="s">
        <v>4181</v>
      </c>
      <c r="AE960" s="254">
        <f t="shared" si="190"/>
        <v>0</v>
      </c>
      <c r="AF960" s="254" t="s">
        <v>4182</v>
      </c>
      <c r="AG960" s="254" t="s">
        <v>4183</v>
      </c>
      <c r="AH960" s="74" t="str">
        <f t="shared" si="191"/>
        <v>名称：&lt;br&gt;住所：&lt;br&gt;施設分類：&lt;br&gt;TEL：&lt;br&gt;：&lt;br&gt;：&lt;br&gt;：&lt;br&gt;</v>
      </c>
      <c r="AI960" s="255" t="s">
        <v>4184</v>
      </c>
      <c r="AJ960" s="253" t="str">
        <f t="shared" si="183"/>
        <v>FFFFFFFF</v>
      </c>
      <c r="AK960" s="253" t="s">
        <v>4185</v>
      </c>
      <c r="AL960" s="265">
        <f t="shared" si="184"/>
        <v>1</v>
      </c>
      <c r="AM960" s="253" t="s">
        <v>4186</v>
      </c>
      <c r="AN960" s="253" t="s">
        <v>4187</v>
      </c>
      <c r="AO960" s="254">
        <f t="shared" si="187"/>
        <v>0</v>
      </c>
      <c r="AP960" s="253" t="s">
        <v>4188</v>
      </c>
      <c r="AQ960" s="74">
        <f t="shared" si="192"/>
        <v>0</v>
      </c>
      <c r="AR960" s="254" t="s">
        <v>4189</v>
      </c>
      <c r="AS960" s="254" t="s">
        <v>4190</v>
      </c>
      <c r="AT960" s="265">
        <f t="shared" si="193"/>
        <v>0</v>
      </c>
      <c r="AU960" s="254" t="s">
        <v>4191</v>
      </c>
      <c r="AV960" s="265">
        <f t="shared" si="194"/>
        <v>0</v>
      </c>
      <c r="AW960" s="254" t="s">
        <v>4192</v>
      </c>
      <c r="AX960" s="254" t="s">
        <v>4193</v>
      </c>
      <c r="AY960" s="244" t="str">
        <f t="shared" si="188"/>
        <v/>
      </c>
    </row>
    <row r="961" spans="1:51">
      <c r="A961" s="198">
        <v>956</v>
      </c>
      <c r="B961" s="211"/>
      <c r="C961" s="4" t="str">
        <f t="shared" si="185"/>
        <v>名称：&lt;br&gt;住所：&lt;br&gt;施設分類：&lt;br&gt;TEL：&lt;br&gt;：&lt;br&gt;：&lt;br&gt;：&lt;br&gt;</v>
      </c>
      <c r="D961" s="211"/>
      <c r="E961" s="202"/>
      <c r="F961" s="202"/>
      <c r="G961" s="202"/>
      <c r="H961" s="202"/>
      <c r="I961" s="202"/>
      <c r="J961" s="202"/>
      <c r="K961" s="240"/>
      <c r="L961" s="240"/>
      <c r="M961" s="240"/>
      <c r="N961" s="240"/>
      <c r="O961" s="4"/>
      <c r="P961" s="246">
        <v>1</v>
      </c>
      <c r="Q961" s="246"/>
      <c r="R961" s="246" t="str">
        <f t="shared" si="182"/>
        <v>FFFFFFFF</v>
      </c>
      <c r="S961" s="202">
        <v>100</v>
      </c>
      <c r="T961" s="202">
        <v>100</v>
      </c>
      <c r="U961" s="202">
        <v>100</v>
      </c>
      <c r="V961" s="202">
        <v>100</v>
      </c>
      <c r="X961" s="242"/>
      <c r="Z961" s="239">
        <f t="shared" si="186"/>
        <v>1</v>
      </c>
      <c r="AA961" s="253" t="s">
        <v>4179</v>
      </c>
      <c r="AB961" s="265">
        <f t="shared" si="189"/>
        <v>0</v>
      </c>
      <c r="AC961" s="254" t="s">
        <v>4194</v>
      </c>
      <c r="AD961" s="254" t="s">
        <v>4181</v>
      </c>
      <c r="AE961" s="254">
        <f t="shared" si="190"/>
        <v>0</v>
      </c>
      <c r="AF961" s="254" t="s">
        <v>4182</v>
      </c>
      <c r="AG961" s="254" t="s">
        <v>4183</v>
      </c>
      <c r="AH961" s="74" t="str">
        <f t="shared" si="191"/>
        <v>名称：&lt;br&gt;住所：&lt;br&gt;施設分類：&lt;br&gt;TEL：&lt;br&gt;：&lt;br&gt;：&lt;br&gt;：&lt;br&gt;</v>
      </c>
      <c r="AI961" s="255" t="s">
        <v>4184</v>
      </c>
      <c r="AJ961" s="253" t="str">
        <f t="shared" si="183"/>
        <v>FFFFFFFF</v>
      </c>
      <c r="AK961" s="253" t="s">
        <v>4185</v>
      </c>
      <c r="AL961" s="265">
        <f t="shared" si="184"/>
        <v>1</v>
      </c>
      <c r="AM961" s="253" t="s">
        <v>4186</v>
      </c>
      <c r="AN961" s="253" t="s">
        <v>4187</v>
      </c>
      <c r="AO961" s="254">
        <f t="shared" si="187"/>
        <v>0</v>
      </c>
      <c r="AP961" s="253" t="s">
        <v>4188</v>
      </c>
      <c r="AQ961" s="74">
        <f t="shared" si="192"/>
        <v>0</v>
      </c>
      <c r="AR961" s="254" t="s">
        <v>4189</v>
      </c>
      <c r="AS961" s="254" t="s">
        <v>4190</v>
      </c>
      <c r="AT961" s="265">
        <f t="shared" si="193"/>
        <v>0</v>
      </c>
      <c r="AU961" s="254" t="s">
        <v>4191</v>
      </c>
      <c r="AV961" s="265">
        <f t="shared" si="194"/>
        <v>0</v>
      </c>
      <c r="AW961" s="254" t="s">
        <v>4192</v>
      </c>
      <c r="AX961" s="254" t="s">
        <v>4193</v>
      </c>
      <c r="AY961" s="244" t="str">
        <f t="shared" si="188"/>
        <v/>
      </c>
    </row>
    <row r="962" spans="1:51">
      <c r="A962" s="198">
        <v>957</v>
      </c>
      <c r="B962" s="211"/>
      <c r="C962" s="4" t="str">
        <f t="shared" si="185"/>
        <v>名称：&lt;br&gt;住所：&lt;br&gt;施設分類：&lt;br&gt;TEL：&lt;br&gt;：&lt;br&gt;：&lt;br&gt;：&lt;br&gt;</v>
      </c>
      <c r="D962" s="211"/>
      <c r="E962" s="245"/>
      <c r="F962" s="202"/>
      <c r="G962" s="202"/>
      <c r="H962" s="202"/>
      <c r="I962" s="245"/>
      <c r="J962" s="245"/>
      <c r="K962" s="240"/>
      <c r="L962" s="240"/>
      <c r="M962" s="240"/>
      <c r="N962" s="240"/>
      <c r="O962" s="4"/>
      <c r="P962" s="246">
        <v>1</v>
      </c>
      <c r="Q962" s="246"/>
      <c r="R962" s="246" t="str">
        <f t="shared" si="182"/>
        <v>FFFFFFFF</v>
      </c>
      <c r="S962" s="202">
        <v>100</v>
      </c>
      <c r="T962" s="202">
        <v>100</v>
      </c>
      <c r="U962" s="202">
        <v>100</v>
      </c>
      <c r="V962" s="202">
        <v>100</v>
      </c>
      <c r="X962" s="242"/>
      <c r="Z962" s="239">
        <f t="shared" si="186"/>
        <v>1</v>
      </c>
      <c r="AA962" s="253" t="s">
        <v>4179</v>
      </c>
      <c r="AB962" s="265">
        <f t="shared" si="189"/>
        <v>0</v>
      </c>
      <c r="AC962" s="254" t="s">
        <v>4194</v>
      </c>
      <c r="AD962" s="254" t="s">
        <v>4181</v>
      </c>
      <c r="AE962" s="254">
        <f t="shared" si="190"/>
        <v>0</v>
      </c>
      <c r="AF962" s="254" t="s">
        <v>4182</v>
      </c>
      <c r="AG962" s="254" t="s">
        <v>4183</v>
      </c>
      <c r="AH962" s="74" t="str">
        <f t="shared" si="191"/>
        <v>名称：&lt;br&gt;住所：&lt;br&gt;施設分類：&lt;br&gt;TEL：&lt;br&gt;：&lt;br&gt;：&lt;br&gt;：&lt;br&gt;</v>
      </c>
      <c r="AI962" s="255" t="s">
        <v>4184</v>
      </c>
      <c r="AJ962" s="253" t="str">
        <f t="shared" si="183"/>
        <v>FFFFFFFF</v>
      </c>
      <c r="AK962" s="253" t="s">
        <v>4185</v>
      </c>
      <c r="AL962" s="265">
        <f t="shared" si="184"/>
        <v>1</v>
      </c>
      <c r="AM962" s="253" t="s">
        <v>4186</v>
      </c>
      <c r="AN962" s="253" t="s">
        <v>4187</v>
      </c>
      <c r="AO962" s="254">
        <f t="shared" si="187"/>
        <v>0</v>
      </c>
      <c r="AP962" s="253" t="s">
        <v>4188</v>
      </c>
      <c r="AQ962" s="74">
        <f t="shared" si="192"/>
        <v>0</v>
      </c>
      <c r="AR962" s="254" t="s">
        <v>4189</v>
      </c>
      <c r="AS962" s="254" t="s">
        <v>4190</v>
      </c>
      <c r="AT962" s="265">
        <f t="shared" si="193"/>
        <v>0</v>
      </c>
      <c r="AU962" s="254" t="s">
        <v>4191</v>
      </c>
      <c r="AV962" s="265">
        <f t="shared" si="194"/>
        <v>0</v>
      </c>
      <c r="AW962" s="254" t="s">
        <v>4192</v>
      </c>
      <c r="AX962" s="254" t="s">
        <v>4193</v>
      </c>
      <c r="AY962" s="244" t="str">
        <f t="shared" si="188"/>
        <v/>
      </c>
    </row>
    <row r="963" spans="1:51">
      <c r="A963" s="198">
        <v>958</v>
      </c>
      <c r="B963" s="211"/>
      <c r="C963" s="4" t="str">
        <f t="shared" si="185"/>
        <v>名称：&lt;br&gt;住所：&lt;br&gt;施設分類：&lt;br&gt;TEL：&lt;br&gt;：&lt;br&gt;：&lt;br&gt;：&lt;br&gt;</v>
      </c>
      <c r="D963" s="211"/>
      <c r="E963" s="245"/>
      <c r="F963" s="202"/>
      <c r="G963" s="202"/>
      <c r="H963" s="202"/>
      <c r="I963" s="245"/>
      <c r="J963" s="245"/>
      <c r="K963" s="240"/>
      <c r="L963" s="240"/>
      <c r="M963" s="240"/>
      <c r="N963" s="240"/>
      <c r="O963" s="4"/>
      <c r="P963" s="246">
        <v>1</v>
      </c>
      <c r="Q963" s="246"/>
      <c r="R963" s="246" t="str">
        <f t="shared" si="182"/>
        <v>FFFFFFFF</v>
      </c>
      <c r="S963" s="202">
        <v>100</v>
      </c>
      <c r="T963" s="202">
        <v>100</v>
      </c>
      <c r="U963" s="202">
        <v>100</v>
      </c>
      <c r="V963" s="202">
        <v>100</v>
      </c>
      <c r="X963" s="242"/>
      <c r="Z963" s="239">
        <f t="shared" si="186"/>
        <v>1</v>
      </c>
      <c r="AA963" s="253" t="s">
        <v>4179</v>
      </c>
      <c r="AB963" s="265">
        <f t="shared" si="189"/>
        <v>0</v>
      </c>
      <c r="AC963" s="254" t="s">
        <v>4194</v>
      </c>
      <c r="AD963" s="254" t="s">
        <v>4181</v>
      </c>
      <c r="AE963" s="254">
        <f t="shared" si="190"/>
        <v>0</v>
      </c>
      <c r="AF963" s="254" t="s">
        <v>4182</v>
      </c>
      <c r="AG963" s="254" t="s">
        <v>4183</v>
      </c>
      <c r="AH963" s="74" t="str">
        <f t="shared" si="191"/>
        <v>名称：&lt;br&gt;住所：&lt;br&gt;施設分類：&lt;br&gt;TEL：&lt;br&gt;：&lt;br&gt;：&lt;br&gt;：&lt;br&gt;</v>
      </c>
      <c r="AI963" s="255" t="s">
        <v>4184</v>
      </c>
      <c r="AJ963" s="253" t="str">
        <f t="shared" si="183"/>
        <v>FFFFFFFF</v>
      </c>
      <c r="AK963" s="253" t="s">
        <v>4185</v>
      </c>
      <c r="AL963" s="265">
        <f t="shared" si="184"/>
        <v>1</v>
      </c>
      <c r="AM963" s="253" t="s">
        <v>4186</v>
      </c>
      <c r="AN963" s="253" t="s">
        <v>4187</v>
      </c>
      <c r="AO963" s="254">
        <f t="shared" si="187"/>
        <v>0</v>
      </c>
      <c r="AP963" s="253" t="s">
        <v>4188</v>
      </c>
      <c r="AQ963" s="74">
        <f t="shared" si="192"/>
        <v>0</v>
      </c>
      <c r="AR963" s="254" t="s">
        <v>4189</v>
      </c>
      <c r="AS963" s="254" t="s">
        <v>4190</v>
      </c>
      <c r="AT963" s="265">
        <f t="shared" si="193"/>
        <v>0</v>
      </c>
      <c r="AU963" s="254" t="s">
        <v>4191</v>
      </c>
      <c r="AV963" s="265">
        <f t="shared" si="194"/>
        <v>0</v>
      </c>
      <c r="AW963" s="254" t="s">
        <v>4192</v>
      </c>
      <c r="AX963" s="254" t="s">
        <v>4193</v>
      </c>
      <c r="AY963" s="244" t="str">
        <f t="shared" si="188"/>
        <v/>
      </c>
    </row>
    <row r="964" spans="1:51">
      <c r="A964" s="198">
        <v>959</v>
      </c>
      <c r="B964" s="211"/>
      <c r="C964" s="4" t="str">
        <f t="shared" si="185"/>
        <v>名称：&lt;br&gt;住所：&lt;br&gt;施設分類：&lt;br&gt;TEL：&lt;br&gt;：&lt;br&gt;：&lt;br&gt;：&lt;br&gt;</v>
      </c>
      <c r="D964" s="211"/>
      <c r="E964" s="245"/>
      <c r="F964" s="202"/>
      <c r="G964" s="202"/>
      <c r="H964" s="202"/>
      <c r="I964" s="245"/>
      <c r="J964" s="245"/>
      <c r="K964" s="240"/>
      <c r="L964" s="240"/>
      <c r="M964" s="240"/>
      <c r="N964" s="240"/>
      <c r="O964" s="4"/>
      <c r="P964" s="246">
        <v>1</v>
      </c>
      <c r="Q964" s="246"/>
      <c r="R964" s="246" t="str">
        <f t="shared" si="182"/>
        <v>FFFFFFFF</v>
      </c>
      <c r="S964" s="202">
        <v>100</v>
      </c>
      <c r="T964" s="202">
        <v>100</v>
      </c>
      <c r="U964" s="202">
        <v>100</v>
      </c>
      <c r="V964" s="202">
        <v>100</v>
      </c>
      <c r="X964" s="242"/>
      <c r="Z964" s="239">
        <f t="shared" si="186"/>
        <v>1</v>
      </c>
      <c r="AA964" s="253" t="s">
        <v>4179</v>
      </c>
      <c r="AB964" s="265">
        <f t="shared" si="189"/>
        <v>0</v>
      </c>
      <c r="AC964" s="254" t="s">
        <v>4194</v>
      </c>
      <c r="AD964" s="254" t="s">
        <v>4181</v>
      </c>
      <c r="AE964" s="254">
        <f t="shared" si="190"/>
        <v>0</v>
      </c>
      <c r="AF964" s="254" t="s">
        <v>4182</v>
      </c>
      <c r="AG964" s="254" t="s">
        <v>4183</v>
      </c>
      <c r="AH964" s="74" t="str">
        <f t="shared" si="191"/>
        <v>名称：&lt;br&gt;住所：&lt;br&gt;施設分類：&lt;br&gt;TEL：&lt;br&gt;：&lt;br&gt;：&lt;br&gt;：&lt;br&gt;</v>
      </c>
      <c r="AI964" s="255" t="s">
        <v>4184</v>
      </c>
      <c r="AJ964" s="253" t="str">
        <f t="shared" si="183"/>
        <v>FFFFFFFF</v>
      </c>
      <c r="AK964" s="253" t="s">
        <v>4185</v>
      </c>
      <c r="AL964" s="265">
        <f t="shared" si="184"/>
        <v>1</v>
      </c>
      <c r="AM964" s="253" t="s">
        <v>4186</v>
      </c>
      <c r="AN964" s="253" t="s">
        <v>4187</v>
      </c>
      <c r="AO964" s="254">
        <f t="shared" si="187"/>
        <v>0</v>
      </c>
      <c r="AP964" s="253" t="s">
        <v>4188</v>
      </c>
      <c r="AQ964" s="74">
        <f t="shared" si="192"/>
        <v>0</v>
      </c>
      <c r="AR964" s="254" t="s">
        <v>4189</v>
      </c>
      <c r="AS964" s="254" t="s">
        <v>4190</v>
      </c>
      <c r="AT964" s="265">
        <f t="shared" si="193"/>
        <v>0</v>
      </c>
      <c r="AU964" s="254" t="s">
        <v>4191</v>
      </c>
      <c r="AV964" s="265">
        <f t="shared" si="194"/>
        <v>0</v>
      </c>
      <c r="AW964" s="254" t="s">
        <v>4192</v>
      </c>
      <c r="AX964" s="254" t="s">
        <v>4193</v>
      </c>
      <c r="AY964" s="244" t="str">
        <f t="shared" si="188"/>
        <v/>
      </c>
    </row>
    <row r="965" spans="1:51">
      <c r="A965" s="198">
        <v>960</v>
      </c>
      <c r="B965" s="211"/>
      <c r="C965" s="4" t="str">
        <f t="shared" si="185"/>
        <v>名称：&lt;br&gt;住所：&lt;br&gt;施設分類：&lt;br&gt;TEL：&lt;br&gt;：&lt;br&gt;：&lt;br&gt;：&lt;br&gt;</v>
      </c>
      <c r="D965" s="211"/>
      <c r="E965" s="202"/>
      <c r="F965" s="202"/>
      <c r="G965" s="202"/>
      <c r="H965" s="202"/>
      <c r="I965" s="202"/>
      <c r="J965" s="202"/>
      <c r="K965" s="240"/>
      <c r="L965" s="240"/>
      <c r="M965" s="240"/>
      <c r="N965" s="240"/>
      <c r="O965" s="4"/>
      <c r="P965" s="246">
        <v>1</v>
      </c>
      <c r="Q965" s="246"/>
      <c r="R965" s="246" t="str">
        <f t="shared" si="182"/>
        <v>FFFFFFFF</v>
      </c>
      <c r="S965" s="202">
        <v>100</v>
      </c>
      <c r="T965" s="202">
        <v>100</v>
      </c>
      <c r="U965" s="202">
        <v>100</v>
      </c>
      <c r="V965" s="202">
        <v>100</v>
      </c>
      <c r="X965" s="242"/>
      <c r="Z965" s="239">
        <f t="shared" si="186"/>
        <v>1</v>
      </c>
      <c r="AA965" s="253" t="s">
        <v>4179</v>
      </c>
      <c r="AB965" s="265">
        <f t="shared" si="189"/>
        <v>0</v>
      </c>
      <c r="AC965" s="254" t="s">
        <v>4194</v>
      </c>
      <c r="AD965" s="254" t="s">
        <v>4181</v>
      </c>
      <c r="AE965" s="254">
        <f t="shared" si="190"/>
        <v>0</v>
      </c>
      <c r="AF965" s="254" t="s">
        <v>4182</v>
      </c>
      <c r="AG965" s="254" t="s">
        <v>4183</v>
      </c>
      <c r="AH965" s="74" t="str">
        <f t="shared" si="191"/>
        <v>名称：&lt;br&gt;住所：&lt;br&gt;施設分類：&lt;br&gt;TEL：&lt;br&gt;：&lt;br&gt;：&lt;br&gt;：&lt;br&gt;</v>
      </c>
      <c r="AI965" s="255" t="s">
        <v>4184</v>
      </c>
      <c r="AJ965" s="253" t="str">
        <f t="shared" si="183"/>
        <v>FFFFFFFF</v>
      </c>
      <c r="AK965" s="253" t="s">
        <v>4185</v>
      </c>
      <c r="AL965" s="265">
        <f t="shared" si="184"/>
        <v>1</v>
      </c>
      <c r="AM965" s="253" t="s">
        <v>4186</v>
      </c>
      <c r="AN965" s="253" t="s">
        <v>4187</v>
      </c>
      <c r="AO965" s="254">
        <f t="shared" si="187"/>
        <v>0</v>
      </c>
      <c r="AP965" s="253" t="s">
        <v>4188</v>
      </c>
      <c r="AQ965" s="74">
        <f t="shared" si="192"/>
        <v>0</v>
      </c>
      <c r="AR965" s="254" t="s">
        <v>4189</v>
      </c>
      <c r="AS965" s="254" t="s">
        <v>4190</v>
      </c>
      <c r="AT965" s="265">
        <f t="shared" si="193"/>
        <v>0</v>
      </c>
      <c r="AU965" s="254" t="s">
        <v>4191</v>
      </c>
      <c r="AV965" s="265">
        <f t="shared" si="194"/>
        <v>0</v>
      </c>
      <c r="AW965" s="254" t="s">
        <v>4192</v>
      </c>
      <c r="AX965" s="254" t="s">
        <v>4193</v>
      </c>
      <c r="AY965" s="244" t="str">
        <f t="shared" si="188"/>
        <v/>
      </c>
    </row>
    <row r="966" spans="1:51">
      <c r="A966" s="198">
        <v>961</v>
      </c>
      <c r="B966" s="211"/>
      <c r="C966" s="4" t="str">
        <f t="shared" si="185"/>
        <v>名称：&lt;br&gt;住所：&lt;br&gt;施設分類：&lt;br&gt;TEL：&lt;br&gt;：&lt;br&gt;：&lt;br&gt;：&lt;br&gt;</v>
      </c>
      <c r="D966" s="211"/>
      <c r="E966" s="202"/>
      <c r="F966" s="202"/>
      <c r="G966" s="202"/>
      <c r="H966" s="202"/>
      <c r="I966" s="202"/>
      <c r="J966" s="202"/>
      <c r="K966" s="240"/>
      <c r="L966" s="240"/>
      <c r="M966" s="240"/>
      <c r="N966" s="240"/>
      <c r="O966" s="4"/>
      <c r="P966" s="246">
        <v>1</v>
      </c>
      <c r="Q966" s="246"/>
      <c r="R966" s="246" t="str">
        <f t="shared" ref="R966:R1029" si="195">IF(OR(S966="",T966="",U966="",V966="")=TRUE,"ffffffff",DEC2HEX(S966/100*255,2)&amp;DEC2HEX(T966/100*255,2)&amp;DEC2HEX(U966/100*255,2)&amp;DEC2HEX(V966/100*255,2))</f>
        <v>FFFFFFFF</v>
      </c>
      <c r="S966" s="202">
        <v>100</v>
      </c>
      <c r="T966" s="202">
        <v>100</v>
      </c>
      <c r="U966" s="202">
        <v>100</v>
      </c>
      <c r="V966" s="202">
        <v>100</v>
      </c>
      <c r="X966" s="242"/>
      <c r="Z966" s="239">
        <f t="shared" si="186"/>
        <v>1</v>
      </c>
      <c r="AA966" s="253" t="s">
        <v>4179</v>
      </c>
      <c r="AB966" s="265">
        <f t="shared" si="189"/>
        <v>0</v>
      </c>
      <c r="AC966" s="254" t="s">
        <v>4194</v>
      </c>
      <c r="AD966" s="254" t="s">
        <v>4181</v>
      </c>
      <c r="AE966" s="254">
        <f t="shared" si="190"/>
        <v>0</v>
      </c>
      <c r="AF966" s="254" t="s">
        <v>4182</v>
      </c>
      <c r="AG966" s="254" t="s">
        <v>4183</v>
      </c>
      <c r="AH966" s="74" t="str">
        <f t="shared" si="191"/>
        <v>名称：&lt;br&gt;住所：&lt;br&gt;施設分類：&lt;br&gt;TEL：&lt;br&gt;：&lt;br&gt;：&lt;br&gt;：&lt;br&gt;</v>
      </c>
      <c r="AI966" s="255" t="s">
        <v>4184</v>
      </c>
      <c r="AJ966" s="253" t="str">
        <f t="shared" ref="AJ966:AJ1029" si="196">R966</f>
        <v>FFFFFFFF</v>
      </c>
      <c r="AK966" s="253" t="s">
        <v>4185</v>
      </c>
      <c r="AL966" s="265">
        <f t="shared" ref="AL966:AL1029" si="197">IF(OR(P966="",P966=0)=TRUE,1,P966)</f>
        <v>1</v>
      </c>
      <c r="AM966" s="253" t="s">
        <v>4186</v>
      </c>
      <c r="AN966" s="253" t="s">
        <v>4187</v>
      </c>
      <c r="AO966" s="254">
        <f t="shared" si="187"/>
        <v>0</v>
      </c>
      <c r="AP966" s="253" t="s">
        <v>4188</v>
      </c>
      <c r="AQ966" s="74">
        <f t="shared" si="192"/>
        <v>0</v>
      </c>
      <c r="AR966" s="254" t="s">
        <v>4189</v>
      </c>
      <c r="AS966" s="254" t="s">
        <v>4190</v>
      </c>
      <c r="AT966" s="265">
        <f t="shared" si="193"/>
        <v>0</v>
      </c>
      <c r="AU966" s="254" t="s">
        <v>4191</v>
      </c>
      <c r="AV966" s="265">
        <f t="shared" si="194"/>
        <v>0</v>
      </c>
      <c r="AW966" s="254" t="s">
        <v>4192</v>
      </c>
      <c r="AX966" s="254" t="s">
        <v>4193</v>
      </c>
      <c r="AY966" s="244" t="str">
        <f t="shared" si="188"/>
        <v/>
      </c>
    </row>
    <row r="967" spans="1:51">
      <c r="A967" s="198">
        <v>962</v>
      </c>
      <c r="B967" s="211"/>
      <c r="C967" s="4" t="str">
        <f t="shared" ref="C967:C1030" si="198">B$5&amp;"："&amp;B967&amp;"&lt;br&gt;"&amp;J$5&amp;"："&amp;J967&amp;"&lt;br&gt;"&amp;I$5&amp;"："&amp;I967&amp;"&lt;br&gt;"&amp;K$5&amp;"："&amp;K967&amp;"&lt;br&gt;"&amp;L$5&amp;"："&amp;L967&amp;"&lt;br&gt;"&amp;M$5&amp;"："&amp;M967&amp;"&lt;br&gt;"&amp;N$5&amp;"："&amp;N967&amp;"&lt;br&gt;"</f>
        <v>名称：&lt;br&gt;住所：&lt;br&gt;施設分類：&lt;br&gt;TEL：&lt;br&gt;：&lt;br&gt;：&lt;br&gt;：&lt;br&gt;</v>
      </c>
      <c r="D967" s="211"/>
      <c r="E967" s="245"/>
      <c r="F967" s="202"/>
      <c r="G967" s="202"/>
      <c r="H967" s="202"/>
      <c r="I967" s="245"/>
      <c r="J967" s="245"/>
      <c r="K967" s="240"/>
      <c r="L967" s="240"/>
      <c r="M967" s="240"/>
      <c r="N967" s="240"/>
      <c r="O967" s="4"/>
      <c r="P967" s="246">
        <v>1</v>
      </c>
      <c r="Q967" s="246"/>
      <c r="R967" s="246" t="str">
        <f t="shared" si="195"/>
        <v>FFFFFFFF</v>
      </c>
      <c r="S967" s="202">
        <v>100</v>
      </c>
      <c r="T967" s="202">
        <v>100</v>
      </c>
      <c r="U967" s="202">
        <v>100</v>
      </c>
      <c r="V967" s="202">
        <v>100</v>
      </c>
      <c r="X967" s="242"/>
      <c r="Z967" s="239">
        <f t="shared" ref="Z967:Z1030" si="199">IF(H967="",1,0)</f>
        <v>1</v>
      </c>
      <c r="AA967" s="253" t="s">
        <v>4179</v>
      </c>
      <c r="AB967" s="265">
        <f t="shared" si="189"/>
        <v>0</v>
      </c>
      <c r="AC967" s="254" t="s">
        <v>4194</v>
      </c>
      <c r="AD967" s="254" t="s">
        <v>4181</v>
      </c>
      <c r="AE967" s="254">
        <f t="shared" si="190"/>
        <v>0</v>
      </c>
      <c r="AF967" s="254" t="s">
        <v>4182</v>
      </c>
      <c r="AG967" s="254" t="s">
        <v>4183</v>
      </c>
      <c r="AH967" s="74" t="str">
        <f t="shared" si="191"/>
        <v>名称：&lt;br&gt;住所：&lt;br&gt;施設分類：&lt;br&gt;TEL：&lt;br&gt;：&lt;br&gt;：&lt;br&gt;：&lt;br&gt;</v>
      </c>
      <c r="AI967" s="255" t="s">
        <v>4184</v>
      </c>
      <c r="AJ967" s="253" t="str">
        <f t="shared" si="196"/>
        <v>FFFFFFFF</v>
      </c>
      <c r="AK967" s="253" t="s">
        <v>4185</v>
      </c>
      <c r="AL967" s="265">
        <f t="shared" si="197"/>
        <v>1</v>
      </c>
      <c r="AM967" s="253" t="s">
        <v>4186</v>
      </c>
      <c r="AN967" s="253" t="s">
        <v>4187</v>
      </c>
      <c r="AO967" s="254">
        <f t="shared" ref="AO967:AO1030" si="200">Q967</f>
        <v>0</v>
      </c>
      <c r="AP967" s="253" t="s">
        <v>4188</v>
      </c>
      <c r="AQ967" s="74">
        <f t="shared" si="192"/>
        <v>0</v>
      </c>
      <c r="AR967" s="254" t="s">
        <v>4189</v>
      </c>
      <c r="AS967" s="254" t="s">
        <v>4190</v>
      </c>
      <c r="AT967" s="265">
        <f t="shared" si="193"/>
        <v>0</v>
      </c>
      <c r="AU967" s="254" t="s">
        <v>4191</v>
      </c>
      <c r="AV967" s="265">
        <f t="shared" si="194"/>
        <v>0</v>
      </c>
      <c r="AW967" s="254" t="s">
        <v>4192</v>
      </c>
      <c r="AX967" s="254" t="s">
        <v>4193</v>
      </c>
      <c r="AY967" s="244" t="str">
        <f t="shared" ref="AY967:AY1030" si="201">IF(AB967=0,"",IF(Z967=1,CONCATENATE(AA967,AB967,AC967,AD967,AE967,AF967,AG967,AH967,AI967,AJ967,AK967,AL967,AM967,AN967,AO967,AP967,AQ967,AR967,AX967),CONCATENATE(AA967,AB967,AC967,AG967,AH967,AI967,AJ967,AK967,AL967,AM967,AN967,AO967,AP967,AQ967,AR967,AS967,AT967,AU967,AV967,AW967,AX967)))</f>
        <v/>
      </c>
    </row>
    <row r="968" spans="1:51">
      <c r="A968" s="198">
        <v>963</v>
      </c>
      <c r="B968" s="211"/>
      <c r="C968" s="4" t="str">
        <f t="shared" si="198"/>
        <v>名称：&lt;br&gt;住所：&lt;br&gt;施設分類：&lt;br&gt;TEL：&lt;br&gt;：&lt;br&gt;：&lt;br&gt;：&lt;br&gt;</v>
      </c>
      <c r="D968" s="211"/>
      <c r="E968" s="245"/>
      <c r="F968" s="202"/>
      <c r="G968" s="202"/>
      <c r="H968" s="202"/>
      <c r="I968" s="245"/>
      <c r="J968" s="245"/>
      <c r="K968" s="240"/>
      <c r="L968" s="240"/>
      <c r="M968" s="240"/>
      <c r="N968" s="240"/>
      <c r="O968" s="4"/>
      <c r="P968" s="246">
        <v>1</v>
      </c>
      <c r="Q968" s="246"/>
      <c r="R968" s="246" t="str">
        <f t="shared" si="195"/>
        <v>FFFFFFFF</v>
      </c>
      <c r="S968" s="202">
        <v>100</v>
      </c>
      <c r="T968" s="202">
        <v>100</v>
      </c>
      <c r="U968" s="202">
        <v>100</v>
      </c>
      <c r="V968" s="202">
        <v>100</v>
      </c>
      <c r="X968" s="242"/>
      <c r="Z968" s="239">
        <f t="shared" si="199"/>
        <v>1</v>
      </c>
      <c r="AA968" s="253" t="s">
        <v>4179</v>
      </c>
      <c r="AB968" s="265">
        <f t="shared" ref="AB968:AB1031" si="202">B968</f>
        <v>0</v>
      </c>
      <c r="AC968" s="254" t="s">
        <v>4194</v>
      </c>
      <c r="AD968" s="254" t="s">
        <v>4181</v>
      </c>
      <c r="AE968" s="254">
        <f t="shared" ref="AE968:AE1031" si="203">D968</f>
        <v>0</v>
      </c>
      <c r="AF968" s="254" t="s">
        <v>4182</v>
      </c>
      <c r="AG968" s="254" t="s">
        <v>4183</v>
      </c>
      <c r="AH968" s="74" t="str">
        <f t="shared" ref="AH968:AH1031" si="204">C968</f>
        <v>名称：&lt;br&gt;住所：&lt;br&gt;施設分類：&lt;br&gt;TEL：&lt;br&gt;：&lt;br&gt;：&lt;br&gt;：&lt;br&gt;</v>
      </c>
      <c r="AI968" s="255" t="s">
        <v>4184</v>
      </c>
      <c r="AJ968" s="253" t="str">
        <f t="shared" si="196"/>
        <v>FFFFFFFF</v>
      </c>
      <c r="AK968" s="253" t="s">
        <v>4185</v>
      </c>
      <c r="AL968" s="265">
        <f t="shared" si="197"/>
        <v>1</v>
      </c>
      <c r="AM968" s="253" t="s">
        <v>4186</v>
      </c>
      <c r="AN968" s="253" t="s">
        <v>4187</v>
      </c>
      <c r="AO968" s="254">
        <f t="shared" si="200"/>
        <v>0</v>
      </c>
      <c r="AP968" s="253" t="s">
        <v>4188</v>
      </c>
      <c r="AQ968" s="74">
        <f t="shared" ref="AQ968:AQ1031" si="205">O968</f>
        <v>0</v>
      </c>
      <c r="AR968" s="254" t="s">
        <v>4189</v>
      </c>
      <c r="AS968" s="254" t="s">
        <v>4190</v>
      </c>
      <c r="AT968" s="265">
        <f t="shared" ref="AT968:AT1031" si="206">H968</f>
        <v>0</v>
      </c>
      <c r="AU968" s="254" t="s">
        <v>4191</v>
      </c>
      <c r="AV968" s="265">
        <f t="shared" ref="AV968:AV1031" si="207">G968</f>
        <v>0</v>
      </c>
      <c r="AW968" s="254" t="s">
        <v>4192</v>
      </c>
      <c r="AX968" s="254" t="s">
        <v>4193</v>
      </c>
      <c r="AY968" s="244" t="str">
        <f t="shared" si="201"/>
        <v/>
      </c>
    </row>
    <row r="969" spans="1:51">
      <c r="A969" s="198">
        <v>964</v>
      </c>
      <c r="B969" s="211"/>
      <c r="C969" s="4" t="str">
        <f t="shared" si="198"/>
        <v>名称：&lt;br&gt;住所：&lt;br&gt;施設分類：&lt;br&gt;TEL：&lt;br&gt;：&lt;br&gt;：&lt;br&gt;：&lt;br&gt;</v>
      </c>
      <c r="D969" s="211"/>
      <c r="E969" s="202"/>
      <c r="F969" s="202"/>
      <c r="G969" s="202"/>
      <c r="H969" s="202"/>
      <c r="I969" s="202"/>
      <c r="J969" s="202"/>
      <c r="K969" s="240"/>
      <c r="L969" s="240"/>
      <c r="M969" s="240"/>
      <c r="N969" s="240"/>
      <c r="O969" s="4"/>
      <c r="P969" s="246">
        <v>1</v>
      </c>
      <c r="Q969" s="246"/>
      <c r="R969" s="246" t="str">
        <f t="shared" si="195"/>
        <v>FFFFFFFF</v>
      </c>
      <c r="S969" s="202">
        <v>100</v>
      </c>
      <c r="T969" s="202">
        <v>100</v>
      </c>
      <c r="U969" s="202">
        <v>100</v>
      </c>
      <c r="V969" s="202">
        <v>100</v>
      </c>
      <c r="X969" s="242"/>
      <c r="Z969" s="239">
        <f t="shared" si="199"/>
        <v>1</v>
      </c>
      <c r="AA969" s="253" t="s">
        <v>4179</v>
      </c>
      <c r="AB969" s="265">
        <f t="shared" si="202"/>
        <v>0</v>
      </c>
      <c r="AC969" s="254" t="s">
        <v>4194</v>
      </c>
      <c r="AD969" s="254" t="s">
        <v>4181</v>
      </c>
      <c r="AE969" s="254">
        <f t="shared" si="203"/>
        <v>0</v>
      </c>
      <c r="AF969" s="254" t="s">
        <v>4182</v>
      </c>
      <c r="AG969" s="254" t="s">
        <v>4183</v>
      </c>
      <c r="AH969" s="74" t="str">
        <f t="shared" si="204"/>
        <v>名称：&lt;br&gt;住所：&lt;br&gt;施設分類：&lt;br&gt;TEL：&lt;br&gt;：&lt;br&gt;：&lt;br&gt;：&lt;br&gt;</v>
      </c>
      <c r="AI969" s="255" t="s">
        <v>4184</v>
      </c>
      <c r="AJ969" s="253" t="str">
        <f t="shared" si="196"/>
        <v>FFFFFFFF</v>
      </c>
      <c r="AK969" s="253" t="s">
        <v>4185</v>
      </c>
      <c r="AL969" s="265">
        <f t="shared" si="197"/>
        <v>1</v>
      </c>
      <c r="AM969" s="253" t="s">
        <v>4186</v>
      </c>
      <c r="AN969" s="253" t="s">
        <v>4187</v>
      </c>
      <c r="AO969" s="254">
        <f t="shared" si="200"/>
        <v>0</v>
      </c>
      <c r="AP969" s="253" t="s">
        <v>4188</v>
      </c>
      <c r="AQ969" s="74">
        <f t="shared" si="205"/>
        <v>0</v>
      </c>
      <c r="AR969" s="254" t="s">
        <v>4189</v>
      </c>
      <c r="AS969" s="254" t="s">
        <v>4190</v>
      </c>
      <c r="AT969" s="265">
        <f t="shared" si="206"/>
        <v>0</v>
      </c>
      <c r="AU969" s="254" t="s">
        <v>4191</v>
      </c>
      <c r="AV969" s="265">
        <f t="shared" si="207"/>
        <v>0</v>
      </c>
      <c r="AW969" s="254" t="s">
        <v>4192</v>
      </c>
      <c r="AX969" s="254" t="s">
        <v>4193</v>
      </c>
      <c r="AY969" s="244" t="str">
        <f t="shared" si="201"/>
        <v/>
      </c>
    </row>
    <row r="970" spans="1:51">
      <c r="A970" s="198">
        <v>965</v>
      </c>
      <c r="B970" s="211"/>
      <c r="C970" s="4" t="str">
        <f t="shared" si="198"/>
        <v>名称：&lt;br&gt;住所：&lt;br&gt;施設分類：&lt;br&gt;TEL：&lt;br&gt;：&lt;br&gt;：&lt;br&gt;：&lt;br&gt;</v>
      </c>
      <c r="D970" s="211"/>
      <c r="E970" s="202"/>
      <c r="F970" s="202"/>
      <c r="G970" s="202"/>
      <c r="H970" s="202"/>
      <c r="I970" s="202"/>
      <c r="J970" s="202"/>
      <c r="K970" s="240"/>
      <c r="L970" s="240"/>
      <c r="M970" s="240"/>
      <c r="N970" s="240"/>
      <c r="O970" s="4"/>
      <c r="P970" s="246">
        <v>1</v>
      </c>
      <c r="Q970" s="246"/>
      <c r="R970" s="246" t="str">
        <f t="shared" si="195"/>
        <v>FFFFFFFF</v>
      </c>
      <c r="S970" s="202">
        <v>100</v>
      </c>
      <c r="T970" s="202">
        <v>100</v>
      </c>
      <c r="U970" s="202">
        <v>100</v>
      </c>
      <c r="V970" s="202">
        <v>100</v>
      </c>
      <c r="X970" s="242"/>
      <c r="Z970" s="239">
        <f t="shared" si="199"/>
        <v>1</v>
      </c>
      <c r="AA970" s="253" t="s">
        <v>4179</v>
      </c>
      <c r="AB970" s="265">
        <f t="shared" si="202"/>
        <v>0</v>
      </c>
      <c r="AC970" s="254" t="s">
        <v>4194</v>
      </c>
      <c r="AD970" s="254" t="s">
        <v>4181</v>
      </c>
      <c r="AE970" s="254">
        <f t="shared" si="203"/>
        <v>0</v>
      </c>
      <c r="AF970" s="254" t="s">
        <v>4182</v>
      </c>
      <c r="AG970" s="254" t="s">
        <v>4183</v>
      </c>
      <c r="AH970" s="74" t="str">
        <f t="shared" si="204"/>
        <v>名称：&lt;br&gt;住所：&lt;br&gt;施設分類：&lt;br&gt;TEL：&lt;br&gt;：&lt;br&gt;：&lt;br&gt;：&lt;br&gt;</v>
      </c>
      <c r="AI970" s="255" t="s">
        <v>4184</v>
      </c>
      <c r="AJ970" s="253" t="str">
        <f t="shared" si="196"/>
        <v>FFFFFFFF</v>
      </c>
      <c r="AK970" s="253" t="s">
        <v>4185</v>
      </c>
      <c r="AL970" s="265">
        <f t="shared" si="197"/>
        <v>1</v>
      </c>
      <c r="AM970" s="253" t="s">
        <v>4186</v>
      </c>
      <c r="AN970" s="253" t="s">
        <v>4187</v>
      </c>
      <c r="AO970" s="254">
        <f t="shared" si="200"/>
        <v>0</v>
      </c>
      <c r="AP970" s="253" t="s">
        <v>4188</v>
      </c>
      <c r="AQ970" s="74">
        <f t="shared" si="205"/>
        <v>0</v>
      </c>
      <c r="AR970" s="254" t="s">
        <v>4189</v>
      </c>
      <c r="AS970" s="254" t="s">
        <v>4190</v>
      </c>
      <c r="AT970" s="265">
        <f t="shared" si="206"/>
        <v>0</v>
      </c>
      <c r="AU970" s="254" t="s">
        <v>4191</v>
      </c>
      <c r="AV970" s="265">
        <f t="shared" si="207"/>
        <v>0</v>
      </c>
      <c r="AW970" s="254" t="s">
        <v>4192</v>
      </c>
      <c r="AX970" s="254" t="s">
        <v>4193</v>
      </c>
      <c r="AY970" s="244" t="str">
        <f t="shared" si="201"/>
        <v/>
      </c>
    </row>
    <row r="971" spans="1:51">
      <c r="A971" s="198">
        <v>966</v>
      </c>
      <c r="B971" s="211"/>
      <c r="C971" s="4" t="str">
        <f t="shared" si="198"/>
        <v>名称：&lt;br&gt;住所：&lt;br&gt;施設分類：&lt;br&gt;TEL：&lt;br&gt;：&lt;br&gt;：&lt;br&gt;：&lt;br&gt;</v>
      </c>
      <c r="D971" s="211"/>
      <c r="E971" s="202"/>
      <c r="F971" s="202"/>
      <c r="G971" s="202"/>
      <c r="H971" s="202"/>
      <c r="I971" s="202"/>
      <c r="J971" s="202"/>
      <c r="K971" s="240"/>
      <c r="L971" s="240"/>
      <c r="M971" s="240"/>
      <c r="N971" s="240"/>
      <c r="O971" s="4"/>
      <c r="P971" s="246">
        <v>1</v>
      </c>
      <c r="Q971" s="246"/>
      <c r="R971" s="246" t="str">
        <f t="shared" si="195"/>
        <v>FFFFFFFF</v>
      </c>
      <c r="S971" s="202">
        <v>100</v>
      </c>
      <c r="T971" s="202">
        <v>100</v>
      </c>
      <c r="U971" s="202">
        <v>100</v>
      </c>
      <c r="V971" s="202">
        <v>100</v>
      </c>
      <c r="X971" s="242"/>
      <c r="Z971" s="239">
        <f t="shared" si="199"/>
        <v>1</v>
      </c>
      <c r="AA971" s="253" t="s">
        <v>4179</v>
      </c>
      <c r="AB971" s="265">
        <f t="shared" si="202"/>
        <v>0</v>
      </c>
      <c r="AC971" s="254" t="s">
        <v>4194</v>
      </c>
      <c r="AD971" s="254" t="s">
        <v>4181</v>
      </c>
      <c r="AE971" s="254">
        <f t="shared" si="203"/>
        <v>0</v>
      </c>
      <c r="AF971" s="254" t="s">
        <v>4182</v>
      </c>
      <c r="AG971" s="254" t="s">
        <v>4183</v>
      </c>
      <c r="AH971" s="74" t="str">
        <f t="shared" si="204"/>
        <v>名称：&lt;br&gt;住所：&lt;br&gt;施設分類：&lt;br&gt;TEL：&lt;br&gt;：&lt;br&gt;：&lt;br&gt;：&lt;br&gt;</v>
      </c>
      <c r="AI971" s="255" t="s">
        <v>4184</v>
      </c>
      <c r="AJ971" s="253" t="str">
        <f t="shared" si="196"/>
        <v>FFFFFFFF</v>
      </c>
      <c r="AK971" s="253" t="s">
        <v>4185</v>
      </c>
      <c r="AL971" s="265">
        <f t="shared" si="197"/>
        <v>1</v>
      </c>
      <c r="AM971" s="253" t="s">
        <v>4186</v>
      </c>
      <c r="AN971" s="253" t="s">
        <v>4187</v>
      </c>
      <c r="AO971" s="254">
        <f t="shared" si="200"/>
        <v>0</v>
      </c>
      <c r="AP971" s="253" t="s">
        <v>4188</v>
      </c>
      <c r="AQ971" s="74">
        <f t="shared" si="205"/>
        <v>0</v>
      </c>
      <c r="AR971" s="254" t="s">
        <v>4189</v>
      </c>
      <c r="AS971" s="254" t="s">
        <v>4190</v>
      </c>
      <c r="AT971" s="265">
        <f t="shared" si="206"/>
        <v>0</v>
      </c>
      <c r="AU971" s="254" t="s">
        <v>4191</v>
      </c>
      <c r="AV971" s="265">
        <f t="shared" si="207"/>
        <v>0</v>
      </c>
      <c r="AW971" s="254" t="s">
        <v>4192</v>
      </c>
      <c r="AX971" s="254" t="s">
        <v>4193</v>
      </c>
      <c r="AY971" s="244" t="str">
        <f t="shared" si="201"/>
        <v/>
      </c>
    </row>
    <row r="972" spans="1:51">
      <c r="A972" s="198">
        <v>967</v>
      </c>
      <c r="B972" s="211"/>
      <c r="C972" s="4" t="str">
        <f t="shared" si="198"/>
        <v>名称：&lt;br&gt;住所：&lt;br&gt;施設分類：&lt;br&gt;TEL：&lt;br&gt;：&lt;br&gt;：&lt;br&gt;：&lt;br&gt;</v>
      </c>
      <c r="D972" s="211"/>
      <c r="E972" s="245"/>
      <c r="F972" s="202"/>
      <c r="G972" s="202"/>
      <c r="H972" s="202"/>
      <c r="I972" s="245"/>
      <c r="J972" s="245"/>
      <c r="K972" s="240"/>
      <c r="L972" s="240"/>
      <c r="M972" s="240"/>
      <c r="N972" s="240"/>
      <c r="O972" s="4"/>
      <c r="P972" s="246">
        <v>1</v>
      </c>
      <c r="Q972" s="246"/>
      <c r="R972" s="246" t="str">
        <f t="shared" si="195"/>
        <v>FFFFFFFF</v>
      </c>
      <c r="S972" s="202">
        <v>100</v>
      </c>
      <c r="T972" s="202">
        <v>100</v>
      </c>
      <c r="U972" s="202">
        <v>100</v>
      </c>
      <c r="V972" s="202">
        <v>100</v>
      </c>
      <c r="X972" s="242"/>
      <c r="Z972" s="239">
        <f t="shared" si="199"/>
        <v>1</v>
      </c>
      <c r="AA972" s="253" t="s">
        <v>4179</v>
      </c>
      <c r="AB972" s="265">
        <f t="shared" si="202"/>
        <v>0</v>
      </c>
      <c r="AC972" s="254" t="s">
        <v>4194</v>
      </c>
      <c r="AD972" s="254" t="s">
        <v>4181</v>
      </c>
      <c r="AE972" s="254">
        <f t="shared" si="203"/>
        <v>0</v>
      </c>
      <c r="AF972" s="254" t="s">
        <v>4182</v>
      </c>
      <c r="AG972" s="254" t="s">
        <v>4183</v>
      </c>
      <c r="AH972" s="74" t="str">
        <f t="shared" si="204"/>
        <v>名称：&lt;br&gt;住所：&lt;br&gt;施設分類：&lt;br&gt;TEL：&lt;br&gt;：&lt;br&gt;：&lt;br&gt;：&lt;br&gt;</v>
      </c>
      <c r="AI972" s="255" t="s">
        <v>4184</v>
      </c>
      <c r="AJ972" s="253" t="str">
        <f t="shared" si="196"/>
        <v>FFFFFFFF</v>
      </c>
      <c r="AK972" s="253" t="s">
        <v>4185</v>
      </c>
      <c r="AL972" s="265">
        <f t="shared" si="197"/>
        <v>1</v>
      </c>
      <c r="AM972" s="253" t="s">
        <v>4186</v>
      </c>
      <c r="AN972" s="253" t="s">
        <v>4187</v>
      </c>
      <c r="AO972" s="254">
        <f t="shared" si="200"/>
        <v>0</v>
      </c>
      <c r="AP972" s="253" t="s">
        <v>4188</v>
      </c>
      <c r="AQ972" s="74">
        <f t="shared" si="205"/>
        <v>0</v>
      </c>
      <c r="AR972" s="254" t="s">
        <v>4189</v>
      </c>
      <c r="AS972" s="254" t="s">
        <v>4190</v>
      </c>
      <c r="AT972" s="265">
        <f t="shared" si="206"/>
        <v>0</v>
      </c>
      <c r="AU972" s="254" t="s">
        <v>4191</v>
      </c>
      <c r="AV972" s="265">
        <f t="shared" si="207"/>
        <v>0</v>
      </c>
      <c r="AW972" s="254" t="s">
        <v>4192</v>
      </c>
      <c r="AX972" s="254" t="s">
        <v>4193</v>
      </c>
      <c r="AY972" s="244" t="str">
        <f t="shared" si="201"/>
        <v/>
      </c>
    </row>
    <row r="973" spans="1:51">
      <c r="A973" s="198">
        <v>968</v>
      </c>
      <c r="B973" s="211"/>
      <c r="C973" s="4" t="str">
        <f t="shared" si="198"/>
        <v>名称：&lt;br&gt;住所：&lt;br&gt;施設分類：&lt;br&gt;TEL：&lt;br&gt;：&lt;br&gt;：&lt;br&gt;：&lt;br&gt;</v>
      </c>
      <c r="D973" s="211"/>
      <c r="E973" s="245"/>
      <c r="F973" s="202"/>
      <c r="G973" s="202"/>
      <c r="H973" s="202"/>
      <c r="I973" s="245"/>
      <c r="J973" s="245"/>
      <c r="K973" s="240"/>
      <c r="L973" s="240"/>
      <c r="M973" s="240"/>
      <c r="N973" s="240"/>
      <c r="O973" s="4"/>
      <c r="P973" s="246">
        <v>1</v>
      </c>
      <c r="Q973" s="246"/>
      <c r="R973" s="246" t="str">
        <f t="shared" si="195"/>
        <v>FFFFFFFF</v>
      </c>
      <c r="S973" s="202">
        <v>100</v>
      </c>
      <c r="T973" s="202">
        <v>100</v>
      </c>
      <c r="U973" s="202">
        <v>100</v>
      </c>
      <c r="V973" s="202">
        <v>100</v>
      </c>
      <c r="X973" s="242"/>
      <c r="Z973" s="239">
        <f t="shared" si="199"/>
        <v>1</v>
      </c>
      <c r="AA973" s="253" t="s">
        <v>4179</v>
      </c>
      <c r="AB973" s="265">
        <f t="shared" si="202"/>
        <v>0</v>
      </c>
      <c r="AC973" s="254" t="s">
        <v>4194</v>
      </c>
      <c r="AD973" s="254" t="s">
        <v>4181</v>
      </c>
      <c r="AE973" s="254">
        <f t="shared" si="203"/>
        <v>0</v>
      </c>
      <c r="AF973" s="254" t="s">
        <v>4182</v>
      </c>
      <c r="AG973" s="254" t="s">
        <v>4183</v>
      </c>
      <c r="AH973" s="74" t="str">
        <f t="shared" si="204"/>
        <v>名称：&lt;br&gt;住所：&lt;br&gt;施設分類：&lt;br&gt;TEL：&lt;br&gt;：&lt;br&gt;：&lt;br&gt;：&lt;br&gt;</v>
      </c>
      <c r="AI973" s="255" t="s">
        <v>4184</v>
      </c>
      <c r="AJ973" s="253" t="str">
        <f t="shared" si="196"/>
        <v>FFFFFFFF</v>
      </c>
      <c r="AK973" s="253" t="s">
        <v>4185</v>
      </c>
      <c r="AL973" s="265">
        <f t="shared" si="197"/>
        <v>1</v>
      </c>
      <c r="AM973" s="253" t="s">
        <v>4186</v>
      </c>
      <c r="AN973" s="253" t="s">
        <v>4187</v>
      </c>
      <c r="AO973" s="254">
        <f t="shared" si="200"/>
        <v>0</v>
      </c>
      <c r="AP973" s="253" t="s">
        <v>4188</v>
      </c>
      <c r="AQ973" s="74">
        <f t="shared" si="205"/>
        <v>0</v>
      </c>
      <c r="AR973" s="254" t="s">
        <v>4189</v>
      </c>
      <c r="AS973" s="254" t="s">
        <v>4190</v>
      </c>
      <c r="AT973" s="265">
        <f t="shared" si="206"/>
        <v>0</v>
      </c>
      <c r="AU973" s="254" t="s">
        <v>4191</v>
      </c>
      <c r="AV973" s="265">
        <f t="shared" si="207"/>
        <v>0</v>
      </c>
      <c r="AW973" s="254" t="s">
        <v>4192</v>
      </c>
      <c r="AX973" s="254" t="s">
        <v>4193</v>
      </c>
      <c r="AY973" s="244" t="str">
        <f t="shared" si="201"/>
        <v/>
      </c>
    </row>
    <row r="974" spans="1:51">
      <c r="A974" s="198">
        <v>969</v>
      </c>
      <c r="B974" s="211"/>
      <c r="C974" s="4" t="str">
        <f t="shared" si="198"/>
        <v>名称：&lt;br&gt;住所：&lt;br&gt;施設分類：&lt;br&gt;TEL：&lt;br&gt;：&lt;br&gt;：&lt;br&gt;：&lt;br&gt;</v>
      </c>
      <c r="D974" s="211"/>
      <c r="E974" s="245"/>
      <c r="F974" s="202"/>
      <c r="G974" s="202"/>
      <c r="H974" s="202"/>
      <c r="I974" s="245"/>
      <c r="J974" s="245"/>
      <c r="K974" s="240"/>
      <c r="L974" s="240"/>
      <c r="M974" s="240"/>
      <c r="N974" s="240"/>
      <c r="O974" s="4"/>
      <c r="P974" s="246">
        <v>1</v>
      </c>
      <c r="Q974" s="246"/>
      <c r="R974" s="246" t="str">
        <f t="shared" si="195"/>
        <v>FFFFFFFF</v>
      </c>
      <c r="S974" s="202">
        <v>100</v>
      </c>
      <c r="T974" s="202">
        <v>100</v>
      </c>
      <c r="U974" s="202">
        <v>100</v>
      </c>
      <c r="V974" s="202">
        <v>100</v>
      </c>
      <c r="X974" s="242"/>
      <c r="Z974" s="239">
        <f t="shared" si="199"/>
        <v>1</v>
      </c>
      <c r="AA974" s="253" t="s">
        <v>4179</v>
      </c>
      <c r="AB974" s="265">
        <f t="shared" si="202"/>
        <v>0</v>
      </c>
      <c r="AC974" s="254" t="s">
        <v>4194</v>
      </c>
      <c r="AD974" s="254" t="s">
        <v>4181</v>
      </c>
      <c r="AE974" s="254">
        <f t="shared" si="203"/>
        <v>0</v>
      </c>
      <c r="AF974" s="254" t="s">
        <v>4182</v>
      </c>
      <c r="AG974" s="254" t="s">
        <v>4183</v>
      </c>
      <c r="AH974" s="74" t="str">
        <f t="shared" si="204"/>
        <v>名称：&lt;br&gt;住所：&lt;br&gt;施設分類：&lt;br&gt;TEL：&lt;br&gt;：&lt;br&gt;：&lt;br&gt;：&lt;br&gt;</v>
      </c>
      <c r="AI974" s="255" t="s">
        <v>4184</v>
      </c>
      <c r="AJ974" s="253" t="str">
        <f t="shared" si="196"/>
        <v>FFFFFFFF</v>
      </c>
      <c r="AK974" s="253" t="s">
        <v>4185</v>
      </c>
      <c r="AL974" s="265">
        <f t="shared" si="197"/>
        <v>1</v>
      </c>
      <c r="AM974" s="253" t="s">
        <v>4186</v>
      </c>
      <c r="AN974" s="253" t="s">
        <v>4187</v>
      </c>
      <c r="AO974" s="254">
        <f t="shared" si="200"/>
        <v>0</v>
      </c>
      <c r="AP974" s="253" t="s">
        <v>4188</v>
      </c>
      <c r="AQ974" s="74">
        <f t="shared" si="205"/>
        <v>0</v>
      </c>
      <c r="AR974" s="254" t="s">
        <v>4189</v>
      </c>
      <c r="AS974" s="254" t="s">
        <v>4190</v>
      </c>
      <c r="AT974" s="265">
        <f t="shared" si="206"/>
        <v>0</v>
      </c>
      <c r="AU974" s="254" t="s">
        <v>4191</v>
      </c>
      <c r="AV974" s="265">
        <f t="shared" si="207"/>
        <v>0</v>
      </c>
      <c r="AW974" s="254" t="s">
        <v>4192</v>
      </c>
      <c r="AX974" s="254" t="s">
        <v>4193</v>
      </c>
      <c r="AY974" s="244" t="str">
        <f t="shared" si="201"/>
        <v/>
      </c>
    </row>
    <row r="975" spans="1:51">
      <c r="A975" s="198">
        <v>970</v>
      </c>
      <c r="B975" s="211"/>
      <c r="C975" s="4" t="str">
        <f t="shared" si="198"/>
        <v>名称：&lt;br&gt;住所：&lt;br&gt;施設分類：&lt;br&gt;TEL：&lt;br&gt;：&lt;br&gt;：&lt;br&gt;：&lt;br&gt;</v>
      </c>
      <c r="D975" s="211"/>
      <c r="E975" s="202"/>
      <c r="F975" s="202"/>
      <c r="G975" s="202"/>
      <c r="H975" s="202"/>
      <c r="I975" s="202"/>
      <c r="J975" s="202"/>
      <c r="K975" s="240"/>
      <c r="L975" s="240"/>
      <c r="M975" s="240"/>
      <c r="N975" s="240"/>
      <c r="O975" s="4"/>
      <c r="P975" s="246">
        <v>1</v>
      </c>
      <c r="Q975" s="246"/>
      <c r="R975" s="246" t="str">
        <f t="shared" si="195"/>
        <v>FFFFFFFF</v>
      </c>
      <c r="S975" s="202">
        <v>100</v>
      </c>
      <c r="T975" s="202">
        <v>100</v>
      </c>
      <c r="U975" s="202">
        <v>100</v>
      </c>
      <c r="V975" s="202">
        <v>100</v>
      </c>
      <c r="X975" s="242"/>
      <c r="Z975" s="239">
        <f t="shared" si="199"/>
        <v>1</v>
      </c>
      <c r="AA975" s="253" t="s">
        <v>4179</v>
      </c>
      <c r="AB975" s="265">
        <f t="shared" si="202"/>
        <v>0</v>
      </c>
      <c r="AC975" s="254" t="s">
        <v>4194</v>
      </c>
      <c r="AD975" s="254" t="s">
        <v>4181</v>
      </c>
      <c r="AE975" s="254">
        <f t="shared" si="203"/>
        <v>0</v>
      </c>
      <c r="AF975" s="254" t="s">
        <v>4182</v>
      </c>
      <c r="AG975" s="254" t="s">
        <v>4183</v>
      </c>
      <c r="AH975" s="74" t="str">
        <f t="shared" si="204"/>
        <v>名称：&lt;br&gt;住所：&lt;br&gt;施設分類：&lt;br&gt;TEL：&lt;br&gt;：&lt;br&gt;：&lt;br&gt;：&lt;br&gt;</v>
      </c>
      <c r="AI975" s="255" t="s">
        <v>4184</v>
      </c>
      <c r="AJ975" s="253" t="str">
        <f t="shared" si="196"/>
        <v>FFFFFFFF</v>
      </c>
      <c r="AK975" s="253" t="s">
        <v>4185</v>
      </c>
      <c r="AL975" s="265">
        <f t="shared" si="197"/>
        <v>1</v>
      </c>
      <c r="AM975" s="253" t="s">
        <v>4186</v>
      </c>
      <c r="AN975" s="253" t="s">
        <v>4187</v>
      </c>
      <c r="AO975" s="254">
        <f t="shared" si="200"/>
        <v>0</v>
      </c>
      <c r="AP975" s="253" t="s">
        <v>4188</v>
      </c>
      <c r="AQ975" s="74">
        <f t="shared" si="205"/>
        <v>0</v>
      </c>
      <c r="AR975" s="254" t="s">
        <v>4189</v>
      </c>
      <c r="AS975" s="254" t="s">
        <v>4190</v>
      </c>
      <c r="AT975" s="265">
        <f t="shared" si="206"/>
        <v>0</v>
      </c>
      <c r="AU975" s="254" t="s">
        <v>4191</v>
      </c>
      <c r="AV975" s="265">
        <f t="shared" si="207"/>
        <v>0</v>
      </c>
      <c r="AW975" s="254" t="s">
        <v>4192</v>
      </c>
      <c r="AX975" s="254" t="s">
        <v>4193</v>
      </c>
      <c r="AY975" s="244" t="str">
        <f t="shared" si="201"/>
        <v/>
      </c>
    </row>
    <row r="976" spans="1:51">
      <c r="A976" s="198">
        <v>971</v>
      </c>
      <c r="B976" s="211"/>
      <c r="C976" s="4" t="str">
        <f t="shared" si="198"/>
        <v>名称：&lt;br&gt;住所：&lt;br&gt;施設分類：&lt;br&gt;TEL：&lt;br&gt;：&lt;br&gt;：&lt;br&gt;：&lt;br&gt;</v>
      </c>
      <c r="D976" s="211"/>
      <c r="E976" s="202"/>
      <c r="F976" s="202"/>
      <c r="G976" s="202"/>
      <c r="H976" s="202"/>
      <c r="I976" s="202"/>
      <c r="J976" s="202"/>
      <c r="K976" s="240"/>
      <c r="L976" s="240"/>
      <c r="M976" s="240"/>
      <c r="N976" s="240"/>
      <c r="O976" s="4"/>
      <c r="P976" s="246">
        <v>1</v>
      </c>
      <c r="Q976" s="246"/>
      <c r="R976" s="246" t="str">
        <f t="shared" si="195"/>
        <v>FFFFFFFF</v>
      </c>
      <c r="S976" s="202">
        <v>100</v>
      </c>
      <c r="T976" s="202">
        <v>100</v>
      </c>
      <c r="U976" s="202">
        <v>100</v>
      </c>
      <c r="V976" s="202">
        <v>100</v>
      </c>
      <c r="X976" s="242"/>
      <c r="Z976" s="239">
        <f t="shared" si="199"/>
        <v>1</v>
      </c>
      <c r="AA976" s="253" t="s">
        <v>4179</v>
      </c>
      <c r="AB976" s="265">
        <f t="shared" si="202"/>
        <v>0</v>
      </c>
      <c r="AC976" s="254" t="s">
        <v>4194</v>
      </c>
      <c r="AD976" s="254" t="s">
        <v>4181</v>
      </c>
      <c r="AE976" s="254">
        <f t="shared" si="203"/>
        <v>0</v>
      </c>
      <c r="AF976" s="254" t="s">
        <v>4182</v>
      </c>
      <c r="AG976" s="254" t="s">
        <v>4183</v>
      </c>
      <c r="AH976" s="74" t="str">
        <f t="shared" si="204"/>
        <v>名称：&lt;br&gt;住所：&lt;br&gt;施設分類：&lt;br&gt;TEL：&lt;br&gt;：&lt;br&gt;：&lt;br&gt;：&lt;br&gt;</v>
      </c>
      <c r="AI976" s="255" t="s">
        <v>4184</v>
      </c>
      <c r="AJ976" s="253" t="str">
        <f t="shared" si="196"/>
        <v>FFFFFFFF</v>
      </c>
      <c r="AK976" s="253" t="s">
        <v>4185</v>
      </c>
      <c r="AL976" s="265">
        <f t="shared" si="197"/>
        <v>1</v>
      </c>
      <c r="AM976" s="253" t="s">
        <v>4186</v>
      </c>
      <c r="AN976" s="253" t="s">
        <v>4187</v>
      </c>
      <c r="AO976" s="254">
        <f t="shared" si="200"/>
        <v>0</v>
      </c>
      <c r="AP976" s="253" t="s">
        <v>4188</v>
      </c>
      <c r="AQ976" s="74">
        <f t="shared" si="205"/>
        <v>0</v>
      </c>
      <c r="AR976" s="254" t="s">
        <v>4189</v>
      </c>
      <c r="AS976" s="254" t="s">
        <v>4190</v>
      </c>
      <c r="AT976" s="265">
        <f t="shared" si="206"/>
        <v>0</v>
      </c>
      <c r="AU976" s="254" t="s">
        <v>4191</v>
      </c>
      <c r="AV976" s="265">
        <f t="shared" si="207"/>
        <v>0</v>
      </c>
      <c r="AW976" s="254" t="s">
        <v>4192</v>
      </c>
      <c r="AX976" s="254" t="s">
        <v>4193</v>
      </c>
      <c r="AY976" s="244" t="str">
        <f t="shared" si="201"/>
        <v/>
      </c>
    </row>
    <row r="977" spans="1:51">
      <c r="A977" s="198">
        <v>972</v>
      </c>
      <c r="B977" s="211"/>
      <c r="C977" s="4" t="str">
        <f t="shared" si="198"/>
        <v>名称：&lt;br&gt;住所：&lt;br&gt;施設分類：&lt;br&gt;TEL：&lt;br&gt;：&lt;br&gt;：&lt;br&gt;：&lt;br&gt;</v>
      </c>
      <c r="D977" s="211"/>
      <c r="E977" s="245"/>
      <c r="F977" s="202"/>
      <c r="G977" s="202"/>
      <c r="H977" s="202"/>
      <c r="I977" s="245"/>
      <c r="J977" s="245"/>
      <c r="K977" s="240"/>
      <c r="L977" s="240"/>
      <c r="M977" s="240"/>
      <c r="N977" s="240"/>
      <c r="O977" s="4"/>
      <c r="P977" s="246">
        <v>1</v>
      </c>
      <c r="Q977" s="246"/>
      <c r="R977" s="246" t="str">
        <f t="shared" si="195"/>
        <v>FFFFFFFF</v>
      </c>
      <c r="S977" s="202">
        <v>100</v>
      </c>
      <c r="T977" s="202">
        <v>100</v>
      </c>
      <c r="U977" s="202">
        <v>100</v>
      </c>
      <c r="V977" s="202">
        <v>100</v>
      </c>
      <c r="X977" s="242"/>
      <c r="Z977" s="239">
        <f t="shared" si="199"/>
        <v>1</v>
      </c>
      <c r="AA977" s="253" t="s">
        <v>4179</v>
      </c>
      <c r="AB977" s="265">
        <f t="shared" si="202"/>
        <v>0</v>
      </c>
      <c r="AC977" s="254" t="s">
        <v>4194</v>
      </c>
      <c r="AD977" s="254" t="s">
        <v>4181</v>
      </c>
      <c r="AE977" s="254">
        <f t="shared" si="203"/>
        <v>0</v>
      </c>
      <c r="AF977" s="254" t="s">
        <v>4182</v>
      </c>
      <c r="AG977" s="254" t="s">
        <v>4183</v>
      </c>
      <c r="AH977" s="74" t="str">
        <f t="shared" si="204"/>
        <v>名称：&lt;br&gt;住所：&lt;br&gt;施設分類：&lt;br&gt;TEL：&lt;br&gt;：&lt;br&gt;：&lt;br&gt;：&lt;br&gt;</v>
      </c>
      <c r="AI977" s="255" t="s">
        <v>4184</v>
      </c>
      <c r="AJ977" s="253" t="str">
        <f t="shared" si="196"/>
        <v>FFFFFFFF</v>
      </c>
      <c r="AK977" s="253" t="s">
        <v>4185</v>
      </c>
      <c r="AL977" s="265">
        <f t="shared" si="197"/>
        <v>1</v>
      </c>
      <c r="AM977" s="253" t="s">
        <v>4186</v>
      </c>
      <c r="AN977" s="253" t="s">
        <v>4187</v>
      </c>
      <c r="AO977" s="254">
        <f t="shared" si="200"/>
        <v>0</v>
      </c>
      <c r="AP977" s="253" t="s">
        <v>4188</v>
      </c>
      <c r="AQ977" s="74">
        <f t="shared" si="205"/>
        <v>0</v>
      </c>
      <c r="AR977" s="254" t="s">
        <v>4189</v>
      </c>
      <c r="AS977" s="254" t="s">
        <v>4190</v>
      </c>
      <c r="AT977" s="265">
        <f t="shared" si="206"/>
        <v>0</v>
      </c>
      <c r="AU977" s="254" t="s">
        <v>4191</v>
      </c>
      <c r="AV977" s="265">
        <f t="shared" si="207"/>
        <v>0</v>
      </c>
      <c r="AW977" s="254" t="s">
        <v>4192</v>
      </c>
      <c r="AX977" s="254" t="s">
        <v>4193</v>
      </c>
      <c r="AY977" s="244" t="str">
        <f t="shared" si="201"/>
        <v/>
      </c>
    </row>
    <row r="978" spans="1:51">
      <c r="A978" s="198">
        <v>973</v>
      </c>
      <c r="B978" s="211"/>
      <c r="C978" s="4" t="str">
        <f t="shared" si="198"/>
        <v>名称：&lt;br&gt;住所：&lt;br&gt;施設分類：&lt;br&gt;TEL：&lt;br&gt;：&lt;br&gt;：&lt;br&gt;：&lt;br&gt;</v>
      </c>
      <c r="D978" s="211"/>
      <c r="E978" s="245"/>
      <c r="F978" s="202"/>
      <c r="G978" s="202"/>
      <c r="H978" s="202"/>
      <c r="I978" s="245"/>
      <c r="J978" s="245"/>
      <c r="K978" s="240"/>
      <c r="L978" s="240"/>
      <c r="M978" s="240"/>
      <c r="N978" s="240"/>
      <c r="O978" s="4"/>
      <c r="P978" s="246">
        <v>1</v>
      </c>
      <c r="Q978" s="246"/>
      <c r="R978" s="246" t="str">
        <f t="shared" si="195"/>
        <v>FFFFFFFF</v>
      </c>
      <c r="S978" s="202">
        <v>100</v>
      </c>
      <c r="T978" s="202">
        <v>100</v>
      </c>
      <c r="U978" s="202">
        <v>100</v>
      </c>
      <c r="V978" s="202">
        <v>100</v>
      </c>
      <c r="X978" s="242"/>
      <c r="Z978" s="239">
        <f t="shared" si="199"/>
        <v>1</v>
      </c>
      <c r="AA978" s="253" t="s">
        <v>4179</v>
      </c>
      <c r="AB978" s="265">
        <f t="shared" si="202"/>
        <v>0</v>
      </c>
      <c r="AC978" s="254" t="s">
        <v>4194</v>
      </c>
      <c r="AD978" s="254" t="s">
        <v>4181</v>
      </c>
      <c r="AE978" s="254">
        <f t="shared" si="203"/>
        <v>0</v>
      </c>
      <c r="AF978" s="254" t="s">
        <v>4182</v>
      </c>
      <c r="AG978" s="254" t="s">
        <v>4183</v>
      </c>
      <c r="AH978" s="74" t="str">
        <f t="shared" si="204"/>
        <v>名称：&lt;br&gt;住所：&lt;br&gt;施設分類：&lt;br&gt;TEL：&lt;br&gt;：&lt;br&gt;：&lt;br&gt;：&lt;br&gt;</v>
      </c>
      <c r="AI978" s="255" t="s">
        <v>4184</v>
      </c>
      <c r="AJ978" s="253" t="str">
        <f t="shared" si="196"/>
        <v>FFFFFFFF</v>
      </c>
      <c r="AK978" s="253" t="s">
        <v>4185</v>
      </c>
      <c r="AL978" s="265">
        <f t="shared" si="197"/>
        <v>1</v>
      </c>
      <c r="AM978" s="253" t="s">
        <v>4186</v>
      </c>
      <c r="AN978" s="253" t="s">
        <v>4187</v>
      </c>
      <c r="AO978" s="254">
        <f t="shared" si="200"/>
        <v>0</v>
      </c>
      <c r="AP978" s="253" t="s">
        <v>4188</v>
      </c>
      <c r="AQ978" s="74">
        <f t="shared" si="205"/>
        <v>0</v>
      </c>
      <c r="AR978" s="254" t="s">
        <v>4189</v>
      </c>
      <c r="AS978" s="254" t="s">
        <v>4190</v>
      </c>
      <c r="AT978" s="265">
        <f t="shared" si="206"/>
        <v>0</v>
      </c>
      <c r="AU978" s="254" t="s">
        <v>4191</v>
      </c>
      <c r="AV978" s="265">
        <f t="shared" si="207"/>
        <v>0</v>
      </c>
      <c r="AW978" s="254" t="s">
        <v>4192</v>
      </c>
      <c r="AX978" s="254" t="s">
        <v>4193</v>
      </c>
      <c r="AY978" s="244" t="str">
        <f t="shared" si="201"/>
        <v/>
      </c>
    </row>
    <row r="979" spans="1:51">
      <c r="A979" s="198">
        <v>974</v>
      </c>
      <c r="B979" s="211"/>
      <c r="C979" s="4" t="str">
        <f t="shared" si="198"/>
        <v>名称：&lt;br&gt;住所：&lt;br&gt;施設分類：&lt;br&gt;TEL：&lt;br&gt;：&lt;br&gt;：&lt;br&gt;：&lt;br&gt;</v>
      </c>
      <c r="D979" s="211"/>
      <c r="E979" s="202"/>
      <c r="F979" s="202"/>
      <c r="G979" s="202"/>
      <c r="H979" s="202"/>
      <c r="I979" s="202"/>
      <c r="J979" s="202"/>
      <c r="K979" s="240"/>
      <c r="L979" s="240"/>
      <c r="M979" s="240"/>
      <c r="N979" s="240"/>
      <c r="O979" s="4"/>
      <c r="P979" s="246">
        <v>1</v>
      </c>
      <c r="Q979" s="246"/>
      <c r="R979" s="246" t="str">
        <f t="shared" si="195"/>
        <v>FFFFFFFF</v>
      </c>
      <c r="S979" s="202">
        <v>100</v>
      </c>
      <c r="T979" s="202">
        <v>100</v>
      </c>
      <c r="U979" s="202">
        <v>100</v>
      </c>
      <c r="V979" s="202">
        <v>100</v>
      </c>
      <c r="X979" s="242"/>
      <c r="Z979" s="239">
        <f t="shared" si="199"/>
        <v>1</v>
      </c>
      <c r="AA979" s="253" t="s">
        <v>4179</v>
      </c>
      <c r="AB979" s="265">
        <f t="shared" si="202"/>
        <v>0</v>
      </c>
      <c r="AC979" s="254" t="s">
        <v>4194</v>
      </c>
      <c r="AD979" s="254" t="s">
        <v>4181</v>
      </c>
      <c r="AE979" s="254">
        <f t="shared" si="203"/>
        <v>0</v>
      </c>
      <c r="AF979" s="254" t="s">
        <v>4182</v>
      </c>
      <c r="AG979" s="254" t="s">
        <v>4183</v>
      </c>
      <c r="AH979" s="74" t="str">
        <f t="shared" si="204"/>
        <v>名称：&lt;br&gt;住所：&lt;br&gt;施設分類：&lt;br&gt;TEL：&lt;br&gt;：&lt;br&gt;：&lt;br&gt;：&lt;br&gt;</v>
      </c>
      <c r="AI979" s="255" t="s">
        <v>4184</v>
      </c>
      <c r="AJ979" s="253" t="str">
        <f t="shared" si="196"/>
        <v>FFFFFFFF</v>
      </c>
      <c r="AK979" s="253" t="s">
        <v>4185</v>
      </c>
      <c r="AL979" s="265">
        <f t="shared" si="197"/>
        <v>1</v>
      </c>
      <c r="AM979" s="253" t="s">
        <v>4186</v>
      </c>
      <c r="AN979" s="253" t="s">
        <v>4187</v>
      </c>
      <c r="AO979" s="254">
        <f t="shared" si="200"/>
        <v>0</v>
      </c>
      <c r="AP979" s="253" t="s">
        <v>4188</v>
      </c>
      <c r="AQ979" s="74">
        <f t="shared" si="205"/>
        <v>0</v>
      </c>
      <c r="AR979" s="254" t="s">
        <v>4189</v>
      </c>
      <c r="AS979" s="254" t="s">
        <v>4190</v>
      </c>
      <c r="AT979" s="265">
        <f t="shared" si="206"/>
        <v>0</v>
      </c>
      <c r="AU979" s="254" t="s">
        <v>4191</v>
      </c>
      <c r="AV979" s="265">
        <f t="shared" si="207"/>
        <v>0</v>
      </c>
      <c r="AW979" s="254" t="s">
        <v>4192</v>
      </c>
      <c r="AX979" s="254" t="s">
        <v>4193</v>
      </c>
      <c r="AY979" s="244" t="str">
        <f t="shared" si="201"/>
        <v/>
      </c>
    </row>
    <row r="980" spans="1:51">
      <c r="A980" s="198">
        <v>975</v>
      </c>
      <c r="B980" s="211"/>
      <c r="C980" s="4" t="str">
        <f t="shared" si="198"/>
        <v>名称：&lt;br&gt;住所：&lt;br&gt;施設分類：&lt;br&gt;TEL：&lt;br&gt;：&lt;br&gt;：&lt;br&gt;：&lt;br&gt;</v>
      </c>
      <c r="D980" s="211"/>
      <c r="E980" s="202"/>
      <c r="F980" s="202"/>
      <c r="G980" s="202"/>
      <c r="H980" s="202"/>
      <c r="I980" s="202"/>
      <c r="J980" s="202"/>
      <c r="K980" s="240"/>
      <c r="L980" s="240"/>
      <c r="M980" s="240"/>
      <c r="N980" s="240"/>
      <c r="O980" s="4"/>
      <c r="P980" s="246">
        <v>1</v>
      </c>
      <c r="Q980" s="246"/>
      <c r="R980" s="246" t="str">
        <f t="shared" si="195"/>
        <v>FFFFFFFF</v>
      </c>
      <c r="S980" s="202">
        <v>100</v>
      </c>
      <c r="T980" s="202">
        <v>100</v>
      </c>
      <c r="U980" s="202">
        <v>100</v>
      </c>
      <c r="V980" s="202">
        <v>100</v>
      </c>
      <c r="X980" s="242"/>
      <c r="Z980" s="239">
        <f t="shared" si="199"/>
        <v>1</v>
      </c>
      <c r="AA980" s="253" t="s">
        <v>4179</v>
      </c>
      <c r="AB980" s="265">
        <f t="shared" si="202"/>
        <v>0</v>
      </c>
      <c r="AC980" s="254" t="s">
        <v>4194</v>
      </c>
      <c r="AD980" s="254" t="s">
        <v>4181</v>
      </c>
      <c r="AE980" s="254">
        <f t="shared" si="203"/>
        <v>0</v>
      </c>
      <c r="AF980" s="254" t="s">
        <v>4182</v>
      </c>
      <c r="AG980" s="254" t="s">
        <v>4183</v>
      </c>
      <c r="AH980" s="74" t="str">
        <f t="shared" si="204"/>
        <v>名称：&lt;br&gt;住所：&lt;br&gt;施設分類：&lt;br&gt;TEL：&lt;br&gt;：&lt;br&gt;：&lt;br&gt;：&lt;br&gt;</v>
      </c>
      <c r="AI980" s="255" t="s">
        <v>4184</v>
      </c>
      <c r="AJ980" s="253" t="str">
        <f t="shared" si="196"/>
        <v>FFFFFFFF</v>
      </c>
      <c r="AK980" s="253" t="s">
        <v>4185</v>
      </c>
      <c r="AL980" s="265">
        <f t="shared" si="197"/>
        <v>1</v>
      </c>
      <c r="AM980" s="253" t="s">
        <v>4186</v>
      </c>
      <c r="AN980" s="253" t="s">
        <v>4187</v>
      </c>
      <c r="AO980" s="254">
        <f t="shared" si="200"/>
        <v>0</v>
      </c>
      <c r="AP980" s="253" t="s">
        <v>4188</v>
      </c>
      <c r="AQ980" s="74">
        <f t="shared" si="205"/>
        <v>0</v>
      </c>
      <c r="AR980" s="254" t="s">
        <v>4189</v>
      </c>
      <c r="AS980" s="254" t="s">
        <v>4190</v>
      </c>
      <c r="AT980" s="265">
        <f t="shared" si="206"/>
        <v>0</v>
      </c>
      <c r="AU980" s="254" t="s">
        <v>4191</v>
      </c>
      <c r="AV980" s="265">
        <f t="shared" si="207"/>
        <v>0</v>
      </c>
      <c r="AW980" s="254" t="s">
        <v>4192</v>
      </c>
      <c r="AX980" s="254" t="s">
        <v>4193</v>
      </c>
      <c r="AY980" s="244" t="str">
        <f t="shared" si="201"/>
        <v/>
      </c>
    </row>
    <row r="981" spans="1:51">
      <c r="A981" s="198">
        <v>976</v>
      </c>
      <c r="B981" s="211"/>
      <c r="C981" s="4" t="str">
        <f t="shared" si="198"/>
        <v>名称：&lt;br&gt;住所：&lt;br&gt;施設分類：&lt;br&gt;TEL：&lt;br&gt;：&lt;br&gt;：&lt;br&gt;：&lt;br&gt;</v>
      </c>
      <c r="D981" s="211"/>
      <c r="E981" s="202"/>
      <c r="F981" s="202"/>
      <c r="G981" s="202"/>
      <c r="H981" s="202"/>
      <c r="I981" s="202"/>
      <c r="J981" s="202"/>
      <c r="K981" s="240"/>
      <c r="L981" s="240"/>
      <c r="M981" s="240"/>
      <c r="N981" s="240"/>
      <c r="O981" s="4"/>
      <c r="P981" s="246">
        <v>1</v>
      </c>
      <c r="Q981" s="246"/>
      <c r="R981" s="246" t="str">
        <f t="shared" si="195"/>
        <v>FFFFFFFF</v>
      </c>
      <c r="S981" s="202">
        <v>100</v>
      </c>
      <c r="T981" s="202">
        <v>100</v>
      </c>
      <c r="U981" s="202">
        <v>100</v>
      </c>
      <c r="V981" s="202">
        <v>100</v>
      </c>
      <c r="X981" s="242"/>
      <c r="Z981" s="239">
        <f t="shared" si="199"/>
        <v>1</v>
      </c>
      <c r="AA981" s="253" t="s">
        <v>4179</v>
      </c>
      <c r="AB981" s="265">
        <f t="shared" si="202"/>
        <v>0</v>
      </c>
      <c r="AC981" s="254" t="s">
        <v>4194</v>
      </c>
      <c r="AD981" s="254" t="s">
        <v>4181</v>
      </c>
      <c r="AE981" s="254">
        <f t="shared" si="203"/>
        <v>0</v>
      </c>
      <c r="AF981" s="254" t="s">
        <v>4182</v>
      </c>
      <c r="AG981" s="254" t="s">
        <v>4183</v>
      </c>
      <c r="AH981" s="74" t="str">
        <f t="shared" si="204"/>
        <v>名称：&lt;br&gt;住所：&lt;br&gt;施設分類：&lt;br&gt;TEL：&lt;br&gt;：&lt;br&gt;：&lt;br&gt;：&lt;br&gt;</v>
      </c>
      <c r="AI981" s="255" t="s">
        <v>4184</v>
      </c>
      <c r="AJ981" s="253" t="str">
        <f t="shared" si="196"/>
        <v>FFFFFFFF</v>
      </c>
      <c r="AK981" s="253" t="s">
        <v>4185</v>
      </c>
      <c r="AL981" s="265">
        <f t="shared" si="197"/>
        <v>1</v>
      </c>
      <c r="AM981" s="253" t="s">
        <v>4186</v>
      </c>
      <c r="AN981" s="253" t="s">
        <v>4187</v>
      </c>
      <c r="AO981" s="254">
        <f t="shared" si="200"/>
        <v>0</v>
      </c>
      <c r="AP981" s="253" t="s">
        <v>4188</v>
      </c>
      <c r="AQ981" s="74">
        <f t="shared" si="205"/>
        <v>0</v>
      </c>
      <c r="AR981" s="254" t="s">
        <v>4189</v>
      </c>
      <c r="AS981" s="254" t="s">
        <v>4190</v>
      </c>
      <c r="AT981" s="265">
        <f t="shared" si="206"/>
        <v>0</v>
      </c>
      <c r="AU981" s="254" t="s">
        <v>4191</v>
      </c>
      <c r="AV981" s="265">
        <f t="shared" si="207"/>
        <v>0</v>
      </c>
      <c r="AW981" s="254" t="s">
        <v>4192</v>
      </c>
      <c r="AX981" s="254" t="s">
        <v>4193</v>
      </c>
      <c r="AY981" s="244" t="str">
        <f t="shared" si="201"/>
        <v/>
      </c>
    </row>
    <row r="982" spans="1:51">
      <c r="A982" s="198">
        <v>977</v>
      </c>
      <c r="B982" s="211"/>
      <c r="C982" s="4" t="str">
        <f t="shared" si="198"/>
        <v>名称：&lt;br&gt;住所：&lt;br&gt;施設分類：&lt;br&gt;TEL：&lt;br&gt;：&lt;br&gt;：&lt;br&gt;：&lt;br&gt;</v>
      </c>
      <c r="D982" s="211"/>
      <c r="E982" s="245"/>
      <c r="F982" s="202"/>
      <c r="G982" s="202"/>
      <c r="H982" s="202"/>
      <c r="I982" s="245"/>
      <c r="J982" s="245"/>
      <c r="K982" s="240"/>
      <c r="L982" s="240"/>
      <c r="M982" s="240"/>
      <c r="N982" s="240"/>
      <c r="O982" s="4"/>
      <c r="P982" s="246">
        <v>1</v>
      </c>
      <c r="Q982" s="246"/>
      <c r="R982" s="246" t="str">
        <f t="shared" si="195"/>
        <v>FFFFFFFF</v>
      </c>
      <c r="S982" s="202">
        <v>100</v>
      </c>
      <c r="T982" s="202">
        <v>100</v>
      </c>
      <c r="U982" s="202">
        <v>100</v>
      </c>
      <c r="V982" s="202">
        <v>100</v>
      </c>
      <c r="X982" s="242"/>
      <c r="Z982" s="239">
        <f t="shared" si="199"/>
        <v>1</v>
      </c>
      <c r="AA982" s="253" t="s">
        <v>4179</v>
      </c>
      <c r="AB982" s="265">
        <f t="shared" si="202"/>
        <v>0</v>
      </c>
      <c r="AC982" s="254" t="s">
        <v>4194</v>
      </c>
      <c r="AD982" s="254" t="s">
        <v>4181</v>
      </c>
      <c r="AE982" s="254">
        <f t="shared" si="203"/>
        <v>0</v>
      </c>
      <c r="AF982" s="254" t="s">
        <v>4182</v>
      </c>
      <c r="AG982" s="254" t="s">
        <v>4183</v>
      </c>
      <c r="AH982" s="74" t="str">
        <f t="shared" si="204"/>
        <v>名称：&lt;br&gt;住所：&lt;br&gt;施設分類：&lt;br&gt;TEL：&lt;br&gt;：&lt;br&gt;：&lt;br&gt;：&lt;br&gt;</v>
      </c>
      <c r="AI982" s="255" t="s">
        <v>4184</v>
      </c>
      <c r="AJ982" s="253" t="str">
        <f t="shared" si="196"/>
        <v>FFFFFFFF</v>
      </c>
      <c r="AK982" s="253" t="s">
        <v>4185</v>
      </c>
      <c r="AL982" s="265">
        <f t="shared" si="197"/>
        <v>1</v>
      </c>
      <c r="AM982" s="253" t="s">
        <v>4186</v>
      </c>
      <c r="AN982" s="253" t="s">
        <v>4187</v>
      </c>
      <c r="AO982" s="254">
        <f t="shared" si="200"/>
        <v>0</v>
      </c>
      <c r="AP982" s="253" t="s">
        <v>4188</v>
      </c>
      <c r="AQ982" s="74">
        <f t="shared" si="205"/>
        <v>0</v>
      </c>
      <c r="AR982" s="254" t="s">
        <v>4189</v>
      </c>
      <c r="AS982" s="254" t="s">
        <v>4190</v>
      </c>
      <c r="AT982" s="265">
        <f t="shared" si="206"/>
        <v>0</v>
      </c>
      <c r="AU982" s="254" t="s">
        <v>4191</v>
      </c>
      <c r="AV982" s="265">
        <f t="shared" si="207"/>
        <v>0</v>
      </c>
      <c r="AW982" s="254" t="s">
        <v>4192</v>
      </c>
      <c r="AX982" s="254" t="s">
        <v>4193</v>
      </c>
      <c r="AY982" s="244" t="str">
        <f t="shared" si="201"/>
        <v/>
      </c>
    </row>
    <row r="983" spans="1:51">
      <c r="A983" s="198">
        <v>978</v>
      </c>
      <c r="B983" s="211"/>
      <c r="C983" s="4" t="str">
        <f t="shared" si="198"/>
        <v>名称：&lt;br&gt;住所：&lt;br&gt;施設分類：&lt;br&gt;TEL：&lt;br&gt;：&lt;br&gt;：&lt;br&gt;：&lt;br&gt;</v>
      </c>
      <c r="D983" s="211"/>
      <c r="E983" s="245"/>
      <c r="F983" s="202"/>
      <c r="G983" s="202"/>
      <c r="H983" s="202"/>
      <c r="I983" s="245"/>
      <c r="J983" s="245"/>
      <c r="K983" s="240"/>
      <c r="L983" s="240"/>
      <c r="M983" s="240"/>
      <c r="N983" s="240"/>
      <c r="O983" s="4"/>
      <c r="P983" s="246">
        <v>1</v>
      </c>
      <c r="Q983" s="246"/>
      <c r="R983" s="246" t="str">
        <f t="shared" si="195"/>
        <v>FFFFFFFF</v>
      </c>
      <c r="S983" s="202">
        <v>100</v>
      </c>
      <c r="T983" s="202">
        <v>100</v>
      </c>
      <c r="U983" s="202">
        <v>100</v>
      </c>
      <c r="V983" s="202">
        <v>100</v>
      </c>
      <c r="X983" s="242"/>
      <c r="Z983" s="239">
        <f t="shared" si="199"/>
        <v>1</v>
      </c>
      <c r="AA983" s="253" t="s">
        <v>4179</v>
      </c>
      <c r="AB983" s="265">
        <f t="shared" si="202"/>
        <v>0</v>
      </c>
      <c r="AC983" s="254" t="s">
        <v>4194</v>
      </c>
      <c r="AD983" s="254" t="s">
        <v>4181</v>
      </c>
      <c r="AE983" s="254">
        <f t="shared" si="203"/>
        <v>0</v>
      </c>
      <c r="AF983" s="254" t="s">
        <v>4182</v>
      </c>
      <c r="AG983" s="254" t="s">
        <v>4183</v>
      </c>
      <c r="AH983" s="74" t="str">
        <f t="shared" si="204"/>
        <v>名称：&lt;br&gt;住所：&lt;br&gt;施設分類：&lt;br&gt;TEL：&lt;br&gt;：&lt;br&gt;：&lt;br&gt;：&lt;br&gt;</v>
      </c>
      <c r="AI983" s="255" t="s">
        <v>4184</v>
      </c>
      <c r="AJ983" s="253" t="str">
        <f t="shared" si="196"/>
        <v>FFFFFFFF</v>
      </c>
      <c r="AK983" s="253" t="s">
        <v>4185</v>
      </c>
      <c r="AL983" s="265">
        <f t="shared" si="197"/>
        <v>1</v>
      </c>
      <c r="AM983" s="253" t="s">
        <v>4186</v>
      </c>
      <c r="AN983" s="253" t="s">
        <v>4187</v>
      </c>
      <c r="AO983" s="254">
        <f t="shared" si="200"/>
        <v>0</v>
      </c>
      <c r="AP983" s="253" t="s">
        <v>4188</v>
      </c>
      <c r="AQ983" s="74">
        <f t="shared" si="205"/>
        <v>0</v>
      </c>
      <c r="AR983" s="254" t="s">
        <v>4189</v>
      </c>
      <c r="AS983" s="254" t="s">
        <v>4190</v>
      </c>
      <c r="AT983" s="265">
        <f t="shared" si="206"/>
        <v>0</v>
      </c>
      <c r="AU983" s="254" t="s">
        <v>4191</v>
      </c>
      <c r="AV983" s="265">
        <f t="shared" si="207"/>
        <v>0</v>
      </c>
      <c r="AW983" s="254" t="s">
        <v>4192</v>
      </c>
      <c r="AX983" s="254" t="s">
        <v>4193</v>
      </c>
      <c r="AY983" s="244" t="str">
        <f t="shared" si="201"/>
        <v/>
      </c>
    </row>
    <row r="984" spans="1:51">
      <c r="A984" s="198">
        <v>979</v>
      </c>
      <c r="B984" s="211"/>
      <c r="C984" s="4" t="str">
        <f t="shared" si="198"/>
        <v>名称：&lt;br&gt;住所：&lt;br&gt;施設分類：&lt;br&gt;TEL：&lt;br&gt;：&lt;br&gt;：&lt;br&gt;：&lt;br&gt;</v>
      </c>
      <c r="D984" s="211"/>
      <c r="E984" s="245"/>
      <c r="F984" s="202"/>
      <c r="G984" s="202"/>
      <c r="H984" s="202"/>
      <c r="I984" s="245"/>
      <c r="J984" s="245"/>
      <c r="K984" s="240"/>
      <c r="L984" s="240"/>
      <c r="M984" s="240"/>
      <c r="N984" s="240"/>
      <c r="O984" s="4"/>
      <c r="P984" s="246">
        <v>1</v>
      </c>
      <c r="Q984" s="246"/>
      <c r="R984" s="246" t="str">
        <f t="shared" si="195"/>
        <v>FFFFFFFF</v>
      </c>
      <c r="S984" s="202">
        <v>100</v>
      </c>
      <c r="T984" s="202">
        <v>100</v>
      </c>
      <c r="U984" s="202">
        <v>100</v>
      </c>
      <c r="V984" s="202">
        <v>100</v>
      </c>
      <c r="X984" s="242"/>
      <c r="Z984" s="239">
        <f t="shared" si="199"/>
        <v>1</v>
      </c>
      <c r="AA984" s="253" t="s">
        <v>4179</v>
      </c>
      <c r="AB984" s="265">
        <f t="shared" si="202"/>
        <v>0</v>
      </c>
      <c r="AC984" s="254" t="s">
        <v>4194</v>
      </c>
      <c r="AD984" s="254" t="s">
        <v>4181</v>
      </c>
      <c r="AE984" s="254">
        <f t="shared" si="203"/>
        <v>0</v>
      </c>
      <c r="AF984" s="254" t="s">
        <v>4182</v>
      </c>
      <c r="AG984" s="254" t="s">
        <v>4183</v>
      </c>
      <c r="AH984" s="74" t="str">
        <f t="shared" si="204"/>
        <v>名称：&lt;br&gt;住所：&lt;br&gt;施設分類：&lt;br&gt;TEL：&lt;br&gt;：&lt;br&gt;：&lt;br&gt;：&lt;br&gt;</v>
      </c>
      <c r="AI984" s="255" t="s">
        <v>4184</v>
      </c>
      <c r="AJ984" s="253" t="str">
        <f t="shared" si="196"/>
        <v>FFFFFFFF</v>
      </c>
      <c r="AK984" s="253" t="s">
        <v>4185</v>
      </c>
      <c r="AL984" s="265">
        <f t="shared" si="197"/>
        <v>1</v>
      </c>
      <c r="AM984" s="253" t="s">
        <v>4186</v>
      </c>
      <c r="AN984" s="253" t="s">
        <v>4187</v>
      </c>
      <c r="AO984" s="254">
        <f t="shared" si="200"/>
        <v>0</v>
      </c>
      <c r="AP984" s="253" t="s">
        <v>4188</v>
      </c>
      <c r="AQ984" s="74">
        <f t="shared" si="205"/>
        <v>0</v>
      </c>
      <c r="AR984" s="254" t="s">
        <v>4189</v>
      </c>
      <c r="AS984" s="254" t="s">
        <v>4190</v>
      </c>
      <c r="AT984" s="265">
        <f t="shared" si="206"/>
        <v>0</v>
      </c>
      <c r="AU984" s="254" t="s">
        <v>4191</v>
      </c>
      <c r="AV984" s="265">
        <f t="shared" si="207"/>
        <v>0</v>
      </c>
      <c r="AW984" s="254" t="s">
        <v>4192</v>
      </c>
      <c r="AX984" s="254" t="s">
        <v>4193</v>
      </c>
      <c r="AY984" s="244" t="str">
        <f t="shared" si="201"/>
        <v/>
      </c>
    </row>
    <row r="985" spans="1:51">
      <c r="A985" s="198">
        <v>980</v>
      </c>
      <c r="B985" s="211"/>
      <c r="C985" s="4" t="str">
        <f t="shared" si="198"/>
        <v>名称：&lt;br&gt;住所：&lt;br&gt;施設分類：&lt;br&gt;TEL：&lt;br&gt;：&lt;br&gt;：&lt;br&gt;：&lt;br&gt;</v>
      </c>
      <c r="D985" s="211"/>
      <c r="E985" s="202"/>
      <c r="F985" s="202"/>
      <c r="G985" s="202"/>
      <c r="H985" s="202"/>
      <c r="I985" s="202"/>
      <c r="J985" s="202"/>
      <c r="K985" s="240"/>
      <c r="L985" s="240"/>
      <c r="M985" s="240"/>
      <c r="N985" s="240"/>
      <c r="O985" s="4"/>
      <c r="P985" s="246">
        <v>1</v>
      </c>
      <c r="Q985" s="246"/>
      <c r="R985" s="246" t="str">
        <f t="shared" si="195"/>
        <v>FFFFFFFF</v>
      </c>
      <c r="S985" s="202">
        <v>100</v>
      </c>
      <c r="T985" s="202">
        <v>100</v>
      </c>
      <c r="U985" s="202">
        <v>100</v>
      </c>
      <c r="V985" s="202">
        <v>100</v>
      </c>
      <c r="X985" s="242"/>
      <c r="Z985" s="239">
        <f t="shared" si="199"/>
        <v>1</v>
      </c>
      <c r="AA985" s="253" t="s">
        <v>4179</v>
      </c>
      <c r="AB985" s="265">
        <f t="shared" si="202"/>
        <v>0</v>
      </c>
      <c r="AC985" s="254" t="s">
        <v>4194</v>
      </c>
      <c r="AD985" s="254" t="s">
        <v>4181</v>
      </c>
      <c r="AE985" s="254">
        <f t="shared" si="203"/>
        <v>0</v>
      </c>
      <c r="AF985" s="254" t="s">
        <v>4182</v>
      </c>
      <c r="AG985" s="254" t="s">
        <v>4183</v>
      </c>
      <c r="AH985" s="74" t="str">
        <f t="shared" si="204"/>
        <v>名称：&lt;br&gt;住所：&lt;br&gt;施設分類：&lt;br&gt;TEL：&lt;br&gt;：&lt;br&gt;：&lt;br&gt;：&lt;br&gt;</v>
      </c>
      <c r="AI985" s="255" t="s">
        <v>4184</v>
      </c>
      <c r="AJ985" s="253" t="str">
        <f t="shared" si="196"/>
        <v>FFFFFFFF</v>
      </c>
      <c r="AK985" s="253" t="s">
        <v>4185</v>
      </c>
      <c r="AL985" s="265">
        <f t="shared" si="197"/>
        <v>1</v>
      </c>
      <c r="AM985" s="253" t="s">
        <v>4186</v>
      </c>
      <c r="AN985" s="253" t="s">
        <v>4187</v>
      </c>
      <c r="AO985" s="254">
        <f t="shared" si="200"/>
        <v>0</v>
      </c>
      <c r="AP985" s="253" t="s">
        <v>4188</v>
      </c>
      <c r="AQ985" s="74">
        <f t="shared" si="205"/>
        <v>0</v>
      </c>
      <c r="AR985" s="254" t="s">
        <v>4189</v>
      </c>
      <c r="AS985" s="254" t="s">
        <v>4190</v>
      </c>
      <c r="AT985" s="265">
        <f t="shared" si="206"/>
        <v>0</v>
      </c>
      <c r="AU985" s="254" t="s">
        <v>4191</v>
      </c>
      <c r="AV985" s="265">
        <f t="shared" si="207"/>
        <v>0</v>
      </c>
      <c r="AW985" s="254" t="s">
        <v>4192</v>
      </c>
      <c r="AX985" s="254" t="s">
        <v>4193</v>
      </c>
      <c r="AY985" s="244" t="str">
        <f t="shared" si="201"/>
        <v/>
      </c>
    </row>
    <row r="986" spans="1:51">
      <c r="A986" s="198">
        <v>981</v>
      </c>
      <c r="B986" s="211"/>
      <c r="C986" s="4" t="str">
        <f t="shared" si="198"/>
        <v>名称：&lt;br&gt;住所：&lt;br&gt;施設分類：&lt;br&gt;TEL：&lt;br&gt;：&lt;br&gt;：&lt;br&gt;：&lt;br&gt;</v>
      </c>
      <c r="D986" s="211"/>
      <c r="E986" s="202"/>
      <c r="F986" s="202"/>
      <c r="G986" s="202"/>
      <c r="H986" s="202"/>
      <c r="I986" s="202"/>
      <c r="J986" s="202"/>
      <c r="K986" s="240"/>
      <c r="L986" s="240"/>
      <c r="M986" s="240"/>
      <c r="N986" s="240"/>
      <c r="O986" s="4"/>
      <c r="P986" s="246">
        <v>1</v>
      </c>
      <c r="Q986" s="246"/>
      <c r="R986" s="246" t="str">
        <f t="shared" si="195"/>
        <v>FFFFFFFF</v>
      </c>
      <c r="S986" s="202">
        <v>100</v>
      </c>
      <c r="T986" s="202">
        <v>100</v>
      </c>
      <c r="U986" s="202">
        <v>100</v>
      </c>
      <c r="V986" s="202">
        <v>100</v>
      </c>
      <c r="X986" s="242"/>
      <c r="Z986" s="239">
        <f t="shared" si="199"/>
        <v>1</v>
      </c>
      <c r="AA986" s="253" t="s">
        <v>4179</v>
      </c>
      <c r="AB986" s="265">
        <f t="shared" si="202"/>
        <v>0</v>
      </c>
      <c r="AC986" s="254" t="s">
        <v>4194</v>
      </c>
      <c r="AD986" s="254" t="s">
        <v>4181</v>
      </c>
      <c r="AE986" s="254">
        <f t="shared" si="203"/>
        <v>0</v>
      </c>
      <c r="AF986" s="254" t="s">
        <v>4182</v>
      </c>
      <c r="AG986" s="254" t="s">
        <v>4183</v>
      </c>
      <c r="AH986" s="74" t="str">
        <f t="shared" si="204"/>
        <v>名称：&lt;br&gt;住所：&lt;br&gt;施設分類：&lt;br&gt;TEL：&lt;br&gt;：&lt;br&gt;：&lt;br&gt;：&lt;br&gt;</v>
      </c>
      <c r="AI986" s="255" t="s">
        <v>4184</v>
      </c>
      <c r="AJ986" s="253" t="str">
        <f t="shared" si="196"/>
        <v>FFFFFFFF</v>
      </c>
      <c r="AK986" s="253" t="s">
        <v>4185</v>
      </c>
      <c r="AL986" s="265">
        <f t="shared" si="197"/>
        <v>1</v>
      </c>
      <c r="AM986" s="253" t="s">
        <v>4186</v>
      </c>
      <c r="AN986" s="253" t="s">
        <v>4187</v>
      </c>
      <c r="AO986" s="254">
        <f t="shared" si="200"/>
        <v>0</v>
      </c>
      <c r="AP986" s="253" t="s">
        <v>4188</v>
      </c>
      <c r="AQ986" s="74">
        <f t="shared" si="205"/>
        <v>0</v>
      </c>
      <c r="AR986" s="254" t="s">
        <v>4189</v>
      </c>
      <c r="AS986" s="254" t="s">
        <v>4190</v>
      </c>
      <c r="AT986" s="265">
        <f t="shared" si="206"/>
        <v>0</v>
      </c>
      <c r="AU986" s="254" t="s">
        <v>4191</v>
      </c>
      <c r="AV986" s="265">
        <f t="shared" si="207"/>
        <v>0</v>
      </c>
      <c r="AW986" s="254" t="s">
        <v>4192</v>
      </c>
      <c r="AX986" s="254" t="s">
        <v>4193</v>
      </c>
      <c r="AY986" s="244" t="str">
        <f t="shared" si="201"/>
        <v/>
      </c>
    </row>
    <row r="987" spans="1:51">
      <c r="A987" s="198">
        <v>982</v>
      </c>
      <c r="B987" s="211"/>
      <c r="C987" s="4" t="str">
        <f t="shared" si="198"/>
        <v>名称：&lt;br&gt;住所：&lt;br&gt;施設分類：&lt;br&gt;TEL：&lt;br&gt;：&lt;br&gt;：&lt;br&gt;：&lt;br&gt;</v>
      </c>
      <c r="D987" s="211"/>
      <c r="E987" s="245"/>
      <c r="F987" s="202"/>
      <c r="G987" s="202"/>
      <c r="H987" s="202"/>
      <c r="I987" s="245"/>
      <c r="J987" s="245"/>
      <c r="K987" s="240"/>
      <c r="L987" s="240"/>
      <c r="M987" s="240"/>
      <c r="N987" s="240"/>
      <c r="O987" s="4"/>
      <c r="P987" s="246">
        <v>1</v>
      </c>
      <c r="Q987" s="246"/>
      <c r="R987" s="246" t="str">
        <f t="shared" si="195"/>
        <v>FFFFFFFF</v>
      </c>
      <c r="S987" s="202">
        <v>100</v>
      </c>
      <c r="T987" s="202">
        <v>100</v>
      </c>
      <c r="U987" s="202">
        <v>100</v>
      </c>
      <c r="V987" s="202">
        <v>100</v>
      </c>
      <c r="X987" s="242"/>
      <c r="Z987" s="239">
        <f t="shared" si="199"/>
        <v>1</v>
      </c>
      <c r="AA987" s="253" t="s">
        <v>4179</v>
      </c>
      <c r="AB987" s="265">
        <f t="shared" si="202"/>
        <v>0</v>
      </c>
      <c r="AC987" s="254" t="s">
        <v>4194</v>
      </c>
      <c r="AD987" s="254" t="s">
        <v>4181</v>
      </c>
      <c r="AE987" s="254">
        <f t="shared" si="203"/>
        <v>0</v>
      </c>
      <c r="AF987" s="254" t="s">
        <v>4182</v>
      </c>
      <c r="AG987" s="254" t="s">
        <v>4183</v>
      </c>
      <c r="AH987" s="74" t="str">
        <f t="shared" si="204"/>
        <v>名称：&lt;br&gt;住所：&lt;br&gt;施設分類：&lt;br&gt;TEL：&lt;br&gt;：&lt;br&gt;：&lt;br&gt;：&lt;br&gt;</v>
      </c>
      <c r="AI987" s="255" t="s">
        <v>4184</v>
      </c>
      <c r="AJ987" s="253" t="str">
        <f t="shared" si="196"/>
        <v>FFFFFFFF</v>
      </c>
      <c r="AK987" s="253" t="s">
        <v>4185</v>
      </c>
      <c r="AL987" s="265">
        <f t="shared" si="197"/>
        <v>1</v>
      </c>
      <c r="AM987" s="253" t="s">
        <v>4186</v>
      </c>
      <c r="AN987" s="253" t="s">
        <v>4187</v>
      </c>
      <c r="AO987" s="254">
        <f t="shared" si="200"/>
        <v>0</v>
      </c>
      <c r="AP987" s="253" t="s">
        <v>4188</v>
      </c>
      <c r="AQ987" s="74">
        <f t="shared" si="205"/>
        <v>0</v>
      </c>
      <c r="AR987" s="254" t="s">
        <v>4189</v>
      </c>
      <c r="AS987" s="254" t="s">
        <v>4190</v>
      </c>
      <c r="AT987" s="265">
        <f t="shared" si="206"/>
        <v>0</v>
      </c>
      <c r="AU987" s="254" t="s">
        <v>4191</v>
      </c>
      <c r="AV987" s="265">
        <f t="shared" si="207"/>
        <v>0</v>
      </c>
      <c r="AW987" s="254" t="s">
        <v>4192</v>
      </c>
      <c r="AX987" s="254" t="s">
        <v>4193</v>
      </c>
      <c r="AY987" s="244" t="str">
        <f t="shared" si="201"/>
        <v/>
      </c>
    </row>
    <row r="988" spans="1:51">
      <c r="A988" s="198">
        <v>983</v>
      </c>
      <c r="B988" s="211"/>
      <c r="C988" s="4" t="str">
        <f t="shared" si="198"/>
        <v>名称：&lt;br&gt;住所：&lt;br&gt;施設分類：&lt;br&gt;TEL：&lt;br&gt;：&lt;br&gt;：&lt;br&gt;：&lt;br&gt;</v>
      </c>
      <c r="D988" s="211"/>
      <c r="E988" s="245"/>
      <c r="F988" s="202"/>
      <c r="G988" s="202"/>
      <c r="H988" s="202"/>
      <c r="I988" s="245"/>
      <c r="J988" s="245"/>
      <c r="K988" s="240"/>
      <c r="L988" s="240"/>
      <c r="M988" s="240"/>
      <c r="N988" s="240"/>
      <c r="O988" s="4"/>
      <c r="P988" s="246">
        <v>1</v>
      </c>
      <c r="Q988" s="246"/>
      <c r="R988" s="246" t="str">
        <f t="shared" si="195"/>
        <v>FFFFFFFF</v>
      </c>
      <c r="S988" s="202">
        <v>100</v>
      </c>
      <c r="T988" s="202">
        <v>100</v>
      </c>
      <c r="U988" s="202">
        <v>100</v>
      </c>
      <c r="V988" s="202">
        <v>100</v>
      </c>
      <c r="X988" s="242"/>
      <c r="Z988" s="239">
        <f t="shared" si="199"/>
        <v>1</v>
      </c>
      <c r="AA988" s="253" t="s">
        <v>4179</v>
      </c>
      <c r="AB988" s="265">
        <f t="shared" si="202"/>
        <v>0</v>
      </c>
      <c r="AC988" s="254" t="s">
        <v>4194</v>
      </c>
      <c r="AD988" s="254" t="s">
        <v>4181</v>
      </c>
      <c r="AE988" s="254">
        <f t="shared" si="203"/>
        <v>0</v>
      </c>
      <c r="AF988" s="254" t="s">
        <v>4182</v>
      </c>
      <c r="AG988" s="254" t="s">
        <v>4183</v>
      </c>
      <c r="AH988" s="74" t="str">
        <f t="shared" si="204"/>
        <v>名称：&lt;br&gt;住所：&lt;br&gt;施設分類：&lt;br&gt;TEL：&lt;br&gt;：&lt;br&gt;：&lt;br&gt;：&lt;br&gt;</v>
      </c>
      <c r="AI988" s="255" t="s">
        <v>4184</v>
      </c>
      <c r="AJ988" s="253" t="str">
        <f t="shared" si="196"/>
        <v>FFFFFFFF</v>
      </c>
      <c r="AK988" s="253" t="s">
        <v>4185</v>
      </c>
      <c r="AL988" s="265">
        <f t="shared" si="197"/>
        <v>1</v>
      </c>
      <c r="AM988" s="253" t="s">
        <v>4186</v>
      </c>
      <c r="AN988" s="253" t="s">
        <v>4187</v>
      </c>
      <c r="AO988" s="254">
        <f t="shared" si="200"/>
        <v>0</v>
      </c>
      <c r="AP988" s="253" t="s">
        <v>4188</v>
      </c>
      <c r="AQ988" s="74">
        <f t="shared" si="205"/>
        <v>0</v>
      </c>
      <c r="AR988" s="254" t="s">
        <v>4189</v>
      </c>
      <c r="AS988" s="254" t="s">
        <v>4190</v>
      </c>
      <c r="AT988" s="265">
        <f t="shared" si="206"/>
        <v>0</v>
      </c>
      <c r="AU988" s="254" t="s">
        <v>4191</v>
      </c>
      <c r="AV988" s="265">
        <f t="shared" si="207"/>
        <v>0</v>
      </c>
      <c r="AW988" s="254" t="s">
        <v>4192</v>
      </c>
      <c r="AX988" s="254" t="s">
        <v>4193</v>
      </c>
      <c r="AY988" s="244" t="str">
        <f t="shared" si="201"/>
        <v/>
      </c>
    </row>
    <row r="989" spans="1:51">
      <c r="A989" s="198">
        <v>984</v>
      </c>
      <c r="B989" s="211"/>
      <c r="C989" s="4" t="str">
        <f t="shared" si="198"/>
        <v>名称：&lt;br&gt;住所：&lt;br&gt;施設分類：&lt;br&gt;TEL：&lt;br&gt;：&lt;br&gt;：&lt;br&gt;：&lt;br&gt;</v>
      </c>
      <c r="D989" s="211"/>
      <c r="E989" s="202"/>
      <c r="F989" s="202"/>
      <c r="G989" s="202"/>
      <c r="H989" s="202"/>
      <c r="I989" s="202"/>
      <c r="J989" s="202"/>
      <c r="K989" s="240"/>
      <c r="L989" s="240"/>
      <c r="M989" s="240"/>
      <c r="N989" s="240"/>
      <c r="O989" s="4"/>
      <c r="P989" s="246">
        <v>1</v>
      </c>
      <c r="Q989" s="246"/>
      <c r="R989" s="246" t="str">
        <f t="shared" si="195"/>
        <v>FFFFFFFF</v>
      </c>
      <c r="S989" s="202">
        <v>100</v>
      </c>
      <c r="T989" s="202">
        <v>100</v>
      </c>
      <c r="U989" s="202">
        <v>100</v>
      </c>
      <c r="V989" s="202">
        <v>100</v>
      </c>
      <c r="X989" s="242"/>
      <c r="Z989" s="239">
        <f t="shared" si="199"/>
        <v>1</v>
      </c>
      <c r="AA989" s="253" t="s">
        <v>4179</v>
      </c>
      <c r="AB989" s="265">
        <f t="shared" si="202"/>
        <v>0</v>
      </c>
      <c r="AC989" s="254" t="s">
        <v>4194</v>
      </c>
      <c r="AD989" s="254" t="s">
        <v>4181</v>
      </c>
      <c r="AE989" s="254">
        <f t="shared" si="203"/>
        <v>0</v>
      </c>
      <c r="AF989" s="254" t="s">
        <v>4182</v>
      </c>
      <c r="AG989" s="254" t="s">
        <v>4183</v>
      </c>
      <c r="AH989" s="74" t="str">
        <f t="shared" si="204"/>
        <v>名称：&lt;br&gt;住所：&lt;br&gt;施設分類：&lt;br&gt;TEL：&lt;br&gt;：&lt;br&gt;：&lt;br&gt;：&lt;br&gt;</v>
      </c>
      <c r="AI989" s="255" t="s">
        <v>4184</v>
      </c>
      <c r="AJ989" s="253" t="str">
        <f t="shared" si="196"/>
        <v>FFFFFFFF</v>
      </c>
      <c r="AK989" s="253" t="s">
        <v>4185</v>
      </c>
      <c r="AL989" s="265">
        <f t="shared" si="197"/>
        <v>1</v>
      </c>
      <c r="AM989" s="253" t="s">
        <v>4186</v>
      </c>
      <c r="AN989" s="253" t="s">
        <v>4187</v>
      </c>
      <c r="AO989" s="254">
        <f t="shared" si="200"/>
        <v>0</v>
      </c>
      <c r="AP989" s="253" t="s">
        <v>4188</v>
      </c>
      <c r="AQ989" s="74">
        <f t="shared" si="205"/>
        <v>0</v>
      </c>
      <c r="AR989" s="254" t="s">
        <v>4189</v>
      </c>
      <c r="AS989" s="254" t="s">
        <v>4190</v>
      </c>
      <c r="AT989" s="265">
        <f t="shared" si="206"/>
        <v>0</v>
      </c>
      <c r="AU989" s="254" t="s">
        <v>4191</v>
      </c>
      <c r="AV989" s="265">
        <f t="shared" si="207"/>
        <v>0</v>
      </c>
      <c r="AW989" s="254" t="s">
        <v>4192</v>
      </c>
      <c r="AX989" s="254" t="s">
        <v>4193</v>
      </c>
      <c r="AY989" s="244" t="str">
        <f t="shared" si="201"/>
        <v/>
      </c>
    </row>
    <row r="990" spans="1:51">
      <c r="A990" s="198">
        <v>985</v>
      </c>
      <c r="B990" s="211"/>
      <c r="C990" s="4" t="str">
        <f t="shared" si="198"/>
        <v>名称：&lt;br&gt;住所：&lt;br&gt;施設分類：&lt;br&gt;TEL：&lt;br&gt;：&lt;br&gt;：&lt;br&gt;：&lt;br&gt;</v>
      </c>
      <c r="D990" s="211"/>
      <c r="E990" s="202"/>
      <c r="F990" s="202"/>
      <c r="G990" s="202"/>
      <c r="H990" s="202"/>
      <c r="I990" s="202"/>
      <c r="J990" s="202"/>
      <c r="K990" s="240"/>
      <c r="L990" s="240"/>
      <c r="M990" s="240"/>
      <c r="N990" s="240"/>
      <c r="O990" s="4"/>
      <c r="P990" s="246">
        <v>1</v>
      </c>
      <c r="Q990" s="246"/>
      <c r="R990" s="246" t="str">
        <f t="shared" si="195"/>
        <v>FFFFFFFF</v>
      </c>
      <c r="S990" s="202">
        <v>100</v>
      </c>
      <c r="T990" s="202">
        <v>100</v>
      </c>
      <c r="U990" s="202">
        <v>100</v>
      </c>
      <c r="V990" s="202">
        <v>100</v>
      </c>
      <c r="X990" s="242"/>
      <c r="Z990" s="239">
        <f t="shared" si="199"/>
        <v>1</v>
      </c>
      <c r="AA990" s="253" t="s">
        <v>4179</v>
      </c>
      <c r="AB990" s="265">
        <f t="shared" si="202"/>
        <v>0</v>
      </c>
      <c r="AC990" s="254" t="s">
        <v>4194</v>
      </c>
      <c r="AD990" s="254" t="s">
        <v>4181</v>
      </c>
      <c r="AE990" s="254">
        <f t="shared" si="203"/>
        <v>0</v>
      </c>
      <c r="AF990" s="254" t="s">
        <v>4182</v>
      </c>
      <c r="AG990" s="254" t="s">
        <v>4183</v>
      </c>
      <c r="AH990" s="74" t="str">
        <f t="shared" si="204"/>
        <v>名称：&lt;br&gt;住所：&lt;br&gt;施設分類：&lt;br&gt;TEL：&lt;br&gt;：&lt;br&gt;：&lt;br&gt;：&lt;br&gt;</v>
      </c>
      <c r="AI990" s="255" t="s">
        <v>4184</v>
      </c>
      <c r="AJ990" s="253" t="str">
        <f t="shared" si="196"/>
        <v>FFFFFFFF</v>
      </c>
      <c r="AK990" s="253" t="s">
        <v>4185</v>
      </c>
      <c r="AL990" s="265">
        <f t="shared" si="197"/>
        <v>1</v>
      </c>
      <c r="AM990" s="253" t="s">
        <v>4186</v>
      </c>
      <c r="AN990" s="253" t="s">
        <v>4187</v>
      </c>
      <c r="AO990" s="254">
        <f t="shared" si="200"/>
        <v>0</v>
      </c>
      <c r="AP990" s="253" t="s">
        <v>4188</v>
      </c>
      <c r="AQ990" s="74">
        <f t="shared" si="205"/>
        <v>0</v>
      </c>
      <c r="AR990" s="254" t="s">
        <v>4189</v>
      </c>
      <c r="AS990" s="254" t="s">
        <v>4190</v>
      </c>
      <c r="AT990" s="265">
        <f t="shared" si="206"/>
        <v>0</v>
      </c>
      <c r="AU990" s="254" t="s">
        <v>4191</v>
      </c>
      <c r="AV990" s="265">
        <f t="shared" si="207"/>
        <v>0</v>
      </c>
      <c r="AW990" s="254" t="s">
        <v>4192</v>
      </c>
      <c r="AX990" s="254" t="s">
        <v>4193</v>
      </c>
      <c r="AY990" s="244" t="str">
        <f t="shared" si="201"/>
        <v/>
      </c>
    </row>
    <row r="991" spans="1:51">
      <c r="A991" s="198">
        <v>986</v>
      </c>
      <c r="B991" s="211"/>
      <c r="C991" s="4" t="str">
        <f t="shared" si="198"/>
        <v>名称：&lt;br&gt;住所：&lt;br&gt;施設分類：&lt;br&gt;TEL：&lt;br&gt;：&lt;br&gt;：&lt;br&gt;：&lt;br&gt;</v>
      </c>
      <c r="D991" s="211"/>
      <c r="E991" s="202"/>
      <c r="F991" s="202"/>
      <c r="G991" s="202"/>
      <c r="H991" s="202"/>
      <c r="I991" s="202"/>
      <c r="J991" s="202"/>
      <c r="K991" s="240"/>
      <c r="L991" s="240"/>
      <c r="M991" s="240"/>
      <c r="N991" s="240"/>
      <c r="O991" s="4"/>
      <c r="P991" s="246">
        <v>1</v>
      </c>
      <c r="Q991" s="246"/>
      <c r="R991" s="246" t="str">
        <f t="shared" si="195"/>
        <v>FFFFFFFF</v>
      </c>
      <c r="S991" s="202">
        <v>100</v>
      </c>
      <c r="T991" s="202">
        <v>100</v>
      </c>
      <c r="U991" s="202">
        <v>100</v>
      </c>
      <c r="V991" s="202">
        <v>100</v>
      </c>
      <c r="X991" s="242"/>
      <c r="Z991" s="239">
        <f t="shared" si="199"/>
        <v>1</v>
      </c>
      <c r="AA991" s="253" t="s">
        <v>4179</v>
      </c>
      <c r="AB991" s="265">
        <f t="shared" si="202"/>
        <v>0</v>
      </c>
      <c r="AC991" s="254" t="s">
        <v>4194</v>
      </c>
      <c r="AD991" s="254" t="s">
        <v>4181</v>
      </c>
      <c r="AE991" s="254">
        <f t="shared" si="203"/>
        <v>0</v>
      </c>
      <c r="AF991" s="254" t="s">
        <v>4182</v>
      </c>
      <c r="AG991" s="254" t="s">
        <v>4183</v>
      </c>
      <c r="AH991" s="74" t="str">
        <f t="shared" si="204"/>
        <v>名称：&lt;br&gt;住所：&lt;br&gt;施設分類：&lt;br&gt;TEL：&lt;br&gt;：&lt;br&gt;：&lt;br&gt;：&lt;br&gt;</v>
      </c>
      <c r="AI991" s="255" t="s">
        <v>4184</v>
      </c>
      <c r="AJ991" s="253" t="str">
        <f t="shared" si="196"/>
        <v>FFFFFFFF</v>
      </c>
      <c r="AK991" s="253" t="s">
        <v>4185</v>
      </c>
      <c r="AL991" s="265">
        <f t="shared" si="197"/>
        <v>1</v>
      </c>
      <c r="AM991" s="253" t="s">
        <v>4186</v>
      </c>
      <c r="AN991" s="253" t="s">
        <v>4187</v>
      </c>
      <c r="AO991" s="254">
        <f t="shared" si="200"/>
        <v>0</v>
      </c>
      <c r="AP991" s="253" t="s">
        <v>4188</v>
      </c>
      <c r="AQ991" s="74">
        <f t="shared" si="205"/>
        <v>0</v>
      </c>
      <c r="AR991" s="254" t="s">
        <v>4189</v>
      </c>
      <c r="AS991" s="254" t="s">
        <v>4190</v>
      </c>
      <c r="AT991" s="265">
        <f t="shared" si="206"/>
        <v>0</v>
      </c>
      <c r="AU991" s="254" t="s">
        <v>4191</v>
      </c>
      <c r="AV991" s="265">
        <f t="shared" si="207"/>
        <v>0</v>
      </c>
      <c r="AW991" s="254" t="s">
        <v>4192</v>
      </c>
      <c r="AX991" s="254" t="s">
        <v>4193</v>
      </c>
      <c r="AY991" s="244" t="str">
        <f t="shared" si="201"/>
        <v/>
      </c>
    </row>
    <row r="992" spans="1:51">
      <c r="A992" s="198">
        <v>987</v>
      </c>
      <c r="B992" s="211"/>
      <c r="C992" s="4" t="str">
        <f t="shared" si="198"/>
        <v>名称：&lt;br&gt;住所：&lt;br&gt;施設分類：&lt;br&gt;TEL：&lt;br&gt;：&lt;br&gt;：&lt;br&gt;：&lt;br&gt;</v>
      </c>
      <c r="D992" s="211"/>
      <c r="E992" s="245"/>
      <c r="F992" s="202"/>
      <c r="G992" s="202"/>
      <c r="H992" s="202"/>
      <c r="I992" s="245"/>
      <c r="J992" s="245"/>
      <c r="K992" s="240"/>
      <c r="L992" s="240"/>
      <c r="M992" s="240"/>
      <c r="N992" s="240"/>
      <c r="O992" s="4"/>
      <c r="P992" s="246">
        <v>1</v>
      </c>
      <c r="Q992" s="246"/>
      <c r="R992" s="246" t="str">
        <f t="shared" si="195"/>
        <v>FFFFFFFF</v>
      </c>
      <c r="S992" s="202">
        <v>100</v>
      </c>
      <c r="T992" s="202">
        <v>100</v>
      </c>
      <c r="U992" s="202">
        <v>100</v>
      </c>
      <c r="V992" s="202">
        <v>100</v>
      </c>
      <c r="X992" s="242"/>
      <c r="Z992" s="239">
        <f t="shared" si="199"/>
        <v>1</v>
      </c>
      <c r="AA992" s="253" t="s">
        <v>4179</v>
      </c>
      <c r="AB992" s="265">
        <f t="shared" si="202"/>
        <v>0</v>
      </c>
      <c r="AC992" s="254" t="s">
        <v>4194</v>
      </c>
      <c r="AD992" s="254" t="s">
        <v>4181</v>
      </c>
      <c r="AE992" s="254">
        <f t="shared" si="203"/>
        <v>0</v>
      </c>
      <c r="AF992" s="254" t="s">
        <v>4182</v>
      </c>
      <c r="AG992" s="254" t="s">
        <v>4183</v>
      </c>
      <c r="AH992" s="74" t="str">
        <f t="shared" si="204"/>
        <v>名称：&lt;br&gt;住所：&lt;br&gt;施設分類：&lt;br&gt;TEL：&lt;br&gt;：&lt;br&gt;：&lt;br&gt;：&lt;br&gt;</v>
      </c>
      <c r="AI992" s="255" t="s">
        <v>4184</v>
      </c>
      <c r="AJ992" s="253" t="str">
        <f t="shared" si="196"/>
        <v>FFFFFFFF</v>
      </c>
      <c r="AK992" s="253" t="s">
        <v>4185</v>
      </c>
      <c r="AL992" s="265">
        <f t="shared" si="197"/>
        <v>1</v>
      </c>
      <c r="AM992" s="253" t="s">
        <v>4186</v>
      </c>
      <c r="AN992" s="253" t="s">
        <v>4187</v>
      </c>
      <c r="AO992" s="254">
        <f t="shared" si="200"/>
        <v>0</v>
      </c>
      <c r="AP992" s="253" t="s">
        <v>4188</v>
      </c>
      <c r="AQ992" s="74">
        <f t="shared" si="205"/>
        <v>0</v>
      </c>
      <c r="AR992" s="254" t="s">
        <v>4189</v>
      </c>
      <c r="AS992" s="254" t="s">
        <v>4190</v>
      </c>
      <c r="AT992" s="265">
        <f t="shared" si="206"/>
        <v>0</v>
      </c>
      <c r="AU992" s="254" t="s">
        <v>4191</v>
      </c>
      <c r="AV992" s="265">
        <f t="shared" si="207"/>
        <v>0</v>
      </c>
      <c r="AW992" s="254" t="s">
        <v>4192</v>
      </c>
      <c r="AX992" s="254" t="s">
        <v>4193</v>
      </c>
      <c r="AY992" s="244" t="str">
        <f t="shared" si="201"/>
        <v/>
      </c>
    </row>
    <row r="993" spans="1:51">
      <c r="A993" s="198">
        <v>988</v>
      </c>
      <c r="B993" s="211"/>
      <c r="C993" s="4" t="str">
        <f t="shared" si="198"/>
        <v>名称：&lt;br&gt;住所：&lt;br&gt;施設分類：&lt;br&gt;TEL：&lt;br&gt;：&lt;br&gt;：&lt;br&gt;：&lt;br&gt;</v>
      </c>
      <c r="D993" s="211"/>
      <c r="E993" s="245"/>
      <c r="F993" s="202"/>
      <c r="G993" s="202"/>
      <c r="H993" s="202"/>
      <c r="I993" s="245"/>
      <c r="J993" s="245"/>
      <c r="K993" s="240"/>
      <c r="L993" s="240"/>
      <c r="M993" s="240"/>
      <c r="N993" s="240"/>
      <c r="O993" s="4"/>
      <c r="P993" s="246">
        <v>1</v>
      </c>
      <c r="Q993" s="246"/>
      <c r="R993" s="246" t="str">
        <f t="shared" si="195"/>
        <v>FFFFFFFF</v>
      </c>
      <c r="S993" s="202">
        <v>100</v>
      </c>
      <c r="T993" s="202">
        <v>100</v>
      </c>
      <c r="U993" s="202">
        <v>100</v>
      </c>
      <c r="V993" s="202">
        <v>100</v>
      </c>
      <c r="X993" s="242"/>
      <c r="Z993" s="239">
        <f t="shared" si="199"/>
        <v>1</v>
      </c>
      <c r="AA993" s="253" t="s">
        <v>4179</v>
      </c>
      <c r="AB993" s="265">
        <f t="shared" si="202"/>
        <v>0</v>
      </c>
      <c r="AC993" s="254" t="s">
        <v>4194</v>
      </c>
      <c r="AD993" s="254" t="s">
        <v>4181</v>
      </c>
      <c r="AE993" s="254">
        <f t="shared" si="203"/>
        <v>0</v>
      </c>
      <c r="AF993" s="254" t="s">
        <v>4182</v>
      </c>
      <c r="AG993" s="254" t="s">
        <v>4183</v>
      </c>
      <c r="AH993" s="74" t="str">
        <f t="shared" si="204"/>
        <v>名称：&lt;br&gt;住所：&lt;br&gt;施設分類：&lt;br&gt;TEL：&lt;br&gt;：&lt;br&gt;：&lt;br&gt;：&lt;br&gt;</v>
      </c>
      <c r="AI993" s="255" t="s">
        <v>4184</v>
      </c>
      <c r="AJ993" s="253" t="str">
        <f t="shared" si="196"/>
        <v>FFFFFFFF</v>
      </c>
      <c r="AK993" s="253" t="s">
        <v>4185</v>
      </c>
      <c r="AL993" s="265">
        <f t="shared" si="197"/>
        <v>1</v>
      </c>
      <c r="AM993" s="253" t="s">
        <v>4186</v>
      </c>
      <c r="AN993" s="253" t="s">
        <v>4187</v>
      </c>
      <c r="AO993" s="254">
        <f t="shared" si="200"/>
        <v>0</v>
      </c>
      <c r="AP993" s="253" t="s">
        <v>4188</v>
      </c>
      <c r="AQ993" s="74">
        <f t="shared" si="205"/>
        <v>0</v>
      </c>
      <c r="AR993" s="254" t="s">
        <v>4189</v>
      </c>
      <c r="AS993" s="254" t="s">
        <v>4190</v>
      </c>
      <c r="AT993" s="265">
        <f t="shared" si="206"/>
        <v>0</v>
      </c>
      <c r="AU993" s="254" t="s">
        <v>4191</v>
      </c>
      <c r="AV993" s="265">
        <f t="shared" si="207"/>
        <v>0</v>
      </c>
      <c r="AW993" s="254" t="s">
        <v>4192</v>
      </c>
      <c r="AX993" s="254" t="s">
        <v>4193</v>
      </c>
      <c r="AY993" s="244" t="str">
        <f t="shared" si="201"/>
        <v/>
      </c>
    </row>
    <row r="994" spans="1:51">
      <c r="A994" s="198">
        <v>989</v>
      </c>
      <c r="B994" s="211"/>
      <c r="C994" s="4" t="str">
        <f t="shared" si="198"/>
        <v>名称：&lt;br&gt;住所：&lt;br&gt;施設分類：&lt;br&gt;TEL：&lt;br&gt;：&lt;br&gt;：&lt;br&gt;：&lt;br&gt;</v>
      </c>
      <c r="D994" s="211"/>
      <c r="E994" s="245"/>
      <c r="F994" s="202"/>
      <c r="G994" s="202"/>
      <c r="H994" s="202"/>
      <c r="I994" s="245"/>
      <c r="J994" s="245"/>
      <c r="K994" s="240"/>
      <c r="L994" s="240"/>
      <c r="M994" s="240"/>
      <c r="N994" s="240"/>
      <c r="O994" s="4"/>
      <c r="P994" s="246">
        <v>1</v>
      </c>
      <c r="Q994" s="246"/>
      <c r="R994" s="246" t="str">
        <f t="shared" si="195"/>
        <v>FFFFFFFF</v>
      </c>
      <c r="S994" s="202">
        <v>100</v>
      </c>
      <c r="T994" s="202">
        <v>100</v>
      </c>
      <c r="U994" s="202">
        <v>100</v>
      </c>
      <c r="V994" s="202">
        <v>100</v>
      </c>
      <c r="X994" s="242"/>
      <c r="Z994" s="239">
        <f t="shared" si="199"/>
        <v>1</v>
      </c>
      <c r="AA994" s="253" t="s">
        <v>4179</v>
      </c>
      <c r="AB994" s="265">
        <f t="shared" si="202"/>
        <v>0</v>
      </c>
      <c r="AC994" s="254" t="s">
        <v>4194</v>
      </c>
      <c r="AD994" s="254" t="s">
        <v>4181</v>
      </c>
      <c r="AE994" s="254">
        <f t="shared" si="203"/>
        <v>0</v>
      </c>
      <c r="AF994" s="254" t="s">
        <v>4182</v>
      </c>
      <c r="AG994" s="254" t="s">
        <v>4183</v>
      </c>
      <c r="AH994" s="74" t="str">
        <f t="shared" si="204"/>
        <v>名称：&lt;br&gt;住所：&lt;br&gt;施設分類：&lt;br&gt;TEL：&lt;br&gt;：&lt;br&gt;：&lt;br&gt;：&lt;br&gt;</v>
      </c>
      <c r="AI994" s="255" t="s">
        <v>4184</v>
      </c>
      <c r="AJ994" s="253" t="str">
        <f t="shared" si="196"/>
        <v>FFFFFFFF</v>
      </c>
      <c r="AK994" s="253" t="s">
        <v>4185</v>
      </c>
      <c r="AL994" s="265">
        <f t="shared" si="197"/>
        <v>1</v>
      </c>
      <c r="AM994" s="253" t="s">
        <v>4186</v>
      </c>
      <c r="AN994" s="253" t="s">
        <v>4187</v>
      </c>
      <c r="AO994" s="254">
        <f t="shared" si="200"/>
        <v>0</v>
      </c>
      <c r="AP994" s="253" t="s">
        <v>4188</v>
      </c>
      <c r="AQ994" s="74">
        <f t="shared" si="205"/>
        <v>0</v>
      </c>
      <c r="AR994" s="254" t="s">
        <v>4189</v>
      </c>
      <c r="AS994" s="254" t="s">
        <v>4190</v>
      </c>
      <c r="AT994" s="265">
        <f t="shared" si="206"/>
        <v>0</v>
      </c>
      <c r="AU994" s="254" t="s">
        <v>4191</v>
      </c>
      <c r="AV994" s="265">
        <f t="shared" si="207"/>
        <v>0</v>
      </c>
      <c r="AW994" s="254" t="s">
        <v>4192</v>
      </c>
      <c r="AX994" s="254" t="s">
        <v>4193</v>
      </c>
      <c r="AY994" s="244" t="str">
        <f t="shared" si="201"/>
        <v/>
      </c>
    </row>
    <row r="995" spans="1:51">
      <c r="A995" s="198">
        <v>990</v>
      </c>
      <c r="B995" s="211"/>
      <c r="C995" s="4" t="str">
        <f t="shared" si="198"/>
        <v>名称：&lt;br&gt;住所：&lt;br&gt;施設分類：&lt;br&gt;TEL：&lt;br&gt;：&lt;br&gt;：&lt;br&gt;：&lt;br&gt;</v>
      </c>
      <c r="D995" s="211"/>
      <c r="E995" s="245"/>
      <c r="F995" s="202"/>
      <c r="G995" s="202"/>
      <c r="H995" s="202"/>
      <c r="I995" s="202"/>
      <c r="J995" s="202"/>
      <c r="K995" s="240"/>
      <c r="L995" s="240"/>
      <c r="M995" s="240"/>
      <c r="N995" s="240"/>
      <c r="O995" s="4"/>
      <c r="P995" s="246">
        <v>1</v>
      </c>
      <c r="Q995" s="246"/>
      <c r="R995" s="246" t="str">
        <f t="shared" si="195"/>
        <v>FFFFFFFF</v>
      </c>
      <c r="S995" s="202">
        <v>100</v>
      </c>
      <c r="T995" s="202">
        <v>100</v>
      </c>
      <c r="U995" s="202">
        <v>100</v>
      </c>
      <c r="V995" s="202">
        <v>100</v>
      </c>
      <c r="X995" s="242"/>
      <c r="Z995" s="239">
        <f t="shared" si="199"/>
        <v>1</v>
      </c>
      <c r="AA995" s="253" t="s">
        <v>4179</v>
      </c>
      <c r="AB995" s="265">
        <f t="shared" si="202"/>
        <v>0</v>
      </c>
      <c r="AC995" s="254" t="s">
        <v>4194</v>
      </c>
      <c r="AD995" s="254" t="s">
        <v>4181</v>
      </c>
      <c r="AE995" s="254">
        <f t="shared" si="203"/>
        <v>0</v>
      </c>
      <c r="AF995" s="254" t="s">
        <v>4182</v>
      </c>
      <c r="AG995" s="254" t="s">
        <v>4183</v>
      </c>
      <c r="AH995" s="74" t="str">
        <f t="shared" si="204"/>
        <v>名称：&lt;br&gt;住所：&lt;br&gt;施設分類：&lt;br&gt;TEL：&lt;br&gt;：&lt;br&gt;：&lt;br&gt;：&lt;br&gt;</v>
      </c>
      <c r="AI995" s="255" t="s">
        <v>4184</v>
      </c>
      <c r="AJ995" s="253" t="str">
        <f t="shared" si="196"/>
        <v>FFFFFFFF</v>
      </c>
      <c r="AK995" s="253" t="s">
        <v>4185</v>
      </c>
      <c r="AL995" s="265">
        <f t="shared" si="197"/>
        <v>1</v>
      </c>
      <c r="AM995" s="253" t="s">
        <v>4186</v>
      </c>
      <c r="AN995" s="253" t="s">
        <v>4187</v>
      </c>
      <c r="AO995" s="254">
        <f t="shared" si="200"/>
        <v>0</v>
      </c>
      <c r="AP995" s="253" t="s">
        <v>4188</v>
      </c>
      <c r="AQ995" s="74">
        <f t="shared" si="205"/>
        <v>0</v>
      </c>
      <c r="AR995" s="254" t="s">
        <v>4189</v>
      </c>
      <c r="AS995" s="254" t="s">
        <v>4190</v>
      </c>
      <c r="AT995" s="265">
        <f t="shared" si="206"/>
        <v>0</v>
      </c>
      <c r="AU995" s="254" t="s">
        <v>4191</v>
      </c>
      <c r="AV995" s="265">
        <f t="shared" si="207"/>
        <v>0</v>
      </c>
      <c r="AW995" s="254" t="s">
        <v>4192</v>
      </c>
      <c r="AX995" s="254" t="s">
        <v>4193</v>
      </c>
      <c r="AY995" s="244" t="str">
        <f t="shared" si="201"/>
        <v/>
      </c>
    </row>
    <row r="996" spans="1:51">
      <c r="A996" s="198">
        <v>991</v>
      </c>
      <c r="B996" s="211"/>
      <c r="C996" s="4" t="str">
        <f t="shared" si="198"/>
        <v>名称：&lt;br&gt;住所：&lt;br&gt;施設分類：&lt;br&gt;TEL：&lt;br&gt;：&lt;br&gt;：&lt;br&gt;：&lt;br&gt;</v>
      </c>
      <c r="D996" s="211"/>
      <c r="E996" s="202"/>
      <c r="F996" s="202"/>
      <c r="G996" s="202"/>
      <c r="H996" s="202"/>
      <c r="I996" s="202"/>
      <c r="J996" s="202"/>
      <c r="K996" s="240"/>
      <c r="L996" s="240"/>
      <c r="M996" s="240"/>
      <c r="N996" s="240"/>
      <c r="O996" s="4"/>
      <c r="P996" s="246">
        <v>1</v>
      </c>
      <c r="Q996" s="246"/>
      <c r="R996" s="246" t="str">
        <f t="shared" si="195"/>
        <v>FFFFFFFF</v>
      </c>
      <c r="S996" s="202">
        <v>100</v>
      </c>
      <c r="T996" s="202">
        <v>100</v>
      </c>
      <c r="U996" s="202">
        <v>100</v>
      </c>
      <c r="V996" s="202">
        <v>100</v>
      </c>
      <c r="X996" s="242"/>
      <c r="Z996" s="239">
        <f t="shared" si="199"/>
        <v>1</v>
      </c>
      <c r="AA996" s="253" t="s">
        <v>4179</v>
      </c>
      <c r="AB996" s="265">
        <f t="shared" si="202"/>
        <v>0</v>
      </c>
      <c r="AC996" s="254" t="s">
        <v>4194</v>
      </c>
      <c r="AD996" s="254" t="s">
        <v>4181</v>
      </c>
      <c r="AE996" s="254">
        <f t="shared" si="203"/>
        <v>0</v>
      </c>
      <c r="AF996" s="254" t="s">
        <v>4182</v>
      </c>
      <c r="AG996" s="254" t="s">
        <v>4183</v>
      </c>
      <c r="AH996" s="74" t="str">
        <f t="shared" si="204"/>
        <v>名称：&lt;br&gt;住所：&lt;br&gt;施設分類：&lt;br&gt;TEL：&lt;br&gt;：&lt;br&gt;：&lt;br&gt;：&lt;br&gt;</v>
      </c>
      <c r="AI996" s="255" t="s">
        <v>4184</v>
      </c>
      <c r="AJ996" s="253" t="str">
        <f t="shared" si="196"/>
        <v>FFFFFFFF</v>
      </c>
      <c r="AK996" s="253" t="s">
        <v>4185</v>
      </c>
      <c r="AL996" s="265">
        <f t="shared" si="197"/>
        <v>1</v>
      </c>
      <c r="AM996" s="253" t="s">
        <v>4186</v>
      </c>
      <c r="AN996" s="253" t="s">
        <v>4187</v>
      </c>
      <c r="AO996" s="254">
        <f t="shared" si="200"/>
        <v>0</v>
      </c>
      <c r="AP996" s="253" t="s">
        <v>4188</v>
      </c>
      <c r="AQ996" s="74">
        <f t="shared" si="205"/>
        <v>0</v>
      </c>
      <c r="AR996" s="254" t="s">
        <v>4189</v>
      </c>
      <c r="AS996" s="254" t="s">
        <v>4190</v>
      </c>
      <c r="AT996" s="265">
        <f t="shared" si="206"/>
        <v>0</v>
      </c>
      <c r="AU996" s="254" t="s">
        <v>4191</v>
      </c>
      <c r="AV996" s="265">
        <f t="shared" si="207"/>
        <v>0</v>
      </c>
      <c r="AW996" s="254" t="s">
        <v>4192</v>
      </c>
      <c r="AX996" s="254" t="s">
        <v>4193</v>
      </c>
      <c r="AY996" s="244" t="str">
        <f t="shared" si="201"/>
        <v/>
      </c>
    </row>
    <row r="997" spans="1:51">
      <c r="A997" s="198">
        <v>992</v>
      </c>
      <c r="B997" s="211"/>
      <c r="C997" s="4" t="str">
        <f t="shared" si="198"/>
        <v>名称：&lt;br&gt;住所：&lt;br&gt;施設分類：&lt;br&gt;TEL：&lt;br&gt;：&lt;br&gt;：&lt;br&gt;：&lt;br&gt;</v>
      </c>
      <c r="D997" s="211"/>
      <c r="E997" s="202"/>
      <c r="F997" s="202"/>
      <c r="G997" s="202"/>
      <c r="H997" s="202"/>
      <c r="I997" s="245"/>
      <c r="J997" s="245"/>
      <c r="K997" s="240"/>
      <c r="L997" s="240"/>
      <c r="M997" s="240"/>
      <c r="N997" s="240"/>
      <c r="O997" s="4"/>
      <c r="P997" s="246">
        <v>1</v>
      </c>
      <c r="Q997" s="246"/>
      <c r="R997" s="246" t="str">
        <f t="shared" si="195"/>
        <v>FFFFFFFF</v>
      </c>
      <c r="S997" s="202">
        <v>100</v>
      </c>
      <c r="T997" s="202">
        <v>100</v>
      </c>
      <c r="U997" s="202">
        <v>100</v>
      </c>
      <c r="V997" s="202">
        <v>100</v>
      </c>
      <c r="X997" s="242"/>
      <c r="Z997" s="239">
        <f t="shared" si="199"/>
        <v>1</v>
      </c>
      <c r="AA997" s="253" t="s">
        <v>4179</v>
      </c>
      <c r="AB997" s="265">
        <f t="shared" si="202"/>
        <v>0</v>
      </c>
      <c r="AC997" s="254" t="s">
        <v>4194</v>
      </c>
      <c r="AD997" s="254" t="s">
        <v>4181</v>
      </c>
      <c r="AE997" s="254">
        <f t="shared" si="203"/>
        <v>0</v>
      </c>
      <c r="AF997" s="254" t="s">
        <v>4182</v>
      </c>
      <c r="AG997" s="254" t="s">
        <v>4183</v>
      </c>
      <c r="AH997" s="74" t="str">
        <f t="shared" si="204"/>
        <v>名称：&lt;br&gt;住所：&lt;br&gt;施設分類：&lt;br&gt;TEL：&lt;br&gt;：&lt;br&gt;：&lt;br&gt;：&lt;br&gt;</v>
      </c>
      <c r="AI997" s="255" t="s">
        <v>4184</v>
      </c>
      <c r="AJ997" s="253" t="str">
        <f t="shared" si="196"/>
        <v>FFFFFFFF</v>
      </c>
      <c r="AK997" s="253" t="s">
        <v>4185</v>
      </c>
      <c r="AL997" s="265">
        <f t="shared" si="197"/>
        <v>1</v>
      </c>
      <c r="AM997" s="253" t="s">
        <v>4186</v>
      </c>
      <c r="AN997" s="253" t="s">
        <v>4187</v>
      </c>
      <c r="AO997" s="254">
        <f t="shared" si="200"/>
        <v>0</v>
      </c>
      <c r="AP997" s="253" t="s">
        <v>4188</v>
      </c>
      <c r="AQ997" s="74">
        <f t="shared" si="205"/>
        <v>0</v>
      </c>
      <c r="AR997" s="254" t="s">
        <v>4189</v>
      </c>
      <c r="AS997" s="254" t="s">
        <v>4190</v>
      </c>
      <c r="AT997" s="265">
        <f t="shared" si="206"/>
        <v>0</v>
      </c>
      <c r="AU997" s="254" t="s">
        <v>4191</v>
      </c>
      <c r="AV997" s="265">
        <f t="shared" si="207"/>
        <v>0</v>
      </c>
      <c r="AW997" s="254" t="s">
        <v>4192</v>
      </c>
      <c r="AX997" s="254" t="s">
        <v>4193</v>
      </c>
      <c r="AY997" s="244" t="str">
        <f t="shared" si="201"/>
        <v/>
      </c>
    </row>
    <row r="998" spans="1:51">
      <c r="A998" s="198">
        <v>993</v>
      </c>
      <c r="B998" s="211"/>
      <c r="C998" s="4" t="str">
        <f t="shared" si="198"/>
        <v>名称：&lt;br&gt;住所：&lt;br&gt;施設分類：&lt;br&gt;TEL：&lt;br&gt;：&lt;br&gt;：&lt;br&gt;：&lt;br&gt;</v>
      </c>
      <c r="D998" s="211"/>
      <c r="E998" s="202"/>
      <c r="F998" s="202"/>
      <c r="G998" s="202"/>
      <c r="H998" s="202"/>
      <c r="I998" s="245"/>
      <c r="J998" s="245"/>
      <c r="K998" s="240"/>
      <c r="L998" s="240"/>
      <c r="M998" s="240"/>
      <c r="N998" s="240"/>
      <c r="O998" s="4"/>
      <c r="P998" s="246">
        <v>1</v>
      </c>
      <c r="Q998" s="246"/>
      <c r="R998" s="246" t="str">
        <f t="shared" si="195"/>
        <v>FFFFFFFF</v>
      </c>
      <c r="S998" s="202">
        <v>100</v>
      </c>
      <c r="T998" s="202">
        <v>100</v>
      </c>
      <c r="U998" s="202">
        <v>100</v>
      </c>
      <c r="V998" s="202">
        <v>100</v>
      </c>
      <c r="X998" s="242"/>
      <c r="Z998" s="239">
        <f t="shared" si="199"/>
        <v>1</v>
      </c>
      <c r="AA998" s="253" t="s">
        <v>4179</v>
      </c>
      <c r="AB998" s="265">
        <f t="shared" si="202"/>
        <v>0</v>
      </c>
      <c r="AC998" s="254" t="s">
        <v>4194</v>
      </c>
      <c r="AD998" s="254" t="s">
        <v>4181</v>
      </c>
      <c r="AE998" s="254">
        <f t="shared" si="203"/>
        <v>0</v>
      </c>
      <c r="AF998" s="254" t="s">
        <v>4182</v>
      </c>
      <c r="AG998" s="254" t="s">
        <v>4183</v>
      </c>
      <c r="AH998" s="74" t="str">
        <f t="shared" si="204"/>
        <v>名称：&lt;br&gt;住所：&lt;br&gt;施設分類：&lt;br&gt;TEL：&lt;br&gt;：&lt;br&gt;：&lt;br&gt;：&lt;br&gt;</v>
      </c>
      <c r="AI998" s="255" t="s">
        <v>4184</v>
      </c>
      <c r="AJ998" s="253" t="str">
        <f t="shared" si="196"/>
        <v>FFFFFFFF</v>
      </c>
      <c r="AK998" s="253" t="s">
        <v>4185</v>
      </c>
      <c r="AL998" s="265">
        <f t="shared" si="197"/>
        <v>1</v>
      </c>
      <c r="AM998" s="253" t="s">
        <v>4186</v>
      </c>
      <c r="AN998" s="253" t="s">
        <v>4187</v>
      </c>
      <c r="AO998" s="254">
        <f t="shared" si="200"/>
        <v>0</v>
      </c>
      <c r="AP998" s="253" t="s">
        <v>4188</v>
      </c>
      <c r="AQ998" s="74">
        <f t="shared" si="205"/>
        <v>0</v>
      </c>
      <c r="AR998" s="254" t="s">
        <v>4189</v>
      </c>
      <c r="AS998" s="254" t="s">
        <v>4190</v>
      </c>
      <c r="AT998" s="265">
        <f t="shared" si="206"/>
        <v>0</v>
      </c>
      <c r="AU998" s="254" t="s">
        <v>4191</v>
      </c>
      <c r="AV998" s="265">
        <f t="shared" si="207"/>
        <v>0</v>
      </c>
      <c r="AW998" s="254" t="s">
        <v>4192</v>
      </c>
      <c r="AX998" s="254" t="s">
        <v>4193</v>
      </c>
      <c r="AY998" s="244" t="str">
        <f t="shared" si="201"/>
        <v/>
      </c>
    </row>
    <row r="999" spans="1:51">
      <c r="A999" s="198">
        <v>994</v>
      </c>
      <c r="B999" s="211"/>
      <c r="C999" s="4" t="str">
        <f t="shared" si="198"/>
        <v>名称：&lt;br&gt;住所：&lt;br&gt;施設分類：&lt;br&gt;TEL：&lt;br&gt;：&lt;br&gt;：&lt;br&gt;：&lt;br&gt;</v>
      </c>
      <c r="D999" s="211"/>
      <c r="E999" s="245"/>
      <c r="F999" s="202"/>
      <c r="G999" s="202"/>
      <c r="H999" s="202"/>
      <c r="I999" s="202"/>
      <c r="J999" s="202"/>
      <c r="K999" s="240"/>
      <c r="L999" s="240"/>
      <c r="M999" s="240"/>
      <c r="N999" s="240"/>
      <c r="O999" s="4"/>
      <c r="P999" s="246">
        <v>1</v>
      </c>
      <c r="Q999" s="246"/>
      <c r="R999" s="246" t="str">
        <f t="shared" si="195"/>
        <v>FFFFFFFF</v>
      </c>
      <c r="S999" s="202">
        <v>100</v>
      </c>
      <c r="T999" s="202">
        <v>100</v>
      </c>
      <c r="U999" s="202">
        <v>100</v>
      </c>
      <c r="V999" s="202">
        <v>100</v>
      </c>
      <c r="X999" s="242"/>
      <c r="Z999" s="239">
        <f t="shared" si="199"/>
        <v>1</v>
      </c>
      <c r="AA999" s="253" t="s">
        <v>4179</v>
      </c>
      <c r="AB999" s="265">
        <f t="shared" si="202"/>
        <v>0</v>
      </c>
      <c r="AC999" s="254" t="s">
        <v>4194</v>
      </c>
      <c r="AD999" s="254" t="s">
        <v>4181</v>
      </c>
      <c r="AE999" s="254">
        <f t="shared" si="203"/>
        <v>0</v>
      </c>
      <c r="AF999" s="254" t="s">
        <v>4182</v>
      </c>
      <c r="AG999" s="254" t="s">
        <v>4183</v>
      </c>
      <c r="AH999" s="74" t="str">
        <f t="shared" si="204"/>
        <v>名称：&lt;br&gt;住所：&lt;br&gt;施設分類：&lt;br&gt;TEL：&lt;br&gt;：&lt;br&gt;：&lt;br&gt;：&lt;br&gt;</v>
      </c>
      <c r="AI999" s="255" t="s">
        <v>4184</v>
      </c>
      <c r="AJ999" s="253" t="str">
        <f t="shared" si="196"/>
        <v>FFFFFFFF</v>
      </c>
      <c r="AK999" s="253" t="s">
        <v>4185</v>
      </c>
      <c r="AL999" s="265">
        <f t="shared" si="197"/>
        <v>1</v>
      </c>
      <c r="AM999" s="253" t="s">
        <v>4186</v>
      </c>
      <c r="AN999" s="253" t="s">
        <v>4187</v>
      </c>
      <c r="AO999" s="254">
        <f t="shared" si="200"/>
        <v>0</v>
      </c>
      <c r="AP999" s="253" t="s">
        <v>4188</v>
      </c>
      <c r="AQ999" s="74">
        <f t="shared" si="205"/>
        <v>0</v>
      </c>
      <c r="AR999" s="254" t="s">
        <v>4189</v>
      </c>
      <c r="AS999" s="254" t="s">
        <v>4190</v>
      </c>
      <c r="AT999" s="265">
        <f t="shared" si="206"/>
        <v>0</v>
      </c>
      <c r="AU999" s="254" t="s">
        <v>4191</v>
      </c>
      <c r="AV999" s="265">
        <f t="shared" si="207"/>
        <v>0</v>
      </c>
      <c r="AW999" s="254" t="s">
        <v>4192</v>
      </c>
      <c r="AX999" s="254" t="s">
        <v>4193</v>
      </c>
      <c r="AY999" s="244" t="str">
        <f t="shared" si="201"/>
        <v/>
      </c>
    </row>
    <row r="1000" spans="1:51">
      <c r="A1000" s="198">
        <v>995</v>
      </c>
      <c r="B1000" s="211"/>
      <c r="C1000" s="4" t="str">
        <f t="shared" si="198"/>
        <v>名称：&lt;br&gt;住所：&lt;br&gt;施設分類：&lt;br&gt;TEL：&lt;br&gt;：&lt;br&gt;：&lt;br&gt;：&lt;br&gt;</v>
      </c>
      <c r="D1000" s="211"/>
      <c r="E1000" s="245"/>
      <c r="F1000" s="202"/>
      <c r="G1000" s="202"/>
      <c r="H1000" s="202"/>
      <c r="I1000" s="202"/>
      <c r="J1000" s="202"/>
      <c r="K1000" s="240"/>
      <c r="L1000" s="240"/>
      <c r="M1000" s="240"/>
      <c r="N1000" s="240"/>
      <c r="O1000" s="4"/>
      <c r="P1000" s="246">
        <v>1</v>
      </c>
      <c r="Q1000" s="246"/>
      <c r="R1000" s="246" t="str">
        <f t="shared" si="195"/>
        <v>FFFFFFFF</v>
      </c>
      <c r="S1000" s="202">
        <v>100</v>
      </c>
      <c r="T1000" s="202">
        <v>100</v>
      </c>
      <c r="U1000" s="202">
        <v>100</v>
      </c>
      <c r="V1000" s="202">
        <v>100</v>
      </c>
      <c r="X1000" s="242"/>
      <c r="Z1000" s="239">
        <f t="shared" si="199"/>
        <v>1</v>
      </c>
      <c r="AA1000" s="253" t="s">
        <v>4179</v>
      </c>
      <c r="AB1000" s="265">
        <f t="shared" si="202"/>
        <v>0</v>
      </c>
      <c r="AC1000" s="254" t="s">
        <v>4194</v>
      </c>
      <c r="AD1000" s="254" t="s">
        <v>4181</v>
      </c>
      <c r="AE1000" s="254">
        <f t="shared" si="203"/>
        <v>0</v>
      </c>
      <c r="AF1000" s="254" t="s">
        <v>4182</v>
      </c>
      <c r="AG1000" s="254" t="s">
        <v>4183</v>
      </c>
      <c r="AH1000" s="74" t="str">
        <f t="shared" si="204"/>
        <v>名称：&lt;br&gt;住所：&lt;br&gt;施設分類：&lt;br&gt;TEL：&lt;br&gt;：&lt;br&gt;：&lt;br&gt;：&lt;br&gt;</v>
      </c>
      <c r="AI1000" s="255" t="s">
        <v>4184</v>
      </c>
      <c r="AJ1000" s="253" t="str">
        <f t="shared" si="196"/>
        <v>FFFFFFFF</v>
      </c>
      <c r="AK1000" s="253" t="s">
        <v>4185</v>
      </c>
      <c r="AL1000" s="265">
        <f t="shared" si="197"/>
        <v>1</v>
      </c>
      <c r="AM1000" s="253" t="s">
        <v>4186</v>
      </c>
      <c r="AN1000" s="253" t="s">
        <v>4187</v>
      </c>
      <c r="AO1000" s="254">
        <f t="shared" si="200"/>
        <v>0</v>
      </c>
      <c r="AP1000" s="253" t="s">
        <v>4188</v>
      </c>
      <c r="AQ1000" s="74">
        <f t="shared" si="205"/>
        <v>0</v>
      </c>
      <c r="AR1000" s="254" t="s">
        <v>4189</v>
      </c>
      <c r="AS1000" s="254" t="s">
        <v>4190</v>
      </c>
      <c r="AT1000" s="265">
        <f t="shared" si="206"/>
        <v>0</v>
      </c>
      <c r="AU1000" s="254" t="s">
        <v>4191</v>
      </c>
      <c r="AV1000" s="265">
        <f t="shared" si="207"/>
        <v>0</v>
      </c>
      <c r="AW1000" s="254" t="s">
        <v>4192</v>
      </c>
      <c r="AX1000" s="254" t="s">
        <v>4193</v>
      </c>
      <c r="AY1000" s="244" t="str">
        <f t="shared" si="201"/>
        <v/>
      </c>
    </row>
    <row r="1001" spans="1:51">
      <c r="A1001" s="198">
        <v>996</v>
      </c>
      <c r="B1001" s="211"/>
      <c r="C1001" s="4" t="str">
        <f t="shared" si="198"/>
        <v>名称：&lt;br&gt;住所：&lt;br&gt;施設分類：&lt;br&gt;TEL：&lt;br&gt;：&lt;br&gt;：&lt;br&gt;：&lt;br&gt;</v>
      </c>
      <c r="D1001" s="211"/>
      <c r="E1001" s="245"/>
      <c r="F1001" s="202"/>
      <c r="G1001" s="202"/>
      <c r="H1001" s="202"/>
      <c r="I1001" s="202"/>
      <c r="J1001" s="202"/>
      <c r="K1001" s="240"/>
      <c r="L1001" s="240"/>
      <c r="M1001" s="240"/>
      <c r="N1001" s="240"/>
      <c r="O1001" s="4"/>
      <c r="P1001" s="246">
        <v>1</v>
      </c>
      <c r="Q1001" s="246"/>
      <c r="R1001" s="246" t="str">
        <f t="shared" si="195"/>
        <v>FFFFFFFF</v>
      </c>
      <c r="S1001" s="202">
        <v>100</v>
      </c>
      <c r="T1001" s="202">
        <v>100</v>
      </c>
      <c r="U1001" s="202">
        <v>100</v>
      </c>
      <c r="V1001" s="202">
        <v>100</v>
      </c>
      <c r="X1001" s="242"/>
      <c r="Z1001" s="239">
        <f t="shared" si="199"/>
        <v>1</v>
      </c>
      <c r="AA1001" s="253" t="s">
        <v>4179</v>
      </c>
      <c r="AB1001" s="265">
        <f t="shared" si="202"/>
        <v>0</v>
      </c>
      <c r="AC1001" s="254" t="s">
        <v>4194</v>
      </c>
      <c r="AD1001" s="254" t="s">
        <v>4181</v>
      </c>
      <c r="AE1001" s="254">
        <f t="shared" si="203"/>
        <v>0</v>
      </c>
      <c r="AF1001" s="254" t="s">
        <v>4182</v>
      </c>
      <c r="AG1001" s="254" t="s">
        <v>4183</v>
      </c>
      <c r="AH1001" s="74" t="str">
        <f t="shared" si="204"/>
        <v>名称：&lt;br&gt;住所：&lt;br&gt;施設分類：&lt;br&gt;TEL：&lt;br&gt;：&lt;br&gt;：&lt;br&gt;：&lt;br&gt;</v>
      </c>
      <c r="AI1001" s="255" t="s">
        <v>4184</v>
      </c>
      <c r="AJ1001" s="253" t="str">
        <f t="shared" si="196"/>
        <v>FFFFFFFF</v>
      </c>
      <c r="AK1001" s="253" t="s">
        <v>4185</v>
      </c>
      <c r="AL1001" s="265">
        <f t="shared" si="197"/>
        <v>1</v>
      </c>
      <c r="AM1001" s="253" t="s">
        <v>4186</v>
      </c>
      <c r="AN1001" s="253" t="s">
        <v>4187</v>
      </c>
      <c r="AO1001" s="254">
        <f t="shared" si="200"/>
        <v>0</v>
      </c>
      <c r="AP1001" s="253" t="s">
        <v>4188</v>
      </c>
      <c r="AQ1001" s="74">
        <f t="shared" si="205"/>
        <v>0</v>
      </c>
      <c r="AR1001" s="254" t="s">
        <v>4189</v>
      </c>
      <c r="AS1001" s="254" t="s">
        <v>4190</v>
      </c>
      <c r="AT1001" s="265">
        <f t="shared" si="206"/>
        <v>0</v>
      </c>
      <c r="AU1001" s="254" t="s">
        <v>4191</v>
      </c>
      <c r="AV1001" s="265">
        <f t="shared" si="207"/>
        <v>0</v>
      </c>
      <c r="AW1001" s="254" t="s">
        <v>4192</v>
      </c>
      <c r="AX1001" s="254" t="s">
        <v>4193</v>
      </c>
      <c r="AY1001" s="244" t="str">
        <f t="shared" si="201"/>
        <v/>
      </c>
    </row>
    <row r="1002" spans="1:51">
      <c r="A1002" s="198">
        <v>997</v>
      </c>
      <c r="B1002" s="211"/>
      <c r="C1002" s="4" t="str">
        <f t="shared" si="198"/>
        <v>名称：&lt;br&gt;住所：&lt;br&gt;施設分類：&lt;br&gt;TEL：&lt;br&gt;：&lt;br&gt;：&lt;br&gt;：&lt;br&gt;</v>
      </c>
      <c r="D1002" s="211"/>
      <c r="E1002" s="245"/>
      <c r="F1002" s="202"/>
      <c r="G1002" s="202"/>
      <c r="H1002" s="202"/>
      <c r="I1002" s="202"/>
      <c r="J1002" s="202"/>
      <c r="K1002" s="240"/>
      <c r="L1002" s="240"/>
      <c r="M1002" s="240"/>
      <c r="N1002" s="240"/>
      <c r="O1002" s="4"/>
      <c r="P1002" s="246">
        <v>1</v>
      </c>
      <c r="Q1002" s="246"/>
      <c r="R1002" s="246" t="str">
        <f t="shared" si="195"/>
        <v>FFFFFFFF</v>
      </c>
      <c r="S1002" s="202">
        <v>100</v>
      </c>
      <c r="T1002" s="202">
        <v>100</v>
      </c>
      <c r="U1002" s="202">
        <v>100</v>
      </c>
      <c r="V1002" s="202">
        <v>100</v>
      </c>
      <c r="X1002" s="242"/>
      <c r="Z1002" s="239">
        <f t="shared" si="199"/>
        <v>1</v>
      </c>
      <c r="AA1002" s="253" t="s">
        <v>4179</v>
      </c>
      <c r="AB1002" s="265">
        <f t="shared" si="202"/>
        <v>0</v>
      </c>
      <c r="AC1002" s="254" t="s">
        <v>4194</v>
      </c>
      <c r="AD1002" s="254" t="s">
        <v>4181</v>
      </c>
      <c r="AE1002" s="254">
        <f t="shared" si="203"/>
        <v>0</v>
      </c>
      <c r="AF1002" s="254" t="s">
        <v>4182</v>
      </c>
      <c r="AG1002" s="254" t="s">
        <v>4183</v>
      </c>
      <c r="AH1002" s="74" t="str">
        <f t="shared" si="204"/>
        <v>名称：&lt;br&gt;住所：&lt;br&gt;施設分類：&lt;br&gt;TEL：&lt;br&gt;：&lt;br&gt;：&lt;br&gt;：&lt;br&gt;</v>
      </c>
      <c r="AI1002" s="255" t="s">
        <v>4184</v>
      </c>
      <c r="AJ1002" s="253" t="str">
        <f t="shared" si="196"/>
        <v>FFFFFFFF</v>
      </c>
      <c r="AK1002" s="253" t="s">
        <v>4185</v>
      </c>
      <c r="AL1002" s="265">
        <f t="shared" si="197"/>
        <v>1</v>
      </c>
      <c r="AM1002" s="253" t="s">
        <v>4186</v>
      </c>
      <c r="AN1002" s="253" t="s">
        <v>4187</v>
      </c>
      <c r="AO1002" s="254">
        <f t="shared" si="200"/>
        <v>0</v>
      </c>
      <c r="AP1002" s="253" t="s">
        <v>4188</v>
      </c>
      <c r="AQ1002" s="74">
        <f t="shared" si="205"/>
        <v>0</v>
      </c>
      <c r="AR1002" s="254" t="s">
        <v>4189</v>
      </c>
      <c r="AS1002" s="254" t="s">
        <v>4190</v>
      </c>
      <c r="AT1002" s="265">
        <f t="shared" si="206"/>
        <v>0</v>
      </c>
      <c r="AU1002" s="254" t="s">
        <v>4191</v>
      </c>
      <c r="AV1002" s="265">
        <f t="shared" si="207"/>
        <v>0</v>
      </c>
      <c r="AW1002" s="254" t="s">
        <v>4192</v>
      </c>
      <c r="AX1002" s="254" t="s">
        <v>4193</v>
      </c>
      <c r="AY1002" s="244" t="str">
        <f t="shared" si="201"/>
        <v/>
      </c>
    </row>
    <row r="1003" spans="1:51">
      <c r="A1003" s="198">
        <v>998</v>
      </c>
      <c r="B1003" s="211"/>
      <c r="C1003" s="4" t="str">
        <f t="shared" si="198"/>
        <v>名称：&lt;br&gt;住所：&lt;br&gt;施設分類：&lt;br&gt;TEL：&lt;br&gt;：&lt;br&gt;：&lt;br&gt;：&lt;br&gt;</v>
      </c>
      <c r="D1003" s="211"/>
      <c r="E1003" s="202"/>
      <c r="F1003" s="202"/>
      <c r="G1003" s="202"/>
      <c r="H1003" s="202"/>
      <c r="I1003" s="245"/>
      <c r="J1003" s="245"/>
      <c r="K1003" s="240"/>
      <c r="L1003" s="240"/>
      <c r="M1003" s="240"/>
      <c r="N1003" s="240"/>
      <c r="O1003" s="4"/>
      <c r="P1003" s="246">
        <v>1</v>
      </c>
      <c r="Q1003" s="246"/>
      <c r="R1003" s="246" t="str">
        <f t="shared" si="195"/>
        <v>FFFFFFFF</v>
      </c>
      <c r="S1003" s="202">
        <v>100</v>
      </c>
      <c r="T1003" s="202">
        <v>100</v>
      </c>
      <c r="U1003" s="202">
        <v>100</v>
      </c>
      <c r="V1003" s="202">
        <v>100</v>
      </c>
      <c r="X1003" s="242"/>
      <c r="Z1003" s="239">
        <f t="shared" si="199"/>
        <v>1</v>
      </c>
      <c r="AA1003" s="253" t="s">
        <v>4179</v>
      </c>
      <c r="AB1003" s="265">
        <f t="shared" si="202"/>
        <v>0</v>
      </c>
      <c r="AC1003" s="254" t="s">
        <v>4194</v>
      </c>
      <c r="AD1003" s="254" t="s">
        <v>4181</v>
      </c>
      <c r="AE1003" s="254">
        <f t="shared" si="203"/>
        <v>0</v>
      </c>
      <c r="AF1003" s="254" t="s">
        <v>4182</v>
      </c>
      <c r="AG1003" s="254" t="s">
        <v>4183</v>
      </c>
      <c r="AH1003" s="74" t="str">
        <f t="shared" si="204"/>
        <v>名称：&lt;br&gt;住所：&lt;br&gt;施設分類：&lt;br&gt;TEL：&lt;br&gt;：&lt;br&gt;：&lt;br&gt;：&lt;br&gt;</v>
      </c>
      <c r="AI1003" s="255" t="s">
        <v>4184</v>
      </c>
      <c r="AJ1003" s="253" t="str">
        <f t="shared" si="196"/>
        <v>FFFFFFFF</v>
      </c>
      <c r="AK1003" s="253" t="s">
        <v>4185</v>
      </c>
      <c r="AL1003" s="265">
        <f t="shared" si="197"/>
        <v>1</v>
      </c>
      <c r="AM1003" s="253" t="s">
        <v>4186</v>
      </c>
      <c r="AN1003" s="253" t="s">
        <v>4187</v>
      </c>
      <c r="AO1003" s="254">
        <f t="shared" si="200"/>
        <v>0</v>
      </c>
      <c r="AP1003" s="253" t="s">
        <v>4188</v>
      </c>
      <c r="AQ1003" s="74">
        <f t="shared" si="205"/>
        <v>0</v>
      </c>
      <c r="AR1003" s="254" t="s">
        <v>4189</v>
      </c>
      <c r="AS1003" s="254" t="s">
        <v>4190</v>
      </c>
      <c r="AT1003" s="265">
        <f t="shared" si="206"/>
        <v>0</v>
      </c>
      <c r="AU1003" s="254" t="s">
        <v>4191</v>
      </c>
      <c r="AV1003" s="265">
        <f t="shared" si="207"/>
        <v>0</v>
      </c>
      <c r="AW1003" s="254" t="s">
        <v>4192</v>
      </c>
      <c r="AX1003" s="254" t="s">
        <v>4193</v>
      </c>
      <c r="AY1003" s="244" t="str">
        <f t="shared" si="201"/>
        <v/>
      </c>
    </row>
    <row r="1004" spans="1:51">
      <c r="A1004" s="198">
        <v>999</v>
      </c>
      <c r="B1004" s="211"/>
      <c r="C1004" s="4" t="str">
        <f t="shared" si="198"/>
        <v>名称：&lt;br&gt;住所：&lt;br&gt;施設分類：&lt;br&gt;TEL：&lt;br&gt;：&lt;br&gt;：&lt;br&gt;：&lt;br&gt;</v>
      </c>
      <c r="D1004" s="211"/>
      <c r="E1004" s="202"/>
      <c r="F1004" s="202"/>
      <c r="G1004" s="202"/>
      <c r="H1004" s="202"/>
      <c r="I1004" s="245"/>
      <c r="J1004" s="245"/>
      <c r="K1004" s="240"/>
      <c r="L1004" s="240"/>
      <c r="M1004" s="240"/>
      <c r="N1004" s="240"/>
      <c r="O1004" s="4"/>
      <c r="P1004" s="246">
        <v>1</v>
      </c>
      <c r="Q1004" s="246"/>
      <c r="R1004" s="246" t="str">
        <f t="shared" si="195"/>
        <v>FFFFFFFF</v>
      </c>
      <c r="S1004" s="202">
        <v>100</v>
      </c>
      <c r="T1004" s="202">
        <v>100</v>
      </c>
      <c r="U1004" s="202">
        <v>100</v>
      </c>
      <c r="V1004" s="202">
        <v>100</v>
      </c>
      <c r="X1004" s="242"/>
      <c r="Z1004" s="239">
        <f t="shared" si="199"/>
        <v>1</v>
      </c>
      <c r="AA1004" s="253" t="s">
        <v>4179</v>
      </c>
      <c r="AB1004" s="265">
        <f t="shared" si="202"/>
        <v>0</v>
      </c>
      <c r="AC1004" s="254" t="s">
        <v>4194</v>
      </c>
      <c r="AD1004" s="254" t="s">
        <v>4181</v>
      </c>
      <c r="AE1004" s="254">
        <f t="shared" si="203"/>
        <v>0</v>
      </c>
      <c r="AF1004" s="254" t="s">
        <v>4182</v>
      </c>
      <c r="AG1004" s="254" t="s">
        <v>4183</v>
      </c>
      <c r="AH1004" s="74" t="str">
        <f t="shared" si="204"/>
        <v>名称：&lt;br&gt;住所：&lt;br&gt;施設分類：&lt;br&gt;TEL：&lt;br&gt;：&lt;br&gt;：&lt;br&gt;：&lt;br&gt;</v>
      </c>
      <c r="AI1004" s="255" t="s">
        <v>4184</v>
      </c>
      <c r="AJ1004" s="253" t="str">
        <f t="shared" si="196"/>
        <v>FFFFFFFF</v>
      </c>
      <c r="AK1004" s="253" t="s">
        <v>4185</v>
      </c>
      <c r="AL1004" s="265">
        <f t="shared" si="197"/>
        <v>1</v>
      </c>
      <c r="AM1004" s="253" t="s">
        <v>4186</v>
      </c>
      <c r="AN1004" s="253" t="s">
        <v>4187</v>
      </c>
      <c r="AO1004" s="254">
        <f t="shared" si="200"/>
        <v>0</v>
      </c>
      <c r="AP1004" s="253" t="s">
        <v>4188</v>
      </c>
      <c r="AQ1004" s="74">
        <f t="shared" si="205"/>
        <v>0</v>
      </c>
      <c r="AR1004" s="254" t="s">
        <v>4189</v>
      </c>
      <c r="AS1004" s="254" t="s">
        <v>4190</v>
      </c>
      <c r="AT1004" s="265">
        <f t="shared" si="206"/>
        <v>0</v>
      </c>
      <c r="AU1004" s="254" t="s">
        <v>4191</v>
      </c>
      <c r="AV1004" s="265">
        <f t="shared" si="207"/>
        <v>0</v>
      </c>
      <c r="AW1004" s="254" t="s">
        <v>4192</v>
      </c>
      <c r="AX1004" s="254" t="s">
        <v>4193</v>
      </c>
      <c r="AY1004" s="244" t="str">
        <f t="shared" si="201"/>
        <v/>
      </c>
    </row>
    <row r="1005" spans="1:51">
      <c r="A1005" s="198">
        <v>1000</v>
      </c>
      <c r="B1005" s="211"/>
      <c r="C1005" s="4" t="str">
        <f t="shared" si="198"/>
        <v>名称：&lt;br&gt;住所：&lt;br&gt;施設分類：&lt;br&gt;TEL：&lt;br&gt;：&lt;br&gt;：&lt;br&gt;：&lt;br&gt;</v>
      </c>
      <c r="D1005" s="211"/>
      <c r="E1005" s="202"/>
      <c r="F1005" s="202"/>
      <c r="G1005" s="202"/>
      <c r="H1005" s="202"/>
      <c r="I1005" s="202"/>
      <c r="J1005" s="202"/>
      <c r="K1005" s="240"/>
      <c r="L1005" s="240"/>
      <c r="M1005" s="240"/>
      <c r="N1005" s="240"/>
      <c r="O1005" s="4"/>
      <c r="P1005" s="246">
        <v>1</v>
      </c>
      <c r="Q1005" s="246"/>
      <c r="R1005" s="246" t="str">
        <f t="shared" si="195"/>
        <v>FFFFFFFF</v>
      </c>
      <c r="S1005" s="202">
        <v>100</v>
      </c>
      <c r="T1005" s="202">
        <v>100</v>
      </c>
      <c r="U1005" s="202">
        <v>100</v>
      </c>
      <c r="V1005" s="202">
        <v>100</v>
      </c>
      <c r="X1005" s="242"/>
      <c r="Z1005" s="239">
        <f t="shared" si="199"/>
        <v>1</v>
      </c>
      <c r="AA1005" s="253" t="s">
        <v>4179</v>
      </c>
      <c r="AB1005" s="265">
        <f t="shared" si="202"/>
        <v>0</v>
      </c>
      <c r="AC1005" s="254" t="s">
        <v>4194</v>
      </c>
      <c r="AD1005" s="254" t="s">
        <v>4181</v>
      </c>
      <c r="AE1005" s="254">
        <f t="shared" si="203"/>
        <v>0</v>
      </c>
      <c r="AF1005" s="254" t="s">
        <v>4182</v>
      </c>
      <c r="AG1005" s="254" t="s">
        <v>4183</v>
      </c>
      <c r="AH1005" s="74" t="str">
        <f t="shared" si="204"/>
        <v>名称：&lt;br&gt;住所：&lt;br&gt;施設分類：&lt;br&gt;TEL：&lt;br&gt;：&lt;br&gt;：&lt;br&gt;：&lt;br&gt;</v>
      </c>
      <c r="AI1005" s="255" t="s">
        <v>4184</v>
      </c>
      <c r="AJ1005" s="253" t="str">
        <f t="shared" si="196"/>
        <v>FFFFFFFF</v>
      </c>
      <c r="AK1005" s="253" t="s">
        <v>4185</v>
      </c>
      <c r="AL1005" s="265">
        <f t="shared" si="197"/>
        <v>1</v>
      </c>
      <c r="AM1005" s="253" t="s">
        <v>4186</v>
      </c>
      <c r="AN1005" s="253" t="s">
        <v>4187</v>
      </c>
      <c r="AO1005" s="254">
        <f t="shared" si="200"/>
        <v>0</v>
      </c>
      <c r="AP1005" s="253" t="s">
        <v>4188</v>
      </c>
      <c r="AQ1005" s="74">
        <f t="shared" si="205"/>
        <v>0</v>
      </c>
      <c r="AR1005" s="254" t="s">
        <v>4189</v>
      </c>
      <c r="AS1005" s="254" t="s">
        <v>4190</v>
      </c>
      <c r="AT1005" s="265">
        <f t="shared" si="206"/>
        <v>0</v>
      </c>
      <c r="AU1005" s="254" t="s">
        <v>4191</v>
      </c>
      <c r="AV1005" s="265">
        <f t="shared" si="207"/>
        <v>0</v>
      </c>
      <c r="AW1005" s="254" t="s">
        <v>4192</v>
      </c>
      <c r="AX1005" s="254" t="s">
        <v>4193</v>
      </c>
      <c r="AY1005" s="244" t="str">
        <f t="shared" si="201"/>
        <v/>
      </c>
    </row>
    <row r="1006" spans="1:51">
      <c r="A1006" s="198">
        <v>1001</v>
      </c>
      <c r="B1006" s="211"/>
      <c r="C1006" s="4" t="str">
        <f t="shared" si="198"/>
        <v>名称：&lt;br&gt;住所：&lt;br&gt;施設分類：&lt;br&gt;TEL：&lt;br&gt;：&lt;br&gt;：&lt;br&gt;：&lt;br&gt;</v>
      </c>
      <c r="D1006" s="211"/>
      <c r="E1006" s="245"/>
      <c r="F1006" s="202"/>
      <c r="G1006" s="202"/>
      <c r="H1006" s="202"/>
      <c r="I1006" s="202"/>
      <c r="J1006" s="202"/>
      <c r="K1006" s="240"/>
      <c r="L1006" s="240"/>
      <c r="M1006" s="240"/>
      <c r="N1006" s="240"/>
      <c r="O1006" s="4"/>
      <c r="P1006" s="246">
        <v>1</v>
      </c>
      <c r="Q1006" s="246"/>
      <c r="R1006" s="246" t="str">
        <f t="shared" si="195"/>
        <v>FFFFFFFF</v>
      </c>
      <c r="S1006" s="202">
        <v>100</v>
      </c>
      <c r="T1006" s="202">
        <v>100</v>
      </c>
      <c r="U1006" s="202">
        <v>100</v>
      </c>
      <c r="V1006" s="202">
        <v>100</v>
      </c>
      <c r="X1006" s="242"/>
      <c r="Z1006" s="239">
        <f t="shared" si="199"/>
        <v>1</v>
      </c>
      <c r="AA1006" s="253" t="s">
        <v>4179</v>
      </c>
      <c r="AB1006" s="265">
        <f t="shared" si="202"/>
        <v>0</v>
      </c>
      <c r="AC1006" s="254" t="s">
        <v>4194</v>
      </c>
      <c r="AD1006" s="254" t="s">
        <v>4181</v>
      </c>
      <c r="AE1006" s="254">
        <f t="shared" si="203"/>
        <v>0</v>
      </c>
      <c r="AF1006" s="254" t="s">
        <v>4182</v>
      </c>
      <c r="AG1006" s="254" t="s">
        <v>4183</v>
      </c>
      <c r="AH1006" s="74" t="str">
        <f t="shared" si="204"/>
        <v>名称：&lt;br&gt;住所：&lt;br&gt;施設分類：&lt;br&gt;TEL：&lt;br&gt;：&lt;br&gt;：&lt;br&gt;：&lt;br&gt;</v>
      </c>
      <c r="AI1006" s="255" t="s">
        <v>4184</v>
      </c>
      <c r="AJ1006" s="253" t="str">
        <f t="shared" si="196"/>
        <v>FFFFFFFF</v>
      </c>
      <c r="AK1006" s="253" t="s">
        <v>4185</v>
      </c>
      <c r="AL1006" s="265">
        <f t="shared" si="197"/>
        <v>1</v>
      </c>
      <c r="AM1006" s="253" t="s">
        <v>4186</v>
      </c>
      <c r="AN1006" s="253" t="s">
        <v>4187</v>
      </c>
      <c r="AO1006" s="254">
        <f t="shared" si="200"/>
        <v>0</v>
      </c>
      <c r="AP1006" s="253" t="s">
        <v>4188</v>
      </c>
      <c r="AQ1006" s="74">
        <f t="shared" si="205"/>
        <v>0</v>
      </c>
      <c r="AR1006" s="254" t="s">
        <v>4189</v>
      </c>
      <c r="AS1006" s="254" t="s">
        <v>4190</v>
      </c>
      <c r="AT1006" s="265">
        <f t="shared" si="206"/>
        <v>0</v>
      </c>
      <c r="AU1006" s="254" t="s">
        <v>4191</v>
      </c>
      <c r="AV1006" s="265">
        <f t="shared" si="207"/>
        <v>0</v>
      </c>
      <c r="AW1006" s="254" t="s">
        <v>4192</v>
      </c>
      <c r="AX1006" s="254" t="s">
        <v>4193</v>
      </c>
      <c r="AY1006" s="244" t="str">
        <f t="shared" si="201"/>
        <v/>
      </c>
    </row>
    <row r="1007" spans="1:51">
      <c r="A1007" s="198">
        <v>1002</v>
      </c>
      <c r="B1007" s="211"/>
      <c r="C1007" s="4" t="str">
        <f t="shared" si="198"/>
        <v>名称：&lt;br&gt;住所：&lt;br&gt;施設分類：&lt;br&gt;TEL：&lt;br&gt;：&lt;br&gt;：&lt;br&gt;：&lt;br&gt;</v>
      </c>
      <c r="D1007" s="211"/>
      <c r="E1007" s="245"/>
      <c r="F1007" s="202"/>
      <c r="G1007" s="202"/>
      <c r="H1007" s="202"/>
      <c r="I1007" s="202"/>
      <c r="J1007" s="202"/>
      <c r="K1007" s="240"/>
      <c r="L1007" s="240"/>
      <c r="M1007" s="240"/>
      <c r="N1007" s="240"/>
      <c r="O1007" s="4"/>
      <c r="P1007" s="246">
        <v>1</v>
      </c>
      <c r="Q1007" s="246"/>
      <c r="R1007" s="246" t="str">
        <f t="shared" si="195"/>
        <v>FFFFFFFF</v>
      </c>
      <c r="S1007" s="202">
        <v>100</v>
      </c>
      <c r="T1007" s="202">
        <v>100</v>
      </c>
      <c r="U1007" s="202">
        <v>100</v>
      </c>
      <c r="V1007" s="202">
        <v>100</v>
      </c>
      <c r="X1007" s="242"/>
      <c r="Z1007" s="239">
        <f t="shared" si="199"/>
        <v>1</v>
      </c>
      <c r="AA1007" s="253" t="s">
        <v>4179</v>
      </c>
      <c r="AB1007" s="265">
        <f t="shared" si="202"/>
        <v>0</v>
      </c>
      <c r="AC1007" s="254" t="s">
        <v>4194</v>
      </c>
      <c r="AD1007" s="254" t="s">
        <v>4181</v>
      </c>
      <c r="AE1007" s="254">
        <f t="shared" si="203"/>
        <v>0</v>
      </c>
      <c r="AF1007" s="254" t="s">
        <v>4182</v>
      </c>
      <c r="AG1007" s="254" t="s">
        <v>4183</v>
      </c>
      <c r="AH1007" s="74" t="str">
        <f t="shared" si="204"/>
        <v>名称：&lt;br&gt;住所：&lt;br&gt;施設分類：&lt;br&gt;TEL：&lt;br&gt;：&lt;br&gt;：&lt;br&gt;：&lt;br&gt;</v>
      </c>
      <c r="AI1007" s="255" t="s">
        <v>4184</v>
      </c>
      <c r="AJ1007" s="253" t="str">
        <f t="shared" si="196"/>
        <v>FFFFFFFF</v>
      </c>
      <c r="AK1007" s="253" t="s">
        <v>4185</v>
      </c>
      <c r="AL1007" s="265">
        <f t="shared" si="197"/>
        <v>1</v>
      </c>
      <c r="AM1007" s="253" t="s">
        <v>4186</v>
      </c>
      <c r="AN1007" s="253" t="s">
        <v>4187</v>
      </c>
      <c r="AO1007" s="254">
        <f t="shared" si="200"/>
        <v>0</v>
      </c>
      <c r="AP1007" s="253" t="s">
        <v>4188</v>
      </c>
      <c r="AQ1007" s="74">
        <f t="shared" si="205"/>
        <v>0</v>
      </c>
      <c r="AR1007" s="254" t="s">
        <v>4189</v>
      </c>
      <c r="AS1007" s="254" t="s">
        <v>4190</v>
      </c>
      <c r="AT1007" s="265">
        <f t="shared" si="206"/>
        <v>0</v>
      </c>
      <c r="AU1007" s="254" t="s">
        <v>4191</v>
      </c>
      <c r="AV1007" s="265">
        <f t="shared" si="207"/>
        <v>0</v>
      </c>
      <c r="AW1007" s="254" t="s">
        <v>4192</v>
      </c>
      <c r="AX1007" s="254" t="s">
        <v>4193</v>
      </c>
      <c r="AY1007" s="244" t="str">
        <f t="shared" si="201"/>
        <v/>
      </c>
    </row>
    <row r="1008" spans="1:51">
      <c r="A1008" s="198">
        <v>1003</v>
      </c>
      <c r="B1008" s="211"/>
      <c r="C1008" s="4" t="str">
        <f t="shared" si="198"/>
        <v>名称：&lt;br&gt;住所：&lt;br&gt;施設分類：&lt;br&gt;TEL：&lt;br&gt;：&lt;br&gt;：&lt;br&gt;：&lt;br&gt;</v>
      </c>
      <c r="D1008" s="211"/>
      <c r="E1008" s="245"/>
      <c r="F1008" s="202"/>
      <c r="G1008" s="202"/>
      <c r="H1008" s="202"/>
      <c r="I1008" s="202"/>
      <c r="J1008" s="202"/>
      <c r="K1008" s="240"/>
      <c r="L1008" s="240"/>
      <c r="M1008" s="240"/>
      <c r="N1008" s="240"/>
      <c r="O1008" s="4"/>
      <c r="P1008" s="246">
        <v>1</v>
      </c>
      <c r="Q1008" s="246"/>
      <c r="R1008" s="246" t="str">
        <f t="shared" si="195"/>
        <v>FFFFFFFF</v>
      </c>
      <c r="S1008" s="202">
        <v>100</v>
      </c>
      <c r="T1008" s="202">
        <v>100</v>
      </c>
      <c r="U1008" s="202">
        <v>100</v>
      </c>
      <c r="V1008" s="202">
        <v>100</v>
      </c>
      <c r="X1008" s="242"/>
      <c r="Z1008" s="239">
        <f t="shared" si="199"/>
        <v>1</v>
      </c>
      <c r="AA1008" s="253" t="s">
        <v>4179</v>
      </c>
      <c r="AB1008" s="265">
        <f t="shared" si="202"/>
        <v>0</v>
      </c>
      <c r="AC1008" s="254" t="s">
        <v>4194</v>
      </c>
      <c r="AD1008" s="254" t="s">
        <v>4181</v>
      </c>
      <c r="AE1008" s="254">
        <f t="shared" si="203"/>
        <v>0</v>
      </c>
      <c r="AF1008" s="254" t="s">
        <v>4182</v>
      </c>
      <c r="AG1008" s="254" t="s">
        <v>4183</v>
      </c>
      <c r="AH1008" s="74" t="str">
        <f t="shared" si="204"/>
        <v>名称：&lt;br&gt;住所：&lt;br&gt;施設分類：&lt;br&gt;TEL：&lt;br&gt;：&lt;br&gt;：&lt;br&gt;：&lt;br&gt;</v>
      </c>
      <c r="AI1008" s="255" t="s">
        <v>4184</v>
      </c>
      <c r="AJ1008" s="253" t="str">
        <f t="shared" si="196"/>
        <v>FFFFFFFF</v>
      </c>
      <c r="AK1008" s="253" t="s">
        <v>4185</v>
      </c>
      <c r="AL1008" s="265">
        <f t="shared" si="197"/>
        <v>1</v>
      </c>
      <c r="AM1008" s="253" t="s">
        <v>4186</v>
      </c>
      <c r="AN1008" s="253" t="s">
        <v>4187</v>
      </c>
      <c r="AO1008" s="254">
        <f t="shared" si="200"/>
        <v>0</v>
      </c>
      <c r="AP1008" s="253" t="s">
        <v>4188</v>
      </c>
      <c r="AQ1008" s="74">
        <f t="shared" si="205"/>
        <v>0</v>
      </c>
      <c r="AR1008" s="254" t="s">
        <v>4189</v>
      </c>
      <c r="AS1008" s="254" t="s">
        <v>4190</v>
      </c>
      <c r="AT1008" s="265">
        <f t="shared" si="206"/>
        <v>0</v>
      </c>
      <c r="AU1008" s="254" t="s">
        <v>4191</v>
      </c>
      <c r="AV1008" s="265">
        <f t="shared" si="207"/>
        <v>0</v>
      </c>
      <c r="AW1008" s="254" t="s">
        <v>4192</v>
      </c>
      <c r="AX1008" s="254" t="s">
        <v>4193</v>
      </c>
      <c r="AY1008" s="244" t="str">
        <f t="shared" si="201"/>
        <v/>
      </c>
    </row>
    <row r="1009" spans="1:51">
      <c r="A1009" s="198">
        <v>1004</v>
      </c>
      <c r="B1009" s="211"/>
      <c r="C1009" s="4" t="str">
        <f t="shared" si="198"/>
        <v>名称：&lt;br&gt;住所：&lt;br&gt;施設分類：&lt;br&gt;TEL：&lt;br&gt;：&lt;br&gt;：&lt;br&gt;：&lt;br&gt;</v>
      </c>
      <c r="D1009" s="211"/>
      <c r="E1009" s="245"/>
      <c r="F1009" s="202"/>
      <c r="G1009" s="202"/>
      <c r="H1009" s="202"/>
      <c r="I1009" s="245"/>
      <c r="J1009" s="245"/>
      <c r="K1009" s="240"/>
      <c r="L1009" s="240"/>
      <c r="M1009" s="240"/>
      <c r="N1009" s="240"/>
      <c r="O1009" s="4"/>
      <c r="P1009" s="246">
        <v>1</v>
      </c>
      <c r="Q1009" s="246"/>
      <c r="R1009" s="246" t="str">
        <f t="shared" si="195"/>
        <v>FFFFFFFF</v>
      </c>
      <c r="S1009" s="202">
        <v>100</v>
      </c>
      <c r="T1009" s="202">
        <v>100</v>
      </c>
      <c r="U1009" s="202">
        <v>100</v>
      </c>
      <c r="V1009" s="202">
        <v>100</v>
      </c>
      <c r="X1009" s="242"/>
      <c r="Z1009" s="239">
        <f t="shared" si="199"/>
        <v>1</v>
      </c>
      <c r="AA1009" s="253" t="s">
        <v>4179</v>
      </c>
      <c r="AB1009" s="265">
        <f t="shared" si="202"/>
        <v>0</v>
      </c>
      <c r="AC1009" s="254" t="s">
        <v>4194</v>
      </c>
      <c r="AD1009" s="254" t="s">
        <v>4181</v>
      </c>
      <c r="AE1009" s="254">
        <f t="shared" si="203"/>
        <v>0</v>
      </c>
      <c r="AF1009" s="254" t="s">
        <v>4182</v>
      </c>
      <c r="AG1009" s="254" t="s">
        <v>4183</v>
      </c>
      <c r="AH1009" s="74" t="str">
        <f t="shared" si="204"/>
        <v>名称：&lt;br&gt;住所：&lt;br&gt;施設分類：&lt;br&gt;TEL：&lt;br&gt;：&lt;br&gt;：&lt;br&gt;：&lt;br&gt;</v>
      </c>
      <c r="AI1009" s="255" t="s">
        <v>4184</v>
      </c>
      <c r="AJ1009" s="253" t="str">
        <f t="shared" si="196"/>
        <v>FFFFFFFF</v>
      </c>
      <c r="AK1009" s="253" t="s">
        <v>4185</v>
      </c>
      <c r="AL1009" s="265">
        <f t="shared" si="197"/>
        <v>1</v>
      </c>
      <c r="AM1009" s="253" t="s">
        <v>4186</v>
      </c>
      <c r="AN1009" s="253" t="s">
        <v>4187</v>
      </c>
      <c r="AO1009" s="254">
        <f t="shared" si="200"/>
        <v>0</v>
      </c>
      <c r="AP1009" s="253" t="s">
        <v>4188</v>
      </c>
      <c r="AQ1009" s="74">
        <f t="shared" si="205"/>
        <v>0</v>
      </c>
      <c r="AR1009" s="254" t="s">
        <v>4189</v>
      </c>
      <c r="AS1009" s="254" t="s">
        <v>4190</v>
      </c>
      <c r="AT1009" s="265">
        <f t="shared" si="206"/>
        <v>0</v>
      </c>
      <c r="AU1009" s="254" t="s">
        <v>4191</v>
      </c>
      <c r="AV1009" s="265">
        <f t="shared" si="207"/>
        <v>0</v>
      </c>
      <c r="AW1009" s="254" t="s">
        <v>4192</v>
      </c>
      <c r="AX1009" s="254" t="s">
        <v>4193</v>
      </c>
      <c r="AY1009" s="244" t="str">
        <f t="shared" si="201"/>
        <v/>
      </c>
    </row>
    <row r="1010" spans="1:51">
      <c r="A1010" s="198">
        <v>1005</v>
      </c>
      <c r="B1010" s="211"/>
      <c r="C1010" s="4" t="str">
        <f t="shared" si="198"/>
        <v>名称：&lt;br&gt;住所：&lt;br&gt;施設分類：&lt;br&gt;TEL：&lt;br&gt;：&lt;br&gt;：&lt;br&gt;：&lt;br&gt;</v>
      </c>
      <c r="D1010" s="211"/>
      <c r="E1010" s="202"/>
      <c r="F1010" s="202"/>
      <c r="G1010" s="202"/>
      <c r="H1010" s="202"/>
      <c r="I1010" s="245"/>
      <c r="J1010" s="245"/>
      <c r="K1010" s="240"/>
      <c r="L1010" s="240"/>
      <c r="M1010" s="240"/>
      <c r="N1010" s="240"/>
      <c r="O1010" s="4"/>
      <c r="P1010" s="246">
        <v>1</v>
      </c>
      <c r="Q1010" s="246"/>
      <c r="R1010" s="246" t="str">
        <f t="shared" si="195"/>
        <v>FFFFFFFF</v>
      </c>
      <c r="S1010" s="202">
        <v>100</v>
      </c>
      <c r="T1010" s="202">
        <v>100</v>
      </c>
      <c r="U1010" s="202">
        <v>100</v>
      </c>
      <c r="V1010" s="202">
        <v>100</v>
      </c>
      <c r="X1010" s="242"/>
      <c r="Z1010" s="239">
        <f t="shared" si="199"/>
        <v>1</v>
      </c>
      <c r="AA1010" s="253" t="s">
        <v>4179</v>
      </c>
      <c r="AB1010" s="265">
        <f t="shared" si="202"/>
        <v>0</v>
      </c>
      <c r="AC1010" s="254" t="s">
        <v>4194</v>
      </c>
      <c r="AD1010" s="254" t="s">
        <v>4181</v>
      </c>
      <c r="AE1010" s="254">
        <f t="shared" si="203"/>
        <v>0</v>
      </c>
      <c r="AF1010" s="254" t="s">
        <v>4182</v>
      </c>
      <c r="AG1010" s="254" t="s">
        <v>4183</v>
      </c>
      <c r="AH1010" s="74" t="str">
        <f t="shared" si="204"/>
        <v>名称：&lt;br&gt;住所：&lt;br&gt;施設分類：&lt;br&gt;TEL：&lt;br&gt;：&lt;br&gt;：&lt;br&gt;：&lt;br&gt;</v>
      </c>
      <c r="AI1010" s="255" t="s">
        <v>4184</v>
      </c>
      <c r="AJ1010" s="253" t="str">
        <f t="shared" si="196"/>
        <v>FFFFFFFF</v>
      </c>
      <c r="AK1010" s="253" t="s">
        <v>4185</v>
      </c>
      <c r="AL1010" s="265">
        <f t="shared" si="197"/>
        <v>1</v>
      </c>
      <c r="AM1010" s="253" t="s">
        <v>4186</v>
      </c>
      <c r="AN1010" s="253" t="s">
        <v>4187</v>
      </c>
      <c r="AO1010" s="254">
        <f t="shared" si="200"/>
        <v>0</v>
      </c>
      <c r="AP1010" s="253" t="s">
        <v>4188</v>
      </c>
      <c r="AQ1010" s="74">
        <f t="shared" si="205"/>
        <v>0</v>
      </c>
      <c r="AR1010" s="254" t="s">
        <v>4189</v>
      </c>
      <c r="AS1010" s="254" t="s">
        <v>4190</v>
      </c>
      <c r="AT1010" s="265">
        <f t="shared" si="206"/>
        <v>0</v>
      </c>
      <c r="AU1010" s="254" t="s">
        <v>4191</v>
      </c>
      <c r="AV1010" s="265">
        <f t="shared" si="207"/>
        <v>0</v>
      </c>
      <c r="AW1010" s="254" t="s">
        <v>4192</v>
      </c>
      <c r="AX1010" s="254" t="s">
        <v>4193</v>
      </c>
      <c r="AY1010" s="244" t="str">
        <f t="shared" si="201"/>
        <v/>
      </c>
    </row>
    <row r="1011" spans="1:51">
      <c r="A1011" s="198">
        <v>1006</v>
      </c>
      <c r="B1011" s="211"/>
      <c r="C1011" s="4" t="str">
        <f t="shared" si="198"/>
        <v>名称：&lt;br&gt;住所：&lt;br&gt;施設分類：&lt;br&gt;TEL：&lt;br&gt;：&lt;br&gt;：&lt;br&gt;：&lt;br&gt;</v>
      </c>
      <c r="D1011" s="211"/>
      <c r="E1011" s="202"/>
      <c r="F1011" s="202"/>
      <c r="G1011" s="202"/>
      <c r="H1011" s="202"/>
      <c r="I1011" s="202"/>
      <c r="J1011" s="202"/>
      <c r="K1011" s="240"/>
      <c r="L1011" s="240"/>
      <c r="M1011" s="240"/>
      <c r="N1011" s="240"/>
      <c r="O1011" s="4"/>
      <c r="P1011" s="246">
        <v>1</v>
      </c>
      <c r="Q1011" s="246"/>
      <c r="R1011" s="246" t="str">
        <f t="shared" si="195"/>
        <v>FFFFFFFF</v>
      </c>
      <c r="S1011" s="202">
        <v>100</v>
      </c>
      <c r="T1011" s="202">
        <v>100</v>
      </c>
      <c r="U1011" s="202">
        <v>100</v>
      </c>
      <c r="V1011" s="202">
        <v>100</v>
      </c>
      <c r="X1011" s="242"/>
      <c r="Z1011" s="239">
        <f t="shared" si="199"/>
        <v>1</v>
      </c>
      <c r="AA1011" s="253" t="s">
        <v>4179</v>
      </c>
      <c r="AB1011" s="265">
        <f t="shared" si="202"/>
        <v>0</v>
      </c>
      <c r="AC1011" s="254" t="s">
        <v>4194</v>
      </c>
      <c r="AD1011" s="254" t="s">
        <v>4181</v>
      </c>
      <c r="AE1011" s="254">
        <f t="shared" si="203"/>
        <v>0</v>
      </c>
      <c r="AF1011" s="254" t="s">
        <v>4182</v>
      </c>
      <c r="AG1011" s="254" t="s">
        <v>4183</v>
      </c>
      <c r="AH1011" s="74" t="str">
        <f t="shared" si="204"/>
        <v>名称：&lt;br&gt;住所：&lt;br&gt;施設分類：&lt;br&gt;TEL：&lt;br&gt;：&lt;br&gt;：&lt;br&gt;：&lt;br&gt;</v>
      </c>
      <c r="AI1011" s="255" t="s">
        <v>4184</v>
      </c>
      <c r="AJ1011" s="253" t="str">
        <f t="shared" si="196"/>
        <v>FFFFFFFF</v>
      </c>
      <c r="AK1011" s="253" t="s">
        <v>4185</v>
      </c>
      <c r="AL1011" s="265">
        <f t="shared" si="197"/>
        <v>1</v>
      </c>
      <c r="AM1011" s="253" t="s">
        <v>4186</v>
      </c>
      <c r="AN1011" s="253" t="s">
        <v>4187</v>
      </c>
      <c r="AO1011" s="254">
        <f t="shared" si="200"/>
        <v>0</v>
      </c>
      <c r="AP1011" s="253" t="s">
        <v>4188</v>
      </c>
      <c r="AQ1011" s="74">
        <f t="shared" si="205"/>
        <v>0</v>
      </c>
      <c r="AR1011" s="254" t="s">
        <v>4189</v>
      </c>
      <c r="AS1011" s="254" t="s">
        <v>4190</v>
      </c>
      <c r="AT1011" s="265">
        <f t="shared" si="206"/>
        <v>0</v>
      </c>
      <c r="AU1011" s="254" t="s">
        <v>4191</v>
      </c>
      <c r="AV1011" s="265">
        <f t="shared" si="207"/>
        <v>0</v>
      </c>
      <c r="AW1011" s="254" t="s">
        <v>4192</v>
      </c>
      <c r="AX1011" s="254" t="s">
        <v>4193</v>
      </c>
      <c r="AY1011" s="244" t="str">
        <f t="shared" si="201"/>
        <v/>
      </c>
    </row>
    <row r="1012" spans="1:51">
      <c r="A1012" s="198">
        <v>1007</v>
      </c>
      <c r="B1012" s="211"/>
      <c r="C1012" s="4" t="str">
        <f t="shared" si="198"/>
        <v>名称：&lt;br&gt;住所：&lt;br&gt;施設分類：&lt;br&gt;TEL：&lt;br&gt;：&lt;br&gt;：&lt;br&gt;：&lt;br&gt;</v>
      </c>
      <c r="D1012" s="211"/>
      <c r="E1012" s="202"/>
      <c r="F1012" s="202"/>
      <c r="G1012" s="202"/>
      <c r="H1012" s="202"/>
      <c r="I1012" s="202"/>
      <c r="J1012" s="202"/>
      <c r="K1012" s="240"/>
      <c r="L1012" s="240"/>
      <c r="M1012" s="240"/>
      <c r="N1012" s="240"/>
      <c r="O1012" s="4"/>
      <c r="P1012" s="246">
        <v>1</v>
      </c>
      <c r="Q1012" s="246"/>
      <c r="R1012" s="246" t="str">
        <f t="shared" si="195"/>
        <v>FFFFFFFF</v>
      </c>
      <c r="S1012" s="202">
        <v>100</v>
      </c>
      <c r="T1012" s="202">
        <v>100</v>
      </c>
      <c r="U1012" s="202">
        <v>100</v>
      </c>
      <c r="V1012" s="202">
        <v>100</v>
      </c>
      <c r="X1012" s="242"/>
      <c r="Z1012" s="239">
        <f t="shared" si="199"/>
        <v>1</v>
      </c>
      <c r="AA1012" s="253" t="s">
        <v>4179</v>
      </c>
      <c r="AB1012" s="265">
        <f t="shared" si="202"/>
        <v>0</v>
      </c>
      <c r="AC1012" s="254" t="s">
        <v>4194</v>
      </c>
      <c r="AD1012" s="254" t="s">
        <v>4181</v>
      </c>
      <c r="AE1012" s="254">
        <f t="shared" si="203"/>
        <v>0</v>
      </c>
      <c r="AF1012" s="254" t="s">
        <v>4182</v>
      </c>
      <c r="AG1012" s="254" t="s">
        <v>4183</v>
      </c>
      <c r="AH1012" s="74" t="str">
        <f t="shared" si="204"/>
        <v>名称：&lt;br&gt;住所：&lt;br&gt;施設分類：&lt;br&gt;TEL：&lt;br&gt;：&lt;br&gt;：&lt;br&gt;：&lt;br&gt;</v>
      </c>
      <c r="AI1012" s="255" t="s">
        <v>4184</v>
      </c>
      <c r="AJ1012" s="253" t="str">
        <f t="shared" si="196"/>
        <v>FFFFFFFF</v>
      </c>
      <c r="AK1012" s="253" t="s">
        <v>4185</v>
      </c>
      <c r="AL1012" s="265">
        <f t="shared" si="197"/>
        <v>1</v>
      </c>
      <c r="AM1012" s="253" t="s">
        <v>4186</v>
      </c>
      <c r="AN1012" s="253" t="s">
        <v>4187</v>
      </c>
      <c r="AO1012" s="254">
        <f t="shared" si="200"/>
        <v>0</v>
      </c>
      <c r="AP1012" s="253" t="s">
        <v>4188</v>
      </c>
      <c r="AQ1012" s="74">
        <f t="shared" si="205"/>
        <v>0</v>
      </c>
      <c r="AR1012" s="254" t="s">
        <v>4189</v>
      </c>
      <c r="AS1012" s="254" t="s">
        <v>4190</v>
      </c>
      <c r="AT1012" s="265">
        <f t="shared" si="206"/>
        <v>0</v>
      </c>
      <c r="AU1012" s="254" t="s">
        <v>4191</v>
      </c>
      <c r="AV1012" s="265">
        <f t="shared" si="207"/>
        <v>0</v>
      </c>
      <c r="AW1012" s="254" t="s">
        <v>4192</v>
      </c>
      <c r="AX1012" s="254" t="s">
        <v>4193</v>
      </c>
      <c r="AY1012" s="244" t="str">
        <f t="shared" si="201"/>
        <v/>
      </c>
    </row>
    <row r="1013" spans="1:51">
      <c r="A1013" s="198">
        <v>1008</v>
      </c>
      <c r="B1013" s="211"/>
      <c r="C1013" s="4" t="str">
        <f t="shared" si="198"/>
        <v>名称：&lt;br&gt;住所：&lt;br&gt;施設分類：&lt;br&gt;TEL：&lt;br&gt;：&lt;br&gt;：&lt;br&gt;：&lt;br&gt;</v>
      </c>
      <c r="D1013" s="211"/>
      <c r="E1013" s="245"/>
      <c r="F1013" s="202"/>
      <c r="G1013" s="202"/>
      <c r="H1013" s="202"/>
      <c r="I1013" s="202"/>
      <c r="J1013" s="202"/>
      <c r="K1013" s="240"/>
      <c r="L1013" s="240"/>
      <c r="M1013" s="240"/>
      <c r="N1013" s="240"/>
      <c r="O1013" s="4"/>
      <c r="P1013" s="246">
        <v>1</v>
      </c>
      <c r="Q1013" s="246"/>
      <c r="R1013" s="246" t="str">
        <f t="shared" si="195"/>
        <v>FFFFFFFF</v>
      </c>
      <c r="S1013" s="202">
        <v>100</v>
      </c>
      <c r="T1013" s="202">
        <v>100</v>
      </c>
      <c r="U1013" s="202">
        <v>100</v>
      </c>
      <c r="V1013" s="202">
        <v>100</v>
      </c>
      <c r="X1013" s="242"/>
      <c r="Z1013" s="239">
        <f t="shared" si="199"/>
        <v>1</v>
      </c>
      <c r="AA1013" s="253" t="s">
        <v>4179</v>
      </c>
      <c r="AB1013" s="265">
        <f t="shared" si="202"/>
        <v>0</v>
      </c>
      <c r="AC1013" s="254" t="s">
        <v>4194</v>
      </c>
      <c r="AD1013" s="254" t="s">
        <v>4181</v>
      </c>
      <c r="AE1013" s="254">
        <f t="shared" si="203"/>
        <v>0</v>
      </c>
      <c r="AF1013" s="254" t="s">
        <v>4182</v>
      </c>
      <c r="AG1013" s="254" t="s">
        <v>4183</v>
      </c>
      <c r="AH1013" s="74" t="str">
        <f t="shared" si="204"/>
        <v>名称：&lt;br&gt;住所：&lt;br&gt;施設分類：&lt;br&gt;TEL：&lt;br&gt;：&lt;br&gt;：&lt;br&gt;：&lt;br&gt;</v>
      </c>
      <c r="AI1013" s="255" t="s">
        <v>4184</v>
      </c>
      <c r="AJ1013" s="253" t="str">
        <f t="shared" si="196"/>
        <v>FFFFFFFF</v>
      </c>
      <c r="AK1013" s="253" t="s">
        <v>4185</v>
      </c>
      <c r="AL1013" s="265">
        <f t="shared" si="197"/>
        <v>1</v>
      </c>
      <c r="AM1013" s="253" t="s">
        <v>4186</v>
      </c>
      <c r="AN1013" s="253" t="s">
        <v>4187</v>
      </c>
      <c r="AO1013" s="254">
        <f t="shared" si="200"/>
        <v>0</v>
      </c>
      <c r="AP1013" s="253" t="s">
        <v>4188</v>
      </c>
      <c r="AQ1013" s="74">
        <f t="shared" si="205"/>
        <v>0</v>
      </c>
      <c r="AR1013" s="254" t="s">
        <v>4189</v>
      </c>
      <c r="AS1013" s="254" t="s">
        <v>4190</v>
      </c>
      <c r="AT1013" s="265">
        <f t="shared" si="206"/>
        <v>0</v>
      </c>
      <c r="AU1013" s="254" t="s">
        <v>4191</v>
      </c>
      <c r="AV1013" s="265">
        <f t="shared" si="207"/>
        <v>0</v>
      </c>
      <c r="AW1013" s="254" t="s">
        <v>4192</v>
      </c>
      <c r="AX1013" s="254" t="s">
        <v>4193</v>
      </c>
      <c r="AY1013" s="244" t="str">
        <f t="shared" si="201"/>
        <v/>
      </c>
    </row>
    <row r="1014" spans="1:51">
      <c r="A1014" s="198">
        <v>1009</v>
      </c>
      <c r="B1014" s="211"/>
      <c r="C1014" s="4" t="str">
        <f t="shared" si="198"/>
        <v>名称：&lt;br&gt;住所：&lt;br&gt;施設分類：&lt;br&gt;TEL：&lt;br&gt;：&lt;br&gt;：&lt;br&gt;：&lt;br&gt;</v>
      </c>
      <c r="D1014" s="211"/>
      <c r="E1014" s="245"/>
      <c r="F1014" s="202"/>
      <c r="G1014" s="202"/>
      <c r="H1014" s="202"/>
      <c r="I1014" s="202"/>
      <c r="J1014" s="202"/>
      <c r="K1014" s="240"/>
      <c r="L1014" s="240"/>
      <c r="M1014" s="240"/>
      <c r="N1014" s="240"/>
      <c r="O1014" s="4"/>
      <c r="P1014" s="246">
        <v>1</v>
      </c>
      <c r="Q1014" s="246"/>
      <c r="R1014" s="246" t="str">
        <f t="shared" si="195"/>
        <v>FFFFFFFF</v>
      </c>
      <c r="S1014" s="202">
        <v>100</v>
      </c>
      <c r="T1014" s="202">
        <v>100</v>
      </c>
      <c r="U1014" s="202">
        <v>100</v>
      </c>
      <c r="V1014" s="202">
        <v>100</v>
      </c>
      <c r="X1014" s="242"/>
      <c r="Z1014" s="239">
        <f t="shared" si="199"/>
        <v>1</v>
      </c>
      <c r="AA1014" s="253" t="s">
        <v>4179</v>
      </c>
      <c r="AB1014" s="265">
        <f t="shared" si="202"/>
        <v>0</v>
      </c>
      <c r="AC1014" s="254" t="s">
        <v>4194</v>
      </c>
      <c r="AD1014" s="254" t="s">
        <v>4181</v>
      </c>
      <c r="AE1014" s="254">
        <f t="shared" si="203"/>
        <v>0</v>
      </c>
      <c r="AF1014" s="254" t="s">
        <v>4182</v>
      </c>
      <c r="AG1014" s="254" t="s">
        <v>4183</v>
      </c>
      <c r="AH1014" s="74" t="str">
        <f t="shared" si="204"/>
        <v>名称：&lt;br&gt;住所：&lt;br&gt;施設分類：&lt;br&gt;TEL：&lt;br&gt;：&lt;br&gt;：&lt;br&gt;：&lt;br&gt;</v>
      </c>
      <c r="AI1014" s="255" t="s">
        <v>4184</v>
      </c>
      <c r="AJ1014" s="253" t="str">
        <f t="shared" si="196"/>
        <v>FFFFFFFF</v>
      </c>
      <c r="AK1014" s="253" t="s">
        <v>4185</v>
      </c>
      <c r="AL1014" s="265">
        <f t="shared" si="197"/>
        <v>1</v>
      </c>
      <c r="AM1014" s="253" t="s">
        <v>4186</v>
      </c>
      <c r="AN1014" s="253" t="s">
        <v>4187</v>
      </c>
      <c r="AO1014" s="254">
        <f t="shared" si="200"/>
        <v>0</v>
      </c>
      <c r="AP1014" s="253" t="s">
        <v>4188</v>
      </c>
      <c r="AQ1014" s="74">
        <f t="shared" si="205"/>
        <v>0</v>
      </c>
      <c r="AR1014" s="254" t="s">
        <v>4189</v>
      </c>
      <c r="AS1014" s="254" t="s">
        <v>4190</v>
      </c>
      <c r="AT1014" s="265">
        <f t="shared" si="206"/>
        <v>0</v>
      </c>
      <c r="AU1014" s="254" t="s">
        <v>4191</v>
      </c>
      <c r="AV1014" s="265">
        <f t="shared" si="207"/>
        <v>0</v>
      </c>
      <c r="AW1014" s="254" t="s">
        <v>4192</v>
      </c>
      <c r="AX1014" s="254" t="s">
        <v>4193</v>
      </c>
      <c r="AY1014" s="244" t="str">
        <f t="shared" si="201"/>
        <v/>
      </c>
    </row>
    <row r="1015" spans="1:51">
      <c r="A1015" s="198">
        <v>1010</v>
      </c>
      <c r="B1015" s="211"/>
      <c r="C1015" s="4" t="str">
        <f t="shared" si="198"/>
        <v>名称：&lt;br&gt;住所：&lt;br&gt;施設分類：&lt;br&gt;TEL：&lt;br&gt;：&lt;br&gt;：&lt;br&gt;：&lt;br&gt;</v>
      </c>
      <c r="D1015" s="211"/>
      <c r="E1015" s="245"/>
      <c r="F1015" s="202"/>
      <c r="G1015" s="202"/>
      <c r="H1015" s="202"/>
      <c r="I1015" s="245"/>
      <c r="J1015" s="245"/>
      <c r="K1015" s="240"/>
      <c r="L1015" s="240"/>
      <c r="M1015" s="240"/>
      <c r="N1015" s="240"/>
      <c r="O1015" s="4"/>
      <c r="P1015" s="246">
        <v>1</v>
      </c>
      <c r="Q1015" s="246"/>
      <c r="R1015" s="246" t="str">
        <f t="shared" si="195"/>
        <v>FFFFFFFF</v>
      </c>
      <c r="S1015" s="202">
        <v>100</v>
      </c>
      <c r="T1015" s="202">
        <v>100</v>
      </c>
      <c r="U1015" s="202">
        <v>100</v>
      </c>
      <c r="V1015" s="202">
        <v>100</v>
      </c>
      <c r="X1015" s="242"/>
      <c r="Z1015" s="239">
        <f t="shared" si="199"/>
        <v>1</v>
      </c>
      <c r="AA1015" s="253" t="s">
        <v>4179</v>
      </c>
      <c r="AB1015" s="265">
        <f t="shared" si="202"/>
        <v>0</v>
      </c>
      <c r="AC1015" s="254" t="s">
        <v>4194</v>
      </c>
      <c r="AD1015" s="254" t="s">
        <v>4181</v>
      </c>
      <c r="AE1015" s="254">
        <f t="shared" si="203"/>
        <v>0</v>
      </c>
      <c r="AF1015" s="254" t="s">
        <v>4182</v>
      </c>
      <c r="AG1015" s="254" t="s">
        <v>4183</v>
      </c>
      <c r="AH1015" s="74" t="str">
        <f t="shared" si="204"/>
        <v>名称：&lt;br&gt;住所：&lt;br&gt;施設分類：&lt;br&gt;TEL：&lt;br&gt;：&lt;br&gt;：&lt;br&gt;：&lt;br&gt;</v>
      </c>
      <c r="AI1015" s="255" t="s">
        <v>4184</v>
      </c>
      <c r="AJ1015" s="253" t="str">
        <f t="shared" si="196"/>
        <v>FFFFFFFF</v>
      </c>
      <c r="AK1015" s="253" t="s">
        <v>4185</v>
      </c>
      <c r="AL1015" s="265">
        <f t="shared" si="197"/>
        <v>1</v>
      </c>
      <c r="AM1015" s="253" t="s">
        <v>4186</v>
      </c>
      <c r="AN1015" s="253" t="s">
        <v>4187</v>
      </c>
      <c r="AO1015" s="254">
        <f t="shared" si="200"/>
        <v>0</v>
      </c>
      <c r="AP1015" s="253" t="s">
        <v>4188</v>
      </c>
      <c r="AQ1015" s="74">
        <f t="shared" si="205"/>
        <v>0</v>
      </c>
      <c r="AR1015" s="254" t="s">
        <v>4189</v>
      </c>
      <c r="AS1015" s="254" t="s">
        <v>4190</v>
      </c>
      <c r="AT1015" s="265">
        <f t="shared" si="206"/>
        <v>0</v>
      </c>
      <c r="AU1015" s="254" t="s">
        <v>4191</v>
      </c>
      <c r="AV1015" s="265">
        <f t="shared" si="207"/>
        <v>0</v>
      </c>
      <c r="AW1015" s="254" t="s">
        <v>4192</v>
      </c>
      <c r="AX1015" s="254" t="s">
        <v>4193</v>
      </c>
      <c r="AY1015" s="244" t="str">
        <f t="shared" si="201"/>
        <v/>
      </c>
    </row>
    <row r="1016" spans="1:51">
      <c r="A1016" s="198">
        <v>1011</v>
      </c>
      <c r="B1016" s="211"/>
      <c r="C1016" s="4" t="str">
        <f t="shared" si="198"/>
        <v>名称：&lt;br&gt;住所：&lt;br&gt;施設分類：&lt;br&gt;TEL：&lt;br&gt;：&lt;br&gt;：&lt;br&gt;：&lt;br&gt;</v>
      </c>
      <c r="D1016" s="211"/>
      <c r="E1016" s="245"/>
      <c r="F1016" s="202"/>
      <c r="G1016" s="202"/>
      <c r="H1016" s="202"/>
      <c r="I1016" s="245"/>
      <c r="J1016" s="245"/>
      <c r="K1016" s="240"/>
      <c r="L1016" s="240"/>
      <c r="M1016" s="240"/>
      <c r="N1016" s="240"/>
      <c r="O1016" s="4"/>
      <c r="P1016" s="246">
        <v>1</v>
      </c>
      <c r="Q1016" s="246"/>
      <c r="R1016" s="246" t="str">
        <f t="shared" si="195"/>
        <v>FFFFFFFF</v>
      </c>
      <c r="S1016" s="202">
        <v>100</v>
      </c>
      <c r="T1016" s="202">
        <v>100</v>
      </c>
      <c r="U1016" s="202">
        <v>100</v>
      </c>
      <c r="V1016" s="202">
        <v>100</v>
      </c>
      <c r="X1016" s="242"/>
      <c r="Z1016" s="239">
        <f t="shared" si="199"/>
        <v>1</v>
      </c>
      <c r="AA1016" s="253" t="s">
        <v>4179</v>
      </c>
      <c r="AB1016" s="265">
        <f t="shared" si="202"/>
        <v>0</v>
      </c>
      <c r="AC1016" s="254" t="s">
        <v>4194</v>
      </c>
      <c r="AD1016" s="254" t="s">
        <v>4181</v>
      </c>
      <c r="AE1016" s="254">
        <f t="shared" si="203"/>
        <v>0</v>
      </c>
      <c r="AF1016" s="254" t="s">
        <v>4182</v>
      </c>
      <c r="AG1016" s="254" t="s">
        <v>4183</v>
      </c>
      <c r="AH1016" s="74" t="str">
        <f t="shared" si="204"/>
        <v>名称：&lt;br&gt;住所：&lt;br&gt;施設分類：&lt;br&gt;TEL：&lt;br&gt;：&lt;br&gt;：&lt;br&gt;：&lt;br&gt;</v>
      </c>
      <c r="AI1016" s="255" t="s">
        <v>4184</v>
      </c>
      <c r="AJ1016" s="253" t="str">
        <f t="shared" si="196"/>
        <v>FFFFFFFF</v>
      </c>
      <c r="AK1016" s="253" t="s">
        <v>4185</v>
      </c>
      <c r="AL1016" s="265">
        <f t="shared" si="197"/>
        <v>1</v>
      </c>
      <c r="AM1016" s="253" t="s">
        <v>4186</v>
      </c>
      <c r="AN1016" s="253" t="s">
        <v>4187</v>
      </c>
      <c r="AO1016" s="254">
        <f t="shared" si="200"/>
        <v>0</v>
      </c>
      <c r="AP1016" s="253" t="s">
        <v>4188</v>
      </c>
      <c r="AQ1016" s="74">
        <f t="shared" si="205"/>
        <v>0</v>
      </c>
      <c r="AR1016" s="254" t="s">
        <v>4189</v>
      </c>
      <c r="AS1016" s="254" t="s">
        <v>4190</v>
      </c>
      <c r="AT1016" s="265">
        <f t="shared" si="206"/>
        <v>0</v>
      </c>
      <c r="AU1016" s="254" t="s">
        <v>4191</v>
      </c>
      <c r="AV1016" s="265">
        <f t="shared" si="207"/>
        <v>0</v>
      </c>
      <c r="AW1016" s="254" t="s">
        <v>4192</v>
      </c>
      <c r="AX1016" s="254" t="s">
        <v>4193</v>
      </c>
      <c r="AY1016" s="244" t="str">
        <f t="shared" si="201"/>
        <v/>
      </c>
    </row>
    <row r="1017" spans="1:51">
      <c r="A1017" s="198">
        <v>1012</v>
      </c>
      <c r="B1017" s="211"/>
      <c r="C1017" s="4" t="str">
        <f t="shared" si="198"/>
        <v>名称：&lt;br&gt;住所：&lt;br&gt;施設分類：&lt;br&gt;TEL：&lt;br&gt;：&lt;br&gt;：&lt;br&gt;：&lt;br&gt;</v>
      </c>
      <c r="D1017" s="211"/>
      <c r="E1017" s="202"/>
      <c r="F1017" s="202"/>
      <c r="G1017" s="202"/>
      <c r="H1017" s="202"/>
      <c r="I1017" s="202"/>
      <c r="J1017" s="202"/>
      <c r="K1017" s="240"/>
      <c r="L1017" s="240"/>
      <c r="M1017" s="240"/>
      <c r="N1017" s="240"/>
      <c r="O1017" s="4"/>
      <c r="P1017" s="246">
        <v>1</v>
      </c>
      <c r="Q1017" s="246"/>
      <c r="R1017" s="246" t="str">
        <f t="shared" si="195"/>
        <v>FFFFFFFF</v>
      </c>
      <c r="S1017" s="202">
        <v>100</v>
      </c>
      <c r="T1017" s="202">
        <v>100</v>
      </c>
      <c r="U1017" s="202">
        <v>100</v>
      </c>
      <c r="V1017" s="202">
        <v>100</v>
      </c>
      <c r="X1017" s="242"/>
      <c r="Z1017" s="239">
        <f t="shared" si="199"/>
        <v>1</v>
      </c>
      <c r="AA1017" s="253" t="s">
        <v>4179</v>
      </c>
      <c r="AB1017" s="265">
        <f t="shared" si="202"/>
        <v>0</v>
      </c>
      <c r="AC1017" s="254" t="s">
        <v>4194</v>
      </c>
      <c r="AD1017" s="254" t="s">
        <v>4181</v>
      </c>
      <c r="AE1017" s="254">
        <f t="shared" si="203"/>
        <v>0</v>
      </c>
      <c r="AF1017" s="254" t="s">
        <v>4182</v>
      </c>
      <c r="AG1017" s="254" t="s">
        <v>4183</v>
      </c>
      <c r="AH1017" s="74" t="str">
        <f t="shared" si="204"/>
        <v>名称：&lt;br&gt;住所：&lt;br&gt;施設分類：&lt;br&gt;TEL：&lt;br&gt;：&lt;br&gt;：&lt;br&gt;：&lt;br&gt;</v>
      </c>
      <c r="AI1017" s="255" t="s">
        <v>4184</v>
      </c>
      <c r="AJ1017" s="253" t="str">
        <f t="shared" si="196"/>
        <v>FFFFFFFF</v>
      </c>
      <c r="AK1017" s="253" t="s">
        <v>4185</v>
      </c>
      <c r="AL1017" s="265">
        <f t="shared" si="197"/>
        <v>1</v>
      </c>
      <c r="AM1017" s="253" t="s">
        <v>4186</v>
      </c>
      <c r="AN1017" s="253" t="s">
        <v>4187</v>
      </c>
      <c r="AO1017" s="254">
        <f t="shared" si="200"/>
        <v>0</v>
      </c>
      <c r="AP1017" s="253" t="s">
        <v>4188</v>
      </c>
      <c r="AQ1017" s="74">
        <f t="shared" si="205"/>
        <v>0</v>
      </c>
      <c r="AR1017" s="254" t="s">
        <v>4189</v>
      </c>
      <c r="AS1017" s="254" t="s">
        <v>4190</v>
      </c>
      <c r="AT1017" s="265">
        <f t="shared" si="206"/>
        <v>0</v>
      </c>
      <c r="AU1017" s="254" t="s">
        <v>4191</v>
      </c>
      <c r="AV1017" s="265">
        <f t="shared" si="207"/>
        <v>0</v>
      </c>
      <c r="AW1017" s="254" t="s">
        <v>4192</v>
      </c>
      <c r="AX1017" s="254" t="s">
        <v>4193</v>
      </c>
      <c r="AY1017" s="244" t="str">
        <f t="shared" si="201"/>
        <v/>
      </c>
    </row>
    <row r="1018" spans="1:51">
      <c r="A1018" s="198">
        <v>1013</v>
      </c>
      <c r="B1018" s="211"/>
      <c r="C1018" s="4" t="str">
        <f t="shared" si="198"/>
        <v>名称：&lt;br&gt;住所：&lt;br&gt;施設分類：&lt;br&gt;TEL：&lt;br&gt;：&lt;br&gt;：&lt;br&gt;：&lt;br&gt;</v>
      </c>
      <c r="D1018" s="211"/>
      <c r="E1018" s="202"/>
      <c r="F1018" s="202"/>
      <c r="G1018" s="202"/>
      <c r="H1018" s="202"/>
      <c r="I1018" s="202"/>
      <c r="J1018" s="202"/>
      <c r="K1018" s="240"/>
      <c r="L1018" s="240"/>
      <c r="M1018" s="240"/>
      <c r="N1018" s="240"/>
      <c r="O1018" s="4"/>
      <c r="P1018" s="246">
        <v>1</v>
      </c>
      <c r="Q1018" s="246"/>
      <c r="R1018" s="246" t="str">
        <f t="shared" si="195"/>
        <v>FFFFFFFF</v>
      </c>
      <c r="S1018" s="202">
        <v>100</v>
      </c>
      <c r="T1018" s="202">
        <v>100</v>
      </c>
      <c r="U1018" s="202">
        <v>100</v>
      </c>
      <c r="V1018" s="202">
        <v>100</v>
      </c>
      <c r="X1018" s="242"/>
      <c r="Z1018" s="239">
        <f t="shared" si="199"/>
        <v>1</v>
      </c>
      <c r="AA1018" s="253" t="s">
        <v>4179</v>
      </c>
      <c r="AB1018" s="265">
        <f t="shared" si="202"/>
        <v>0</v>
      </c>
      <c r="AC1018" s="254" t="s">
        <v>4194</v>
      </c>
      <c r="AD1018" s="254" t="s">
        <v>4181</v>
      </c>
      <c r="AE1018" s="254">
        <f t="shared" si="203"/>
        <v>0</v>
      </c>
      <c r="AF1018" s="254" t="s">
        <v>4182</v>
      </c>
      <c r="AG1018" s="254" t="s">
        <v>4183</v>
      </c>
      <c r="AH1018" s="74" t="str">
        <f t="shared" si="204"/>
        <v>名称：&lt;br&gt;住所：&lt;br&gt;施設分類：&lt;br&gt;TEL：&lt;br&gt;：&lt;br&gt;：&lt;br&gt;：&lt;br&gt;</v>
      </c>
      <c r="AI1018" s="255" t="s">
        <v>4184</v>
      </c>
      <c r="AJ1018" s="253" t="str">
        <f t="shared" si="196"/>
        <v>FFFFFFFF</v>
      </c>
      <c r="AK1018" s="253" t="s">
        <v>4185</v>
      </c>
      <c r="AL1018" s="265">
        <f t="shared" si="197"/>
        <v>1</v>
      </c>
      <c r="AM1018" s="253" t="s">
        <v>4186</v>
      </c>
      <c r="AN1018" s="253" t="s">
        <v>4187</v>
      </c>
      <c r="AO1018" s="254">
        <f t="shared" si="200"/>
        <v>0</v>
      </c>
      <c r="AP1018" s="253" t="s">
        <v>4188</v>
      </c>
      <c r="AQ1018" s="74">
        <f t="shared" si="205"/>
        <v>0</v>
      </c>
      <c r="AR1018" s="254" t="s">
        <v>4189</v>
      </c>
      <c r="AS1018" s="254" t="s">
        <v>4190</v>
      </c>
      <c r="AT1018" s="265">
        <f t="shared" si="206"/>
        <v>0</v>
      </c>
      <c r="AU1018" s="254" t="s">
        <v>4191</v>
      </c>
      <c r="AV1018" s="265">
        <f t="shared" si="207"/>
        <v>0</v>
      </c>
      <c r="AW1018" s="254" t="s">
        <v>4192</v>
      </c>
      <c r="AX1018" s="254" t="s">
        <v>4193</v>
      </c>
      <c r="AY1018" s="244" t="str">
        <f t="shared" si="201"/>
        <v/>
      </c>
    </row>
    <row r="1019" spans="1:51">
      <c r="A1019" s="198">
        <v>1014</v>
      </c>
      <c r="B1019" s="211"/>
      <c r="C1019" s="4" t="str">
        <f t="shared" si="198"/>
        <v>名称：&lt;br&gt;住所：&lt;br&gt;施設分類：&lt;br&gt;TEL：&lt;br&gt;：&lt;br&gt;：&lt;br&gt;：&lt;br&gt;</v>
      </c>
      <c r="D1019" s="211"/>
      <c r="E1019" s="202"/>
      <c r="F1019" s="202"/>
      <c r="G1019" s="202"/>
      <c r="H1019" s="202"/>
      <c r="I1019" s="202"/>
      <c r="J1019" s="202"/>
      <c r="K1019" s="240"/>
      <c r="L1019" s="240"/>
      <c r="M1019" s="240"/>
      <c r="N1019" s="240"/>
      <c r="O1019" s="4"/>
      <c r="P1019" s="246">
        <v>1</v>
      </c>
      <c r="Q1019" s="246"/>
      <c r="R1019" s="246" t="str">
        <f t="shared" si="195"/>
        <v>FFFFFFFF</v>
      </c>
      <c r="S1019" s="202">
        <v>100</v>
      </c>
      <c r="T1019" s="202">
        <v>100</v>
      </c>
      <c r="U1019" s="202">
        <v>100</v>
      </c>
      <c r="V1019" s="202">
        <v>100</v>
      </c>
      <c r="X1019" s="242"/>
      <c r="Z1019" s="239">
        <f t="shared" si="199"/>
        <v>1</v>
      </c>
      <c r="AA1019" s="253" t="s">
        <v>4179</v>
      </c>
      <c r="AB1019" s="265">
        <f t="shared" si="202"/>
        <v>0</v>
      </c>
      <c r="AC1019" s="254" t="s">
        <v>4194</v>
      </c>
      <c r="AD1019" s="254" t="s">
        <v>4181</v>
      </c>
      <c r="AE1019" s="254">
        <f t="shared" si="203"/>
        <v>0</v>
      </c>
      <c r="AF1019" s="254" t="s">
        <v>4182</v>
      </c>
      <c r="AG1019" s="254" t="s">
        <v>4183</v>
      </c>
      <c r="AH1019" s="74" t="str">
        <f t="shared" si="204"/>
        <v>名称：&lt;br&gt;住所：&lt;br&gt;施設分類：&lt;br&gt;TEL：&lt;br&gt;：&lt;br&gt;：&lt;br&gt;：&lt;br&gt;</v>
      </c>
      <c r="AI1019" s="255" t="s">
        <v>4184</v>
      </c>
      <c r="AJ1019" s="253" t="str">
        <f t="shared" si="196"/>
        <v>FFFFFFFF</v>
      </c>
      <c r="AK1019" s="253" t="s">
        <v>4185</v>
      </c>
      <c r="AL1019" s="265">
        <f t="shared" si="197"/>
        <v>1</v>
      </c>
      <c r="AM1019" s="253" t="s">
        <v>4186</v>
      </c>
      <c r="AN1019" s="253" t="s">
        <v>4187</v>
      </c>
      <c r="AO1019" s="254">
        <f t="shared" si="200"/>
        <v>0</v>
      </c>
      <c r="AP1019" s="253" t="s">
        <v>4188</v>
      </c>
      <c r="AQ1019" s="74">
        <f t="shared" si="205"/>
        <v>0</v>
      </c>
      <c r="AR1019" s="254" t="s">
        <v>4189</v>
      </c>
      <c r="AS1019" s="254" t="s">
        <v>4190</v>
      </c>
      <c r="AT1019" s="265">
        <f t="shared" si="206"/>
        <v>0</v>
      </c>
      <c r="AU1019" s="254" t="s">
        <v>4191</v>
      </c>
      <c r="AV1019" s="265">
        <f t="shared" si="207"/>
        <v>0</v>
      </c>
      <c r="AW1019" s="254" t="s">
        <v>4192</v>
      </c>
      <c r="AX1019" s="254" t="s">
        <v>4193</v>
      </c>
      <c r="AY1019" s="244" t="str">
        <f t="shared" si="201"/>
        <v/>
      </c>
    </row>
    <row r="1020" spans="1:51">
      <c r="A1020" s="198">
        <v>1015</v>
      </c>
      <c r="B1020" s="211"/>
      <c r="C1020" s="4" t="str">
        <f t="shared" si="198"/>
        <v>名称：&lt;br&gt;住所：&lt;br&gt;施設分類：&lt;br&gt;TEL：&lt;br&gt;：&lt;br&gt;：&lt;br&gt;：&lt;br&gt;</v>
      </c>
      <c r="D1020" s="211"/>
      <c r="E1020" s="245"/>
      <c r="F1020" s="202"/>
      <c r="G1020" s="202"/>
      <c r="H1020" s="202"/>
      <c r="I1020" s="202"/>
      <c r="J1020" s="202"/>
      <c r="K1020" s="240"/>
      <c r="L1020" s="240"/>
      <c r="M1020" s="240"/>
      <c r="N1020" s="240"/>
      <c r="O1020" s="4"/>
      <c r="P1020" s="246">
        <v>1</v>
      </c>
      <c r="Q1020" s="246"/>
      <c r="R1020" s="246" t="str">
        <f t="shared" si="195"/>
        <v>FFFFFFFF</v>
      </c>
      <c r="S1020" s="202">
        <v>100</v>
      </c>
      <c r="T1020" s="202">
        <v>100</v>
      </c>
      <c r="U1020" s="202">
        <v>100</v>
      </c>
      <c r="V1020" s="202">
        <v>100</v>
      </c>
      <c r="X1020" s="242"/>
      <c r="Z1020" s="239">
        <f t="shared" si="199"/>
        <v>1</v>
      </c>
      <c r="AA1020" s="253" t="s">
        <v>4179</v>
      </c>
      <c r="AB1020" s="265">
        <f t="shared" si="202"/>
        <v>0</v>
      </c>
      <c r="AC1020" s="254" t="s">
        <v>4194</v>
      </c>
      <c r="AD1020" s="254" t="s">
        <v>4181</v>
      </c>
      <c r="AE1020" s="254">
        <f t="shared" si="203"/>
        <v>0</v>
      </c>
      <c r="AF1020" s="254" t="s">
        <v>4182</v>
      </c>
      <c r="AG1020" s="254" t="s">
        <v>4183</v>
      </c>
      <c r="AH1020" s="74" t="str">
        <f t="shared" si="204"/>
        <v>名称：&lt;br&gt;住所：&lt;br&gt;施設分類：&lt;br&gt;TEL：&lt;br&gt;：&lt;br&gt;：&lt;br&gt;：&lt;br&gt;</v>
      </c>
      <c r="AI1020" s="255" t="s">
        <v>4184</v>
      </c>
      <c r="AJ1020" s="253" t="str">
        <f t="shared" si="196"/>
        <v>FFFFFFFF</v>
      </c>
      <c r="AK1020" s="253" t="s">
        <v>4185</v>
      </c>
      <c r="AL1020" s="265">
        <f t="shared" si="197"/>
        <v>1</v>
      </c>
      <c r="AM1020" s="253" t="s">
        <v>4186</v>
      </c>
      <c r="AN1020" s="253" t="s">
        <v>4187</v>
      </c>
      <c r="AO1020" s="254">
        <f t="shared" si="200"/>
        <v>0</v>
      </c>
      <c r="AP1020" s="253" t="s">
        <v>4188</v>
      </c>
      <c r="AQ1020" s="74">
        <f t="shared" si="205"/>
        <v>0</v>
      </c>
      <c r="AR1020" s="254" t="s">
        <v>4189</v>
      </c>
      <c r="AS1020" s="254" t="s">
        <v>4190</v>
      </c>
      <c r="AT1020" s="265">
        <f t="shared" si="206"/>
        <v>0</v>
      </c>
      <c r="AU1020" s="254" t="s">
        <v>4191</v>
      </c>
      <c r="AV1020" s="265">
        <f t="shared" si="207"/>
        <v>0</v>
      </c>
      <c r="AW1020" s="254" t="s">
        <v>4192</v>
      </c>
      <c r="AX1020" s="254" t="s">
        <v>4193</v>
      </c>
      <c r="AY1020" s="244" t="str">
        <f t="shared" si="201"/>
        <v/>
      </c>
    </row>
    <row r="1021" spans="1:51">
      <c r="A1021" s="198">
        <v>1016</v>
      </c>
      <c r="B1021" s="211"/>
      <c r="C1021" s="4" t="str">
        <f t="shared" si="198"/>
        <v>名称：&lt;br&gt;住所：&lt;br&gt;施設分類：&lt;br&gt;TEL：&lt;br&gt;：&lt;br&gt;：&lt;br&gt;：&lt;br&gt;</v>
      </c>
      <c r="D1021" s="211"/>
      <c r="E1021" s="245"/>
      <c r="F1021" s="202"/>
      <c r="G1021" s="202"/>
      <c r="H1021" s="202"/>
      <c r="I1021" s="245"/>
      <c r="J1021" s="245"/>
      <c r="K1021" s="240"/>
      <c r="L1021" s="240"/>
      <c r="M1021" s="240"/>
      <c r="N1021" s="240"/>
      <c r="O1021" s="4"/>
      <c r="P1021" s="246">
        <v>1</v>
      </c>
      <c r="Q1021" s="246"/>
      <c r="R1021" s="246" t="str">
        <f t="shared" si="195"/>
        <v>FFFFFFFF</v>
      </c>
      <c r="S1021" s="202">
        <v>100</v>
      </c>
      <c r="T1021" s="202">
        <v>100</v>
      </c>
      <c r="U1021" s="202">
        <v>100</v>
      </c>
      <c r="V1021" s="202">
        <v>100</v>
      </c>
      <c r="X1021" s="242"/>
      <c r="Z1021" s="239">
        <f t="shared" si="199"/>
        <v>1</v>
      </c>
      <c r="AA1021" s="253" t="s">
        <v>4179</v>
      </c>
      <c r="AB1021" s="265">
        <f t="shared" si="202"/>
        <v>0</v>
      </c>
      <c r="AC1021" s="254" t="s">
        <v>4194</v>
      </c>
      <c r="AD1021" s="254" t="s">
        <v>4181</v>
      </c>
      <c r="AE1021" s="254">
        <f t="shared" si="203"/>
        <v>0</v>
      </c>
      <c r="AF1021" s="254" t="s">
        <v>4182</v>
      </c>
      <c r="AG1021" s="254" t="s">
        <v>4183</v>
      </c>
      <c r="AH1021" s="74" t="str">
        <f t="shared" si="204"/>
        <v>名称：&lt;br&gt;住所：&lt;br&gt;施設分類：&lt;br&gt;TEL：&lt;br&gt;：&lt;br&gt;：&lt;br&gt;：&lt;br&gt;</v>
      </c>
      <c r="AI1021" s="255" t="s">
        <v>4184</v>
      </c>
      <c r="AJ1021" s="253" t="str">
        <f t="shared" si="196"/>
        <v>FFFFFFFF</v>
      </c>
      <c r="AK1021" s="253" t="s">
        <v>4185</v>
      </c>
      <c r="AL1021" s="265">
        <f t="shared" si="197"/>
        <v>1</v>
      </c>
      <c r="AM1021" s="253" t="s">
        <v>4186</v>
      </c>
      <c r="AN1021" s="253" t="s">
        <v>4187</v>
      </c>
      <c r="AO1021" s="254">
        <f t="shared" si="200"/>
        <v>0</v>
      </c>
      <c r="AP1021" s="253" t="s">
        <v>4188</v>
      </c>
      <c r="AQ1021" s="74">
        <f t="shared" si="205"/>
        <v>0</v>
      </c>
      <c r="AR1021" s="254" t="s">
        <v>4189</v>
      </c>
      <c r="AS1021" s="254" t="s">
        <v>4190</v>
      </c>
      <c r="AT1021" s="265">
        <f t="shared" si="206"/>
        <v>0</v>
      </c>
      <c r="AU1021" s="254" t="s">
        <v>4191</v>
      </c>
      <c r="AV1021" s="265">
        <f t="shared" si="207"/>
        <v>0</v>
      </c>
      <c r="AW1021" s="254" t="s">
        <v>4192</v>
      </c>
      <c r="AX1021" s="254" t="s">
        <v>4193</v>
      </c>
      <c r="AY1021" s="244" t="str">
        <f t="shared" si="201"/>
        <v/>
      </c>
    </row>
    <row r="1022" spans="1:51">
      <c r="A1022" s="198">
        <v>1017</v>
      </c>
      <c r="B1022" s="211"/>
      <c r="C1022" s="4" t="str">
        <f t="shared" si="198"/>
        <v>名称：&lt;br&gt;住所：&lt;br&gt;施設分類：&lt;br&gt;TEL：&lt;br&gt;：&lt;br&gt;：&lt;br&gt;：&lt;br&gt;</v>
      </c>
      <c r="D1022" s="211"/>
      <c r="E1022" s="245"/>
      <c r="F1022" s="202"/>
      <c r="G1022" s="202"/>
      <c r="H1022" s="202"/>
      <c r="I1022" s="245"/>
      <c r="J1022" s="245"/>
      <c r="K1022" s="240"/>
      <c r="L1022" s="240"/>
      <c r="M1022" s="240"/>
      <c r="N1022" s="240"/>
      <c r="O1022" s="4"/>
      <c r="P1022" s="246">
        <v>1</v>
      </c>
      <c r="Q1022" s="246"/>
      <c r="R1022" s="246" t="str">
        <f t="shared" si="195"/>
        <v>FFFFFFFF</v>
      </c>
      <c r="S1022" s="202">
        <v>100</v>
      </c>
      <c r="T1022" s="202">
        <v>100</v>
      </c>
      <c r="U1022" s="202">
        <v>100</v>
      </c>
      <c r="V1022" s="202">
        <v>100</v>
      </c>
      <c r="X1022" s="242"/>
      <c r="Z1022" s="239">
        <f t="shared" si="199"/>
        <v>1</v>
      </c>
      <c r="AA1022" s="253" t="s">
        <v>4179</v>
      </c>
      <c r="AB1022" s="265">
        <f t="shared" si="202"/>
        <v>0</v>
      </c>
      <c r="AC1022" s="254" t="s">
        <v>4194</v>
      </c>
      <c r="AD1022" s="254" t="s">
        <v>4181</v>
      </c>
      <c r="AE1022" s="254">
        <f t="shared" si="203"/>
        <v>0</v>
      </c>
      <c r="AF1022" s="254" t="s">
        <v>4182</v>
      </c>
      <c r="AG1022" s="254" t="s">
        <v>4183</v>
      </c>
      <c r="AH1022" s="74" t="str">
        <f t="shared" si="204"/>
        <v>名称：&lt;br&gt;住所：&lt;br&gt;施設分類：&lt;br&gt;TEL：&lt;br&gt;：&lt;br&gt;：&lt;br&gt;：&lt;br&gt;</v>
      </c>
      <c r="AI1022" s="255" t="s">
        <v>4184</v>
      </c>
      <c r="AJ1022" s="253" t="str">
        <f t="shared" si="196"/>
        <v>FFFFFFFF</v>
      </c>
      <c r="AK1022" s="253" t="s">
        <v>4185</v>
      </c>
      <c r="AL1022" s="265">
        <f t="shared" si="197"/>
        <v>1</v>
      </c>
      <c r="AM1022" s="253" t="s">
        <v>4186</v>
      </c>
      <c r="AN1022" s="253" t="s">
        <v>4187</v>
      </c>
      <c r="AO1022" s="254">
        <f t="shared" si="200"/>
        <v>0</v>
      </c>
      <c r="AP1022" s="253" t="s">
        <v>4188</v>
      </c>
      <c r="AQ1022" s="74">
        <f t="shared" si="205"/>
        <v>0</v>
      </c>
      <c r="AR1022" s="254" t="s">
        <v>4189</v>
      </c>
      <c r="AS1022" s="254" t="s">
        <v>4190</v>
      </c>
      <c r="AT1022" s="265">
        <f t="shared" si="206"/>
        <v>0</v>
      </c>
      <c r="AU1022" s="254" t="s">
        <v>4191</v>
      </c>
      <c r="AV1022" s="265">
        <f t="shared" si="207"/>
        <v>0</v>
      </c>
      <c r="AW1022" s="254" t="s">
        <v>4192</v>
      </c>
      <c r="AX1022" s="254" t="s">
        <v>4193</v>
      </c>
      <c r="AY1022" s="244" t="str">
        <f t="shared" si="201"/>
        <v/>
      </c>
    </row>
    <row r="1023" spans="1:51">
      <c r="A1023" s="198">
        <v>1018</v>
      </c>
      <c r="B1023" s="211"/>
      <c r="C1023" s="4" t="str">
        <f t="shared" si="198"/>
        <v>名称：&lt;br&gt;住所：&lt;br&gt;施設分類：&lt;br&gt;TEL：&lt;br&gt;：&lt;br&gt;：&lt;br&gt;：&lt;br&gt;</v>
      </c>
      <c r="D1023" s="211"/>
      <c r="E1023" s="245"/>
      <c r="F1023" s="202"/>
      <c r="G1023" s="202"/>
      <c r="H1023" s="202"/>
      <c r="I1023" s="202"/>
      <c r="J1023" s="202"/>
      <c r="K1023" s="240"/>
      <c r="L1023" s="240"/>
      <c r="M1023" s="240"/>
      <c r="N1023" s="240"/>
      <c r="O1023" s="4"/>
      <c r="P1023" s="246">
        <v>1</v>
      </c>
      <c r="Q1023" s="246"/>
      <c r="R1023" s="246" t="str">
        <f t="shared" si="195"/>
        <v>FFFFFFFF</v>
      </c>
      <c r="S1023" s="202">
        <v>100</v>
      </c>
      <c r="T1023" s="202">
        <v>100</v>
      </c>
      <c r="U1023" s="202">
        <v>100</v>
      </c>
      <c r="V1023" s="202">
        <v>100</v>
      </c>
      <c r="X1023" s="242"/>
      <c r="Z1023" s="239">
        <f t="shared" si="199"/>
        <v>1</v>
      </c>
      <c r="AA1023" s="253" t="s">
        <v>4179</v>
      </c>
      <c r="AB1023" s="265">
        <f t="shared" si="202"/>
        <v>0</v>
      </c>
      <c r="AC1023" s="254" t="s">
        <v>4194</v>
      </c>
      <c r="AD1023" s="254" t="s">
        <v>4181</v>
      </c>
      <c r="AE1023" s="254">
        <f t="shared" si="203"/>
        <v>0</v>
      </c>
      <c r="AF1023" s="254" t="s">
        <v>4182</v>
      </c>
      <c r="AG1023" s="254" t="s">
        <v>4183</v>
      </c>
      <c r="AH1023" s="74" t="str">
        <f t="shared" si="204"/>
        <v>名称：&lt;br&gt;住所：&lt;br&gt;施設分類：&lt;br&gt;TEL：&lt;br&gt;：&lt;br&gt;：&lt;br&gt;：&lt;br&gt;</v>
      </c>
      <c r="AI1023" s="255" t="s">
        <v>4184</v>
      </c>
      <c r="AJ1023" s="253" t="str">
        <f t="shared" si="196"/>
        <v>FFFFFFFF</v>
      </c>
      <c r="AK1023" s="253" t="s">
        <v>4185</v>
      </c>
      <c r="AL1023" s="265">
        <f t="shared" si="197"/>
        <v>1</v>
      </c>
      <c r="AM1023" s="253" t="s">
        <v>4186</v>
      </c>
      <c r="AN1023" s="253" t="s">
        <v>4187</v>
      </c>
      <c r="AO1023" s="254">
        <f t="shared" si="200"/>
        <v>0</v>
      </c>
      <c r="AP1023" s="253" t="s">
        <v>4188</v>
      </c>
      <c r="AQ1023" s="74">
        <f t="shared" si="205"/>
        <v>0</v>
      </c>
      <c r="AR1023" s="254" t="s">
        <v>4189</v>
      </c>
      <c r="AS1023" s="254" t="s">
        <v>4190</v>
      </c>
      <c r="AT1023" s="265">
        <f t="shared" si="206"/>
        <v>0</v>
      </c>
      <c r="AU1023" s="254" t="s">
        <v>4191</v>
      </c>
      <c r="AV1023" s="265">
        <f t="shared" si="207"/>
        <v>0</v>
      </c>
      <c r="AW1023" s="254" t="s">
        <v>4192</v>
      </c>
      <c r="AX1023" s="254" t="s">
        <v>4193</v>
      </c>
      <c r="AY1023" s="244" t="str">
        <f t="shared" si="201"/>
        <v/>
      </c>
    </row>
    <row r="1024" spans="1:51">
      <c r="A1024" s="198">
        <v>1019</v>
      </c>
      <c r="B1024" s="211"/>
      <c r="C1024" s="4" t="str">
        <f t="shared" si="198"/>
        <v>名称：&lt;br&gt;住所：&lt;br&gt;施設分類：&lt;br&gt;TEL：&lt;br&gt;：&lt;br&gt;：&lt;br&gt;：&lt;br&gt;</v>
      </c>
      <c r="D1024" s="211"/>
      <c r="E1024" s="202"/>
      <c r="F1024" s="202"/>
      <c r="G1024" s="202"/>
      <c r="H1024" s="202"/>
      <c r="I1024" s="202"/>
      <c r="J1024" s="202"/>
      <c r="K1024" s="240"/>
      <c r="L1024" s="240"/>
      <c r="M1024" s="240"/>
      <c r="N1024" s="240"/>
      <c r="O1024" s="4"/>
      <c r="P1024" s="246">
        <v>1</v>
      </c>
      <c r="Q1024" s="246"/>
      <c r="R1024" s="246" t="str">
        <f t="shared" si="195"/>
        <v>FFFFFFFF</v>
      </c>
      <c r="S1024" s="202">
        <v>100</v>
      </c>
      <c r="T1024" s="202">
        <v>100</v>
      </c>
      <c r="U1024" s="202">
        <v>100</v>
      </c>
      <c r="V1024" s="202">
        <v>100</v>
      </c>
      <c r="X1024" s="242"/>
      <c r="Z1024" s="239">
        <f t="shared" si="199"/>
        <v>1</v>
      </c>
      <c r="AA1024" s="253" t="s">
        <v>4179</v>
      </c>
      <c r="AB1024" s="265">
        <f t="shared" si="202"/>
        <v>0</v>
      </c>
      <c r="AC1024" s="254" t="s">
        <v>4194</v>
      </c>
      <c r="AD1024" s="254" t="s">
        <v>4181</v>
      </c>
      <c r="AE1024" s="254">
        <f t="shared" si="203"/>
        <v>0</v>
      </c>
      <c r="AF1024" s="254" t="s">
        <v>4182</v>
      </c>
      <c r="AG1024" s="254" t="s">
        <v>4183</v>
      </c>
      <c r="AH1024" s="74" t="str">
        <f t="shared" si="204"/>
        <v>名称：&lt;br&gt;住所：&lt;br&gt;施設分類：&lt;br&gt;TEL：&lt;br&gt;：&lt;br&gt;：&lt;br&gt;：&lt;br&gt;</v>
      </c>
      <c r="AI1024" s="255" t="s">
        <v>4184</v>
      </c>
      <c r="AJ1024" s="253" t="str">
        <f t="shared" si="196"/>
        <v>FFFFFFFF</v>
      </c>
      <c r="AK1024" s="253" t="s">
        <v>4185</v>
      </c>
      <c r="AL1024" s="265">
        <f t="shared" si="197"/>
        <v>1</v>
      </c>
      <c r="AM1024" s="253" t="s">
        <v>4186</v>
      </c>
      <c r="AN1024" s="253" t="s">
        <v>4187</v>
      </c>
      <c r="AO1024" s="254">
        <f t="shared" si="200"/>
        <v>0</v>
      </c>
      <c r="AP1024" s="253" t="s">
        <v>4188</v>
      </c>
      <c r="AQ1024" s="74">
        <f t="shared" si="205"/>
        <v>0</v>
      </c>
      <c r="AR1024" s="254" t="s">
        <v>4189</v>
      </c>
      <c r="AS1024" s="254" t="s">
        <v>4190</v>
      </c>
      <c r="AT1024" s="265">
        <f t="shared" si="206"/>
        <v>0</v>
      </c>
      <c r="AU1024" s="254" t="s">
        <v>4191</v>
      </c>
      <c r="AV1024" s="265">
        <f t="shared" si="207"/>
        <v>0</v>
      </c>
      <c r="AW1024" s="254" t="s">
        <v>4192</v>
      </c>
      <c r="AX1024" s="254" t="s">
        <v>4193</v>
      </c>
      <c r="AY1024" s="244" t="str">
        <f t="shared" si="201"/>
        <v/>
      </c>
    </row>
    <row r="1025" spans="1:51">
      <c r="A1025" s="198">
        <v>1020</v>
      </c>
      <c r="B1025" s="211"/>
      <c r="C1025" s="4" t="str">
        <f t="shared" si="198"/>
        <v>名称：&lt;br&gt;住所：&lt;br&gt;施設分類：&lt;br&gt;TEL：&lt;br&gt;：&lt;br&gt;：&lt;br&gt;：&lt;br&gt;</v>
      </c>
      <c r="D1025" s="211"/>
      <c r="E1025" s="202"/>
      <c r="F1025" s="202"/>
      <c r="G1025" s="202"/>
      <c r="H1025" s="202"/>
      <c r="I1025" s="202"/>
      <c r="J1025" s="202"/>
      <c r="K1025" s="240"/>
      <c r="L1025" s="240"/>
      <c r="M1025" s="240"/>
      <c r="N1025" s="240"/>
      <c r="O1025" s="4"/>
      <c r="P1025" s="246">
        <v>1</v>
      </c>
      <c r="Q1025" s="246"/>
      <c r="R1025" s="246" t="str">
        <f t="shared" si="195"/>
        <v>FFFFFFFF</v>
      </c>
      <c r="S1025" s="202">
        <v>100</v>
      </c>
      <c r="T1025" s="202">
        <v>100</v>
      </c>
      <c r="U1025" s="202">
        <v>100</v>
      </c>
      <c r="V1025" s="202">
        <v>100</v>
      </c>
      <c r="X1025" s="242"/>
      <c r="Z1025" s="239">
        <f t="shared" si="199"/>
        <v>1</v>
      </c>
      <c r="AA1025" s="253" t="s">
        <v>4179</v>
      </c>
      <c r="AB1025" s="265">
        <f t="shared" si="202"/>
        <v>0</v>
      </c>
      <c r="AC1025" s="254" t="s">
        <v>4194</v>
      </c>
      <c r="AD1025" s="254" t="s">
        <v>4181</v>
      </c>
      <c r="AE1025" s="254">
        <f t="shared" si="203"/>
        <v>0</v>
      </c>
      <c r="AF1025" s="254" t="s">
        <v>4182</v>
      </c>
      <c r="AG1025" s="254" t="s">
        <v>4183</v>
      </c>
      <c r="AH1025" s="74" t="str">
        <f t="shared" si="204"/>
        <v>名称：&lt;br&gt;住所：&lt;br&gt;施設分類：&lt;br&gt;TEL：&lt;br&gt;：&lt;br&gt;：&lt;br&gt;：&lt;br&gt;</v>
      </c>
      <c r="AI1025" s="255" t="s">
        <v>4184</v>
      </c>
      <c r="AJ1025" s="253" t="str">
        <f t="shared" si="196"/>
        <v>FFFFFFFF</v>
      </c>
      <c r="AK1025" s="253" t="s">
        <v>4185</v>
      </c>
      <c r="AL1025" s="265">
        <f t="shared" si="197"/>
        <v>1</v>
      </c>
      <c r="AM1025" s="253" t="s">
        <v>4186</v>
      </c>
      <c r="AN1025" s="253" t="s">
        <v>4187</v>
      </c>
      <c r="AO1025" s="254">
        <f t="shared" si="200"/>
        <v>0</v>
      </c>
      <c r="AP1025" s="253" t="s">
        <v>4188</v>
      </c>
      <c r="AQ1025" s="74">
        <f t="shared" si="205"/>
        <v>0</v>
      </c>
      <c r="AR1025" s="254" t="s">
        <v>4189</v>
      </c>
      <c r="AS1025" s="254" t="s">
        <v>4190</v>
      </c>
      <c r="AT1025" s="265">
        <f t="shared" si="206"/>
        <v>0</v>
      </c>
      <c r="AU1025" s="254" t="s">
        <v>4191</v>
      </c>
      <c r="AV1025" s="265">
        <f t="shared" si="207"/>
        <v>0</v>
      </c>
      <c r="AW1025" s="254" t="s">
        <v>4192</v>
      </c>
      <c r="AX1025" s="254" t="s">
        <v>4193</v>
      </c>
      <c r="AY1025" s="244" t="str">
        <f t="shared" si="201"/>
        <v/>
      </c>
    </row>
    <row r="1026" spans="1:51">
      <c r="A1026" s="198">
        <v>1021</v>
      </c>
      <c r="B1026" s="211"/>
      <c r="C1026" s="4" t="str">
        <f t="shared" si="198"/>
        <v>名称：&lt;br&gt;住所：&lt;br&gt;施設分類：&lt;br&gt;TEL：&lt;br&gt;：&lt;br&gt;：&lt;br&gt;：&lt;br&gt;</v>
      </c>
      <c r="D1026" s="211"/>
      <c r="E1026" s="202"/>
      <c r="F1026" s="202"/>
      <c r="G1026" s="202"/>
      <c r="H1026" s="202"/>
      <c r="I1026" s="202"/>
      <c r="J1026" s="202"/>
      <c r="K1026" s="240"/>
      <c r="L1026" s="240"/>
      <c r="M1026" s="240"/>
      <c r="N1026" s="240"/>
      <c r="O1026" s="4"/>
      <c r="P1026" s="246">
        <v>1</v>
      </c>
      <c r="Q1026" s="246"/>
      <c r="R1026" s="246" t="str">
        <f t="shared" si="195"/>
        <v>FFFFFFFF</v>
      </c>
      <c r="S1026" s="202">
        <v>100</v>
      </c>
      <c r="T1026" s="202">
        <v>100</v>
      </c>
      <c r="U1026" s="202">
        <v>100</v>
      </c>
      <c r="V1026" s="202">
        <v>100</v>
      </c>
      <c r="X1026" s="242"/>
      <c r="Z1026" s="239">
        <f t="shared" si="199"/>
        <v>1</v>
      </c>
      <c r="AA1026" s="253" t="s">
        <v>4179</v>
      </c>
      <c r="AB1026" s="265">
        <f t="shared" si="202"/>
        <v>0</v>
      </c>
      <c r="AC1026" s="254" t="s">
        <v>4194</v>
      </c>
      <c r="AD1026" s="254" t="s">
        <v>4181</v>
      </c>
      <c r="AE1026" s="254">
        <f t="shared" si="203"/>
        <v>0</v>
      </c>
      <c r="AF1026" s="254" t="s">
        <v>4182</v>
      </c>
      <c r="AG1026" s="254" t="s">
        <v>4183</v>
      </c>
      <c r="AH1026" s="74" t="str">
        <f t="shared" si="204"/>
        <v>名称：&lt;br&gt;住所：&lt;br&gt;施設分類：&lt;br&gt;TEL：&lt;br&gt;：&lt;br&gt;：&lt;br&gt;：&lt;br&gt;</v>
      </c>
      <c r="AI1026" s="255" t="s">
        <v>4184</v>
      </c>
      <c r="AJ1026" s="253" t="str">
        <f t="shared" si="196"/>
        <v>FFFFFFFF</v>
      </c>
      <c r="AK1026" s="253" t="s">
        <v>4185</v>
      </c>
      <c r="AL1026" s="265">
        <f t="shared" si="197"/>
        <v>1</v>
      </c>
      <c r="AM1026" s="253" t="s">
        <v>4186</v>
      </c>
      <c r="AN1026" s="253" t="s">
        <v>4187</v>
      </c>
      <c r="AO1026" s="254">
        <f t="shared" si="200"/>
        <v>0</v>
      </c>
      <c r="AP1026" s="253" t="s">
        <v>4188</v>
      </c>
      <c r="AQ1026" s="74">
        <f t="shared" si="205"/>
        <v>0</v>
      </c>
      <c r="AR1026" s="254" t="s">
        <v>4189</v>
      </c>
      <c r="AS1026" s="254" t="s">
        <v>4190</v>
      </c>
      <c r="AT1026" s="265">
        <f t="shared" si="206"/>
        <v>0</v>
      </c>
      <c r="AU1026" s="254" t="s">
        <v>4191</v>
      </c>
      <c r="AV1026" s="265">
        <f t="shared" si="207"/>
        <v>0</v>
      </c>
      <c r="AW1026" s="254" t="s">
        <v>4192</v>
      </c>
      <c r="AX1026" s="254" t="s">
        <v>4193</v>
      </c>
      <c r="AY1026" s="244" t="str">
        <f t="shared" si="201"/>
        <v/>
      </c>
    </row>
    <row r="1027" spans="1:51">
      <c r="A1027" s="198">
        <v>1022</v>
      </c>
      <c r="B1027" s="211"/>
      <c r="C1027" s="4" t="str">
        <f t="shared" si="198"/>
        <v>名称：&lt;br&gt;住所：&lt;br&gt;施設分類：&lt;br&gt;TEL：&lt;br&gt;：&lt;br&gt;：&lt;br&gt;：&lt;br&gt;</v>
      </c>
      <c r="D1027" s="211"/>
      <c r="E1027" s="245"/>
      <c r="F1027" s="202"/>
      <c r="G1027" s="202"/>
      <c r="H1027" s="202"/>
      <c r="I1027" s="245"/>
      <c r="J1027" s="245"/>
      <c r="K1027" s="240"/>
      <c r="L1027" s="240"/>
      <c r="M1027" s="240"/>
      <c r="N1027" s="240"/>
      <c r="O1027" s="4"/>
      <c r="P1027" s="246">
        <v>1</v>
      </c>
      <c r="Q1027" s="246"/>
      <c r="R1027" s="246" t="str">
        <f t="shared" si="195"/>
        <v>FFFFFFFF</v>
      </c>
      <c r="S1027" s="202">
        <v>100</v>
      </c>
      <c r="T1027" s="202">
        <v>100</v>
      </c>
      <c r="U1027" s="202">
        <v>100</v>
      </c>
      <c r="V1027" s="202">
        <v>100</v>
      </c>
      <c r="X1027" s="242"/>
      <c r="Z1027" s="239">
        <f t="shared" si="199"/>
        <v>1</v>
      </c>
      <c r="AA1027" s="253" t="s">
        <v>4179</v>
      </c>
      <c r="AB1027" s="265">
        <f t="shared" si="202"/>
        <v>0</v>
      </c>
      <c r="AC1027" s="254" t="s">
        <v>4194</v>
      </c>
      <c r="AD1027" s="254" t="s">
        <v>4181</v>
      </c>
      <c r="AE1027" s="254">
        <f t="shared" si="203"/>
        <v>0</v>
      </c>
      <c r="AF1027" s="254" t="s">
        <v>4182</v>
      </c>
      <c r="AG1027" s="254" t="s">
        <v>4183</v>
      </c>
      <c r="AH1027" s="74" t="str">
        <f t="shared" si="204"/>
        <v>名称：&lt;br&gt;住所：&lt;br&gt;施設分類：&lt;br&gt;TEL：&lt;br&gt;：&lt;br&gt;：&lt;br&gt;：&lt;br&gt;</v>
      </c>
      <c r="AI1027" s="255" t="s">
        <v>4184</v>
      </c>
      <c r="AJ1027" s="253" t="str">
        <f t="shared" si="196"/>
        <v>FFFFFFFF</v>
      </c>
      <c r="AK1027" s="253" t="s">
        <v>4185</v>
      </c>
      <c r="AL1027" s="265">
        <f t="shared" si="197"/>
        <v>1</v>
      </c>
      <c r="AM1027" s="253" t="s">
        <v>4186</v>
      </c>
      <c r="AN1027" s="253" t="s">
        <v>4187</v>
      </c>
      <c r="AO1027" s="254">
        <f t="shared" si="200"/>
        <v>0</v>
      </c>
      <c r="AP1027" s="253" t="s">
        <v>4188</v>
      </c>
      <c r="AQ1027" s="74">
        <f t="shared" si="205"/>
        <v>0</v>
      </c>
      <c r="AR1027" s="254" t="s">
        <v>4189</v>
      </c>
      <c r="AS1027" s="254" t="s">
        <v>4190</v>
      </c>
      <c r="AT1027" s="265">
        <f t="shared" si="206"/>
        <v>0</v>
      </c>
      <c r="AU1027" s="254" t="s">
        <v>4191</v>
      </c>
      <c r="AV1027" s="265">
        <f t="shared" si="207"/>
        <v>0</v>
      </c>
      <c r="AW1027" s="254" t="s">
        <v>4192</v>
      </c>
      <c r="AX1027" s="254" t="s">
        <v>4193</v>
      </c>
      <c r="AY1027" s="244" t="str">
        <f t="shared" si="201"/>
        <v/>
      </c>
    </row>
    <row r="1028" spans="1:51">
      <c r="A1028" s="198">
        <v>1023</v>
      </c>
      <c r="B1028" s="211"/>
      <c r="C1028" s="4" t="str">
        <f t="shared" si="198"/>
        <v>名称：&lt;br&gt;住所：&lt;br&gt;施設分類：&lt;br&gt;TEL：&lt;br&gt;：&lt;br&gt;：&lt;br&gt;：&lt;br&gt;</v>
      </c>
      <c r="D1028" s="211"/>
      <c r="E1028" s="245"/>
      <c r="F1028" s="202"/>
      <c r="G1028" s="202"/>
      <c r="H1028" s="202"/>
      <c r="I1028" s="245"/>
      <c r="J1028" s="245"/>
      <c r="K1028" s="240"/>
      <c r="L1028" s="240"/>
      <c r="M1028" s="240"/>
      <c r="N1028" s="240"/>
      <c r="O1028" s="4"/>
      <c r="P1028" s="246">
        <v>1</v>
      </c>
      <c r="Q1028" s="246"/>
      <c r="R1028" s="246" t="str">
        <f t="shared" si="195"/>
        <v>FFFFFFFF</v>
      </c>
      <c r="S1028" s="202">
        <v>100</v>
      </c>
      <c r="T1028" s="202">
        <v>100</v>
      </c>
      <c r="U1028" s="202">
        <v>100</v>
      </c>
      <c r="V1028" s="202">
        <v>100</v>
      </c>
      <c r="X1028" s="242"/>
      <c r="Z1028" s="239">
        <f t="shared" si="199"/>
        <v>1</v>
      </c>
      <c r="AA1028" s="253" t="s">
        <v>4179</v>
      </c>
      <c r="AB1028" s="265">
        <f t="shared" si="202"/>
        <v>0</v>
      </c>
      <c r="AC1028" s="254" t="s">
        <v>4194</v>
      </c>
      <c r="AD1028" s="254" t="s">
        <v>4181</v>
      </c>
      <c r="AE1028" s="254">
        <f t="shared" si="203"/>
        <v>0</v>
      </c>
      <c r="AF1028" s="254" t="s">
        <v>4182</v>
      </c>
      <c r="AG1028" s="254" t="s">
        <v>4183</v>
      </c>
      <c r="AH1028" s="74" t="str">
        <f t="shared" si="204"/>
        <v>名称：&lt;br&gt;住所：&lt;br&gt;施設分類：&lt;br&gt;TEL：&lt;br&gt;：&lt;br&gt;：&lt;br&gt;：&lt;br&gt;</v>
      </c>
      <c r="AI1028" s="255" t="s">
        <v>4184</v>
      </c>
      <c r="AJ1028" s="253" t="str">
        <f t="shared" si="196"/>
        <v>FFFFFFFF</v>
      </c>
      <c r="AK1028" s="253" t="s">
        <v>4185</v>
      </c>
      <c r="AL1028" s="265">
        <f t="shared" si="197"/>
        <v>1</v>
      </c>
      <c r="AM1028" s="253" t="s">
        <v>4186</v>
      </c>
      <c r="AN1028" s="253" t="s">
        <v>4187</v>
      </c>
      <c r="AO1028" s="254">
        <f t="shared" si="200"/>
        <v>0</v>
      </c>
      <c r="AP1028" s="253" t="s">
        <v>4188</v>
      </c>
      <c r="AQ1028" s="74">
        <f t="shared" si="205"/>
        <v>0</v>
      </c>
      <c r="AR1028" s="254" t="s">
        <v>4189</v>
      </c>
      <c r="AS1028" s="254" t="s">
        <v>4190</v>
      </c>
      <c r="AT1028" s="265">
        <f t="shared" si="206"/>
        <v>0</v>
      </c>
      <c r="AU1028" s="254" t="s">
        <v>4191</v>
      </c>
      <c r="AV1028" s="265">
        <f t="shared" si="207"/>
        <v>0</v>
      </c>
      <c r="AW1028" s="254" t="s">
        <v>4192</v>
      </c>
      <c r="AX1028" s="254" t="s">
        <v>4193</v>
      </c>
      <c r="AY1028" s="244" t="str">
        <f t="shared" si="201"/>
        <v/>
      </c>
    </row>
    <row r="1029" spans="1:51">
      <c r="A1029" s="198">
        <v>1024</v>
      </c>
      <c r="B1029" s="211"/>
      <c r="C1029" s="4" t="str">
        <f t="shared" si="198"/>
        <v>名称：&lt;br&gt;住所：&lt;br&gt;施設分類：&lt;br&gt;TEL：&lt;br&gt;：&lt;br&gt;：&lt;br&gt;：&lt;br&gt;</v>
      </c>
      <c r="D1029" s="211"/>
      <c r="E1029" s="202"/>
      <c r="F1029" s="202"/>
      <c r="G1029" s="202"/>
      <c r="H1029" s="202"/>
      <c r="I1029" s="202"/>
      <c r="J1029" s="202"/>
      <c r="K1029" s="240"/>
      <c r="L1029" s="240"/>
      <c r="M1029" s="240"/>
      <c r="N1029" s="240"/>
      <c r="O1029" s="4"/>
      <c r="P1029" s="246">
        <v>1</v>
      </c>
      <c r="Q1029" s="246"/>
      <c r="R1029" s="246" t="str">
        <f t="shared" si="195"/>
        <v>FFFFFFFF</v>
      </c>
      <c r="S1029" s="202">
        <v>100</v>
      </c>
      <c r="T1029" s="202">
        <v>100</v>
      </c>
      <c r="U1029" s="202">
        <v>100</v>
      </c>
      <c r="V1029" s="202">
        <v>100</v>
      </c>
      <c r="X1029" s="242"/>
      <c r="Z1029" s="239">
        <f t="shared" si="199"/>
        <v>1</v>
      </c>
      <c r="AA1029" s="253" t="s">
        <v>4179</v>
      </c>
      <c r="AB1029" s="265">
        <f t="shared" si="202"/>
        <v>0</v>
      </c>
      <c r="AC1029" s="254" t="s">
        <v>4194</v>
      </c>
      <c r="AD1029" s="254" t="s">
        <v>4181</v>
      </c>
      <c r="AE1029" s="254">
        <f t="shared" si="203"/>
        <v>0</v>
      </c>
      <c r="AF1029" s="254" t="s">
        <v>4182</v>
      </c>
      <c r="AG1029" s="254" t="s">
        <v>4183</v>
      </c>
      <c r="AH1029" s="74" t="str">
        <f t="shared" si="204"/>
        <v>名称：&lt;br&gt;住所：&lt;br&gt;施設分類：&lt;br&gt;TEL：&lt;br&gt;：&lt;br&gt;：&lt;br&gt;：&lt;br&gt;</v>
      </c>
      <c r="AI1029" s="255" t="s">
        <v>4184</v>
      </c>
      <c r="AJ1029" s="253" t="str">
        <f t="shared" si="196"/>
        <v>FFFFFFFF</v>
      </c>
      <c r="AK1029" s="253" t="s">
        <v>4185</v>
      </c>
      <c r="AL1029" s="265">
        <f t="shared" si="197"/>
        <v>1</v>
      </c>
      <c r="AM1029" s="253" t="s">
        <v>4186</v>
      </c>
      <c r="AN1029" s="253" t="s">
        <v>4187</v>
      </c>
      <c r="AO1029" s="254">
        <f t="shared" si="200"/>
        <v>0</v>
      </c>
      <c r="AP1029" s="253" t="s">
        <v>4188</v>
      </c>
      <c r="AQ1029" s="74">
        <f t="shared" si="205"/>
        <v>0</v>
      </c>
      <c r="AR1029" s="254" t="s">
        <v>4189</v>
      </c>
      <c r="AS1029" s="254" t="s">
        <v>4190</v>
      </c>
      <c r="AT1029" s="265">
        <f t="shared" si="206"/>
        <v>0</v>
      </c>
      <c r="AU1029" s="254" t="s">
        <v>4191</v>
      </c>
      <c r="AV1029" s="265">
        <f t="shared" si="207"/>
        <v>0</v>
      </c>
      <c r="AW1029" s="254" t="s">
        <v>4192</v>
      </c>
      <c r="AX1029" s="254" t="s">
        <v>4193</v>
      </c>
      <c r="AY1029" s="244" t="str">
        <f t="shared" si="201"/>
        <v/>
      </c>
    </row>
    <row r="1030" spans="1:51">
      <c r="A1030" s="198">
        <v>1025</v>
      </c>
      <c r="B1030" s="211"/>
      <c r="C1030" s="4" t="str">
        <f t="shared" si="198"/>
        <v>名称：&lt;br&gt;住所：&lt;br&gt;施設分類：&lt;br&gt;TEL：&lt;br&gt;：&lt;br&gt;：&lt;br&gt;：&lt;br&gt;</v>
      </c>
      <c r="D1030" s="211"/>
      <c r="E1030" s="202"/>
      <c r="F1030" s="202"/>
      <c r="G1030" s="202"/>
      <c r="H1030" s="202"/>
      <c r="I1030" s="202"/>
      <c r="J1030" s="202"/>
      <c r="K1030" s="240"/>
      <c r="L1030" s="240"/>
      <c r="M1030" s="240"/>
      <c r="N1030" s="240"/>
      <c r="O1030" s="4"/>
      <c r="P1030" s="246">
        <v>1</v>
      </c>
      <c r="Q1030" s="246"/>
      <c r="R1030" s="246" t="str">
        <f t="shared" ref="R1030:R1093" si="208">IF(OR(S1030="",T1030="",U1030="",V1030="")=TRUE,"ffffffff",DEC2HEX(S1030/100*255,2)&amp;DEC2HEX(T1030/100*255,2)&amp;DEC2HEX(U1030/100*255,2)&amp;DEC2HEX(V1030/100*255,2))</f>
        <v>FFFFFFFF</v>
      </c>
      <c r="S1030" s="202">
        <v>100</v>
      </c>
      <c r="T1030" s="202">
        <v>100</v>
      </c>
      <c r="U1030" s="202">
        <v>100</v>
      </c>
      <c r="V1030" s="202">
        <v>100</v>
      </c>
      <c r="X1030" s="242"/>
      <c r="Z1030" s="239">
        <f t="shared" si="199"/>
        <v>1</v>
      </c>
      <c r="AA1030" s="253" t="s">
        <v>4179</v>
      </c>
      <c r="AB1030" s="265">
        <f t="shared" si="202"/>
        <v>0</v>
      </c>
      <c r="AC1030" s="254" t="s">
        <v>4194</v>
      </c>
      <c r="AD1030" s="254" t="s">
        <v>4181</v>
      </c>
      <c r="AE1030" s="254">
        <f t="shared" si="203"/>
        <v>0</v>
      </c>
      <c r="AF1030" s="254" t="s">
        <v>4182</v>
      </c>
      <c r="AG1030" s="254" t="s">
        <v>4183</v>
      </c>
      <c r="AH1030" s="74" t="str">
        <f t="shared" si="204"/>
        <v>名称：&lt;br&gt;住所：&lt;br&gt;施設分類：&lt;br&gt;TEL：&lt;br&gt;：&lt;br&gt;：&lt;br&gt;：&lt;br&gt;</v>
      </c>
      <c r="AI1030" s="255" t="s">
        <v>4184</v>
      </c>
      <c r="AJ1030" s="253" t="str">
        <f t="shared" ref="AJ1030:AJ1093" si="209">R1030</f>
        <v>FFFFFFFF</v>
      </c>
      <c r="AK1030" s="253" t="s">
        <v>4185</v>
      </c>
      <c r="AL1030" s="265">
        <f t="shared" ref="AL1030:AL1093" si="210">IF(OR(P1030="",P1030=0)=TRUE,1,P1030)</f>
        <v>1</v>
      </c>
      <c r="AM1030" s="253" t="s">
        <v>4186</v>
      </c>
      <c r="AN1030" s="253" t="s">
        <v>4187</v>
      </c>
      <c r="AO1030" s="254">
        <f t="shared" si="200"/>
        <v>0</v>
      </c>
      <c r="AP1030" s="253" t="s">
        <v>4188</v>
      </c>
      <c r="AQ1030" s="74">
        <f t="shared" si="205"/>
        <v>0</v>
      </c>
      <c r="AR1030" s="254" t="s">
        <v>4189</v>
      </c>
      <c r="AS1030" s="254" t="s">
        <v>4190</v>
      </c>
      <c r="AT1030" s="265">
        <f t="shared" si="206"/>
        <v>0</v>
      </c>
      <c r="AU1030" s="254" t="s">
        <v>4191</v>
      </c>
      <c r="AV1030" s="265">
        <f t="shared" si="207"/>
        <v>0</v>
      </c>
      <c r="AW1030" s="254" t="s">
        <v>4192</v>
      </c>
      <c r="AX1030" s="254" t="s">
        <v>4193</v>
      </c>
      <c r="AY1030" s="244" t="str">
        <f t="shared" si="201"/>
        <v/>
      </c>
    </row>
    <row r="1031" spans="1:51">
      <c r="A1031" s="198">
        <v>1026</v>
      </c>
      <c r="B1031" s="211"/>
      <c r="C1031" s="4" t="str">
        <f t="shared" ref="C1031:C1094" si="211">B$5&amp;"："&amp;B1031&amp;"&lt;br&gt;"&amp;J$5&amp;"："&amp;J1031&amp;"&lt;br&gt;"&amp;I$5&amp;"："&amp;I1031&amp;"&lt;br&gt;"&amp;K$5&amp;"："&amp;K1031&amp;"&lt;br&gt;"&amp;L$5&amp;"："&amp;L1031&amp;"&lt;br&gt;"&amp;M$5&amp;"："&amp;M1031&amp;"&lt;br&gt;"&amp;N$5&amp;"："&amp;N1031&amp;"&lt;br&gt;"</f>
        <v>名称：&lt;br&gt;住所：&lt;br&gt;施設分類：&lt;br&gt;TEL：&lt;br&gt;：&lt;br&gt;：&lt;br&gt;：&lt;br&gt;</v>
      </c>
      <c r="D1031" s="211"/>
      <c r="E1031" s="202"/>
      <c r="F1031" s="202"/>
      <c r="G1031" s="202"/>
      <c r="H1031" s="202"/>
      <c r="I1031" s="202"/>
      <c r="J1031" s="202"/>
      <c r="K1031" s="240"/>
      <c r="L1031" s="240"/>
      <c r="M1031" s="240"/>
      <c r="N1031" s="240"/>
      <c r="O1031" s="4"/>
      <c r="P1031" s="246">
        <v>1</v>
      </c>
      <c r="Q1031" s="246"/>
      <c r="R1031" s="246" t="str">
        <f t="shared" si="208"/>
        <v>FFFFFFFF</v>
      </c>
      <c r="S1031" s="202">
        <v>100</v>
      </c>
      <c r="T1031" s="202">
        <v>100</v>
      </c>
      <c r="U1031" s="202">
        <v>100</v>
      </c>
      <c r="V1031" s="202">
        <v>100</v>
      </c>
      <c r="X1031" s="242"/>
      <c r="Z1031" s="239">
        <f t="shared" ref="Z1031:Z1094" si="212">IF(H1031="",1,0)</f>
        <v>1</v>
      </c>
      <c r="AA1031" s="253" t="s">
        <v>4179</v>
      </c>
      <c r="AB1031" s="265">
        <f t="shared" si="202"/>
        <v>0</v>
      </c>
      <c r="AC1031" s="254" t="s">
        <v>4194</v>
      </c>
      <c r="AD1031" s="254" t="s">
        <v>4181</v>
      </c>
      <c r="AE1031" s="254">
        <f t="shared" si="203"/>
        <v>0</v>
      </c>
      <c r="AF1031" s="254" t="s">
        <v>4182</v>
      </c>
      <c r="AG1031" s="254" t="s">
        <v>4183</v>
      </c>
      <c r="AH1031" s="74" t="str">
        <f t="shared" si="204"/>
        <v>名称：&lt;br&gt;住所：&lt;br&gt;施設分類：&lt;br&gt;TEL：&lt;br&gt;：&lt;br&gt;：&lt;br&gt;：&lt;br&gt;</v>
      </c>
      <c r="AI1031" s="255" t="s">
        <v>4184</v>
      </c>
      <c r="AJ1031" s="253" t="str">
        <f t="shared" si="209"/>
        <v>FFFFFFFF</v>
      </c>
      <c r="AK1031" s="253" t="s">
        <v>4185</v>
      </c>
      <c r="AL1031" s="265">
        <f t="shared" si="210"/>
        <v>1</v>
      </c>
      <c r="AM1031" s="253" t="s">
        <v>4186</v>
      </c>
      <c r="AN1031" s="253" t="s">
        <v>4187</v>
      </c>
      <c r="AO1031" s="254">
        <f t="shared" ref="AO1031:AO1094" si="213">Q1031</f>
        <v>0</v>
      </c>
      <c r="AP1031" s="253" t="s">
        <v>4188</v>
      </c>
      <c r="AQ1031" s="74">
        <f t="shared" si="205"/>
        <v>0</v>
      </c>
      <c r="AR1031" s="254" t="s">
        <v>4189</v>
      </c>
      <c r="AS1031" s="254" t="s">
        <v>4190</v>
      </c>
      <c r="AT1031" s="265">
        <f t="shared" si="206"/>
        <v>0</v>
      </c>
      <c r="AU1031" s="254" t="s">
        <v>4191</v>
      </c>
      <c r="AV1031" s="265">
        <f t="shared" si="207"/>
        <v>0</v>
      </c>
      <c r="AW1031" s="254" t="s">
        <v>4192</v>
      </c>
      <c r="AX1031" s="254" t="s">
        <v>4193</v>
      </c>
      <c r="AY1031" s="244" t="str">
        <f t="shared" ref="AY1031:AY1094" si="214">IF(AB1031=0,"",IF(Z1031=1,CONCATENATE(AA1031,AB1031,AC1031,AD1031,AE1031,AF1031,AG1031,AH1031,AI1031,AJ1031,AK1031,AL1031,AM1031,AN1031,AO1031,AP1031,AQ1031,AR1031,AX1031),CONCATENATE(AA1031,AB1031,AC1031,AG1031,AH1031,AI1031,AJ1031,AK1031,AL1031,AM1031,AN1031,AO1031,AP1031,AQ1031,AR1031,AS1031,AT1031,AU1031,AV1031,AW1031,AX1031)))</f>
        <v/>
      </c>
    </row>
    <row r="1032" spans="1:51">
      <c r="A1032" s="198">
        <v>1027</v>
      </c>
      <c r="B1032" s="211"/>
      <c r="C1032" s="4" t="str">
        <f t="shared" si="211"/>
        <v>名称：&lt;br&gt;住所：&lt;br&gt;施設分類：&lt;br&gt;TEL：&lt;br&gt;：&lt;br&gt;：&lt;br&gt;：&lt;br&gt;</v>
      </c>
      <c r="D1032" s="211"/>
      <c r="E1032" s="202"/>
      <c r="F1032" s="202"/>
      <c r="G1032" s="202"/>
      <c r="H1032" s="202"/>
      <c r="I1032" s="202"/>
      <c r="J1032" s="202"/>
      <c r="K1032" s="240"/>
      <c r="L1032" s="240"/>
      <c r="M1032" s="240"/>
      <c r="N1032" s="240"/>
      <c r="O1032" s="4"/>
      <c r="P1032" s="246">
        <v>1</v>
      </c>
      <c r="Q1032" s="246"/>
      <c r="R1032" s="246" t="str">
        <f t="shared" si="208"/>
        <v>FFFFFFFF</v>
      </c>
      <c r="S1032" s="202">
        <v>100</v>
      </c>
      <c r="T1032" s="202">
        <v>100</v>
      </c>
      <c r="U1032" s="202">
        <v>100</v>
      </c>
      <c r="V1032" s="202">
        <v>100</v>
      </c>
      <c r="X1032" s="242"/>
      <c r="Z1032" s="239">
        <f t="shared" si="212"/>
        <v>1</v>
      </c>
      <c r="AA1032" s="253" t="s">
        <v>4179</v>
      </c>
      <c r="AB1032" s="265">
        <f t="shared" ref="AB1032:AB1095" si="215">B1032</f>
        <v>0</v>
      </c>
      <c r="AC1032" s="254" t="s">
        <v>4194</v>
      </c>
      <c r="AD1032" s="254" t="s">
        <v>4181</v>
      </c>
      <c r="AE1032" s="254">
        <f t="shared" ref="AE1032:AE1095" si="216">D1032</f>
        <v>0</v>
      </c>
      <c r="AF1032" s="254" t="s">
        <v>4182</v>
      </c>
      <c r="AG1032" s="254" t="s">
        <v>4183</v>
      </c>
      <c r="AH1032" s="74" t="str">
        <f t="shared" ref="AH1032:AH1095" si="217">C1032</f>
        <v>名称：&lt;br&gt;住所：&lt;br&gt;施設分類：&lt;br&gt;TEL：&lt;br&gt;：&lt;br&gt;：&lt;br&gt;：&lt;br&gt;</v>
      </c>
      <c r="AI1032" s="255" t="s">
        <v>4184</v>
      </c>
      <c r="AJ1032" s="253" t="str">
        <f t="shared" si="209"/>
        <v>FFFFFFFF</v>
      </c>
      <c r="AK1032" s="253" t="s">
        <v>4185</v>
      </c>
      <c r="AL1032" s="265">
        <f t="shared" si="210"/>
        <v>1</v>
      </c>
      <c r="AM1032" s="253" t="s">
        <v>4186</v>
      </c>
      <c r="AN1032" s="253" t="s">
        <v>4187</v>
      </c>
      <c r="AO1032" s="254">
        <f t="shared" si="213"/>
        <v>0</v>
      </c>
      <c r="AP1032" s="253" t="s">
        <v>4188</v>
      </c>
      <c r="AQ1032" s="74">
        <f t="shared" ref="AQ1032:AQ1095" si="218">O1032</f>
        <v>0</v>
      </c>
      <c r="AR1032" s="254" t="s">
        <v>4189</v>
      </c>
      <c r="AS1032" s="254" t="s">
        <v>4190</v>
      </c>
      <c r="AT1032" s="265">
        <f t="shared" ref="AT1032:AT1095" si="219">H1032</f>
        <v>0</v>
      </c>
      <c r="AU1032" s="254" t="s">
        <v>4191</v>
      </c>
      <c r="AV1032" s="265">
        <f t="shared" ref="AV1032:AV1095" si="220">G1032</f>
        <v>0</v>
      </c>
      <c r="AW1032" s="254" t="s">
        <v>4192</v>
      </c>
      <c r="AX1032" s="254" t="s">
        <v>4193</v>
      </c>
      <c r="AY1032" s="244" t="str">
        <f t="shared" si="214"/>
        <v/>
      </c>
    </row>
    <row r="1033" spans="1:51">
      <c r="A1033" s="198">
        <v>1028</v>
      </c>
      <c r="B1033" s="211"/>
      <c r="C1033" s="4" t="str">
        <f t="shared" si="211"/>
        <v>名称：&lt;br&gt;住所：&lt;br&gt;施設分類：&lt;br&gt;TEL：&lt;br&gt;：&lt;br&gt;：&lt;br&gt;：&lt;br&gt;</v>
      </c>
      <c r="D1033" s="211"/>
      <c r="E1033" s="245"/>
      <c r="F1033" s="202"/>
      <c r="G1033" s="202"/>
      <c r="H1033" s="202"/>
      <c r="I1033" s="245"/>
      <c r="J1033" s="245"/>
      <c r="K1033" s="240"/>
      <c r="L1033" s="240"/>
      <c r="M1033" s="240"/>
      <c r="N1033" s="240"/>
      <c r="O1033" s="4"/>
      <c r="P1033" s="246">
        <v>1</v>
      </c>
      <c r="Q1033" s="246"/>
      <c r="R1033" s="246" t="str">
        <f t="shared" si="208"/>
        <v>FFFFFFFF</v>
      </c>
      <c r="S1033" s="202">
        <v>100</v>
      </c>
      <c r="T1033" s="202">
        <v>100</v>
      </c>
      <c r="U1033" s="202">
        <v>100</v>
      </c>
      <c r="V1033" s="202">
        <v>100</v>
      </c>
      <c r="X1033" s="242"/>
      <c r="Z1033" s="239">
        <f t="shared" si="212"/>
        <v>1</v>
      </c>
      <c r="AA1033" s="253" t="s">
        <v>4179</v>
      </c>
      <c r="AB1033" s="265">
        <f t="shared" si="215"/>
        <v>0</v>
      </c>
      <c r="AC1033" s="254" t="s">
        <v>4194</v>
      </c>
      <c r="AD1033" s="254" t="s">
        <v>4181</v>
      </c>
      <c r="AE1033" s="254">
        <f t="shared" si="216"/>
        <v>0</v>
      </c>
      <c r="AF1033" s="254" t="s">
        <v>4182</v>
      </c>
      <c r="AG1033" s="254" t="s">
        <v>4183</v>
      </c>
      <c r="AH1033" s="74" t="str">
        <f t="shared" si="217"/>
        <v>名称：&lt;br&gt;住所：&lt;br&gt;施設分類：&lt;br&gt;TEL：&lt;br&gt;：&lt;br&gt;：&lt;br&gt;：&lt;br&gt;</v>
      </c>
      <c r="AI1033" s="255" t="s">
        <v>4184</v>
      </c>
      <c r="AJ1033" s="253" t="str">
        <f t="shared" si="209"/>
        <v>FFFFFFFF</v>
      </c>
      <c r="AK1033" s="253" t="s">
        <v>4185</v>
      </c>
      <c r="AL1033" s="265">
        <f t="shared" si="210"/>
        <v>1</v>
      </c>
      <c r="AM1033" s="253" t="s">
        <v>4186</v>
      </c>
      <c r="AN1033" s="253" t="s">
        <v>4187</v>
      </c>
      <c r="AO1033" s="254">
        <f t="shared" si="213"/>
        <v>0</v>
      </c>
      <c r="AP1033" s="253" t="s">
        <v>4188</v>
      </c>
      <c r="AQ1033" s="74">
        <f t="shared" si="218"/>
        <v>0</v>
      </c>
      <c r="AR1033" s="254" t="s">
        <v>4189</v>
      </c>
      <c r="AS1033" s="254" t="s">
        <v>4190</v>
      </c>
      <c r="AT1033" s="265">
        <f t="shared" si="219"/>
        <v>0</v>
      </c>
      <c r="AU1033" s="254" t="s">
        <v>4191</v>
      </c>
      <c r="AV1033" s="265">
        <f t="shared" si="220"/>
        <v>0</v>
      </c>
      <c r="AW1033" s="254" t="s">
        <v>4192</v>
      </c>
      <c r="AX1033" s="254" t="s">
        <v>4193</v>
      </c>
      <c r="AY1033" s="244" t="str">
        <f t="shared" si="214"/>
        <v/>
      </c>
    </row>
    <row r="1034" spans="1:51">
      <c r="A1034" s="198">
        <v>1029</v>
      </c>
      <c r="B1034" s="211"/>
      <c r="C1034" s="4" t="str">
        <f t="shared" si="211"/>
        <v>名称：&lt;br&gt;住所：&lt;br&gt;施設分類：&lt;br&gt;TEL：&lt;br&gt;：&lt;br&gt;：&lt;br&gt;：&lt;br&gt;</v>
      </c>
      <c r="D1034" s="211"/>
      <c r="E1034" s="245"/>
      <c r="F1034" s="202"/>
      <c r="G1034" s="202"/>
      <c r="H1034" s="202"/>
      <c r="I1034" s="245"/>
      <c r="J1034" s="245"/>
      <c r="K1034" s="240"/>
      <c r="L1034" s="240"/>
      <c r="M1034" s="240"/>
      <c r="N1034" s="240"/>
      <c r="O1034" s="4"/>
      <c r="P1034" s="246">
        <v>1</v>
      </c>
      <c r="Q1034" s="246"/>
      <c r="R1034" s="246" t="str">
        <f t="shared" si="208"/>
        <v>FFFFFFFF</v>
      </c>
      <c r="S1034" s="202">
        <v>100</v>
      </c>
      <c r="T1034" s="202">
        <v>100</v>
      </c>
      <c r="U1034" s="202">
        <v>100</v>
      </c>
      <c r="V1034" s="202">
        <v>100</v>
      </c>
      <c r="X1034" s="242"/>
      <c r="Z1034" s="239">
        <f t="shared" si="212"/>
        <v>1</v>
      </c>
      <c r="AA1034" s="253" t="s">
        <v>4179</v>
      </c>
      <c r="AB1034" s="265">
        <f t="shared" si="215"/>
        <v>0</v>
      </c>
      <c r="AC1034" s="254" t="s">
        <v>4194</v>
      </c>
      <c r="AD1034" s="254" t="s">
        <v>4181</v>
      </c>
      <c r="AE1034" s="254">
        <f t="shared" si="216"/>
        <v>0</v>
      </c>
      <c r="AF1034" s="254" t="s">
        <v>4182</v>
      </c>
      <c r="AG1034" s="254" t="s">
        <v>4183</v>
      </c>
      <c r="AH1034" s="74" t="str">
        <f t="shared" si="217"/>
        <v>名称：&lt;br&gt;住所：&lt;br&gt;施設分類：&lt;br&gt;TEL：&lt;br&gt;：&lt;br&gt;：&lt;br&gt;：&lt;br&gt;</v>
      </c>
      <c r="AI1034" s="255" t="s">
        <v>4184</v>
      </c>
      <c r="AJ1034" s="253" t="str">
        <f t="shared" si="209"/>
        <v>FFFFFFFF</v>
      </c>
      <c r="AK1034" s="253" t="s">
        <v>4185</v>
      </c>
      <c r="AL1034" s="265">
        <f t="shared" si="210"/>
        <v>1</v>
      </c>
      <c r="AM1034" s="253" t="s">
        <v>4186</v>
      </c>
      <c r="AN1034" s="253" t="s">
        <v>4187</v>
      </c>
      <c r="AO1034" s="254">
        <f t="shared" si="213"/>
        <v>0</v>
      </c>
      <c r="AP1034" s="253" t="s">
        <v>4188</v>
      </c>
      <c r="AQ1034" s="74">
        <f t="shared" si="218"/>
        <v>0</v>
      </c>
      <c r="AR1034" s="254" t="s">
        <v>4189</v>
      </c>
      <c r="AS1034" s="254" t="s">
        <v>4190</v>
      </c>
      <c r="AT1034" s="265">
        <f t="shared" si="219"/>
        <v>0</v>
      </c>
      <c r="AU1034" s="254" t="s">
        <v>4191</v>
      </c>
      <c r="AV1034" s="265">
        <f t="shared" si="220"/>
        <v>0</v>
      </c>
      <c r="AW1034" s="254" t="s">
        <v>4192</v>
      </c>
      <c r="AX1034" s="254" t="s">
        <v>4193</v>
      </c>
      <c r="AY1034" s="244" t="str">
        <f t="shared" si="214"/>
        <v/>
      </c>
    </row>
    <row r="1035" spans="1:51">
      <c r="A1035" s="198">
        <v>1030</v>
      </c>
      <c r="B1035" s="211"/>
      <c r="C1035" s="4" t="str">
        <f t="shared" si="211"/>
        <v>名称：&lt;br&gt;住所：&lt;br&gt;施設分類：&lt;br&gt;TEL：&lt;br&gt;：&lt;br&gt;：&lt;br&gt;：&lt;br&gt;</v>
      </c>
      <c r="D1035" s="211"/>
      <c r="E1035" s="202"/>
      <c r="F1035" s="202"/>
      <c r="G1035" s="202"/>
      <c r="H1035" s="202"/>
      <c r="I1035" s="202"/>
      <c r="J1035" s="202"/>
      <c r="K1035" s="240"/>
      <c r="L1035" s="240"/>
      <c r="M1035" s="240"/>
      <c r="N1035" s="240"/>
      <c r="O1035" s="4"/>
      <c r="P1035" s="246">
        <v>1</v>
      </c>
      <c r="Q1035" s="246"/>
      <c r="R1035" s="246" t="str">
        <f t="shared" si="208"/>
        <v>FFFFFFFF</v>
      </c>
      <c r="S1035" s="202">
        <v>100</v>
      </c>
      <c r="T1035" s="202">
        <v>100</v>
      </c>
      <c r="U1035" s="202">
        <v>100</v>
      </c>
      <c r="V1035" s="202">
        <v>100</v>
      </c>
      <c r="X1035" s="242"/>
      <c r="Z1035" s="239">
        <f t="shared" si="212"/>
        <v>1</v>
      </c>
      <c r="AA1035" s="253" t="s">
        <v>4179</v>
      </c>
      <c r="AB1035" s="265">
        <f t="shared" si="215"/>
        <v>0</v>
      </c>
      <c r="AC1035" s="254" t="s">
        <v>4194</v>
      </c>
      <c r="AD1035" s="254" t="s">
        <v>4181</v>
      </c>
      <c r="AE1035" s="254">
        <f t="shared" si="216"/>
        <v>0</v>
      </c>
      <c r="AF1035" s="254" t="s">
        <v>4182</v>
      </c>
      <c r="AG1035" s="254" t="s">
        <v>4183</v>
      </c>
      <c r="AH1035" s="74" t="str">
        <f t="shared" si="217"/>
        <v>名称：&lt;br&gt;住所：&lt;br&gt;施設分類：&lt;br&gt;TEL：&lt;br&gt;：&lt;br&gt;：&lt;br&gt;：&lt;br&gt;</v>
      </c>
      <c r="AI1035" s="255" t="s">
        <v>4184</v>
      </c>
      <c r="AJ1035" s="253" t="str">
        <f t="shared" si="209"/>
        <v>FFFFFFFF</v>
      </c>
      <c r="AK1035" s="253" t="s">
        <v>4185</v>
      </c>
      <c r="AL1035" s="265">
        <f t="shared" si="210"/>
        <v>1</v>
      </c>
      <c r="AM1035" s="253" t="s">
        <v>4186</v>
      </c>
      <c r="AN1035" s="253" t="s">
        <v>4187</v>
      </c>
      <c r="AO1035" s="254">
        <f t="shared" si="213"/>
        <v>0</v>
      </c>
      <c r="AP1035" s="253" t="s">
        <v>4188</v>
      </c>
      <c r="AQ1035" s="74">
        <f t="shared" si="218"/>
        <v>0</v>
      </c>
      <c r="AR1035" s="254" t="s">
        <v>4189</v>
      </c>
      <c r="AS1035" s="254" t="s">
        <v>4190</v>
      </c>
      <c r="AT1035" s="265">
        <f t="shared" si="219"/>
        <v>0</v>
      </c>
      <c r="AU1035" s="254" t="s">
        <v>4191</v>
      </c>
      <c r="AV1035" s="265">
        <f t="shared" si="220"/>
        <v>0</v>
      </c>
      <c r="AW1035" s="254" t="s">
        <v>4192</v>
      </c>
      <c r="AX1035" s="254" t="s">
        <v>4193</v>
      </c>
      <c r="AY1035" s="244" t="str">
        <f t="shared" si="214"/>
        <v/>
      </c>
    </row>
    <row r="1036" spans="1:51">
      <c r="A1036" s="198">
        <v>1031</v>
      </c>
      <c r="B1036" s="211"/>
      <c r="C1036" s="4" t="str">
        <f t="shared" si="211"/>
        <v>名称：&lt;br&gt;住所：&lt;br&gt;施設分類：&lt;br&gt;TEL：&lt;br&gt;：&lt;br&gt;：&lt;br&gt;：&lt;br&gt;</v>
      </c>
      <c r="D1036" s="211"/>
      <c r="E1036" s="202"/>
      <c r="F1036" s="202"/>
      <c r="G1036" s="202"/>
      <c r="H1036" s="202"/>
      <c r="I1036" s="202"/>
      <c r="J1036" s="202"/>
      <c r="K1036" s="240"/>
      <c r="L1036" s="240"/>
      <c r="M1036" s="240"/>
      <c r="N1036" s="240"/>
      <c r="O1036" s="4"/>
      <c r="P1036" s="246">
        <v>1</v>
      </c>
      <c r="Q1036" s="246"/>
      <c r="R1036" s="246" t="str">
        <f t="shared" si="208"/>
        <v>FFFFFFFF</v>
      </c>
      <c r="S1036" s="202">
        <v>100</v>
      </c>
      <c r="T1036" s="202">
        <v>100</v>
      </c>
      <c r="U1036" s="202">
        <v>100</v>
      </c>
      <c r="V1036" s="202">
        <v>100</v>
      </c>
      <c r="X1036" s="242"/>
      <c r="Z1036" s="239">
        <f t="shared" si="212"/>
        <v>1</v>
      </c>
      <c r="AA1036" s="253" t="s">
        <v>4179</v>
      </c>
      <c r="AB1036" s="265">
        <f t="shared" si="215"/>
        <v>0</v>
      </c>
      <c r="AC1036" s="254" t="s">
        <v>4194</v>
      </c>
      <c r="AD1036" s="254" t="s">
        <v>4181</v>
      </c>
      <c r="AE1036" s="254">
        <f t="shared" si="216"/>
        <v>0</v>
      </c>
      <c r="AF1036" s="254" t="s">
        <v>4182</v>
      </c>
      <c r="AG1036" s="254" t="s">
        <v>4183</v>
      </c>
      <c r="AH1036" s="74" t="str">
        <f t="shared" si="217"/>
        <v>名称：&lt;br&gt;住所：&lt;br&gt;施設分類：&lt;br&gt;TEL：&lt;br&gt;：&lt;br&gt;：&lt;br&gt;：&lt;br&gt;</v>
      </c>
      <c r="AI1036" s="255" t="s">
        <v>4184</v>
      </c>
      <c r="AJ1036" s="253" t="str">
        <f t="shared" si="209"/>
        <v>FFFFFFFF</v>
      </c>
      <c r="AK1036" s="253" t="s">
        <v>4185</v>
      </c>
      <c r="AL1036" s="265">
        <f t="shared" si="210"/>
        <v>1</v>
      </c>
      <c r="AM1036" s="253" t="s">
        <v>4186</v>
      </c>
      <c r="AN1036" s="253" t="s">
        <v>4187</v>
      </c>
      <c r="AO1036" s="254">
        <f t="shared" si="213"/>
        <v>0</v>
      </c>
      <c r="AP1036" s="253" t="s">
        <v>4188</v>
      </c>
      <c r="AQ1036" s="74">
        <f t="shared" si="218"/>
        <v>0</v>
      </c>
      <c r="AR1036" s="254" t="s">
        <v>4189</v>
      </c>
      <c r="AS1036" s="254" t="s">
        <v>4190</v>
      </c>
      <c r="AT1036" s="265">
        <f t="shared" si="219"/>
        <v>0</v>
      </c>
      <c r="AU1036" s="254" t="s">
        <v>4191</v>
      </c>
      <c r="AV1036" s="265">
        <f t="shared" si="220"/>
        <v>0</v>
      </c>
      <c r="AW1036" s="254" t="s">
        <v>4192</v>
      </c>
      <c r="AX1036" s="254" t="s">
        <v>4193</v>
      </c>
      <c r="AY1036" s="244" t="str">
        <f t="shared" si="214"/>
        <v/>
      </c>
    </row>
    <row r="1037" spans="1:51">
      <c r="A1037" s="198">
        <v>1032</v>
      </c>
      <c r="B1037" s="211"/>
      <c r="C1037" s="4" t="str">
        <f t="shared" si="211"/>
        <v>名称：&lt;br&gt;住所：&lt;br&gt;施設分類：&lt;br&gt;TEL：&lt;br&gt;：&lt;br&gt;：&lt;br&gt;：&lt;br&gt;</v>
      </c>
      <c r="D1037" s="211"/>
      <c r="E1037" s="202"/>
      <c r="F1037" s="202"/>
      <c r="G1037" s="202"/>
      <c r="H1037" s="202"/>
      <c r="I1037" s="202"/>
      <c r="J1037" s="202"/>
      <c r="K1037" s="240"/>
      <c r="L1037" s="240"/>
      <c r="M1037" s="240"/>
      <c r="N1037" s="240"/>
      <c r="O1037" s="4"/>
      <c r="P1037" s="246">
        <v>1</v>
      </c>
      <c r="Q1037" s="246"/>
      <c r="R1037" s="246" t="str">
        <f t="shared" si="208"/>
        <v>FFFFFFFF</v>
      </c>
      <c r="S1037" s="202">
        <v>100</v>
      </c>
      <c r="T1037" s="202">
        <v>100</v>
      </c>
      <c r="U1037" s="202">
        <v>100</v>
      </c>
      <c r="V1037" s="202">
        <v>100</v>
      </c>
      <c r="X1037" s="242"/>
      <c r="Z1037" s="239">
        <f t="shared" si="212"/>
        <v>1</v>
      </c>
      <c r="AA1037" s="253" t="s">
        <v>4179</v>
      </c>
      <c r="AB1037" s="265">
        <f t="shared" si="215"/>
        <v>0</v>
      </c>
      <c r="AC1037" s="254" t="s">
        <v>4194</v>
      </c>
      <c r="AD1037" s="254" t="s">
        <v>4181</v>
      </c>
      <c r="AE1037" s="254">
        <f t="shared" si="216"/>
        <v>0</v>
      </c>
      <c r="AF1037" s="254" t="s">
        <v>4182</v>
      </c>
      <c r="AG1037" s="254" t="s">
        <v>4183</v>
      </c>
      <c r="AH1037" s="74" t="str">
        <f t="shared" si="217"/>
        <v>名称：&lt;br&gt;住所：&lt;br&gt;施設分類：&lt;br&gt;TEL：&lt;br&gt;：&lt;br&gt;：&lt;br&gt;：&lt;br&gt;</v>
      </c>
      <c r="AI1037" s="255" t="s">
        <v>4184</v>
      </c>
      <c r="AJ1037" s="253" t="str">
        <f t="shared" si="209"/>
        <v>FFFFFFFF</v>
      </c>
      <c r="AK1037" s="253" t="s">
        <v>4185</v>
      </c>
      <c r="AL1037" s="265">
        <f t="shared" si="210"/>
        <v>1</v>
      </c>
      <c r="AM1037" s="253" t="s">
        <v>4186</v>
      </c>
      <c r="AN1037" s="253" t="s">
        <v>4187</v>
      </c>
      <c r="AO1037" s="254">
        <f t="shared" si="213"/>
        <v>0</v>
      </c>
      <c r="AP1037" s="253" t="s">
        <v>4188</v>
      </c>
      <c r="AQ1037" s="74">
        <f t="shared" si="218"/>
        <v>0</v>
      </c>
      <c r="AR1037" s="254" t="s">
        <v>4189</v>
      </c>
      <c r="AS1037" s="254" t="s">
        <v>4190</v>
      </c>
      <c r="AT1037" s="265">
        <f t="shared" si="219"/>
        <v>0</v>
      </c>
      <c r="AU1037" s="254" t="s">
        <v>4191</v>
      </c>
      <c r="AV1037" s="265">
        <f t="shared" si="220"/>
        <v>0</v>
      </c>
      <c r="AW1037" s="254" t="s">
        <v>4192</v>
      </c>
      <c r="AX1037" s="254" t="s">
        <v>4193</v>
      </c>
      <c r="AY1037" s="244" t="str">
        <f t="shared" si="214"/>
        <v/>
      </c>
    </row>
    <row r="1038" spans="1:51">
      <c r="A1038" s="198">
        <v>1033</v>
      </c>
      <c r="B1038" s="211"/>
      <c r="C1038" s="4" t="str">
        <f t="shared" si="211"/>
        <v>名称：&lt;br&gt;住所：&lt;br&gt;施設分類：&lt;br&gt;TEL：&lt;br&gt;：&lt;br&gt;：&lt;br&gt;：&lt;br&gt;</v>
      </c>
      <c r="D1038" s="211"/>
      <c r="E1038" s="202"/>
      <c r="F1038" s="202"/>
      <c r="G1038" s="202"/>
      <c r="H1038" s="202"/>
      <c r="I1038" s="202"/>
      <c r="J1038" s="202"/>
      <c r="K1038" s="240"/>
      <c r="L1038" s="240"/>
      <c r="M1038" s="240"/>
      <c r="N1038" s="240"/>
      <c r="O1038" s="4"/>
      <c r="P1038" s="246">
        <v>1</v>
      </c>
      <c r="Q1038" s="246"/>
      <c r="R1038" s="246" t="str">
        <f t="shared" si="208"/>
        <v>FFFFFFFF</v>
      </c>
      <c r="S1038" s="202">
        <v>100</v>
      </c>
      <c r="T1038" s="202">
        <v>100</v>
      </c>
      <c r="U1038" s="202">
        <v>100</v>
      </c>
      <c r="V1038" s="202">
        <v>100</v>
      </c>
      <c r="X1038" s="242"/>
      <c r="Z1038" s="239">
        <f t="shared" si="212"/>
        <v>1</v>
      </c>
      <c r="AA1038" s="253" t="s">
        <v>4179</v>
      </c>
      <c r="AB1038" s="265">
        <f t="shared" si="215"/>
        <v>0</v>
      </c>
      <c r="AC1038" s="254" t="s">
        <v>4194</v>
      </c>
      <c r="AD1038" s="254" t="s">
        <v>4181</v>
      </c>
      <c r="AE1038" s="254">
        <f t="shared" si="216"/>
        <v>0</v>
      </c>
      <c r="AF1038" s="254" t="s">
        <v>4182</v>
      </c>
      <c r="AG1038" s="254" t="s">
        <v>4183</v>
      </c>
      <c r="AH1038" s="74" t="str">
        <f t="shared" si="217"/>
        <v>名称：&lt;br&gt;住所：&lt;br&gt;施設分類：&lt;br&gt;TEL：&lt;br&gt;：&lt;br&gt;：&lt;br&gt;：&lt;br&gt;</v>
      </c>
      <c r="AI1038" s="255" t="s">
        <v>4184</v>
      </c>
      <c r="AJ1038" s="253" t="str">
        <f t="shared" si="209"/>
        <v>FFFFFFFF</v>
      </c>
      <c r="AK1038" s="253" t="s">
        <v>4185</v>
      </c>
      <c r="AL1038" s="265">
        <f t="shared" si="210"/>
        <v>1</v>
      </c>
      <c r="AM1038" s="253" t="s">
        <v>4186</v>
      </c>
      <c r="AN1038" s="253" t="s">
        <v>4187</v>
      </c>
      <c r="AO1038" s="254">
        <f t="shared" si="213"/>
        <v>0</v>
      </c>
      <c r="AP1038" s="253" t="s">
        <v>4188</v>
      </c>
      <c r="AQ1038" s="74">
        <f t="shared" si="218"/>
        <v>0</v>
      </c>
      <c r="AR1038" s="254" t="s">
        <v>4189</v>
      </c>
      <c r="AS1038" s="254" t="s">
        <v>4190</v>
      </c>
      <c r="AT1038" s="265">
        <f t="shared" si="219"/>
        <v>0</v>
      </c>
      <c r="AU1038" s="254" t="s">
        <v>4191</v>
      </c>
      <c r="AV1038" s="265">
        <f t="shared" si="220"/>
        <v>0</v>
      </c>
      <c r="AW1038" s="254" t="s">
        <v>4192</v>
      </c>
      <c r="AX1038" s="254" t="s">
        <v>4193</v>
      </c>
      <c r="AY1038" s="244" t="str">
        <f t="shared" si="214"/>
        <v/>
      </c>
    </row>
    <row r="1039" spans="1:51">
      <c r="A1039" s="198">
        <v>1034</v>
      </c>
      <c r="B1039" s="211"/>
      <c r="C1039" s="4" t="str">
        <f t="shared" si="211"/>
        <v>名称：&lt;br&gt;住所：&lt;br&gt;施設分類：&lt;br&gt;TEL：&lt;br&gt;：&lt;br&gt;：&lt;br&gt;：&lt;br&gt;</v>
      </c>
      <c r="D1039" s="211"/>
      <c r="E1039" s="245"/>
      <c r="F1039" s="202"/>
      <c r="G1039" s="202"/>
      <c r="H1039" s="202"/>
      <c r="I1039" s="245"/>
      <c r="J1039" s="245"/>
      <c r="K1039" s="240"/>
      <c r="L1039" s="240"/>
      <c r="M1039" s="240"/>
      <c r="N1039" s="240"/>
      <c r="O1039" s="4"/>
      <c r="P1039" s="246">
        <v>1</v>
      </c>
      <c r="Q1039" s="246"/>
      <c r="R1039" s="246" t="str">
        <f t="shared" si="208"/>
        <v>FFFFFFFF</v>
      </c>
      <c r="S1039" s="202">
        <v>100</v>
      </c>
      <c r="T1039" s="202">
        <v>100</v>
      </c>
      <c r="U1039" s="202">
        <v>100</v>
      </c>
      <c r="V1039" s="202">
        <v>100</v>
      </c>
      <c r="X1039" s="242"/>
      <c r="Z1039" s="239">
        <f t="shared" si="212"/>
        <v>1</v>
      </c>
      <c r="AA1039" s="253" t="s">
        <v>4179</v>
      </c>
      <c r="AB1039" s="265">
        <f t="shared" si="215"/>
        <v>0</v>
      </c>
      <c r="AC1039" s="254" t="s">
        <v>4194</v>
      </c>
      <c r="AD1039" s="254" t="s">
        <v>4181</v>
      </c>
      <c r="AE1039" s="254">
        <f t="shared" si="216"/>
        <v>0</v>
      </c>
      <c r="AF1039" s="254" t="s">
        <v>4182</v>
      </c>
      <c r="AG1039" s="254" t="s">
        <v>4183</v>
      </c>
      <c r="AH1039" s="74" t="str">
        <f t="shared" si="217"/>
        <v>名称：&lt;br&gt;住所：&lt;br&gt;施設分類：&lt;br&gt;TEL：&lt;br&gt;：&lt;br&gt;：&lt;br&gt;：&lt;br&gt;</v>
      </c>
      <c r="AI1039" s="255" t="s">
        <v>4184</v>
      </c>
      <c r="AJ1039" s="253" t="str">
        <f t="shared" si="209"/>
        <v>FFFFFFFF</v>
      </c>
      <c r="AK1039" s="253" t="s">
        <v>4185</v>
      </c>
      <c r="AL1039" s="265">
        <f t="shared" si="210"/>
        <v>1</v>
      </c>
      <c r="AM1039" s="253" t="s">
        <v>4186</v>
      </c>
      <c r="AN1039" s="253" t="s">
        <v>4187</v>
      </c>
      <c r="AO1039" s="254">
        <f t="shared" si="213"/>
        <v>0</v>
      </c>
      <c r="AP1039" s="253" t="s">
        <v>4188</v>
      </c>
      <c r="AQ1039" s="74">
        <f t="shared" si="218"/>
        <v>0</v>
      </c>
      <c r="AR1039" s="254" t="s">
        <v>4189</v>
      </c>
      <c r="AS1039" s="254" t="s">
        <v>4190</v>
      </c>
      <c r="AT1039" s="265">
        <f t="shared" si="219"/>
        <v>0</v>
      </c>
      <c r="AU1039" s="254" t="s">
        <v>4191</v>
      </c>
      <c r="AV1039" s="265">
        <f t="shared" si="220"/>
        <v>0</v>
      </c>
      <c r="AW1039" s="254" t="s">
        <v>4192</v>
      </c>
      <c r="AX1039" s="254" t="s">
        <v>4193</v>
      </c>
      <c r="AY1039" s="244" t="str">
        <f t="shared" si="214"/>
        <v/>
      </c>
    </row>
    <row r="1040" spans="1:51">
      <c r="A1040" s="198">
        <v>1035</v>
      </c>
      <c r="B1040" s="211"/>
      <c r="C1040" s="4" t="str">
        <f t="shared" si="211"/>
        <v>名称：&lt;br&gt;住所：&lt;br&gt;施設分類：&lt;br&gt;TEL：&lt;br&gt;：&lt;br&gt;：&lt;br&gt;：&lt;br&gt;</v>
      </c>
      <c r="D1040" s="211"/>
      <c r="E1040" s="245"/>
      <c r="F1040" s="202"/>
      <c r="G1040" s="202"/>
      <c r="H1040" s="202"/>
      <c r="I1040" s="245"/>
      <c r="J1040" s="245"/>
      <c r="K1040" s="240"/>
      <c r="L1040" s="240"/>
      <c r="M1040" s="240"/>
      <c r="N1040" s="240"/>
      <c r="O1040" s="4"/>
      <c r="P1040" s="246">
        <v>1</v>
      </c>
      <c r="Q1040" s="246"/>
      <c r="R1040" s="246" t="str">
        <f t="shared" si="208"/>
        <v>FFFFFFFF</v>
      </c>
      <c r="S1040" s="202">
        <v>100</v>
      </c>
      <c r="T1040" s="202">
        <v>100</v>
      </c>
      <c r="U1040" s="202">
        <v>100</v>
      </c>
      <c r="V1040" s="202">
        <v>100</v>
      </c>
      <c r="X1040" s="242"/>
      <c r="Z1040" s="239">
        <f t="shared" si="212"/>
        <v>1</v>
      </c>
      <c r="AA1040" s="253" t="s">
        <v>4179</v>
      </c>
      <c r="AB1040" s="265">
        <f t="shared" si="215"/>
        <v>0</v>
      </c>
      <c r="AC1040" s="254" t="s">
        <v>4194</v>
      </c>
      <c r="AD1040" s="254" t="s">
        <v>4181</v>
      </c>
      <c r="AE1040" s="254">
        <f t="shared" si="216"/>
        <v>0</v>
      </c>
      <c r="AF1040" s="254" t="s">
        <v>4182</v>
      </c>
      <c r="AG1040" s="254" t="s">
        <v>4183</v>
      </c>
      <c r="AH1040" s="74" t="str">
        <f t="shared" si="217"/>
        <v>名称：&lt;br&gt;住所：&lt;br&gt;施設分類：&lt;br&gt;TEL：&lt;br&gt;：&lt;br&gt;：&lt;br&gt;：&lt;br&gt;</v>
      </c>
      <c r="AI1040" s="255" t="s">
        <v>4184</v>
      </c>
      <c r="AJ1040" s="253" t="str">
        <f t="shared" si="209"/>
        <v>FFFFFFFF</v>
      </c>
      <c r="AK1040" s="253" t="s">
        <v>4185</v>
      </c>
      <c r="AL1040" s="265">
        <f t="shared" si="210"/>
        <v>1</v>
      </c>
      <c r="AM1040" s="253" t="s">
        <v>4186</v>
      </c>
      <c r="AN1040" s="253" t="s">
        <v>4187</v>
      </c>
      <c r="AO1040" s="254">
        <f t="shared" si="213"/>
        <v>0</v>
      </c>
      <c r="AP1040" s="253" t="s">
        <v>4188</v>
      </c>
      <c r="AQ1040" s="74">
        <f t="shared" si="218"/>
        <v>0</v>
      </c>
      <c r="AR1040" s="254" t="s">
        <v>4189</v>
      </c>
      <c r="AS1040" s="254" t="s">
        <v>4190</v>
      </c>
      <c r="AT1040" s="265">
        <f t="shared" si="219"/>
        <v>0</v>
      </c>
      <c r="AU1040" s="254" t="s">
        <v>4191</v>
      </c>
      <c r="AV1040" s="265">
        <f t="shared" si="220"/>
        <v>0</v>
      </c>
      <c r="AW1040" s="254" t="s">
        <v>4192</v>
      </c>
      <c r="AX1040" s="254" t="s">
        <v>4193</v>
      </c>
      <c r="AY1040" s="244" t="str">
        <f t="shared" si="214"/>
        <v/>
      </c>
    </row>
    <row r="1041" spans="1:51">
      <c r="A1041" s="198">
        <v>1036</v>
      </c>
      <c r="B1041" s="211"/>
      <c r="C1041" s="4" t="str">
        <f t="shared" si="211"/>
        <v>名称：&lt;br&gt;住所：&lt;br&gt;施設分類：&lt;br&gt;TEL：&lt;br&gt;：&lt;br&gt;：&lt;br&gt;：&lt;br&gt;</v>
      </c>
      <c r="D1041" s="211"/>
      <c r="E1041" s="202"/>
      <c r="F1041" s="202"/>
      <c r="G1041" s="202"/>
      <c r="H1041" s="202"/>
      <c r="I1041" s="202"/>
      <c r="J1041" s="202"/>
      <c r="K1041" s="240"/>
      <c r="L1041" s="240"/>
      <c r="M1041" s="240"/>
      <c r="N1041" s="240"/>
      <c r="O1041" s="4"/>
      <c r="P1041" s="246">
        <v>1</v>
      </c>
      <c r="Q1041" s="246"/>
      <c r="R1041" s="246" t="str">
        <f t="shared" si="208"/>
        <v>FFFFFFFF</v>
      </c>
      <c r="S1041" s="202">
        <v>100</v>
      </c>
      <c r="T1041" s="202">
        <v>100</v>
      </c>
      <c r="U1041" s="202">
        <v>100</v>
      </c>
      <c r="V1041" s="202">
        <v>100</v>
      </c>
      <c r="X1041" s="242"/>
      <c r="Z1041" s="239">
        <f t="shared" si="212"/>
        <v>1</v>
      </c>
      <c r="AA1041" s="253" t="s">
        <v>4179</v>
      </c>
      <c r="AB1041" s="265">
        <f t="shared" si="215"/>
        <v>0</v>
      </c>
      <c r="AC1041" s="254" t="s">
        <v>4194</v>
      </c>
      <c r="AD1041" s="254" t="s">
        <v>4181</v>
      </c>
      <c r="AE1041" s="254">
        <f t="shared" si="216"/>
        <v>0</v>
      </c>
      <c r="AF1041" s="254" t="s">
        <v>4182</v>
      </c>
      <c r="AG1041" s="254" t="s">
        <v>4183</v>
      </c>
      <c r="AH1041" s="74" t="str">
        <f t="shared" si="217"/>
        <v>名称：&lt;br&gt;住所：&lt;br&gt;施設分類：&lt;br&gt;TEL：&lt;br&gt;：&lt;br&gt;：&lt;br&gt;：&lt;br&gt;</v>
      </c>
      <c r="AI1041" s="255" t="s">
        <v>4184</v>
      </c>
      <c r="AJ1041" s="253" t="str">
        <f t="shared" si="209"/>
        <v>FFFFFFFF</v>
      </c>
      <c r="AK1041" s="253" t="s">
        <v>4185</v>
      </c>
      <c r="AL1041" s="265">
        <f t="shared" si="210"/>
        <v>1</v>
      </c>
      <c r="AM1041" s="253" t="s">
        <v>4186</v>
      </c>
      <c r="AN1041" s="253" t="s">
        <v>4187</v>
      </c>
      <c r="AO1041" s="254">
        <f t="shared" si="213"/>
        <v>0</v>
      </c>
      <c r="AP1041" s="253" t="s">
        <v>4188</v>
      </c>
      <c r="AQ1041" s="74">
        <f t="shared" si="218"/>
        <v>0</v>
      </c>
      <c r="AR1041" s="254" t="s">
        <v>4189</v>
      </c>
      <c r="AS1041" s="254" t="s">
        <v>4190</v>
      </c>
      <c r="AT1041" s="265">
        <f t="shared" si="219"/>
        <v>0</v>
      </c>
      <c r="AU1041" s="254" t="s">
        <v>4191</v>
      </c>
      <c r="AV1041" s="265">
        <f t="shared" si="220"/>
        <v>0</v>
      </c>
      <c r="AW1041" s="254" t="s">
        <v>4192</v>
      </c>
      <c r="AX1041" s="254" t="s">
        <v>4193</v>
      </c>
      <c r="AY1041" s="244" t="str">
        <f t="shared" si="214"/>
        <v/>
      </c>
    </row>
    <row r="1042" spans="1:51">
      <c r="A1042" s="198">
        <v>1037</v>
      </c>
      <c r="B1042" s="211"/>
      <c r="C1042" s="4" t="str">
        <f t="shared" si="211"/>
        <v>名称：&lt;br&gt;住所：&lt;br&gt;施設分類：&lt;br&gt;TEL：&lt;br&gt;：&lt;br&gt;：&lt;br&gt;：&lt;br&gt;</v>
      </c>
      <c r="D1042" s="211"/>
      <c r="E1042" s="202"/>
      <c r="F1042" s="202"/>
      <c r="G1042" s="202"/>
      <c r="H1042" s="202"/>
      <c r="I1042" s="202"/>
      <c r="J1042" s="202"/>
      <c r="K1042" s="240"/>
      <c r="L1042" s="240"/>
      <c r="M1042" s="240"/>
      <c r="N1042" s="240"/>
      <c r="O1042" s="4"/>
      <c r="P1042" s="246">
        <v>1</v>
      </c>
      <c r="Q1042" s="246"/>
      <c r="R1042" s="246" t="str">
        <f t="shared" si="208"/>
        <v>FFFFFFFF</v>
      </c>
      <c r="S1042" s="202">
        <v>100</v>
      </c>
      <c r="T1042" s="202">
        <v>100</v>
      </c>
      <c r="U1042" s="202">
        <v>100</v>
      </c>
      <c r="V1042" s="202">
        <v>100</v>
      </c>
      <c r="X1042" s="242"/>
      <c r="Z1042" s="239">
        <f t="shared" si="212"/>
        <v>1</v>
      </c>
      <c r="AA1042" s="253" t="s">
        <v>4179</v>
      </c>
      <c r="AB1042" s="265">
        <f t="shared" si="215"/>
        <v>0</v>
      </c>
      <c r="AC1042" s="254" t="s">
        <v>4194</v>
      </c>
      <c r="AD1042" s="254" t="s">
        <v>4181</v>
      </c>
      <c r="AE1042" s="254">
        <f t="shared" si="216"/>
        <v>0</v>
      </c>
      <c r="AF1042" s="254" t="s">
        <v>4182</v>
      </c>
      <c r="AG1042" s="254" t="s">
        <v>4183</v>
      </c>
      <c r="AH1042" s="74" t="str">
        <f t="shared" si="217"/>
        <v>名称：&lt;br&gt;住所：&lt;br&gt;施設分類：&lt;br&gt;TEL：&lt;br&gt;：&lt;br&gt;：&lt;br&gt;：&lt;br&gt;</v>
      </c>
      <c r="AI1042" s="255" t="s">
        <v>4184</v>
      </c>
      <c r="AJ1042" s="253" t="str">
        <f t="shared" si="209"/>
        <v>FFFFFFFF</v>
      </c>
      <c r="AK1042" s="253" t="s">
        <v>4185</v>
      </c>
      <c r="AL1042" s="265">
        <f t="shared" si="210"/>
        <v>1</v>
      </c>
      <c r="AM1042" s="253" t="s">
        <v>4186</v>
      </c>
      <c r="AN1042" s="253" t="s">
        <v>4187</v>
      </c>
      <c r="AO1042" s="254">
        <f t="shared" si="213"/>
        <v>0</v>
      </c>
      <c r="AP1042" s="253" t="s">
        <v>4188</v>
      </c>
      <c r="AQ1042" s="74">
        <f t="shared" si="218"/>
        <v>0</v>
      </c>
      <c r="AR1042" s="254" t="s">
        <v>4189</v>
      </c>
      <c r="AS1042" s="254" t="s">
        <v>4190</v>
      </c>
      <c r="AT1042" s="265">
        <f t="shared" si="219"/>
        <v>0</v>
      </c>
      <c r="AU1042" s="254" t="s">
        <v>4191</v>
      </c>
      <c r="AV1042" s="265">
        <f t="shared" si="220"/>
        <v>0</v>
      </c>
      <c r="AW1042" s="254" t="s">
        <v>4192</v>
      </c>
      <c r="AX1042" s="254" t="s">
        <v>4193</v>
      </c>
      <c r="AY1042" s="244" t="str">
        <f t="shared" si="214"/>
        <v/>
      </c>
    </row>
    <row r="1043" spans="1:51">
      <c r="A1043" s="198">
        <v>1038</v>
      </c>
      <c r="B1043" s="211"/>
      <c r="C1043" s="4" t="str">
        <f t="shared" si="211"/>
        <v>名称：&lt;br&gt;住所：&lt;br&gt;施設分類：&lt;br&gt;TEL：&lt;br&gt;：&lt;br&gt;：&lt;br&gt;：&lt;br&gt;</v>
      </c>
      <c r="D1043" s="211"/>
      <c r="E1043" s="202"/>
      <c r="F1043" s="202"/>
      <c r="G1043" s="202"/>
      <c r="H1043" s="202"/>
      <c r="I1043" s="202"/>
      <c r="J1043" s="202"/>
      <c r="K1043" s="240"/>
      <c r="L1043" s="240"/>
      <c r="M1043" s="240"/>
      <c r="N1043" s="240"/>
      <c r="O1043" s="4"/>
      <c r="P1043" s="246">
        <v>1</v>
      </c>
      <c r="Q1043" s="246"/>
      <c r="R1043" s="246" t="str">
        <f t="shared" si="208"/>
        <v>FFFFFFFF</v>
      </c>
      <c r="S1043" s="202">
        <v>100</v>
      </c>
      <c r="T1043" s="202">
        <v>100</v>
      </c>
      <c r="U1043" s="202">
        <v>100</v>
      </c>
      <c r="V1043" s="202">
        <v>100</v>
      </c>
      <c r="X1043" s="242"/>
      <c r="Z1043" s="239">
        <f t="shared" si="212"/>
        <v>1</v>
      </c>
      <c r="AA1043" s="253" t="s">
        <v>4179</v>
      </c>
      <c r="AB1043" s="265">
        <f t="shared" si="215"/>
        <v>0</v>
      </c>
      <c r="AC1043" s="254" t="s">
        <v>4194</v>
      </c>
      <c r="AD1043" s="254" t="s">
        <v>4181</v>
      </c>
      <c r="AE1043" s="254">
        <f t="shared" si="216"/>
        <v>0</v>
      </c>
      <c r="AF1043" s="254" t="s">
        <v>4182</v>
      </c>
      <c r="AG1043" s="254" t="s">
        <v>4183</v>
      </c>
      <c r="AH1043" s="74" t="str">
        <f t="shared" si="217"/>
        <v>名称：&lt;br&gt;住所：&lt;br&gt;施設分類：&lt;br&gt;TEL：&lt;br&gt;：&lt;br&gt;：&lt;br&gt;：&lt;br&gt;</v>
      </c>
      <c r="AI1043" s="255" t="s">
        <v>4184</v>
      </c>
      <c r="AJ1043" s="253" t="str">
        <f t="shared" si="209"/>
        <v>FFFFFFFF</v>
      </c>
      <c r="AK1043" s="253" t="s">
        <v>4185</v>
      </c>
      <c r="AL1043" s="265">
        <f t="shared" si="210"/>
        <v>1</v>
      </c>
      <c r="AM1043" s="253" t="s">
        <v>4186</v>
      </c>
      <c r="AN1043" s="253" t="s">
        <v>4187</v>
      </c>
      <c r="AO1043" s="254">
        <f t="shared" si="213"/>
        <v>0</v>
      </c>
      <c r="AP1043" s="253" t="s">
        <v>4188</v>
      </c>
      <c r="AQ1043" s="74">
        <f t="shared" si="218"/>
        <v>0</v>
      </c>
      <c r="AR1043" s="254" t="s">
        <v>4189</v>
      </c>
      <c r="AS1043" s="254" t="s">
        <v>4190</v>
      </c>
      <c r="AT1043" s="265">
        <f t="shared" si="219"/>
        <v>0</v>
      </c>
      <c r="AU1043" s="254" t="s">
        <v>4191</v>
      </c>
      <c r="AV1043" s="265">
        <f t="shared" si="220"/>
        <v>0</v>
      </c>
      <c r="AW1043" s="254" t="s">
        <v>4192</v>
      </c>
      <c r="AX1043" s="254" t="s">
        <v>4193</v>
      </c>
      <c r="AY1043" s="244" t="str">
        <f t="shared" si="214"/>
        <v/>
      </c>
    </row>
    <row r="1044" spans="1:51">
      <c r="A1044" s="198">
        <v>1039</v>
      </c>
      <c r="B1044" s="211"/>
      <c r="C1044" s="4" t="str">
        <f t="shared" si="211"/>
        <v>名称：&lt;br&gt;住所：&lt;br&gt;施設分類：&lt;br&gt;TEL：&lt;br&gt;：&lt;br&gt;：&lt;br&gt;：&lt;br&gt;</v>
      </c>
      <c r="D1044" s="211"/>
      <c r="E1044" s="202"/>
      <c r="F1044" s="202"/>
      <c r="G1044" s="202"/>
      <c r="H1044" s="202"/>
      <c r="I1044" s="202"/>
      <c r="J1044" s="202"/>
      <c r="K1044" s="240"/>
      <c r="L1044" s="240"/>
      <c r="M1044" s="240"/>
      <c r="N1044" s="240"/>
      <c r="O1044" s="4"/>
      <c r="P1044" s="246">
        <v>1</v>
      </c>
      <c r="Q1044" s="246"/>
      <c r="R1044" s="246" t="str">
        <f t="shared" si="208"/>
        <v>FFFFFFFF</v>
      </c>
      <c r="S1044" s="202">
        <v>100</v>
      </c>
      <c r="T1044" s="202">
        <v>100</v>
      </c>
      <c r="U1044" s="202">
        <v>100</v>
      </c>
      <c r="V1044" s="202">
        <v>100</v>
      </c>
      <c r="X1044" s="242"/>
      <c r="Z1044" s="239">
        <f t="shared" si="212"/>
        <v>1</v>
      </c>
      <c r="AA1044" s="253" t="s">
        <v>4179</v>
      </c>
      <c r="AB1044" s="265">
        <f t="shared" si="215"/>
        <v>0</v>
      </c>
      <c r="AC1044" s="254" t="s">
        <v>4194</v>
      </c>
      <c r="AD1044" s="254" t="s">
        <v>4181</v>
      </c>
      <c r="AE1044" s="254">
        <f t="shared" si="216"/>
        <v>0</v>
      </c>
      <c r="AF1044" s="254" t="s">
        <v>4182</v>
      </c>
      <c r="AG1044" s="254" t="s">
        <v>4183</v>
      </c>
      <c r="AH1044" s="74" t="str">
        <f t="shared" si="217"/>
        <v>名称：&lt;br&gt;住所：&lt;br&gt;施設分類：&lt;br&gt;TEL：&lt;br&gt;：&lt;br&gt;：&lt;br&gt;：&lt;br&gt;</v>
      </c>
      <c r="AI1044" s="255" t="s">
        <v>4184</v>
      </c>
      <c r="AJ1044" s="253" t="str">
        <f t="shared" si="209"/>
        <v>FFFFFFFF</v>
      </c>
      <c r="AK1044" s="253" t="s">
        <v>4185</v>
      </c>
      <c r="AL1044" s="265">
        <f t="shared" si="210"/>
        <v>1</v>
      </c>
      <c r="AM1044" s="253" t="s">
        <v>4186</v>
      </c>
      <c r="AN1044" s="253" t="s">
        <v>4187</v>
      </c>
      <c r="AO1044" s="254">
        <f t="shared" si="213"/>
        <v>0</v>
      </c>
      <c r="AP1044" s="253" t="s">
        <v>4188</v>
      </c>
      <c r="AQ1044" s="74">
        <f t="shared" si="218"/>
        <v>0</v>
      </c>
      <c r="AR1044" s="254" t="s">
        <v>4189</v>
      </c>
      <c r="AS1044" s="254" t="s">
        <v>4190</v>
      </c>
      <c r="AT1044" s="265">
        <f t="shared" si="219"/>
        <v>0</v>
      </c>
      <c r="AU1044" s="254" t="s">
        <v>4191</v>
      </c>
      <c r="AV1044" s="265">
        <f t="shared" si="220"/>
        <v>0</v>
      </c>
      <c r="AW1044" s="254" t="s">
        <v>4192</v>
      </c>
      <c r="AX1044" s="254" t="s">
        <v>4193</v>
      </c>
      <c r="AY1044" s="244" t="str">
        <f t="shared" si="214"/>
        <v/>
      </c>
    </row>
    <row r="1045" spans="1:51">
      <c r="A1045" s="198">
        <v>1040</v>
      </c>
      <c r="B1045" s="211"/>
      <c r="C1045" s="4" t="str">
        <f t="shared" si="211"/>
        <v>名称：&lt;br&gt;住所：&lt;br&gt;施設分類：&lt;br&gt;TEL：&lt;br&gt;：&lt;br&gt;：&lt;br&gt;：&lt;br&gt;</v>
      </c>
      <c r="D1045" s="211"/>
      <c r="E1045" s="245"/>
      <c r="F1045" s="202"/>
      <c r="G1045" s="202"/>
      <c r="H1045" s="202"/>
      <c r="I1045" s="245"/>
      <c r="J1045" s="245"/>
      <c r="K1045" s="240"/>
      <c r="L1045" s="240"/>
      <c r="M1045" s="240"/>
      <c r="N1045" s="240"/>
      <c r="O1045" s="4"/>
      <c r="P1045" s="246">
        <v>1</v>
      </c>
      <c r="Q1045" s="246"/>
      <c r="R1045" s="246" t="str">
        <f t="shared" si="208"/>
        <v>FFFFFFFF</v>
      </c>
      <c r="S1045" s="202">
        <v>100</v>
      </c>
      <c r="T1045" s="202">
        <v>100</v>
      </c>
      <c r="U1045" s="202">
        <v>100</v>
      </c>
      <c r="V1045" s="202">
        <v>100</v>
      </c>
      <c r="X1045" s="242"/>
      <c r="Z1045" s="239">
        <f t="shared" si="212"/>
        <v>1</v>
      </c>
      <c r="AA1045" s="253" t="s">
        <v>4179</v>
      </c>
      <c r="AB1045" s="265">
        <f t="shared" si="215"/>
        <v>0</v>
      </c>
      <c r="AC1045" s="254" t="s">
        <v>4194</v>
      </c>
      <c r="AD1045" s="254" t="s">
        <v>4181</v>
      </c>
      <c r="AE1045" s="254">
        <f t="shared" si="216"/>
        <v>0</v>
      </c>
      <c r="AF1045" s="254" t="s">
        <v>4182</v>
      </c>
      <c r="AG1045" s="254" t="s">
        <v>4183</v>
      </c>
      <c r="AH1045" s="74" t="str">
        <f t="shared" si="217"/>
        <v>名称：&lt;br&gt;住所：&lt;br&gt;施設分類：&lt;br&gt;TEL：&lt;br&gt;：&lt;br&gt;：&lt;br&gt;：&lt;br&gt;</v>
      </c>
      <c r="AI1045" s="255" t="s">
        <v>4184</v>
      </c>
      <c r="AJ1045" s="253" t="str">
        <f t="shared" si="209"/>
        <v>FFFFFFFF</v>
      </c>
      <c r="AK1045" s="253" t="s">
        <v>4185</v>
      </c>
      <c r="AL1045" s="265">
        <f t="shared" si="210"/>
        <v>1</v>
      </c>
      <c r="AM1045" s="253" t="s">
        <v>4186</v>
      </c>
      <c r="AN1045" s="253" t="s">
        <v>4187</v>
      </c>
      <c r="AO1045" s="254">
        <f t="shared" si="213"/>
        <v>0</v>
      </c>
      <c r="AP1045" s="253" t="s">
        <v>4188</v>
      </c>
      <c r="AQ1045" s="74">
        <f t="shared" si="218"/>
        <v>0</v>
      </c>
      <c r="AR1045" s="254" t="s">
        <v>4189</v>
      </c>
      <c r="AS1045" s="254" t="s">
        <v>4190</v>
      </c>
      <c r="AT1045" s="265">
        <f t="shared" si="219"/>
        <v>0</v>
      </c>
      <c r="AU1045" s="254" t="s">
        <v>4191</v>
      </c>
      <c r="AV1045" s="265">
        <f t="shared" si="220"/>
        <v>0</v>
      </c>
      <c r="AW1045" s="254" t="s">
        <v>4192</v>
      </c>
      <c r="AX1045" s="254" t="s">
        <v>4193</v>
      </c>
      <c r="AY1045" s="244" t="str">
        <f t="shared" si="214"/>
        <v/>
      </c>
    </row>
    <row r="1046" spans="1:51">
      <c r="A1046" s="198">
        <v>1041</v>
      </c>
      <c r="B1046" s="211"/>
      <c r="C1046" s="4" t="str">
        <f t="shared" si="211"/>
        <v>名称：&lt;br&gt;住所：&lt;br&gt;施設分類：&lt;br&gt;TEL：&lt;br&gt;：&lt;br&gt;：&lt;br&gt;：&lt;br&gt;</v>
      </c>
      <c r="D1046" s="211"/>
      <c r="E1046" s="245"/>
      <c r="F1046" s="202"/>
      <c r="G1046" s="202"/>
      <c r="H1046" s="202"/>
      <c r="I1046" s="245"/>
      <c r="J1046" s="245"/>
      <c r="K1046" s="240"/>
      <c r="L1046" s="240"/>
      <c r="M1046" s="240"/>
      <c r="N1046" s="240"/>
      <c r="O1046" s="4"/>
      <c r="P1046" s="246">
        <v>1</v>
      </c>
      <c r="Q1046" s="246"/>
      <c r="R1046" s="246" t="str">
        <f t="shared" si="208"/>
        <v>FFFFFFFF</v>
      </c>
      <c r="S1046" s="202">
        <v>100</v>
      </c>
      <c r="T1046" s="202">
        <v>100</v>
      </c>
      <c r="U1046" s="202">
        <v>100</v>
      </c>
      <c r="V1046" s="202">
        <v>100</v>
      </c>
      <c r="X1046" s="242"/>
      <c r="Z1046" s="239">
        <f t="shared" si="212"/>
        <v>1</v>
      </c>
      <c r="AA1046" s="253" t="s">
        <v>4179</v>
      </c>
      <c r="AB1046" s="265">
        <f t="shared" si="215"/>
        <v>0</v>
      </c>
      <c r="AC1046" s="254" t="s">
        <v>4194</v>
      </c>
      <c r="AD1046" s="254" t="s">
        <v>4181</v>
      </c>
      <c r="AE1046" s="254">
        <f t="shared" si="216"/>
        <v>0</v>
      </c>
      <c r="AF1046" s="254" t="s">
        <v>4182</v>
      </c>
      <c r="AG1046" s="254" t="s">
        <v>4183</v>
      </c>
      <c r="AH1046" s="74" t="str">
        <f t="shared" si="217"/>
        <v>名称：&lt;br&gt;住所：&lt;br&gt;施設分類：&lt;br&gt;TEL：&lt;br&gt;：&lt;br&gt;：&lt;br&gt;：&lt;br&gt;</v>
      </c>
      <c r="AI1046" s="255" t="s">
        <v>4184</v>
      </c>
      <c r="AJ1046" s="253" t="str">
        <f t="shared" si="209"/>
        <v>FFFFFFFF</v>
      </c>
      <c r="AK1046" s="253" t="s">
        <v>4185</v>
      </c>
      <c r="AL1046" s="265">
        <f t="shared" si="210"/>
        <v>1</v>
      </c>
      <c r="AM1046" s="253" t="s">
        <v>4186</v>
      </c>
      <c r="AN1046" s="253" t="s">
        <v>4187</v>
      </c>
      <c r="AO1046" s="254">
        <f t="shared" si="213"/>
        <v>0</v>
      </c>
      <c r="AP1046" s="253" t="s">
        <v>4188</v>
      </c>
      <c r="AQ1046" s="74">
        <f t="shared" si="218"/>
        <v>0</v>
      </c>
      <c r="AR1046" s="254" t="s">
        <v>4189</v>
      </c>
      <c r="AS1046" s="254" t="s">
        <v>4190</v>
      </c>
      <c r="AT1046" s="265">
        <f t="shared" si="219"/>
        <v>0</v>
      </c>
      <c r="AU1046" s="254" t="s">
        <v>4191</v>
      </c>
      <c r="AV1046" s="265">
        <f t="shared" si="220"/>
        <v>0</v>
      </c>
      <c r="AW1046" s="254" t="s">
        <v>4192</v>
      </c>
      <c r="AX1046" s="254" t="s">
        <v>4193</v>
      </c>
      <c r="AY1046" s="244" t="str">
        <f t="shared" si="214"/>
        <v/>
      </c>
    </row>
    <row r="1047" spans="1:51">
      <c r="A1047" s="198">
        <v>1042</v>
      </c>
      <c r="B1047" s="211"/>
      <c r="C1047" s="4" t="str">
        <f t="shared" si="211"/>
        <v>名称：&lt;br&gt;住所：&lt;br&gt;施設分類：&lt;br&gt;TEL：&lt;br&gt;：&lt;br&gt;：&lt;br&gt;：&lt;br&gt;</v>
      </c>
      <c r="D1047" s="211"/>
      <c r="E1047" s="202"/>
      <c r="F1047" s="202"/>
      <c r="G1047" s="202"/>
      <c r="H1047" s="202"/>
      <c r="I1047" s="202"/>
      <c r="J1047" s="202"/>
      <c r="K1047" s="240"/>
      <c r="L1047" s="240"/>
      <c r="M1047" s="240"/>
      <c r="N1047" s="240"/>
      <c r="O1047" s="4"/>
      <c r="P1047" s="246">
        <v>1</v>
      </c>
      <c r="Q1047" s="246"/>
      <c r="R1047" s="246" t="str">
        <f t="shared" si="208"/>
        <v>FFFFFFFF</v>
      </c>
      <c r="S1047" s="202">
        <v>100</v>
      </c>
      <c r="T1047" s="202">
        <v>100</v>
      </c>
      <c r="U1047" s="202">
        <v>100</v>
      </c>
      <c r="V1047" s="202">
        <v>100</v>
      </c>
      <c r="X1047" s="242"/>
      <c r="Z1047" s="239">
        <f t="shared" si="212"/>
        <v>1</v>
      </c>
      <c r="AA1047" s="253" t="s">
        <v>4179</v>
      </c>
      <c r="AB1047" s="265">
        <f t="shared" si="215"/>
        <v>0</v>
      </c>
      <c r="AC1047" s="254" t="s">
        <v>4194</v>
      </c>
      <c r="AD1047" s="254" t="s">
        <v>4181</v>
      </c>
      <c r="AE1047" s="254">
        <f t="shared" si="216"/>
        <v>0</v>
      </c>
      <c r="AF1047" s="254" t="s">
        <v>4182</v>
      </c>
      <c r="AG1047" s="254" t="s">
        <v>4183</v>
      </c>
      <c r="AH1047" s="74" t="str">
        <f t="shared" si="217"/>
        <v>名称：&lt;br&gt;住所：&lt;br&gt;施設分類：&lt;br&gt;TEL：&lt;br&gt;：&lt;br&gt;：&lt;br&gt;：&lt;br&gt;</v>
      </c>
      <c r="AI1047" s="255" t="s">
        <v>4184</v>
      </c>
      <c r="AJ1047" s="253" t="str">
        <f t="shared" si="209"/>
        <v>FFFFFFFF</v>
      </c>
      <c r="AK1047" s="253" t="s">
        <v>4185</v>
      </c>
      <c r="AL1047" s="265">
        <f t="shared" si="210"/>
        <v>1</v>
      </c>
      <c r="AM1047" s="253" t="s">
        <v>4186</v>
      </c>
      <c r="AN1047" s="253" t="s">
        <v>4187</v>
      </c>
      <c r="AO1047" s="254">
        <f t="shared" si="213"/>
        <v>0</v>
      </c>
      <c r="AP1047" s="253" t="s">
        <v>4188</v>
      </c>
      <c r="AQ1047" s="74">
        <f t="shared" si="218"/>
        <v>0</v>
      </c>
      <c r="AR1047" s="254" t="s">
        <v>4189</v>
      </c>
      <c r="AS1047" s="254" t="s">
        <v>4190</v>
      </c>
      <c r="AT1047" s="265">
        <f t="shared" si="219"/>
        <v>0</v>
      </c>
      <c r="AU1047" s="254" t="s">
        <v>4191</v>
      </c>
      <c r="AV1047" s="265">
        <f t="shared" si="220"/>
        <v>0</v>
      </c>
      <c r="AW1047" s="254" t="s">
        <v>4192</v>
      </c>
      <c r="AX1047" s="254" t="s">
        <v>4193</v>
      </c>
      <c r="AY1047" s="244" t="str">
        <f t="shared" si="214"/>
        <v/>
      </c>
    </row>
    <row r="1048" spans="1:51">
      <c r="A1048" s="198">
        <v>1043</v>
      </c>
      <c r="B1048" s="211"/>
      <c r="C1048" s="4" t="str">
        <f t="shared" si="211"/>
        <v>名称：&lt;br&gt;住所：&lt;br&gt;施設分類：&lt;br&gt;TEL：&lt;br&gt;：&lt;br&gt;：&lt;br&gt;：&lt;br&gt;</v>
      </c>
      <c r="D1048" s="211"/>
      <c r="E1048" s="202"/>
      <c r="F1048" s="202"/>
      <c r="G1048" s="202"/>
      <c r="H1048" s="202"/>
      <c r="I1048" s="202"/>
      <c r="J1048" s="202"/>
      <c r="K1048" s="240"/>
      <c r="L1048" s="240"/>
      <c r="M1048" s="240"/>
      <c r="N1048" s="240"/>
      <c r="O1048" s="4"/>
      <c r="P1048" s="246">
        <v>1</v>
      </c>
      <c r="Q1048" s="246"/>
      <c r="R1048" s="246" t="str">
        <f t="shared" si="208"/>
        <v>FFFFFFFF</v>
      </c>
      <c r="S1048" s="202">
        <v>100</v>
      </c>
      <c r="T1048" s="202">
        <v>100</v>
      </c>
      <c r="U1048" s="202">
        <v>100</v>
      </c>
      <c r="V1048" s="202">
        <v>100</v>
      </c>
      <c r="X1048" s="242"/>
      <c r="Z1048" s="239">
        <f t="shared" si="212"/>
        <v>1</v>
      </c>
      <c r="AA1048" s="253" t="s">
        <v>4179</v>
      </c>
      <c r="AB1048" s="265">
        <f t="shared" si="215"/>
        <v>0</v>
      </c>
      <c r="AC1048" s="254" t="s">
        <v>4194</v>
      </c>
      <c r="AD1048" s="254" t="s">
        <v>4181</v>
      </c>
      <c r="AE1048" s="254">
        <f t="shared" si="216"/>
        <v>0</v>
      </c>
      <c r="AF1048" s="254" t="s">
        <v>4182</v>
      </c>
      <c r="AG1048" s="254" t="s">
        <v>4183</v>
      </c>
      <c r="AH1048" s="74" t="str">
        <f t="shared" si="217"/>
        <v>名称：&lt;br&gt;住所：&lt;br&gt;施設分類：&lt;br&gt;TEL：&lt;br&gt;：&lt;br&gt;：&lt;br&gt;：&lt;br&gt;</v>
      </c>
      <c r="AI1048" s="255" t="s">
        <v>4184</v>
      </c>
      <c r="AJ1048" s="253" t="str">
        <f t="shared" si="209"/>
        <v>FFFFFFFF</v>
      </c>
      <c r="AK1048" s="253" t="s">
        <v>4185</v>
      </c>
      <c r="AL1048" s="265">
        <f t="shared" si="210"/>
        <v>1</v>
      </c>
      <c r="AM1048" s="253" t="s">
        <v>4186</v>
      </c>
      <c r="AN1048" s="253" t="s">
        <v>4187</v>
      </c>
      <c r="AO1048" s="254">
        <f t="shared" si="213"/>
        <v>0</v>
      </c>
      <c r="AP1048" s="253" t="s">
        <v>4188</v>
      </c>
      <c r="AQ1048" s="74">
        <f t="shared" si="218"/>
        <v>0</v>
      </c>
      <c r="AR1048" s="254" t="s">
        <v>4189</v>
      </c>
      <c r="AS1048" s="254" t="s">
        <v>4190</v>
      </c>
      <c r="AT1048" s="265">
        <f t="shared" si="219"/>
        <v>0</v>
      </c>
      <c r="AU1048" s="254" t="s">
        <v>4191</v>
      </c>
      <c r="AV1048" s="265">
        <f t="shared" si="220"/>
        <v>0</v>
      </c>
      <c r="AW1048" s="254" t="s">
        <v>4192</v>
      </c>
      <c r="AX1048" s="254" t="s">
        <v>4193</v>
      </c>
      <c r="AY1048" s="244" t="str">
        <f t="shared" si="214"/>
        <v/>
      </c>
    </row>
    <row r="1049" spans="1:51">
      <c r="A1049" s="198">
        <v>1044</v>
      </c>
      <c r="B1049" s="211"/>
      <c r="C1049" s="4" t="str">
        <f t="shared" si="211"/>
        <v>名称：&lt;br&gt;住所：&lt;br&gt;施設分類：&lt;br&gt;TEL：&lt;br&gt;：&lt;br&gt;：&lt;br&gt;：&lt;br&gt;</v>
      </c>
      <c r="D1049" s="211"/>
      <c r="E1049" s="202"/>
      <c r="F1049" s="202"/>
      <c r="G1049" s="202"/>
      <c r="H1049" s="202"/>
      <c r="I1049" s="202"/>
      <c r="J1049" s="202"/>
      <c r="K1049" s="240"/>
      <c r="L1049" s="240"/>
      <c r="M1049" s="240"/>
      <c r="N1049" s="240"/>
      <c r="O1049" s="4"/>
      <c r="P1049" s="246">
        <v>1</v>
      </c>
      <c r="Q1049" s="246"/>
      <c r="R1049" s="246" t="str">
        <f t="shared" si="208"/>
        <v>FFFFFFFF</v>
      </c>
      <c r="S1049" s="202">
        <v>100</v>
      </c>
      <c r="T1049" s="202">
        <v>100</v>
      </c>
      <c r="U1049" s="202">
        <v>100</v>
      </c>
      <c r="V1049" s="202">
        <v>100</v>
      </c>
      <c r="X1049" s="242"/>
      <c r="Z1049" s="239">
        <f t="shared" si="212"/>
        <v>1</v>
      </c>
      <c r="AA1049" s="253" t="s">
        <v>4179</v>
      </c>
      <c r="AB1049" s="265">
        <f t="shared" si="215"/>
        <v>0</v>
      </c>
      <c r="AC1049" s="254" t="s">
        <v>4194</v>
      </c>
      <c r="AD1049" s="254" t="s">
        <v>4181</v>
      </c>
      <c r="AE1049" s="254">
        <f t="shared" si="216"/>
        <v>0</v>
      </c>
      <c r="AF1049" s="254" t="s">
        <v>4182</v>
      </c>
      <c r="AG1049" s="254" t="s">
        <v>4183</v>
      </c>
      <c r="AH1049" s="74" t="str">
        <f t="shared" si="217"/>
        <v>名称：&lt;br&gt;住所：&lt;br&gt;施設分類：&lt;br&gt;TEL：&lt;br&gt;：&lt;br&gt;：&lt;br&gt;：&lt;br&gt;</v>
      </c>
      <c r="AI1049" s="255" t="s">
        <v>4184</v>
      </c>
      <c r="AJ1049" s="253" t="str">
        <f t="shared" si="209"/>
        <v>FFFFFFFF</v>
      </c>
      <c r="AK1049" s="253" t="s">
        <v>4185</v>
      </c>
      <c r="AL1049" s="265">
        <f t="shared" si="210"/>
        <v>1</v>
      </c>
      <c r="AM1049" s="253" t="s">
        <v>4186</v>
      </c>
      <c r="AN1049" s="253" t="s">
        <v>4187</v>
      </c>
      <c r="AO1049" s="254">
        <f t="shared" si="213"/>
        <v>0</v>
      </c>
      <c r="AP1049" s="253" t="s">
        <v>4188</v>
      </c>
      <c r="AQ1049" s="74">
        <f t="shared" si="218"/>
        <v>0</v>
      </c>
      <c r="AR1049" s="254" t="s">
        <v>4189</v>
      </c>
      <c r="AS1049" s="254" t="s">
        <v>4190</v>
      </c>
      <c r="AT1049" s="265">
        <f t="shared" si="219"/>
        <v>0</v>
      </c>
      <c r="AU1049" s="254" t="s">
        <v>4191</v>
      </c>
      <c r="AV1049" s="265">
        <f t="shared" si="220"/>
        <v>0</v>
      </c>
      <c r="AW1049" s="254" t="s">
        <v>4192</v>
      </c>
      <c r="AX1049" s="254" t="s">
        <v>4193</v>
      </c>
      <c r="AY1049" s="244" t="str">
        <f t="shared" si="214"/>
        <v/>
      </c>
    </row>
    <row r="1050" spans="1:51">
      <c r="A1050" s="198">
        <v>1045</v>
      </c>
      <c r="B1050" s="211"/>
      <c r="C1050" s="4" t="str">
        <f t="shared" si="211"/>
        <v>名称：&lt;br&gt;住所：&lt;br&gt;施設分類：&lt;br&gt;TEL：&lt;br&gt;：&lt;br&gt;：&lt;br&gt;：&lt;br&gt;</v>
      </c>
      <c r="D1050" s="211"/>
      <c r="E1050" s="202"/>
      <c r="F1050" s="202"/>
      <c r="G1050" s="202"/>
      <c r="H1050" s="202"/>
      <c r="I1050" s="202"/>
      <c r="J1050" s="202"/>
      <c r="K1050" s="240"/>
      <c r="L1050" s="240"/>
      <c r="M1050" s="240"/>
      <c r="N1050" s="240"/>
      <c r="O1050" s="4"/>
      <c r="P1050" s="246">
        <v>1</v>
      </c>
      <c r="Q1050" s="246"/>
      <c r="R1050" s="246" t="str">
        <f t="shared" si="208"/>
        <v>FFFFFFFF</v>
      </c>
      <c r="S1050" s="202">
        <v>100</v>
      </c>
      <c r="T1050" s="202">
        <v>100</v>
      </c>
      <c r="U1050" s="202">
        <v>100</v>
      </c>
      <c r="V1050" s="202">
        <v>100</v>
      </c>
      <c r="X1050" s="242"/>
      <c r="Z1050" s="239">
        <f t="shared" si="212"/>
        <v>1</v>
      </c>
      <c r="AA1050" s="253" t="s">
        <v>4179</v>
      </c>
      <c r="AB1050" s="265">
        <f t="shared" si="215"/>
        <v>0</v>
      </c>
      <c r="AC1050" s="254" t="s">
        <v>4194</v>
      </c>
      <c r="AD1050" s="254" t="s">
        <v>4181</v>
      </c>
      <c r="AE1050" s="254">
        <f t="shared" si="216"/>
        <v>0</v>
      </c>
      <c r="AF1050" s="254" t="s">
        <v>4182</v>
      </c>
      <c r="AG1050" s="254" t="s">
        <v>4183</v>
      </c>
      <c r="AH1050" s="74" t="str">
        <f t="shared" si="217"/>
        <v>名称：&lt;br&gt;住所：&lt;br&gt;施設分類：&lt;br&gt;TEL：&lt;br&gt;：&lt;br&gt;：&lt;br&gt;：&lt;br&gt;</v>
      </c>
      <c r="AI1050" s="255" t="s">
        <v>4184</v>
      </c>
      <c r="AJ1050" s="253" t="str">
        <f t="shared" si="209"/>
        <v>FFFFFFFF</v>
      </c>
      <c r="AK1050" s="253" t="s">
        <v>4185</v>
      </c>
      <c r="AL1050" s="265">
        <f t="shared" si="210"/>
        <v>1</v>
      </c>
      <c r="AM1050" s="253" t="s">
        <v>4186</v>
      </c>
      <c r="AN1050" s="253" t="s">
        <v>4187</v>
      </c>
      <c r="AO1050" s="254">
        <f t="shared" si="213"/>
        <v>0</v>
      </c>
      <c r="AP1050" s="253" t="s">
        <v>4188</v>
      </c>
      <c r="AQ1050" s="74">
        <f t="shared" si="218"/>
        <v>0</v>
      </c>
      <c r="AR1050" s="254" t="s">
        <v>4189</v>
      </c>
      <c r="AS1050" s="254" t="s">
        <v>4190</v>
      </c>
      <c r="AT1050" s="265">
        <f t="shared" si="219"/>
        <v>0</v>
      </c>
      <c r="AU1050" s="254" t="s">
        <v>4191</v>
      </c>
      <c r="AV1050" s="265">
        <f t="shared" si="220"/>
        <v>0</v>
      </c>
      <c r="AW1050" s="254" t="s">
        <v>4192</v>
      </c>
      <c r="AX1050" s="254" t="s">
        <v>4193</v>
      </c>
      <c r="AY1050" s="244" t="str">
        <f t="shared" si="214"/>
        <v/>
      </c>
    </row>
    <row r="1051" spans="1:51">
      <c r="A1051" s="198">
        <v>1046</v>
      </c>
      <c r="B1051" s="211"/>
      <c r="C1051" s="4" t="str">
        <f t="shared" si="211"/>
        <v>名称：&lt;br&gt;住所：&lt;br&gt;施設分類：&lt;br&gt;TEL：&lt;br&gt;：&lt;br&gt;：&lt;br&gt;：&lt;br&gt;</v>
      </c>
      <c r="D1051" s="211"/>
      <c r="E1051" s="245"/>
      <c r="F1051" s="202"/>
      <c r="G1051" s="202"/>
      <c r="H1051" s="202"/>
      <c r="I1051" s="245"/>
      <c r="J1051" s="245"/>
      <c r="K1051" s="240"/>
      <c r="L1051" s="240"/>
      <c r="M1051" s="240"/>
      <c r="N1051" s="240"/>
      <c r="O1051" s="4"/>
      <c r="P1051" s="246">
        <v>1</v>
      </c>
      <c r="Q1051" s="246"/>
      <c r="R1051" s="246" t="str">
        <f t="shared" si="208"/>
        <v>FFFFFFFF</v>
      </c>
      <c r="S1051" s="202">
        <v>100</v>
      </c>
      <c r="T1051" s="202">
        <v>100</v>
      </c>
      <c r="U1051" s="202">
        <v>100</v>
      </c>
      <c r="V1051" s="202">
        <v>100</v>
      </c>
      <c r="X1051" s="242"/>
      <c r="Z1051" s="239">
        <f t="shared" si="212"/>
        <v>1</v>
      </c>
      <c r="AA1051" s="253" t="s">
        <v>4179</v>
      </c>
      <c r="AB1051" s="265">
        <f t="shared" si="215"/>
        <v>0</v>
      </c>
      <c r="AC1051" s="254" t="s">
        <v>4194</v>
      </c>
      <c r="AD1051" s="254" t="s">
        <v>4181</v>
      </c>
      <c r="AE1051" s="254">
        <f t="shared" si="216"/>
        <v>0</v>
      </c>
      <c r="AF1051" s="254" t="s">
        <v>4182</v>
      </c>
      <c r="AG1051" s="254" t="s">
        <v>4183</v>
      </c>
      <c r="AH1051" s="74" t="str">
        <f t="shared" si="217"/>
        <v>名称：&lt;br&gt;住所：&lt;br&gt;施設分類：&lt;br&gt;TEL：&lt;br&gt;：&lt;br&gt;：&lt;br&gt;：&lt;br&gt;</v>
      </c>
      <c r="AI1051" s="255" t="s">
        <v>4184</v>
      </c>
      <c r="AJ1051" s="253" t="str">
        <f t="shared" si="209"/>
        <v>FFFFFFFF</v>
      </c>
      <c r="AK1051" s="253" t="s">
        <v>4185</v>
      </c>
      <c r="AL1051" s="265">
        <f t="shared" si="210"/>
        <v>1</v>
      </c>
      <c r="AM1051" s="253" t="s">
        <v>4186</v>
      </c>
      <c r="AN1051" s="253" t="s">
        <v>4187</v>
      </c>
      <c r="AO1051" s="254">
        <f t="shared" si="213"/>
        <v>0</v>
      </c>
      <c r="AP1051" s="253" t="s">
        <v>4188</v>
      </c>
      <c r="AQ1051" s="74">
        <f t="shared" si="218"/>
        <v>0</v>
      </c>
      <c r="AR1051" s="254" t="s">
        <v>4189</v>
      </c>
      <c r="AS1051" s="254" t="s">
        <v>4190</v>
      </c>
      <c r="AT1051" s="265">
        <f t="shared" si="219"/>
        <v>0</v>
      </c>
      <c r="AU1051" s="254" t="s">
        <v>4191</v>
      </c>
      <c r="AV1051" s="265">
        <f t="shared" si="220"/>
        <v>0</v>
      </c>
      <c r="AW1051" s="254" t="s">
        <v>4192</v>
      </c>
      <c r="AX1051" s="254" t="s">
        <v>4193</v>
      </c>
      <c r="AY1051" s="244" t="str">
        <f t="shared" si="214"/>
        <v/>
      </c>
    </row>
    <row r="1052" spans="1:51">
      <c r="A1052" s="198">
        <v>1047</v>
      </c>
      <c r="B1052" s="211"/>
      <c r="C1052" s="4" t="str">
        <f t="shared" si="211"/>
        <v>名称：&lt;br&gt;住所：&lt;br&gt;施設分類：&lt;br&gt;TEL：&lt;br&gt;：&lt;br&gt;：&lt;br&gt;：&lt;br&gt;</v>
      </c>
      <c r="D1052" s="211"/>
      <c r="E1052" s="245"/>
      <c r="F1052" s="202"/>
      <c r="G1052" s="202"/>
      <c r="H1052" s="202"/>
      <c r="I1052" s="245"/>
      <c r="J1052" s="245"/>
      <c r="K1052" s="240"/>
      <c r="L1052" s="240"/>
      <c r="M1052" s="240"/>
      <c r="N1052" s="240"/>
      <c r="O1052" s="4"/>
      <c r="P1052" s="246">
        <v>1</v>
      </c>
      <c r="Q1052" s="246"/>
      <c r="R1052" s="246" t="str">
        <f t="shared" si="208"/>
        <v>FFFFFFFF</v>
      </c>
      <c r="S1052" s="202">
        <v>100</v>
      </c>
      <c r="T1052" s="202">
        <v>100</v>
      </c>
      <c r="U1052" s="202">
        <v>100</v>
      </c>
      <c r="V1052" s="202">
        <v>100</v>
      </c>
      <c r="X1052" s="242"/>
      <c r="Z1052" s="239">
        <f t="shared" si="212"/>
        <v>1</v>
      </c>
      <c r="AA1052" s="253" t="s">
        <v>4179</v>
      </c>
      <c r="AB1052" s="265">
        <f t="shared" si="215"/>
        <v>0</v>
      </c>
      <c r="AC1052" s="254" t="s">
        <v>4194</v>
      </c>
      <c r="AD1052" s="254" t="s">
        <v>4181</v>
      </c>
      <c r="AE1052" s="254">
        <f t="shared" si="216"/>
        <v>0</v>
      </c>
      <c r="AF1052" s="254" t="s">
        <v>4182</v>
      </c>
      <c r="AG1052" s="254" t="s">
        <v>4183</v>
      </c>
      <c r="AH1052" s="74" t="str">
        <f t="shared" si="217"/>
        <v>名称：&lt;br&gt;住所：&lt;br&gt;施設分類：&lt;br&gt;TEL：&lt;br&gt;：&lt;br&gt;：&lt;br&gt;：&lt;br&gt;</v>
      </c>
      <c r="AI1052" s="255" t="s">
        <v>4184</v>
      </c>
      <c r="AJ1052" s="253" t="str">
        <f t="shared" si="209"/>
        <v>FFFFFFFF</v>
      </c>
      <c r="AK1052" s="253" t="s">
        <v>4185</v>
      </c>
      <c r="AL1052" s="265">
        <f t="shared" si="210"/>
        <v>1</v>
      </c>
      <c r="AM1052" s="253" t="s">
        <v>4186</v>
      </c>
      <c r="AN1052" s="253" t="s">
        <v>4187</v>
      </c>
      <c r="AO1052" s="254">
        <f t="shared" si="213"/>
        <v>0</v>
      </c>
      <c r="AP1052" s="253" t="s">
        <v>4188</v>
      </c>
      <c r="AQ1052" s="74">
        <f t="shared" si="218"/>
        <v>0</v>
      </c>
      <c r="AR1052" s="254" t="s">
        <v>4189</v>
      </c>
      <c r="AS1052" s="254" t="s">
        <v>4190</v>
      </c>
      <c r="AT1052" s="265">
        <f t="shared" si="219"/>
        <v>0</v>
      </c>
      <c r="AU1052" s="254" t="s">
        <v>4191</v>
      </c>
      <c r="AV1052" s="265">
        <f t="shared" si="220"/>
        <v>0</v>
      </c>
      <c r="AW1052" s="254" t="s">
        <v>4192</v>
      </c>
      <c r="AX1052" s="254" t="s">
        <v>4193</v>
      </c>
      <c r="AY1052" s="244" t="str">
        <f t="shared" si="214"/>
        <v/>
      </c>
    </row>
    <row r="1053" spans="1:51">
      <c r="A1053" s="198">
        <v>1048</v>
      </c>
      <c r="B1053" s="211"/>
      <c r="C1053" s="4" t="str">
        <f t="shared" si="211"/>
        <v>名称：&lt;br&gt;住所：&lt;br&gt;施設分類：&lt;br&gt;TEL：&lt;br&gt;：&lt;br&gt;：&lt;br&gt;：&lt;br&gt;</v>
      </c>
      <c r="D1053" s="211"/>
      <c r="E1053" s="202"/>
      <c r="F1053" s="202"/>
      <c r="G1053" s="202"/>
      <c r="H1053" s="202"/>
      <c r="I1053" s="202"/>
      <c r="J1053" s="202"/>
      <c r="K1053" s="240"/>
      <c r="L1053" s="240"/>
      <c r="M1053" s="240"/>
      <c r="N1053" s="240"/>
      <c r="O1053" s="4"/>
      <c r="P1053" s="246">
        <v>1</v>
      </c>
      <c r="Q1053" s="246"/>
      <c r="R1053" s="246" t="str">
        <f t="shared" si="208"/>
        <v>FFFFFFFF</v>
      </c>
      <c r="S1053" s="202">
        <v>100</v>
      </c>
      <c r="T1053" s="202">
        <v>100</v>
      </c>
      <c r="U1053" s="202">
        <v>100</v>
      </c>
      <c r="V1053" s="202">
        <v>100</v>
      </c>
      <c r="X1053" s="242"/>
      <c r="Z1053" s="239">
        <f t="shared" si="212"/>
        <v>1</v>
      </c>
      <c r="AA1053" s="253" t="s">
        <v>4179</v>
      </c>
      <c r="AB1053" s="265">
        <f t="shared" si="215"/>
        <v>0</v>
      </c>
      <c r="AC1053" s="254" t="s">
        <v>4194</v>
      </c>
      <c r="AD1053" s="254" t="s">
        <v>4181</v>
      </c>
      <c r="AE1053" s="254">
        <f t="shared" si="216"/>
        <v>0</v>
      </c>
      <c r="AF1053" s="254" t="s">
        <v>4182</v>
      </c>
      <c r="AG1053" s="254" t="s">
        <v>4183</v>
      </c>
      <c r="AH1053" s="74" t="str">
        <f t="shared" si="217"/>
        <v>名称：&lt;br&gt;住所：&lt;br&gt;施設分類：&lt;br&gt;TEL：&lt;br&gt;：&lt;br&gt;：&lt;br&gt;：&lt;br&gt;</v>
      </c>
      <c r="AI1053" s="255" t="s">
        <v>4184</v>
      </c>
      <c r="AJ1053" s="253" t="str">
        <f t="shared" si="209"/>
        <v>FFFFFFFF</v>
      </c>
      <c r="AK1053" s="253" t="s">
        <v>4185</v>
      </c>
      <c r="AL1053" s="265">
        <f t="shared" si="210"/>
        <v>1</v>
      </c>
      <c r="AM1053" s="253" t="s">
        <v>4186</v>
      </c>
      <c r="AN1053" s="253" t="s">
        <v>4187</v>
      </c>
      <c r="AO1053" s="254">
        <f t="shared" si="213"/>
        <v>0</v>
      </c>
      <c r="AP1053" s="253" t="s">
        <v>4188</v>
      </c>
      <c r="AQ1053" s="74">
        <f t="shared" si="218"/>
        <v>0</v>
      </c>
      <c r="AR1053" s="254" t="s">
        <v>4189</v>
      </c>
      <c r="AS1053" s="254" t="s">
        <v>4190</v>
      </c>
      <c r="AT1053" s="265">
        <f t="shared" si="219"/>
        <v>0</v>
      </c>
      <c r="AU1053" s="254" t="s">
        <v>4191</v>
      </c>
      <c r="AV1053" s="265">
        <f t="shared" si="220"/>
        <v>0</v>
      </c>
      <c r="AW1053" s="254" t="s">
        <v>4192</v>
      </c>
      <c r="AX1053" s="254" t="s">
        <v>4193</v>
      </c>
      <c r="AY1053" s="244" t="str">
        <f t="shared" si="214"/>
        <v/>
      </c>
    </row>
    <row r="1054" spans="1:51">
      <c r="A1054" s="198">
        <v>1049</v>
      </c>
      <c r="B1054" s="211"/>
      <c r="C1054" s="4" t="str">
        <f t="shared" si="211"/>
        <v>名称：&lt;br&gt;住所：&lt;br&gt;施設分類：&lt;br&gt;TEL：&lt;br&gt;：&lt;br&gt;：&lt;br&gt;：&lt;br&gt;</v>
      </c>
      <c r="D1054" s="211"/>
      <c r="E1054" s="202"/>
      <c r="F1054" s="202"/>
      <c r="G1054" s="202"/>
      <c r="H1054" s="202"/>
      <c r="I1054" s="202"/>
      <c r="J1054" s="202"/>
      <c r="K1054" s="240"/>
      <c r="L1054" s="240"/>
      <c r="M1054" s="240"/>
      <c r="N1054" s="240"/>
      <c r="O1054" s="4"/>
      <c r="P1054" s="246">
        <v>1</v>
      </c>
      <c r="Q1054" s="246"/>
      <c r="R1054" s="246" t="str">
        <f t="shared" si="208"/>
        <v>FFFFFFFF</v>
      </c>
      <c r="S1054" s="202">
        <v>100</v>
      </c>
      <c r="T1054" s="202">
        <v>100</v>
      </c>
      <c r="U1054" s="202">
        <v>100</v>
      </c>
      <c r="V1054" s="202">
        <v>100</v>
      </c>
      <c r="X1054" s="242"/>
      <c r="Z1054" s="239">
        <f t="shared" si="212"/>
        <v>1</v>
      </c>
      <c r="AA1054" s="253" t="s">
        <v>4179</v>
      </c>
      <c r="AB1054" s="265">
        <f t="shared" si="215"/>
        <v>0</v>
      </c>
      <c r="AC1054" s="254" t="s">
        <v>4194</v>
      </c>
      <c r="AD1054" s="254" t="s">
        <v>4181</v>
      </c>
      <c r="AE1054" s="254">
        <f t="shared" si="216"/>
        <v>0</v>
      </c>
      <c r="AF1054" s="254" t="s">
        <v>4182</v>
      </c>
      <c r="AG1054" s="254" t="s">
        <v>4183</v>
      </c>
      <c r="AH1054" s="74" t="str">
        <f t="shared" si="217"/>
        <v>名称：&lt;br&gt;住所：&lt;br&gt;施設分類：&lt;br&gt;TEL：&lt;br&gt;：&lt;br&gt;：&lt;br&gt;：&lt;br&gt;</v>
      </c>
      <c r="AI1054" s="255" t="s">
        <v>4184</v>
      </c>
      <c r="AJ1054" s="253" t="str">
        <f t="shared" si="209"/>
        <v>FFFFFFFF</v>
      </c>
      <c r="AK1054" s="253" t="s">
        <v>4185</v>
      </c>
      <c r="AL1054" s="265">
        <f t="shared" si="210"/>
        <v>1</v>
      </c>
      <c r="AM1054" s="253" t="s">
        <v>4186</v>
      </c>
      <c r="AN1054" s="253" t="s">
        <v>4187</v>
      </c>
      <c r="AO1054" s="254">
        <f t="shared" si="213"/>
        <v>0</v>
      </c>
      <c r="AP1054" s="253" t="s">
        <v>4188</v>
      </c>
      <c r="AQ1054" s="74">
        <f t="shared" si="218"/>
        <v>0</v>
      </c>
      <c r="AR1054" s="254" t="s">
        <v>4189</v>
      </c>
      <c r="AS1054" s="254" t="s">
        <v>4190</v>
      </c>
      <c r="AT1054" s="265">
        <f t="shared" si="219"/>
        <v>0</v>
      </c>
      <c r="AU1054" s="254" t="s">
        <v>4191</v>
      </c>
      <c r="AV1054" s="265">
        <f t="shared" si="220"/>
        <v>0</v>
      </c>
      <c r="AW1054" s="254" t="s">
        <v>4192</v>
      </c>
      <c r="AX1054" s="254" t="s">
        <v>4193</v>
      </c>
      <c r="AY1054" s="244" t="str">
        <f t="shared" si="214"/>
        <v/>
      </c>
    </row>
    <row r="1055" spans="1:51">
      <c r="A1055" s="198">
        <v>1050</v>
      </c>
      <c r="B1055" s="211"/>
      <c r="C1055" s="4" t="str">
        <f t="shared" si="211"/>
        <v>名称：&lt;br&gt;住所：&lt;br&gt;施設分類：&lt;br&gt;TEL：&lt;br&gt;：&lt;br&gt;：&lt;br&gt;：&lt;br&gt;</v>
      </c>
      <c r="D1055" s="211"/>
      <c r="E1055" s="202"/>
      <c r="F1055" s="202"/>
      <c r="G1055" s="202"/>
      <c r="H1055" s="202"/>
      <c r="I1055" s="202"/>
      <c r="J1055" s="202"/>
      <c r="K1055" s="240"/>
      <c r="L1055" s="240"/>
      <c r="M1055" s="240"/>
      <c r="N1055" s="240"/>
      <c r="O1055" s="4"/>
      <c r="P1055" s="246">
        <v>1</v>
      </c>
      <c r="Q1055" s="246"/>
      <c r="R1055" s="246" t="str">
        <f t="shared" si="208"/>
        <v>FFFFFFFF</v>
      </c>
      <c r="S1055" s="202">
        <v>100</v>
      </c>
      <c r="T1055" s="202">
        <v>100</v>
      </c>
      <c r="U1055" s="202">
        <v>100</v>
      </c>
      <c r="V1055" s="202">
        <v>100</v>
      </c>
      <c r="X1055" s="242"/>
      <c r="Z1055" s="239">
        <f t="shared" si="212"/>
        <v>1</v>
      </c>
      <c r="AA1055" s="253" t="s">
        <v>4179</v>
      </c>
      <c r="AB1055" s="265">
        <f t="shared" si="215"/>
        <v>0</v>
      </c>
      <c r="AC1055" s="254" t="s">
        <v>4194</v>
      </c>
      <c r="AD1055" s="254" t="s">
        <v>4181</v>
      </c>
      <c r="AE1055" s="254">
        <f t="shared" si="216"/>
        <v>0</v>
      </c>
      <c r="AF1055" s="254" t="s">
        <v>4182</v>
      </c>
      <c r="AG1055" s="254" t="s">
        <v>4183</v>
      </c>
      <c r="AH1055" s="74" t="str">
        <f t="shared" si="217"/>
        <v>名称：&lt;br&gt;住所：&lt;br&gt;施設分類：&lt;br&gt;TEL：&lt;br&gt;：&lt;br&gt;：&lt;br&gt;：&lt;br&gt;</v>
      </c>
      <c r="AI1055" s="255" t="s">
        <v>4184</v>
      </c>
      <c r="AJ1055" s="253" t="str">
        <f t="shared" si="209"/>
        <v>FFFFFFFF</v>
      </c>
      <c r="AK1055" s="253" t="s">
        <v>4185</v>
      </c>
      <c r="AL1055" s="265">
        <f t="shared" si="210"/>
        <v>1</v>
      </c>
      <c r="AM1055" s="253" t="s">
        <v>4186</v>
      </c>
      <c r="AN1055" s="253" t="s">
        <v>4187</v>
      </c>
      <c r="AO1055" s="254">
        <f t="shared" si="213"/>
        <v>0</v>
      </c>
      <c r="AP1055" s="253" t="s">
        <v>4188</v>
      </c>
      <c r="AQ1055" s="74">
        <f t="shared" si="218"/>
        <v>0</v>
      </c>
      <c r="AR1055" s="254" t="s">
        <v>4189</v>
      </c>
      <c r="AS1055" s="254" t="s">
        <v>4190</v>
      </c>
      <c r="AT1055" s="265">
        <f t="shared" si="219"/>
        <v>0</v>
      </c>
      <c r="AU1055" s="254" t="s">
        <v>4191</v>
      </c>
      <c r="AV1055" s="265">
        <f t="shared" si="220"/>
        <v>0</v>
      </c>
      <c r="AW1055" s="254" t="s">
        <v>4192</v>
      </c>
      <c r="AX1055" s="254" t="s">
        <v>4193</v>
      </c>
      <c r="AY1055" s="244" t="str">
        <f t="shared" si="214"/>
        <v/>
      </c>
    </row>
    <row r="1056" spans="1:51">
      <c r="A1056" s="198">
        <v>1051</v>
      </c>
      <c r="B1056" s="211"/>
      <c r="C1056" s="4" t="str">
        <f t="shared" si="211"/>
        <v>名称：&lt;br&gt;住所：&lt;br&gt;施設分類：&lt;br&gt;TEL：&lt;br&gt;：&lt;br&gt;：&lt;br&gt;：&lt;br&gt;</v>
      </c>
      <c r="D1056" s="211"/>
      <c r="E1056" s="202"/>
      <c r="F1056" s="202"/>
      <c r="G1056" s="202"/>
      <c r="H1056" s="202"/>
      <c r="I1056" s="202"/>
      <c r="J1056" s="202"/>
      <c r="K1056" s="240"/>
      <c r="L1056" s="240"/>
      <c r="M1056" s="240"/>
      <c r="N1056" s="240"/>
      <c r="O1056" s="4"/>
      <c r="P1056" s="246">
        <v>1</v>
      </c>
      <c r="Q1056" s="246"/>
      <c r="R1056" s="246" t="str">
        <f t="shared" si="208"/>
        <v>FFFFFFFF</v>
      </c>
      <c r="S1056" s="202">
        <v>100</v>
      </c>
      <c r="T1056" s="202">
        <v>100</v>
      </c>
      <c r="U1056" s="202">
        <v>100</v>
      </c>
      <c r="V1056" s="202">
        <v>100</v>
      </c>
      <c r="X1056" s="242"/>
      <c r="Z1056" s="239">
        <f t="shared" si="212"/>
        <v>1</v>
      </c>
      <c r="AA1056" s="253" t="s">
        <v>4179</v>
      </c>
      <c r="AB1056" s="265">
        <f t="shared" si="215"/>
        <v>0</v>
      </c>
      <c r="AC1056" s="254" t="s">
        <v>4194</v>
      </c>
      <c r="AD1056" s="254" t="s">
        <v>4181</v>
      </c>
      <c r="AE1056" s="254">
        <f t="shared" si="216"/>
        <v>0</v>
      </c>
      <c r="AF1056" s="254" t="s">
        <v>4182</v>
      </c>
      <c r="AG1056" s="254" t="s">
        <v>4183</v>
      </c>
      <c r="AH1056" s="74" t="str">
        <f t="shared" si="217"/>
        <v>名称：&lt;br&gt;住所：&lt;br&gt;施設分類：&lt;br&gt;TEL：&lt;br&gt;：&lt;br&gt;：&lt;br&gt;：&lt;br&gt;</v>
      </c>
      <c r="AI1056" s="255" t="s">
        <v>4184</v>
      </c>
      <c r="AJ1056" s="253" t="str">
        <f t="shared" si="209"/>
        <v>FFFFFFFF</v>
      </c>
      <c r="AK1056" s="253" t="s">
        <v>4185</v>
      </c>
      <c r="AL1056" s="265">
        <f t="shared" si="210"/>
        <v>1</v>
      </c>
      <c r="AM1056" s="253" t="s">
        <v>4186</v>
      </c>
      <c r="AN1056" s="253" t="s">
        <v>4187</v>
      </c>
      <c r="AO1056" s="254">
        <f t="shared" si="213"/>
        <v>0</v>
      </c>
      <c r="AP1056" s="253" t="s">
        <v>4188</v>
      </c>
      <c r="AQ1056" s="74">
        <f t="shared" si="218"/>
        <v>0</v>
      </c>
      <c r="AR1056" s="254" t="s">
        <v>4189</v>
      </c>
      <c r="AS1056" s="254" t="s">
        <v>4190</v>
      </c>
      <c r="AT1056" s="265">
        <f t="shared" si="219"/>
        <v>0</v>
      </c>
      <c r="AU1056" s="254" t="s">
        <v>4191</v>
      </c>
      <c r="AV1056" s="265">
        <f t="shared" si="220"/>
        <v>0</v>
      </c>
      <c r="AW1056" s="254" t="s">
        <v>4192</v>
      </c>
      <c r="AX1056" s="254" t="s">
        <v>4193</v>
      </c>
      <c r="AY1056" s="244" t="str">
        <f t="shared" si="214"/>
        <v/>
      </c>
    </row>
    <row r="1057" spans="1:51">
      <c r="A1057" s="198">
        <v>1052</v>
      </c>
      <c r="B1057" s="211"/>
      <c r="C1057" s="4" t="str">
        <f t="shared" si="211"/>
        <v>名称：&lt;br&gt;住所：&lt;br&gt;施設分類：&lt;br&gt;TEL：&lt;br&gt;：&lt;br&gt;：&lt;br&gt;：&lt;br&gt;</v>
      </c>
      <c r="D1057" s="211"/>
      <c r="E1057" s="245"/>
      <c r="F1057" s="202"/>
      <c r="G1057" s="202"/>
      <c r="H1057" s="202"/>
      <c r="I1057" s="245"/>
      <c r="J1057" s="245"/>
      <c r="K1057" s="240"/>
      <c r="L1057" s="240"/>
      <c r="M1057" s="240"/>
      <c r="N1057" s="240"/>
      <c r="O1057" s="4"/>
      <c r="P1057" s="246">
        <v>1</v>
      </c>
      <c r="Q1057" s="246"/>
      <c r="R1057" s="246" t="str">
        <f t="shared" si="208"/>
        <v>FFFFFFFF</v>
      </c>
      <c r="S1057" s="202">
        <v>100</v>
      </c>
      <c r="T1057" s="202">
        <v>100</v>
      </c>
      <c r="U1057" s="202">
        <v>100</v>
      </c>
      <c r="V1057" s="202">
        <v>100</v>
      </c>
      <c r="X1057" s="242"/>
      <c r="Z1057" s="239">
        <f t="shared" si="212"/>
        <v>1</v>
      </c>
      <c r="AA1057" s="253" t="s">
        <v>4179</v>
      </c>
      <c r="AB1057" s="265">
        <f t="shared" si="215"/>
        <v>0</v>
      </c>
      <c r="AC1057" s="254" t="s">
        <v>4194</v>
      </c>
      <c r="AD1057" s="254" t="s">
        <v>4181</v>
      </c>
      <c r="AE1057" s="254">
        <f t="shared" si="216"/>
        <v>0</v>
      </c>
      <c r="AF1057" s="254" t="s">
        <v>4182</v>
      </c>
      <c r="AG1057" s="254" t="s">
        <v>4183</v>
      </c>
      <c r="AH1057" s="74" t="str">
        <f t="shared" si="217"/>
        <v>名称：&lt;br&gt;住所：&lt;br&gt;施設分類：&lt;br&gt;TEL：&lt;br&gt;：&lt;br&gt;：&lt;br&gt;：&lt;br&gt;</v>
      </c>
      <c r="AI1057" s="255" t="s">
        <v>4184</v>
      </c>
      <c r="AJ1057" s="253" t="str">
        <f t="shared" si="209"/>
        <v>FFFFFFFF</v>
      </c>
      <c r="AK1057" s="253" t="s">
        <v>4185</v>
      </c>
      <c r="AL1057" s="265">
        <f t="shared" si="210"/>
        <v>1</v>
      </c>
      <c r="AM1057" s="253" t="s">
        <v>4186</v>
      </c>
      <c r="AN1057" s="253" t="s">
        <v>4187</v>
      </c>
      <c r="AO1057" s="254">
        <f t="shared" si="213"/>
        <v>0</v>
      </c>
      <c r="AP1057" s="253" t="s">
        <v>4188</v>
      </c>
      <c r="AQ1057" s="74">
        <f t="shared" si="218"/>
        <v>0</v>
      </c>
      <c r="AR1057" s="254" t="s">
        <v>4189</v>
      </c>
      <c r="AS1057" s="254" t="s">
        <v>4190</v>
      </c>
      <c r="AT1057" s="265">
        <f t="shared" si="219"/>
        <v>0</v>
      </c>
      <c r="AU1057" s="254" t="s">
        <v>4191</v>
      </c>
      <c r="AV1057" s="265">
        <f t="shared" si="220"/>
        <v>0</v>
      </c>
      <c r="AW1057" s="254" t="s">
        <v>4192</v>
      </c>
      <c r="AX1057" s="254" t="s">
        <v>4193</v>
      </c>
      <c r="AY1057" s="244" t="str">
        <f t="shared" si="214"/>
        <v/>
      </c>
    </row>
    <row r="1058" spans="1:51">
      <c r="A1058" s="198">
        <v>1053</v>
      </c>
      <c r="B1058" s="211"/>
      <c r="C1058" s="4" t="str">
        <f t="shared" si="211"/>
        <v>名称：&lt;br&gt;住所：&lt;br&gt;施設分類：&lt;br&gt;TEL：&lt;br&gt;：&lt;br&gt;：&lt;br&gt;：&lt;br&gt;</v>
      </c>
      <c r="D1058" s="211"/>
      <c r="E1058" s="245"/>
      <c r="F1058" s="202"/>
      <c r="G1058" s="202"/>
      <c r="H1058" s="202"/>
      <c r="I1058" s="245"/>
      <c r="J1058" s="245"/>
      <c r="K1058" s="240"/>
      <c r="L1058" s="240"/>
      <c r="M1058" s="240"/>
      <c r="N1058" s="240"/>
      <c r="O1058" s="4"/>
      <c r="P1058" s="246">
        <v>1</v>
      </c>
      <c r="Q1058" s="246"/>
      <c r="R1058" s="246" t="str">
        <f t="shared" si="208"/>
        <v>FFFFFFFF</v>
      </c>
      <c r="S1058" s="202">
        <v>100</v>
      </c>
      <c r="T1058" s="202">
        <v>100</v>
      </c>
      <c r="U1058" s="202">
        <v>100</v>
      </c>
      <c r="V1058" s="202">
        <v>100</v>
      </c>
      <c r="X1058" s="242"/>
      <c r="Z1058" s="239">
        <f t="shared" si="212"/>
        <v>1</v>
      </c>
      <c r="AA1058" s="253" t="s">
        <v>4179</v>
      </c>
      <c r="AB1058" s="265">
        <f t="shared" si="215"/>
        <v>0</v>
      </c>
      <c r="AC1058" s="254" t="s">
        <v>4194</v>
      </c>
      <c r="AD1058" s="254" t="s">
        <v>4181</v>
      </c>
      <c r="AE1058" s="254">
        <f t="shared" si="216"/>
        <v>0</v>
      </c>
      <c r="AF1058" s="254" t="s">
        <v>4182</v>
      </c>
      <c r="AG1058" s="254" t="s">
        <v>4183</v>
      </c>
      <c r="AH1058" s="74" t="str">
        <f t="shared" si="217"/>
        <v>名称：&lt;br&gt;住所：&lt;br&gt;施設分類：&lt;br&gt;TEL：&lt;br&gt;：&lt;br&gt;：&lt;br&gt;：&lt;br&gt;</v>
      </c>
      <c r="AI1058" s="255" t="s">
        <v>4184</v>
      </c>
      <c r="AJ1058" s="253" t="str">
        <f t="shared" si="209"/>
        <v>FFFFFFFF</v>
      </c>
      <c r="AK1058" s="253" t="s">
        <v>4185</v>
      </c>
      <c r="AL1058" s="265">
        <f t="shared" si="210"/>
        <v>1</v>
      </c>
      <c r="AM1058" s="253" t="s">
        <v>4186</v>
      </c>
      <c r="AN1058" s="253" t="s">
        <v>4187</v>
      </c>
      <c r="AO1058" s="254">
        <f t="shared" si="213"/>
        <v>0</v>
      </c>
      <c r="AP1058" s="253" t="s">
        <v>4188</v>
      </c>
      <c r="AQ1058" s="74">
        <f t="shared" si="218"/>
        <v>0</v>
      </c>
      <c r="AR1058" s="254" t="s">
        <v>4189</v>
      </c>
      <c r="AS1058" s="254" t="s">
        <v>4190</v>
      </c>
      <c r="AT1058" s="265">
        <f t="shared" si="219"/>
        <v>0</v>
      </c>
      <c r="AU1058" s="254" t="s">
        <v>4191</v>
      </c>
      <c r="AV1058" s="265">
        <f t="shared" si="220"/>
        <v>0</v>
      </c>
      <c r="AW1058" s="254" t="s">
        <v>4192</v>
      </c>
      <c r="AX1058" s="254" t="s">
        <v>4193</v>
      </c>
      <c r="AY1058" s="244" t="str">
        <f t="shared" si="214"/>
        <v/>
      </c>
    </row>
    <row r="1059" spans="1:51">
      <c r="A1059" s="198">
        <v>1054</v>
      </c>
      <c r="B1059" s="211"/>
      <c r="C1059" s="4" t="str">
        <f t="shared" si="211"/>
        <v>名称：&lt;br&gt;住所：&lt;br&gt;施設分類：&lt;br&gt;TEL：&lt;br&gt;：&lt;br&gt;：&lt;br&gt;：&lt;br&gt;</v>
      </c>
      <c r="D1059" s="211"/>
      <c r="E1059" s="202"/>
      <c r="F1059" s="202"/>
      <c r="G1059" s="202"/>
      <c r="H1059" s="202"/>
      <c r="I1059" s="202"/>
      <c r="J1059" s="202"/>
      <c r="K1059" s="240"/>
      <c r="L1059" s="240"/>
      <c r="M1059" s="240"/>
      <c r="N1059" s="240"/>
      <c r="O1059" s="4"/>
      <c r="P1059" s="246">
        <v>1</v>
      </c>
      <c r="Q1059" s="246"/>
      <c r="R1059" s="246" t="str">
        <f t="shared" si="208"/>
        <v>FFFFFFFF</v>
      </c>
      <c r="S1059" s="202">
        <v>100</v>
      </c>
      <c r="T1059" s="202">
        <v>100</v>
      </c>
      <c r="U1059" s="202">
        <v>100</v>
      </c>
      <c r="V1059" s="202">
        <v>100</v>
      </c>
      <c r="X1059" s="242"/>
      <c r="Z1059" s="239">
        <f t="shared" si="212"/>
        <v>1</v>
      </c>
      <c r="AA1059" s="253" t="s">
        <v>4179</v>
      </c>
      <c r="AB1059" s="265">
        <f t="shared" si="215"/>
        <v>0</v>
      </c>
      <c r="AC1059" s="254" t="s">
        <v>4194</v>
      </c>
      <c r="AD1059" s="254" t="s">
        <v>4181</v>
      </c>
      <c r="AE1059" s="254">
        <f t="shared" si="216"/>
        <v>0</v>
      </c>
      <c r="AF1059" s="254" t="s">
        <v>4182</v>
      </c>
      <c r="AG1059" s="254" t="s">
        <v>4183</v>
      </c>
      <c r="AH1059" s="74" t="str">
        <f t="shared" si="217"/>
        <v>名称：&lt;br&gt;住所：&lt;br&gt;施設分類：&lt;br&gt;TEL：&lt;br&gt;：&lt;br&gt;：&lt;br&gt;：&lt;br&gt;</v>
      </c>
      <c r="AI1059" s="255" t="s">
        <v>4184</v>
      </c>
      <c r="AJ1059" s="253" t="str">
        <f t="shared" si="209"/>
        <v>FFFFFFFF</v>
      </c>
      <c r="AK1059" s="253" t="s">
        <v>4185</v>
      </c>
      <c r="AL1059" s="265">
        <f t="shared" si="210"/>
        <v>1</v>
      </c>
      <c r="AM1059" s="253" t="s">
        <v>4186</v>
      </c>
      <c r="AN1059" s="253" t="s">
        <v>4187</v>
      </c>
      <c r="AO1059" s="254">
        <f t="shared" si="213"/>
        <v>0</v>
      </c>
      <c r="AP1059" s="253" t="s">
        <v>4188</v>
      </c>
      <c r="AQ1059" s="74">
        <f t="shared" si="218"/>
        <v>0</v>
      </c>
      <c r="AR1059" s="254" t="s">
        <v>4189</v>
      </c>
      <c r="AS1059" s="254" t="s">
        <v>4190</v>
      </c>
      <c r="AT1059" s="265">
        <f t="shared" si="219"/>
        <v>0</v>
      </c>
      <c r="AU1059" s="254" t="s">
        <v>4191</v>
      </c>
      <c r="AV1059" s="265">
        <f t="shared" si="220"/>
        <v>0</v>
      </c>
      <c r="AW1059" s="254" t="s">
        <v>4192</v>
      </c>
      <c r="AX1059" s="254" t="s">
        <v>4193</v>
      </c>
      <c r="AY1059" s="244" t="str">
        <f t="shared" si="214"/>
        <v/>
      </c>
    </row>
    <row r="1060" spans="1:51">
      <c r="A1060" s="198">
        <v>1055</v>
      </c>
      <c r="B1060" s="211"/>
      <c r="C1060" s="4" t="str">
        <f t="shared" si="211"/>
        <v>名称：&lt;br&gt;住所：&lt;br&gt;施設分類：&lt;br&gt;TEL：&lt;br&gt;：&lt;br&gt;：&lt;br&gt;：&lt;br&gt;</v>
      </c>
      <c r="D1060" s="211"/>
      <c r="E1060" s="202"/>
      <c r="F1060" s="202"/>
      <c r="G1060" s="202"/>
      <c r="H1060" s="202"/>
      <c r="I1060" s="202"/>
      <c r="J1060" s="202"/>
      <c r="K1060" s="240"/>
      <c r="L1060" s="240"/>
      <c r="M1060" s="240"/>
      <c r="N1060" s="240"/>
      <c r="O1060" s="4"/>
      <c r="P1060" s="246">
        <v>1</v>
      </c>
      <c r="Q1060" s="246"/>
      <c r="R1060" s="246" t="str">
        <f t="shared" si="208"/>
        <v>FFFFFFFF</v>
      </c>
      <c r="S1060" s="202">
        <v>100</v>
      </c>
      <c r="T1060" s="202">
        <v>100</v>
      </c>
      <c r="U1060" s="202">
        <v>100</v>
      </c>
      <c r="V1060" s="202">
        <v>100</v>
      </c>
      <c r="X1060" s="242"/>
      <c r="Z1060" s="239">
        <f t="shared" si="212"/>
        <v>1</v>
      </c>
      <c r="AA1060" s="253" t="s">
        <v>4179</v>
      </c>
      <c r="AB1060" s="265">
        <f t="shared" si="215"/>
        <v>0</v>
      </c>
      <c r="AC1060" s="254" t="s">
        <v>4194</v>
      </c>
      <c r="AD1060" s="254" t="s">
        <v>4181</v>
      </c>
      <c r="AE1060" s="254">
        <f t="shared" si="216"/>
        <v>0</v>
      </c>
      <c r="AF1060" s="254" t="s">
        <v>4182</v>
      </c>
      <c r="AG1060" s="254" t="s">
        <v>4183</v>
      </c>
      <c r="AH1060" s="74" t="str">
        <f t="shared" si="217"/>
        <v>名称：&lt;br&gt;住所：&lt;br&gt;施設分類：&lt;br&gt;TEL：&lt;br&gt;：&lt;br&gt;：&lt;br&gt;：&lt;br&gt;</v>
      </c>
      <c r="AI1060" s="255" t="s">
        <v>4184</v>
      </c>
      <c r="AJ1060" s="253" t="str">
        <f t="shared" si="209"/>
        <v>FFFFFFFF</v>
      </c>
      <c r="AK1060" s="253" t="s">
        <v>4185</v>
      </c>
      <c r="AL1060" s="265">
        <f t="shared" si="210"/>
        <v>1</v>
      </c>
      <c r="AM1060" s="253" t="s">
        <v>4186</v>
      </c>
      <c r="AN1060" s="253" t="s">
        <v>4187</v>
      </c>
      <c r="AO1060" s="254">
        <f t="shared" si="213"/>
        <v>0</v>
      </c>
      <c r="AP1060" s="253" t="s">
        <v>4188</v>
      </c>
      <c r="AQ1060" s="74">
        <f t="shared" si="218"/>
        <v>0</v>
      </c>
      <c r="AR1060" s="254" t="s">
        <v>4189</v>
      </c>
      <c r="AS1060" s="254" t="s">
        <v>4190</v>
      </c>
      <c r="AT1060" s="265">
        <f t="shared" si="219"/>
        <v>0</v>
      </c>
      <c r="AU1060" s="254" t="s">
        <v>4191</v>
      </c>
      <c r="AV1060" s="265">
        <f t="shared" si="220"/>
        <v>0</v>
      </c>
      <c r="AW1060" s="254" t="s">
        <v>4192</v>
      </c>
      <c r="AX1060" s="254" t="s">
        <v>4193</v>
      </c>
      <c r="AY1060" s="244" t="str">
        <f t="shared" si="214"/>
        <v/>
      </c>
    </row>
    <row r="1061" spans="1:51">
      <c r="A1061" s="198">
        <v>1056</v>
      </c>
      <c r="B1061" s="211"/>
      <c r="C1061" s="4" t="str">
        <f t="shared" si="211"/>
        <v>名称：&lt;br&gt;住所：&lt;br&gt;施設分類：&lt;br&gt;TEL：&lt;br&gt;：&lt;br&gt;：&lt;br&gt;：&lt;br&gt;</v>
      </c>
      <c r="D1061" s="211"/>
      <c r="E1061" s="202"/>
      <c r="F1061" s="202"/>
      <c r="G1061" s="202"/>
      <c r="H1061" s="202"/>
      <c r="I1061" s="202"/>
      <c r="J1061" s="202"/>
      <c r="K1061" s="240"/>
      <c r="L1061" s="240"/>
      <c r="M1061" s="240"/>
      <c r="N1061" s="240"/>
      <c r="O1061" s="4"/>
      <c r="P1061" s="246">
        <v>1</v>
      </c>
      <c r="Q1061" s="246"/>
      <c r="R1061" s="246" t="str">
        <f t="shared" si="208"/>
        <v>FFFFFFFF</v>
      </c>
      <c r="S1061" s="202">
        <v>100</v>
      </c>
      <c r="T1061" s="202">
        <v>100</v>
      </c>
      <c r="U1061" s="202">
        <v>100</v>
      </c>
      <c r="V1061" s="202">
        <v>100</v>
      </c>
      <c r="X1061" s="242"/>
      <c r="Z1061" s="239">
        <f t="shared" si="212"/>
        <v>1</v>
      </c>
      <c r="AA1061" s="253" t="s">
        <v>4179</v>
      </c>
      <c r="AB1061" s="265">
        <f t="shared" si="215"/>
        <v>0</v>
      </c>
      <c r="AC1061" s="254" t="s">
        <v>4194</v>
      </c>
      <c r="AD1061" s="254" t="s">
        <v>4181</v>
      </c>
      <c r="AE1061" s="254">
        <f t="shared" si="216"/>
        <v>0</v>
      </c>
      <c r="AF1061" s="254" t="s">
        <v>4182</v>
      </c>
      <c r="AG1061" s="254" t="s">
        <v>4183</v>
      </c>
      <c r="AH1061" s="74" t="str">
        <f t="shared" si="217"/>
        <v>名称：&lt;br&gt;住所：&lt;br&gt;施設分類：&lt;br&gt;TEL：&lt;br&gt;：&lt;br&gt;：&lt;br&gt;：&lt;br&gt;</v>
      </c>
      <c r="AI1061" s="255" t="s">
        <v>4184</v>
      </c>
      <c r="AJ1061" s="253" t="str">
        <f t="shared" si="209"/>
        <v>FFFFFFFF</v>
      </c>
      <c r="AK1061" s="253" t="s">
        <v>4185</v>
      </c>
      <c r="AL1061" s="265">
        <f t="shared" si="210"/>
        <v>1</v>
      </c>
      <c r="AM1061" s="253" t="s">
        <v>4186</v>
      </c>
      <c r="AN1061" s="253" t="s">
        <v>4187</v>
      </c>
      <c r="AO1061" s="254">
        <f t="shared" si="213"/>
        <v>0</v>
      </c>
      <c r="AP1061" s="253" t="s">
        <v>4188</v>
      </c>
      <c r="AQ1061" s="74">
        <f t="shared" si="218"/>
        <v>0</v>
      </c>
      <c r="AR1061" s="254" t="s">
        <v>4189</v>
      </c>
      <c r="AS1061" s="254" t="s">
        <v>4190</v>
      </c>
      <c r="AT1061" s="265">
        <f t="shared" si="219"/>
        <v>0</v>
      </c>
      <c r="AU1061" s="254" t="s">
        <v>4191</v>
      </c>
      <c r="AV1061" s="265">
        <f t="shared" si="220"/>
        <v>0</v>
      </c>
      <c r="AW1061" s="254" t="s">
        <v>4192</v>
      </c>
      <c r="AX1061" s="254" t="s">
        <v>4193</v>
      </c>
      <c r="AY1061" s="244" t="str">
        <f t="shared" si="214"/>
        <v/>
      </c>
    </row>
    <row r="1062" spans="1:51">
      <c r="A1062" s="198">
        <v>1057</v>
      </c>
      <c r="B1062" s="211"/>
      <c r="C1062" s="4" t="str">
        <f t="shared" si="211"/>
        <v>名称：&lt;br&gt;住所：&lt;br&gt;施設分類：&lt;br&gt;TEL：&lt;br&gt;：&lt;br&gt;：&lt;br&gt;：&lt;br&gt;</v>
      </c>
      <c r="D1062" s="211"/>
      <c r="E1062" s="202"/>
      <c r="F1062" s="202"/>
      <c r="G1062" s="202"/>
      <c r="H1062" s="202"/>
      <c r="I1062" s="202"/>
      <c r="J1062" s="202"/>
      <c r="K1062" s="240"/>
      <c r="L1062" s="240"/>
      <c r="M1062" s="240"/>
      <c r="N1062" s="240"/>
      <c r="O1062" s="4"/>
      <c r="P1062" s="246">
        <v>1</v>
      </c>
      <c r="Q1062" s="246"/>
      <c r="R1062" s="246" t="str">
        <f t="shared" si="208"/>
        <v>FFFFFFFF</v>
      </c>
      <c r="S1062" s="202">
        <v>100</v>
      </c>
      <c r="T1062" s="202">
        <v>100</v>
      </c>
      <c r="U1062" s="202">
        <v>100</v>
      </c>
      <c r="V1062" s="202">
        <v>100</v>
      </c>
      <c r="X1062" s="242"/>
      <c r="Z1062" s="239">
        <f t="shared" si="212"/>
        <v>1</v>
      </c>
      <c r="AA1062" s="253" t="s">
        <v>4179</v>
      </c>
      <c r="AB1062" s="265">
        <f t="shared" si="215"/>
        <v>0</v>
      </c>
      <c r="AC1062" s="254" t="s">
        <v>4194</v>
      </c>
      <c r="AD1062" s="254" t="s">
        <v>4181</v>
      </c>
      <c r="AE1062" s="254">
        <f t="shared" si="216"/>
        <v>0</v>
      </c>
      <c r="AF1062" s="254" t="s">
        <v>4182</v>
      </c>
      <c r="AG1062" s="254" t="s">
        <v>4183</v>
      </c>
      <c r="AH1062" s="74" t="str">
        <f t="shared" si="217"/>
        <v>名称：&lt;br&gt;住所：&lt;br&gt;施設分類：&lt;br&gt;TEL：&lt;br&gt;：&lt;br&gt;：&lt;br&gt;：&lt;br&gt;</v>
      </c>
      <c r="AI1062" s="255" t="s">
        <v>4184</v>
      </c>
      <c r="AJ1062" s="253" t="str">
        <f t="shared" si="209"/>
        <v>FFFFFFFF</v>
      </c>
      <c r="AK1062" s="253" t="s">
        <v>4185</v>
      </c>
      <c r="AL1062" s="265">
        <f t="shared" si="210"/>
        <v>1</v>
      </c>
      <c r="AM1062" s="253" t="s">
        <v>4186</v>
      </c>
      <c r="AN1062" s="253" t="s">
        <v>4187</v>
      </c>
      <c r="AO1062" s="254">
        <f t="shared" si="213"/>
        <v>0</v>
      </c>
      <c r="AP1062" s="253" t="s">
        <v>4188</v>
      </c>
      <c r="AQ1062" s="74">
        <f t="shared" si="218"/>
        <v>0</v>
      </c>
      <c r="AR1062" s="254" t="s">
        <v>4189</v>
      </c>
      <c r="AS1062" s="254" t="s">
        <v>4190</v>
      </c>
      <c r="AT1062" s="265">
        <f t="shared" si="219"/>
        <v>0</v>
      </c>
      <c r="AU1062" s="254" t="s">
        <v>4191</v>
      </c>
      <c r="AV1062" s="265">
        <f t="shared" si="220"/>
        <v>0</v>
      </c>
      <c r="AW1062" s="254" t="s">
        <v>4192</v>
      </c>
      <c r="AX1062" s="254" t="s">
        <v>4193</v>
      </c>
      <c r="AY1062" s="244" t="str">
        <f t="shared" si="214"/>
        <v/>
      </c>
    </row>
    <row r="1063" spans="1:51">
      <c r="A1063" s="198">
        <v>1058</v>
      </c>
      <c r="B1063" s="211"/>
      <c r="C1063" s="4" t="str">
        <f t="shared" si="211"/>
        <v>名称：&lt;br&gt;住所：&lt;br&gt;施設分類：&lt;br&gt;TEL：&lt;br&gt;：&lt;br&gt;：&lt;br&gt;：&lt;br&gt;</v>
      </c>
      <c r="D1063" s="211"/>
      <c r="E1063" s="245"/>
      <c r="F1063" s="202"/>
      <c r="G1063" s="202"/>
      <c r="H1063" s="202"/>
      <c r="I1063" s="245"/>
      <c r="J1063" s="245"/>
      <c r="K1063" s="240"/>
      <c r="L1063" s="240"/>
      <c r="M1063" s="240"/>
      <c r="N1063" s="240"/>
      <c r="O1063" s="4"/>
      <c r="P1063" s="246">
        <v>1</v>
      </c>
      <c r="Q1063" s="246"/>
      <c r="R1063" s="246" t="str">
        <f t="shared" si="208"/>
        <v>FFFFFFFF</v>
      </c>
      <c r="S1063" s="202">
        <v>100</v>
      </c>
      <c r="T1063" s="202">
        <v>100</v>
      </c>
      <c r="U1063" s="202">
        <v>100</v>
      </c>
      <c r="V1063" s="202">
        <v>100</v>
      </c>
      <c r="X1063" s="242"/>
      <c r="Z1063" s="239">
        <f t="shared" si="212"/>
        <v>1</v>
      </c>
      <c r="AA1063" s="253" t="s">
        <v>4179</v>
      </c>
      <c r="AB1063" s="265">
        <f t="shared" si="215"/>
        <v>0</v>
      </c>
      <c r="AC1063" s="254" t="s">
        <v>4194</v>
      </c>
      <c r="AD1063" s="254" t="s">
        <v>4181</v>
      </c>
      <c r="AE1063" s="254">
        <f t="shared" si="216"/>
        <v>0</v>
      </c>
      <c r="AF1063" s="254" t="s">
        <v>4182</v>
      </c>
      <c r="AG1063" s="254" t="s">
        <v>4183</v>
      </c>
      <c r="AH1063" s="74" t="str">
        <f t="shared" si="217"/>
        <v>名称：&lt;br&gt;住所：&lt;br&gt;施設分類：&lt;br&gt;TEL：&lt;br&gt;：&lt;br&gt;：&lt;br&gt;：&lt;br&gt;</v>
      </c>
      <c r="AI1063" s="255" t="s">
        <v>4184</v>
      </c>
      <c r="AJ1063" s="253" t="str">
        <f t="shared" si="209"/>
        <v>FFFFFFFF</v>
      </c>
      <c r="AK1063" s="253" t="s">
        <v>4185</v>
      </c>
      <c r="AL1063" s="265">
        <f t="shared" si="210"/>
        <v>1</v>
      </c>
      <c r="AM1063" s="253" t="s">
        <v>4186</v>
      </c>
      <c r="AN1063" s="253" t="s">
        <v>4187</v>
      </c>
      <c r="AO1063" s="254">
        <f t="shared" si="213"/>
        <v>0</v>
      </c>
      <c r="AP1063" s="253" t="s">
        <v>4188</v>
      </c>
      <c r="AQ1063" s="74">
        <f t="shared" si="218"/>
        <v>0</v>
      </c>
      <c r="AR1063" s="254" t="s">
        <v>4189</v>
      </c>
      <c r="AS1063" s="254" t="s">
        <v>4190</v>
      </c>
      <c r="AT1063" s="265">
        <f t="shared" si="219"/>
        <v>0</v>
      </c>
      <c r="AU1063" s="254" t="s">
        <v>4191</v>
      </c>
      <c r="AV1063" s="265">
        <f t="shared" si="220"/>
        <v>0</v>
      </c>
      <c r="AW1063" s="254" t="s">
        <v>4192</v>
      </c>
      <c r="AX1063" s="254" t="s">
        <v>4193</v>
      </c>
      <c r="AY1063" s="244" t="str">
        <f t="shared" si="214"/>
        <v/>
      </c>
    </row>
    <row r="1064" spans="1:51">
      <c r="A1064" s="198">
        <v>1059</v>
      </c>
      <c r="B1064" s="211"/>
      <c r="C1064" s="4" t="str">
        <f t="shared" si="211"/>
        <v>名称：&lt;br&gt;住所：&lt;br&gt;施設分類：&lt;br&gt;TEL：&lt;br&gt;：&lt;br&gt;：&lt;br&gt;：&lt;br&gt;</v>
      </c>
      <c r="D1064" s="211"/>
      <c r="E1064" s="245"/>
      <c r="F1064" s="202"/>
      <c r="G1064" s="202"/>
      <c r="H1064" s="202"/>
      <c r="I1064" s="245"/>
      <c r="J1064" s="245"/>
      <c r="K1064" s="240"/>
      <c r="L1064" s="240"/>
      <c r="M1064" s="240"/>
      <c r="N1064" s="240"/>
      <c r="O1064" s="4"/>
      <c r="P1064" s="246">
        <v>1</v>
      </c>
      <c r="Q1064" s="246"/>
      <c r="R1064" s="246" t="str">
        <f t="shared" si="208"/>
        <v>FFFFFFFF</v>
      </c>
      <c r="S1064" s="202">
        <v>100</v>
      </c>
      <c r="T1064" s="202">
        <v>100</v>
      </c>
      <c r="U1064" s="202">
        <v>100</v>
      </c>
      <c r="V1064" s="202">
        <v>100</v>
      </c>
      <c r="X1064" s="242"/>
      <c r="Z1064" s="239">
        <f t="shared" si="212"/>
        <v>1</v>
      </c>
      <c r="AA1064" s="253" t="s">
        <v>4179</v>
      </c>
      <c r="AB1064" s="265">
        <f t="shared" si="215"/>
        <v>0</v>
      </c>
      <c r="AC1064" s="254" t="s">
        <v>4194</v>
      </c>
      <c r="AD1064" s="254" t="s">
        <v>4181</v>
      </c>
      <c r="AE1064" s="254">
        <f t="shared" si="216"/>
        <v>0</v>
      </c>
      <c r="AF1064" s="254" t="s">
        <v>4182</v>
      </c>
      <c r="AG1064" s="254" t="s">
        <v>4183</v>
      </c>
      <c r="AH1064" s="74" t="str">
        <f t="shared" si="217"/>
        <v>名称：&lt;br&gt;住所：&lt;br&gt;施設分類：&lt;br&gt;TEL：&lt;br&gt;：&lt;br&gt;：&lt;br&gt;：&lt;br&gt;</v>
      </c>
      <c r="AI1064" s="255" t="s">
        <v>4184</v>
      </c>
      <c r="AJ1064" s="253" t="str">
        <f t="shared" si="209"/>
        <v>FFFFFFFF</v>
      </c>
      <c r="AK1064" s="253" t="s">
        <v>4185</v>
      </c>
      <c r="AL1064" s="265">
        <f t="shared" si="210"/>
        <v>1</v>
      </c>
      <c r="AM1064" s="253" t="s">
        <v>4186</v>
      </c>
      <c r="AN1064" s="253" t="s">
        <v>4187</v>
      </c>
      <c r="AO1064" s="254">
        <f t="shared" si="213"/>
        <v>0</v>
      </c>
      <c r="AP1064" s="253" t="s">
        <v>4188</v>
      </c>
      <c r="AQ1064" s="74">
        <f t="shared" si="218"/>
        <v>0</v>
      </c>
      <c r="AR1064" s="254" t="s">
        <v>4189</v>
      </c>
      <c r="AS1064" s="254" t="s">
        <v>4190</v>
      </c>
      <c r="AT1064" s="265">
        <f t="shared" si="219"/>
        <v>0</v>
      </c>
      <c r="AU1064" s="254" t="s">
        <v>4191</v>
      </c>
      <c r="AV1064" s="265">
        <f t="shared" si="220"/>
        <v>0</v>
      </c>
      <c r="AW1064" s="254" t="s">
        <v>4192</v>
      </c>
      <c r="AX1064" s="254" t="s">
        <v>4193</v>
      </c>
      <c r="AY1064" s="244" t="str">
        <f t="shared" si="214"/>
        <v/>
      </c>
    </row>
    <row r="1065" spans="1:51">
      <c r="A1065" s="198">
        <v>1060</v>
      </c>
      <c r="B1065" s="211"/>
      <c r="C1065" s="4" t="str">
        <f t="shared" si="211"/>
        <v>名称：&lt;br&gt;住所：&lt;br&gt;施設分類：&lt;br&gt;TEL：&lt;br&gt;：&lt;br&gt;：&lt;br&gt;：&lt;br&gt;</v>
      </c>
      <c r="D1065" s="211"/>
      <c r="E1065" s="202"/>
      <c r="F1065" s="202"/>
      <c r="G1065" s="202"/>
      <c r="H1065" s="202"/>
      <c r="I1065" s="202"/>
      <c r="J1065" s="202"/>
      <c r="K1065" s="240"/>
      <c r="L1065" s="240"/>
      <c r="M1065" s="240"/>
      <c r="N1065" s="240"/>
      <c r="O1065" s="4"/>
      <c r="P1065" s="246">
        <v>1</v>
      </c>
      <c r="Q1065" s="246"/>
      <c r="R1065" s="246" t="str">
        <f t="shared" si="208"/>
        <v>FFFFFFFF</v>
      </c>
      <c r="S1065" s="202">
        <v>100</v>
      </c>
      <c r="T1065" s="202">
        <v>100</v>
      </c>
      <c r="U1065" s="202">
        <v>100</v>
      </c>
      <c r="V1065" s="202">
        <v>100</v>
      </c>
      <c r="X1065" s="242"/>
      <c r="Z1065" s="239">
        <f t="shared" si="212"/>
        <v>1</v>
      </c>
      <c r="AA1065" s="253" t="s">
        <v>4179</v>
      </c>
      <c r="AB1065" s="265">
        <f t="shared" si="215"/>
        <v>0</v>
      </c>
      <c r="AC1065" s="254" t="s">
        <v>4194</v>
      </c>
      <c r="AD1065" s="254" t="s">
        <v>4181</v>
      </c>
      <c r="AE1065" s="254">
        <f t="shared" si="216"/>
        <v>0</v>
      </c>
      <c r="AF1065" s="254" t="s">
        <v>4182</v>
      </c>
      <c r="AG1065" s="254" t="s">
        <v>4183</v>
      </c>
      <c r="AH1065" s="74" t="str">
        <f t="shared" si="217"/>
        <v>名称：&lt;br&gt;住所：&lt;br&gt;施設分類：&lt;br&gt;TEL：&lt;br&gt;：&lt;br&gt;：&lt;br&gt;：&lt;br&gt;</v>
      </c>
      <c r="AI1065" s="255" t="s">
        <v>4184</v>
      </c>
      <c r="AJ1065" s="253" t="str">
        <f t="shared" si="209"/>
        <v>FFFFFFFF</v>
      </c>
      <c r="AK1065" s="253" t="s">
        <v>4185</v>
      </c>
      <c r="AL1065" s="265">
        <f t="shared" si="210"/>
        <v>1</v>
      </c>
      <c r="AM1065" s="253" t="s">
        <v>4186</v>
      </c>
      <c r="AN1065" s="253" t="s">
        <v>4187</v>
      </c>
      <c r="AO1065" s="254">
        <f t="shared" si="213"/>
        <v>0</v>
      </c>
      <c r="AP1065" s="253" t="s">
        <v>4188</v>
      </c>
      <c r="AQ1065" s="74">
        <f t="shared" si="218"/>
        <v>0</v>
      </c>
      <c r="AR1065" s="254" t="s">
        <v>4189</v>
      </c>
      <c r="AS1065" s="254" t="s">
        <v>4190</v>
      </c>
      <c r="AT1065" s="265">
        <f t="shared" si="219"/>
        <v>0</v>
      </c>
      <c r="AU1065" s="254" t="s">
        <v>4191</v>
      </c>
      <c r="AV1065" s="265">
        <f t="shared" si="220"/>
        <v>0</v>
      </c>
      <c r="AW1065" s="254" t="s">
        <v>4192</v>
      </c>
      <c r="AX1065" s="254" t="s">
        <v>4193</v>
      </c>
      <c r="AY1065" s="244" t="str">
        <f t="shared" si="214"/>
        <v/>
      </c>
    </row>
    <row r="1066" spans="1:51">
      <c r="A1066" s="198">
        <v>1061</v>
      </c>
      <c r="B1066" s="211"/>
      <c r="C1066" s="4" t="str">
        <f t="shared" si="211"/>
        <v>名称：&lt;br&gt;住所：&lt;br&gt;施設分類：&lt;br&gt;TEL：&lt;br&gt;：&lt;br&gt;：&lt;br&gt;：&lt;br&gt;</v>
      </c>
      <c r="D1066" s="211"/>
      <c r="E1066" s="202"/>
      <c r="F1066" s="202"/>
      <c r="G1066" s="202"/>
      <c r="H1066" s="202"/>
      <c r="I1066" s="202"/>
      <c r="J1066" s="202"/>
      <c r="K1066" s="240"/>
      <c r="L1066" s="240"/>
      <c r="M1066" s="240"/>
      <c r="N1066" s="240"/>
      <c r="O1066" s="4"/>
      <c r="P1066" s="246">
        <v>1</v>
      </c>
      <c r="Q1066" s="246"/>
      <c r="R1066" s="246" t="str">
        <f t="shared" si="208"/>
        <v>FFFFFFFF</v>
      </c>
      <c r="S1066" s="202">
        <v>100</v>
      </c>
      <c r="T1066" s="202">
        <v>100</v>
      </c>
      <c r="U1066" s="202">
        <v>100</v>
      </c>
      <c r="V1066" s="202">
        <v>100</v>
      </c>
      <c r="X1066" s="242"/>
      <c r="Z1066" s="239">
        <f t="shared" si="212"/>
        <v>1</v>
      </c>
      <c r="AA1066" s="253" t="s">
        <v>4179</v>
      </c>
      <c r="AB1066" s="265">
        <f t="shared" si="215"/>
        <v>0</v>
      </c>
      <c r="AC1066" s="254" t="s">
        <v>4194</v>
      </c>
      <c r="AD1066" s="254" t="s">
        <v>4181</v>
      </c>
      <c r="AE1066" s="254">
        <f t="shared" si="216"/>
        <v>0</v>
      </c>
      <c r="AF1066" s="254" t="s">
        <v>4182</v>
      </c>
      <c r="AG1066" s="254" t="s">
        <v>4183</v>
      </c>
      <c r="AH1066" s="74" t="str">
        <f t="shared" si="217"/>
        <v>名称：&lt;br&gt;住所：&lt;br&gt;施設分類：&lt;br&gt;TEL：&lt;br&gt;：&lt;br&gt;：&lt;br&gt;：&lt;br&gt;</v>
      </c>
      <c r="AI1066" s="255" t="s">
        <v>4184</v>
      </c>
      <c r="AJ1066" s="253" t="str">
        <f t="shared" si="209"/>
        <v>FFFFFFFF</v>
      </c>
      <c r="AK1066" s="253" t="s">
        <v>4185</v>
      </c>
      <c r="AL1066" s="265">
        <f t="shared" si="210"/>
        <v>1</v>
      </c>
      <c r="AM1066" s="253" t="s">
        <v>4186</v>
      </c>
      <c r="AN1066" s="253" t="s">
        <v>4187</v>
      </c>
      <c r="AO1066" s="254">
        <f t="shared" si="213"/>
        <v>0</v>
      </c>
      <c r="AP1066" s="253" t="s">
        <v>4188</v>
      </c>
      <c r="AQ1066" s="74">
        <f t="shared" si="218"/>
        <v>0</v>
      </c>
      <c r="AR1066" s="254" t="s">
        <v>4189</v>
      </c>
      <c r="AS1066" s="254" t="s">
        <v>4190</v>
      </c>
      <c r="AT1066" s="265">
        <f t="shared" si="219"/>
        <v>0</v>
      </c>
      <c r="AU1066" s="254" t="s">
        <v>4191</v>
      </c>
      <c r="AV1066" s="265">
        <f t="shared" si="220"/>
        <v>0</v>
      </c>
      <c r="AW1066" s="254" t="s">
        <v>4192</v>
      </c>
      <c r="AX1066" s="254" t="s">
        <v>4193</v>
      </c>
      <c r="AY1066" s="244" t="str">
        <f t="shared" si="214"/>
        <v/>
      </c>
    </row>
    <row r="1067" spans="1:51">
      <c r="A1067" s="198">
        <v>1062</v>
      </c>
      <c r="B1067" s="211"/>
      <c r="C1067" s="4" t="str">
        <f t="shared" si="211"/>
        <v>名称：&lt;br&gt;住所：&lt;br&gt;施設分類：&lt;br&gt;TEL：&lt;br&gt;：&lt;br&gt;：&lt;br&gt;：&lt;br&gt;</v>
      </c>
      <c r="D1067" s="211"/>
      <c r="E1067" s="202"/>
      <c r="F1067" s="202"/>
      <c r="G1067" s="202"/>
      <c r="H1067" s="202"/>
      <c r="I1067" s="202"/>
      <c r="J1067" s="202"/>
      <c r="K1067" s="240"/>
      <c r="L1067" s="240"/>
      <c r="M1067" s="240"/>
      <c r="N1067" s="240"/>
      <c r="O1067" s="4"/>
      <c r="P1067" s="246">
        <v>1</v>
      </c>
      <c r="Q1067" s="246"/>
      <c r="R1067" s="246" t="str">
        <f t="shared" si="208"/>
        <v>FFFFFFFF</v>
      </c>
      <c r="S1067" s="202">
        <v>100</v>
      </c>
      <c r="T1067" s="202">
        <v>100</v>
      </c>
      <c r="U1067" s="202">
        <v>100</v>
      </c>
      <c r="V1067" s="202">
        <v>100</v>
      </c>
      <c r="X1067" s="242"/>
      <c r="Z1067" s="239">
        <f t="shared" si="212"/>
        <v>1</v>
      </c>
      <c r="AA1067" s="253" t="s">
        <v>4179</v>
      </c>
      <c r="AB1067" s="265">
        <f t="shared" si="215"/>
        <v>0</v>
      </c>
      <c r="AC1067" s="254" t="s">
        <v>4194</v>
      </c>
      <c r="AD1067" s="254" t="s">
        <v>4181</v>
      </c>
      <c r="AE1067" s="254">
        <f t="shared" si="216"/>
        <v>0</v>
      </c>
      <c r="AF1067" s="254" t="s">
        <v>4182</v>
      </c>
      <c r="AG1067" s="254" t="s">
        <v>4183</v>
      </c>
      <c r="AH1067" s="74" t="str">
        <f t="shared" si="217"/>
        <v>名称：&lt;br&gt;住所：&lt;br&gt;施設分類：&lt;br&gt;TEL：&lt;br&gt;：&lt;br&gt;：&lt;br&gt;：&lt;br&gt;</v>
      </c>
      <c r="AI1067" s="255" t="s">
        <v>4184</v>
      </c>
      <c r="AJ1067" s="253" t="str">
        <f t="shared" si="209"/>
        <v>FFFFFFFF</v>
      </c>
      <c r="AK1067" s="253" t="s">
        <v>4185</v>
      </c>
      <c r="AL1067" s="265">
        <f t="shared" si="210"/>
        <v>1</v>
      </c>
      <c r="AM1067" s="253" t="s">
        <v>4186</v>
      </c>
      <c r="AN1067" s="253" t="s">
        <v>4187</v>
      </c>
      <c r="AO1067" s="254">
        <f t="shared" si="213"/>
        <v>0</v>
      </c>
      <c r="AP1067" s="253" t="s">
        <v>4188</v>
      </c>
      <c r="AQ1067" s="74">
        <f t="shared" si="218"/>
        <v>0</v>
      </c>
      <c r="AR1067" s="254" t="s">
        <v>4189</v>
      </c>
      <c r="AS1067" s="254" t="s">
        <v>4190</v>
      </c>
      <c r="AT1067" s="265">
        <f t="shared" si="219"/>
        <v>0</v>
      </c>
      <c r="AU1067" s="254" t="s">
        <v>4191</v>
      </c>
      <c r="AV1067" s="265">
        <f t="shared" si="220"/>
        <v>0</v>
      </c>
      <c r="AW1067" s="254" t="s">
        <v>4192</v>
      </c>
      <c r="AX1067" s="254" t="s">
        <v>4193</v>
      </c>
      <c r="AY1067" s="244" t="str">
        <f t="shared" si="214"/>
        <v/>
      </c>
    </row>
    <row r="1068" spans="1:51">
      <c r="A1068" s="198">
        <v>1063</v>
      </c>
      <c r="B1068" s="211"/>
      <c r="C1068" s="4" t="str">
        <f t="shared" si="211"/>
        <v>名称：&lt;br&gt;住所：&lt;br&gt;施設分類：&lt;br&gt;TEL：&lt;br&gt;：&lt;br&gt;：&lt;br&gt;：&lt;br&gt;</v>
      </c>
      <c r="D1068" s="211"/>
      <c r="E1068" s="202"/>
      <c r="F1068" s="202"/>
      <c r="G1068" s="202"/>
      <c r="H1068" s="202"/>
      <c r="I1068" s="202"/>
      <c r="J1068" s="202"/>
      <c r="K1068" s="240"/>
      <c r="L1068" s="240"/>
      <c r="M1068" s="240"/>
      <c r="N1068" s="240"/>
      <c r="O1068" s="4"/>
      <c r="P1068" s="246">
        <v>1</v>
      </c>
      <c r="Q1068" s="246"/>
      <c r="R1068" s="246" t="str">
        <f t="shared" si="208"/>
        <v>FFFFFFFF</v>
      </c>
      <c r="S1068" s="202">
        <v>100</v>
      </c>
      <c r="T1068" s="202">
        <v>100</v>
      </c>
      <c r="U1068" s="202">
        <v>100</v>
      </c>
      <c r="V1068" s="202">
        <v>100</v>
      </c>
      <c r="X1068" s="242"/>
      <c r="Z1068" s="239">
        <f t="shared" si="212"/>
        <v>1</v>
      </c>
      <c r="AA1068" s="253" t="s">
        <v>4179</v>
      </c>
      <c r="AB1068" s="265">
        <f t="shared" si="215"/>
        <v>0</v>
      </c>
      <c r="AC1068" s="254" t="s">
        <v>4194</v>
      </c>
      <c r="AD1068" s="254" t="s">
        <v>4181</v>
      </c>
      <c r="AE1068" s="254">
        <f t="shared" si="216"/>
        <v>0</v>
      </c>
      <c r="AF1068" s="254" t="s">
        <v>4182</v>
      </c>
      <c r="AG1068" s="254" t="s">
        <v>4183</v>
      </c>
      <c r="AH1068" s="74" t="str">
        <f t="shared" si="217"/>
        <v>名称：&lt;br&gt;住所：&lt;br&gt;施設分類：&lt;br&gt;TEL：&lt;br&gt;：&lt;br&gt;：&lt;br&gt;：&lt;br&gt;</v>
      </c>
      <c r="AI1068" s="255" t="s">
        <v>4184</v>
      </c>
      <c r="AJ1068" s="253" t="str">
        <f t="shared" si="209"/>
        <v>FFFFFFFF</v>
      </c>
      <c r="AK1068" s="253" t="s">
        <v>4185</v>
      </c>
      <c r="AL1068" s="265">
        <f t="shared" si="210"/>
        <v>1</v>
      </c>
      <c r="AM1068" s="253" t="s">
        <v>4186</v>
      </c>
      <c r="AN1068" s="253" t="s">
        <v>4187</v>
      </c>
      <c r="AO1068" s="254">
        <f t="shared" si="213"/>
        <v>0</v>
      </c>
      <c r="AP1068" s="253" t="s">
        <v>4188</v>
      </c>
      <c r="AQ1068" s="74">
        <f t="shared" si="218"/>
        <v>0</v>
      </c>
      <c r="AR1068" s="254" t="s">
        <v>4189</v>
      </c>
      <c r="AS1068" s="254" t="s">
        <v>4190</v>
      </c>
      <c r="AT1068" s="265">
        <f t="shared" si="219"/>
        <v>0</v>
      </c>
      <c r="AU1068" s="254" t="s">
        <v>4191</v>
      </c>
      <c r="AV1068" s="265">
        <f t="shared" si="220"/>
        <v>0</v>
      </c>
      <c r="AW1068" s="254" t="s">
        <v>4192</v>
      </c>
      <c r="AX1068" s="254" t="s">
        <v>4193</v>
      </c>
      <c r="AY1068" s="244" t="str">
        <f t="shared" si="214"/>
        <v/>
      </c>
    </row>
    <row r="1069" spans="1:51">
      <c r="A1069" s="198">
        <v>1064</v>
      </c>
      <c r="B1069" s="211"/>
      <c r="C1069" s="4" t="str">
        <f t="shared" si="211"/>
        <v>名称：&lt;br&gt;住所：&lt;br&gt;施設分類：&lt;br&gt;TEL：&lt;br&gt;：&lt;br&gt;：&lt;br&gt;：&lt;br&gt;</v>
      </c>
      <c r="D1069" s="211"/>
      <c r="E1069" s="245"/>
      <c r="F1069" s="202"/>
      <c r="G1069" s="202"/>
      <c r="H1069" s="202"/>
      <c r="I1069" s="245"/>
      <c r="J1069" s="245"/>
      <c r="K1069" s="240"/>
      <c r="L1069" s="240"/>
      <c r="M1069" s="240"/>
      <c r="N1069" s="240"/>
      <c r="O1069" s="4"/>
      <c r="P1069" s="246">
        <v>1</v>
      </c>
      <c r="Q1069" s="246"/>
      <c r="R1069" s="246" t="str">
        <f t="shared" si="208"/>
        <v>FFFFFFFF</v>
      </c>
      <c r="S1069" s="202">
        <v>100</v>
      </c>
      <c r="T1069" s="202">
        <v>100</v>
      </c>
      <c r="U1069" s="202">
        <v>100</v>
      </c>
      <c r="V1069" s="202">
        <v>100</v>
      </c>
      <c r="X1069" s="242"/>
      <c r="Z1069" s="239">
        <f t="shared" si="212"/>
        <v>1</v>
      </c>
      <c r="AA1069" s="253" t="s">
        <v>4179</v>
      </c>
      <c r="AB1069" s="265">
        <f t="shared" si="215"/>
        <v>0</v>
      </c>
      <c r="AC1069" s="254" t="s">
        <v>4194</v>
      </c>
      <c r="AD1069" s="254" t="s">
        <v>4181</v>
      </c>
      <c r="AE1069" s="254">
        <f t="shared" si="216"/>
        <v>0</v>
      </c>
      <c r="AF1069" s="254" t="s">
        <v>4182</v>
      </c>
      <c r="AG1069" s="254" t="s">
        <v>4183</v>
      </c>
      <c r="AH1069" s="74" t="str">
        <f t="shared" si="217"/>
        <v>名称：&lt;br&gt;住所：&lt;br&gt;施設分類：&lt;br&gt;TEL：&lt;br&gt;：&lt;br&gt;：&lt;br&gt;：&lt;br&gt;</v>
      </c>
      <c r="AI1069" s="255" t="s">
        <v>4184</v>
      </c>
      <c r="AJ1069" s="253" t="str">
        <f t="shared" si="209"/>
        <v>FFFFFFFF</v>
      </c>
      <c r="AK1069" s="253" t="s">
        <v>4185</v>
      </c>
      <c r="AL1069" s="265">
        <f t="shared" si="210"/>
        <v>1</v>
      </c>
      <c r="AM1069" s="253" t="s">
        <v>4186</v>
      </c>
      <c r="AN1069" s="253" t="s">
        <v>4187</v>
      </c>
      <c r="AO1069" s="254">
        <f t="shared" si="213"/>
        <v>0</v>
      </c>
      <c r="AP1069" s="253" t="s">
        <v>4188</v>
      </c>
      <c r="AQ1069" s="74">
        <f t="shared" si="218"/>
        <v>0</v>
      </c>
      <c r="AR1069" s="254" t="s">
        <v>4189</v>
      </c>
      <c r="AS1069" s="254" t="s">
        <v>4190</v>
      </c>
      <c r="AT1069" s="265">
        <f t="shared" si="219"/>
        <v>0</v>
      </c>
      <c r="AU1069" s="254" t="s">
        <v>4191</v>
      </c>
      <c r="AV1069" s="265">
        <f t="shared" si="220"/>
        <v>0</v>
      </c>
      <c r="AW1069" s="254" t="s">
        <v>4192</v>
      </c>
      <c r="AX1069" s="254" t="s">
        <v>4193</v>
      </c>
      <c r="AY1069" s="244" t="str">
        <f t="shared" si="214"/>
        <v/>
      </c>
    </row>
    <row r="1070" spans="1:51">
      <c r="A1070" s="198">
        <v>1065</v>
      </c>
      <c r="B1070" s="211"/>
      <c r="C1070" s="4" t="str">
        <f t="shared" si="211"/>
        <v>名称：&lt;br&gt;住所：&lt;br&gt;施設分類：&lt;br&gt;TEL：&lt;br&gt;：&lt;br&gt;：&lt;br&gt;：&lt;br&gt;</v>
      </c>
      <c r="D1070" s="211"/>
      <c r="E1070" s="245"/>
      <c r="F1070" s="202"/>
      <c r="G1070" s="202"/>
      <c r="H1070" s="202"/>
      <c r="I1070" s="245"/>
      <c r="J1070" s="245"/>
      <c r="K1070" s="240"/>
      <c r="L1070" s="240"/>
      <c r="M1070" s="240"/>
      <c r="N1070" s="240"/>
      <c r="O1070" s="4"/>
      <c r="P1070" s="246">
        <v>1</v>
      </c>
      <c r="Q1070" s="246"/>
      <c r="R1070" s="246" t="str">
        <f t="shared" si="208"/>
        <v>FFFFFFFF</v>
      </c>
      <c r="S1070" s="202">
        <v>100</v>
      </c>
      <c r="T1070" s="202">
        <v>100</v>
      </c>
      <c r="U1070" s="202">
        <v>100</v>
      </c>
      <c r="V1070" s="202">
        <v>100</v>
      </c>
      <c r="X1070" s="242"/>
      <c r="Z1070" s="239">
        <f t="shared" si="212"/>
        <v>1</v>
      </c>
      <c r="AA1070" s="253" t="s">
        <v>4179</v>
      </c>
      <c r="AB1070" s="265">
        <f t="shared" si="215"/>
        <v>0</v>
      </c>
      <c r="AC1070" s="254" t="s">
        <v>4194</v>
      </c>
      <c r="AD1070" s="254" t="s">
        <v>4181</v>
      </c>
      <c r="AE1070" s="254">
        <f t="shared" si="216"/>
        <v>0</v>
      </c>
      <c r="AF1070" s="254" t="s">
        <v>4182</v>
      </c>
      <c r="AG1070" s="254" t="s">
        <v>4183</v>
      </c>
      <c r="AH1070" s="74" t="str">
        <f t="shared" si="217"/>
        <v>名称：&lt;br&gt;住所：&lt;br&gt;施設分類：&lt;br&gt;TEL：&lt;br&gt;：&lt;br&gt;：&lt;br&gt;：&lt;br&gt;</v>
      </c>
      <c r="AI1070" s="255" t="s">
        <v>4184</v>
      </c>
      <c r="AJ1070" s="253" t="str">
        <f t="shared" si="209"/>
        <v>FFFFFFFF</v>
      </c>
      <c r="AK1070" s="253" t="s">
        <v>4185</v>
      </c>
      <c r="AL1070" s="265">
        <f t="shared" si="210"/>
        <v>1</v>
      </c>
      <c r="AM1070" s="253" t="s">
        <v>4186</v>
      </c>
      <c r="AN1070" s="253" t="s">
        <v>4187</v>
      </c>
      <c r="AO1070" s="254">
        <f t="shared" si="213"/>
        <v>0</v>
      </c>
      <c r="AP1070" s="253" t="s">
        <v>4188</v>
      </c>
      <c r="AQ1070" s="74">
        <f t="shared" si="218"/>
        <v>0</v>
      </c>
      <c r="AR1070" s="254" t="s">
        <v>4189</v>
      </c>
      <c r="AS1070" s="254" t="s">
        <v>4190</v>
      </c>
      <c r="AT1070" s="265">
        <f t="shared" si="219"/>
        <v>0</v>
      </c>
      <c r="AU1070" s="254" t="s">
        <v>4191</v>
      </c>
      <c r="AV1070" s="265">
        <f t="shared" si="220"/>
        <v>0</v>
      </c>
      <c r="AW1070" s="254" t="s">
        <v>4192</v>
      </c>
      <c r="AX1070" s="254" t="s">
        <v>4193</v>
      </c>
      <c r="AY1070" s="244" t="str">
        <f t="shared" si="214"/>
        <v/>
      </c>
    </row>
    <row r="1071" spans="1:51">
      <c r="A1071" s="198">
        <v>1066</v>
      </c>
      <c r="B1071" s="211"/>
      <c r="C1071" s="4" t="str">
        <f t="shared" si="211"/>
        <v>名称：&lt;br&gt;住所：&lt;br&gt;施設分類：&lt;br&gt;TEL：&lt;br&gt;：&lt;br&gt;：&lt;br&gt;：&lt;br&gt;</v>
      </c>
      <c r="D1071" s="211"/>
      <c r="E1071" s="202"/>
      <c r="F1071" s="202"/>
      <c r="G1071" s="202"/>
      <c r="H1071" s="202"/>
      <c r="I1071" s="202"/>
      <c r="J1071" s="202"/>
      <c r="K1071" s="240"/>
      <c r="L1071" s="240"/>
      <c r="M1071" s="240"/>
      <c r="N1071" s="240"/>
      <c r="O1071" s="4"/>
      <c r="P1071" s="246">
        <v>1</v>
      </c>
      <c r="Q1071" s="246"/>
      <c r="R1071" s="246" t="str">
        <f t="shared" si="208"/>
        <v>FFFFFFFF</v>
      </c>
      <c r="S1071" s="202">
        <v>100</v>
      </c>
      <c r="T1071" s="202">
        <v>100</v>
      </c>
      <c r="U1071" s="202">
        <v>100</v>
      </c>
      <c r="V1071" s="202">
        <v>100</v>
      </c>
      <c r="X1071" s="242"/>
      <c r="Z1071" s="239">
        <f t="shared" si="212"/>
        <v>1</v>
      </c>
      <c r="AA1071" s="253" t="s">
        <v>4179</v>
      </c>
      <c r="AB1071" s="265">
        <f t="shared" si="215"/>
        <v>0</v>
      </c>
      <c r="AC1071" s="254" t="s">
        <v>4194</v>
      </c>
      <c r="AD1071" s="254" t="s">
        <v>4181</v>
      </c>
      <c r="AE1071" s="254">
        <f t="shared" si="216"/>
        <v>0</v>
      </c>
      <c r="AF1071" s="254" t="s">
        <v>4182</v>
      </c>
      <c r="AG1071" s="254" t="s">
        <v>4183</v>
      </c>
      <c r="AH1071" s="74" t="str">
        <f t="shared" si="217"/>
        <v>名称：&lt;br&gt;住所：&lt;br&gt;施設分類：&lt;br&gt;TEL：&lt;br&gt;：&lt;br&gt;：&lt;br&gt;：&lt;br&gt;</v>
      </c>
      <c r="AI1071" s="255" t="s">
        <v>4184</v>
      </c>
      <c r="AJ1071" s="253" t="str">
        <f t="shared" si="209"/>
        <v>FFFFFFFF</v>
      </c>
      <c r="AK1071" s="253" t="s">
        <v>4185</v>
      </c>
      <c r="AL1071" s="265">
        <f t="shared" si="210"/>
        <v>1</v>
      </c>
      <c r="AM1071" s="253" t="s">
        <v>4186</v>
      </c>
      <c r="AN1071" s="253" t="s">
        <v>4187</v>
      </c>
      <c r="AO1071" s="254">
        <f t="shared" si="213"/>
        <v>0</v>
      </c>
      <c r="AP1071" s="253" t="s">
        <v>4188</v>
      </c>
      <c r="AQ1071" s="74">
        <f t="shared" si="218"/>
        <v>0</v>
      </c>
      <c r="AR1071" s="254" t="s">
        <v>4189</v>
      </c>
      <c r="AS1071" s="254" t="s">
        <v>4190</v>
      </c>
      <c r="AT1071" s="265">
        <f t="shared" si="219"/>
        <v>0</v>
      </c>
      <c r="AU1071" s="254" t="s">
        <v>4191</v>
      </c>
      <c r="AV1071" s="265">
        <f t="shared" si="220"/>
        <v>0</v>
      </c>
      <c r="AW1071" s="254" t="s">
        <v>4192</v>
      </c>
      <c r="AX1071" s="254" t="s">
        <v>4193</v>
      </c>
      <c r="AY1071" s="244" t="str">
        <f t="shared" si="214"/>
        <v/>
      </c>
    </row>
    <row r="1072" spans="1:51">
      <c r="A1072" s="198">
        <v>1067</v>
      </c>
      <c r="B1072" s="211"/>
      <c r="C1072" s="4" t="str">
        <f t="shared" si="211"/>
        <v>名称：&lt;br&gt;住所：&lt;br&gt;施設分類：&lt;br&gt;TEL：&lt;br&gt;：&lt;br&gt;：&lt;br&gt;：&lt;br&gt;</v>
      </c>
      <c r="D1072" s="211"/>
      <c r="E1072" s="202"/>
      <c r="F1072" s="202"/>
      <c r="G1072" s="202"/>
      <c r="H1072" s="202"/>
      <c r="I1072" s="202"/>
      <c r="J1072" s="202"/>
      <c r="K1072" s="240"/>
      <c r="L1072" s="240"/>
      <c r="M1072" s="240"/>
      <c r="N1072" s="240"/>
      <c r="O1072" s="4"/>
      <c r="P1072" s="246">
        <v>1</v>
      </c>
      <c r="Q1072" s="246"/>
      <c r="R1072" s="246" t="str">
        <f t="shared" si="208"/>
        <v>FFFFFFFF</v>
      </c>
      <c r="S1072" s="202">
        <v>100</v>
      </c>
      <c r="T1072" s="202">
        <v>100</v>
      </c>
      <c r="U1072" s="202">
        <v>100</v>
      </c>
      <c r="V1072" s="202">
        <v>100</v>
      </c>
      <c r="X1072" s="242"/>
      <c r="Z1072" s="239">
        <f t="shared" si="212"/>
        <v>1</v>
      </c>
      <c r="AA1072" s="253" t="s">
        <v>4179</v>
      </c>
      <c r="AB1072" s="265">
        <f t="shared" si="215"/>
        <v>0</v>
      </c>
      <c r="AC1072" s="254" t="s">
        <v>4194</v>
      </c>
      <c r="AD1072" s="254" t="s">
        <v>4181</v>
      </c>
      <c r="AE1072" s="254">
        <f t="shared" si="216"/>
        <v>0</v>
      </c>
      <c r="AF1072" s="254" t="s">
        <v>4182</v>
      </c>
      <c r="AG1072" s="254" t="s">
        <v>4183</v>
      </c>
      <c r="AH1072" s="74" t="str">
        <f t="shared" si="217"/>
        <v>名称：&lt;br&gt;住所：&lt;br&gt;施設分類：&lt;br&gt;TEL：&lt;br&gt;：&lt;br&gt;：&lt;br&gt;：&lt;br&gt;</v>
      </c>
      <c r="AI1072" s="255" t="s">
        <v>4184</v>
      </c>
      <c r="AJ1072" s="253" t="str">
        <f t="shared" si="209"/>
        <v>FFFFFFFF</v>
      </c>
      <c r="AK1072" s="253" t="s">
        <v>4185</v>
      </c>
      <c r="AL1072" s="265">
        <f t="shared" si="210"/>
        <v>1</v>
      </c>
      <c r="AM1072" s="253" t="s">
        <v>4186</v>
      </c>
      <c r="AN1072" s="253" t="s">
        <v>4187</v>
      </c>
      <c r="AO1072" s="254">
        <f t="shared" si="213"/>
        <v>0</v>
      </c>
      <c r="AP1072" s="253" t="s">
        <v>4188</v>
      </c>
      <c r="AQ1072" s="74">
        <f t="shared" si="218"/>
        <v>0</v>
      </c>
      <c r="AR1072" s="254" t="s">
        <v>4189</v>
      </c>
      <c r="AS1072" s="254" t="s">
        <v>4190</v>
      </c>
      <c r="AT1072" s="265">
        <f t="shared" si="219"/>
        <v>0</v>
      </c>
      <c r="AU1072" s="254" t="s">
        <v>4191</v>
      </c>
      <c r="AV1072" s="265">
        <f t="shared" si="220"/>
        <v>0</v>
      </c>
      <c r="AW1072" s="254" t="s">
        <v>4192</v>
      </c>
      <c r="AX1072" s="254" t="s">
        <v>4193</v>
      </c>
      <c r="AY1072" s="244" t="str">
        <f t="shared" si="214"/>
        <v/>
      </c>
    </row>
    <row r="1073" spans="1:51">
      <c r="A1073" s="198">
        <v>1068</v>
      </c>
      <c r="B1073" s="211"/>
      <c r="C1073" s="4" t="str">
        <f t="shared" si="211"/>
        <v>名称：&lt;br&gt;住所：&lt;br&gt;施設分類：&lt;br&gt;TEL：&lt;br&gt;：&lt;br&gt;：&lt;br&gt;：&lt;br&gt;</v>
      </c>
      <c r="D1073" s="211"/>
      <c r="E1073" s="202"/>
      <c r="F1073" s="202"/>
      <c r="G1073" s="202"/>
      <c r="H1073" s="202"/>
      <c r="I1073" s="202"/>
      <c r="J1073" s="202"/>
      <c r="K1073" s="240"/>
      <c r="L1073" s="240"/>
      <c r="M1073" s="240"/>
      <c r="N1073" s="240"/>
      <c r="O1073" s="4"/>
      <c r="P1073" s="246">
        <v>1</v>
      </c>
      <c r="Q1073" s="246"/>
      <c r="R1073" s="246" t="str">
        <f t="shared" si="208"/>
        <v>FFFFFFFF</v>
      </c>
      <c r="S1073" s="202">
        <v>100</v>
      </c>
      <c r="T1073" s="202">
        <v>100</v>
      </c>
      <c r="U1073" s="202">
        <v>100</v>
      </c>
      <c r="V1073" s="202">
        <v>100</v>
      </c>
      <c r="X1073" s="242"/>
      <c r="Z1073" s="239">
        <f t="shared" si="212"/>
        <v>1</v>
      </c>
      <c r="AA1073" s="253" t="s">
        <v>4179</v>
      </c>
      <c r="AB1073" s="265">
        <f t="shared" si="215"/>
        <v>0</v>
      </c>
      <c r="AC1073" s="254" t="s">
        <v>4194</v>
      </c>
      <c r="AD1073" s="254" t="s">
        <v>4181</v>
      </c>
      <c r="AE1073" s="254">
        <f t="shared" si="216"/>
        <v>0</v>
      </c>
      <c r="AF1073" s="254" t="s">
        <v>4182</v>
      </c>
      <c r="AG1073" s="254" t="s">
        <v>4183</v>
      </c>
      <c r="AH1073" s="74" t="str">
        <f t="shared" si="217"/>
        <v>名称：&lt;br&gt;住所：&lt;br&gt;施設分類：&lt;br&gt;TEL：&lt;br&gt;：&lt;br&gt;：&lt;br&gt;：&lt;br&gt;</v>
      </c>
      <c r="AI1073" s="255" t="s">
        <v>4184</v>
      </c>
      <c r="AJ1073" s="253" t="str">
        <f t="shared" si="209"/>
        <v>FFFFFFFF</v>
      </c>
      <c r="AK1073" s="253" t="s">
        <v>4185</v>
      </c>
      <c r="AL1073" s="265">
        <f t="shared" si="210"/>
        <v>1</v>
      </c>
      <c r="AM1073" s="253" t="s">
        <v>4186</v>
      </c>
      <c r="AN1073" s="253" t="s">
        <v>4187</v>
      </c>
      <c r="AO1073" s="254">
        <f t="shared" si="213"/>
        <v>0</v>
      </c>
      <c r="AP1073" s="253" t="s">
        <v>4188</v>
      </c>
      <c r="AQ1073" s="74">
        <f t="shared" si="218"/>
        <v>0</v>
      </c>
      <c r="AR1073" s="254" t="s">
        <v>4189</v>
      </c>
      <c r="AS1073" s="254" t="s">
        <v>4190</v>
      </c>
      <c r="AT1073" s="265">
        <f t="shared" si="219"/>
        <v>0</v>
      </c>
      <c r="AU1073" s="254" t="s">
        <v>4191</v>
      </c>
      <c r="AV1073" s="265">
        <f t="shared" si="220"/>
        <v>0</v>
      </c>
      <c r="AW1073" s="254" t="s">
        <v>4192</v>
      </c>
      <c r="AX1073" s="254" t="s">
        <v>4193</v>
      </c>
      <c r="AY1073" s="244" t="str">
        <f t="shared" si="214"/>
        <v/>
      </c>
    </row>
    <row r="1074" spans="1:51">
      <c r="A1074" s="198">
        <v>1069</v>
      </c>
      <c r="B1074" s="211"/>
      <c r="C1074" s="4" t="str">
        <f t="shared" si="211"/>
        <v>名称：&lt;br&gt;住所：&lt;br&gt;施設分類：&lt;br&gt;TEL：&lt;br&gt;：&lt;br&gt;：&lt;br&gt;：&lt;br&gt;</v>
      </c>
      <c r="D1074" s="211"/>
      <c r="E1074" s="202"/>
      <c r="F1074" s="202"/>
      <c r="G1074" s="202"/>
      <c r="H1074" s="202"/>
      <c r="I1074" s="202"/>
      <c r="J1074" s="202"/>
      <c r="K1074" s="240"/>
      <c r="L1074" s="240"/>
      <c r="M1074" s="240"/>
      <c r="N1074" s="240"/>
      <c r="O1074" s="4"/>
      <c r="P1074" s="246">
        <v>1</v>
      </c>
      <c r="Q1074" s="246"/>
      <c r="R1074" s="246" t="str">
        <f t="shared" si="208"/>
        <v>FFFFFFFF</v>
      </c>
      <c r="S1074" s="202">
        <v>100</v>
      </c>
      <c r="T1074" s="202">
        <v>100</v>
      </c>
      <c r="U1074" s="202">
        <v>100</v>
      </c>
      <c r="V1074" s="202">
        <v>100</v>
      </c>
      <c r="X1074" s="242"/>
      <c r="Z1074" s="239">
        <f t="shared" si="212"/>
        <v>1</v>
      </c>
      <c r="AA1074" s="253" t="s">
        <v>4179</v>
      </c>
      <c r="AB1074" s="265">
        <f t="shared" si="215"/>
        <v>0</v>
      </c>
      <c r="AC1074" s="254" t="s">
        <v>4194</v>
      </c>
      <c r="AD1074" s="254" t="s">
        <v>4181</v>
      </c>
      <c r="AE1074" s="254">
        <f t="shared" si="216"/>
        <v>0</v>
      </c>
      <c r="AF1074" s="254" t="s">
        <v>4182</v>
      </c>
      <c r="AG1074" s="254" t="s">
        <v>4183</v>
      </c>
      <c r="AH1074" s="74" t="str">
        <f t="shared" si="217"/>
        <v>名称：&lt;br&gt;住所：&lt;br&gt;施設分類：&lt;br&gt;TEL：&lt;br&gt;：&lt;br&gt;：&lt;br&gt;：&lt;br&gt;</v>
      </c>
      <c r="AI1074" s="255" t="s">
        <v>4184</v>
      </c>
      <c r="AJ1074" s="253" t="str">
        <f t="shared" si="209"/>
        <v>FFFFFFFF</v>
      </c>
      <c r="AK1074" s="253" t="s">
        <v>4185</v>
      </c>
      <c r="AL1074" s="265">
        <f t="shared" si="210"/>
        <v>1</v>
      </c>
      <c r="AM1074" s="253" t="s">
        <v>4186</v>
      </c>
      <c r="AN1074" s="253" t="s">
        <v>4187</v>
      </c>
      <c r="AO1074" s="254">
        <f t="shared" si="213"/>
        <v>0</v>
      </c>
      <c r="AP1074" s="253" t="s">
        <v>4188</v>
      </c>
      <c r="AQ1074" s="74">
        <f t="shared" si="218"/>
        <v>0</v>
      </c>
      <c r="AR1074" s="254" t="s">
        <v>4189</v>
      </c>
      <c r="AS1074" s="254" t="s">
        <v>4190</v>
      </c>
      <c r="AT1074" s="265">
        <f t="shared" si="219"/>
        <v>0</v>
      </c>
      <c r="AU1074" s="254" t="s">
        <v>4191</v>
      </c>
      <c r="AV1074" s="265">
        <f t="shared" si="220"/>
        <v>0</v>
      </c>
      <c r="AW1074" s="254" t="s">
        <v>4192</v>
      </c>
      <c r="AX1074" s="254" t="s">
        <v>4193</v>
      </c>
      <c r="AY1074" s="244" t="str">
        <f t="shared" si="214"/>
        <v/>
      </c>
    </row>
    <row r="1075" spans="1:51">
      <c r="A1075" s="198">
        <v>1070</v>
      </c>
      <c r="B1075" s="211"/>
      <c r="C1075" s="4" t="str">
        <f t="shared" si="211"/>
        <v>名称：&lt;br&gt;住所：&lt;br&gt;施設分類：&lt;br&gt;TEL：&lt;br&gt;：&lt;br&gt;：&lt;br&gt;：&lt;br&gt;</v>
      </c>
      <c r="D1075" s="211"/>
      <c r="E1075" s="245"/>
      <c r="F1075" s="202"/>
      <c r="G1075" s="202"/>
      <c r="H1075" s="202"/>
      <c r="I1075" s="245"/>
      <c r="J1075" s="245"/>
      <c r="K1075" s="240"/>
      <c r="L1075" s="240"/>
      <c r="M1075" s="240"/>
      <c r="N1075" s="240"/>
      <c r="O1075" s="4"/>
      <c r="P1075" s="246">
        <v>1</v>
      </c>
      <c r="Q1075" s="246"/>
      <c r="R1075" s="246" t="str">
        <f t="shared" si="208"/>
        <v>FFFFFFFF</v>
      </c>
      <c r="S1075" s="202">
        <v>100</v>
      </c>
      <c r="T1075" s="202">
        <v>100</v>
      </c>
      <c r="U1075" s="202">
        <v>100</v>
      </c>
      <c r="V1075" s="202">
        <v>100</v>
      </c>
      <c r="X1075" s="242"/>
      <c r="Z1075" s="239">
        <f t="shared" si="212"/>
        <v>1</v>
      </c>
      <c r="AA1075" s="253" t="s">
        <v>4179</v>
      </c>
      <c r="AB1075" s="265">
        <f t="shared" si="215"/>
        <v>0</v>
      </c>
      <c r="AC1075" s="254" t="s">
        <v>4194</v>
      </c>
      <c r="AD1075" s="254" t="s">
        <v>4181</v>
      </c>
      <c r="AE1075" s="254">
        <f t="shared" si="216"/>
        <v>0</v>
      </c>
      <c r="AF1075" s="254" t="s">
        <v>4182</v>
      </c>
      <c r="AG1075" s="254" t="s">
        <v>4183</v>
      </c>
      <c r="AH1075" s="74" t="str">
        <f t="shared" si="217"/>
        <v>名称：&lt;br&gt;住所：&lt;br&gt;施設分類：&lt;br&gt;TEL：&lt;br&gt;：&lt;br&gt;：&lt;br&gt;：&lt;br&gt;</v>
      </c>
      <c r="AI1075" s="255" t="s">
        <v>4184</v>
      </c>
      <c r="AJ1075" s="253" t="str">
        <f t="shared" si="209"/>
        <v>FFFFFFFF</v>
      </c>
      <c r="AK1075" s="253" t="s">
        <v>4185</v>
      </c>
      <c r="AL1075" s="265">
        <f t="shared" si="210"/>
        <v>1</v>
      </c>
      <c r="AM1075" s="253" t="s">
        <v>4186</v>
      </c>
      <c r="AN1075" s="253" t="s">
        <v>4187</v>
      </c>
      <c r="AO1075" s="254">
        <f t="shared" si="213"/>
        <v>0</v>
      </c>
      <c r="AP1075" s="253" t="s">
        <v>4188</v>
      </c>
      <c r="AQ1075" s="74">
        <f t="shared" si="218"/>
        <v>0</v>
      </c>
      <c r="AR1075" s="254" t="s">
        <v>4189</v>
      </c>
      <c r="AS1075" s="254" t="s">
        <v>4190</v>
      </c>
      <c r="AT1075" s="265">
        <f t="shared" si="219"/>
        <v>0</v>
      </c>
      <c r="AU1075" s="254" t="s">
        <v>4191</v>
      </c>
      <c r="AV1075" s="265">
        <f t="shared" si="220"/>
        <v>0</v>
      </c>
      <c r="AW1075" s="254" t="s">
        <v>4192</v>
      </c>
      <c r="AX1075" s="254" t="s">
        <v>4193</v>
      </c>
      <c r="AY1075" s="244" t="str">
        <f t="shared" si="214"/>
        <v/>
      </c>
    </row>
    <row r="1076" spans="1:51">
      <c r="A1076" s="198">
        <v>1071</v>
      </c>
      <c r="B1076" s="211"/>
      <c r="C1076" s="4" t="str">
        <f t="shared" si="211"/>
        <v>名称：&lt;br&gt;住所：&lt;br&gt;施設分類：&lt;br&gt;TEL：&lt;br&gt;：&lt;br&gt;：&lt;br&gt;：&lt;br&gt;</v>
      </c>
      <c r="D1076" s="211"/>
      <c r="E1076" s="245"/>
      <c r="F1076" s="202"/>
      <c r="G1076" s="202"/>
      <c r="H1076" s="202"/>
      <c r="I1076" s="245"/>
      <c r="J1076" s="245"/>
      <c r="K1076" s="240"/>
      <c r="L1076" s="240"/>
      <c r="M1076" s="240"/>
      <c r="N1076" s="240"/>
      <c r="O1076" s="4"/>
      <c r="P1076" s="246">
        <v>1</v>
      </c>
      <c r="Q1076" s="246"/>
      <c r="R1076" s="246" t="str">
        <f t="shared" si="208"/>
        <v>FFFFFFFF</v>
      </c>
      <c r="S1076" s="202">
        <v>100</v>
      </c>
      <c r="T1076" s="202">
        <v>100</v>
      </c>
      <c r="U1076" s="202">
        <v>100</v>
      </c>
      <c r="V1076" s="202">
        <v>100</v>
      </c>
      <c r="X1076" s="242"/>
      <c r="Z1076" s="239">
        <f t="shared" si="212"/>
        <v>1</v>
      </c>
      <c r="AA1076" s="253" t="s">
        <v>4179</v>
      </c>
      <c r="AB1076" s="265">
        <f t="shared" si="215"/>
        <v>0</v>
      </c>
      <c r="AC1076" s="254" t="s">
        <v>4194</v>
      </c>
      <c r="AD1076" s="254" t="s">
        <v>4181</v>
      </c>
      <c r="AE1076" s="254">
        <f t="shared" si="216"/>
        <v>0</v>
      </c>
      <c r="AF1076" s="254" t="s">
        <v>4182</v>
      </c>
      <c r="AG1076" s="254" t="s">
        <v>4183</v>
      </c>
      <c r="AH1076" s="74" t="str">
        <f t="shared" si="217"/>
        <v>名称：&lt;br&gt;住所：&lt;br&gt;施設分類：&lt;br&gt;TEL：&lt;br&gt;：&lt;br&gt;：&lt;br&gt;：&lt;br&gt;</v>
      </c>
      <c r="AI1076" s="255" t="s">
        <v>4184</v>
      </c>
      <c r="AJ1076" s="253" t="str">
        <f t="shared" si="209"/>
        <v>FFFFFFFF</v>
      </c>
      <c r="AK1076" s="253" t="s">
        <v>4185</v>
      </c>
      <c r="AL1076" s="265">
        <f t="shared" si="210"/>
        <v>1</v>
      </c>
      <c r="AM1076" s="253" t="s">
        <v>4186</v>
      </c>
      <c r="AN1076" s="253" t="s">
        <v>4187</v>
      </c>
      <c r="AO1076" s="254">
        <f t="shared" si="213"/>
        <v>0</v>
      </c>
      <c r="AP1076" s="253" t="s">
        <v>4188</v>
      </c>
      <c r="AQ1076" s="74">
        <f t="shared" si="218"/>
        <v>0</v>
      </c>
      <c r="AR1076" s="254" t="s">
        <v>4189</v>
      </c>
      <c r="AS1076" s="254" t="s">
        <v>4190</v>
      </c>
      <c r="AT1076" s="265">
        <f t="shared" si="219"/>
        <v>0</v>
      </c>
      <c r="AU1076" s="254" t="s">
        <v>4191</v>
      </c>
      <c r="AV1076" s="265">
        <f t="shared" si="220"/>
        <v>0</v>
      </c>
      <c r="AW1076" s="254" t="s">
        <v>4192</v>
      </c>
      <c r="AX1076" s="254" t="s">
        <v>4193</v>
      </c>
      <c r="AY1076" s="244" t="str">
        <f t="shared" si="214"/>
        <v/>
      </c>
    </row>
    <row r="1077" spans="1:51">
      <c r="A1077" s="198">
        <v>1072</v>
      </c>
      <c r="B1077" s="211"/>
      <c r="C1077" s="4" t="str">
        <f t="shared" si="211"/>
        <v>名称：&lt;br&gt;住所：&lt;br&gt;施設分類：&lt;br&gt;TEL：&lt;br&gt;：&lt;br&gt;：&lt;br&gt;：&lt;br&gt;</v>
      </c>
      <c r="D1077" s="211"/>
      <c r="E1077" s="202"/>
      <c r="F1077" s="202"/>
      <c r="G1077" s="202"/>
      <c r="H1077" s="202"/>
      <c r="I1077" s="202"/>
      <c r="J1077" s="202"/>
      <c r="K1077" s="240"/>
      <c r="L1077" s="240"/>
      <c r="M1077" s="240"/>
      <c r="N1077" s="240"/>
      <c r="O1077" s="4"/>
      <c r="P1077" s="246">
        <v>1</v>
      </c>
      <c r="Q1077" s="246"/>
      <c r="R1077" s="246" t="str">
        <f t="shared" si="208"/>
        <v>FFFFFFFF</v>
      </c>
      <c r="S1077" s="202">
        <v>100</v>
      </c>
      <c r="T1077" s="202">
        <v>100</v>
      </c>
      <c r="U1077" s="202">
        <v>100</v>
      </c>
      <c r="V1077" s="202">
        <v>100</v>
      </c>
      <c r="X1077" s="242"/>
      <c r="Z1077" s="239">
        <f t="shared" si="212"/>
        <v>1</v>
      </c>
      <c r="AA1077" s="253" t="s">
        <v>4179</v>
      </c>
      <c r="AB1077" s="265">
        <f t="shared" si="215"/>
        <v>0</v>
      </c>
      <c r="AC1077" s="254" t="s">
        <v>4194</v>
      </c>
      <c r="AD1077" s="254" t="s">
        <v>4181</v>
      </c>
      <c r="AE1077" s="254">
        <f t="shared" si="216"/>
        <v>0</v>
      </c>
      <c r="AF1077" s="254" t="s">
        <v>4182</v>
      </c>
      <c r="AG1077" s="254" t="s">
        <v>4183</v>
      </c>
      <c r="AH1077" s="74" t="str">
        <f t="shared" si="217"/>
        <v>名称：&lt;br&gt;住所：&lt;br&gt;施設分類：&lt;br&gt;TEL：&lt;br&gt;：&lt;br&gt;：&lt;br&gt;：&lt;br&gt;</v>
      </c>
      <c r="AI1077" s="255" t="s">
        <v>4184</v>
      </c>
      <c r="AJ1077" s="253" t="str">
        <f t="shared" si="209"/>
        <v>FFFFFFFF</v>
      </c>
      <c r="AK1077" s="253" t="s">
        <v>4185</v>
      </c>
      <c r="AL1077" s="265">
        <f t="shared" si="210"/>
        <v>1</v>
      </c>
      <c r="AM1077" s="253" t="s">
        <v>4186</v>
      </c>
      <c r="AN1077" s="253" t="s">
        <v>4187</v>
      </c>
      <c r="AO1077" s="254">
        <f t="shared" si="213"/>
        <v>0</v>
      </c>
      <c r="AP1077" s="253" t="s">
        <v>4188</v>
      </c>
      <c r="AQ1077" s="74">
        <f t="shared" si="218"/>
        <v>0</v>
      </c>
      <c r="AR1077" s="254" t="s">
        <v>4189</v>
      </c>
      <c r="AS1077" s="254" t="s">
        <v>4190</v>
      </c>
      <c r="AT1077" s="265">
        <f t="shared" si="219"/>
        <v>0</v>
      </c>
      <c r="AU1077" s="254" t="s">
        <v>4191</v>
      </c>
      <c r="AV1077" s="265">
        <f t="shared" si="220"/>
        <v>0</v>
      </c>
      <c r="AW1077" s="254" t="s">
        <v>4192</v>
      </c>
      <c r="AX1077" s="254" t="s">
        <v>4193</v>
      </c>
      <c r="AY1077" s="244" t="str">
        <f t="shared" si="214"/>
        <v/>
      </c>
    </row>
    <row r="1078" spans="1:51">
      <c r="A1078" s="198">
        <v>1073</v>
      </c>
      <c r="B1078" s="211"/>
      <c r="C1078" s="4" t="str">
        <f t="shared" si="211"/>
        <v>名称：&lt;br&gt;住所：&lt;br&gt;施設分類：&lt;br&gt;TEL：&lt;br&gt;：&lt;br&gt;：&lt;br&gt;：&lt;br&gt;</v>
      </c>
      <c r="D1078" s="211"/>
      <c r="E1078" s="202"/>
      <c r="F1078" s="202"/>
      <c r="G1078" s="202"/>
      <c r="H1078" s="202"/>
      <c r="I1078" s="202"/>
      <c r="J1078" s="202"/>
      <c r="K1078" s="240"/>
      <c r="L1078" s="240"/>
      <c r="M1078" s="240"/>
      <c r="N1078" s="240"/>
      <c r="O1078" s="4"/>
      <c r="P1078" s="246">
        <v>1</v>
      </c>
      <c r="Q1078" s="246"/>
      <c r="R1078" s="246" t="str">
        <f t="shared" si="208"/>
        <v>FFFFFFFF</v>
      </c>
      <c r="S1078" s="202">
        <v>100</v>
      </c>
      <c r="T1078" s="202">
        <v>100</v>
      </c>
      <c r="U1078" s="202">
        <v>100</v>
      </c>
      <c r="V1078" s="202">
        <v>100</v>
      </c>
      <c r="X1078" s="242"/>
      <c r="Z1078" s="239">
        <f t="shared" si="212"/>
        <v>1</v>
      </c>
      <c r="AA1078" s="253" t="s">
        <v>4179</v>
      </c>
      <c r="AB1078" s="265">
        <f t="shared" si="215"/>
        <v>0</v>
      </c>
      <c r="AC1078" s="254" t="s">
        <v>4194</v>
      </c>
      <c r="AD1078" s="254" t="s">
        <v>4181</v>
      </c>
      <c r="AE1078" s="254">
        <f t="shared" si="216"/>
        <v>0</v>
      </c>
      <c r="AF1078" s="254" t="s">
        <v>4182</v>
      </c>
      <c r="AG1078" s="254" t="s">
        <v>4183</v>
      </c>
      <c r="AH1078" s="74" t="str">
        <f t="shared" si="217"/>
        <v>名称：&lt;br&gt;住所：&lt;br&gt;施設分類：&lt;br&gt;TEL：&lt;br&gt;：&lt;br&gt;：&lt;br&gt;：&lt;br&gt;</v>
      </c>
      <c r="AI1078" s="255" t="s">
        <v>4184</v>
      </c>
      <c r="AJ1078" s="253" t="str">
        <f t="shared" si="209"/>
        <v>FFFFFFFF</v>
      </c>
      <c r="AK1078" s="253" t="s">
        <v>4185</v>
      </c>
      <c r="AL1078" s="265">
        <f t="shared" si="210"/>
        <v>1</v>
      </c>
      <c r="AM1078" s="253" t="s">
        <v>4186</v>
      </c>
      <c r="AN1078" s="253" t="s">
        <v>4187</v>
      </c>
      <c r="AO1078" s="254">
        <f t="shared" si="213"/>
        <v>0</v>
      </c>
      <c r="AP1078" s="253" t="s">
        <v>4188</v>
      </c>
      <c r="AQ1078" s="74">
        <f t="shared" si="218"/>
        <v>0</v>
      </c>
      <c r="AR1078" s="254" t="s">
        <v>4189</v>
      </c>
      <c r="AS1078" s="254" t="s">
        <v>4190</v>
      </c>
      <c r="AT1078" s="265">
        <f t="shared" si="219"/>
        <v>0</v>
      </c>
      <c r="AU1078" s="254" t="s">
        <v>4191</v>
      </c>
      <c r="AV1078" s="265">
        <f t="shared" si="220"/>
        <v>0</v>
      </c>
      <c r="AW1078" s="254" t="s">
        <v>4192</v>
      </c>
      <c r="AX1078" s="254" t="s">
        <v>4193</v>
      </c>
      <c r="AY1078" s="244" t="str">
        <f t="shared" si="214"/>
        <v/>
      </c>
    </row>
    <row r="1079" spans="1:51">
      <c r="A1079" s="198">
        <v>1074</v>
      </c>
      <c r="B1079" s="211"/>
      <c r="C1079" s="4" t="str">
        <f t="shared" si="211"/>
        <v>名称：&lt;br&gt;住所：&lt;br&gt;施設分類：&lt;br&gt;TEL：&lt;br&gt;：&lt;br&gt;：&lt;br&gt;：&lt;br&gt;</v>
      </c>
      <c r="D1079" s="211"/>
      <c r="E1079" s="202"/>
      <c r="F1079" s="202"/>
      <c r="G1079" s="202"/>
      <c r="H1079" s="202"/>
      <c r="I1079" s="202"/>
      <c r="J1079" s="202"/>
      <c r="K1079" s="240"/>
      <c r="L1079" s="240"/>
      <c r="M1079" s="240"/>
      <c r="N1079" s="240"/>
      <c r="O1079" s="4"/>
      <c r="P1079" s="246">
        <v>1</v>
      </c>
      <c r="Q1079" s="246"/>
      <c r="R1079" s="246" t="str">
        <f t="shared" si="208"/>
        <v>FFFFFFFF</v>
      </c>
      <c r="S1079" s="202">
        <v>100</v>
      </c>
      <c r="T1079" s="202">
        <v>100</v>
      </c>
      <c r="U1079" s="202">
        <v>100</v>
      </c>
      <c r="V1079" s="202">
        <v>100</v>
      </c>
      <c r="X1079" s="242"/>
      <c r="Z1079" s="239">
        <f t="shared" si="212"/>
        <v>1</v>
      </c>
      <c r="AA1079" s="253" t="s">
        <v>4179</v>
      </c>
      <c r="AB1079" s="265">
        <f t="shared" si="215"/>
        <v>0</v>
      </c>
      <c r="AC1079" s="254" t="s">
        <v>4194</v>
      </c>
      <c r="AD1079" s="254" t="s">
        <v>4181</v>
      </c>
      <c r="AE1079" s="254">
        <f t="shared" si="216"/>
        <v>0</v>
      </c>
      <c r="AF1079" s="254" t="s">
        <v>4182</v>
      </c>
      <c r="AG1079" s="254" t="s">
        <v>4183</v>
      </c>
      <c r="AH1079" s="74" t="str">
        <f t="shared" si="217"/>
        <v>名称：&lt;br&gt;住所：&lt;br&gt;施設分類：&lt;br&gt;TEL：&lt;br&gt;：&lt;br&gt;：&lt;br&gt;：&lt;br&gt;</v>
      </c>
      <c r="AI1079" s="255" t="s">
        <v>4184</v>
      </c>
      <c r="AJ1079" s="253" t="str">
        <f t="shared" si="209"/>
        <v>FFFFFFFF</v>
      </c>
      <c r="AK1079" s="253" t="s">
        <v>4185</v>
      </c>
      <c r="AL1079" s="265">
        <f t="shared" si="210"/>
        <v>1</v>
      </c>
      <c r="AM1079" s="253" t="s">
        <v>4186</v>
      </c>
      <c r="AN1079" s="253" t="s">
        <v>4187</v>
      </c>
      <c r="AO1079" s="254">
        <f t="shared" si="213"/>
        <v>0</v>
      </c>
      <c r="AP1079" s="253" t="s">
        <v>4188</v>
      </c>
      <c r="AQ1079" s="74">
        <f t="shared" si="218"/>
        <v>0</v>
      </c>
      <c r="AR1079" s="254" t="s">
        <v>4189</v>
      </c>
      <c r="AS1079" s="254" t="s">
        <v>4190</v>
      </c>
      <c r="AT1079" s="265">
        <f t="shared" si="219"/>
        <v>0</v>
      </c>
      <c r="AU1079" s="254" t="s">
        <v>4191</v>
      </c>
      <c r="AV1079" s="265">
        <f t="shared" si="220"/>
        <v>0</v>
      </c>
      <c r="AW1079" s="254" t="s">
        <v>4192</v>
      </c>
      <c r="AX1079" s="254" t="s">
        <v>4193</v>
      </c>
      <c r="AY1079" s="244" t="str">
        <f t="shared" si="214"/>
        <v/>
      </c>
    </row>
    <row r="1080" spans="1:51">
      <c r="A1080" s="198">
        <v>1075</v>
      </c>
      <c r="B1080" s="211"/>
      <c r="C1080" s="4" t="str">
        <f t="shared" si="211"/>
        <v>名称：&lt;br&gt;住所：&lt;br&gt;施設分類：&lt;br&gt;TEL：&lt;br&gt;：&lt;br&gt;：&lt;br&gt;：&lt;br&gt;</v>
      </c>
      <c r="D1080" s="211"/>
      <c r="E1080" s="202"/>
      <c r="F1080" s="202"/>
      <c r="G1080" s="202"/>
      <c r="H1080" s="202"/>
      <c r="I1080" s="202"/>
      <c r="J1080" s="202"/>
      <c r="K1080" s="240"/>
      <c r="L1080" s="240"/>
      <c r="M1080" s="240"/>
      <c r="N1080" s="240"/>
      <c r="O1080" s="4"/>
      <c r="P1080" s="246">
        <v>1</v>
      </c>
      <c r="Q1080" s="246"/>
      <c r="R1080" s="246" t="str">
        <f t="shared" si="208"/>
        <v>FFFFFFFF</v>
      </c>
      <c r="S1080" s="202">
        <v>100</v>
      </c>
      <c r="T1080" s="202">
        <v>100</v>
      </c>
      <c r="U1080" s="202">
        <v>100</v>
      </c>
      <c r="V1080" s="202">
        <v>100</v>
      </c>
      <c r="X1080" s="242"/>
      <c r="Z1080" s="239">
        <f t="shared" si="212"/>
        <v>1</v>
      </c>
      <c r="AA1080" s="253" t="s">
        <v>4179</v>
      </c>
      <c r="AB1080" s="265">
        <f t="shared" si="215"/>
        <v>0</v>
      </c>
      <c r="AC1080" s="254" t="s">
        <v>4194</v>
      </c>
      <c r="AD1080" s="254" t="s">
        <v>4181</v>
      </c>
      <c r="AE1080" s="254">
        <f t="shared" si="216"/>
        <v>0</v>
      </c>
      <c r="AF1080" s="254" t="s">
        <v>4182</v>
      </c>
      <c r="AG1080" s="254" t="s">
        <v>4183</v>
      </c>
      <c r="AH1080" s="74" t="str">
        <f t="shared" si="217"/>
        <v>名称：&lt;br&gt;住所：&lt;br&gt;施設分類：&lt;br&gt;TEL：&lt;br&gt;：&lt;br&gt;：&lt;br&gt;：&lt;br&gt;</v>
      </c>
      <c r="AI1080" s="255" t="s">
        <v>4184</v>
      </c>
      <c r="AJ1080" s="253" t="str">
        <f t="shared" si="209"/>
        <v>FFFFFFFF</v>
      </c>
      <c r="AK1080" s="253" t="s">
        <v>4185</v>
      </c>
      <c r="AL1080" s="265">
        <f t="shared" si="210"/>
        <v>1</v>
      </c>
      <c r="AM1080" s="253" t="s">
        <v>4186</v>
      </c>
      <c r="AN1080" s="253" t="s">
        <v>4187</v>
      </c>
      <c r="AO1080" s="254">
        <f t="shared" si="213"/>
        <v>0</v>
      </c>
      <c r="AP1080" s="253" t="s">
        <v>4188</v>
      </c>
      <c r="AQ1080" s="74">
        <f t="shared" si="218"/>
        <v>0</v>
      </c>
      <c r="AR1080" s="254" t="s">
        <v>4189</v>
      </c>
      <c r="AS1080" s="254" t="s">
        <v>4190</v>
      </c>
      <c r="AT1080" s="265">
        <f t="shared" si="219"/>
        <v>0</v>
      </c>
      <c r="AU1080" s="254" t="s">
        <v>4191</v>
      </c>
      <c r="AV1080" s="265">
        <f t="shared" si="220"/>
        <v>0</v>
      </c>
      <c r="AW1080" s="254" t="s">
        <v>4192</v>
      </c>
      <c r="AX1080" s="254" t="s">
        <v>4193</v>
      </c>
      <c r="AY1080" s="244" t="str">
        <f t="shared" si="214"/>
        <v/>
      </c>
    </row>
    <row r="1081" spans="1:51">
      <c r="A1081" s="198">
        <v>1076</v>
      </c>
      <c r="B1081" s="211"/>
      <c r="C1081" s="4" t="str">
        <f t="shared" si="211"/>
        <v>名称：&lt;br&gt;住所：&lt;br&gt;施設分類：&lt;br&gt;TEL：&lt;br&gt;：&lt;br&gt;：&lt;br&gt;：&lt;br&gt;</v>
      </c>
      <c r="D1081" s="211"/>
      <c r="E1081" s="245"/>
      <c r="F1081" s="202"/>
      <c r="G1081" s="202"/>
      <c r="H1081" s="202"/>
      <c r="I1081" s="245"/>
      <c r="J1081" s="245"/>
      <c r="K1081" s="240"/>
      <c r="L1081" s="240"/>
      <c r="M1081" s="240"/>
      <c r="N1081" s="240"/>
      <c r="O1081" s="4"/>
      <c r="P1081" s="246">
        <v>1</v>
      </c>
      <c r="Q1081" s="246"/>
      <c r="R1081" s="246" t="str">
        <f t="shared" si="208"/>
        <v>FFFFFFFF</v>
      </c>
      <c r="S1081" s="202">
        <v>100</v>
      </c>
      <c r="T1081" s="202">
        <v>100</v>
      </c>
      <c r="U1081" s="202">
        <v>100</v>
      </c>
      <c r="V1081" s="202">
        <v>100</v>
      </c>
      <c r="X1081" s="242"/>
      <c r="Z1081" s="239">
        <f t="shared" si="212"/>
        <v>1</v>
      </c>
      <c r="AA1081" s="253" t="s">
        <v>4179</v>
      </c>
      <c r="AB1081" s="265">
        <f t="shared" si="215"/>
        <v>0</v>
      </c>
      <c r="AC1081" s="254" t="s">
        <v>4194</v>
      </c>
      <c r="AD1081" s="254" t="s">
        <v>4181</v>
      </c>
      <c r="AE1081" s="254">
        <f t="shared" si="216"/>
        <v>0</v>
      </c>
      <c r="AF1081" s="254" t="s">
        <v>4182</v>
      </c>
      <c r="AG1081" s="254" t="s">
        <v>4183</v>
      </c>
      <c r="AH1081" s="74" t="str">
        <f t="shared" si="217"/>
        <v>名称：&lt;br&gt;住所：&lt;br&gt;施設分類：&lt;br&gt;TEL：&lt;br&gt;：&lt;br&gt;：&lt;br&gt;：&lt;br&gt;</v>
      </c>
      <c r="AI1081" s="255" t="s">
        <v>4184</v>
      </c>
      <c r="AJ1081" s="253" t="str">
        <f t="shared" si="209"/>
        <v>FFFFFFFF</v>
      </c>
      <c r="AK1081" s="253" t="s">
        <v>4185</v>
      </c>
      <c r="AL1081" s="265">
        <f t="shared" si="210"/>
        <v>1</v>
      </c>
      <c r="AM1081" s="253" t="s">
        <v>4186</v>
      </c>
      <c r="AN1081" s="253" t="s">
        <v>4187</v>
      </c>
      <c r="AO1081" s="254">
        <f t="shared" si="213"/>
        <v>0</v>
      </c>
      <c r="AP1081" s="253" t="s">
        <v>4188</v>
      </c>
      <c r="AQ1081" s="74">
        <f t="shared" si="218"/>
        <v>0</v>
      </c>
      <c r="AR1081" s="254" t="s">
        <v>4189</v>
      </c>
      <c r="AS1081" s="254" t="s">
        <v>4190</v>
      </c>
      <c r="AT1081" s="265">
        <f t="shared" si="219"/>
        <v>0</v>
      </c>
      <c r="AU1081" s="254" t="s">
        <v>4191</v>
      </c>
      <c r="AV1081" s="265">
        <f t="shared" si="220"/>
        <v>0</v>
      </c>
      <c r="AW1081" s="254" t="s">
        <v>4192</v>
      </c>
      <c r="AX1081" s="254" t="s">
        <v>4193</v>
      </c>
      <c r="AY1081" s="244" t="str">
        <f t="shared" si="214"/>
        <v/>
      </c>
    </row>
    <row r="1082" spans="1:51">
      <c r="A1082" s="198">
        <v>1077</v>
      </c>
      <c r="B1082" s="211"/>
      <c r="C1082" s="4" t="str">
        <f t="shared" si="211"/>
        <v>名称：&lt;br&gt;住所：&lt;br&gt;施設分類：&lt;br&gt;TEL：&lt;br&gt;：&lt;br&gt;：&lt;br&gt;：&lt;br&gt;</v>
      </c>
      <c r="D1082" s="211"/>
      <c r="E1082" s="245"/>
      <c r="F1082" s="202"/>
      <c r="G1082" s="202"/>
      <c r="H1082" s="202"/>
      <c r="I1082" s="245"/>
      <c r="J1082" s="245"/>
      <c r="K1082" s="240"/>
      <c r="L1082" s="240"/>
      <c r="M1082" s="240"/>
      <c r="N1082" s="240"/>
      <c r="O1082" s="4"/>
      <c r="P1082" s="246">
        <v>1</v>
      </c>
      <c r="Q1082" s="246"/>
      <c r="R1082" s="246" t="str">
        <f t="shared" si="208"/>
        <v>FFFFFFFF</v>
      </c>
      <c r="S1082" s="202">
        <v>100</v>
      </c>
      <c r="T1082" s="202">
        <v>100</v>
      </c>
      <c r="U1082" s="202">
        <v>100</v>
      </c>
      <c r="V1082" s="202">
        <v>100</v>
      </c>
      <c r="X1082" s="242"/>
      <c r="Z1082" s="239">
        <f t="shared" si="212"/>
        <v>1</v>
      </c>
      <c r="AA1082" s="253" t="s">
        <v>4179</v>
      </c>
      <c r="AB1082" s="265">
        <f t="shared" si="215"/>
        <v>0</v>
      </c>
      <c r="AC1082" s="254" t="s">
        <v>4194</v>
      </c>
      <c r="AD1082" s="254" t="s">
        <v>4181</v>
      </c>
      <c r="AE1082" s="254">
        <f t="shared" si="216"/>
        <v>0</v>
      </c>
      <c r="AF1082" s="254" t="s">
        <v>4182</v>
      </c>
      <c r="AG1082" s="254" t="s">
        <v>4183</v>
      </c>
      <c r="AH1082" s="74" t="str">
        <f t="shared" si="217"/>
        <v>名称：&lt;br&gt;住所：&lt;br&gt;施設分類：&lt;br&gt;TEL：&lt;br&gt;：&lt;br&gt;：&lt;br&gt;：&lt;br&gt;</v>
      </c>
      <c r="AI1082" s="255" t="s">
        <v>4184</v>
      </c>
      <c r="AJ1082" s="253" t="str">
        <f t="shared" si="209"/>
        <v>FFFFFFFF</v>
      </c>
      <c r="AK1082" s="253" t="s">
        <v>4185</v>
      </c>
      <c r="AL1082" s="265">
        <f t="shared" si="210"/>
        <v>1</v>
      </c>
      <c r="AM1082" s="253" t="s">
        <v>4186</v>
      </c>
      <c r="AN1082" s="253" t="s">
        <v>4187</v>
      </c>
      <c r="AO1082" s="254">
        <f t="shared" si="213"/>
        <v>0</v>
      </c>
      <c r="AP1082" s="253" t="s">
        <v>4188</v>
      </c>
      <c r="AQ1082" s="74">
        <f t="shared" si="218"/>
        <v>0</v>
      </c>
      <c r="AR1082" s="254" t="s">
        <v>4189</v>
      </c>
      <c r="AS1082" s="254" t="s">
        <v>4190</v>
      </c>
      <c r="AT1082" s="265">
        <f t="shared" si="219"/>
        <v>0</v>
      </c>
      <c r="AU1082" s="254" t="s">
        <v>4191</v>
      </c>
      <c r="AV1082" s="265">
        <f t="shared" si="220"/>
        <v>0</v>
      </c>
      <c r="AW1082" s="254" t="s">
        <v>4192</v>
      </c>
      <c r="AX1082" s="254" t="s">
        <v>4193</v>
      </c>
      <c r="AY1082" s="244" t="str">
        <f t="shared" si="214"/>
        <v/>
      </c>
    </row>
    <row r="1083" spans="1:51">
      <c r="A1083" s="198">
        <v>1078</v>
      </c>
      <c r="B1083" s="211"/>
      <c r="C1083" s="4" t="str">
        <f t="shared" si="211"/>
        <v>名称：&lt;br&gt;住所：&lt;br&gt;施設分類：&lt;br&gt;TEL：&lt;br&gt;：&lt;br&gt;：&lt;br&gt;：&lt;br&gt;</v>
      </c>
      <c r="D1083" s="211"/>
      <c r="E1083" s="202"/>
      <c r="F1083" s="202"/>
      <c r="G1083" s="202"/>
      <c r="H1083" s="202"/>
      <c r="I1083" s="202"/>
      <c r="J1083" s="202"/>
      <c r="K1083" s="240"/>
      <c r="L1083" s="240"/>
      <c r="M1083" s="240"/>
      <c r="N1083" s="240"/>
      <c r="O1083" s="4"/>
      <c r="P1083" s="246">
        <v>1</v>
      </c>
      <c r="Q1083" s="246"/>
      <c r="R1083" s="246" t="str">
        <f t="shared" si="208"/>
        <v>FFFFFFFF</v>
      </c>
      <c r="S1083" s="202">
        <v>100</v>
      </c>
      <c r="T1083" s="202">
        <v>100</v>
      </c>
      <c r="U1083" s="202">
        <v>100</v>
      </c>
      <c r="V1083" s="202">
        <v>100</v>
      </c>
      <c r="X1083" s="242"/>
      <c r="Z1083" s="239">
        <f t="shared" si="212"/>
        <v>1</v>
      </c>
      <c r="AA1083" s="253" t="s">
        <v>4179</v>
      </c>
      <c r="AB1083" s="265">
        <f t="shared" si="215"/>
        <v>0</v>
      </c>
      <c r="AC1083" s="254" t="s">
        <v>4194</v>
      </c>
      <c r="AD1083" s="254" t="s">
        <v>4181</v>
      </c>
      <c r="AE1083" s="254">
        <f t="shared" si="216"/>
        <v>0</v>
      </c>
      <c r="AF1083" s="254" t="s">
        <v>4182</v>
      </c>
      <c r="AG1083" s="254" t="s">
        <v>4183</v>
      </c>
      <c r="AH1083" s="74" t="str">
        <f t="shared" si="217"/>
        <v>名称：&lt;br&gt;住所：&lt;br&gt;施設分類：&lt;br&gt;TEL：&lt;br&gt;：&lt;br&gt;：&lt;br&gt;：&lt;br&gt;</v>
      </c>
      <c r="AI1083" s="255" t="s">
        <v>4184</v>
      </c>
      <c r="AJ1083" s="253" t="str">
        <f t="shared" si="209"/>
        <v>FFFFFFFF</v>
      </c>
      <c r="AK1083" s="253" t="s">
        <v>4185</v>
      </c>
      <c r="AL1083" s="265">
        <f t="shared" si="210"/>
        <v>1</v>
      </c>
      <c r="AM1083" s="253" t="s">
        <v>4186</v>
      </c>
      <c r="AN1083" s="253" t="s">
        <v>4187</v>
      </c>
      <c r="AO1083" s="254">
        <f t="shared" si="213"/>
        <v>0</v>
      </c>
      <c r="AP1083" s="253" t="s">
        <v>4188</v>
      </c>
      <c r="AQ1083" s="74">
        <f t="shared" si="218"/>
        <v>0</v>
      </c>
      <c r="AR1083" s="254" t="s">
        <v>4189</v>
      </c>
      <c r="AS1083" s="254" t="s">
        <v>4190</v>
      </c>
      <c r="AT1083" s="265">
        <f t="shared" si="219"/>
        <v>0</v>
      </c>
      <c r="AU1083" s="254" t="s">
        <v>4191</v>
      </c>
      <c r="AV1083" s="265">
        <f t="shared" si="220"/>
        <v>0</v>
      </c>
      <c r="AW1083" s="254" t="s">
        <v>4192</v>
      </c>
      <c r="AX1083" s="254" t="s">
        <v>4193</v>
      </c>
      <c r="AY1083" s="244" t="str">
        <f t="shared" si="214"/>
        <v/>
      </c>
    </row>
    <row r="1084" spans="1:51">
      <c r="A1084" s="198">
        <v>1079</v>
      </c>
      <c r="B1084" s="211"/>
      <c r="C1084" s="4" t="str">
        <f t="shared" si="211"/>
        <v>名称：&lt;br&gt;住所：&lt;br&gt;施設分類：&lt;br&gt;TEL：&lt;br&gt;：&lt;br&gt;：&lt;br&gt;：&lt;br&gt;</v>
      </c>
      <c r="D1084" s="211"/>
      <c r="E1084" s="202"/>
      <c r="F1084" s="202"/>
      <c r="G1084" s="202"/>
      <c r="H1084" s="202"/>
      <c r="I1084" s="202"/>
      <c r="J1084" s="202"/>
      <c r="K1084" s="240"/>
      <c r="L1084" s="240"/>
      <c r="M1084" s="240"/>
      <c r="N1084" s="240"/>
      <c r="O1084" s="4"/>
      <c r="P1084" s="246">
        <v>1</v>
      </c>
      <c r="Q1084" s="246"/>
      <c r="R1084" s="246" t="str">
        <f t="shared" si="208"/>
        <v>FFFFFFFF</v>
      </c>
      <c r="S1084" s="202">
        <v>100</v>
      </c>
      <c r="T1084" s="202">
        <v>100</v>
      </c>
      <c r="U1084" s="202">
        <v>100</v>
      </c>
      <c r="V1084" s="202">
        <v>100</v>
      </c>
      <c r="X1084" s="242"/>
      <c r="Z1084" s="239">
        <f t="shared" si="212"/>
        <v>1</v>
      </c>
      <c r="AA1084" s="253" t="s">
        <v>4179</v>
      </c>
      <c r="AB1084" s="265">
        <f t="shared" si="215"/>
        <v>0</v>
      </c>
      <c r="AC1084" s="254" t="s">
        <v>4194</v>
      </c>
      <c r="AD1084" s="254" t="s">
        <v>4181</v>
      </c>
      <c r="AE1084" s="254">
        <f t="shared" si="216"/>
        <v>0</v>
      </c>
      <c r="AF1084" s="254" t="s">
        <v>4182</v>
      </c>
      <c r="AG1084" s="254" t="s">
        <v>4183</v>
      </c>
      <c r="AH1084" s="74" t="str">
        <f t="shared" si="217"/>
        <v>名称：&lt;br&gt;住所：&lt;br&gt;施設分類：&lt;br&gt;TEL：&lt;br&gt;：&lt;br&gt;：&lt;br&gt;：&lt;br&gt;</v>
      </c>
      <c r="AI1084" s="255" t="s">
        <v>4184</v>
      </c>
      <c r="AJ1084" s="253" t="str">
        <f t="shared" si="209"/>
        <v>FFFFFFFF</v>
      </c>
      <c r="AK1084" s="253" t="s">
        <v>4185</v>
      </c>
      <c r="AL1084" s="265">
        <f t="shared" si="210"/>
        <v>1</v>
      </c>
      <c r="AM1084" s="253" t="s">
        <v>4186</v>
      </c>
      <c r="AN1084" s="253" t="s">
        <v>4187</v>
      </c>
      <c r="AO1084" s="254">
        <f t="shared" si="213"/>
        <v>0</v>
      </c>
      <c r="AP1084" s="253" t="s">
        <v>4188</v>
      </c>
      <c r="AQ1084" s="74">
        <f t="shared" si="218"/>
        <v>0</v>
      </c>
      <c r="AR1084" s="254" t="s">
        <v>4189</v>
      </c>
      <c r="AS1084" s="254" t="s">
        <v>4190</v>
      </c>
      <c r="AT1084" s="265">
        <f t="shared" si="219"/>
        <v>0</v>
      </c>
      <c r="AU1084" s="254" t="s">
        <v>4191</v>
      </c>
      <c r="AV1084" s="265">
        <f t="shared" si="220"/>
        <v>0</v>
      </c>
      <c r="AW1084" s="254" t="s">
        <v>4192</v>
      </c>
      <c r="AX1084" s="254" t="s">
        <v>4193</v>
      </c>
      <c r="AY1084" s="244" t="str">
        <f t="shared" si="214"/>
        <v/>
      </c>
    </row>
    <row r="1085" spans="1:51">
      <c r="A1085" s="198">
        <v>1080</v>
      </c>
      <c r="B1085" s="211"/>
      <c r="C1085" s="4" t="str">
        <f t="shared" si="211"/>
        <v>名称：&lt;br&gt;住所：&lt;br&gt;施設分類：&lt;br&gt;TEL：&lt;br&gt;：&lt;br&gt;：&lt;br&gt;：&lt;br&gt;</v>
      </c>
      <c r="D1085" s="211"/>
      <c r="E1085" s="202"/>
      <c r="F1085" s="202"/>
      <c r="G1085" s="202"/>
      <c r="H1085" s="202"/>
      <c r="I1085" s="202"/>
      <c r="J1085" s="202"/>
      <c r="K1085" s="240"/>
      <c r="L1085" s="240"/>
      <c r="M1085" s="240"/>
      <c r="N1085" s="240"/>
      <c r="O1085" s="4"/>
      <c r="P1085" s="246">
        <v>1</v>
      </c>
      <c r="Q1085" s="246"/>
      <c r="R1085" s="246" t="str">
        <f t="shared" si="208"/>
        <v>FFFFFFFF</v>
      </c>
      <c r="S1085" s="202">
        <v>100</v>
      </c>
      <c r="T1085" s="202">
        <v>100</v>
      </c>
      <c r="U1085" s="202">
        <v>100</v>
      </c>
      <c r="V1085" s="202">
        <v>100</v>
      </c>
      <c r="X1085" s="242"/>
      <c r="Z1085" s="239">
        <f t="shared" si="212"/>
        <v>1</v>
      </c>
      <c r="AA1085" s="253" t="s">
        <v>4179</v>
      </c>
      <c r="AB1085" s="265">
        <f t="shared" si="215"/>
        <v>0</v>
      </c>
      <c r="AC1085" s="254" t="s">
        <v>4194</v>
      </c>
      <c r="AD1085" s="254" t="s">
        <v>4181</v>
      </c>
      <c r="AE1085" s="254">
        <f t="shared" si="216"/>
        <v>0</v>
      </c>
      <c r="AF1085" s="254" t="s">
        <v>4182</v>
      </c>
      <c r="AG1085" s="254" t="s">
        <v>4183</v>
      </c>
      <c r="AH1085" s="74" t="str">
        <f t="shared" si="217"/>
        <v>名称：&lt;br&gt;住所：&lt;br&gt;施設分類：&lt;br&gt;TEL：&lt;br&gt;：&lt;br&gt;：&lt;br&gt;：&lt;br&gt;</v>
      </c>
      <c r="AI1085" s="255" t="s">
        <v>4184</v>
      </c>
      <c r="AJ1085" s="253" t="str">
        <f t="shared" si="209"/>
        <v>FFFFFFFF</v>
      </c>
      <c r="AK1085" s="253" t="s">
        <v>4185</v>
      </c>
      <c r="AL1085" s="265">
        <f t="shared" si="210"/>
        <v>1</v>
      </c>
      <c r="AM1085" s="253" t="s">
        <v>4186</v>
      </c>
      <c r="AN1085" s="253" t="s">
        <v>4187</v>
      </c>
      <c r="AO1085" s="254">
        <f t="shared" si="213"/>
        <v>0</v>
      </c>
      <c r="AP1085" s="253" t="s">
        <v>4188</v>
      </c>
      <c r="AQ1085" s="74">
        <f t="shared" si="218"/>
        <v>0</v>
      </c>
      <c r="AR1085" s="254" t="s">
        <v>4189</v>
      </c>
      <c r="AS1085" s="254" t="s">
        <v>4190</v>
      </c>
      <c r="AT1085" s="265">
        <f t="shared" si="219"/>
        <v>0</v>
      </c>
      <c r="AU1085" s="254" t="s">
        <v>4191</v>
      </c>
      <c r="AV1085" s="265">
        <f t="shared" si="220"/>
        <v>0</v>
      </c>
      <c r="AW1085" s="254" t="s">
        <v>4192</v>
      </c>
      <c r="AX1085" s="254" t="s">
        <v>4193</v>
      </c>
      <c r="AY1085" s="244" t="str">
        <f t="shared" si="214"/>
        <v/>
      </c>
    </row>
    <row r="1086" spans="1:51">
      <c r="A1086" s="198">
        <v>1081</v>
      </c>
      <c r="B1086" s="211"/>
      <c r="C1086" s="4" t="str">
        <f t="shared" si="211"/>
        <v>名称：&lt;br&gt;住所：&lt;br&gt;施設分類：&lt;br&gt;TEL：&lt;br&gt;：&lt;br&gt;：&lt;br&gt;：&lt;br&gt;</v>
      </c>
      <c r="D1086" s="211"/>
      <c r="E1086" s="202"/>
      <c r="F1086" s="202"/>
      <c r="G1086" s="202"/>
      <c r="H1086" s="202"/>
      <c r="I1086" s="202"/>
      <c r="J1086" s="202"/>
      <c r="K1086" s="240"/>
      <c r="L1086" s="240"/>
      <c r="M1086" s="240"/>
      <c r="N1086" s="240"/>
      <c r="O1086" s="4"/>
      <c r="P1086" s="246">
        <v>1</v>
      </c>
      <c r="Q1086" s="246"/>
      <c r="R1086" s="246" t="str">
        <f t="shared" si="208"/>
        <v>FFFFFFFF</v>
      </c>
      <c r="S1086" s="202">
        <v>100</v>
      </c>
      <c r="T1086" s="202">
        <v>100</v>
      </c>
      <c r="U1086" s="202">
        <v>100</v>
      </c>
      <c r="V1086" s="202">
        <v>100</v>
      </c>
      <c r="X1086" s="242"/>
      <c r="Z1086" s="239">
        <f t="shared" si="212"/>
        <v>1</v>
      </c>
      <c r="AA1086" s="253" t="s">
        <v>4179</v>
      </c>
      <c r="AB1086" s="265">
        <f t="shared" si="215"/>
        <v>0</v>
      </c>
      <c r="AC1086" s="254" t="s">
        <v>4194</v>
      </c>
      <c r="AD1086" s="254" t="s">
        <v>4181</v>
      </c>
      <c r="AE1086" s="254">
        <f t="shared" si="216"/>
        <v>0</v>
      </c>
      <c r="AF1086" s="254" t="s">
        <v>4182</v>
      </c>
      <c r="AG1086" s="254" t="s">
        <v>4183</v>
      </c>
      <c r="AH1086" s="74" t="str">
        <f t="shared" si="217"/>
        <v>名称：&lt;br&gt;住所：&lt;br&gt;施設分類：&lt;br&gt;TEL：&lt;br&gt;：&lt;br&gt;：&lt;br&gt;：&lt;br&gt;</v>
      </c>
      <c r="AI1086" s="255" t="s">
        <v>4184</v>
      </c>
      <c r="AJ1086" s="253" t="str">
        <f t="shared" si="209"/>
        <v>FFFFFFFF</v>
      </c>
      <c r="AK1086" s="253" t="s">
        <v>4185</v>
      </c>
      <c r="AL1086" s="265">
        <f t="shared" si="210"/>
        <v>1</v>
      </c>
      <c r="AM1086" s="253" t="s">
        <v>4186</v>
      </c>
      <c r="AN1086" s="253" t="s">
        <v>4187</v>
      </c>
      <c r="AO1086" s="254">
        <f t="shared" si="213"/>
        <v>0</v>
      </c>
      <c r="AP1086" s="253" t="s">
        <v>4188</v>
      </c>
      <c r="AQ1086" s="74">
        <f t="shared" si="218"/>
        <v>0</v>
      </c>
      <c r="AR1086" s="254" t="s">
        <v>4189</v>
      </c>
      <c r="AS1086" s="254" t="s">
        <v>4190</v>
      </c>
      <c r="AT1086" s="265">
        <f t="shared" si="219"/>
        <v>0</v>
      </c>
      <c r="AU1086" s="254" t="s">
        <v>4191</v>
      </c>
      <c r="AV1086" s="265">
        <f t="shared" si="220"/>
        <v>0</v>
      </c>
      <c r="AW1086" s="254" t="s">
        <v>4192</v>
      </c>
      <c r="AX1086" s="254" t="s">
        <v>4193</v>
      </c>
      <c r="AY1086" s="244" t="str">
        <f t="shared" si="214"/>
        <v/>
      </c>
    </row>
    <row r="1087" spans="1:51">
      <c r="A1087" s="198">
        <v>1082</v>
      </c>
      <c r="B1087" s="211"/>
      <c r="C1087" s="4" t="str">
        <f t="shared" si="211"/>
        <v>名称：&lt;br&gt;住所：&lt;br&gt;施設分類：&lt;br&gt;TEL：&lt;br&gt;：&lt;br&gt;：&lt;br&gt;：&lt;br&gt;</v>
      </c>
      <c r="D1087" s="211"/>
      <c r="E1087" s="245"/>
      <c r="F1087" s="202"/>
      <c r="G1087" s="202"/>
      <c r="H1087" s="202"/>
      <c r="I1087" s="245"/>
      <c r="J1087" s="245"/>
      <c r="K1087" s="240"/>
      <c r="L1087" s="240"/>
      <c r="M1087" s="240"/>
      <c r="N1087" s="240"/>
      <c r="O1087" s="4"/>
      <c r="P1087" s="246">
        <v>1</v>
      </c>
      <c r="Q1087" s="246"/>
      <c r="R1087" s="246" t="str">
        <f t="shared" si="208"/>
        <v>FFFFFFFF</v>
      </c>
      <c r="S1087" s="202">
        <v>100</v>
      </c>
      <c r="T1087" s="202">
        <v>100</v>
      </c>
      <c r="U1087" s="202">
        <v>100</v>
      </c>
      <c r="V1087" s="202">
        <v>100</v>
      </c>
      <c r="X1087" s="242"/>
      <c r="Z1087" s="239">
        <f t="shared" si="212"/>
        <v>1</v>
      </c>
      <c r="AA1087" s="253" t="s">
        <v>4179</v>
      </c>
      <c r="AB1087" s="265">
        <f t="shared" si="215"/>
        <v>0</v>
      </c>
      <c r="AC1087" s="254" t="s">
        <v>4194</v>
      </c>
      <c r="AD1087" s="254" t="s">
        <v>4181</v>
      </c>
      <c r="AE1087" s="254">
        <f t="shared" si="216"/>
        <v>0</v>
      </c>
      <c r="AF1087" s="254" t="s">
        <v>4182</v>
      </c>
      <c r="AG1087" s="254" t="s">
        <v>4183</v>
      </c>
      <c r="AH1087" s="74" t="str">
        <f t="shared" si="217"/>
        <v>名称：&lt;br&gt;住所：&lt;br&gt;施設分類：&lt;br&gt;TEL：&lt;br&gt;：&lt;br&gt;：&lt;br&gt;：&lt;br&gt;</v>
      </c>
      <c r="AI1087" s="255" t="s">
        <v>4184</v>
      </c>
      <c r="AJ1087" s="253" t="str">
        <f t="shared" si="209"/>
        <v>FFFFFFFF</v>
      </c>
      <c r="AK1087" s="253" t="s">
        <v>4185</v>
      </c>
      <c r="AL1087" s="265">
        <f t="shared" si="210"/>
        <v>1</v>
      </c>
      <c r="AM1087" s="253" t="s">
        <v>4186</v>
      </c>
      <c r="AN1087" s="253" t="s">
        <v>4187</v>
      </c>
      <c r="AO1087" s="254">
        <f t="shared" si="213"/>
        <v>0</v>
      </c>
      <c r="AP1087" s="253" t="s">
        <v>4188</v>
      </c>
      <c r="AQ1087" s="74">
        <f t="shared" si="218"/>
        <v>0</v>
      </c>
      <c r="AR1087" s="254" t="s">
        <v>4189</v>
      </c>
      <c r="AS1087" s="254" t="s">
        <v>4190</v>
      </c>
      <c r="AT1087" s="265">
        <f t="shared" si="219"/>
        <v>0</v>
      </c>
      <c r="AU1087" s="254" t="s">
        <v>4191</v>
      </c>
      <c r="AV1087" s="265">
        <f t="shared" si="220"/>
        <v>0</v>
      </c>
      <c r="AW1087" s="254" t="s">
        <v>4192</v>
      </c>
      <c r="AX1087" s="254" t="s">
        <v>4193</v>
      </c>
      <c r="AY1087" s="244" t="str">
        <f t="shared" si="214"/>
        <v/>
      </c>
    </row>
    <row r="1088" spans="1:51">
      <c r="A1088" s="198">
        <v>1083</v>
      </c>
      <c r="B1088" s="211"/>
      <c r="C1088" s="4" t="str">
        <f t="shared" si="211"/>
        <v>名称：&lt;br&gt;住所：&lt;br&gt;施設分類：&lt;br&gt;TEL：&lt;br&gt;：&lt;br&gt;：&lt;br&gt;：&lt;br&gt;</v>
      </c>
      <c r="D1088" s="211"/>
      <c r="E1088" s="245"/>
      <c r="F1088" s="202"/>
      <c r="G1088" s="202"/>
      <c r="H1088" s="202"/>
      <c r="I1088" s="245"/>
      <c r="J1088" s="245"/>
      <c r="K1088" s="240"/>
      <c r="L1088" s="240"/>
      <c r="M1088" s="240"/>
      <c r="N1088" s="240"/>
      <c r="O1088" s="4"/>
      <c r="P1088" s="246">
        <v>1</v>
      </c>
      <c r="Q1088" s="246"/>
      <c r="R1088" s="246" t="str">
        <f t="shared" si="208"/>
        <v>FFFFFFFF</v>
      </c>
      <c r="S1088" s="202">
        <v>100</v>
      </c>
      <c r="T1088" s="202">
        <v>100</v>
      </c>
      <c r="U1088" s="202">
        <v>100</v>
      </c>
      <c r="V1088" s="202">
        <v>100</v>
      </c>
      <c r="X1088" s="242"/>
      <c r="Z1088" s="239">
        <f t="shared" si="212"/>
        <v>1</v>
      </c>
      <c r="AA1088" s="253" t="s">
        <v>4179</v>
      </c>
      <c r="AB1088" s="265">
        <f t="shared" si="215"/>
        <v>0</v>
      </c>
      <c r="AC1088" s="254" t="s">
        <v>4194</v>
      </c>
      <c r="AD1088" s="254" t="s">
        <v>4181</v>
      </c>
      <c r="AE1088" s="254">
        <f t="shared" si="216"/>
        <v>0</v>
      </c>
      <c r="AF1088" s="254" t="s">
        <v>4182</v>
      </c>
      <c r="AG1088" s="254" t="s">
        <v>4183</v>
      </c>
      <c r="AH1088" s="74" t="str">
        <f t="shared" si="217"/>
        <v>名称：&lt;br&gt;住所：&lt;br&gt;施設分類：&lt;br&gt;TEL：&lt;br&gt;：&lt;br&gt;：&lt;br&gt;：&lt;br&gt;</v>
      </c>
      <c r="AI1088" s="255" t="s">
        <v>4184</v>
      </c>
      <c r="AJ1088" s="253" t="str">
        <f t="shared" si="209"/>
        <v>FFFFFFFF</v>
      </c>
      <c r="AK1088" s="253" t="s">
        <v>4185</v>
      </c>
      <c r="AL1088" s="265">
        <f t="shared" si="210"/>
        <v>1</v>
      </c>
      <c r="AM1088" s="253" t="s">
        <v>4186</v>
      </c>
      <c r="AN1088" s="253" t="s">
        <v>4187</v>
      </c>
      <c r="AO1088" s="254">
        <f t="shared" si="213"/>
        <v>0</v>
      </c>
      <c r="AP1088" s="253" t="s">
        <v>4188</v>
      </c>
      <c r="AQ1088" s="74">
        <f t="shared" si="218"/>
        <v>0</v>
      </c>
      <c r="AR1088" s="254" t="s">
        <v>4189</v>
      </c>
      <c r="AS1088" s="254" t="s">
        <v>4190</v>
      </c>
      <c r="AT1088" s="265">
        <f t="shared" si="219"/>
        <v>0</v>
      </c>
      <c r="AU1088" s="254" t="s">
        <v>4191</v>
      </c>
      <c r="AV1088" s="265">
        <f t="shared" si="220"/>
        <v>0</v>
      </c>
      <c r="AW1088" s="254" t="s">
        <v>4192</v>
      </c>
      <c r="AX1088" s="254" t="s">
        <v>4193</v>
      </c>
      <c r="AY1088" s="244" t="str">
        <f t="shared" si="214"/>
        <v/>
      </c>
    </row>
    <row r="1089" spans="1:51">
      <c r="A1089" s="198">
        <v>1084</v>
      </c>
      <c r="B1089" s="211"/>
      <c r="C1089" s="4" t="str">
        <f t="shared" si="211"/>
        <v>名称：&lt;br&gt;住所：&lt;br&gt;施設分類：&lt;br&gt;TEL：&lt;br&gt;：&lt;br&gt;：&lt;br&gt;：&lt;br&gt;</v>
      </c>
      <c r="D1089" s="211"/>
      <c r="E1089" s="202"/>
      <c r="F1089" s="202"/>
      <c r="G1089" s="202"/>
      <c r="H1089" s="202"/>
      <c r="I1089" s="202"/>
      <c r="J1089" s="202"/>
      <c r="K1089" s="240"/>
      <c r="L1089" s="240"/>
      <c r="M1089" s="240"/>
      <c r="N1089" s="240"/>
      <c r="O1089" s="4"/>
      <c r="P1089" s="246">
        <v>1</v>
      </c>
      <c r="Q1089" s="246"/>
      <c r="R1089" s="246" t="str">
        <f t="shared" si="208"/>
        <v>FFFFFFFF</v>
      </c>
      <c r="S1089" s="202">
        <v>100</v>
      </c>
      <c r="T1089" s="202">
        <v>100</v>
      </c>
      <c r="U1089" s="202">
        <v>100</v>
      </c>
      <c r="V1089" s="202">
        <v>100</v>
      </c>
      <c r="X1089" s="242"/>
      <c r="Z1089" s="239">
        <f t="shared" si="212"/>
        <v>1</v>
      </c>
      <c r="AA1089" s="253" t="s">
        <v>4179</v>
      </c>
      <c r="AB1089" s="265">
        <f t="shared" si="215"/>
        <v>0</v>
      </c>
      <c r="AC1089" s="254" t="s">
        <v>4194</v>
      </c>
      <c r="AD1089" s="254" t="s">
        <v>4181</v>
      </c>
      <c r="AE1089" s="254">
        <f t="shared" si="216"/>
        <v>0</v>
      </c>
      <c r="AF1089" s="254" t="s">
        <v>4182</v>
      </c>
      <c r="AG1089" s="254" t="s">
        <v>4183</v>
      </c>
      <c r="AH1089" s="74" t="str">
        <f t="shared" si="217"/>
        <v>名称：&lt;br&gt;住所：&lt;br&gt;施設分類：&lt;br&gt;TEL：&lt;br&gt;：&lt;br&gt;：&lt;br&gt;：&lt;br&gt;</v>
      </c>
      <c r="AI1089" s="255" t="s">
        <v>4184</v>
      </c>
      <c r="AJ1089" s="253" t="str">
        <f t="shared" si="209"/>
        <v>FFFFFFFF</v>
      </c>
      <c r="AK1089" s="253" t="s">
        <v>4185</v>
      </c>
      <c r="AL1089" s="265">
        <f t="shared" si="210"/>
        <v>1</v>
      </c>
      <c r="AM1089" s="253" t="s">
        <v>4186</v>
      </c>
      <c r="AN1089" s="253" t="s">
        <v>4187</v>
      </c>
      <c r="AO1089" s="254">
        <f t="shared" si="213"/>
        <v>0</v>
      </c>
      <c r="AP1089" s="253" t="s">
        <v>4188</v>
      </c>
      <c r="AQ1089" s="74">
        <f t="shared" si="218"/>
        <v>0</v>
      </c>
      <c r="AR1089" s="254" t="s">
        <v>4189</v>
      </c>
      <c r="AS1089" s="254" t="s">
        <v>4190</v>
      </c>
      <c r="AT1089" s="265">
        <f t="shared" si="219"/>
        <v>0</v>
      </c>
      <c r="AU1089" s="254" t="s">
        <v>4191</v>
      </c>
      <c r="AV1089" s="265">
        <f t="shared" si="220"/>
        <v>0</v>
      </c>
      <c r="AW1089" s="254" t="s">
        <v>4192</v>
      </c>
      <c r="AX1089" s="254" t="s">
        <v>4193</v>
      </c>
      <c r="AY1089" s="244" t="str">
        <f t="shared" si="214"/>
        <v/>
      </c>
    </row>
    <row r="1090" spans="1:51">
      <c r="A1090" s="198">
        <v>1085</v>
      </c>
      <c r="B1090" s="211"/>
      <c r="C1090" s="4" t="str">
        <f t="shared" si="211"/>
        <v>名称：&lt;br&gt;住所：&lt;br&gt;施設分類：&lt;br&gt;TEL：&lt;br&gt;：&lt;br&gt;：&lt;br&gt;：&lt;br&gt;</v>
      </c>
      <c r="D1090" s="211"/>
      <c r="E1090" s="202"/>
      <c r="F1090" s="202"/>
      <c r="G1090" s="202"/>
      <c r="H1090" s="202"/>
      <c r="I1090" s="202"/>
      <c r="J1090" s="202"/>
      <c r="K1090" s="240"/>
      <c r="L1090" s="240"/>
      <c r="M1090" s="240"/>
      <c r="N1090" s="240"/>
      <c r="O1090" s="4"/>
      <c r="P1090" s="246">
        <v>1</v>
      </c>
      <c r="Q1090" s="246"/>
      <c r="R1090" s="246" t="str">
        <f t="shared" si="208"/>
        <v>FFFFFFFF</v>
      </c>
      <c r="S1090" s="202">
        <v>100</v>
      </c>
      <c r="T1090" s="202">
        <v>100</v>
      </c>
      <c r="U1090" s="202">
        <v>100</v>
      </c>
      <c r="V1090" s="202">
        <v>100</v>
      </c>
      <c r="X1090" s="242"/>
      <c r="Z1090" s="239">
        <f t="shared" si="212"/>
        <v>1</v>
      </c>
      <c r="AA1090" s="253" t="s">
        <v>4179</v>
      </c>
      <c r="AB1090" s="265">
        <f t="shared" si="215"/>
        <v>0</v>
      </c>
      <c r="AC1090" s="254" t="s">
        <v>4194</v>
      </c>
      <c r="AD1090" s="254" t="s">
        <v>4181</v>
      </c>
      <c r="AE1090" s="254">
        <f t="shared" si="216"/>
        <v>0</v>
      </c>
      <c r="AF1090" s="254" t="s">
        <v>4182</v>
      </c>
      <c r="AG1090" s="254" t="s">
        <v>4183</v>
      </c>
      <c r="AH1090" s="74" t="str">
        <f t="shared" si="217"/>
        <v>名称：&lt;br&gt;住所：&lt;br&gt;施設分類：&lt;br&gt;TEL：&lt;br&gt;：&lt;br&gt;：&lt;br&gt;：&lt;br&gt;</v>
      </c>
      <c r="AI1090" s="255" t="s">
        <v>4184</v>
      </c>
      <c r="AJ1090" s="253" t="str">
        <f t="shared" si="209"/>
        <v>FFFFFFFF</v>
      </c>
      <c r="AK1090" s="253" t="s">
        <v>4185</v>
      </c>
      <c r="AL1090" s="265">
        <f t="shared" si="210"/>
        <v>1</v>
      </c>
      <c r="AM1090" s="253" t="s">
        <v>4186</v>
      </c>
      <c r="AN1090" s="253" t="s">
        <v>4187</v>
      </c>
      <c r="AO1090" s="254">
        <f t="shared" si="213"/>
        <v>0</v>
      </c>
      <c r="AP1090" s="253" t="s">
        <v>4188</v>
      </c>
      <c r="AQ1090" s="74">
        <f t="shared" si="218"/>
        <v>0</v>
      </c>
      <c r="AR1090" s="254" t="s">
        <v>4189</v>
      </c>
      <c r="AS1090" s="254" t="s">
        <v>4190</v>
      </c>
      <c r="AT1090" s="265">
        <f t="shared" si="219"/>
        <v>0</v>
      </c>
      <c r="AU1090" s="254" t="s">
        <v>4191</v>
      </c>
      <c r="AV1090" s="265">
        <f t="shared" si="220"/>
        <v>0</v>
      </c>
      <c r="AW1090" s="254" t="s">
        <v>4192</v>
      </c>
      <c r="AX1090" s="254" t="s">
        <v>4193</v>
      </c>
      <c r="AY1090" s="244" t="str">
        <f t="shared" si="214"/>
        <v/>
      </c>
    </row>
    <row r="1091" spans="1:51">
      <c r="A1091" s="198">
        <v>1086</v>
      </c>
      <c r="B1091" s="211"/>
      <c r="C1091" s="4" t="str">
        <f t="shared" si="211"/>
        <v>名称：&lt;br&gt;住所：&lt;br&gt;施設分類：&lt;br&gt;TEL：&lt;br&gt;：&lt;br&gt;：&lt;br&gt;：&lt;br&gt;</v>
      </c>
      <c r="D1091" s="211"/>
      <c r="E1091" s="202"/>
      <c r="F1091" s="202"/>
      <c r="G1091" s="202"/>
      <c r="H1091" s="202"/>
      <c r="I1091" s="202"/>
      <c r="J1091" s="202"/>
      <c r="K1091" s="240"/>
      <c r="L1091" s="240"/>
      <c r="M1091" s="240"/>
      <c r="N1091" s="240"/>
      <c r="O1091" s="4"/>
      <c r="P1091" s="246">
        <v>1</v>
      </c>
      <c r="Q1091" s="246"/>
      <c r="R1091" s="246" t="str">
        <f t="shared" si="208"/>
        <v>FFFFFFFF</v>
      </c>
      <c r="S1091" s="202">
        <v>100</v>
      </c>
      <c r="T1091" s="202">
        <v>100</v>
      </c>
      <c r="U1091" s="202">
        <v>100</v>
      </c>
      <c r="V1091" s="202">
        <v>100</v>
      </c>
      <c r="X1091" s="242"/>
      <c r="Z1091" s="239">
        <f t="shared" si="212"/>
        <v>1</v>
      </c>
      <c r="AA1091" s="253" t="s">
        <v>4179</v>
      </c>
      <c r="AB1091" s="265">
        <f t="shared" si="215"/>
        <v>0</v>
      </c>
      <c r="AC1091" s="254" t="s">
        <v>4194</v>
      </c>
      <c r="AD1091" s="254" t="s">
        <v>4181</v>
      </c>
      <c r="AE1091" s="254">
        <f t="shared" si="216"/>
        <v>0</v>
      </c>
      <c r="AF1091" s="254" t="s">
        <v>4182</v>
      </c>
      <c r="AG1091" s="254" t="s">
        <v>4183</v>
      </c>
      <c r="AH1091" s="74" t="str">
        <f t="shared" si="217"/>
        <v>名称：&lt;br&gt;住所：&lt;br&gt;施設分類：&lt;br&gt;TEL：&lt;br&gt;：&lt;br&gt;：&lt;br&gt;：&lt;br&gt;</v>
      </c>
      <c r="AI1091" s="255" t="s">
        <v>4184</v>
      </c>
      <c r="AJ1091" s="253" t="str">
        <f t="shared" si="209"/>
        <v>FFFFFFFF</v>
      </c>
      <c r="AK1091" s="253" t="s">
        <v>4185</v>
      </c>
      <c r="AL1091" s="265">
        <f t="shared" si="210"/>
        <v>1</v>
      </c>
      <c r="AM1091" s="253" t="s">
        <v>4186</v>
      </c>
      <c r="AN1091" s="253" t="s">
        <v>4187</v>
      </c>
      <c r="AO1091" s="254">
        <f t="shared" si="213"/>
        <v>0</v>
      </c>
      <c r="AP1091" s="253" t="s">
        <v>4188</v>
      </c>
      <c r="AQ1091" s="74">
        <f t="shared" si="218"/>
        <v>0</v>
      </c>
      <c r="AR1091" s="254" t="s">
        <v>4189</v>
      </c>
      <c r="AS1091" s="254" t="s">
        <v>4190</v>
      </c>
      <c r="AT1091" s="265">
        <f t="shared" si="219"/>
        <v>0</v>
      </c>
      <c r="AU1091" s="254" t="s">
        <v>4191</v>
      </c>
      <c r="AV1091" s="265">
        <f t="shared" si="220"/>
        <v>0</v>
      </c>
      <c r="AW1091" s="254" t="s">
        <v>4192</v>
      </c>
      <c r="AX1091" s="254" t="s">
        <v>4193</v>
      </c>
      <c r="AY1091" s="244" t="str">
        <f t="shared" si="214"/>
        <v/>
      </c>
    </row>
    <row r="1092" spans="1:51">
      <c r="A1092" s="198">
        <v>1087</v>
      </c>
      <c r="B1092" s="211"/>
      <c r="C1092" s="4" t="str">
        <f t="shared" si="211"/>
        <v>名称：&lt;br&gt;住所：&lt;br&gt;施設分類：&lt;br&gt;TEL：&lt;br&gt;：&lt;br&gt;：&lt;br&gt;：&lt;br&gt;</v>
      </c>
      <c r="D1092" s="211"/>
      <c r="E1092" s="202"/>
      <c r="F1092" s="202"/>
      <c r="G1092" s="202"/>
      <c r="H1092" s="202"/>
      <c r="I1092" s="202"/>
      <c r="J1092" s="202"/>
      <c r="K1092" s="240"/>
      <c r="L1092" s="240"/>
      <c r="M1092" s="240"/>
      <c r="N1092" s="240"/>
      <c r="O1092" s="4"/>
      <c r="P1092" s="246">
        <v>1</v>
      </c>
      <c r="Q1092" s="246"/>
      <c r="R1092" s="246" t="str">
        <f t="shared" si="208"/>
        <v>FFFFFFFF</v>
      </c>
      <c r="S1092" s="202">
        <v>100</v>
      </c>
      <c r="T1092" s="202">
        <v>100</v>
      </c>
      <c r="U1092" s="202">
        <v>100</v>
      </c>
      <c r="V1092" s="202">
        <v>100</v>
      </c>
      <c r="X1092" s="242"/>
      <c r="Z1092" s="239">
        <f t="shared" si="212"/>
        <v>1</v>
      </c>
      <c r="AA1092" s="253" t="s">
        <v>4179</v>
      </c>
      <c r="AB1092" s="265">
        <f t="shared" si="215"/>
        <v>0</v>
      </c>
      <c r="AC1092" s="254" t="s">
        <v>4194</v>
      </c>
      <c r="AD1092" s="254" t="s">
        <v>4181</v>
      </c>
      <c r="AE1092" s="254">
        <f t="shared" si="216"/>
        <v>0</v>
      </c>
      <c r="AF1092" s="254" t="s">
        <v>4182</v>
      </c>
      <c r="AG1092" s="254" t="s">
        <v>4183</v>
      </c>
      <c r="AH1092" s="74" t="str">
        <f t="shared" si="217"/>
        <v>名称：&lt;br&gt;住所：&lt;br&gt;施設分類：&lt;br&gt;TEL：&lt;br&gt;：&lt;br&gt;：&lt;br&gt;：&lt;br&gt;</v>
      </c>
      <c r="AI1092" s="255" t="s">
        <v>4184</v>
      </c>
      <c r="AJ1092" s="253" t="str">
        <f t="shared" si="209"/>
        <v>FFFFFFFF</v>
      </c>
      <c r="AK1092" s="253" t="s">
        <v>4185</v>
      </c>
      <c r="AL1092" s="265">
        <f t="shared" si="210"/>
        <v>1</v>
      </c>
      <c r="AM1092" s="253" t="s">
        <v>4186</v>
      </c>
      <c r="AN1092" s="253" t="s">
        <v>4187</v>
      </c>
      <c r="AO1092" s="254">
        <f t="shared" si="213"/>
        <v>0</v>
      </c>
      <c r="AP1092" s="253" t="s">
        <v>4188</v>
      </c>
      <c r="AQ1092" s="74">
        <f t="shared" si="218"/>
        <v>0</v>
      </c>
      <c r="AR1092" s="254" t="s">
        <v>4189</v>
      </c>
      <c r="AS1092" s="254" t="s">
        <v>4190</v>
      </c>
      <c r="AT1092" s="265">
        <f t="shared" si="219"/>
        <v>0</v>
      </c>
      <c r="AU1092" s="254" t="s">
        <v>4191</v>
      </c>
      <c r="AV1092" s="265">
        <f t="shared" si="220"/>
        <v>0</v>
      </c>
      <c r="AW1092" s="254" t="s">
        <v>4192</v>
      </c>
      <c r="AX1092" s="254" t="s">
        <v>4193</v>
      </c>
      <c r="AY1092" s="244" t="str">
        <f t="shared" si="214"/>
        <v/>
      </c>
    </row>
    <row r="1093" spans="1:51">
      <c r="A1093" s="198">
        <v>1088</v>
      </c>
      <c r="B1093" s="211"/>
      <c r="C1093" s="4" t="str">
        <f t="shared" si="211"/>
        <v>名称：&lt;br&gt;住所：&lt;br&gt;施設分類：&lt;br&gt;TEL：&lt;br&gt;：&lt;br&gt;：&lt;br&gt;：&lt;br&gt;</v>
      </c>
      <c r="D1093" s="211"/>
      <c r="E1093" s="245"/>
      <c r="F1093" s="202"/>
      <c r="G1093" s="202"/>
      <c r="H1093" s="202"/>
      <c r="I1093" s="245"/>
      <c r="J1093" s="245"/>
      <c r="K1093" s="240"/>
      <c r="L1093" s="240"/>
      <c r="M1093" s="240"/>
      <c r="N1093" s="240"/>
      <c r="O1093" s="4"/>
      <c r="P1093" s="246">
        <v>1</v>
      </c>
      <c r="Q1093" s="246"/>
      <c r="R1093" s="246" t="str">
        <f t="shared" si="208"/>
        <v>FFFFFFFF</v>
      </c>
      <c r="S1093" s="202">
        <v>100</v>
      </c>
      <c r="T1093" s="202">
        <v>100</v>
      </c>
      <c r="U1093" s="202">
        <v>100</v>
      </c>
      <c r="V1093" s="202">
        <v>100</v>
      </c>
      <c r="X1093" s="242"/>
      <c r="Z1093" s="239">
        <f t="shared" si="212"/>
        <v>1</v>
      </c>
      <c r="AA1093" s="253" t="s">
        <v>4179</v>
      </c>
      <c r="AB1093" s="265">
        <f t="shared" si="215"/>
        <v>0</v>
      </c>
      <c r="AC1093" s="254" t="s">
        <v>4194</v>
      </c>
      <c r="AD1093" s="254" t="s">
        <v>4181</v>
      </c>
      <c r="AE1093" s="254">
        <f t="shared" si="216"/>
        <v>0</v>
      </c>
      <c r="AF1093" s="254" t="s">
        <v>4182</v>
      </c>
      <c r="AG1093" s="254" t="s">
        <v>4183</v>
      </c>
      <c r="AH1093" s="74" t="str">
        <f t="shared" si="217"/>
        <v>名称：&lt;br&gt;住所：&lt;br&gt;施設分類：&lt;br&gt;TEL：&lt;br&gt;：&lt;br&gt;：&lt;br&gt;：&lt;br&gt;</v>
      </c>
      <c r="AI1093" s="255" t="s">
        <v>4184</v>
      </c>
      <c r="AJ1093" s="253" t="str">
        <f t="shared" si="209"/>
        <v>FFFFFFFF</v>
      </c>
      <c r="AK1093" s="253" t="s">
        <v>4185</v>
      </c>
      <c r="AL1093" s="265">
        <f t="shared" si="210"/>
        <v>1</v>
      </c>
      <c r="AM1093" s="253" t="s">
        <v>4186</v>
      </c>
      <c r="AN1093" s="253" t="s">
        <v>4187</v>
      </c>
      <c r="AO1093" s="254">
        <f t="shared" si="213"/>
        <v>0</v>
      </c>
      <c r="AP1093" s="253" t="s">
        <v>4188</v>
      </c>
      <c r="AQ1093" s="74">
        <f t="shared" si="218"/>
        <v>0</v>
      </c>
      <c r="AR1093" s="254" t="s">
        <v>4189</v>
      </c>
      <c r="AS1093" s="254" t="s">
        <v>4190</v>
      </c>
      <c r="AT1093" s="265">
        <f t="shared" si="219"/>
        <v>0</v>
      </c>
      <c r="AU1093" s="254" t="s">
        <v>4191</v>
      </c>
      <c r="AV1093" s="265">
        <f t="shared" si="220"/>
        <v>0</v>
      </c>
      <c r="AW1093" s="254" t="s">
        <v>4192</v>
      </c>
      <c r="AX1093" s="254" t="s">
        <v>4193</v>
      </c>
      <c r="AY1093" s="244" t="str">
        <f t="shared" si="214"/>
        <v/>
      </c>
    </row>
    <row r="1094" spans="1:51">
      <c r="A1094" s="198">
        <v>1089</v>
      </c>
      <c r="B1094" s="211"/>
      <c r="C1094" s="4" t="str">
        <f t="shared" si="211"/>
        <v>名称：&lt;br&gt;住所：&lt;br&gt;施設分類：&lt;br&gt;TEL：&lt;br&gt;：&lt;br&gt;：&lt;br&gt;：&lt;br&gt;</v>
      </c>
      <c r="D1094" s="211"/>
      <c r="E1094" s="245"/>
      <c r="F1094" s="202"/>
      <c r="G1094" s="202"/>
      <c r="H1094" s="202"/>
      <c r="I1094" s="245"/>
      <c r="J1094" s="245"/>
      <c r="K1094" s="240"/>
      <c r="L1094" s="240"/>
      <c r="M1094" s="240"/>
      <c r="N1094" s="240"/>
      <c r="O1094" s="4"/>
      <c r="P1094" s="246">
        <v>1</v>
      </c>
      <c r="Q1094" s="246"/>
      <c r="R1094" s="246" t="str">
        <f t="shared" ref="R1094:R1157" si="221">IF(OR(S1094="",T1094="",U1094="",V1094="")=TRUE,"ffffffff",DEC2HEX(S1094/100*255,2)&amp;DEC2HEX(T1094/100*255,2)&amp;DEC2HEX(U1094/100*255,2)&amp;DEC2HEX(V1094/100*255,2))</f>
        <v>FFFFFFFF</v>
      </c>
      <c r="S1094" s="202">
        <v>100</v>
      </c>
      <c r="T1094" s="202">
        <v>100</v>
      </c>
      <c r="U1094" s="202">
        <v>100</v>
      </c>
      <c r="V1094" s="202">
        <v>100</v>
      </c>
      <c r="X1094" s="242"/>
      <c r="Z1094" s="239">
        <f t="shared" si="212"/>
        <v>1</v>
      </c>
      <c r="AA1094" s="253" t="s">
        <v>4179</v>
      </c>
      <c r="AB1094" s="265">
        <f t="shared" si="215"/>
        <v>0</v>
      </c>
      <c r="AC1094" s="254" t="s">
        <v>4194</v>
      </c>
      <c r="AD1094" s="254" t="s">
        <v>4181</v>
      </c>
      <c r="AE1094" s="254">
        <f t="shared" si="216"/>
        <v>0</v>
      </c>
      <c r="AF1094" s="254" t="s">
        <v>4182</v>
      </c>
      <c r="AG1094" s="254" t="s">
        <v>4183</v>
      </c>
      <c r="AH1094" s="74" t="str">
        <f t="shared" si="217"/>
        <v>名称：&lt;br&gt;住所：&lt;br&gt;施設分類：&lt;br&gt;TEL：&lt;br&gt;：&lt;br&gt;：&lt;br&gt;：&lt;br&gt;</v>
      </c>
      <c r="AI1094" s="255" t="s">
        <v>4184</v>
      </c>
      <c r="AJ1094" s="253" t="str">
        <f t="shared" ref="AJ1094:AJ1157" si="222">R1094</f>
        <v>FFFFFFFF</v>
      </c>
      <c r="AK1094" s="253" t="s">
        <v>4185</v>
      </c>
      <c r="AL1094" s="265">
        <f t="shared" ref="AL1094:AL1157" si="223">IF(OR(P1094="",P1094=0)=TRUE,1,P1094)</f>
        <v>1</v>
      </c>
      <c r="AM1094" s="253" t="s">
        <v>4186</v>
      </c>
      <c r="AN1094" s="253" t="s">
        <v>4187</v>
      </c>
      <c r="AO1094" s="254">
        <f t="shared" si="213"/>
        <v>0</v>
      </c>
      <c r="AP1094" s="253" t="s">
        <v>4188</v>
      </c>
      <c r="AQ1094" s="74">
        <f t="shared" si="218"/>
        <v>0</v>
      </c>
      <c r="AR1094" s="254" t="s">
        <v>4189</v>
      </c>
      <c r="AS1094" s="254" t="s">
        <v>4190</v>
      </c>
      <c r="AT1094" s="265">
        <f t="shared" si="219"/>
        <v>0</v>
      </c>
      <c r="AU1094" s="254" t="s">
        <v>4191</v>
      </c>
      <c r="AV1094" s="265">
        <f t="shared" si="220"/>
        <v>0</v>
      </c>
      <c r="AW1094" s="254" t="s">
        <v>4192</v>
      </c>
      <c r="AX1094" s="254" t="s">
        <v>4193</v>
      </c>
      <c r="AY1094" s="244" t="str">
        <f t="shared" si="214"/>
        <v/>
      </c>
    </row>
    <row r="1095" spans="1:51">
      <c r="A1095" s="198">
        <v>1090</v>
      </c>
      <c r="B1095" s="211"/>
      <c r="C1095" s="4" t="str">
        <f t="shared" ref="C1095:C1158" si="224">B$5&amp;"："&amp;B1095&amp;"&lt;br&gt;"&amp;J$5&amp;"："&amp;J1095&amp;"&lt;br&gt;"&amp;I$5&amp;"："&amp;I1095&amp;"&lt;br&gt;"&amp;K$5&amp;"："&amp;K1095&amp;"&lt;br&gt;"&amp;L$5&amp;"："&amp;L1095&amp;"&lt;br&gt;"&amp;M$5&amp;"："&amp;M1095&amp;"&lt;br&gt;"&amp;N$5&amp;"："&amp;N1095&amp;"&lt;br&gt;"</f>
        <v>名称：&lt;br&gt;住所：&lt;br&gt;施設分類：&lt;br&gt;TEL：&lt;br&gt;：&lt;br&gt;：&lt;br&gt;：&lt;br&gt;</v>
      </c>
      <c r="D1095" s="247"/>
      <c r="E1095" s="202"/>
      <c r="F1095" s="202"/>
      <c r="G1095" s="202"/>
      <c r="H1095" s="202"/>
      <c r="I1095" s="202"/>
      <c r="J1095" s="202"/>
      <c r="K1095" s="240"/>
      <c r="L1095" s="240"/>
      <c r="M1095" s="240"/>
      <c r="N1095" s="240"/>
      <c r="O1095" s="4"/>
      <c r="P1095" s="246">
        <v>1</v>
      </c>
      <c r="Q1095" s="246"/>
      <c r="R1095" s="246" t="str">
        <f t="shared" si="221"/>
        <v>FFFFFFFF</v>
      </c>
      <c r="S1095" s="202">
        <v>100</v>
      </c>
      <c r="T1095" s="202">
        <v>100</v>
      </c>
      <c r="U1095" s="202">
        <v>100</v>
      </c>
      <c r="V1095" s="202">
        <v>100</v>
      </c>
      <c r="X1095" s="242"/>
      <c r="Z1095" s="239">
        <f t="shared" ref="Z1095:Z1158" si="225">IF(H1095="",1,0)</f>
        <v>1</v>
      </c>
      <c r="AA1095" s="253" t="s">
        <v>4179</v>
      </c>
      <c r="AB1095" s="265">
        <f t="shared" si="215"/>
        <v>0</v>
      </c>
      <c r="AC1095" s="254" t="s">
        <v>4194</v>
      </c>
      <c r="AD1095" s="254" t="s">
        <v>4181</v>
      </c>
      <c r="AE1095" s="254">
        <f t="shared" si="216"/>
        <v>0</v>
      </c>
      <c r="AF1095" s="254" t="s">
        <v>4182</v>
      </c>
      <c r="AG1095" s="254" t="s">
        <v>4183</v>
      </c>
      <c r="AH1095" s="74" t="str">
        <f t="shared" si="217"/>
        <v>名称：&lt;br&gt;住所：&lt;br&gt;施設分類：&lt;br&gt;TEL：&lt;br&gt;：&lt;br&gt;：&lt;br&gt;：&lt;br&gt;</v>
      </c>
      <c r="AI1095" s="255" t="s">
        <v>4184</v>
      </c>
      <c r="AJ1095" s="253" t="str">
        <f t="shared" si="222"/>
        <v>FFFFFFFF</v>
      </c>
      <c r="AK1095" s="253" t="s">
        <v>4185</v>
      </c>
      <c r="AL1095" s="265">
        <f t="shared" si="223"/>
        <v>1</v>
      </c>
      <c r="AM1095" s="253" t="s">
        <v>4186</v>
      </c>
      <c r="AN1095" s="253" t="s">
        <v>4187</v>
      </c>
      <c r="AO1095" s="254">
        <f t="shared" ref="AO1095:AO1158" si="226">Q1095</f>
        <v>0</v>
      </c>
      <c r="AP1095" s="253" t="s">
        <v>4188</v>
      </c>
      <c r="AQ1095" s="74">
        <f t="shared" si="218"/>
        <v>0</v>
      </c>
      <c r="AR1095" s="254" t="s">
        <v>4189</v>
      </c>
      <c r="AS1095" s="254" t="s">
        <v>4190</v>
      </c>
      <c r="AT1095" s="265">
        <f t="shared" si="219"/>
        <v>0</v>
      </c>
      <c r="AU1095" s="254" t="s">
        <v>4191</v>
      </c>
      <c r="AV1095" s="265">
        <f t="shared" si="220"/>
        <v>0</v>
      </c>
      <c r="AW1095" s="254" t="s">
        <v>4192</v>
      </c>
      <c r="AX1095" s="254" t="s">
        <v>4193</v>
      </c>
      <c r="AY1095" s="244" t="str">
        <f t="shared" ref="AY1095:AY1158" si="227">IF(AB1095=0,"",IF(Z1095=1,CONCATENATE(AA1095,AB1095,AC1095,AD1095,AE1095,AF1095,AG1095,AH1095,AI1095,AJ1095,AK1095,AL1095,AM1095,AN1095,AO1095,AP1095,AQ1095,AR1095,AX1095),CONCATENATE(AA1095,AB1095,AC1095,AG1095,AH1095,AI1095,AJ1095,AK1095,AL1095,AM1095,AN1095,AO1095,AP1095,AQ1095,AR1095,AS1095,AT1095,AU1095,AV1095,AW1095,AX1095)))</f>
        <v/>
      </c>
    </row>
    <row r="1096" spans="1:51">
      <c r="A1096" s="198">
        <v>1091</v>
      </c>
      <c r="B1096" s="211"/>
      <c r="C1096" s="4" t="str">
        <f t="shared" si="224"/>
        <v>名称：&lt;br&gt;住所：&lt;br&gt;施設分類：&lt;br&gt;TEL：&lt;br&gt;：&lt;br&gt;：&lt;br&gt;：&lt;br&gt;</v>
      </c>
      <c r="D1096" s="211"/>
      <c r="E1096" s="202"/>
      <c r="F1096" s="202"/>
      <c r="G1096" s="202"/>
      <c r="H1096" s="202"/>
      <c r="I1096" s="202"/>
      <c r="J1096" s="202"/>
      <c r="K1096" s="240"/>
      <c r="L1096" s="240"/>
      <c r="M1096" s="240"/>
      <c r="N1096" s="240"/>
      <c r="O1096" s="4"/>
      <c r="P1096" s="246">
        <v>1</v>
      </c>
      <c r="Q1096" s="246"/>
      <c r="R1096" s="246" t="str">
        <f t="shared" si="221"/>
        <v>FFFFFFFF</v>
      </c>
      <c r="S1096" s="202">
        <v>100</v>
      </c>
      <c r="T1096" s="202">
        <v>100</v>
      </c>
      <c r="U1096" s="202">
        <v>100</v>
      </c>
      <c r="V1096" s="202">
        <v>100</v>
      </c>
      <c r="X1096" s="242"/>
      <c r="Z1096" s="239">
        <f t="shared" si="225"/>
        <v>1</v>
      </c>
      <c r="AA1096" s="253" t="s">
        <v>4179</v>
      </c>
      <c r="AB1096" s="265">
        <f t="shared" ref="AB1096:AB1159" si="228">B1096</f>
        <v>0</v>
      </c>
      <c r="AC1096" s="254" t="s">
        <v>4194</v>
      </c>
      <c r="AD1096" s="254" t="s">
        <v>4181</v>
      </c>
      <c r="AE1096" s="254">
        <f t="shared" ref="AE1096:AE1159" si="229">D1096</f>
        <v>0</v>
      </c>
      <c r="AF1096" s="254" t="s">
        <v>4182</v>
      </c>
      <c r="AG1096" s="254" t="s">
        <v>4183</v>
      </c>
      <c r="AH1096" s="74" t="str">
        <f t="shared" ref="AH1096:AH1159" si="230">C1096</f>
        <v>名称：&lt;br&gt;住所：&lt;br&gt;施設分類：&lt;br&gt;TEL：&lt;br&gt;：&lt;br&gt;：&lt;br&gt;：&lt;br&gt;</v>
      </c>
      <c r="AI1096" s="255" t="s">
        <v>4184</v>
      </c>
      <c r="AJ1096" s="253" t="str">
        <f t="shared" si="222"/>
        <v>FFFFFFFF</v>
      </c>
      <c r="AK1096" s="253" t="s">
        <v>4185</v>
      </c>
      <c r="AL1096" s="265">
        <f t="shared" si="223"/>
        <v>1</v>
      </c>
      <c r="AM1096" s="253" t="s">
        <v>4186</v>
      </c>
      <c r="AN1096" s="253" t="s">
        <v>4187</v>
      </c>
      <c r="AO1096" s="254">
        <f t="shared" si="226"/>
        <v>0</v>
      </c>
      <c r="AP1096" s="253" t="s">
        <v>4188</v>
      </c>
      <c r="AQ1096" s="74">
        <f t="shared" ref="AQ1096:AQ1159" si="231">O1096</f>
        <v>0</v>
      </c>
      <c r="AR1096" s="254" t="s">
        <v>4189</v>
      </c>
      <c r="AS1096" s="254" t="s">
        <v>4190</v>
      </c>
      <c r="AT1096" s="265">
        <f t="shared" ref="AT1096:AT1159" si="232">H1096</f>
        <v>0</v>
      </c>
      <c r="AU1096" s="254" t="s">
        <v>4191</v>
      </c>
      <c r="AV1096" s="265">
        <f t="shared" ref="AV1096:AV1159" si="233">G1096</f>
        <v>0</v>
      </c>
      <c r="AW1096" s="254" t="s">
        <v>4192</v>
      </c>
      <c r="AX1096" s="254" t="s">
        <v>4193</v>
      </c>
      <c r="AY1096" s="244" t="str">
        <f t="shared" si="227"/>
        <v/>
      </c>
    </row>
    <row r="1097" spans="1:51">
      <c r="A1097" s="198">
        <v>1092</v>
      </c>
      <c r="B1097" s="211"/>
      <c r="C1097" s="4" t="str">
        <f t="shared" si="224"/>
        <v>名称：&lt;br&gt;住所：&lt;br&gt;施設分類：&lt;br&gt;TEL：&lt;br&gt;：&lt;br&gt;：&lt;br&gt;：&lt;br&gt;</v>
      </c>
      <c r="D1097" s="211"/>
      <c r="E1097" s="202"/>
      <c r="F1097" s="202"/>
      <c r="G1097" s="202"/>
      <c r="H1097" s="202"/>
      <c r="I1097" s="202"/>
      <c r="J1097" s="202"/>
      <c r="K1097" s="240"/>
      <c r="L1097" s="240"/>
      <c r="M1097" s="240"/>
      <c r="N1097" s="240"/>
      <c r="O1097" s="4"/>
      <c r="P1097" s="246">
        <v>1</v>
      </c>
      <c r="Q1097" s="246"/>
      <c r="R1097" s="246" t="str">
        <f t="shared" si="221"/>
        <v>FFFFFFFF</v>
      </c>
      <c r="S1097" s="202">
        <v>100</v>
      </c>
      <c r="T1097" s="202">
        <v>100</v>
      </c>
      <c r="U1097" s="202">
        <v>100</v>
      </c>
      <c r="V1097" s="202">
        <v>100</v>
      </c>
      <c r="X1097" s="242"/>
      <c r="Z1097" s="239">
        <f t="shared" si="225"/>
        <v>1</v>
      </c>
      <c r="AA1097" s="253" t="s">
        <v>4179</v>
      </c>
      <c r="AB1097" s="265">
        <f t="shared" si="228"/>
        <v>0</v>
      </c>
      <c r="AC1097" s="254" t="s">
        <v>4194</v>
      </c>
      <c r="AD1097" s="254" t="s">
        <v>4181</v>
      </c>
      <c r="AE1097" s="254">
        <f t="shared" si="229"/>
        <v>0</v>
      </c>
      <c r="AF1097" s="254" t="s">
        <v>4182</v>
      </c>
      <c r="AG1097" s="254" t="s">
        <v>4183</v>
      </c>
      <c r="AH1097" s="74" t="str">
        <f t="shared" si="230"/>
        <v>名称：&lt;br&gt;住所：&lt;br&gt;施設分類：&lt;br&gt;TEL：&lt;br&gt;：&lt;br&gt;：&lt;br&gt;：&lt;br&gt;</v>
      </c>
      <c r="AI1097" s="255" t="s">
        <v>4184</v>
      </c>
      <c r="AJ1097" s="253" t="str">
        <f t="shared" si="222"/>
        <v>FFFFFFFF</v>
      </c>
      <c r="AK1097" s="253" t="s">
        <v>4185</v>
      </c>
      <c r="AL1097" s="265">
        <f t="shared" si="223"/>
        <v>1</v>
      </c>
      <c r="AM1097" s="253" t="s">
        <v>4186</v>
      </c>
      <c r="AN1097" s="253" t="s">
        <v>4187</v>
      </c>
      <c r="AO1097" s="254">
        <f t="shared" si="226"/>
        <v>0</v>
      </c>
      <c r="AP1097" s="253" t="s">
        <v>4188</v>
      </c>
      <c r="AQ1097" s="74">
        <f t="shared" si="231"/>
        <v>0</v>
      </c>
      <c r="AR1097" s="254" t="s">
        <v>4189</v>
      </c>
      <c r="AS1097" s="254" t="s">
        <v>4190</v>
      </c>
      <c r="AT1097" s="265">
        <f t="shared" si="232"/>
        <v>0</v>
      </c>
      <c r="AU1097" s="254" t="s">
        <v>4191</v>
      </c>
      <c r="AV1097" s="265">
        <f t="shared" si="233"/>
        <v>0</v>
      </c>
      <c r="AW1097" s="254" t="s">
        <v>4192</v>
      </c>
      <c r="AX1097" s="254" t="s">
        <v>4193</v>
      </c>
      <c r="AY1097" s="244" t="str">
        <f t="shared" si="227"/>
        <v/>
      </c>
    </row>
    <row r="1098" spans="1:51">
      <c r="A1098" s="198">
        <v>1093</v>
      </c>
      <c r="B1098" s="211"/>
      <c r="C1098" s="4" t="str">
        <f t="shared" si="224"/>
        <v>名称：&lt;br&gt;住所：&lt;br&gt;施設分類：&lt;br&gt;TEL：&lt;br&gt;：&lt;br&gt;：&lt;br&gt;：&lt;br&gt;</v>
      </c>
      <c r="D1098" s="211"/>
      <c r="E1098" s="202"/>
      <c r="F1098" s="202"/>
      <c r="G1098" s="202"/>
      <c r="H1098" s="202"/>
      <c r="I1098" s="202"/>
      <c r="J1098" s="202"/>
      <c r="K1098" s="240"/>
      <c r="L1098" s="240"/>
      <c r="M1098" s="240"/>
      <c r="N1098" s="240"/>
      <c r="O1098" s="4"/>
      <c r="P1098" s="246">
        <v>1</v>
      </c>
      <c r="Q1098" s="246"/>
      <c r="R1098" s="246" t="str">
        <f t="shared" si="221"/>
        <v>FFFFFFFF</v>
      </c>
      <c r="S1098" s="202">
        <v>100</v>
      </c>
      <c r="T1098" s="202">
        <v>100</v>
      </c>
      <c r="U1098" s="202">
        <v>100</v>
      </c>
      <c r="V1098" s="202">
        <v>100</v>
      </c>
      <c r="X1098" s="242"/>
      <c r="Z1098" s="239">
        <f t="shared" si="225"/>
        <v>1</v>
      </c>
      <c r="AA1098" s="253" t="s">
        <v>4179</v>
      </c>
      <c r="AB1098" s="265">
        <f t="shared" si="228"/>
        <v>0</v>
      </c>
      <c r="AC1098" s="254" t="s">
        <v>4194</v>
      </c>
      <c r="AD1098" s="254" t="s">
        <v>4181</v>
      </c>
      <c r="AE1098" s="254">
        <f t="shared" si="229"/>
        <v>0</v>
      </c>
      <c r="AF1098" s="254" t="s">
        <v>4182</v>
      </c>
      <c r="AG1098" s="254" t="s">
        <v>4183</v>
      </c>
      <c r="AH1098" s="74" t="str">
        <f t="shared" si="230"/>
        <v>名称：&lt;br&gt;住所：&lt;br&gt;施設分類：&lt;br&gt;TEL：&lt;br&gt;：&lt;br&gt;：&lt;br&gt;：&lt;br&gt;</v>
      </c>
      <c r="AI1098" s="255" t="s">
        <v>4184</v>
      </c>
      <c r="AJ1098" s="253" t="str">
        <f t="shared" si="222"/>
        <v>FFFFFFFF</v>
      </c>
      <c r="AK1098" s="253" t="s">
        <v>4185</v>
      </c>
      <c r="AL1098" s="265">
        <f t="shared" si="223"/>
        <v>1</v>
      </c>
      <c r="AM1098" s="253" t="s">
        <v>4186</v>
      </c>
      <c r="AN1098" s="253" t="s">
        <v>4187</v>
      </c>
      <c r="AO1098" s="254">
        <f t="shared" si="226"/>
        <v>0</v>
      </c>
      <c r="AP1098" s="253" t="s">
        <v>4188</v>
      </c>
      <c r="AQ1098" s="74">
        <f t="shared" si="231"/>
        <v>0</v>
      </c>
      <c r="AR1098" s="254" t="s">
        <v>4189</v>
      </c>
      <c r="AS1098" s="254" t="s">
        <v>4190</v>
      </c>
      <c r="AT1098" s="265">
        <f t="shared" si="232"/>
        <v>0</v>
      </c>
      <c r="AU1098" s="254" t="s">
        <v>4191</v>
      </c>
      <c r="AV1098" s="265">
        <f t="shared" si="233"/>
        <v>0</v>
      </c>
      <c r="AW1098" s="254" t="s">
        <v>4192</v>
      </c>
      <c r="AX1098" s="254" t="s">
        <v>4193</v>
      </c>
      <c r="AY1098" s="244" t="str">
        <f t="shared" si="227"/>
        <v/>
      </c>
    </row>
    <row r="1099" spans="1:51">
      <c r="A1099" s="198">
        <v>1094</v>
      </c>
      <c r="B1099" s="211"/>
      <c r="C1099" s="4" t="str">
        <f t="shared" si="224"/>
        <v>名称：&lt;br&gt;住所：&lt;br&gt;施設分類：&lt;br&gt;TEL：&lt;br&gt;：&lt;br&gt;：&lt;br&gt;：&lt;br&gt;</v>
      </c>
      <c r="D1099" s="211"/>
      <c r="E1099" s="245"/>
      <c r="F1099" s="202"/>
      <c r="G1099" s="202"/>
      <c r="H1099" s="202"/>
      <c r="I1099" s="245"/>
      <c r="J1099" s="245"/>
      <c r="K1099" s="240"/>
      <c r="L1099" s="240"/>
      <c r="M1099" s="240"/>
      <c r="N1099" s="240"/>
      <c r="O1099" s="4"/>
      <c r="P1099" s="246">
        <v>1</v>
      </c>
      <c r="Q1099" s="246"/>
      <c r="R1099" s="246" t="str">
        <f t="shared" si="221"/>
        <v>FFFFFFFF</v>
      </c>
      <c r="S1099" s="202">
        <v>100</v>
      </c>
      <c r="T1099" s="202">
        <v>100</v>
      </c>
      <c r="U1099" s="202">
        <v>100</v>
      </c>
      <c r="V1099" s="202">
        <v>100</v>
      </c>
      <c r="X1099" s="242"/>
      <c r="Z1099" s="239">
        <f t="shared" si="225"/>
        <v>1</v>
      </c>
      <c r="AA1099" s="253" t="s">
        <v>4179</v>
      </c>
      <c r="AB1099" s="265">
        <f t="shared" si="228"/>
        <v>0</v>
      </c>
      <c r="AC1099" s="254" t="s">
        <v>4194</v>
      </c>
      <c r="AD1099" s="254" t="s">
        <v>4181</v>
      </c>
      <c r="AE1099" s="254">
        <f t="shared" si="229"/>
        <v>0</v>
      </c>
      <c r="AF1099" s="254" t="s">
        <v>4182</v>
      </c>
      <c r="AG1099" s="254" t="s">
        <v>4183</v>
      </c>
      <c r="AH1099" s="74" t="str">
        <f t="shared" si="230"/>
        <v>名称：&lt;br&gt;住所：&lt;br&gt;施設分類：&lt;br&gt;TEL：&lt;br&gt;：&lt;br&gt;：&lt;br&gt;：&lt;br&gt;</v>
      </c>
      <c r="AI1099" s="255" t="s">
        <v>4184</v>
      </c>
      <c r="AJ1099" s="253" t="str">
        <f t="shared" si="222"/>
        <v>FFFFFFFF</v>
      </c>
      <c r="AK1099" s="253" t="s">
        <v>4185</v>
      </c>
      <c r="AL1099" s="265">
        <f t="shared" si="223"/>
        <v>1</v>
      </c>
      <c r="AM1099" s="253" t="s">
        <v>4186</v>
      </c>
      <c r="AN1099" s="253" t="s">
        <v>4187</v>
      </c>
      <c r="AO1099" s="254">
        <f t="shared" si="226"/>
        <v>0</v>
      </c>
      <c r="AP1099" s="253" t="s">
        <v>4188</v>
      </c>
      <c r="AQ1099" s="74">
        <f t="shared" si="231"/>
        <v>0</v>
      </c>
      <c r="AR1099" s="254" t="s">
        <v>4189</v>
      </c>
      <c r="AS1099" s="254" t="s">
        <v>4190</v>
      </c>
      <c r="AT1099" s="265">
        <f t="shared" si="232"/>
        <v>0</v>
      </c>
      <c r="AU1099" s="254" t="s">
        <v>4191</v>
      </c>
      <c r="AV1099" s="265">
        <f t="shared" si="233"/>
        <v>0</v>
      </c>
      <c r="AW1099" s="254" t="s">
        <v>4192</v>
      </c>
      <c r="AX1099" s="254" t="s">
        <v>4193</v>
      </c>
      <c r="AY1099" s="244" t="str">
        <f t="shared" si="227"/>
        <v/>
      </c>
    </row>
    <row r="1100" spans="1:51">
      <c r="A1100" s="198">
        <v>1095</v>
      </c>
      <c r="B1100" s="211"/>
      <c r="C1100" s="4" t="str">
        <f t="shared" si="224"/>
        <v>名称：&lt;br&gt;住所：&lt;br&gt;施設分類：&lt;br&gt;TEL：&lt;br&gt;：&lt;br&gt;：&lt;br&gt;：&lt;br&gt;</v>
      </c>
      <c r="D1100" s="211"/>
      <c r="E1100" s="245"/>
      <c r="F1100" s="202"/>
      <c r="G1100" s="202"/>
      <c r="H1100" s="202"/>
      <c r="I1100" s="245"/>
      <c r="J1100" s="245"/>
      <c r="K1100" s="240"/>
      <c r="L1100" s="240"/>
      <c r="M1100" s="240"/>
      <c r="N1100" s="240"/>
      <c r="O1100" s="4"/>
      <c r="P1100" s="246">
        <v>1</v>
      </c>
      <c r="Q1100" s="246"/>
      <c r="R1100" s="246" t="str">
        <f t="shared" si="221"/>
        <v>FFFFFFFF</v>
      </c>
      <c r="S1100" s="202">
        <v>100</v>
      </c>
      <c r="T1100" s="202">
        <v>100</v>
      </c>
      <c r="U1100" s="202">
        <v>100</v>
      </c>
      <c r="V1100" s="202">
        <v>100</v>
      </c>
      <c r="X1100" s="242"/>
      <c r="Z1100" s="239">
        <f t="shared" si="225"/>
        <v>1</v>
      </c>
      <c r="AA1100" s="253" t="s">
        <v>4179</v>
      </c>
      <c r="AB1100" s="265">
        <f t="shared" si="228"/>
        <v>0</v>
      </c>
      <c r="AC1100" s="254" t="s">
        <v>4194</v>
      </c>
      <c r="AD1100" s="254" t="s">
        <v>4181</v>
      </c>
      <c r="AE1100" s="254">
        <f t="shared" si="229"/>
        <v>0</v>
      </c>
      <c r="AF1100" s="254" t="s">
        <v>4182</v>
      </c>
      <c r="AG1100" s="254" t="s">
        <v>4183</v>
      </c>
      <c r="AH1100" s="74" t="str">
        <f t="shared" si="230"/>
        <v>名称：&lt;br&gt;住所：&lt;br&gt;施設分類：&lt;br&gt;TEL：&lt;br&gt;：&lt;br&gt;：&lt;br&gt;：&lt;br&gt;</v>
      </c>
      <c r="AI1100" s="255" t="s">
        <v>4184</v>
      </c>
      <c r="AJ1100" s="253" t="str">
        <f t="shared" si="222"/>
        <v>FFFFFFFF</v>
      </c>
      <c r="AK1100" s="253" t="s">
        <v>4185</v>
      </c>
      <c r="AL1100" s="265">
        <f t="shared" si="223"/>
        <v>1</v>
      </c>
      <c r="AM1100" s="253" t="s">
        <v>4186</v>
      </c>
      <c r="AN1100" s="253" t="s">
        <v>4187</v>
      </c>
      <c r="AO1100" s="254">
        <f t="shared" si="226"/>
        <v>0</v>
      </c>
      <c r="AP1100" s="253" t="s">
        <v>4188</v>
      </c>
      <c r="AQ1100" s="74">
        <f t="shared" si="231"/>
        <v>0</v>
      </c>
      <c r="AR1100" s="254" t="s">
        <v>4189</v>
      </c>
      <c r="AS1100" s="254" t="s">
        <v>4190</v>
      </c>
      <c r="AT1100" s="265">
        <f t="shared" si="232"/>
        <v>0</v>
      </c>
      <c r="AU1100" s="254" t="s">
        <v>4191</v>
      </c>
      <c r="AV1100" s="265">
        <f t="shared" si="233"/>
        <v>0</v>
      </c>
      <c r="AW1100" s="254" t="s">
        <v>4192</v>
      </c>
      <c r="AX1100" s="254" t="s">
        <v>4193</v>
      </c>
      <c r="AY1100" s="244" t="str">
        <f t="shared" si="227"/>
        <v/>
      </c>
    </row>
    <row r="1101" spans="1:51">
      <c r="A1101" s="198">
        <v>1096</v>
      </c>
      <c r="B1101" s="211"/>
      <c r="C1101" s="4" t="str">
        <f t="shared" si="224"/>
        <v>名称：&lt;br&gt;住所：&lt;br&gt;施設分類：&lt;br&gt;TEL：&lt;br&gt;：&lt;br&gt;：&lt;br&gt;：&lt;br&gt;</v>
      </c>
      <c r="D1101" s="211"/>
      <c r="E1101" s="202"/>
      <c r="F1101" s="202"/>
      <c r="G1101" s="202"/>
      <c r="H1101" s="202"/>
      <c r="I1101" s="202"/>
      <c r="J1101" s="202"/>
      <c r="K1101" s="240"/>
      <c r="L1101" s="240"/>
      <c r="M1101" s="240"/>
      <c r="N1101" s="240"/>
      <c r="O1101" s="4"/>
      <c r="P1101" s="246">
        <v>1</v>
      </c>
      <c r="Q1101" s="246"/>
      <c r="R1101" s="246" t="str">
        <f t="shared" si="221"/>
        <v>FFFFFFFF</v>
      </c>
      <c r="S1101" s="202">
        <v>100</v>
      </c>
      <c r="T1101" s="202">
        <v>100</v>
      </c>
      <c r="U1101" s="202">
        <v>100</v>
      </c>
      <c r="V1101" s="202">
        <v>100</v>
      </c>
      <c r="X1101" s="242"/>
      <c r="Z1101" s="239">
        <f t="shared" si="225"/>
        <v>1</v>
      </c>
      <c r="AA1101" s="253" t="s">
        <v>4179</v>
      </c>
      <c r="AB1101" s="265">
        <f t="shared" si="228"/>
        <v>0</v>
      </c>
      <c r="AC1101" s="254" t="s">
        <v>4194</v>
      </c>
      <c r="AD1101" s="254" t="s">
        <v>4181</v>
      </c>
      <c r="AE1101" s="254">
        <f t="shared" si="229"/>
        <v>0</v>
      </c>
      <c r="AF1101" s="254" t="s">
        <v>4182</v>
      </c>
      <c r="AG1101" s="254" t="s">
        <v>4183</v>
      </c>
      <c r="AH1101" s="74" t="str">
        <f t="shared" si="230"/>
        <v>名称：&lt;br&gt;住所：&lt;br&gt;施設分類：&lt;br&gt;TEL：&lt;br&gt;：&lt;br&gt;：&lt;br&gt;：&lt;br&gt;</v>
      </c>
      <c r="AI1101" s="255" t="s">
        <v>4184</v>
      </c>
      <c r="AJ1101" s="253" t="str">
        <f t="shared" si="222"/>
        <v>FFFFFFFF</v>
      </c>
      <c r="AK1101" s="253" t="s">
        <v>4185</v>
      </c>
      <c r="AL1101" s="265">
        <f t="shared" si="223"/>
        <v>1</v>
      </c>
      <c r="AM1101" s="253" t="s">
        <v>4186</v>
      </c>
      <c r="AN1101" s="253" t="s">
        <v>4187</v>
      </c>
      <c r="AO1101" s="254">
        <f t="shared" si="226"/>
        <v>0</v>
      </c>
      <c r="AP1101" s="253" t="s">
        <v>4188</v>
      </c>
      <c r="AQ1101" s="74">
        <f t="shared" si="231"/>
        <v>0</v>
      </c>
      <c r="AR1101" s="254" t="s">
        <v>4189</v>
      </c>
      <c r="AS1101" s="254" t="s">
        <v>4190</v>
      </c>
      <c r="AT1101" s="265">
        <f t="shared" si="232"/>
        <v>0</v>
      </c>
      <c r="AU1101" s="254" t="s">
        <v>4191</v>
      </c>
      <c r="AV1101" s="265">
        <f t="shared" si="233"/>
        <v>0</v>
      </c>
      <c r="AW1101" s="254" t="s">
        <v>4192</v>
      </c>
      <c r="AX1101" s="254" t="s">
        <v>4193</v>
      </c>
      <c r="AY1101" s="244" t="str">
        <f t="shared" si="227"/>
        <v/>
      </c>
    </row>
    <row r="1102" spans="1:51">
      <c r="A1102" s="198">
        <v>1097</v>
      </c>
      <c r="B1102" s="211"/>
      <c r="C1102" s="4" t="str">
        <f t="shared" si="224"/>
        <v>名称：&lt;br&gt;住所：&lt;br&gt;施設分類：&lt;br&gt;TEL：&lt;br&gt;：&lt;br&gt;：&lt;br&gt;：&lt;br&gt;</v>
      </c>
      <c r="D1102" s="211"/>
      <c r="E1102" s="202"/>
      <c r="F1102" s="202"/>
      <c r="G1102" s="202"/>
      <c r="H1102" s="202"/>
      <c r="I1102" s="202"/>
      <c r="J1102" s="202"/>
      <c r="K1102" s="240"/>
      <c r="L1102" s="240"/>
      <c r="M1102" s="240"/>
      <c r="N1102" s="240"/>
      <c r="O1102" s="4"/>
      <c r="P1102" s="246">
        <v>1</v>
      </c>
      <c r="Q1102" s="246"/>
      <c r="R1102" s="246" t="str">
        <f t="shared" si="221"/>
        <v>FFFFFFFF</v>
      </c>
      <c r="S1102" s="202">
        <v>100</v>
      </c>
      <c r="T1102" s="202">
        <v>100</v>
      </c>
      <c r="U1102" s="202">
        <v>100</v>
      </c>
      <c r="V1102" s="202">
        <v>100</v>
      </c>
      <c r="X1102" s="242"/>
      <c r="Z1102" s="239">
        <f t="shared" si="225"/>
        <v>1</v>
      </c>
      <c r="AA1102" s="253" t="s">
        <v>4179</v>
      </c>
      <c r="AB1102" s="265">
        <f t="shared" si="228"/>
        <v>0</v>
      </c>
      <c r="AC1102" s="254" t="s">
        <v>4194</v>
      </c>
      <c r="AD1102" s="254" t="s">
        <v>4181</v>
      </c>
      <c r="AE1102" s="254">
        <f t="shared" si="229"/>
        <v>0</v>
      </c>
      <c r="AF1102" s="254" t="s">
        <v>4182</v>
      </c>
      <c r="AG1102" s="254" t="s">
        <v>4183</v>
      </c>
      <c r="AH1102" s="74" t="str">
        <f t="shared" si="230"/>
        <v>名称：&lt;br&gt;住所：&lt;br&gt;施設分類：&lt;br&gt;TEL：&lt;br&gt;：&lt;br&gt;：&lt;br&gt;：&lt;br&gt;</v>
      </c>
      <c r="AI1102" s="255" t="s">
        <v>4184</v>
      </c>
      <c r="AJ1102" s="253" t="str">
        <f t="shared" si="222"/>
        <v>FFFFFFFF</v>
      </c>
      <c r="AK1102" s="253" t="s">
        <v>4185</v>
      </c>
      <c r="AL1102" s="265">
        <f t="shared" si="223"/>
        <v>1</v>
      </c>
      <c r="AM1102" s="253" t="s">
        <v>4186</v>
      </c>
      <c r="AN1102" s="253" t="s">
        <v>4187</v>
      </c>
      <c r="AO1102" s="254">
        <f t="shared" si="226"/>
        <v>0</v>
      </c>
      <c r="AP1102" s="253" t="s">
        <v>4188</v>
      </c>
      <c r="AQ1102" s="74">
        <f t="shared" si="231"/>
        <v>0</v>
      </c>
      <c r="AR1102" s="254" t="s">
        <v>4189</v>
      </c>
      <c r="AS1102" s="254" t="s">
        <v>4190</v>
      </c>
      <c r="AT1102" s="265">
        <f t="shared" si="232"/>
        <v>0</v>
      </c>
      <c r="AU1102" s="254" t="s">
        <v>4191</v>
      </c>
      <c r="AV1102" s="265">
        <f t="shared" si="233"/>
        <v>0</v>
      </c>
      <c r="AW1102" s="254" t="s">
        <v>4192</v>
      </c>
      <c r="AX1102" s="254" t="s">
        <v>4193</v>
      </c>
      <c r="AY1102" s="244" t="str">
        <f t="shared" si="227"/>
        <v/>
      </c>
    </row>
    <row r="1103" spans="1:51">
      <c r="A1103" s="198">
        <v>1098</v>
      </c>
      <c r="B1103" s="211"/>
      <c r="C1103" s="4" t="str">
        <f t="shared" si="224"/>
        <v>名称：&lt;br&gt;住所：&lt;br&gt;施設分類：&lt;br&gt;TEL：&lt;br&gt;：&lt;br&gt;：&lt;br&gt;：&lt;br&gt;</v>
      </c>
      <c r="D1103" s="211"/>
      <c r="E1103" s="202"/>
      <c r="F1103" s="202"/>
      <c r="G1103" s="202"/>
      <c r="H1103" s="202"/>
      <c r="I1103" s="202"/>
      <c r="J1103" s="202"/>
      <c r="K1103" s="240"/>
      <c r="L1103" s="240"/>
      <c r="M1103" s="240"/>
      <c r="N1103" s="240"/>
      <c r="O1103" s="4"/>
      <c r="P1103" s="246">
        <v>1</v>
      </c>
      <c r="Q1103" s="246"/>
      <c r="R1103" s="246" t="str">
        <f t="shared" si="221"/>
        <v>FFFFFFFF</v>
      </c>
      <c r="S1103" s="202">
        <v>100</v>
      </c>
      <c r="T1103" s="202">
        <v>100</v>
      </c>
      <c r="U1103" s="202">
        <v>100</v>
      </c>
      <c r="V1103" s="202">
        <v>100</v>
      </c>
      <c r="X1103" s="242"/>
      <c r="Z1103" s="239">
        <f t="shared" si="225"/>
        <v>1</v>
      </c>
      <c r="AA1103" s="253" t="s">
        <v>4179</v>
      </c>
      <c r="AB1103" s="265">
        <f t="shared" si="228"/>
        <v>0</v>
      </c>
      <c r="AC1103" s="254" t="s">
        <v>4194</v>
      </c>
      <c r="AD1103" s="254" t="s">
        <v>4181</v>
      </c>
      <c r="AE1103" s="254">
        <f t="shared" si="229"/>
        <v>0</v>
      </c>
      <c r="AF1103" s="254" t="s">
        <v>4182</v>
      </c>
      <c r="AG1103" s="254" t="s">
        <v>4183</v>
      </c>
      <c r="AH1103" s="74" t="str">
        <f t="shared" si="230"/>
        <v>名称：&lt;br&gt;住所：&lt;br&gt;施設分類：&lt;br&gt;TEL：&lt;br&gt;：&lt;br&gt;：&lt;br&gt;：&lt;br&gt;</v>
      </c>
      <c r="AI1103" s="255" t="s">
        <v>4184</v>
      </c>
      <c r="AJ1103" s="253" t="str">
        <f t="shared" si="222"/>
        <v>FFFFFFFF</v>
      </c>
      <c r="AK1103" s="253" t="s">
        <v>4185</v>
      </c>
      <c r="AL1103" s="265">
        <f t="shared" si="223"/>
        <v>1</v>
      </c>
      <c r="AM1103" s="253" t="s">
        <v>4186</v>
      </c>
      <c r="AN1103" s="253" t="s">
        <v>4187</v>
      </c>
      <c r="AO1103" s="254">
        <f t="shared" si="226"/>
        <v>0</v>
      </c>
      <c r="AP1103" s="253" t="s">
        <v>4188</v>
      </c>
      <c r="AQ1103" s="74">
        <f t="shared" si="231"/>
        <v>0</v>
      </c>
      <c r="AR1103" s="254" t="s">
        <v>4189</v>
      </c>
      <c r="AS1103" s="254" t="s">
        <v>4190</v>
      </c>
      <c r="AT1103" s="265">
        <f t="shared" si="232"/>
        <v>0</v>
      </c>
      <c r="AU1103" s="254" t="s">
        <v>4191</v>
      </c>
      <c r="AV1103" s="265">
        <f t="shared" si="233"/>
        <v>0</v>
      </c>
      <c r="AW1103" s="254" t="s">
        <v>4192</v>
      </c>
      <c r="AX1103" s="254" t="s">
        <v>4193</v>
      </c>
      <c r="AY1103" s="244" t="str">
        <f t="shared" si="227"/>
        <v/>
      </c>
    </row>
    <row r="1104" spans="1:51">
      <c r="A1104" s="198">
        <v>1099</v>
      </c>
      <c r="B1104" s="211"/>
      <c r="C1104" s="4" t="str">
        <f t="shared" si="224"/>
        <v>名称：&lt;br&gt;住所：&lt;br&gt;施設分類：&lt;br&gt;TEL：&lt;br&gt;：&lt;br&gt;：&lt;br&gt;：&lt;br&gt;</v>
      </c>
      <c r="D1104" s="211"/>
      <c r="E1104" s="202"/>
      <c r="F1104" s="202"/>
      <c r="G1104" s="202"/>
      <c r="H1104" s="202"/>
      <c r="I1104" s="202"/>
      <c r="J1104" s="202"/>
      <c r="K1104" s="240"/>
      <c r="L1104" s="240"/>
      <c r="M1104" s="240"/>
      <c r="N1104" s="240"/>
      <c r="O1104" s="4"/>
      <c r="P1104" s="246">
        <v>1</v>
      </c>
      <c r="Q1104" s="246"/>
      <c r="R1104" s="246" t="str">
        <f t="shared" si="221"/>
        <v>FFFFFFFF</v>
      </c>
      <c r="S1104" s="202">
        <v>100</v>
      </c>
      <c r="T1104" s="202">
        <v>100</v>
      </c>
      <c r="U1104" s="202">
        <v>100</v>
      </c>
      <c r="V1104" s="202">
        <v>100</v>
      </c>
      <c r="X1104" s="242"/>
      <c r="Z1104" s="239">
        <f t="shared" si="225"/>
        <v>1</v>
      </c>
      <c r="AA1104" s="253" t="s">
        <v>4179</v>
      </c>
      <c r="AB1104" s="265">
        <f t="shared" si="228"/>
        <v>0</v>
      </c>
      <c r="AC1104" s="254" t="s">
        <v>4194</v>
      </c>
      <c r="AD1104" s="254" t="s">
        <v>4181</v>
      </c>
      <c r="AE1104" s="254">
        <f t="shared" si="229"/>
        <v>0</v>
      </c>
      <c r="AF1104" s="254" t="s">
        <v>4182</v>
      </c>
      <c r="AG1104" s="254" t="s">
        <v>4183</v>
      </c>
      <c r="AH1104" s="74" t="str">
        <f t="shared" si="230"/>
        <v>名称：&lt;br&gt;住所：&lt;br&gt;施設分類：&lt;br&gt;TEL：&lt;br&gt;：&lt;br&gt;：&lt;br&gt;：&lt;br&gt;</v>
      </c>
      <c r="AI1104" s="255" t="s">
        <v>4184</v>
      </c>
      <c r="AJ1104" s="253" t="str">
        <f t="shared" si="222"/>
        <v>FFFFFFFF</v>
      </c>
      <c r="AK1104" s="253" t="s">
        <v>4185</v>
      </c>
      <c r="AL1104" s="265">
        <f t="shared" si="223"/>
        <v>1</v>
      </c>
      <c r="AM1104" s="253" t="s">
        <v>4186</v>
      </c>
      <c r="AN1104" s="253" t="s">
        <v>4187</v>
      </c>
      <c r="AO1104" s="254">
        <f t="shared" si="226"/>
        <v>0</v>
      </c>
      <c r="AP1104" s="253" t="s">
        <v>4188</v>
      </c>
      <c r="AQ1104" s="74">
        <f t="shared" si="231"/>
        <v>0</v>
      </c>
      <c r="AR1104" s="254" t="s">
        <v>4189</v>
      </c>
      <c r="AS1104" s="254" t="s">
        <v>4190</v>
      </c>
      <c r="AT1104" s="265">
        <f t="shared" si="232"/>
        <v>0</v>
      </c>
      <c r="AU1104" s="254" t="s">
        <v>4191</v>
      </c>
      <c r="AV1104" s="265">
        <f t="shared" si="233"/>
        <v>0</v>
      </c>
      <c r="AW1104" s="254" t="s">
        <v>4192</v>
      </c>
      <c r="AX1104" s="254" t="s">
        <v>4193</v>
      </c>
      <c r="AY1104" s="244" t="str">
        <f t="shared" si="227"/>
        <v/>
      </c>
    </row>
    <row r="1105" spans="1:51">
      <c r="A1105" s="198">
        <v>1100</v>
      </c>
      <c r="B1105" s="211"/>
      <c r="C1105" s="4" t="str">
        <f t="shared" si="224"/>
        <v>名称：&lt;br&gt;住所：&lt;br&gt;施設分類：&lt;br&gt;TEL：&lt;br&gt;：&lt;br&gt;：&lt;br&gt;：&lt;br&gt;</v>
      </c>
      <c r="D1105" s="211"/>
      <c r="E1105" s="245"/>
      <c r="F1105" s="202"/>
      <c r="G1105" s="202"/>
      <c r="H1105" s="202"/>
      <c r="I1105" s="245"/>
      <c r="J1105" s="245"/>
      <c r="K1105" s="240"/>
      <c r="L1105" s="240"/>
      <c r="M1105" s="240"/>
      <c r="N1105" s="240"/>
      <c r="O1105" s="4"/>
      <c r="P1105" s="246">
        <v>1</v>
      </c>
      <c r="Q1105" s="246"/>
      <c r="R1105" s="246" t="str">
        <f t="shared" si="221"/>
        <v>FFFFFFFF</v>
      </c>
      <c r="S1105" s="202">
        <v>100</v>
      </c>
      <c r="T1105" s="202">
        <v>100</v>
      </c>
      <c r="U1105" s="202">
        <v>100</v>
      </c>
      <c r="V1105" s="202">
        <v>100</v>
      </c>
      <c r="X1105" s="242"/>
      <c r="Z1105" s="239">
        <f t="shared" si="225"/>
        <v>1</v>
      </c>
      <c r="AA1105" s="253" t="s">
        <v>4179</v>
      </c>
      <c r="AB1105" s="265">
        <f t="shared" si="228"/>
        <v>0</v>
      </c>
      <c r="AC1105" s="254" t="s">
        <v>4194</v>
      </c>
      <c r="AD1105" s="254" t="s">
        <v>4181</v>
      </c>
      <c r="AE1105" s="254">
        <f t="shared" si="229"/>
        <v>0</v>
      </c>
      <c r="AF1105" s="254" t="s">
        <v>4182</v>
      </c>
      <c r="AG1105" s="254" t="s">
        <v>4183</v>
      </c>
      <c r="AH1105" s="74" t="str">
        <f t="shared" si="230"/>
        <v>名称：&lt;br&gt;住所：&lt;br&gt;施設分類：&lt;br&gt;TEL：&lt;br&gt;：&lt;br&gt;：&lt;br&gt;：&lt;br&gt;</v>
      </c>
      <c r="AI1105" s="255" t="s">
        <v>4184</v>
      </c>
      <c r="AJ1105" s="253" t="str">
        <f t="shared" si="222"/>
        <v>FFFFFFFF</v>
      </c>
      <c r="AK1105" s="253" t="s">
        <v>4185</v>
      </c>
      <c r="AL1105" s="265">
        <f t="shared" si="223"/>
        <v>1</v>
      </c>
      <c r="AM1105" s="253" t="s">
        <v>4186</v>
      </c>
      <c r="AN1105" s="253" t="s">
        <v>4187</v>
      </c>
      <c r="AO1105" s="254">
        <f t="shared" si="226"/>
        <v>0</v>
      </c>
      <c r="AP1105" s="253" t="s">
        <v>4188</v>
      </c>
      <c r="AQ1105" s="74">
        <f t="shared" si="231"/>
        <v>0</v>
      </c>
      <c r="AR1105" s="254" t="s">
        <v>4189</v>
      </c>
      <c r="AS1105" s="254" t="s">
        <v>4190</v>
      </c>
      <c r="AT1105" s="265">
        <f t="shared" si="232"/>
        <v>0</v>
      </c>
      <c r="AU1105" s="254" t="s">
        <v>4191</v>
      </c>
      <c r="AV1105" s="265">
        <f t="shared" si="233"/>
        <v>0</v>
      </c>
      <c r="AW1105" s="254" t="s">
        <v>4192</v>
      </c>
      <c r="AX1105" s="254" t="s">
        <v>4193</v>
      </c>
      <c r="AY1105" s="244" t="str">
        <f t="shared" si="227"/>
        <v/>
      </c>
    </row>
    <row r="1106" spans="1:51">
      <c r="A1106" s="198">
        <v>1101</v>
      </c>
      <c r="B1106" s="211"/>
      <c r="C1106" s="4" t="str">
        <f t="shared" si="224"/>
        <v>名称：&lt;br&gt;住所：&lt;br&gt;施設分類：&lt;br&gt;TEL：&lt;br&gt;：&lt;br&gt;：&lt;br&gt;：&lt;br&gt;</v>
      </c>
      <c r="D1106" s="211"/>
      <c r="E1106" s="245"/>
      <c r="F1106" s="202"/>
      <c r="G1106" s="202"/>
      <c r="H1106" s="202"/>
      <c r="I1106" s="245"/>
      <c r="J1106" s="245"/>
      <c r="K1106" s="240"/>
      <c r="L1106" s="240"/>
      <c r="M1106" s="240"/>
      <c r="N1106" s="240"/>
      <c r="O1106" s="4"/>
      <c r="P1106" s="246">
        <v>1</v>
      </c>
      <c r="Q1106" s="246"/>
      <c r="R1106" s="246" t="str">
        <f t="shared" si="221"/>
        <v>FFFFFFFF</v>
      </c>
      <c r="S1106" s="202">
        <v>100</v>
      </c>
      <c r="T1106" s="202">
        <v>100</v>
      </c>
      <c r="U1106" s="202">
        <v>100</v>
      </c>
      <c r="V1106" s="202">
        <v>100</v>
      </c>
      <c r="X1106" s="242"/>
      <c r="Z1106" s="239">
        <f t="shared" si="225"/>
        <v>1</v>
      </c>
      <c r="AA1106" s="253" t="s">
        <v>4179</v>
      </c>
      <c r="AB1106" s="265">
        <f t="shared" si="228"/>
        <v>0</v>
      </c>
      <c r="AC1106" s="254" t="s">
        <v>4194</v>
      </c>
      <c r="AD1106" s="254" t="s">
        <v>4181</v>
      </c>
      <c r="AE1106" s="254">
        <f t="shared" si="229"/>
        <v>0</v>
      </c>
      <c r="AF1106" s="254" t="s">
        <v>4182</v>
      </c>
      <c r="AG1106" s="254" t="s">
        <v>4183</v>
      </c>
      <c r="AH1106" s="74" t="str">
        <f t="shared" si="230"/>
        <v>名称：&lt;br&gt;住所：&lt;br&gt;施設分類：&lt;br&gt;TEL：&lt;br&gt;：&lt;br&gt;：&lt;br&gt;：&lt;br&gt;</v>
      </c>
      <c r="AI1106" s="255" t="s">
        <v>4184</v>
      </c>
      <c r="AJ1106" s="253" t="str">
        <f t="shared" si="222"/>
        <v>FFFFFFFF</v>
      </c>
      <c r="AK1106" s="253" t="s">
        <v>4185</v>
      </c>
      <c r="AL1106" s="265">
        <f t="shared" si="223"/>
        <v>1</v>
      </c>
      <c r="AM1106" s="253" t="s">
        <v>4186</v>
      </c>
      <c r="AN1106" s="253" t="s">
        <v>4187</v>
      </c>
      <c r="AO1106" s="254">
        <f t="shared" si="226"/>
        <v>0</v>
      </c>
      <c r="AP1106" s="253" t="s">
        <v>4188</v>
      </c>
      <c r="AQ1106" s="74">
        <f t="shared" si="231"/>
        <v>0</v>
      </c>
      <c r="AR1106" s="254" t="s">
        <v>4189</v>
      </c>
      <c r="AS1106" s="254" t="s">
        <v>4190</v>
      </c>
      <c r="AT1106" s="265">
        <f t="shared" si="232"/>
        <v>0</v>
      </c>
      <c r="AU1106" s="254" t="s">
        <v>4191</v>
      </c>
      <c r="AV1106" s="265">
        <f t="shared" si="233"/>
        <v>0</v>
      </c>
      <c r="AW1106" s="254" t="s">
        <v>4192</v>
      </c>
      <c r="AX1106" s="254" t="s">
        <v>4193</v>
      </c>
      <c r="AY1106" s="244" t="str">
        <f t="shared" si="227"/>
        <v/>
      </c>
    </row>
    <row r="1107" spans="1:51">
      <c r="A1107" s="198">
        <v>1102</v>
      </c>
      <c r="B1107" s="211"/>
      <c r="C1107" s="4" t="str">
        <f t="shared" si="224"/>
        <v>名称：&lt;br&gt;住所：&lt;br&gt;施設分類：&lt;br&gt;TEL：&lt;br&gt;：&lt;br&gt;：&lt;br&gt;：&lt;br&gt;</v>
      </c>
      <c r="D1107" s="211"/>
      <c r="E1107" s="202"/>
      <c r="F1107" s="202"/>
      <c r="G1107" s="202"/>
      <c r="H1107" s="202"/>
      <c r="I1107" s="202"/>
      <c r="J1107" s="202"/>
      <c r="K1107" s="240"/>
      <c r="L1107" s="240"/>
      <c r="M1107" s="240"/>
      <c r="N1107" s="240"/>
      <c r="O1107" s="4"/>
      <c r="P1107" s="246">
        <v>1</v>
      </c>
      <c r="Q1107" s="246"/>
      <c r="R1107" s="246" t="str">
        <f t="shared" si="221"/>
        <v>FFFFFFFF</v>
      </c>
      <c r="S1107" s="202">
        <v>100</v>
      </c>
      <c r="T1107" s="202">
        <v>100</v>
      </c>
      <c r="U1107" s="202">
        <v>100</v>
      </c>
      <c r="V1107" s="202">
        <v>100</v>
      </c>
      <c r="X1107" s="242"/>
      <c r="Z1107" s="239">
        <f t="shared" si="225"/>
        <v>1</v>
      </c>
      <c r="AA1107" s="253" t="s">
        <v>4179</v>
      </c>
      <c r="AB1107" s="265">
        <f t="shared" si="228"/>
        <v>0</v>
      </c>
      <c r="AC1107" s="254" t="s">
        <v>4194</v>
      </c>
      <c r="AD1107" s="254" t="s">
        <v>4181</v>
      </c>
      <c r="AE1107" s="254">
        <f t="shared" si="229"/>
        <v>0</v>
      </c>
      <c r="AF1107" s="254" t="s">
        <v>4182</v>
      </c>
      <c r="AG1107" s="254" t="s">
        <v>4183</v>
      </c>
      <c r="AH1107" s="74" t="str">
        <f t="shared" si="230"/>
        <v>名称：&lt;br&gt;住所：&lt;br&gt;施設分類：&lt;br&gt;TEL：&lt;br&gt;：&lt;br&gt;：&lt;br&gt;：&lt;br&gt;</v>
      </c>
      <c r="AI1107" s="255" t="s">
        <v>4184</v>
      </c>
      <c r="AJ1107" s="253" t="str">
        <f t="shared" si="222"/>
        <v>FFFFFFFF</v>
      </c>
      <c r="AK1107" s="253" t="s">
        <v>4185</v>
      </c>
      <c r="AL1107" s="265">
        <f t="shared" si="223"/>
        <v>1</v>
      </c>
      <c r="AM1107" s="253" t="s">
        <v>4186</v>
      </c>
      <c r="AN1107" s="253" t="s">
        <v>4187</v>
      </c>
      <c r="AO1107" s="254">
        <f t="shared" si="226"/>
        <v>0</v>
      </c>
      <c r="AP1107" s="253" t="s">
        <v>4188</v>
      </c>
      <c r="AQ1107" s="74">
        <f t="shared" si="231"/>
        <v>0</v>
      </c>
      <c r="AR1107" s="254" t="s">
        <v>4189</v>
      </c>
      <c r="AS1107" s="254" t="s">
        <v>4190</v>
      </c>
      <c r="AT1107" s="265">
        <f t="shared" si="232"/>
        <v>0</v>
      </c>
      <c r="AU1107" s="254" t="s">
        <v>4191</v>
      </c>
      <c r="AV1107" s="265">
        <f t="shared" si="233"/>
        <v>0</v>
      </c>
      <c r="AW1107" s="254" t="s">
        <v>4192</v>
      </c>
      <c r="AX1107" s="254" t="s">
        <v>4193</v>
      </c>
      <c r="AY1107" s="244" t="str">
        <f t="shared" si="227"/>
        <v/>
      </c>
    </row>
    <row r="1108" spans="1:51">
      <c r="A1108" s="198">
        <v>1103</v>
      </c>
      <c r="B1108" s="211"/>
      <c r="C1108" s="4" t="str">
        <f t="shared" si="224"/>
        <v>名称：&lt;br&gt;住所：&lt;br&gt;施設分類：&lt;br&gt;TEL：&lt;br&gt;：&lt;br&gt;：&lt;br&gt;：&lt;br&gt;</v>
      </c>
      <c r="D1108" s="211"/>
      <c r="E1108" s="202"/>
      <c r="F1108" s="202"/>
      <c r="G1108" s="202"/>
      <c r="H1108" s="202"/>
      <c r="I1108" s="202"/>
      <c r="J1108" s="202"/>
      <c r="K1108" s="240"/>
      <c r="L1108" s="240"/>
      <c r="M1108" s="240"/>
      <c r="N1108" s="240"/>
      <c r="O1108" s="4"/>
      <c r="P1108" s="246">
        <v>1</v>
      </c>
      <c r="Q1108" s="246"/>
      <c r="R1108" s="246" t="str">
        <f t="shared" si="221"/>
        <v>FFFFFFFF</v>
      </c>
      <c r="S1108" s="202">
        <v>100</v>
      </c>
      <c r="T1108" s="202">
        <v>100</v>
      </c>
      <c r="U1108" s="202">
        <v>100</v>
      </c>
      <c r="V1108" s="202">
        <v>100</v>
      </c>
      <c r="X1108" s="242"/>
      <c r="Z1108" s="239">
        <f t="shared" si="225"/>
        <v>1</v>
      </c>
      <c r="AA1108" s="253" t="s">
        <v>4179</v>
      </c>
      <c r="AB1108" s="265">
        <f t="shared" si="228"/>
        <v>0</v>
      </c>
      <c r="AC1108" s="254" t="s">
        <v>4194</v>
      </c>
      <c r="AD1108" s="254" t="s">
        <v>4181</v>
      </c>
      <c r="AE1108" s="254">
        <f t="shared" si="229"/>
        <v>0</v>
      </c>
      <c r="AF1108" s="254" t="s">
        <v>4182</v>
      </c>
      <c r="AG1108" s="254" t="s">
        <v>4183</v>
      </c>
      <c r="AH1108" s="74" t="str">
        <f t="shared" si="230"/>
        <v>名称：&lt;br&gt;住所：&lt;br&gt;施設分類：&lt;br&gt;TEL：&lt;br&gt;：&lt;br&gt;：&lt;br&gt;：&lt;br&gt;</v>
      </c>
      <c r="AI1108" s="255" t="s">
        <v>4184</v>
      </c>
      <c r="AJ1108" s="253" t="str">
        <f t="shared" si="222"/>
        <v>FFFFFFFF</v>
      </c>
      <c r="AK1108" s="253" t="s">
        <v>4185</v>
      </c>
      <c r="AL1108" s="265">
        <f t="shared" si="223"/>
        <v>1</v>
      </c>
      <c r="AM1108" s="253" t="s">
        <v>4186</v>
      </c>
      <c r="AN1108" s="253" t="s">
        <v>4187</v>
      </c>
      <c r="AO1108" s="254">
        <f t="shared" si="226"/>
        <v>0</v>
      </c>
      <c r="AP1108" s="253" t="s">
        <v>4188</v>
      </c>
      <c r="AQ1108" s="74">
        <f t="shared" si="231"/>
        <v>0</v>
      </c>
      <c r="AR1108" s="254" t="s">
        <v>4189</v>
      </c>
      <c r="AS1108" s="254" t="s">
        <v>4190</v>
      </c>
      <c r="AT1108" s="265">
        <f t="shared" si="232"/>
        <v>0</v>
      </c>
      <c r="AU1108" s="254" t="s">
        <v>4191</v>
      </c>
      <c r="AV1108" s="265">
        <f t="shared" si="233"/>
        <v>0</v>
      </c>
      <c r="AW1108" s="254" t="s">
        <v>4192</v>
      </c>
      <c r="AX1108" s="254" t="s">
        <v>4193</v>
      </c>
      <c r="AY1108" s="244" t="str">
        <f t="shared" si="227"/>
        <v/>
      </c>
    </row>
    <row r="1109" spans="1:51">
      <c r="A1109" s="198">
        <v>1104</v>
      </c>
      <c r="B1109" s="211"/>
      <c r="C1109" s="4" t="str">
        <f t="shared" si="224"/>
        <v>名称：&lt;br&gt;住所：&lt;br&gt;施設分類：&lt;br&gt;TEL：&lt;br&gt;：&lt;br&gt;：&lt;br&gt;：&lt;br&gt;</v>
      </c>
      <c r="D1109" s="211"/>
      <c r="E1109" s="202"/>
      <c r="F1109" s="202"/>
      <c r="G1109" s="202"/>
      <c r="H1109" s="202"/>
      <c r="I1109" s="202"/>
      <c r="J1109" s="202"/>
      <c r="K1109" s="240"/>
      <c r="L1109" s="240"/>
      <c r="M1109" s="240"/>
      <c r="N1109" s="240"/>
      <c r="O1109" s="4"/>
      <c r="P1109" s="246">
        <v>1</v>
      </c>
      <c r="Q1109" s="246"/>
      <c r="R1109" s="246" t="str">
        <f t="shared" si="221"/>
        <v>FFFFFFFF</v>
      </c>
      <c r="S1109" s="202">
        <v>100</v>
      </c>
      <c r="T1109" s="202">
        <v>100</v>
      </c>
      <c r="U1109" s="202">
        <v>100</v>
      </c>
      <c r="V1109" s="202">
        <v>100</v>
      </c>
      <c r="X1109" s="242"/>
      <c r="Z1109" s="239">
        <f t="shared" si="225"/>
        <v>1</v>
      </c>
      <c r="AA1109" s="253" t="s">
        <v>4179</v>
      </c>
      <c r="AB1109" s="265">
        <f t="shared" si="228"/>
        <v>0</v>
      </c>
      <c r="AC1109" s="254" t="s">
        <v>4194</v>
      </c>
      <c r="AD1109" s="254" t="s">
        <v>4181</v>
      </c>
      <c r="AE1109" s="254">
        <f t="shared" si="229"/>
        <v>0</v>
      </c>
      <c r="AF1109" s="254" t="s">
        <v>4182</v>
      </c>
      <c r="AG1109" s="254" t="s">
        <v>4183</v>
      </c>
      <c r="AH1109" s="74" t="str">
        <f t="shared" si="230"/>
        <v>名称：&lt;br&gt;住所：&lt;br&gt;施設分類：&lt;br&gt;TEL：&lt;br&gt;：&lt;br&gt;：&lt;br&gt;：&lt;br&gt;</v>
      </c>
      <c r="AI1109" s="255" t="s">
        <v>4184</v>
      </c>
      <c r="AJ1109" s="253" t="str">
        <f t="shared" si="222"/>
        <v>FFFFFFFF</v>
      </c>
      <c r="AK1109" s="253" t="s">
        <v>4185</v>
      </c>
      <c r="AL1109" s="265">
        <f t="shared" si="223"/>
        <v>1</v>
      </c>
      <c r="AM1109" s="253" t="s">
        <v>4186</v>
      </c>
      <c r="AN1109" s="253" t="s">
        <v>4187</v>
      </c>
      <c r="AO1109" s="254">
        <f t="shared" si="226"/>
        <v>0</v>
      </c>
      <c r="AP1109" s="253" t="s">
        <v>4188</v>
      </c>
      <c r="AQ1109" s="74">
        <f t="shared" si="231"/>
        <v>0</v>
      </c>
      <c r="AR1109" s="254" t="s">
        <v>4189</v>
      </c>
      <c r="AS1109" s="254" t="s">
        <v>4190</v>
      </c>
      <c r="AT1109" s="265">
        <f t="shared" si="232"/>
        <v>0</v>
      </c>
      <c r="AU1109" s="254" t="s">
        <v>4191</v>
      </c>
      <c r="AV1109" s="265">
        <f t="shared" si="233"/>
        <v>0</v>
      </c>
      <c r="AW1109" s="254" t="s">
        <v>4192</v>
      </c>
      <c r="AX1109" s="254" t="s">
        <v>4193</v>
      </c>
      <c r="AY1109" s="244" t="str">
        <f t="shared" si="227"/>
        <v/>
      </c>
    </row>
    <row r="1110" spans="1:51">
      <c r="A1110" s="198">
        <v>1105</v>
      </c>
      <c r="B1110" s="211"/>
      <c r="C1110" s="4" t="str">
        <f t="shared" si="224"/>
        <v>名称：&lt;br&gt;住所：&lt;br&gt;施設分類：&lt;br&gt;TEL：&lt;br&gt;：&lt;br&gt;：&lt;br&gt;：&lt;br&gt;</v>
      </c>
      <c r="D1110" s="211"/>
      <c r="E1110" s="202"/>
      <c r="F1110" s="202"/>
      <c r="G1110" s="202"/>
      <c r="H1110" s="202"/>
      <c r="I1110" s="202"/>
      <c r="J1110" s="202"/>
      <c r="K1110" s="240"/>
      <c r="L1110" s="240"/>
      <c r="M1110" s="240"/>
      <c r="N1110" s="240"/>
      <c r="O1110" s="4"/>
      <c r="P1110" s="246">
        <v>1</v>
      </c>
      <c r="Q1110" s="246"/>
      <c r="R1110" s="246" t="str">
        <f t="shared" si="221"/>
        <v>FFFFFFFF</v>
      </c>
      <c r="S1110" s="202">
        <v>100</v>
      </c>
      <c r="T1110" s="202">
        <v>100</v>
      </c>
      <c r="U1110" s="202">
        <v>100</v>
      </c>
      <c r="V1110" s="202">
        <v>100</v>
      </c>
      <c r="X1110" s="242"/>
      <c r="Z1110" s="239">
        <f t="shared" si="225"/>
        <v>1</v>
      </c>
      <c r="AA1110" s="253" t="s">
        <v>4179</v>
      </c>
      <c r="AB1110" s="265">
        <f t="shared" si="228"/>
        <v>0</v>
      </c>
      <c r="AC1110" s="254" t="s">
        <v>4194</v>
      </c>
      <c r="AD1110" s="254" t="s">
        <v>4181</v>
      </c>
      <c r="AE1110" s="254">
        <f t="shared" si="229"/>
        <v>0</v>
      </c>
      <c r="AF1110" s="254" t="s">
        <v>4182</v>
      </c>
      <c r="AG1110" s="254" t="s">
        <v>4183</v>
      </c>
      <c r="AH1110" s="74" t="str">
        <f t="shared" si="230"/>
        <v>名称：&lt;br&gt;住所：&lt;br&gt;施設分類：&lt;br&gt;TEL：&lt;br&gt;：&lt;br&gt;：&lt;br&gt;：&lt;br&gt;</v>
      </c>
      <c r="AI1110" s="255" t="s">
        <v>4184</v>
      </c>
      <c r="AJ1110" s="253" t="str">
        <f t="shared" si="222"/>
        <v>FFFFFFFF</v>
      </c>
      <c r="AK1110" s="253" t="s">
        <v>4185</v>
      </c>
      <c r="AL1110" s="265">
        <f t="shared" si="223"/>
        <v>1</v>
      </c>
      <c r="AM1110" s="253" t="s">
        <v>4186</v>
      </c>
      <c r="AN1110" s="253" t="s">
        <v>4187</v>
      </c>
      <c r="AO1110" s="254">
        <f t="shared" si="226"/>
        <v>0</v>
      </c>
      <c r="AP1110" s="253" t="s">
        <v>4188</v>
      </c>
      <c r="AQ1110" s="74">
        <f t="shared" si="231"/>
        <v>0</v>
      </c>
      <c r="AR1110" s="254" t="s">
        <v>4189</v>
      </c>
      <c r="AS1110" s="254" t="s">
        <v>4190</v>
      </c>
      <c r="AT1110" s="265">
        <f t="shared" si="232"/>
        <v>0</v>
      </c>
      <c r="AU1110" s="254" t="s">
        <v>4191</v>
      </c>
      <c r="AV1110" s="265">
        <f t="shared" si="233"/>
        <v>0</v>
      </c>
      <c r="AW1110" s="254" t="s">
        <v>4192</v>
      </c>
      <c r="AX1110" s="254" t="s">
        <v>4193</v>
      </c>
      <c r="AY1110" s="244" t="str">
        <f t="shared" si="227"/>
        <v/>
      </c>
    </row>
    <row r="1111" spans="1:51">
      <c r="A1111" s="198">
        <v>1106</v>
      </c>
      <c r="B1111" s="211"/>
      <c r="C1111" s="4" t="str">
        <f t="shared" si="224"/>
        <v>名称：&lt;br&gt;住所：&lt;br&gt;施設分類：&lt;br&gt;TEL：&lt;br&gt;：&lt;br&gt;：&lt;br&gt;：&lt;br&gt;</v>
      </c>
      <c r="D1111" s="211"/>
      <c r="E1111" s="245"/>
      <c r="F1111" s="202"/>
      <c r="G1111" s="202"/>
      <c r="H1111" s="202"/>
      <c r="I1111" s="245"/>
      <c r="J1111" s="245"/>
      <c r="K1111" s="240"/>
      <c r="L1111" s="240"/>
      <c r="M1111" s="240"/>
      <c r="N1111" s="240"/>
      <c r="O1111" s="4"/>
      <c r="P1111" s="246">
        <v>1</v>
      </c>
      <c r="Q1111" s="246"/>
      <c r="R1111" s="246" t="str">
        <f t="shared" si="221"/>
        <v>FFFFFFFF</v>
      </c>
      <c r="S1111" s="202">
        <v>100</v>
      </c>
      <c r="T1111" s="202">
        <v>100</v>
      </c>
      <c r="U1111" s="202">
        <v>100</v>
      </c>
      <c r="V1111" s="202">
        <v>100</v>
      </c>
      <c r="X1111" s="242"/>
      <c r="Z1111" s="239">
        <f t="shared" si="225"/>
        <v>1</v>
      </c>
      <c r="AA1111" s="253" t="s">
        <v>4179</v>
      </c>
      <c r="AB1111" s="265">
        <f t="shared" si="228"/>
        <v>0</v>
      </c>
      <c r="AC1111" s="254" t="s">
        <v>4194</v>
      </c>
      <c r="AD1111" s="254" t="s">
        <v>4181</v>
      </c>
      <c r="AE1111" s="254">
        <f t="shared" si="229"/>
        <v>0</v>
      </c>
      <c r="AF1111" s="254" t="s">
        <v>4182</v>
      </c>
      <c r="AG1111" s="254" t="s">
        <v>4183</v>
      </c>
      <c r="AH1111" s="74" t="str">
        <f t="shared" si="230"/>
        <v>名称：&lt;br&gt;住所：&lt;br&gt;施設分類：&lt;br&gt;TEL：&lt;br&gt;：&lt;br&gt;：&lt;br&gt;：&lt;br&gt;</v>
      </c>
      <c r="AI1111" s="255" t="s">
        <v>4184</v>
      </c>
      <c r="AJ1111" s="253" t="str">
        <f t="shared" si="222"/>
        <v>FFFFFFFF</v>
      </c>
      <c r="AK1111" s="253" t="s">
        <v>4185</v>
      </c>
      <c r="AL1111" s="265">
        <f t="shared" si="223"/>
        <v>1</v>
      </c>
      <c r="AM1111" s="253" t="s">
        <v>4186</v>
      </c>
      <c r="AN1111" s="253" t="s">
        <v>4187</v>
      </c>
      <c r="AO1111" s="254">
        <f t="shared" si="226"/>
        <v>0</v>
      </c>
      <c r="AP1111" s="253" t="s">
        <v>4188</v>
      </c>
      <c r="AQ1111" s="74">
        <f t="shared" si="231"/>
        <v>0</v>
      </c>
      <c r="AR1111" s="254" t="s">
        <v>4189</v>
      </c>
      <c r="AS1111" s="254" t="s">
        <v>4190</v>
      </c>
      <c r="AT1111" s="265">
        <f t="shared" si="232"/>
        <v>0</v>
      </c>
      <c r="AU1111" s="254" t="s">
        <v>4191</v>
      </c>
      <c r="AV1111" s="265">
        <f t="shared" si="233"/>
        <v>0</v>
      </c>
      <c r="AW1111" s="254" t="s">
        <v>4192</v>
      </c>
      <c r="AX1111" s="254" t="s">
        <v>4193</v>
      </c>
      <c r="AY1111" s="244" t="str">
        <f t="shared" si="227"/>
        <v/>
      </c>
    </row>
    <row r="1112" spans="1:51">
      <c r="A1112" s="198">
        <v>1107</v>
      </c>
      <c r="B1112" s="211"/>
      <c r="C1112" s="4" t="str">
        <f t="shared" si="224"/>
        <v>名称：&lt;br&gt;住所：&lt;br&gt;施設分類：&lt;br&gt;TEL：&lt;br&gt;：&lt;br&gt;：&lt;br&gt;：&lt;br&gt;</v>
      </c>
      <c r="D1112" s="211"/>
      <c r="E1112" s="245"/>
      <c r="F1112" s="202"/>
      <c r="G1112" s="202"/>
      <c r="H1112" s="202"/>
      <c r="I1112" s="245"/>
      <c r="J1112" s="245"/>
      <c r="K1112" s="240"/>
      <c r="L1112" s="240"/>
      <c r="M1112" s="240"/>
      <c r="N1112" s="240"/>
      <c r="O1112" s="4"/>
      <c r="P1112" s="246">
        <v>1</v>
      </c>
      <c r="Q1112" s="246"/>
      <c r="R1112" s="246" t="str">
        <f t="shared" si="221"/>
        <v>FFFFFFFF</v>
      </c>
      <c r="S1112" s="202">
        <v>100</v>
      </c>
      <c r="T1112" s="202">
        <v>100</v>
      </c>
      <c r="U1112" s="202">
        <v>100</v>
      </c>
      <c r="V1112" s="202">
        <v>100</v>
      </c>
      <c r="X1112" s="242"/>
      <c r="Z1112" s="239">
        <f t="shared" si="225"/>
        <v>1</v>
      </c>
      <c r="AA1112" s="253" t="s">
        <v>4179</v>
      </c>
      <c r="AB1112" s="265">
        <f t="shared" si="228"/>
        <v>0</v>
      </c>
      <c r="AC1112" s="254" t="s">
        <v>4194</v>
      </c>
      <c r="AD1112" s="254" t="s">
        <v>4181</v>
      </c>
      <c r="AE1112" s="254">
        <f t="shared" si="229"/>
        <v>0</v>
      </c>
      <c r="AF1112" s="254" t="s">
        <v>4182</v>
      </c>
      <c r="AG1112" s="254" t="s">
        <v>4183</v>
      </c>
      <c r="AH1112" s="74" t="str">
        <f t="shared" si="230"/>
        <v>名称：&lt;br&gt;住所：&lt;br&gt;施設分類：&lt;br&gt;TEL：&lt;br&gt;：&lt;br&gt;：&lt;br&gt;：&lt;br&gt;</v>
      </c>
      <c r="AI1112" s="255" t="s">
        <v>4184</v>
      </c>
      <c r="AJ1112" s="253" t="str">
        <f t="shared" si="222"/>
        <v>FFFFFFFF</v>
      </c>
      <c r="AK1112" s="253" t="s">
        <v>4185</v>
      </c>
      <c r="AL1112" s="265">
        <f t="shared" si="223"/>
        <v>1</v>
      </c>
      <c r="AM1112" s="253" t="s">
        <v>4186</v>
      </c>
      <c r="AN1112" s="253" t="s">
        <v>4187</v>
      </c>
      <c r="AO1112" s="254">
        <f t="shared" si="226"/>
        <v>0</v>
      </c>
      <c r="AP1112" s="253" t="s">
        <v>4188</v>
      </c>
      <c r="AQ1112" s="74">
        <f t="shared" si="231"/>
        <v>0</v>
      </c>
      <c r="AR1112" s="254" t="s">
        <v>4189</v>
      </c>
      <c r="AS1112" s="254" t="s">
        <v>4190</v>
      </c>
      <c r="AT1112" s="265">
        <f t="shared" si="232"/>
        <v>0</v>
      </c>
      <c r="AU1112" s="254" t="s">
        <v>4191</v>
      </c>
      <c r="AV1112" s="265">
        <f t="shared" si="233"/>
        <v>0</v>
      </c>
      <c r="AW1112" s="254" t="s">
        <v>4192</v>
      </c>
      <c r="AX1112" s="254" t="s">
        <v>4193</v>
      </c>
      <c r="AY1112" s="244" t="str">
        <f t="shared" si="227"/>
        <v/>
      </c>
    </row>
    <row r="1113" spans="1:51">
      <c r="A1113" s="198">
        <v>1108</v>
      </c>
      <c r="B1113" s="211"/>
      <c r="C1113" s="4" t="str">
        <f t="shared" si="224"/>
        <v>名称：&lt;br&gt;住所：&lt;br&gt;施設分類：&lt;br&gt;TEL：&lt;br&gt;：&lt;br&gt;：&lt;br&gt;：&lt;br&gt;</v>
      </c>
      <c r="D1113" s="211"/>
      <c r="E1113" s="202"/>
      <c r="F1113" s="202"/>
      <c r="G1113" s="202"/>
      <c r="H1113" s="202"/>
      <c r="I1113" s="202"/>
      <c r="J1113" s="202"/>
      <c r="K1113" s="240"/>
      <c r="L1113" s="240"/>
      <c r="M1113" s="240"/>
      <c r="N1113" s="240"/>
      <c r="O1113" s="4"/>
      <c r="P1113" s="246">
        <v>1</v>
      </c>
      <c r="Q1113" s="246"/>
      <c r="R1113" s="246" t="str">
        <f t="shared" si="221"/>
        <v>FFFFFFFF</v>
      </c>
      <c r="S1113" s="202">
        <v>100</v>
      </c>
      <c r="T1113" s="202">
        <v>100</v>
      </c>
      <c r="U1113" s="202">
        <v>100</v>
      </c>
      <c r="V1113" s="202">
        <v>100</v>
      </c>
      <c r="X1113" s="242"/>
      <c r="Z1113" s="239">
        <f t="shared" si="225"/>
        <v>1</v>
      </c>
      <c r="AA1113" s="253" t="s">
        <v>4179</v>
      </c>
      <c r="AB1113" s="265">
        <f t="shared" si="228"/>
        <v>0</v>
      </c>
      <c r="AC1113" s="254" t="s">
        <v>4194</v>
      </c>
      <c r="AD1113" s="254" t="s">
        <v>4181</v>
      </c>
      <c r="AE1113" s="254">
        <f t="shared" si="229"/>
        <v>0</v>
      </c>
      <c r="AF1113" s="254" t="s">
        <v>4182</v>
      </c>
      <c r="AG1113" s="254" t="s">
        <v>4183</v>
      </c>
      <c r="AH1113" s="74" t="str">
        <f t="shared" si="230"/>
        <v>名称：&lt;br&gt;住所：&lt;br&gt;施設分類：&lt;br&gt;TEL：&lt;br&gt;：&lt;br&gt;：&lt;br&gt;：&lt;br&gt;</v>
      </c>
      <c r="AI1113" s="255" t="s">
        <v>4184</v>
      </c>
      <c r="AJ1113" s="253" t="str">
        <f t="shared" si="222"/>
        <v>FFFFFFFF</v>
      </c>
      <c r="AK1113" s="253" t="s">
        <v>4185</v>
      </c>
      <c r="AL1113" s="265">
        <f t="shared" si="223"/>
        <v>1</v>
      </c>
      <c r="AM1113" s="253" t="s">
        <v>4186</v>
      </c>
      <c r="AN1113" s="253" t="s">
        <v>4187</v>
      </c>
      <c r="AO1113" s="254">
        <f t="shared" si="226"/>
        <v>0</v>
      </c>
      <c r="AP1113" s="253" t="s">
        <v>4188</v>
      </c>
      <c r="AQ1113" s="74">
        <f t="shared" si="231"/>
        <v>0</v>
      </c>
      <c r="AR1113" s="254" t="s">
        <v>4189</v>
      </c>
      <c r="AS1113" s="254" t="s">
        <v>4190</v>
      </c>
      <c r="AT1113" s="265">
        <f t="shared" si="232"/>
        <v>0</v>
      </c>
      <c r="AU1113" s="254" t="s">
        <v>4191</v>
      </c>
      <c r="AV1113" s="265">
        <f t="shared" si="233"/>
        <v>0</v>
      </c>
      <c r="AW1113" s="254" t="s">
        <v>4192</v>
      </c>
      <c r="AX1113" s="254" t="s">
        <v>4193</v>
      </c>
      <c r="AY1113" s="244" t="str">
        <f t="shared" si="227"/>
        <v/>
      </c>
    </row>
    <row r="1114" spans="1:51">
      <c r="A1114" s="198">
        <v>1109</v>
      </c>
      <c r="B1114" s="211"/>
      <c r="C1114" s="4" t="str">
        <f t="shared" si="224"/>
        <v>名称：&lt;br&gt;住所：&lt;br&gt;施設分類：&lt;br&gt;TEL：&lt;br&gt;：&lt;br&gt;：&lt;br&gt;：&lt;br&gt;</v>
      </c>
      <c r="D1114" s="211"/>
      <c r="E1114" s="202"/>
      <c r="F1114" s="202"/>
      <c r="G1114" s="202"/>
      <c r="H1114" s="202"/>
      <c r="I1114" s="202"/>
      <c r="J1114" s="202"/>
      <c r="K1114" s="240"/>
      <c r="L1114" s="240"/>
      <c r="M1114" s="240"/>
      <c r="N1114" s="240"/>
      <c r="O1114" s="4"/>
      <c r="P1114" s="246">
        <v>1</v>
      </c>
      <c r="Q1114" s="246"/>
      <c r="R1114" s="246" t="str">
        <f t="shared" si="221"/>
        <v>FFFFFFFF</v>
      </c>
      <c r="S1114" s="202">
        <v>100</v>
      </c>
      <c r="T1114" s="202">
        <v>100</v>
      </c>
      <c r="U1114" s="202">
        <v>100</v>
      </c>
      <c r="V1114" s="202">
        <v>100</v>
      </c>
      <c r="X1114" s="242"/>
      <c r="Z1114" s="239">
        <f t="shared" si="225"/>
        <v>1</v>
      </c>
      <c r="AA1114" s="253" t="s">
        <v>4179</v>
      </c>
      <c r="AB1114" s="265">
        <f t="shared" si="228"/>
        <v>0</v>
      </c>
      <c r="AC1114" s="254" t="s">
        <v>4194</v>
      </c>
      <c r="AD1114" s="254" t="s">
        <v>4181</v>
      </c>
      <c r="AE1114" s="254">
        <f t="shared" si="229"/>
        <v>0</v>
      </c>
      <c r="AF1114" s="254" t="s">
        <v>4182</v>
      </c>
      <c r="AG1114" s="254" t="s">
        <v>4183</v>
      </c>
      <c r="AH1114" s="74" t="str">
        <f t="shared" si="230"/>
        <v>名称：&lt;br&gt;住所：&lt;br&gt;施設分類：&lt;br&gt;TEL：&lt;br&gt;：&lt;br&gt;：&lt;br&gt;：&lt;br&gt;</v>
      </c>
      <c r="AI1114" s="255" t="s">
        <v>4184</v>
      </c>
      <c r="AJ1114" s="253" t="str">
        <f t="shared" si="222"/>
        <v>FFFFFFFF</v>
      </c>
      <c r="AK1114" s="253" t="s">
        <v>4185</v>
      </c>
      <c r="AL1114" s="265">
        <f t="shared" si="223"/>
        <v>1</v>
      </c>
      <c r="AM1114" s="253" t="s">
        <v>4186</v>
      </c>
      <c r="AN1114" s="253" t="s">
        <v>4187</v>
      </c>
      <c r="AO1114" s="254">
        <f t="shared" si="226"/>
        <v>0</v>
      </c>
      <c r="AP1114" s="253" t="s">
        <v>4188</v>
      </c>
      <c r="AQ1114" s="74">
        <f t="shared" si="231"/>
        <v>0</v>
      </c>
      <c r="AR1114" s="254" t="s">
        <v>4189</v>
      </c>
      <c r="AS1114" s="254" t="s">
        <v>4190</v>
      </c>
      <c r="AT1114" s="265">
        <f t="shared" si="232"/>
        <v>0</v>
      </c>
      <c r="AU1114" s="254" t="s">
        <v>4191</v>
      </c>
      <c r="AV1114" s="265">
        <f t="shared" si="233"/>
        <v>0</v>
      </c>
      <c r="AW1114" s="254" t="s">
        <v>4192</v>
      </c>
      <c r="AX1114" s="254" t="s">
        <v>4193</v>
      </c>
      <c r="AY1114" s="244" t="str">
        <f t="shared" si="227"/>
        <v/>
      </c>
    </row>
    <row r="1115" spans="1:51">
      <c r="A1115" s="198">
        <v>1110</v>
      </c>
      <c r="B1115" s="211"/>
      <c r="C1115" s="4" t="str">
        <f t="shared" si="224"/>
        <v>名称：&lt;br&gt;住所：&lt;br&gt;施設分類：&lt;br&gt;TEL：&lt;br&gt;：&lt;br&gt;：&lt;br&gt;：&lt;br&gt;</v>
      </c>
      <c r="D1115" s="211"/>
      <c r="E1115" s="202"/>
      <c r="F1115" s="202"/>
      <c r="G1115" s="202"/>
      <c r="H1115" s="202"/>
      <c r="I1115" s="202"/>
      <c r="J1115" s="202"/>
      <c r="K1115" s="240"/>
      <c r="L1115" s="240"/>
      <c r="M1115" s="240"/>
      <c r="N1115" s="240"/>
      <c r="O1115" s="4"/>
      <c r="P1115" s="246">
        <v>1</v>
      </c>
      <c r="Q1115" s="246"/>
      <c r="R1115" s="246" t="str">
        <f t="shared" si="221"/>
        <v>FFFFFFFF</v>
      </c>
      <c r="S1115" s="202">
        <v>100</v>
      </c>
      <c r="T1115" s="202">
        <v>100</v>
      </c>
      <c r="U1115" s="202">
        <v>100</v>
      </c>
      <c r="V1115" s="202">
        <v>100</v>
      </c>
      <c r="X1115" s="242"/>
      <c r="Z1115" s="239">
        <f t="shared" si="225"/>
        <v>1</v>
      </c>
      <c r="AA1115" s="253" t="s">
        <v>4179</v>
      </c>
      <c r="AB1115" s="265">
        <f t="shared" si="228"/>
        <v>0</v>
      </c>
      <c r="AC1115" s="254" t="s">
        <v>4194</v>
      </c>
      <c r="AD1115" s="254" t="s">
        <v>4181</v>
      </c>
      <c r="AE1115" s="254">
        <f t="shared" si="229"/>
        <v>0</v>
      </c>
      <c r="AF1115" s="254" t="s">
        <v>4182</v>
      </c>
      <c r="AG1115" s="254" t="s">
        <v>4183</v>
      </c>
      <c r="AH1115" s="74" t="str">
        <f t="shared" si="230"/>
        <v>名称：&lt;br&gt;住所：&lt;br&gt;施設分類：&lt;br&gt;TEL：&lt;br&gt;：&lt;br&gt;：&lt;br&gt;：&lt;br&gt;</v>
      </c>
      <c r="AI1115" s="255" t="s">
        <v>4184</v>
      </c>
      <c r="AJ1115" s="253" t="str">
        <f t="shared" si="222"/>
        <v>FFFFFFFF</v>
      </c>
      <c r="AK1115" s="253" t="s">
        <v>4185</v>
      </c>
      <c r="AL1115" s="265">
        <f t="shared" si="223"/>
        <v>1</v>
      </c>
      <c r="AM1115" s="253" t="s">
        <v>4186</v>
      </c>
      <c r="AN1115" s="253" t="s">
        <v>4187</v>
      </c>
      <c r="AO1115" s="254">
        <f t="shared" si="226"/>
        <v>0</v>
      </c>
      <c r="AP1115" s="253" t="s">
        <v>4188</v>
      </c>
      <c r="AQ1115" s="74">
        <f t="shared" si="231"/>
        <v>0</v>
      </c>
      <c r="AR1115" s="254" t="s">
        <v>4189</v>
      </c>
      <c r="AS1115" s="254" t="s">
        <v>4190</v>
      </c>
      <c r="AT1115" s="265">
        <f t="shared" si="232"/>
        <v>0</v>
      </c>
      <c r="AU1115" s="254" t="s">
        <v>4191</v>
      </c>
      <c r="AV1115" s="265">
        <f t="shared" si="233"/>
        <v>0</v>
      </c>
      <c r="AW1115" s="254" t="s">
        <v>4192</v>
      </c>
      <c r="AX1115" s="254" t="s">
        <v>4193</v>
      </c>
      <c r="AY1115" s="244" t="str">
        <f t="shared" si="227"/>
        <v/>
      </c>
    </row>
    <row r="1116" spans="1:51">
      <c r="A1116" s="198">
        <v>1111</v>
      </c>
      <c r="B1116" s="211"/>
      <c r="C1116" s="4" t="str">
        <f t="shared" si="224"/>
        <v>名称：&lt;br&gt;住所：&lt;br&gt;施設分類：&lt;br&gt;TEL：&lt;br&gt;：&lt;br&gt;：&lt;br&gt;：&lt;br&gt;</v>
      </c>
      <c r="D1116" s="211"/>
      <c r="E1116" s="202"/>
      <c r="F1116" s="202"/>
      <c r="G1116" s="202"/>
      <c r="H1116" s="202"/>
      <c r="I1116" s="202"/>
      <c r="J1116" s="202"/>
      <c r="K1116" s="240"/>
      <c r="L1116" s="240"/>
      <c r="M1116" s="240"/>
      <c r="N1116" s="240"/>
      <c r="O1116" s="4"/>
      <c r="P1116" s="246">
        <v>1</v>
      </c>
      <c r="Q1116" s="246"/>
      <c r="R1116" s="246" t="str">
        <f t="shared" si="221"/>
        <v>FFFFFFFF</v>
      </c>
      <c r="S1116" s="202">
        <v>100</v>
      </c>
      <c r="T1116" s="202">
        <v>100</v>
      </c>
      <c r="U1116" s="202">
        <v>100</v>
      </c>
      <c r="V1116" s="202">
        <v>100</v>
      </c>
      <c r="X1116" s="242"/>
      <c r="Z1116" s="239">
        <f t="shared" si="225"/>
        <v>1</v>
      </c>
      <c r="AA1116" s="253" t="s">
        <v>4179</v>
      </c>
      <c r="AB1116" s="265">
        <f t="shared" si="228"/>
        <v>0</v>
      </c>
      <c r="AC1116" s="254" t="s">
        <v>4194</v>
      </c>
      <c r="AD1116" s="254" t="s">
        <v>4181</v>
      </c>
      <c r="AE1116" s="254">
        <f t="shared" si="229"/>
        <v>0</v>
      </c>
      <c r="AF1116" s="254" t="s">
        <v>4182</v>
      </c>
      <c r="AG1116" s="254" t="s">
        <v>4183</v>
      </c>
      <c r="AH1116" s="74" t="str">
        <f t="shared" si="230"/>
        <v>名称：&lt;br&gt;住所：&lt;br&gt;施設分類：&lt;br&gt;TEL：&lt;br&gt;：&lt;br&gt;：&lt;br&gt;：&lt;br&gt;</v>
      </c>
      <c r="AI1116" s="255" t="s">
        <v>4184</v>
      </c>
      <c r="AJ1116" s="253" t="str">
        <f t="shared" si="222"/>
        <v>FFFFFFFF</v>
      </c>
      <c r="AK1116" s="253" t="s">
        <v>4185</v>
      </c>
      <c r="AL1116" s="265">
        <f t="shared" si="223"/>
        <v>1</v>
      </c>
      <c r="AM1116" s="253" t="s">
        <v>4186</v>
      </c>
      <c r="AN1116" s="253" t="s">
        <v>4187</v>
      </c>
      <c r="AO1116" s="254">
        <f t="shared" si="226"/>
        <v>0</v>
      </c>
      <c r="AP1116" s="253" t="s">
        <v>4188</v>
      </c>
      <c r="AQ1116" s="74">
        <f t="shared" si="231"/>
        <v>0</v>
      </c>
      <c r="AR1116" s="254" t="s">
        <v>4189</v>
      </c>
      <c r="AS1116" s="254" t="s">
        <v>4190</v>
      </c>
      <c r="AT1116" s="265">
        <f t="shared" si="232"/>
        <v>0</v>
      </c>
      <c r="AU1116" s="254" t="s">
        <v>4191</v>
      </c>
      <c r="AV1116" s="265">
        <f t="shared" si="233"/>
        <v>0</v>
      </c>
      <c r="AW1116" s="254" t="s">
        <v>4192</v>
      </c>
      <c r="AX1116" s="254" t="s">
        <v>4193</v>
      </c>
      <c r="AY1116" s="244" t="str">
        <f t="shared" si="227"/>
        <v/>
      </c>
    </row>
    <row r="1117" spans="1:51">
      <c r="A1117" s="198">
        <v>1112</v>
      </c>
      <c r="B1117" s="211"/>
      <c r="C1117" s="4" t="str">
        <f t="shared" si="224"/>
        <v>名称：&lt;br&gt;住所：&lt;br&gt;施設分類：&lt;br&gt;TEL：&lt;br&gt;：&lt;br&gt;：&lt;br&gt;：&lt;br&gt;</v>
      </c>
      <c r="D1117" s="211"/>
      <c r="E1117" s="245"/>
      <c r="F1117" s="202"/>
      <c r="G1117" s="202"/>
      <c r="H1117" s="202"/>
      <c r="I1117" s="245"/>
      <c r="J1117" s="245"/>
      <c r="K1117" s="240"/>
      <c r="L1117" s="240"/>
      <c r="M1117" s="240"/>
      <c r="N1117" s="240"/>
      <c r="O1117" s="4"/>
      <c r="P1117" s="246">
        <v>1</v>
      </c>
      <c r="Q1117" s="246"/>
      <c r="R1117" s="246" t="str">
        <f t="shared" si="221"/>
        <v>FFFFFFFF</v>
      </c>
      <c r="S1117" s="202">
        <v>100</v>
      </c>
      <c r="T1117" s="202">
        <v>100</v>
      </c>
      <c r="U1117" s="202">
        <v>100</v>
      </c>
      <c r="V1117" s="202">
        <v>100</v>
      </c>
      <c r="X1117" s="242"/>
      <c r="Z1117" s="239">
        <f t="shared" si="225"/>
        <v>1</v>
      </c>
      <c r="AA1117" s="253" t="s">
        <v>4179</v>
      </c>
      <c r="AB1117" s="265">
        <f t="shared" si="228"/>
        <v>0</v>
      </c>
      <c r="AC1117" s="254" t="s">
        <v>4194</v>
      </c>
      <c r="AD1117" s="254" t="s">
        <v>4181</v>
      </c>
      <c r="AE1117" s="254">
        <f t="shared" si="229"/>
        <v>0</v>
      </c>
      <c r="AF1117" s="254" t="s">
        <v>4182</v>
      </c>
      <c r="AG1117" s="254" t="s">
        <v>4183</v>
      </c>
      <c r="AH1117" s="74" t="str">
        <f t="shared" si="230"/>
        <v>名称：&lt;br&gt;住所：&lt;br&gt;施設分類：&lt;br&gt;TEL：&lt;br&gt;：&lt;br&gt;：&lt;br&gt;：&lt;br&gt;</v>
      </c>
      <c r="AI1117" s="255" t="s">
        <v>4184</v>
      </c>
      <c r="AJ1117" s="253" t="str">
        <f t="shared" si="222"/>
        <v>FFFFFFFF</v>
      </c>
      <c r="AK1117" s="253" t="s">
        <v>4185</v>
      </c>
      <c r="AL1117" s="265">
        <f t="shared" si="223"/>
        <v>1</v>
      </c>
      <c r="AM1117" s="253" t="s">
        <v>4186</v>
      </c>
      <c r="AN1117" s="253" t="s">
        <v>4187</v>
      </c>
      <c r="AO1117" s="254">
        <f t="shared" si="226"/>
        <v>0</v>
      </c>
      <c r="AP1117" s="253" t="s">
        <v>4188</v>
      </c>
      <c r="AQ1117" s="74">
        <f t="shared" si="231"/>
        <v>0</v>
      </c>
      <c r="AR1117" s="254" t="s">
        <v>4189</v>
      </c>
      <c r="AS1117" s="254" t="s">
        <v>4190</v>
      </c>
      <c r="AT1117" s="265">
        <f t="shared" si="232"/>
        <v>0</v>
      </c>
      <c r="AU1117" s="254" t="s">
        <v>4191</v>
      </c>
      <c r="AV1117" s="265">
        <f t="shared" si="233"/>
        <v>0</v>
      </c>
      <c r="AW1117" s="254" t="s">
        <v>4192</v>
      </c>
      <c r="AX1117" s="254" t="s">
        <v>4193</v>
      </c>
      <c r="AY1117" s="244" t="str">
        <f t="shared" si="227"/>
        <v/>
      </c>
    </row>
    <row r="1118" spans="1:51">
      <c r="A1118" s="198">
        <v>1113</v>
      </c>
      <c r="B1118" s="211"/>
      <c r="C1118" s="4" t="str">
        <f t="shared" si="224"/>
        <v>名称：&lt;br&gt;住所：&lt;br&gt;施設分類：&lt;br&gt;TEL：&lt;br&gt;：&lt;br&gt;：&lt;br&gt;：&lt;br&gt;</v>
      </c>
      <c r="D1118" s="211"/>
      <c r="E1118" s="245"/>
      <c r="F1118" s="202"/>
      <c r="G1118" s="202"/>
      <c r="H1118" s="202"/>
      <c r="I1118" s="245"/>
      <c r="J1118" s="245"/>
      <c r="K1118" s="240"/>
      <c r="L1118" s="240"/>
      <c r="M1118" s="240"/>
      <c r="N1118" s="240"/>
      <c r="O1118" s="4"/>
      <c r="P1118" s="246">
        <v>1</v>
      </c>
      <c r="Q1118" s="246"/>
      <c r="R1118" s="246" t="str">
        <f t="shared" si="221"/>
        <v>FFFFFFFF</v>
      </c>
      <c r="S1118" s="202">
        <v>100</v>
      </c>
      <c r="T1118" s="202">
        <v>100</v>
      </c>
      <c r="U1118" s="202">
        <v>100</v>
      </c>
      <c r="V1118" s="202">
        <v>100</v>
      </c>
      <c r="X1118" s="242"/>
      <c r="Z1118" s="239">
        <f t="shared" si="225"/>
        <v>1</v>
      </c>
      <c r="AA1118" s="253" t="s">
        <v>4179</v>
      </c>
      <c r="AB1118" s="265">
        <f t="shared" si="228"/>
        <v>0</v>
      </c>
      <c r="AC1118" s="254" t="s">
        <v>4194</v>
      </c>
      <c r="AD1118" s="254" t="s">
        <v>4181</v>
      </c>
      <c r="AE1118" s="254">
        <f t="shared" si="229"/>
        <v>0</v>
      </c>
      <c r="AF1118" s="254" t="s">
        <v>4182</v>
      </c>
      <c r="AG1118" s="254" t="s">
        <v>4183</v>
      </c>
      <c r="AH1118" s="74" t="str">
        <f t="shared" si="230"/>
        <v>名称：&lt;br&gt;住所：&lt;br&gt;施設分類：&lt;br&gt;TEL：&lt;br&gt;：&lt;br&gt;：&lt;br&gt;：&lt;br&gt;</v>
      </c>
      <c r="AI1118" s="255" t="s">
        <v>4184</v>
      </c>
      <c r="AJ1118" s="253" t="str">
        <f t="shared" si="222"/>
        <v>FFFFFFFF</v>
      </c>
      <c r="AK1118" s="253" t="s">
        <v>4185</v>
      </c>
      <c r="AL1118" s="265">
        <f t="shared" si="223"/>
        <v>1</v>
      </c>
      <c r="AM1118" s="253" t="s">
        <v>4186</v>
      </c>
      <c r="AN1118" s="253" t="s">
        <v>4187</v>
      </c>
      <c r="AO1118" s="254">
        <f t="shared" si="226"/>
        <v>0</v>
      </c>
      <c r="AP1118" s="253" t="s">
        <v>4188</v>
      </c>
      <c r="AQ1118" s="74">
        <f t="shared" si="231"/>
        <v>0</v>
      </c>
      <c r="AR1118" s="254" t="s">
        <v>4189</v>
      </c>
      <c r="AS1118" s="254" t="s">
        <v>4190</v>
      </c>
      <c r="AT1118" s="265">
        <f t="shared" si="232"/>
        <v>0</v>
      </c>
      <c r="AU1118" s="254" t="s">
        <v>4191</v>
      </c>
      <c r="AV1118" s="265">
        <f t="shared" si="233"/>
        <v>0</v>
      </c>
      <c r="AW1118" s="254" t="s">
        <v>4192</v>
      </c>
      <c r="AX1118" s="254" t="s">
        <v>4193</v>
      </c>
      <c r="AY1118" s="244" t="str">
        <f t="shared" si="227"/>
        <v/>
      </c>
    </row>
    <row r="1119" spans="1:51">
      <c r="A1119" s="198">
        <v>1114</v>
      </c>
      <c r="B1119" s="211"/>
      <c r="C1119" s="4" t="str">
        <f t="shared" si="224"/>
        <v>名称：&lt;br&gt;住所：&lt;br&gt;施設分類：&lt;br&gt;TEL：&lt;br&gt;：&lt;br&gt;：&lt;br&gt;：&lt;br&gt;</v>
      </c>
      <c r="D1119" s="211"/>
      <c r="E1119" s="202"/>
      <c r="F1119" s="202"/>
      <c r="G1119" s="202"/>
      <c r="H1119" s="202"/>
      <c r="I1119" s="202"/>
      <c r="J1119" s="202"/>
      <c r="K1119" s="240"/>
      <c r="L1119" s="240"/>
      <c r="M1119" s="240"/>
      <c r="N1119" s="240"/>
      <c r="O1119" s="4"/>
      <c r="P1119" s="246">
        <v>1</v>
      </c>
      <c r="Q1119" s="246"/>
      <c r="R1119" s="246" t="str">
        <f t="shared" si="221"/>
        <v>FFFFFFFF</v>
      </c>
      <c r="S1119" s="202">
        <v>100</v>
      </c>
      <c r="T1119" s="202">
        <v>100</v>
      </c>
      <c r="U1119" s="202">
        <v>100</v>
      </c>
      <c r="V1119" s="202">
        <v>100</v>
      </c>
      <c r="X1119" s="242"/>
      <c r="Z1119" s="239">
        <f t="shared" si="225"/>
        <v>1</v>
      </c>
      <c r="AA1119" s="253" t="s">
        <v>4179</v>
      </c>
      <c r="AB1119" s="265">
        <f t="shared" si="228"/>
        <v>0</v>
      </c>
      <c r="AC1119" s="254" t="s">
        <v>4194</v>
      </c>
      <c r="AD1119" s="254" t="s">
        <v>4181</v>
      </c>
      <c r="AE1119" s="254">
        <f t="shared" si="229"/>
        <v>0</v>
      </c>
      <c r="AF1119" s="254" t="s">
        <v>4182</v>
      </c>
      <c r="AG1119" s="254" t="s">
        <v>4183</v>
      </c>
      <c r="AH1119" s="74" t="str">
        <f t="shared" si="230"/>
        <v>名称：&lt;br&gt;住所：&lt;br&gt;施設分類：&lt;br&gt;TEL：&lt;br&gt;：&lt;br&gt;：&lt;br&gt;：&lt;br&gt;</v>
      </c>
      <c r="AI1119" s="255" t="s">
        <v>4184</v>
      </c>
      <c r="AJ1119" s="253" t="str">
        <f t="shared" si="222"/>
        <v>FFFFFFFF</v>
      </c>
      <c r="AK1119" s="253" t="s">
        <v>4185</v>
      </c>
      <c r="AL1119" s="265">
        <f t="shared" si="223"/>
        <v>1</v>
      </c>
      <c r="AM1119" s="253" t="s">
        <v>4186</v>
      </c>
      <c r="AN1119" s="253" t="s">
        <v>4187</v>
      </c>
      <c r="AO1119" s="254">
        <f t="shared" si="226"/>
        <v>0</v>
      </c>
      <c r="AP1119" s="253" t="s">
        <v>4188</v>
      </c>
      <c r="AQ1119" s="74">
        <f t="shared" si="231"/>
        <v>0</v>
      </c>
      <c r="AR1119" s="254" t="s">
        <v>4189</v>
      </c>
      <c r="AS1119" s="254" t="s">
        <v>4190</v>
      </c>
      <c r="AT1119" s="265">
        <f t="shared" si="232"/>
        <v>0</v>
      </c>
      <c r="AU1119" s="254" t="s">
        <v>4191</v>
      </c>
      <c r="AV1119" s="265">
        <f t="shared" si="233"/>
        <v>0</v>
      </c>
      <c r="AW1119" s="254" t="s">
        <v>4192</v>
      </c>
      <c r="AX1119" s="254" t="s">
        <v>4193</v>
      </c>
      <c r="AY1119" s="244" t="str">
        <f t="shared" si="227"/>
        <v/>
      </c>
    </row>
    <row r="1120" spans="1:51">
      <c r="A1120" s="198">
        <v>1115</v>
      </c>
      <c r="B1120" s="211"/>
      <c r="C1120" s="4" t="str">
        <f t="shared" si="224"/>
        <v>名称：&lt;br&gt;住所：&lt;br&gt;施設分類：&lt;br&gt;TEL：&lt;br&gt;：&lt;br&gt;：&lt;br&gt;：&lt;br&gt;</v>
      </c>
      <c r="D1120" s="211"/>
      <c r="E1120" s="202"/>
      <c r="F1120" s="202"/>
      <c r="G1120" s="202"/>
      <c r="H1120" s="202"/>
      <c r="I1120" s="202"/>
      <c r="J1120" s="202"/>
      <c r="K1120" s="240"/>
      <c r="L1120" s="240"/>
      <c r="M1120" s="240"/>
      <c r="N1120" s="240"/>
      <c r="O1120" s="4"/>
      <c r="P1120" s="246">
        <v>1</v>
      </c>
      <c r="Q1120" s="246"/>
      <c r="R1120" s="246" t="str">
        <f t="shared" si="221"/>
        <v>FFFFFFFF</v>
      </c>
      <c r="S1120" s="202">
        <v>100</v>
      </c>
      <c r="T1120" s="202">
        <v>100</v>
      </c>
      <c r="U1120" s="202">
        <v>100</v>
      </c>
      <c r="V1120" s="202">
        <v>100</v>
      </c>
      <c r="X1120" s="242"/>
      <c r="Z1120" s="239">
        <f t="shared" si="225"/>
        <v>1</v>
      </c>
      <c r="AA1120" s="253" t="s">
        <v>4179</v>
      </c>
      <c r="AB1120" s="265">
        <f t="shared" si="228"/>
        <v>0</v>
      </c>
      <c r="AC1120" s="254" t="s">
        <v>4194</v>
      </c>
      <c r="AD1120" s="254" t="s">
        <v>4181</v>
      </c>
      <c r="AE1120" s="254">
        <f t="shared" si="229"/>
        <v>0</v>
      </c>
      <c r="AF1120" s="254" t="s">
        <v>4182</v>
      </c>
      <c r="AG1120" s="254" t="s">
        <v>4183</v>
      </c>
      <c r="AH1120" s="74" t="str">
        <f t="shared" si="230"/>
        <v>名称：&lt;br&gt;住所：&lt;br&gt;施設分類：&lt;br&gt;TEL：&lt;br&gt;：&lt;br&gt;：&lt;br&gt;：&lt;br&gt;</v>
      </c>
      <c r="AI1120" s="255" t="s">
        <v>4184</v>
      </c>
      <c r="AJ1120" s="253" t="str">
        <f t="shared" si="222"/>
        <v>FFFFFFFF</v>
      </c>
      <c r="AK1120" s="253" t="s">
        <v>4185</v>
      </c>
      <c r="AL1120" s="265">
        <f t="shared" si="223"/>
        <v>1</v>
      </c>
      <c r="AM1120" s="253" t="s">
        <v>4186</v>
      </c>
      <c r="AN1120" s="253" t="s">
        <v>4187</v>
      </c>
      <c r="AO1120" s="254">
        <f t="shared" si="226"/>
        <v>0</v>
      </c>
      <c r="AP1120" s="253" t="s">
        <v>4188</v>
      </c>
      <c r="AQ1120" s="74">
        <f t="shared" si="231"/>
        <v>0</v>
      </c>
      <c r="AR1120" s="254" t="s">
        <v>4189</v>
      </c>
      <c r="AS1120" s="254" t="s">
        <v>4190</v>
      </c>
      <c r="AT1120" s="265">
        <f t="shared" si="232"/>
        <v>0</v>
      </c>
      <c r="AU1120" s="254" t="s">
        <v>4191</v>
      </c>
      <c r="AV1120" s="265">
        <f t="shared" si="233"/>
        <v>0</v>
      </c>
      <c r="AW1120" s="254" t="s">
        <v>4192</v>
      </c>
      <c r="AX1120" s="254" t="s">
        <v>4193</v>
      </c>
      <c r="AY1120" s="244" t="str">
        <f t="shared" si="227"/>
        <v/>
      </c>
    </row>
    <row r="1121" spans="1:51">
      <c r="A1121" s="198">
        <v>1116</v>
      </c>
      <c r="B1121" s="211"/>
      <c r="C1121" s="4" t="str">
        <f t="shared" si="224"/>
        <v>名称：&lt;br&gt;住所：&lt;br&gt;施設分類：&lt;br&gt;TEL：&lt;br&gt;：&lt;br&gt;：&lt;br&gt;：&lt;br&gt;</v>
      </c>
      <c r="D1121" s="211"/>
      <c r="E1121" s="202"/>
      <c r="F1121" s="202"/>
      <c r="G1121" s="202"/>
      <c r="H1121" s="202"/>
      <c r="I1121" s="202"/>
      <c r="J1121" s="202"/>
      <c r="K1121" s="240"/>
      <c r="L1121" s="240"/>
      <c r="M1121" s="240"/>
      <c r="N1121" s="240"/>
      <c r="O1121" s="4"/>
      <c r="P1121" s="246">
        <v>1</v>
      </c>
      <c r="Q1121" s="246"/>
      <c r="R1121" s="246" t="str">
        <f t="shared" si="221"/>
        <v>FFFFFFFF</v>
      </c>
      <c r="S1121" s="202">
        <v>100</v>
      </c>
      <c r="T1121" s="202">
        <v>100</v>
      </c>
      <c r="U1121" s="202">
        <v>100</v>
      </c>
      <c r="V1121" s="202">
        <v>100</v>
      </c>
      <c r="X1121" s="242"/>
      <c r="Z1121" s="239">
        <f t="shared" si="225"/>
        <v>1</v>
      </c>
      <c r="AA1121" s="253" t="s">
        <v>4179</v>
      </c>
      <c r="AB1121" s="265">
        <f t="shared" si="228"/>
        <v>0</v>
      </c>
      <c r="AC1121" s="254" t="s">
        <v>4194</v>
      </c>
      <c r="AD1121" s="254" t="s">
        <v>4181</v>
      </c>
      <c r="AE1121" s="254">
        <f t="shared" si="229"/>
        <v>0</v>
      </c>
      <c r="AF1121" s="254" t="s">
        <v>4182</v>
      </c>
      <c r="AG1121" s="254" t="s">
        <v>4183</v>
      </c>
      <c r="AH1121" s="74" t="str">
        <f t="shared" si="230"/>
        <v>名称：&lt;br&gt;住所：&lt;br&gt;施設分類：&lt;br&gt;TEL：&lt;br&gt;：&lt;br&gt;：&lt;br&gt;：&lt;br&gt;</v>
      </c>
      <c r="AI1121" s="255" t="s">
        <v>4184</v>
      </c>
      <c r="AJ1121" s="253" t="str">
        <f t="shared" si="222"/>
        <v>FFFFFFFF</v>
      </c>
      <c r="AK1121" s="253" t="s">
        <v>4185</v>
      </c>
      <c r="AL1121" s="265">
        <f t="shared" si="223"/>
        <v>1</v>
      </c>
      <c r="AM1121" s="253" t="s">
        <v>4186</v>
      </c>
      <c r="AN1121" s="253" t="s">
        <v>4187</v>
      </c>
      <c r="AO1121" s="254">
        <f t="shared" si="226"/>
        <v>0</v>
      </c>
      <c r="AP1121" s="253" t="s">
        <v>4188</v>
      </c>
      <c r="AQ1121" s="74">
        <f t="shared" si="231"/>
        <v>0</v>
      </c>
      <c r="AR1121" s="254" t="s">
        <v>4189</v>
      </c>
      <c r="AS1121" s="254" t="s">
        <v>4190</v>
      </c>
      <c r="AT1121" s="265">
        <f t="shared" si="232"/>
        <v>0</v>
      </c>
      <c r="AU1121" s="254" t="s">
        <v>4191</v>
      </c>
      <c r="AV1121" s="265">
        <f t="shared" si="233"/>
        <v>0</v>
      </c>
      <c r="AW1121" s="254" t="s">
        <v>4192</v>
      </c>
      <c r="AX1121" s="254" t="s">
        <v>4193</v>
      </c>
      <c r="AY1121" s="244" t="str">
        <f t="shared" si="227"/>
        <v/>
      </c>
    </row>
    <row r="1122" spans="1:51">
      <c r="A1122" s="198">
        <v>1117</v>
      </c>
      <c r="B1122" s="211"/>
      <c r="C1122" s="4" t="str">
        <f t="shared" si="224"/>
        <v>名称：&lt;br&gt;住所：&lt;br&gt;施設分類：&lt;br&gt;TEL：&lt;br&gt;：&lt;br&gt;：&lt;br&gt;：&lt;br&gt;</v>
      </c>
      <c r="D1122" s="211"/>
      <c r="E1122" s="202"/>
      <c r="F1122" s="202"/>
      <c r="G1122" s="202"/>
      <c r="H1122" s="202"/>
      <c r="I1122" s="202"/>
      <c r="J1122" s="202"/>
      <c r="K1122" s="240"/>
      <c r="L1122" s="240"/>
      <c r="M1122" s="240"/>
      <c r="N1122" s="240"/>
      <c r="O1122" s="4"/>
      <c r="P1122" s="246">
        <v>1</v>
      </c>
      <c r="Q1122" s="246"/>
      <c r="R1122" s="246" t="str">
        <f t="shared" si="221"/>
        <v>FFFFFFFF</v>
      </c>
      <c r="S1122" s="202">
        <v>100</v>
      </c>
      <c r="T1122" s="202">
        <v>100</v>
      </c>
      <c r="U1122" s="202">
        <v>100</v>
      </c>
      <c r="V1122" s="202">
        <v>100</v>
      </c>
      <c r="X1122" s="242"/>
      <c r="Z1122" s="239">
        <f t="shared" si="225"/>
        <v>1</v>
      </c>
      <c r="AA1122" s="253" t="s">
        <v>4179</v>
      </c>
      <c r="AB1122" s="265">
        <f t="shared" si="228"/>
        <v>0</v>
      </c>
      <c r="AC1122" s="254" t="s">
        <v>4194</v>
      </c>
      <c r="AD1122" s="254" t="s">
        <v>4181</v>
      </c>
      <c r="AE1122" s="254">
        <f t="shared" si="229"/>
        <v>0</v>
      </c>
      <c r="AF1122" s="254" t="s">
        <v>4182</v>
      </c>
      <c r="AG1122" s="254" t="s">
        <v>4183</v>
      </c>
      <c r="AH1122" s="74" t="str">
        <f t="shared" si="230"/>
        <v>名称：&lt;br&gt;住所：&lt;br&gt;施設分類：&lt;br&gt;TEL：&lt;br&gt;：&lt;br&gt;：&lt;br&gt;：&lt;br&gt;</v>
      </c>
      <c r="AI1122" s="255" t="s">
        <v>4184</v>
      </c>
      <c r="AJ1122" s="253" t="str">
        <f t="shared" si="222"/>
        <v>FFFFFFFF</v>
      </c>
      <c r="AK1122" s="253" t="s">
        <v>4185</v>
      </c>
      <c r="AL1122" s="265">
        <f t="shared" si="223"/>
        <v>1</v>
      </c>
      <c r="AM1122" s="253" t="s">
        <v>4186</v>
      </c>
      <c r="AN1122" s="253" t="s">
        <v>4187</v>
      </c>
      <c r="AO1122" s="254">
        <f t="shared" si="226"/>
        <v>0</v>
      </c>
      <c r="AP1122" s="253" t="s">
        <v>4188</v>
      </c>
      <c r="AQ1122" s="74">
        <f t="shared" si="231"/>
        <v>0</v>
      </c>
      <c r="AR1122" s="254" t="s">
        <v>4189</v>
      </c>
      <c r="AS1122" s="254" t="s">
        <v>4190</v>
      </c>
      <c r="AT1122" s="265">
        <f t="shared" si="232"/>
        <v>0</v>
      </c>
      <c r="AU1122" s="254" t="s">
        <v>4191</v>
      </c>
      <c r="AV1122" s="265">
        <f t="shared" si="233"/>
        <v>0</v>
      </c>
      <c r="AW1122" s="254" t="s">
        <v>4192</v>
      </c>
      <c r="AX1122" s="254" t="s">
        <v>4193</v>
      </c>
      <c r="AY1122" s="244" t="str">
        <f t="shared" si="227"/>
        <v/>
      </c>
    </row>
    <row r="1123" spans="1:51">
      <c r="A1123" s="198">
        <v>1118</v>
      </c>
      <c r="B1123" s="211"/>
      <c r="C1123" s="4" t="str">
        <f t="shared" si="224"/>
        <v>名称：&lt;br&gt;住所：&lt;br&gt;施設分類：&lt;br&gt;TEL：&lt;br&gt;：&lt;br&gt;：&lt;br&gt;：&lt;br&gt;</v>
      </c>
      <c r="D1123" s="211"/>
      <c r="E1123" s="245"/>
      <c r="F1123" s="202"/>
      <c r="G1123" s="202"/>
      <c r="H1123" s="202"/>
      <c r="I1123" s="245"/>
      <c r="J1123" s="245"/>
      <c r="K1123" s="240"/>
      <c r="L1123" s="240"/>
      <c r="M1123" s="240"/>
      <c r="N1123" s="240"/>
      <c r="O1123" s="4"/>
      <c r="P1123" s="246">
        <v>1</v>
      </c>
      <c r="Q1123" s="246"/>
      <c r="R1123" s="246" t="str">
        <f t="shared" si="221"/>
        <v>FFFFFFFF</v>
      </c>
      <c r="S1123" s="202">
        <v>100</v>
      </c>
      <c r="T1123" s="202">
        <v>100</v>
      </c>
      <c r="U1123" s="202">
        <v>100</v>
      </c>
      <c r="V1123" s="202">
        <v>100</v>
      </c>
      <c r="X1123" s="242"/>
      <c r="Z1123" s="239">
        <f t="shared" si="225"/>
        <v>1</v>
      </c>
      <c r="AA1123" s="253" t="s">
        <v>4179</v>
      </c>
      <c r="AB1123" s="265">
        <f t="shared" si="228"/>
        <v>0</v>
      </c>
      <c r="AC1123" s="254" t="s">
        <v>4194</v>
      </c>
      <c r="AD1123" s="254" t="s">
        <v>4181</v>
      </c>
      <c r="AE1123" s="254">
        <f t="shared" si="229"/>
        <v>0</v>
      </c>
      <c r="AF1123" s="254" t="s">
        <v>4182</v>
      </c>
      <c r="AG1123" s="254" t="s">
        <v>4183</v>
      </c>
      <c r="AH1123" s="74" t="str">
        <f t="shared" si="230"/>
        <v>名称：&lt;br&gt;住所：&lt;br&gt;施設分類：&lt;br&gt;TEL：&lt;br&gt;：&lt;br&gt;：&lt;br&gt;：&lt;br&gt;</v>
      </c>
      <c r="AI1123" s="255" t="s">
        <v>4184</v>
      </c>
      <c r="AJ1123" s="253" t="str">
        <f t="shared" si="222"/>
        <v>FFFFFFFF</v>
      </c>
      <c r="AK1123" s="253" t="s">
        <v>4185</v>
      </c>
      <c r="AL1123" s="265">
        <f t="shared" si="223"/>
        <v>1</v>
      </c>
      <c r="AM1123" s="253" t="s">
        <v>4186</v>
      </c>
      <c r="AN1123" s="253" t="s">
        <v>4187</v>
      </c>
      <c r="AO1123" s="254">
        <f t="shared" si="226"/>
        <v>0</v>
      </c>
      <c r="AP1123" s="253" t="s">
        <v>4188</v>
      </c>
      <c r="AQ1123" s="74">
        <f t="shared" si="231"/>
        <v>0</v>
      </c>
      <c r="AR1123" s="254" t="s">
        <v>4189</v>
      </c>
      <c r="AS1123" s="254" t="s">
        <v>4190</v>
      </c>
      <c r="AT1123" s="265">
        <f t="shared" si="232"/>
        <v>0</v>
      </c>
      <c r="AU1123" s="254" t="s">
        <v>4191</v>
      </c>
      <c r="AV1123" s="265">
        <f t="shared" si="233"/>
        <v>0</v>
      </c>
      <c r="AW1123" s="254" t="s">
        <v>4192</v>
      </c>
      <c r="AX1123" s="254" t="s">
        <v>4193</v>
      </c>
      <c r="AY1123" s="244" t="str">
        <f t="shared" si="227"/>
        <v/>
      </c>
    </row>
    <row r="1124" spans="1:51">
      <c r="A1124" s="198">
        <v>1119</v>
      </c>
      <c r="B1124" s="211"/>
      <c r="C1124" s="4" t="str">
        <f t="shared" si="224"/>
        <v>名称：&lt;br&gt;住所：&lt;br&gt;施設分類：&lt;br&gt;TEL：&lt;br&gt;：&lt;br&gt;：&lt;br&gt;：&lt;br&gt;</v>
      </c>
      <c r="D1124" s="211"/>
      <c r="E1124" s="245"/>
      <c r="F1124" s="202"/>
      <c r="G1124" s="202"/>
      <c r="H1124" s="202"/>
      <c r="I1124" s="245"/>
      <c r="J1124" s="245"/>
      <c r="K1124" s="240"/>
      <c r="L1124" s="240"/>
      <c r="M1124" s="240"/>
      <c r="N1124" s="240"/>
      <c r="O1124" s="4"/>
      <c r="P1124" s="246">
        <v>1</v>
      </c>
      <c r="Q1124" s="246"/>
      <c r="R1124" s="246" t="str">
        <f t="shared" si="221"/>
        <v>FFFFFFFF</v>
      </c>
      <c r="S1124" s="202">
        <v>100</v>
      </c>
      <c r="T1124" s="202">
        <v>100</v>
      </c>
      <c r="U1124" s="202">
        <v>100</v>
      </c>
      <c r="V1124" s="202">
        <v>100</v>
      </c>
      <c r="X1124" s="242"/>
      <c r="Z1124" s="239">
        <f t="shared" si="225"/>
        <v>1</v>
      </c>
      <c r="AA1124" s="253" t="s">
        <v>4179</v>
      </c>
      <c r="AB1124" s="265">
        <f t="shared" si="228"/>
        <v>0</v>
      </c>
      <c r="AC1124" s="254" t="s">
        <v>4194</v>
      </c>
      <c r="AD1124" s="254" t="s">
        <v>4181</v>
      </c>
      <c r="AE1124" s="254">
        <f t="shared" si="229"/>
        <v>0</v>
      </c>
      <c r="AF1124" s="254" t="s">
        <v>4182</v>
      </c>
      <c r="AG1124" s="254" t="s">
        <v>4183</v>
      </c>
      <c r="AH1124" s="74" t="str">
        <f t="shared" si="230"/>
        <v>名称：&lt;br&gt;住所：&lt;br&gt;施設分類：&lt;br&gt;TEL：&lt;br&gt;：&lt;br&gt;：&lt;br&gt;：&lt;br&gt;</v>
      </c>
      <c r="AI1124" s="255" t="s">
        <v>4184</v>
      </c>
      <c r="AJ1124" s="253" t="str">
        <f t="shared" si="222"/>
        <v>FFFFFFFF</v>
      </c>
      <c r="AK1124" s="253" t="s">
        <v>4185</v>
      </c>
      <c r="AL1124" s="265">
        <f t="shared" si="223"/>
        <v>1</v>
      </c>
      <c r="AM1124" s="253" t="s">
        <v>4186</v>
      </c>
      <c r="AN1124" s="253" t="s">
        <v>4187</v>
      </c>
      <c r="AO1124" s="254">
        <f t="shared" si="226"/>
        <v>0</v>
      </c>
      <c r="AP1124" s="253" t="s">
        <v>4188</v>
      </c>
      <c r="AQ1124" s="74">
        <f t="shared" si="231"/>
        <v>0</v>
      </c>
      <c r="AR1124" s="254" t="s">
        <v>4189</v>
      </c>
      <c r="AS1124" s="254" t="s">
        <v>4190</v>
      </c>
      <c r="AT1124" s="265">
        <f t="shared" si="232"/>
        <v>0</v>
      </c>
      <c r="AU1124" s="254" t="s">
        <v>4191</v>
      </c>
      <c r="AV1124" s="265">
        <f t="shared" si="233"/>
        <v>0</v>
      </c>
      <c r="AW1124" s="254" t="s">
        <v>4192</v>
      </c>
      <c r="AX1124" s="254" t="s">
        <v>4193</v>
      </c>
      <c r="AY1124" s="244" t="str">
        <f t="shared" si="227"/>
        <v/>
      </c>
    </row>
    <row r="1125" spans="1:51">
      <c r="A1125" s="198">
        <v>1120</v>
      </c>
      <c r="B1125" s="211"/>
      <c r="C1125" s="4" t="str">
        <f t="shared" si="224"/>
        <v>名称：&lt;br&gt;住所：&lt;br&gt;施設分類：&lt;br&gt;TEL：&lt;br&gt;：&lt;br&gt;：&lt;br&gt;：&lt;br&gt;</v>
      </c>
      <c r="D1125" s="211"/>
      <c r="E1125" s="202"/>
      <c r="F1125" s="202"/>
      <c r="G1125" s="202"/>
      <c r="H1125" s="202"/>
      <c r="I1125" s="202"/>
      <c r="J1125" s="202"/>
      <c r="K1125" s="240"/>
      <c r="L1125" s="240"/>
      <c r="M1125" s="240"/>
      <c r="N1125" s="240"/>
      <c r="O1125" s="4"/>
      <c r="P1125" s="246">
        <v>1</v>
      </c>
      <c r="Q1125" s="246"/>
      <c r="R1125" s="246" t="str">
        <f t="shared" si="221"/>
        <v>FFFFFFFF</v>
      </c>
      <c r="S1125" s="202">
        <v>100</v>
      </c>
      <c r="T1125" s="202">
        <v>100</v>
      </c>
      <c r="U1125" s="202">
        <v>100</v>
      </c>
      <c r="V1125" s="202">
        <v>100</v>
      </c>
      <c r="X1125" s="242"/>
      <c r="Z1125" s="239">
        <f t="shared" si="225"/>
        <v>1</v>
      </c>
      <c r="AA1125" s="253" t="s">
        <v>4179</v>
      </c>
      <c r="AB1125" s="265">
        <f t="shared" si="228"/>
        <v>0</v>
      </c>
      <c r="AC1125" s="254" t="s">
        <v>4194</v>
      </c>
      <c r="AD1125" s="254" t="s">
        <v>4181</v>
      </c>
      <c r="AE1125" s="254">
        <f t="shared" si="229"/>
        <v>0</v>
      </c>
      <c r="AF1125" s="254" t="s">
        <v>4182</v>
      </c>
      <c r="AG1125" s="254" t="s">
        <v>4183</v>
      </c>
      <c r="AH1125" s="74" t="str">
        <f t="shared" si="230"/>
        <v>名称：&lt;br&gt;住所：&lt;br&gt;施設分類：&lt;br&gt;TEL：&lt;br&gt;：&lt;br&gt;：&lt;br&gt;：&lt;br&gt;</v>
      </c>
      <c r="AI1125" s="255" t="s">
        <v>4184</v>
      </c>
      <c r="AJ1125" s="253" t="str">
        <f t="shared" si="222"/>
        <v>FFFFFFFF</v>
      </c>
      <c r="AK1125" s="253" t="s">
        <v>4185</v>
      </c>
      <c r="AL1125" s="265">
        <f t="shared" si="223"/>
        <v>1</v>
      </c>
      <c r="AM1125" s="253" t="s">
        <v>4186</v>
      </c>
      <c r="AN1125" s="253" t="s">
        <v>4187</v>
      </c>
      <c r="AO1125" s="254">
        <f t="shared" si="226"/>
        <v>0</v>
      </c>
      <c r="AP1125" s="253" t="s">
        <v>4188</v>
      </c>
      <c r="AQ1125" s="74">
        <f t="shared" si="231"/>
        <v>0</v>
      </c>
      <c r="AR1125" s="254" t="s">
        <v>4189</v>
      </c>
      <c r="AS1125" s="254" t="s">
        <v>4190</v>
      </c>
      <c r="AT1125" s="265">
        <f t="shared" si="232"/>
        <v>0</v>
      </c>
      <c r="AU1125" s="254" t="s">
        <v>4191</v>
      </c>
      <c r="AV1125" s="265">
        <f t="shared" si="233"/>
        <v>0</v>
      </c>
      <c r="AW1125" s="254" t="s">
        <v>4192</v>
      </c>
      <c r="AX1125" s="254" t="s">
        <v>4193</v>
      </c>
      <c r="AY1125" s="244" t="str">
        <f t="shared" si="227"/>
        <v/>
      </c>
    </row>
    <row r="1126" spans="1:51">
      <c r="A1126" s="198">
        <v>1121</v>
      </c>
      <c r="B1126" s="211"/>
      <c r="C1126" s="4" t="str">
        <f t="shared" si="224"/>
        <v>名称：&lt;br&gt;住所：&lt;br&gt;施設分類：&lt;br&gt;TEL：&lt;br&gt;：&lt;br&gt;：&lt;br&gt;：&lt;br&gt;</v>
      </c>
      <c r="D1126" s="211"/>
      <c r="E1126" s="202"/>
      <c r="F1126" s="202"/>
      <c r="G1126" s="202"/>
      <c r="H1126" s="202"/>
      <c r="I1126" s="202"/>
      <c r="J1126" s="202"/>
      <c r="K1126" s="240"/>
      <c r="L1126" s="240"/>
      <c r="M1126" s="240"/>
      <c r="N1126" s="240"/>
      <c r="O1126" s="4"/>
      <c r="P1126" s="246">
        <v>1</v>
      </c>
      <c r="Q1126" s="246"/>
      <c r="R1126" s="246" t="str">
        <f t="shared" si="221"/>
        <v>FFFFFFFF</v>
      </c>
      <c r="S1126" s="202">
        <v>100</v>
      </c>
      <c r="T1126" s="202">
        <v>100</v>
      </c>
      <c r="U1126" s="202">
        <v>100</v>
      </c>
      <c r="V1126" s="202">
        <v>100</v>
      </c>
      <c r="X1126" s="242"/>
      <c r="Z1126" s="239">
        <f t="shared" si="225"/>
        <v>1</v>
      </c>
      <c r="AA1126" s="253" t="s">
        <v>4179</v>
      </c>
      <c r="AB1126" s="265">
        <f t="shared" si="228"/>
        <v>0</v>
      </c>
      <c r="AC1126" s="254" t="s">
        <v>4194</v>
      </c>
      <c r="AD1126" s="254" t="s">
        <v>4181</v>
      </c>
      <c r="AE1126" s="254">
        <f t="shared" si="229"/>
        <v>0</v>
      </c>
      <c r="AF1126" s="254" t="s">
        <v>4182</v>
      </c>
      <c r="AG1126" s="254" t="s">
        <v>4183</v>
      </c>
      <c r="AH1126" s="74" t="str">
        <f t="shared" si="230"/>
        <v>名称：&lt;br&gt;住所：&lt;br&gt;施設分類：&lt;br&gt;TEL：&lt;br&gt;：&lt;br&gt;：&lt;br&gt;：&lt;br&gt;</v>
      </c>
      <c r="AI1126" s="255" t="s">
        <v>4184</v>
      </c>
      <c r="AJ1126" s="253" t="str">
        <f t="shared" si="222"/>
        <v>FFFFFFFF</v>
      </c>
      <c r="AK1126" s="253" t="s">
        <v>4185</v>
      </c>
      <c r="AL1126" s="265">
        <f t="shared" si="223"/>
        <v>1</v>
      </c>
      <c r="AM1126" s="253" t="s">
        <v>4186</v>
      </c>
      <c r="AN1126" s="253" t="s">
        <v>4187</v>
      </c>
      <c r="AO1126" s="254">
        <f t="shared" si="226"/>
        <v>0</v>
      </c>
      <c r="AP1126" s="253" t="s">
        <v>4188</v>
      </c>
      <c r="AQ1126" s="74">
        <f t="shared" si="231"/>
        <v>0</v>
      </c>
      <c r="AR1126" s="254" t="s">
        <v>4189</v>
      </c>
      <c r="AS1126" s="254" t="s">
        <v>4190</v>
      </c>
      <c r="AT1126" s="265">
        <f t="shared" si="232"/>
        <v>0</v>
      </c>
      <c r="AU1126" s="254" t="s">
        <v>4191</v>
      </c>
      <c r="AV1126" s="265">
        <f t="shared" si="233"/>
        <v>0</v>
      </c>
      <c r="AW1126" s="254" t="s">
        <v>4192</v>
      </c>
      <c r="AX1126" s="254" t="s">
        <v>4193</v>
      </c>
      <c r="AY1126" s="244" t="str">
        <f t="shared" si="227"/>
        <v/>
      </c>
    </row>
    <row r="1127" spans="1:51">
      <c r="A1127" s="198">
        <v>1122</v>
      </c>
      <c r="B1127" s="211"/>
      <c r="C1127" s="4" t="str">
        <f t="shared" si="224"/>
        <v>名称：&lt;br&gt;住所：&lt;br&gt;施設分類：&lt;br&gt;TEL：&lt;br&gt;：&lt;br&gt;：&lt;br&gt;：&lt;br&gt;</v>
      </c>
      <c r="D1127" s="211"/>
      <c r="E1127" s="202"/>
      <c r="F1127" s="202"/>
      <c r="G1127" s="202"/>
      <c r="H1127" s="202"/>
      <c r="I1127" s="202"/>
      <c r="J1127" s="202"/>
      <c r="K1127" s="240"/>
      <c r="L1127" s="240"/>
      <c r="M1127" s="240"/>
      <c r="N1127" s="240"/>
      <c r="O1127" s="4"/>
      <c r="P1127" s="246">
        <v>1</v>
      </c>
      <c r="Q1127" s="246"/>
      <c r="R1127" s="246" t="str">
        <f t="shared" si="221"/>
        <v>FFFFFFFF</v>
      </c>
      <c r="S1127" s="202">
        <v>100</v>
      </c>
      <c r="T1127" s="202">
        <v>100</v>
      </c>
      <c r="U1127" s="202">
        <v>100</v>
      </c>
      <c r="V1127" s="202">
        <v>100</v>
      </c>
      <c r="X1127" s="242"/>
      <c r="Z1127" s="239">
        <f t="shared" si="225"/>
        <v>1</v>
      </c>
      <c r="AA1127" s="253" t="s">
        <v>4179</v>
      </c>
      <c r="AB1127" s="265">
        <f t="shared" si="228"/>
        <v>0</v>
      </c>
      <c r="AC1127" s="254" t="s">
        <v>4194</v>
      </c>
      <c r="AD1127" s="254" t="s">
        <v>4181</v>
      </c>
      <c r="AE1127" s="254">
        <f t="shared" si="229"/>
        <v>0</v>
      </c>
      <c r="AF1127" s="254" t="s">
        <v>4182</v>
      </c>
      <c r="AG1127" s="254" t="s">
        <v>4183</v>
      </c>
      <c r="AH1127" s="74" t="str">
        <f t="shared" si="230"/>
        <v>名称：&lt;br&gt;住所：&lt;br&gt;施設分類：&lt;br&gt;TEL：&lt;br&gt;：&lt;br&gt;：&lt;br&gt;：&lt;br&gt;</v>
      </c>
      <c r="AI1127" s="255" t="s">
        <v>4184</v>
      </c>
      <c r="AJ1127" s="253" t="str">
        <f t="shared" si="222"/>
        <v>FFFFFFFF</v>
      </c>
      <c r="AK1127" s="253" t="s">
        <v>4185</v>
      </c>
      <c r="AL1127" s="265">
        <f t="shared" si="223"/>
        <v>1</v>
      </c>
      <c r="AM1127" s="253" t="s">
        <v>4186</v>
      </c>
      <c r="AN1127" s="253" t="s">
        <v>4187</v>
      </c>
      <c r="AO1127" s="254">
        <f t="shared" si="226"/>
        <v>0</v>
      </c>
      <c r="AP1127" s="253" t="s">
        <v>4188</v>
      </c>
      <c r="AQ1127" s="74">
        <f t="shared" si="231"/>
        <v>0</v>
      </c>
      <c r="AR1127" s="254" t="s">
        <v>4189</v>
      </c>
      <c r="AS1127" s="254" t="s">
        <v>4190</v>
      </c>
      <c r="AT1127" s="265">
        <f t="shared" si="232"/>
        <v>0</v>
      </c>
      <c r="AU1127" s="254" t="s">
        <v>4191</v>
      </c>
      <c r="AV1127" s="265">
        <f t="shared" si="233"/>
        <v>0</v>
      </c>
      <c r="AW1127" s="254" t="s">
        <v>4192</v>
      </c>
      <c r="AX1127" s="254" t="s">
        <v>4193</v>
      </c>
      <c r="AY1127" s="244" t="str">
        <f t="shared" si="227"/>
        <v/>
      </c>
    </row>
    <row r="1128" spans="1:51">
      <c r="A1128" s="198">
        <v>1123</v>
      </c>
      <c r="B1128" s="211"/>
      <c r="C1128" s="4" t="str">
        <f t="shared" si="224"/>
        <v>名称：&lt;br&gt;住所：&lt;br&gt;施設分類：&lt;br&gt;TEL：&lt;br&gt;：&lt;br&gt;：&lt;br&gt;：&lt;br&gt;</v>
      </c>
      <c r="D1128" s="211"/>
      <c r="E1128" s="202"/>
      <c r="F1128" s="202"/>
      <c r="G1128" s="202"/>
      <c r="H1128" s="202"/>
      <c r="I1128" s="202"/>
      <c r="J1128" s="202"/>
      <c r="K1128" s="240"/>
      <c r="L1128" s="240"/>
      <c r="M1128" s="240"/>
      <c r="N1128" s="240"/>
      <c r="O1128" s="4"/>
      <c r="P1128" s="246">
        <v>1</v>
      </c>
      <c r="Q1128" s="246"/>
      <c r="R1128" s="246" t="str">
        <f t="shared" si="221"/>
        <v>FFFFFFFF</v>
      </c>
      <c r="S1128" s="202">
        <v>100</v>
      </c>
      <c r="T1128" s="202">
        <v>100</v>
      </c>
      <c r="U1128" s="202">
        <v>100</v>
      </c>
      <c r="V1128" s="202">
        <v>100</v>
      </c>
      <c r="X1128" s="242"/>
      <c r="Z1128" s="239">
        <f t="shared" si="225"/>
        <v>1</v>
      </c>
      <c r="AA1128" s="253" t="s">
        <v>4179</v>
      </c>
      <c r="AB1128" s="265">
        <f t="shared" si="228"/>
        <v>0</v>
      </c>
      <c r="AC1128" s="254" t="s">
        <v>4194</v>
      </c>
      <c r="AD1128" s="254" t="s">
        <v>4181</v>
      </c>
      <c r="AE1128" s="254">
        <f t="shared" si="229"/>
        <v>0</v>
      </c>
      <c r="AF1128" s="254" t="s">
        <v>4182</v>
      </c>
      <c r="AG1128" s="254" t="s">
        <v>4183</v>
      </c>
      <c r="AH1128" s="74" t="str">
        <f t="shared" si="230"/>
        <v>名称：&lt;br&gt;住所：&lt;br&gt;施設分類：&lt;br&gt;TEL：&lt;br&gt;：&lt;br&gt;：&lt;br&gt;：&lt;br&gt;</v>
      </c>
      <c r="AI1128" s="255" t="s">
        <v>4184</v>
      </c>
      <c r="AJ1128" s="253" t="str">
        <f t="shared" si="222"/>
        <v>FFFFFFFF</v>
      </c>
      <c r="AK1128" s="253" t="s">
        <v>4185</v>
      </c>
      <c r="AL1128" s="265">
        <f t="shared" si="223"/>
        <v>1</v>
      </c>
      <c r="AM1128" s="253" t="s">
        <v>4186</v>
      </c>
      <c r="AN1128" s="253" t="s">
        <v>4187</v>
      </c>
      <c r="AO1128" s="254">
        <f t="shared" si="226"/>
        <v>0</v>
      </c>
      <c r="AP1128" s="253" t="s">
        <v>4188</v>
      </c>
      <c r="AQ1128" s="74">
        <f t="shared" si="231"/>
        <v>0</v>
      </c>
      <c r="AR1128" s="254" t="s">
        <v>4189</v>
      </c>
      <c r="AS1128" s="254" t="s">
        <v>4190</v>
      </c>
      <c r="AT1128" s="265">
        <f t="shared" si="232"/>
        <v>0</v>
      </c>
      <c r="AU1128" s="254" t="s">
        <v>4191</v>
      </c>
      <c r="AV1128" s="265">
        <f t="shared" si="233"/>
        <v>0</v>
      </c>
      <c r="AW1128" s="254" t="s">
        <v>4192</v>
      </c>
      <c r="AX1128" s="254" t="s">
        <v>4193</v>
      </c>
      <c r="AY1128" s="244" t="str">
        <f t="shared" si="227"/>
        <v/>
      </c>
    </row>
    <row r="1129" spans="1:51">
      <c r="A1129" s="198">
        <v>1124</v>
      </c>
      <c r="B1129" s="211"/>
      <c r="C1129" s="4" t="str">
        <f t="shared" si="224"/>
        <v>名称：&lt;br&gt;住所：&lt;br&gt;施設分類：&lt;br&gt;TEL：&lt;br&gt;：&lt;br&gt;：&lt;br&gt;：&lt;br&gt;</v>
      </c>
      <c r="D1129" s="211"/>
      <c r="E1129" s="245"/>
      <c r="F1129" s="202"/>
      <c r="G1129" s="202"/>
      <c r="H1129" s="202"/>
      <c r="I1129" s="245"/>
      <c r="J1129" s="245"/>
      <c r="K1129" s="240"/>
      <c r="L1129" s="240"/>
      <c r="M1129" s="240"/>
      <c r="N1129" s="240"/>
      <c r="O1129" s="4"/>
      <c r="P1129" s="246">
        <v>1</v>
      </c>
      <c r="Q1129" s="246"/>
      <c r="R1129" s="246" t="str">
        <f t="shared" si="221"/>
        <v>FFFFFFFF</v>
      </c>
      <c r="S1129" s="202">
        <v>100</v>
      </c>
      <c r="T1129" s="202">
        <v>100</v>
      </c>
      <c r="U1129" s="202">
        <v>100</v>
      </c>
      <c r="V1129" s="202">
        <v>100</v>
      </c>
      <c r="X1129" s="242"/>
      <c r="Z1129" s="239">
        <f t="shared" si="225"/>
        <v>1</v>
      </c>
      <c r="AA1129" s="253" t="s">
        <v>4179</v>
      </c>
      <c r="AB1129" s="265">
        <f t="shared" si="228"/>
        <v>0</v>
      </c>
      <c r="AC1129" s="254" t="s">
        <v>4194</v>
      </c>
      <c r="AD1129" s="254" t="s">
        <v>4181</v>
      </c>
      <c r="AE1129" s="254">
        <f t="shared" si="229"/>
        <v>0</v>
      </c>
      <c r="AF1129" s="254" t="s">
        <v>4182</v>
      </c>
      <c r="AG1129" s="254" t="s">
        <v>4183</v>
      </c>
      <c r="AH1129" s="74" t="str">
        <f t="shared" si="230"/>
        <v>名称：&lt;br&gt;住所：&lt;br&gt;施設分類：&lt;br&gt;TEL：&lt;br&gt;：&lt;br&gt;：&lt;br&gt;：&lt;br&gt;</v>
      </c>
      <c r="AI1129" s="255" t="s">
        <v>4184</v>
      </c>
      <c r="AJ1129" s="253" t="str">
        <f t="shared" si="222"/>
        <v>FFFFFFFF</v>
      </c>
      <c r="AK1129" s="253" t="s">
        <v>4185</v>
      </c>
      <c r="AL1129" s="265">
        <f t="shared" si="223"/>
        <v>1</v>
      </c>
      <c r="AM1129" s="253" t="s">
        <v>4186</v>
      </c>
      <c r="AN1129" s="253" t="s">
        <v>4187</v>
      </c>
      <c r="AO1129" s="254">
        <f t="shared" si="226"/>
        <v>0</v>
      </c>
      <c r="AP1129" s="253" t="s">
        <v>4188</v>
      </c>
      <c r="AQ1129" s="74">
        <f t="shared" si="231"/>
        <v>0</v>
      </c>
      <c r="AR1129" s="254" t="s">
        <v>4189</v>
      </c>
      <c r="AS1129" s="254" t="s">
        <v>4190</v>
      </c>
      <c r="AT1129" s="265">
        <f t="shared" si="232"/>
        <v>0</v>
      </c>
      <c r="AU1129" s="254" t="s">
        <v>4191</v>
      </c>
      <c r="AV1129" s="265">
        <f t="shared" si="233"/>
        <v>0</v>
      </c>
      <c r="AW1129" s="254" t="s">
        <v>4192</v>
      </c>
      <c r="AX1129" s="254" t="s">
        <v>4193</v>
      </c>
      <c r="AY1129" s="244" t="str">
        <f t="shared" si="227"/>
        <v/>
      </c>
    </row>
    <row r="1130" spans="1:51">
      <c r="A1130" s="198">
        <v>1125</v>
      </c>
      <c r="B1130" s="211"/>
      <c r="C1130" s="4" t="str">
        <f t="shared" si="224"/>
        <v>名称：&lt;br&gt;住所：&lt;br&gt;施設分類：&lt;br&gt;TEL：&lt;br&gt;：&lt;br&gt;：&lt;br&gt;：&lt;br&gt;</v>
      </c>
      <c r="D1130" s="211"/>
      <c r="E1130" s="245"/>
      <c r="F1130" s="202"/>
      <c r="G1130" s="202"/>
      <c r="H1130" s="202"/>
      <c r="I1130" s="245"/>
      <c r="J1130" s="245"/>
      <c r="K1130" s="240"/>
      <c r="L1130" s="240"/>
      <c r="M1130" s="240"/>
      <c r="N1130" s="240"/>
      <c r="O1130" s="4"/>
      <c r="P1130" s="246">
        <v>1</v>
      </c>
      <c r="Q1130" s="246"/>
      <c r="R1130" s="246" t="str">
        <f t="shared" si="221"/>
        <v>FFFFFFFF</v>
      </c>
      <c r="S1130" s="202">
        <v>100</v>
      </c>
      <c r="T1130" s="202">
        <v>100</v>
      </c>
      <c r="U1130" s="202">
        <v>100</v>
      </c>
      <c r="V1130" s="202">
        <v>100</v>
      </c>
      <c r="X1130" s="242"/>
      <c r="Z1130" s="239">
        <f t="shared" si="225"/>
        <v>1</v>
      </c>
      <c r="AA1130" s="253" t="s">
        <v>4179</v>
      </c>
      <c r="AB1130" s="265">
        <f t="shared" si="228"/>
        <v>0</v>
      </c>
      <c r="AC1130" s="254" t="s">
        <v>4194</v>
      </c>
      <c r="AD1130" s="254" t="s">
        <v>4181</v>
      </c>
      <c r="AE1130" s="254">
        <f t="shared" si="229"/>
        <v>0</v>
      </c>
      <c r="AF1130" s="254" t="s">
        <v>4182</v>
      </c>
      <c r="AG1130" s="254" t="s">
        <v>4183</v>
      </c>
      <c r="AH1130" s="74" t="str">
        <f t="shared" si="230"/>
        <v>名称：&lt;br&gt;住所：&lt;br&gt;施設分類：&lt;br&gt;TEL：&lt;br&gt;：&lt;br&gt;：&lt;br&gt;：&lt;br&gt;</v>
      </c>
      <c r="AI1130" s="255" t="s">
        <v>4184</v>
      </c>
      <c r="AJ1130" s="253" t="str">
        <f t="shared" si="222"/>
        <v>FFFFFFFF</v>
      </c>
      <c r="AK1130" s="253" t="s">
        <v>4185</v>
      </c>
      <c r="AL1130" s="265">
        <f t="shared" si="223"/>
        <v>1</v>
      </c>
      <c r="AM1130" s="253" t="s">
        <v>4186</v>
      </c>
      <c r="AN1130" s="253" t="s">
        <v>4187</v>
      </c>
      <c r="AO1130" s="254">
        <f t="shared" si="226"/>
        <v>0</v>
      </c>
      <c r="AP1130" s="253" t="s">
        <v>4188</v>
      </c>
      <c r="AQ1130" s="74">
        <f t="shared" si="231"/>
        <v>0</v>
      </c>
      <c r="AR1130" s="254" t="s">
        <v>4189</v>
      </c>
      <c r="AS1130" s="254" t="s">
        <v>4190</v>
      </c>
      <c r="AT1130" s="265">
        <f t="shared" si="232"/>
        <v>0</v>
      </c>
      <c r="AU1130" s="254" t="s">
        <v>4191</v>
      </c>
      <c r="AV1130" s="265">
        <f t="shared" si="233"/>
        <v>0</v>
      </c>
      <c r="AW1130" s="254" t="s">
        <v>4192</v>
      </c>
      <c r="AX1130" s="254" t="s">
        <v>4193</v>
      </c>
      <c r="AY1130" s="244" t="str">
        <f t="shared" si="227"/>
        <v/>
      </c>
    </row>
    <row r="1131" spans="1:51">
      <c r="A1131" s="198">
        <v>1126</v>
      </c>
      <c r="B1131" s="211"/>
      <c r="C1131" s="4" t="str">
        <f t="shared" si="224"/>
        <v>名称：&lt;br&gt;住所：&lt;br&gt;施設分類：&lt;br&gt;TEL：&lt;br&gt;：&lt;br&gt;：&lt;br&gt;：&lt;br&gt;</v>
      </c>
      <c r="D1131" s="211"/>
      <c r="E1131" s="202"/>
      <c r="F1131" s="202"/>
      <c r="G1131" s="202"/>
      <c r="H1131" s="202"/>
      <c r="I1131" s="202"/>
      <c r="J1131" s="202"/>
      <c r="K1131" s="240"/>
      <c r="L1131" s="240"/>
      <c r="M1131" s="240"/>
      <c r="N1131" s="240"/>
      <c r="O1131" s="4"/>
      <c r="P1131" s="246">
        <v>1</v>
      </c>
      <c r="Q1131" s="246"/>
      <c r="R1131" s="246" t="str">
        <f t="shared" si="221"/>
        <v>FFFFFFFF</v>
      </c>
      <c r="S1131" s="202">
        <v>100</v>
      </c>
      <c r="T1131" s="202">
        <v>100</v>
      </c>
      <c r="U1131" s="202">
        <v>100</v>
      </c>
      <c r="V1131" s="202">
        <v>100</v>
      </c>
      <c r="X1131" s="242"/>
      <c r="Z1131" s="239">
        <f t="shared" si="225"/>
        <v>1</v>
      </c>
      <c r="AA1131" s="253" t="s">
        <v>4179</v>
      </c>
      <c r="AB1131" s="265">
        <f t="shared" si="228"/>
        <v>0</v>
      </c>
      <c r="AC1131" s="254" t="s">
        <v>4194</v>
      </c>
      <c r="AD1131" s="254" t="s">
        <v>4181</v>
      </c>
      <c r="AE1131" s="254">
        <f t="shared" si="229"/>
        <v>0</v>
      </c>
      <c r="AF1131" s="254" t="s">
        <v>4182</v>
      </c>
      <c r="AG1131" s="254" t="s">
        <v>4183</v>
      </c>
      <c r="AH1131" s="74" t="str">
        <f t="shared" si="230"/>
        <v>名称：&lt;br&gt;住所：&lt;br&gt;施設分類：&lt;br&gt;TEL：&lt;br&gt;：&lt;br&gt;：&lt;br&gt;：&lt;br&gt;</v>
      </c>
      <c r="AI1131" s="255" t="s">
        <v>4184</v>
      </c>
      <c r="AJ1131" s="253" t="str">
        <f t="shared" si="222"/>
        <v>FFFFFFFF</v>
      </c>
      <c r="AK1131" s="253" t="s">
        <v>4185</v>
      </c>
      <c r="AL1131" s="265">
        <f t="shared" si="223"/>
        <v>1</v>
      </c>
      <c r="AM1131" s="253" t="s">
        <v>4186</v>
      </c>
      <c r="AN1131" s="253" t="s">
        <v>4187</v>
      </c>
      <c r="AO1131" s="254">
        <f t="shared" si="226"/>
        <v>0</v>
      </c>
      <c r="AP1131" s="253" t="s">
        <v>4188</v>
      </c>
      <c r="AQ1131" s="74">
        <f t="shared" si="231"/>
        <v>0</v>
      </c>
      <c r="AR1131" s="254" t="s">
        <v>4189</v>
      </c>
      <c r="AS1131" s="254" t="s">
        <v>4190</v>
      </c>
      <c r="AT1131" s="265">
        <f t="shared" si="232"/>
        <v>0</v>
      </c>
      <c r="AU1131" s="254" t="s">
        <v>4191</v>
      </c>
      <c r="AV1131" s="265">
        <f t="shared" si="233"/>
        <v>0</v>
      </c>
      <c r="AW1131" s="254" t="s">
        <v>4192</v>
      </c>
      <c r="AX1131" s="254" t="s">
        <v>4193</v>
      </c>
      <c r="AY1131" s="244" t="str">
        <f t="shared" si="227"/>
        <v/>
      </c>
    </row>
    <row r="1132" spans="1:51">
      <c r="A1132" s="198">
        <v>1127</v>
      </c>
      <c r="B1132" s="211"/>
      <c r="C1132" s="4" t="str">
        <f t="shared" si="224"/>
        <v>名称：&lt;br&gt;住所：&lt;br&gt;施設分類：&lt;br&gt;TEL：&lt;br&gt;：&lt;br&gt;：&lt;br&gt;：&lt;br&gt;</v>
      </c>
      <c r="D1132" s="211"/>
      <c r="E1132" s="202"/>
      <c r="F1132" s="202"/>
      <c r="G1132" s="202"/>
      <c r="H1132" s="202"/>
      <c r="I1132" s="202"/>
      <c r="J1132" s="202"/>
      <c r="K1132" s="240"/>
      <c r="L1132" s="240"/>
      <c r="M1132" s="240"/>
      <c r="N1132" s="240"/>
      <c r="O1132" s="4"/>
      <c r="P1132" s="246">
        <v>1</v>
      </c>
      <c r="Q1132" s="246"/>
      <c r="R1132" s="246" t="str">
        <f t="shared" si="221"/>
        <v>FFFFFFFF</v>
      </c>
      <c r="S1132" s="202">
        <v>100</v>
      </c>
      <c r="T1132" s="202">
        <v>100</v>
      </c>
      <c r="U1132" s="202">
        <v>100</v>
      </c>
      <c r="V1132" s="202">
        <v>100</v>
      </c>
      <c r="X1132" s="242"/>
      <c r="Z1132" s="239">
        <f t="shared" si="225"/>
        <v>1</v>
      </c>
      <c r="AA1132" s="253" t="s">
        <v>4179</v>
      </c>
      <c r="AB1132" s="265">
        <f t="shared" si="228"/>
        <v>0</v>
      </c>
      <c r="AC1132" s="254" t="s">
        <v>4194</v>
      </c>
      <c r="AD1132" s="254" t="s">
        <v>4181</v>
      </c>
      <c r="AE1132" s="254">
        <f t="shared" si="229"/>
        <v>0</v>
      </c>
      <c r="AF1132" s="254" t="s">
        <v>4182</v>
      </c>
      <c r="AG1132" s="254" t="s">
        <v>4183</v>
      </c>
      <c r="AH1132" s="74" t="str">
        <f t="shared" si="230"/>
        <v>名称：&lt;br&gt;住所：&lt;br&gt;施設分類：&lt;br&gt;TEL：&lt;br&gt;：&lt;br&gt;：&lt;br&gt;：&lt;br&gt;</v>
      </c>
      <c r="AI1132" s="255" t="s">
        <v>4184</v>
      </c>
      <c r="AJ1132" s="253" t="str">
        <f t="shared" si="222"/>
        <v>FFFFFFFF</v>
      </c>
      <c r="AK1132" s="253" t="s">
        <v>4185</v>
      </c>
      <c r="AL1132" s="265">
        <f t="shared" si="223"/>
        <v>1</v>
      </c>
      <c r="AM1132" s="253" t="s">
        <v>4186</v>
      </c>
      <c r="AN1132" s="253" t="s">
        <v>4187</v>
      </c>
      <c r="AO1132" s="254">
        <f t="shared" si="226"/>
        <v>0</v>
      </c>
      <c r="AP1132" s="253" t="s">
        <v>4188</v>
      </c>
      <c r="AQ1132" s="74">
        <f t="shared" si="231"/>
        <v>0</v>
      </c>
      <c r="AR1132" s="254" t="s">
        <v>4189</v>
      </c>
      <c r="AS1132" s="254" t="s">
        <v>4190</v>
      </c>
      <c r="AT1132" s="265">
        <f t="shared" si="232"/>
        <v>0</v>
      </c>
      <c r="AU1132" s="254" t="s">
        <v>4191</v>
      </c>
      <c r="AV1132" s="265">
        <f t="shared" si="233"/>
        <v>0</v>
      </c>
      <c r="AW1132" s="254" t="s">
        <v>4192</v>
      </c>
      <c r="AX1132" s="254" t="s">
        <v>4193</v>
      </c>
      <c r="AY1132" s="244" t="str">
        <f t="shared" si="227"/>
        <v/>
      </c>
    </row>
    <row r="1133" spans="1:51">
      <c r="A1133" s="198">
        <v>1128</v>
      </c>
      <c r="B1133" s="211"/>
      <c r="C1133" s="4" t="str">
        <f t="shared" si="224"/>
        <v>名称：&lt;br&gt;住所：&lt;br&gt;施設分類：&lt;br&gt;TEL：&lt;br&gt;：&lt;br&gt;：&lt;br&gt;：&lt;br&gt;</v>
      </c>
      <c r="D1133" s="211"/>
      <c r="E1133" s="202"/>
      <c r="F1133" s="202"/>
      <c r="G1133" s="202"/>
      <c r="H1133" s="202"/>
      <c r="I1133" s="202"/>
      <c r="J1133" s="202"/>
      <c r="K1133" s="240"/>
      <c r="L1133" s="240"/>
      <c r="M1133" s="240"/>
      <c r="N1133" s="240"/>
      <c r="O1133" s="4"/>
      <c r="P1133" s="246">
        <v>1</v>
      </c>
      <c r="Q1133" s="246"/>
      <c r="R1133" s="246" t="str">
        <f t="shared" si="221"/>
        <v>FFFFFFFF</v>
      </c>
      <c r="S1133" s="202">
        <v>100</v>
      </c>
      <c r="T1133" s="202">
        <v>100</v>
      </c>
      <c r="U1133" s="202">
        <v>100</v>
      </c>
      <c r="V1133" s="202">
        <v>100</v>
      </c>
      <c r="X1133" s="242"/>
      <c r="Z1133" s="239">
        <f t="shared" si="225"/>
        <v>1</v>
      </c>
      <c r="AA1133" s="253" t="s">
        <v>4179</v>
      </c>
      <c r="AB1133" s="265">
        <f t="shared" si="228"/>
        <v>0</v>
      </c>
      <c r="AC1133" s="254" t="s">
        <v>4194</v>
      </c>
      <c r="AD1133" s="254" t="s">
        <v>4181</v>
      </c>
      <c r="AE1133" s="254">
        <f t="shared" si="229"/>
        <v>0</v>
      </c>
      <c r="AF1133" s="254" t="s">
        <v>4182</v>
      </c>
      <c r="AG1133" s="254" t="s">
        <v>4183</v>
      </c>
      <c r="AH1133" s="74" t="str">
        <f t="shared" si="230"/>
        <v>名称：&lt;br&gt;住所：&lt;br&gt;施設分類：&lt;br&gt;TEL：&lt;br&gt;：&lt;br&gt;：&lt;br&gt;：&lt;br&gt;</v>
      </c>
      <c r="AI1133" s="255" t="s">
        <v>4184</v>
      </c>
      <c r="AJ1133" s="253" t="str">
        <f t="shared" si="222"/>
        <v>FFFFFFFF</v>
      </c>
      <c r="AK1133" s="253" t="s">
        <v>4185</v>
      </c>
      <c r="AL1133" s="265">
        <f t="shared" si="223"/>
        <v>1</v>
      </c>
      <c r="AM1133" s="253" t="s">
        <v>4186</v>
      </c>
      <c r="AN1133" s="253" t="s">
        <v>4187</v>
      </c>
      <c r="AO1133" s="254">
        <f t="shared" si="226"/>
        <v>0</v>
      </c>
      <c r="AP1133" s="253" t="s">
        <v>4188</v>
      </c>
      <c r="AQ1133" s="74">
        <f t="shared" si="231"/>
        <v>0</v>
      </c>
      <c r="AR1133" s="254" t="s">
        <v>4189</v>
      </c>
      <c r="AS1133" s="254" t="s">
        <v>4190</v>
      </c>
      <c r="AT1133" s="265">
        <f t="shared" si="232"/>
        <v>0</v>
      </c>
      <c r="AU1133" s="254" t="s">
        <v>4191</v>
      </c>
      <c r="AV1133" s="265">
        <f t="shared" si="233"/>
        <v>0</v>
      </c>
      <c r="AW1133" s="254" t="s">
        <v>4192</v>
      </c>
      <c r="AX1133" s="254" t="s">
        <v>4193</v>
      </c>
      <c r="AY1133" s="244" t="str">
        <f t="shared" si="227"/>
        <v/>
      </c>
    </row>
    <row r="1134" spans="1:51">
      <c r="A1134" s="198">
        <v>1129</v>
      </c>
      <c r="B1134" s="211"/>
      <c r="C1134" s="4" t="str">
        <f t="shared" si="224"/>
        <v>名称：&lt;br&gt;住所：&lt;br&gt;施設分類：&lt;br&gt;TEL：&lt;br&gt;：&lt;br&gt;：&lt;br&gt;：&lt;br&gt;</v>
      </c>
      <c r="D1134" s="211"/>
      <c r="E1134" s="202"/>
      <c r="F1134" s="202"/>
      <c r="G1134" s="202"/>
      <c r="H1134" s="202"/>
      <c r="I1134" s="202"/>
      <c r="J1134" s="202"/>
      <c r="K1134" s="240"/>
      <c r="L1134" s="240"/>
      <c r="M1134" s="240"/>
      <c r="N1134" s="240"/>
      <c r="O1134" s="4"/>
      <c r="P1134" s="246">
        <v>1</v>
      </c>
      <c r="Q1134" s="246"/>
      <c r="R1134" s="246" t="str">
        <f t="shared" si="221"/>
        <v>FFFFFFFF</v>
      </c>
      <c r="S1134" s="202">
        <v>100</v>
      </c>
      <c r="T1134" s="202">
        <v>100</v>
      </c>
      <c r="U1134" s="202">
        <v>100</v>
      </c>
      <c r="V1134" s="202">
        <v>100</v>
      </c>
      <c r="X1134" s="242"/>
      <c r="Z1134" s="239">
        <f t="shared" si="225"/>
        <v>1</v>
      </c>
      <c r="AA1134" s="253" t="s">
        <v>4179</v>
      </c>
      <c r="AB1134" s="265">
        <f t="shared" si="228"/>
        <v>0</v>
      </c>
      <c r="AC1134" s="254" t="s">
        <v>4194</v>
      </c>
      <c r="AD1134" s="254" t="s">
        <v>4181</v>
      </c>
      <c r="AE1134" s="254">
        <f t="shared" si="229"/>
        <v>0</v>
      </c>
      <c r="AF1134" s="254" t="s">
        <v>4182</v>
      </c>
      <c r="AG1134" s="254" t="s">
        <v>4183</v>
      </c>
      <c r="AH1134" s="74" t="str">
        <f t="shared" si="230"/>
        <v>名称：&lt;br&gt;住所：&lt;br&gt;施設分類：&lt;br&gt;TEL：&lt;br&gt;：&lt;br&gt;：&lt;br&gt;：&lt;br&gt;</v>
      </c>
      <c r="AI1134" s="255" t="s">
        <v>4184</v>
      </c>
      <c r="AJ1134" s="253" t="str">
        <f t="shared" si="222"/>
        <v>FFFFFFFF</v>
      </c>
      <c r="AK1134" s="253" t="s">
        <v>4185</v>
      </c>
      <c r="AL1134" s="265">
        <f t="shared" si="223"/>
        <v>1</v>
      </c>
      <c r="AM1134" s="253" t="s">
        <v>4186</v>
      </c>
      <c r="AN1134" s="253" t="s">
        <v>4187</v>
      </c>
      <c r="AO1134" s="254">
        <f t="shared" si="226"/>
        <v>0</v>
      </c>
      <c r="AP1134" s="253" t="s">
        <v>4188</v>
      </c>
      <c r="AQ1134" s="74">
        <f t="shared" si="231"/>
        <v>0</v>
      </c>
      <c r="AR1134" s="254" t="s">
        <v>4189</v>
      </c>
      <c r="AS1134" s="254" t="s">
        <v>4190</v>
      </c>
      <c r="AT1134" s="265">
        <f t="shared" si="232"/>
        <v>0</v>
      </c>
      <c r="AU1134" s="254" t="s">
        <v>4191</v>
      </c>
      <c r="AV1134" s="265">
        <f t="shared" si="233"/>
        <v>0</v>
      </c>
      <c r="AW1134" s="254" t="s">
        <v>4192</v>
      </c>
      <c r="AX1134" s="254" t="s">
        <v>4193</v>
      </c>
      <c r="AY1134" s="244" t="str">
        <f t="shared" si="227"/>
        <v/>
      </c>
    </row>
    <row r="1135" spans="1:51">
      <c r="A1135" s="198">
        <v>1130</v>
      </c>
      <c r="B1135" s="211"/>
      <c r="C1135" s="4" t="str">
        <f t="shared" si="224"/>
        <v>名称：&lt;br&gt;住所：&lt;br&gt;施設分類：&lt;br&gt;TEL：&lt;br&gt;：&lt;br&gt;：&lt;br&gt;：&lt;br&gt;</v>
      </c>
      <c r="D1135" s="211"/>
      <c r="E1135" s="202"/>
      <c r="F1135" s="202"/>
      <c r="G1135" s="202"/>
      <c r="H1135" s="202"/>
      <c r="I1135" s="202"/>
      <c r="J1135" s="202"/>
      <c r="K1135" s="240"/>
      <c r="L1135" s="240"/>
      <c r="M1135" s="240"/>
      <c r="N1135" s="240"/>
      <c r="O1135" s="4"/>
      <c r="P1135" s="246">
        <v>1</v>
      </c>
      <c r="Q1135" s="246"/>
      <c r="R1135" s="246" t="str">
        <f t="shared" si="221"/>
        <v>FFFFFFFF</v>
      </c>
      <c r="S1135" s="202">
        <v>100</v>
      </c>
      <c r="T1135" s="202">
        <v>100</v>
      </c>
      <c r="U1135" s="202">
        <v>100</v>
      </c>
      <c r="V1135" s="202">
        <v>100</v>
      </c>
      <c r="X1135" s="242"/>
      <c r="Z1135" s="239">
        <f t="shared" si="225"/>
        <v>1</v>
      </c>
      <c r="AA1135" s="253" t="s">
        <v>4179</v>
      </c>
      <c r="AB1135" s="265">
        <f t="shared" si="228"/>
        <v>0</v>
      </c>
      <c r="AC1135" s="254" t="s">
        <v>4194</v>
      </c>
      <c r="AD1135" s="254" t="s">
        <v>4181</v>
      </c>
      <c r="AE1135" s="254">
        <f t="shared" si="229"/>
        <v>0</v>
      </c>
      <c r="AF1135" s="254" t="s">
        <v>4182</v>
      </c>
      <c r="AG1135" s="254" t="s">
        <v>4183</v>
      </c>
      <c r="AH1135" s="74" t="str">
        <f t="shared" si="230"/>
        <v>名称：&lt;br&gt;住所：&lt;br&gt;施設分類：&lt;br&gt;TEL：&lt;br&gt;：&lt;br&gt;：&lt;br&gt;：&lt;br&gt;</v>
      </c>
      <c r="AI1135" s="255" t="s">
        <v>4184</v>
      </c>
      <c r="AJ1135" s="253" t="str">
        <f t="shared" si="222"/>
        <v>FFFFFFFF</v>
      </c>
      <c r="AK1135" s="253" t="s">
        <v>4185</v>
      </c>
      <c r="AL1135" s="265">
        <f t="shared" si="223"/>
        <v>1</v>
      </c>
      <c r="AM1135" s="253" t="s">
        <v>4186</v>
      </c>
      <c r="AN1135" s="253" t="s">
        <v>4187</v>
      </c>
      <c r="AO1135" s="254">
        <f t="shared" si="226"/>
        <v>0</v>
      </c>
      <c r="AP1135" s="253" t="s">
        <v>4188</v>
      </c>
      <c r="AQ1135" s="74">
        <f t="shared" si="231"/>
        <v>0</v>
      </c>
      <c r="AR1135" s="254" t="s">
        <v>4189</v>
      </c>
      <c r="AS1135" s="254" t="s">
        <v>4190</v>
      </c>
      <c r="AT1135" s="265">
        <f t="shared" si="232"/>
        <v>0</v>
      </c>
      <c r="AU1135" s="254" t="s">
        <v>4191</v>
      </c>
      <c r="AV1135" s="265">
        <f t="shared" si="233"/>
        <v>0</v>
      </c>
      <c r="AW1135" s="254" t="s">
        <v>4192</v>
      </c>
      <c r="AX1135" s="254" t="s">
        <v>4193</v>
      </c>
      <c r="AY1135" s="244" t="str">
        <f t="shared" si="227"/>
        <v/>
      </c>
    </row>
    <row r="1136" spans="1:51">
      <c r="A1136" s="198">
        <v>1131</v>
      </c>
      <c r="B1136" s="211"/>
      <c r="C1136" s="4" t="str">
        <f t="shared" si="224"/>
        <v>名称：&lt;br&gt;住所：&lt;br&gt;施設分類：&lt;br&gt;TEL：&lt;br&gt;：&lt;br&gt;：&lt;br&gt;：&lt;br&gt;</v>
      </c>
      <c r="D1136" s="211"/>
      <c r="E1136" s="245"/>
      <c r="F1136" s="202"/>
      <c r="G1136" s="202"/>
      <c r="H1136" s="202"/>
      <c r="I1136" s="245"/>
      <c r="J1136" s="245"/>
      <c r="K1136" s="240"/>
      <c r="L1136" s="240"/>
      <c r="M1136" s="240"/>
      <c r="N1136" s="240"/>
      <c r="O1136" s="4"/>
      <c r="P1136" s="246">
        <v>1</v>
      </c>
      <c r="Q1136" s="246"/>
      <c r="R1136" s="246" t="str">
        <f t="shared" si="221"/>
        <v>FFFFFFFF</v>
      </c>
      <c r="S1136" s="202">
        <v>100</v>
      </c>
      <c r="T1136" s="202">
        <v>100</v>
      </c>
      <c r="U1136" s="202">
        <v>100</v>
      </c>
      <c r="V1136" s="202">
        <v>100</v>
      </c>
      <c r="X1136" s="242"/>
      <c r="Z1136" s="239">
        <f t="shared" si="225"/>
        <v>1</v>
      </c>
      <c r="AA1136" s="253" t="s">
        <v>4179</v>
      </c>
      <c r="AB1136" s="265">
        <f t="shared" si="228"/>
        <v>0</v>
      </c>
      <c r="AC1136" s="254" t="s">
        <v>4194</v>
      </c>
      <c r="AD1136" s="254" t="s">
        <v>4181</v>
      </c>
      <c r="AE1136" s="254">
        <f t="shared" si="229"/>
        <v>0</v>
      </c>
      <c r="AF1136" s="254" t="s">
        <v>4182</v>
      </c>
      <c r="AG1136" s="254" t="s">
        <v>4183</v>
      </c>
      <c r="AH1136" s="74" t="str">
        <f t="shared" si="230"/>
        <v>名称：&lt;br&gt;住所：&lt;br&gt;施設分類：&lt;br&gt;TEL：&lt;br&gt;：&lt;br&gt;：&lt;br&gt;：&lt;br&gt;</v>
      </c>
      <c r="AI1136" s="255" t="s">
        <v>4184</v>
      </c>
      <c r="AJ1136" s="253" t="str">
        <f t="shared" si="222"/>
        <v>FFFFFFFF</v>
      </c>
      <c r="AK1136" s="253" t="s">
        <v>4185</v>
      </c>
      <c r="AL1136" s="265">
        <f t="shared" si="223"/>
        <v>1</v>
      </c>
      <c r="AM1136" s="253" t="s">
        <v>4186</v>
      </c>
      <c r="AN1136" s="253" t="s">
        <v>4187</v>
      </c>
      <c r="AO1136" s="254">
        <f t="shared" si="226"/>
        <v>0</v>
      </c>
      <c r="AP1136" s="253" t="s">
        <v>4188</v>
      </c>
      <c r="AQ1136" s="74">
        <f t="shared" si="231"/>
        <v>0</v>
      </c>
      <c r="AR1136" s="254" t="s">
        <v>4189</v>
      </c>
      <c r="AS1136" s="254" t="s">
        <v>4190</v>
      </c>
      <c r="AT1136" s="265">
        <f t="shared" si="232"/>
        <v>0</v>
      </c>
      <c r="AU1136" s="254" t="s">
        <v>4191</v>
      </c>
      <c r="AV1136" s="265">
        <f t="shared" si="233"/>
        <v>0</v>
      </c>
      <c r="AW1136" s="254" t="s">
        <v>4192</v>
      </c>
      <c r="AX1136" s="254" t="s">
        <v>4193</v>
      </c>
      <c r="AY1136" s="244" t="str">
        <f t="shared" si="227"/>
        <v/>
      </c>
    </row>
    <row r="1137" spans="1:51">
      <c r="A1137" s="198">
        <v>1132</v>
      </c>
      <c r="B1137" s="211"/>
      <c r="C1137" s="4" t="str">
        <f t="shared" si="224"/>
        <v>名称：&lt;br&gt;住所：&lt;br&gt;施設分類：&lt;br&gt;TEL：&lt;br&gt;：&lt;br&gt;：&lt;br&gt;：&lt;br&gt;</v>
      </c>
      <c r="D1137" s="211"/>
      <c r="E1137" s="245"/>
      <c r="F1137" s="202"/>
      <c r="G1137" s="202"/>
      <c r="H1137" s="202"/>
      <c r="I1137" s="245"/>
      <c r="J1137" s="245"/>
      <c r="K1137" s="240"/>
      <c r="L1137" s="240"/>
      <c r="M1137" s="240"/>
      <c r="N1137" s="240"/>
      <c r="O1137" s="4"/>
      <c r="P1137" s="246">
        <v>1</v>
      </c>
      <c r="Q1137" s="246"/>
      <c r="R1137" s="246" t="str">
        <f t="shared" si="221"/>
        <v>FFFFFFFF</v>
      </c>
      <c r="S1137" s="202">
        <v>100</v>
      </c>
      <c r="T1137" s="202">
        <v>100</v>
      </c>
      <c r="U1137" s="202">
        <v>100</v>
      </c>
      <c r="V1137" s="202">
        <v>100</v>
      </c>
      <c r="X1137" s="242"/>
      <c r="Z1137" s="239">
        <f t="shared" si="225"/>
        <v>1</v>
      </c>
      <c r="AA1137" s="253" t="s">
        <v>4179</v>
      </c>
      <c r="AB1137" s="265">
        <f t="shared" si="228"/>
        <v>0</v>
      </c>
      <c r="AC1137" s="254" t="s">
        <v>4194</v>
      </c>
      <c r="AD1137" s="254" t="s">
        <v>4181</v>
      </c>
      <c r="AE1137" s="254">
        <f t="shared" si="229"/>
        <v>0</v>
      </c>
      <c r="AF1137" s="254" t="s">
        <v>4182</v>
      </c>
      <c r="AG1137" s="254" t="s">
        <v>4183</v>
      </c>
      <c r="AH1137" s="74" t="str">
        <f t="shared" si="230"/>
        <v>名称：&lt;br&gt;住所：&lt;br&gt;施設分類：&lt;br&gt;TEL：&lt;br&gt;：&lt;br&gt;：&lt;br&gt;：&lt;br&gt;</v>
      </c>
      <c r="AI1137" s="255" t="s">
        <v>4184</v>
      </c>
      <c r="AJ1137" s="253" t="str">
        <f t="shared" si="222"/>
        <v>FFFFFFFF</v>
      </c>
      <c r="AK1137" s="253" t="s">
        <v>4185</v>
      </c>
      <c r="AL1137" s="265">
        <f t="shared" si="223"/>
        <v>1</v>
      </c>
      <c r="AM1137" s="253" t="s">
        <v>4186</v>
      </c>
      <c r="AN1137" s="253" t="s">
        <v>4187</v>
      </c>
      <c r="AO1137" s="254">
        <f t="shared" si="226"/>
        <v>0</v>
      </c>
      <c r="AP1137" s="253" t="s">
        <v>4188</v>
      </c>
      <c r="AQ1137" s="74">
        <f t="shared" si="231"/>
        <v>0</v>
      </c>
      <c r="AR1137" s="254" t="s">
        <v>4189</v>
      </c>
      <c r="AS1137" s="254" t="s">
        <v>4190</v>
      </c>
      <c r="AT1137" s="265">
        <f t="shared" si="232"/>
        <v>0</v>
      </c>
      <c r="AU1137" s="254" t="s">
        <v>4191</v>
      </c>
      <c r="AV1137" s="265">
        <f t="shared" si="233"/>
        <v>0</v>
      </c>
      <c r="AW1137" s="254" t="s">
        <v>4192</v>
      </c>
      <c r="AX1137" s="254" t="s">
        <v>4193</v>
      </c>
      <c r="AY1137" s="244" t="str">
        <f t="shared" si="227"/>
        <v/>
      </c>
    </row>
    <row r="1138" spans="1:51">
      <c r="A1138" s="198">
        <v>1133</v>
      </c>
      <c r="B1138" s="211"/>
      <c r="C1138" s="4" t="str">
        <f t="shared" si="224"/>
        <v>名称：&lt;br&gt;住所：&lt;br&gt;施設分類：&lt;br&gt;TEL：&lt;br&gt;：&lt;br&gt;：&lt;br&gt;：&lt;br&gt;</v>
      </c>
      <c r="D1138" s="211"/>
      <c r="E1138" s="202"/>
      <c r="F1138" s="202"/>
      <c r="G1138" s="202"/>
      <c r="H1138" s="202"/>
      <c r="I1138" s="202"/>
      <c r="J1138" s="202"/>
      <c r="K1138" s="240"/>
      <c r="L1138" s="240"/>
      <c r="M1138" s="240"/>
      <c r="N1138" s="240"/>
      <c r="O1138" s="4"/>
      <c r="P1138" s="246">
        <v>1</v>
      </c>
      <c r="Q1138" s="246"/>
      <c r="R1138" s="246" t="str">
        <f t="shared" si="221"/>
        <v>FFFFFFFF</v>
      </c>
      <c r="S1138" s="202">
        <v>100</v>
      </c>
      <c r="T1138" s="202">
        <v>100</v>
      </c>
      <c r="U1138" s="202">
        <v>100</v>
      </c>
      <c r="V1138" s="202">
        <v>100</v>
      </c>
      <c r="X1138" s="242"/>
      <c r="Z1138" s="239">
        <f t="shared" si="225"/>
        <v>1</v>
      </c>
      <c r="AA1138" s="253" t="s">
        <v>4179</v>
      </c>
      <c r="AB1138" s="265">
        <f t="shared" si="228"/>
        <v>0</v>
      </c>
      <c r="AC1138" s="254" t="s">
        <v>4194</v>
      </c>
      <c r="AD1138" s="254" t="s">
        <v>4181</v>
      </c>
      <c r="AE1138" s="254">
        <f t="shared" si="229"/>
        <v>0</v>
      </c>
      <c r="AF1138" s="254" t="s">
        <v>4182</v>
      </c>
      <c r="AG1138" s="254" t="s">
        <v>4183</v>
      </c>
      <c r="AH1138" s="74" t="str">
        <f t="shared" si="230"/>
        <v>名称：&lt;br&gt;住所：&lt;br&gt;施設分類：&lt;br&gt;TEL：&lt;br&gt;：&lt;br&gt;：&lt;br&gt;：&lt;br&gt;</v>
      </c>
      <c r="AI1138" s="255" t="s">
        <v>4184</v>
      </c>
      <c r="AJ1138" s="253" t="str">
        <f t="shared" si="222"/>
        <v>FFFFFFFF</v>
      </c>
      <c r="AK1138" s="253" t="s">
        <v>4185</v>
      </c>
      <c r="AL1138" s="265">
        <f t="shared" si="223"/>
        <v>1</v>
      </c>
      <c r="AM1138" s="253" t="s">
        <v>4186</v>
      </c>
      <c r="AN1138" s="253" t="s">
        <v>4187</v>
      </c>
      <c r="AO1138" s="254">
        <f t="shared" si="226"/>
        <v>0</v>
      </c>
      <c r="AP1138" s="253" t="s">
        <v>4188</v>
      </c>
      <c r="AQ1138" s="74">
        <f t="shared" si="231"/>
        <v>0</v>
      </c>
      <c r="AR1138" s="254" t="s">
        <v>4189</v>
      </c>
      <c r="AS1138" s="254" t="s">
        <v>4190</v>
      </c>
      <c r="AT1138" s="265">
        <f t="shared" si="232"/>
        <v>0</v>
      </c>
      <c r="AU1138" s="254" t="s">
        <v>4191</v>
      </c>
      <c r="AV1138" s="265">
        <f t="shared" si="233"/>
        <v>0</v>
      </c>
      <c r="AW1138" s="254" t="s">
        <v>4192</v>
      </c>
      <c r="AX1138" s="254" t="s">
        <v>4193</v>
      </c>
      <c r="AY1138" s="244" t="str">
        <f t="shared" si="227"/>
        <v/>
      </c>
    </row>
    <row r="1139" spans="1:51">
      <c r="A1139" s="198">
        <v>1134</v>
      </c>
      <c r="B1139" s="211"/>
      <c r="C1139" s="4" t="str">
        <f t="shared" si="224"/>
        <v>名称：&lt;br&gt;住所：&lt;br&gt;施設分類：&lt;br&gt;TEL：&lt;br&gt;：&lt;br&gt;：&lt;br&gt;：&lt;br&gt;</v>
      </c>
      <c r="D1139" s="211"/>
      <c r="E1139" s="202"/>
      <c r="F1139" s="202"/>
      <c r="G1139" s="202"/>
      <c r="H1139" s="202"/>
      <c r="I1139" s="202"/>
      <c r="J1139" s="202"/>
      <c r="K1139" s="240"/>
      <c r="L1139" s="240"/>
      <c r="M1139" s="240"/>
      <c r="N1139" s="240"/>
      <c r="O1139" s="4"/>
      <c r="P1139" s="246">
        <v>1</v>
      </c>
      <c r="Q1139" s="246"/>
      <c r="R1139" s="246" t="str">
        <f t="shared" si="221"/>
        <v>FFFFFFFF</v>
      </c>
      <c r="S1139" s="202">
        <v>100</v>
      </c>
      <c r="T1139" s="202">
        <v>100</v>
      </c>
      <c r="U1139" s="202">
        <v>100</v>
      </c>
      <c r="V1139" s="202">
        <v>100</v>
      </c>
      <c r="X1139" s="242"/>
      <c r="Z1139" s="239">
        <f t="shared" si="225"/>
        <v>1</v>
      </c>
      <c r="AA1139" s="253" t="s">
        <v>4179</v>
      </c>
      <c r="AB1139" s="265">
        <f t="shared" si="228"/>
        <v>0</v>
      </c>
      <c r="AC1139" s="254" t="s">
        <v>4194</v>
      </c>
      <c r="AD1139" s="254" t="s">
        <v>4181</v>
      </c>
      <c r="AE1139" s="254">
        <f t="shared" si="229"/>
        <v>0</v>
      </c>
      <c r="AF1139" s="254" t="s">
        <v>4182</v>
      </c>
      <c r="AG1139" s="254" t="s">
        <v>4183</v>
      </c>
      <c r="AH1139" s="74" t="str">
        <f t="shared" si="230"/>
        <v>名称：&lt;br&gt;住所：&lt;br&gt;施設分類：&lt;br&gt;TEL：&lt;br&gt;：&lt;br&gt;：&lt;br&gt;：&lt;br&gt;</v>
      </c>
      <c r="AI1139" s="255" t="s">
        <v>4184</v>
      </c>
      <c r="AJ1139" s="253" t="str">
        <f t="shared" si="222"/>
        <v>FFFFFFFF</v>
      </c>
      <c r="AK1139" s="253" t="s">
        <v>4185</v>
      </c>
      <c r="AL1139" s="265">
        <f t="shared" si="223"/>
        <v>1</v>
      </c>
      <c r="AM1139" s="253" t="s">
        <v>4186</v>
      </c>
      <c r="AN1139" s="253" t="s">
        <v>4187</v>
      </c>
      <c r="AO1139" s="254">
        <f t="shared" si="226"/>
        <v>0</v>
      </c>
      <c r="AP1139" s="253" t="s">
        <v>4188</v>
      </c>
      <c r="AQ1139" s="74">
        <f t="shared" si="231"/>
        <v>0</v>
      </c>
      <c r="AR1139" s="254" t="s">
        <v>4189</v>
      </c>
      <c r="AS1139" s="254" t="s">
        <v>4190</v>
      </c>
      <c r="AT1139" s="265">
        <f t="shared" si="232"/>
        <v>0</v>
      </c>
      <c r="AU1139" s="254" t="s">
        <v>4191</v>
      </c>
      <c r="AV1139" s="265">
        <f t="shared" si="233"/>
        <v>0</v>
      </c>
      <c r="AW1139" s="254" t="s">
        <v>4192</v>
      </c>
      <c r="AX1139" s="254" t="s">
        <v>4193</v>
      </c>
      <c r="AY1139" s="244" t="str">
        <f t="shared" si="227"/>
        <v/>
      </c>
    </row>
    <row r="1140" spans="1:51">
      <c r="A1140" s="198">
        <v>1135</v>
      </c>
      <c r="B1140" s="211"/>
      <c r="C1140" s="4" t="str">
        <f t="shared" si="224"/>
        <v>名称：&lt;br&gt;住所：&lt;br&gt;施設分類：&lt;br&gt;TEL：&lt;br&gt;：&lt;br&gt;：&lt;br&gt;：&lt;br&gt;</v>
      </c>
      <c r="D1140" s="211"/>
      <c r="E1140" s="202"/>
      <c r="F1140" s="202"/>
      <c r="G1140" s="202"/>
      <c r="H1140" s="202"/>
      <c r="I1140" s="202"/>
      <c r="J1140" s="202"/>
      <c r="K1140" s="240"/>
      <c r="L1140" s="240"/>
      <c r="M1140" s="240"/>
      <c r="N1140" s="240"/>
      <c r="O1140" s="4"/>
      <c r="P1140" s="246">
        <v>1</v>
      </c>
      <c r="Q1140" s="246"/>
      <c r="R1140" s="246" t="str">
        <f t="shared" si="221"/>
        <v>FFFFFFFF</v>
      </c>
      <c r="S1140" s="202">
        <v>100</v>
      </c>
      <c r="T1140" s="202">
        <v>100</v>
      </c>
      <c r="U1140" s="202">
        <v>100</v>
      </c>
      <c r="V1140" s="202">
        <v>100</v>
      </c>
      <c r="X1140" s="242"/>
      <c r="Z1140" s="239">
        <f t="shared" si="225"/>
        <v>1</v>
      </c>
      <c r="AA1140" s="253" t="s">
        <v>4179</v>
      </c>
      <c r="AB1140" s="265">
        <f t="shared" si="228"/>
        <v>0</v>
      </c>
      <c r="AC1140" s="254" t="s">
        <v>4194</v>
      </c>
      <c r="AD1140" s="254" t="s">
        <v>4181</v>
      </c>
      <c r="AE1140" s="254">
        <f t="shared" si="229"/>
        <v>0</v>
      </c>
      <c r="AF1140" s="254" t="s">
        <v>4182</v>
      </c>
      <c r="AG1140" s="254" t="s">
        <v>4183</v>
      </c>
      <c r="AH1140" s="74" t="str">
        <f t="shared" si="230"/>
        <v>名称：&lt;br&gt;住所：&lt;br&gt;施設分類：&lt;br&gt;TEL：&lt;br&gt;：&lt;br&gt;：&lt;br&gt;：&lt;br&gt;</v>
      </c>
      <c r="AI1140" s="255" t="s">
        <v>4184</v>
      </c>
      <c r="AJ1140" s="253" t="str">
        <f t="shared" si="222"/>
        <v>FFFFFFFF</v>
      </c>
      <c r="AK1140" s="253" t="s">
        <v>4185</v>
      </c>
      <c r="AL1140" s="265">
        <f t="shared" si="223"/>
        <v>1</v>
      </c>
      <c r="AM1140" s="253" t="s">
        <v>4186</v>
      </c>
      <c r="AN1140" s="253" t="s">
        <v>4187</v>
      </c>
      <c r="AO1140" s="254">
        <f t="shared" si="226"/>
        <v>0</v>
      </c>
      <c r="AP1140" s="253" t="s">
        <v>4188</v>
      </c>
      <c r="AQ1140" s="74">
        <f t="shared" si="231"/>
        <v>0</v>
      </c>
      <c r="AR1140" s="254" t="s">
        <v>4189</v>
      </c>
      <c r="AS1140" s="254" t="s">
        <v>4190</v>
      </c>
      <c r="AT1140" s="265">
        <f t="shared" si="232"/>
        <v>0</v>
      </c>
      <c r="AU1140" s="254" t="s">
        <v>4191</v>
      </c>
      <c r="AV1140" s="265">
        <f t="shared" si="233"/>
        <v>0</v>
      </c>
      <c r="AW1140" s="254" t="s">
        <v>4192</v>
      </c>
      <c r="AX1140" s="254" t="s">
        <v>4193</v>
      </c>
      <c r="AY1140" s="244" t="str">
        <f t="shared" si="227"/>
        <v/>
      </c>
    </row>
    <row r="1141" spans="1:51">
      <c r="A1141" s="198">
        <v>1136</v>
      </c>
      <c r="B1141" s="211"/>
      <c r="C1141" s="4" t="str">
        <f t="shared" si="224"/>
        <v>名称：&lt;br&gt;住所：&lt;br&gt;施設分類：&lt;br&gt;TEL：&lt;br&gt;：&lt;br&gt;：&lt;br&gt;：&lt;br&gt;</v>
      </c>
      <c r="D1141" s="211"/>
      <c r="E1141" s="202"/>
      <c r="F1141" s="202"/>
      <c r="G1141" s="202"/>
      <c r="H1141" s="202"/>
      <c r="I1141" s="202"/>
      <c r="J1141" s="202"/>
      <c r="K1141" s="240"/>
      <c r="L1141" s="240"/>
      <c r="M1141" s="240"/>
      <c r="N1141" s="240"/>
      <c r="O1141" s="4"/>
      <c r="P1141" s="246">
        <v>1</v>
      </c>
      <c r="Q1141" s="246"/>
      <c r="R1141" s="246" t="str">
        <f t="shared" si="221"/>
        <v>FFFFFFFF</v>
      </c>
      <c r="S1141" s="202">
        <v>100</v>
      </c>
      <c r="T1141" s="202">
        <v>100</v>
      </c>
      <c r="U1141" s="202">
        <v>100</v>
      </c>
      <c r="V1141" s="202">
        <v>100</v>
      </c>
      <c r="X1141" s="242"/>
      <c r="Z1141" s="239">
        <f t="shared" si="225"/>
        <v>1</v>
      </c>
      <c r="AA1141" s="253" t="s">
        <v>4179</v>
      </c>
      <c r="AB1141" s="265">
        <f t="shared" si="228"/>
        <v>0</v>
      </c>
      <c r="AC1141" s="254" t="s">
        <v>4194</v>
      </c>
      <c r="AD1141" s="254" t="s">
        <v>4181</v>
      </c>
      <c r="AE1141" s="254">
        <f t="shared" si="229"/>
        <v>0</v>
      </c>
      <c r="AF1141" s="254" t="s">
        <v>4182</v>
      </c>
      <c r="AG1141" s="254" t="s">
        <v>4183</v>
      </c>
      <c r="AH1141" s="74" t="str">
        <f t="shared" si="230"/>
        <v>名称：&lt;br&gt;住所：&lt;br&gt;施設分類：&lt;br&gt;TEL：&lt;br&gt;：&lt;br&gt;：&lt;br&gt;：&lt;br&gt;</v>
      </c>
      <c r="AI1141" s="255" t="s">
        <v>4184</v>
      </c>
      <c r="AJ1141" s="253" t="str">
        <f t="shared" si="222"/>
        <v>FFFFFFFF</v>
      </c>
      <c r="AK1141" s="253" t="s">
        <v>4185</v>
      </c>
      <c r="AL1141" s="265">
        <f t="shared" si="223"/>
        <v>1</v>
      </c>
      <c r="AM1141" s="253" t="s">
        <v>4186</v>
      </c>
      <c r="AN1141" s="253" t="s">
        <v>4187</v>
      </c>
      <c r="AO1141" s="254">
        <f t="shared" si="226"/>
        <v>0</v>
      </c>
      <c r="AP1141" s="253" t="s">
        <v>4188</v>
      </c>
      <c r="AQ1141" s="74">
        <f t="shared" si="231"/>
        <v>0</v>
      </c>
      <c r="AR1141" s="254" t="s">
        <v>4189</v>
      </c>
      <c r="AS1141" s="254" t="s">
        <v>4190</v>
      </c>
      <c r="AT1141" s="265">
        <f t="shared" si="232"/>
        <v>0</v>
      </c>
      <c r="AU1141" s="254" t="s">
        <v>4191</v>
      </c>
      <c r="AV1141" s="265">
        <f t="shared" si="233"/>
        <v>0</v>
      </c>
      <c r="AW1141" s="254" t="s">
        <v>4192</v>
      </c>
      <c r="AX1141" s="254" t="s">
        <v>4193</v>
      </c>
      <c r="AY1141" s="244" t="str">
        <f t="shared" si="227"/>
        <v/>
      </c>
    </row>
    <row r="1142" spans="1:51">
      <c r="A1142" s="198">
        <v>1137</v>
      </c>
      <c r="B1142" s="211"/>
      <c r="C1142" s="4" t="str">
        <f t="shared" si="224"/>
        <v>名称：&lt;br&gt;住所：&lt;br&gt;施設分類：&lt;br&gt;TEL：&lt;br&gt;：&lt;br&gt;：&lt;br&gt;：&lt;br&gt;</v>
      </c>
      <c r="D1142" s="211"/>
      <c r="E1142" s="202"/>
      <c r="F1142" s="202"/>
      <c r="G1142" s="202"/>
      <c r="H1142" s="202"/>
      <c r="I1142" s="202"/>
      <c r="J1142" s="202"/>
      <c r="K1142" s="240"/>
      <c r="L1142" s="240"/>
      <c r="M1142" s="240"/>
      <c r="N1142" s="240"/>
      <c r="O1142" s="4"/>
      <c r="P1142" s="246">
        <v>1</v>
      </c>
      <c r="Q1142" s="246"/>
      <c r="R1142" s="246" t="str">
        <f t="shared" si="221"/>
        <v>FFFFFFFF</v>
      </c>
      <c r="S1142" s="202">
        <v>100</v>
      </c>
      <c r="T1142" s="202">
        <v>100</v>
      </c>
      <c r="U1142" s="202">
        <v>100</v>
      </c>
      <c r="V1142" s="202">
        <v>100</v>
      </c>
      <c r="X1142" s="242"/>
      <c r="Z1142" s="239">
        <f t="shared" si="225"/>
        <v>1</v>
      </c>
      <c r="AA1142" s="253" t="s">
        <v>4179</v>
      </c>
      <c r="AB1142" s="265">
        <f t="shared" si="228"/>
        <v>0</v>
      </c>
      <c r="AC1142" s="254" t="s">
        <v>4194</v>
      </c>
      <c r="AD1142" s="254" t="s">
        <v>4181</v>
      </c>
      <c r="AE1142" s="254">
        <f t="shared" si="229"/>
        <v>0</v>
      </c>
      <c r="AF1142" s="254" t="s">
        <v>4182</v>
      </c>
      <c r="AG1142" s="254" t="s">
        <v>4183</v>
      </c>
      <c r="AH1142" s="74" t="str">
        <f t="shared" si="230"/>
        <v>名称：&lt;br&gt;住所：&lt;br&gt;施設分類：&lt;br&gt;TEL：&lt;br&gt;：&lt;br&gt;：&lt;br&gt;：&lt;br&gt;</v>
      </c>
      <c r="AI1142" s="255" t="s">
        <v>4184</v>
      </c>
      <c r="AJ1142" s="253" t="str">
        <f t="shared" si="222"/>
        <v>FFFFFFFF</v>
      </c>
      <c r="AK1142" s="253" t="s">
        <v>4185</v>
      </c>
      <c r="AL1142" s="265">
        <f t="shared" si="223"/>
        <v>1</v>
      </c>
      <c r="AM1142" s="253" t="s">
        <v>4186</v>
      </c>
      <c r="AN1142" s="253" t="s">
        <v>4187</v>
      </c>
      <c r="AO1142" s="254">
        <f t="shared" si="226"/>
        <v>0</v>
      </c>
      <c r="AP1142" s="253" t="s">
        <v>4188</v>
      </c>
      <c r="AQ1142" s="74">
        <f t="shared" si="231"/>
        <v>0</v>
      </c>
      <c r="AR1142" s="254" t="s">
        <v>4189</v>
      </c>
      <c r="AS1142" s="254" t="s">
        <v>4190</v>
      </c>
      <c r="AT1142" s="265">
        <f t="shared" si="232"/>
        <v>0</v>
      </c>
      <c r="AU1142" s="254" t="s">
        <v>4191</v>
      </c>
      <c r="AV1142" s="265">
        <f t="shared" si="233"/>
        <v>0</v>
      </c>
      <c r="AW1142" s="254" t="s">
        <v>4192</v>
      </c>
      <c r="AX1142" s="254" t="s">
        <v>4193</v>
      </c>
      <c r="AY1142" s="244" t="str">
        <f t="shared" si="227"/>
        <v/>
      </c>
    </row>
    <row r="1143" spans="1:51">
      <c r="A1143" s="198">
        <v>1138</v>
      </c>
      <c r="B1143" s="211"/>
      <c r="C1143" s="4" t="str">
        <f t="shared" si="224"/>
        <v>名称：&lt;br&gt;住所：&lt;br&gt;施設分類：&lt;br&gt;TEL：&lt;br&gt;：&lt;br&gt;：&lt;br&gt;：&lt;br&gt;</v>
      </c>
      <c r="D1143" s="211"/>
      <c r="E1143" s="245"/>
      <c r="F1143" s="202"/>
      <c r="G1143" s="202"/>
      <c r="H1143" s="202"/>
      <c r="I1143" s="245"/>
      <c r="J1143" s="245"/>
      <c r="K1143" s="240"/>
      <c r="L1143" s="240"/>
      <c r="M1143" s="240"/>
      <c r="N1143" s="240"/>
      <c r="O1143" s="4"/>
      <c r="P1143" s="246">
        <v>1</v>
      </c>
      <c r="Q1143" s="246"/>
      <c r="R1143" s="246" t="str">
        <f t="shared" si="221"/>
        <v>FFFFFFFF</v>
      </c>
      <c r="S1143" s="202">
        <v>100</v>
      </c>
      <c r="T1143" s="202">
        <v>100</v>
      </c>
      <c r="U1143" s="202">
        <v>100</v>
      </c>
      <c r="V1143" s="202">
        <v>100</v>
      </c>
      <c r="X1143" s="242"/>
      <c r="Z1143" s="239">
        <f t="shared" si="225"/>
        <v>1</v>
      </c>
      <c r="AA1143" s="253" t="s">
        <v>4179</v>
      </c>
      <c r="AB1143" s="265">
        <f t="shared" si="228"/>
        <v>0</v>
      </c>
      <c r="AC1143" s="254" t="s">
        <v>4194</v>
      </c>
      <c r="AD1143" s="254" t="s">
        <v>4181</v>
      </c>
      <c r="AE1143" s="254">
        <f t="shared" si="229"/>
        <v>0</v>
      </c>
      <c r="AF1143" s="254" t="s">
        <v>4182</v>
      </c>
      <c r="AG1143" s="254" t="s">
        <v>4183</v>
      </c>
      <c r="AH1143" s="74" t="str">
        <f t="shared" si="230"/>
        <v>名称：&lt;br&gt;住所：&lt;br&gt;施設分類：&lt;br&gt;TEL：&lt;br&gt;：&lt;br&gt;：&lt;br&gt;：&lt;br&gt;</v>
      </c>
      <c r="AI1143" s="255" t="s">
        <v>4184</v>
      </c>
      <c r="AJ1143" s="253" t="str">
        <f t="shared" si="222"/>
        <v>FFFFFFFF</v>
      </c>
      <c r="AK1143" s="253" t="s">
        <v>4185</v>
      </c>
      <c r="AL1143" s="265">
        <f t="shared" si="223"/>
        <v>1</v>
      </c>
      <c r="AM1143" s="253" t="s">
        <v>4186</v>
      </c>
      <c r="AN1143" s="253" t="s">
        <v>4187</v>
      </c>
      <c r="AO1143" s="254">
        <f t="shared" si="226"/>
        <v>0</v>
      </c>
      <c r="AP1143" s="253" t="s">
        <v>4188</v>
      </c>
      <c r="AQ1143" s="74">
        <f t="shared" si="231"/>
        <v>0</v>
      </c>
      <c r="AR1143" s="254" t="s">
        <v>4189</v>
      </c>
      <c r="AS1143" s="254" t="s">
        <v>4190</v>
      </c>
      <c r="AT1143" s="265">
        <f t="shared" si="232"/>
        <v>0</v>
      </c>
      <c r="AU1143" s="254" t="s">
        <v>4191</v>
      </c>
      <c r="AV1143" s="265">
        <f t="shared" si="233"/>
        <v>0</v>
      </c>
      <c r="AW1143" s="254" t="s">
        <v>4192</v>
      </c>
      <c r="AX1143" s="254" t="s">
        <v>4193</v>
      </c>
      <c r="AY1143" s="244" t="str">
        <f t="shared" si="227"/>
        <v/>
      </c>
    </row>
    <row r="1144" spans="1:51">
      <c r="A1144" s="198">
        <v>1139</v>
      </c>
      <c r="B1144" s="211"/>
      <c r="C1144" s="4" t="str">
        <f t="shared" si="224"/>
        <v>名称：&lt;br&gt;住所：&lt;br&gt;施設分類：&lt;br&gt;TEL：&lt;br&gt;：&lt;br&gt;：&lt;br&gt;：&lt;br&gt;</v>
      </c>
      <c r="D1144" s="211"/>
      <c r="E1144" s="245"/>
      <c r="F1144" s="202"/>
      <c r="G1144" s="202"/>
      <c r="H1144" s="202"/>
      <c r="I1144" s="245"/>
      <c r="J1144" s="245"/>
      <c r="K1144" s="240"/>
      <c r="L1144" s="240"/>
      <c r="M1144" s="240"/>
      <c r="N1144" s="240"/>
      <c r="O1144" s="4"/>
      <c r="P1144" s="246">
        <v>1</v>
      </c>
      <c r="Q1144" s="246"/>
      <c r="R1144" s="246" t="str">
        <f t="shared" si="221"/>
        <v>FFFFFFFF</v>
      </c>
      <c r="S1144" s="202">
        <v>100</v>
      </c>
      <c r="T1144" s="202">
        <v>100</v>
      </c>
      <c r="U1144" s="202">
        <v>100</v>
      </c>
      <c r="V1144" s="202">
        <v>100</v>
      </c>
      <c r="X1144" s="242"/>
      <c r="Z1144" s="239">
        <f t="shared" si="225"/>
        <v>1</v>
      </c>
      <c r="AA1144" s="253" t="s">
        <v>4179</v>
      </c>
      <c r="AB1144" s="265">
        <f t="shared" si="228"/>
        <v>0</v>
      </c>
      <c r="AC1144" s="254" t="s">
        <v>4194</v>
      </c>
      <c r="AD1144" s="254" t="s">
        <v>4181</v>
      </c>
      <c r="AE1144" s="254">
        <f t="shared" si="229"/>
        <v>0</v>
      </c>
      <c r="AF1144" s="254" t="s">
        <v>4182</v>
      </c>
      <c r="AG1144" s="254" t="s">
        <v>4183</v>
      </c>
      <c r="AH1144" s="74" t="str">
        <f t="shared" si="230"/>
        <v>名称：&lt;br&gt;住所：&lt;br&gt;施設分類：&lt;br&gt;TEL：&lt;br&gt;：&lt;br&gt;：&lt;br&gt;：&lt;br&gt;</v>
      </c>
      <c r="AI1144" s="255" t="s">
        <v>4184</v>
      </c>
      <c r="AJ1144" s="253" t="str">
        <f t="shared" si="222"/>
        <v>FFFFFFFF</v>
      </c>
      <c r="AK1144" s="253" t="s">
        <v>4185</v>
      </c>
      <c r="AL1144" s="265">
        <f t="shared" si="223"/>
        <v>1</v>
      </c>
      <c r="AM1144" s="253" t="s">
        <v>4186</v>
      </c>
      <c r="AN1144" s="253" t="s">
        <v>4187</v>
      </c>
      <c r="AO1144" s="254">
        <f t="shared" si="226"/>
        <v>0</v>
      </c>
      <c r="AP1144" s="253" t="s">
        <v>4188</v>
      </c>
      <c r="AQ1144" s="74">
        <f t="shared" si="231"/>
        <v>0</v>
      </c>
      <c r="AR1144" s="254" t="s">
        <v>4189</v>
      </c>
      <c r="AS1144" s="254" t="s">
        <v>4190</v>
      </c>
      <c r="AT1144" s="265">
        <f t="shared" si="232"/>
        <v>0</v>
      </c>
      <c r="AU1144" s="254" t="s">
        <v>4191</v>
      </c>
      <c r="AV1144" s="265">
        <f t="shared" si="233"/>
        <v>0</v>
      </c>
      <c r="AW1144" s="254" t="s">
        <v>4192</v>
      </c>
      <c r="AX1144" s="254" t="s">
        <v>4193</v>
      </c>
      <c r="AY1144" s="244" t="str">
        <f t="shared" si="227"/>
        <v/>
      </c>
    </row>
    <row r="1145" spans="1:51">
      <c r="A1145" s="198">
        <v>1140</v>
      </c>
      <c r="B1145" s="211"/>
      <c r="C1145" s="4" t="str">
        <f t="shared" si="224"/>
        <v>名称：&lt;br&gt;住所：&lt;br&gt;施設分類：&lt;br&gt;TEL：&lt;br&gt;：&lt;br&gt;：&lt;br&gt;：&lt;br&gt;</v>
      </c>
      <c r="D1145" s="211"/>
      <c r="E1145" s="202"/>
      <c r="F1145" s="202"/>
      <c r="G1145" s="202"/>
      <c r="H1145" s="202"/>
      <c r="I1145" s="202"/>
      <c r="J1145" s="202"/>
      <c r="K1145" s="240"/>
      <c r="L1145" s="240"/>
      <c r="M1145" s="240"/>
      <c r="N1145" s="240"/>
      <c r="O1145" s="4"/>
      <c r="P1145" s="246">
        <v>1</v>
      </c>
      <c r="Q1145" s="246"/>
      <c r="R1145" s="246" t="str">
        <f t="shared" si="221"/>
        <v>FFFFFFFF</v>
      </c>
      <c r="S1145" s="202">
        <v>100</v>
      </c>
      <c r="T1145" s="202">
        <v>100</v>
      </c>
      <c r="U1145" s="202">
        <v>100</v>
      </c>
      <c r="V1145" s="202">
        <v>100</v>
      </c>
      <c r="X1145" s="242"/>
      <c r="Z1145" s="239">
        <f t="shared" si="225"/>
        <v>1</v>
      </c>
      <c r="AA1145" s="253" t="s">
        <v>4179</v>
      </c>
      <c r="AB1145" s="265">
        <f t="shared" si="228"/>
        <v>0</v>
      </c>
      <c r="AC1145" s="254" t="s">
        <v>4194</v>
      </c>
      <c r="AD1145" s="254" t="s">
        <v>4181</v>
      </c>
      <c r="AE1145" s="254">
        <f t="shared" si="229"/>
        <v>0</v>
      </c>
      <c r="AF1145" s="254" t="s">
        <v>4182</v>
      </c>
      <c r="AG1145" s="254" t="s">
        <v>4183</v>
      </c>
      <c r="AH1145" s="74" t="str">
        <f t="shared" si="230"/>
        <v>名称：&lt;br&gt;住所：&lt;br&gt;施設分類：&lt;br&gt;TEL：&lt;br&gt;：&lt;br&gt;：&lt;br&gt;：&lt;br&gt;</v>
      </c>
      <c r="AI1145" s="255" t="s">
        <v>4184</v>
      </c>
      <c r="AJ1145" s="253" t="str">
        <f t="shared" si="222"/>
        <v>FFFFFFFF</v>
      </c>
      <c r="AK1145" s="253" t="s">
        <v>4185</v>
      </c>
      <c r="AL1145" s="265">
        <f t="shared" si="223"/>
        <v>1</v>
      </c>
      <c r="AM1145" s="253" t="s">
        <v>4186</v>
      </c>
      <c r="AN1145" s="253" t="s">
        <v>4187</v>
      </c>
      <c r="AO1145" s="254">
        <f t="shared" si="226"/>
        <v>0</v>
      </c>
      <c r="AP1145" s="253" t="s">
        <v>4188</v>
      </c>
      <c r="AQ1145" s="74">
        <f t="shared" si="231"/>
        <v>0</v>
      </c>
      <c r="AR1145" s="254" t="s">
        <v>4189</v>
      </c>
      <c r="AS1145" s="254" t="s">
        <v>4190</v>
      </c>
      <c r="AT1145" s="265">
        <f t="shared" si="232"/>
        <v>0</v>
      </c>
      <c r="AU1145" s="254" t="s">
        <v>4191</v>
      </c>
      <c r="AV1145" s="265">
        <f t="shared" si="233"/>
        <v>0</v>
      </c>
      <c r="AW1145" s="254" t="s">
        <v>4192</v>
      </c>
      <c r="AX1145" s="254" t="s">
        <v>4193</v>
      </c>
      <c r="AY1145" s="244" t="str">
        <f t="shared" si="227"/>
        <v/>
      </c>
    </row>
    <row r="1146" spans="1:51">
      <c r="A1146" s="198">
        <v>1141</v>
      </c>
      <c r="B1146" s="211"/>
      <c r="C1146" s="4" t="str">
        <f t="shared" si="224"/>
        <v>名称：&lt;br&gt;住所：&lt;br&gt;施設分類：&lt;br&gt;TEL：&lt;br&gt;：&lt;br&gt;：&lt;br&gt;：&lt;br&gt;</v>
      </c>
      <c r="D1146" s="211"/>
      <c r="E1146" s="202"/>
      <c r="F1146" s="202"/>
      <c r="G1146" s="202"/>
      <c r="H1146" s="202"/>
      <c r="I1146" s="202"/>
      <c r="J1146" s="202"/>
      <c r="K1146" s="240"/>
      <c r="L1146" s="240"/>
      <c r="M1146" s="240"/>
      <c r="N1146" s="240"/>
      <c r="O1146" s="4"/>
      <c r="P1146" s="246">
        <v>1</v>
      </c>
      <c r="Q1146" s="246"/>
      <c r="R1146" s="246" t="str">
        <f t="shared" si="221"/>
        <v>FFFFFFFF</v>
      </c>
      <c r="S1146" s="202">
        <v>100</v>
      </c>
      <c r="T1146" s="202">
        <v>100</v>
      </c>
      <c r="U1146" s="202">
        <v>100</v>
      </c>
      <c r="V1146" s="202">
        <v>100</v>
      </c>
      <c r="X1146" s="242"/>
      <c r="Z1146" s="239">
        <f t="shared" si="225"/>
        <v>1</v>
      </c>
      <c r="AA1146" s="253" t="s">
        <v>4179</v>
      </c>
      <c r="AB1146" s="265">
        <f t="shared" si="228"/>
        <v>0</v>
      </c>
      <c r="AC1146" s="254" t="s">
        <v>4194</v>
      </c>
      <c r="AD1146" s="254" t="s">
        <v>4181</v>
      </c>
      <c r="AE1146" s="254">
        <f t="shared" si="229"/>
        <v>0</v>
      </c>
      <c r="AF1146" s="254" t="s">
        <v>4182</v>
      </c>
      <c r="AG1146" s="254" t="s">
        <v>4183</v>
      </c>
      <c r="AH1146" s="74" t="str">
        <f t="shared" si="230"/>
        <v>名称：&lt;br&gt;住所：&lt;br&gt;施設分類：&lt;br&gt;TEL：&lt;br&gt;：&lt;br&gt;：&lt;br&gt;：&lt;br&gt;</v>
      </c>
      <c r="AI1146" s="255" t="s">
        <v>4184</v>
      </c>
      <c r="AJ1146" s="253" t="str">
        <f t="shared" si="222"/>
        <v>FFFFFFFF</v>
      </c>
      <c r="AK1146" s="253" t="s">
        <v>4185</v>
      </c>
      <c r="AL1146" s="265">
        <f t="shared" si="223"/>
        <v>1</v>
      </c>
      <c r="AM1146" s="253" t="s">
        <v>4186</v>
      </c>
      <c r="AN1146" s="253" t="s">
        <v>4187</v>
      </c>
      <c r="AO1146" s="254">
        <f t="shared" si="226"/>
        <v>0</v>
      </c>
      <c r="AP1146" s="253" t="s">
        <v>4188</v>
      </c>
      <c r="AQ1146" s="74">
        <f t="shared" si="231"/>
        <v>0</v>
      </c>
      <c r="AR1146" s="254" t="s">
        <v>4189</v>
      </c>
      <c r="AS1146" s="254" t="s">
        <v>4190</v>
      </c>
      <c r="AT1146" s="265">
        <f t="shared" si="232"/>
        <v>0</v>
      </c>
      <c r="AU1146" s="254" t="s">
        <v>4191</v>
      </c>
      <c r="AV1146" s="265">
        <f t="shared" si="233"/>
        <v>0</v>
      </c>
      <c r="AW1146" s="254" t="s">
        <v>4192</v>
      </c>
      <c r="AX1146" s="254" t="s">
        <v>4193</v>
      </c>
      <c r="AY1146" s="244" t="str">
        <f t="shared" si="227"/>
        <v/>
      </c>
    </row>
    <row r="1147" spans="1:51">
      <c r="A1147" s="198">
        <v>1142</v>
      </c>
      <c r="B1147" s="211"/>
      <c r="C1147" s="4" t="str">
        <f t="shared" si="224"/>
        <v>名称：&lt;br&gt;住所：&lt;br&gt;施設分類：&lt;br&gt;TEL：&lt;br&gt;：&lt;br&gt;：&lt;br&gt;：&lt;br&gt;</v>
      </c>
      <c r="D1147" s="211"/>
      <c r="E1147" s="202"/>
      <c r="F1147" s="202"/>
      <c r="G1147" s="202"/>
      <c r="H1147" s="202"/>
      <c r="I1147" s="202"/>
      <c r="J1147" s="202"/>
      <c r="K1147" s="240"/>
      <c r="L1147" s="240"/>
      <c r="M1147" s="240"/>
      <c r="N1147" s="240"/>
      <c r="O1147" s="4"/>
      <c r="P1147" s="246">
        <v>1</v>
      </c>
      <c r="Q1147" s="246"/>
      <c r="R1147" s="246" t="str">
        <f t="shared" si="221"/>
        <v>FFFFFFFF</v>
      </c>
      <c r="S1147" s="202">
        <v>100</v>
      </c>
      <c r="T1147" s="202">
        <v>100</v>
      </c>
      <c r="U1147" s="202">
        <v>100</v>
      </c>
      <c r="V1147" s="202">
        <v>100</v>
      </c>
      <c r="X1147" s="242"/>
      <c r="Z1147" s="239">
        <f t="shared" si="225"/>
        <v>1</v>
      </c>
      <c r="AA1147" s="253" t="s">
        <v>4179</v>
      </c>
      <c r="AB1147" s="265">
        <f t="shared" si="228"/>
        <v>0</v>
      </c>
      <c r="AC1147" s="254" t="s">
        <v>4194</v>
      </c>
      <c r="AD1147" s="254" t="s">
        <v>4181</v>
      </c>
      <c r="AE1147" s="254">
        <f t="shared" si="229"/>
        <v>0</v>
      </c>
      <c r="AF1147" s="254" t="s">
        <v>4182</v>
      </c>
      <c r="AG1147" s="254" t="s">
        <v>4183</v>
      </c>
      <c r="AH1147" s="74" t="str">
        <f t="shared" si="230"/>
        <v>名称：&lt;br&gt;住所：&lt;br&gt;施設分類：&lt;br&gt;TEL：&lt;br&gt;：&lt;br&gt;：&lt;br&gt;：&lt;br&gt;</v>
      </c>
      <c r="AI1147" s="255" t="s">
        <v>4184</v>
      </c>
      <c r="AJ1147" s="253" t="str">
        <f t="shared" si="222"/>
        <v>FFFFFFFF</v>
      </c>
      <c r="AK1147" s="253" t="s">
        <v>4185</v>
      </c>
      <c r="AL1147" s="265">
        <f t="shared" si="223"/>
        <v>1</v>
      </c>
      <c r="AM1147" s="253" t="s">
        <v>4186</v>
      </c>
      <c r="AN1147" s="253" t="s">
        <v>4187</v>
      </c>
      <c r="AO1147" s="254">
        <f t="shared" si="226"/>
        <v>0</v>
      </c>
      <c r="AP1147" s="253" t="s">
        <v>4188</v>
      </c>
      <c r="AQ1147" s="74">
        <f t="shared" si="231"/>
        <v>0</v>
      </c>
      <c r="AR1147" s="254" t="s">
        <v>4189</v>
      </c>
      <c r="AS1147" s="254" t="s">
        <v>4190</v>
      </c>
      <c r="AT1147" s="265">
        <f t="shared" si="232"/>
        <v>0</v>
      </c>
      <c r="AU1147" s="254" t="s">
        <v>4191</v>
      </c>
      <c r="AV1147" s="265">
        <f t="shared" si="233"/>
        <v>0</v>
      </c>
      <c r="AW1147" s="254" t="s">
        <v>4192</v>
      </c>
      <c r="AX1147" s="254" t="s">
        <v>4193</v>
      </c>
      <c r="AY1147" s="244" t="str">
        <f t="shared" si="227"/>
        <v/>
      </c>
    </row>
    <row r="1148" spans="1:51">
      <c r="A1148" s="198">
        <v>1143</v>
      </c>
      <c r="B1148" s="211"/>
      <c r="C1148" s="4" t="str">
        <f t="shared" si="224"/>
        <v>名称：&lt;br&gt;住所：&lt;br&gt;施設分類：&lt;br&gt;TEL：&lt;br&gt;：&lt;br&gt;：&lt;br&gt;：&lt;br&gt;</v>
      </c>
      <c r="D1148" s="211"/>
      <c r="E1148" s="202"/>
      <c r="F1148" s="202"/>
      <c r="G1148" s="202"/>
      <c r="H1148" s="202"/>
      <c r="I1148" s="202"/>
      <c r="J1148" s="202"/>
      <c r="K1148" s="240"/>
      <c r="L1148" s="240"/>
      <c r="M1148" s="240"/>
      <c r="N1148" s="240"/>
      <c r="O1148" s="4"/>
      <c r="P1148" s="246">
        <v>1</v>
      </c>
      <c r="Q1148" s="246"/>
      <c r="R1148" s="246" t="str">
        <f t="shared" si="221"/>
        <v>FFFFFFFF</v>
      </c>
      <c r="S1148" s="202">
        <v>100</v>
      </c>
      <c r="T1148" s="202">
        <v>100</v>
      </c>
      <c r="U1148" s="202">
        <v>100</v>
      </c>
      <c r="V1148" s="202">
        <v>100</v>
      </c>
      <c r="X1148" s="242"/>
      <c r="Z1148" s="239">
        <f t="shared" si="225"/>
        <v>1</v>
      </c>
      <c r="AA1148" s="253" t="s">
        <v>4179</v>
      </c>
      <c r="AB1148" s="265">
        <f t="shared" si="228"/>
        <v>0</v>
      </c>
      <c r="AC1148" s="254" t="s">
        <v>4194</v>
      </c>
      <c r="AD1148" s="254" t="s">
        <v>4181</v>
      </c>
      <c r="AE1148" s="254">
        <f t="shared" si="229"/>
        <v>0</v>
      </c>
      <c r="AF1148" s="254" t="s">
        <v>4182</v>
      </c>
      <c r="AG1148" s="254" t="s">
        <v>4183</v>
      </c>
      <c r="AH1148" s="74" t="str">
        <f t="shared" si="230"/>
        <v>名称：&lt;br&gt;住所：&lt;br&gt;施設分類：&lt;br&gt;TEL：&lt;br&gt;：&lt;br&gt;：&lt;br&gt;：&lt;br&gt;</v>
      </c>
      <c r="AI1148" s="255" t="s">
        <v>4184</v>
      </c>
      <c r="AJ1148" s="253" t="str">
        <f t="shared" si="222"/>
        <v>FFFFFFFF</v>
      </c>
      <c r="AK1148" s="253" t="s">
        <v>4185</v>
      </c>
      <c r="AL1148" s="265">
        <f t="shared" si="223"/>
        <v>1</v>
      </c>
      <c r="AM1148" s="253" t="s">
        <v>4186</v>
      </c>
      <c r="AN1148" s="253" t="s">
        <v>4187</v>
      </c>
      <c r="AO1148" s="254">
        <f t="shared" si="226"/>
        <v>0</v>
      </c>
      <c r="AP1148" s="253" t="s">
        <v>4188</v>
      </c>
      <c r="AQ1148" s="74">
        <f t="shared" si="231"/>
        <v>0</v>
      </c>
      <c r="AR1148" s="254" t="s">
        <v>4189</v>
      </c>
      <c r="AS1148" s="254" t="s">
        <v>4190</v>
      </c>
      <c r="AT1148" s="265">
        <f t="shared" si="232"/>
        <v>0</v>
      </c>
      <c r="AU1148" s="254" t="s">
        <v>4191</v>
      </c>
      <c r="AV1148" s="265">
        <f t="shared" si="233"/>
        <v>0</v>
      </c>
      <c r="AW1148" s="254" t="s">
        <v>4192</v>
      </c>
      <c r="AX1148" s="254" t="s">
        <v>4193</v>
      </c>
      <c r="AY1148" s="244" t="str">
        <f t="shared" si="227"/>
        <v/>
      </c>
    </row>
    <row r="1149" spans="1:51">
      <c r="A1149" s="198">
        <v>1144</v>
      </c>
      <c r="B1149" s="211"/>
      <c r="C1149" s="4" t="str">
        <f t="shared" si="224"/>
        <v>名称：&lt;br&gt;住所：&lt;br&gt;施設分類：&lt;br&gt;TEL：&lt;br&gt;：&lt;br&gt;：&lt;br&gt;：&lt;br&gt;</v>
      </c>
      <c r="D1149" s="211"/>
      <c r="E1149" s="202"/>
      <c r="F1149" s="202"/>
      <c r="G1149" s="202"/>
      <c r="H1149" s="202"/>
      <c r="I1149" s="202"/>
      <c r="J1149" s="202"/>
      <c r="K1149" s="240"/>
      <c r="L1149" s="240"/>
      <c r="M1149" s="240"/>
      <c r="N1149" s="240"/>
      <c r="O1149" s="4"/>
      <c r="P1149" s="246">
        <v>1</v>
      </c>
      <c r="Q1149" s="246"/>
      <c r="R1149" s="246" t="str">
        <f t="shared" si="221"/>
        <v>FFFFFFFF</v>
      </c>
      <c r="S1149" s="202">
        <v>100</v>
      </c>
      <c r="T1149" s="202">
        <v>100</v>
      </c>
      <c r="U1149" s="202">
        <v>100</v>
      </c>
      <c r="V1149" s="202">
        <v>100</v>
      </c>
      <c r="X1149" s="242"/>
      <c r="Z1149" s="239">
        <f t="shared" si="225"/>
        <v>1</v>
      </c>
      <c r="AA1149" s="253" t="s">
        <v>4179</v>
      </c>
      <c r="AB1149" s="265">
        <f t="shared" si="228"/>
        <v>0</v>
      </c>
      <c r="AC1149" s="254" t="s">
        <v>4194</v>
      </c>
      <c r="AD1149" s="254" t="s">
        <v>4181</v>
      </c>
      <c r="AE1149" s="254">
        <f t="shared" si="229"/>
        <v>0</v>
      </c>
      <c r="AF1149" s="254" t="s">
        <v>4182</v>
      </c>
      <c r="AG1149" s="254" t="s">
        <v>4183</v>
      </c>
      <c r="AH1149" s="74" t="str">
        <f t="shared" si="230"/>
        <v>名称：&lt;br&gt;住所：&lt;br&gt;施設分類：&lt;br&gt;TEL：&lt;br&gt;：&lt;br&gt;：&lt;br&gt;：&lt;br&gt;</v>
      </c>
      <c r="AI1149" s="255" t="s">
        <v>4184</v>
      </c>
      <c r="AJ1149" s="253" t="str">
        <f t="shared" si="222"/>
        <v>FFFFFFFF</v>
      </c>
      <c r="AK1149" s="253" t="s">
        <v>4185</v>
      </c>
      <c r="AL1149" s="265">
        <f t="shared" si="223"/>
        <v>1</v>
      </c>
      <c r="AM1149" s="253" t="s">
        <v>4186</v>
      </c>
      <c r="AN1149" s="253" t="s">
        <v>4187</v>
      </c>
      <c r="AO1149" s="254">
        <f t="shared" si="226"/>
        <v>0</v>
      </c>
      <c r="AP1149" s="253" t="s">
        <v>4188</v>
      </c>
      <c r="AQ1149" s="74">
        <f t="shared" si="231"/>
        <v>0</v>
      </c>
      <c r="AR1149" s="254" t="s">
        <v>4189</v>
      </c>
      <c r="AS1149" s="254" t="s">
        <v>4190</v>
      </c>
      <c r="AT1149" s="265">
        <f t="shared" si="232"/>
        <v>0</v>
      </c>
      <c r="AU1149" s="254" t="s">
        <v>4191</v>
      </c>
      <c r="AV1149" s="265">
        <f t="shared" si="233"/>
        <v>0</v>
      </c>
      <c r="AW1149" s="254" t="s">
        <v>4192</v>
      </c>
      <c r="AX1149" s="254" t="s">
        <v>4193</v>
      </c>
      <c r="AY1149" s="244" t="str">
        <f t="shared" si="227"/>
        <v/>
      </c>
    </row>
    <row r="1150" spans="1:51">
      <c r="A1150" s="198">
        <v>1145</v>
      </c>
      <c r="B1150" s="211"/>
      <c r="C1150" s="4" t="str">
        <f t="shared" si="224"/>
        <v>名称：&lt;br&gt;住所：&lt;br&gt;施設分類：&lt;br&gt;TEL：&lt;br&gt;：&lt;br&gt;：&lt;br&gt;：&lt;br&gt;</v>
      </c>
      <c r="D1150" s="211"/>
      <c r="E1150" s="245"/>
      <c r="F1150" s="202"/>
      <c r="G1150" s="202"/>
      <c r="H1150" s="202"/>
      <c r="I1150" s="245"/>
      <c r="J1150" s="245"/>
      <c r="K1150" s="240"/>
      <c r="L1150" s="240"/>
      <c r="M1150" s="240"/>
      <c r="N1150" s="240"/>
      <c r="O1150" s="4"/>
      <c r="P1150" s="246">
        <v>1</v>
      </c>
      <c r="Q1150" s="246"/>
      <c r="R1150" s="246" t="str">
        <f t="shared" si="221"/>
        <v>FFFFFFFF</v>
      </c>
      <c r="S1150" s="202">
        <v>100</v>
      </c>
      <c r="T1150" s="202">
        <v>100</v>
      </c>
      <c r="U1150" s="202">
        <v>100</v>
      </c>
      <c r="V1150" s="202">
        <v>100</v>
      </c>
      <c r="X1150" s="242"/>
      <c r="Z1150" s="239">
        <f t="shared" si="225"/>
        <v>1</v>
      </c>
      <c r="AA1150" s="253" t="s">
        <v>4179</v>
      </c>
      <c r="AB1150" s="265">
        <f t="shared" si="228"/>
        <v>0</v>
      </c>
      <c r="AC1150" s="254" t="s">
        <v>4194</v>
      </c>
      <c r="AD1150" s="254" t="s">
        <v>4181</v>
      </c>
      <c r="AE1150" s="254">
        <f t="shared" si="229"/>
        <v>0</v>
      </c>
      <c r="AF1150" s="254" t="s">
        <v>4182</v>
      </c>
      <c r="AG1150" s="254" t="s">
        <v>4183</v>
      </c>
      <c r="AH1150" s="74" t="str">
        <f t="shared" si="230"/>
        <v>名称：&lt;br&gt;住所：&lt;br&gt;施設分類：&lt;br&gt;TEL：&lt;br&gt;：&lt;br&gt;：&lt;br&gt;：&lt;br&gt;</v>
      </c>
      <c r="AI1150" s="255" t="s">
        <v>4184</v>
      </c>
      <c r="AJ1150" s="253" t="str">
        <f t="shared" si="222"/>
        <v>FFFFFFFF</v>
      </c>
      <c r="AK1150" s="253" t="s">
        <v>4185</v>
      </c>
      <c r="AL1150" s="265">
        <f t="shared" si="223"/>
        <v>1</v>
      </c>
      <c r="AM1150" s="253" t="s">
        <v>4186</v>
      </c>
      <c r="AN1150" s="253" t="s">
        <v>4187</v>
      </c>
      <c r="AO1150" s="254">
        <f t="shared" si="226"/>
        <v>0</v>
      </c>
      <c r="AP1150" s="253" t="s">
        <v>4188</v>
      </c>
      <c r="AQ1150" s="74">
        <f t="shared" si="231"/>
        <v>0</v>
      </c>
      <c r="AR1150" s="254" t="s">
        <v>4189</v>
      </c>
      <c r="AS1150" s="254" t="s">
        <v>4190</v>
      </c>
      <c r="AT1150" s="265">
        <f t="shared" si="232"/>
        <v>0</v>
      </c>
      <c r="AU1150" s="254" t="s">
        <v>4191</v>
      </c>
      <c r="AV1150" s="265">
        <f t="shared" si="233"/>
        <v>0</v>
      </c>
      <c r="AW1150" s="254" t="s">
        <v>4192</v>
      </c>
      <c r="AX1150" s="254" t="s">
        <v>4193</v>
      </c>
      <c r="AY1150" s="244" t="str">
        <f t="shared" si="227"/>
        <v/>
      </c>
    </row>
    <row r="1151" spans="1:51">
      <c r="A1151" s="198">
        <v>1146</v>
      </c>
      <c r="B1151" s="211"/>
      <c r="C1151" s="4" t="str">
        <f t="shared" si="224"/>
        <v>名称：&lt;br&gt;住所：&lt;br&gt;施設分類：&lt;br&gt;TEL：&lt;br&gt;：&lt;br&gt;：&lt;br&gt;：&lt;br&gt;</v>
      </c>
      <c r="D1151" s="211"/>
      <c r="E1151" s="245"/>
      <c r="F1151" s="202"/>
      <c r="G1151" s="202"/>
      <c r="H1151" s="202"/>
      <c r="I1151" s="245"/>
      <c r="J1151" s="245"/>
      <c r="K1151" s="240"/>
      <c r="L1151" s="240"/>
      <c r="M1151" s="240"/>
      <c r="N1151" s="240"/>
      <c r="O1151" s="4"/>
      <c r="P1151" s="246">
        <v>1</v>
      </c>
      <c r="Q1151" s="246"/>
      <c r="R1151" s="246" t="str">
        <f t="shared" si="221"/>
        <v>FFFFFFFF</v>
      </c>
      <c r="S1151" s="202">
        <v>100</v>
      </c>
      <c r="T1151" s="202">
        <v>100</v>
      </c>
      <c r="U1151" s="202">
        <v>100</v>
      </c>
      <c r="V1151" s="202">
        <v>100</v>
      </c>
      <c r="X1151" s="242"/>
      <c r="Z1151" s="239">
        <f t="shared" si="225"/>
        <v>1</v>
      </c>
      <c r="AA1151" s="253" t="s">
        <v>4179</v>
      </c>
      <c r="AB1151" s="265">
        <f t="shared" si="228"/>
        <v>0</v>
      </c>
      <c r="AC1151" s="254" t="s">
        <v>4194</v>
      </c>
      <c r="AD1151" s="254" t="s">
        <v>4181</v>
      </c>
      <c r="AE1151" s="254">
        <f t="shared" si="229"/>
        <v>0</v>
      </c>
      <c r="AF1151" s="254" t="s">
        <v>4182</v>
      </c>
      <c r="AG1151" s="254" t="s">
        <v>4183</v>
      </c>
      <c r="AH1151" s="74" t="str">
        <f t="shared" si="230"/>
        <v>名称：&lt;br&gt;住所：&lt;br&gt;施設分類：&lt;br&gt;TEL：&lt;br&gt;：&lt;br&gt;：&lt;br&gt;：&lt;br&gt;</v>
      </c>
      <c r="AI1151" s="255" t="s">
        <v>4184</v>
      </c>
      <c r="AJ1151" s="253" t="str">
        <f t="shared" si="222"/>
        <v>FFFFFFFF</v>
      </c>
      <c r="AK1151" s="253" t="s">
        <v>4185</v>
      </c>
      <c r="AL1151" s="265">
        <f t="shared" si="223"/>
        <v>1</v>
      </c>
      <c r="AM1151" s="253" t="s">
        <v>4186</v>
      </c>
      <c r="AN1151" s="253" t="s">
        <v>4187</v>
      </c>
      <c r="AO1151" s="254">
        <f t="shared" si="226"/>
        <v>0</v>
      </c>
      <c r="AP1151" s="253" t="s">
        <v>4188</v>
      </c>
      <c r="AQ1151" s="74">
        <f t="shared" si="231"/>
        <v>0</v>
      </c>
      <c r="AR1151" s="254" t="s">
        <v>4189</v>
      </c>
      <c r="AS1151" s="254" t="s">
        <v>4190</v>
      </c>
      <c r="AT1151" s="265">
        <f t="shared" si="232"/>
        <v>0</v>
      </c>
      <c r="AU1151" s="254" t="s">
        <v>4191</v>
      </c>
      <c r="AV1151" s="265">
        <f t="shared" si="233"/>
        <v>0</v>
      </c>
      <c r="AW1151" s="254" t="s">
        <v>4192</v>
      </c>
      <c r="AX1151" s="254" t="s">
        <v>4193</v>
      </c>
      <c r="AY1151" s="244" t="str">
        <f t="shared" si="227"/>
        <v/>
      </c>
    </row>
    <row r="1152" spans="1:51">
      <c r="A1152" s="198">
        <v>1147</v>
      </c>
      <c r="B1152" s="211"/>
      <c r="C1152" s="4" t="str">
        <f t="shared" si="224"/>
        <v>名称：&lt;br&gt;住所：&lt;br&gt;施設分類：&lt;br&gt;TEL：&lt;br&gt;：&lt;br&gt;：&lt;br&gt;：&lt;br&gt;</v>
      </c>
      <c r="D1152" s="211"/>
      <c r="E1152" s="202"/>
      <c r="F1152" s="202"/>
      <c r="G1152" s="202"/>
      <c r="H1152" s="202"/>
      <c r="I1152" s="202"/>
      <c r="J1152" s="202"/>
      <c r="K1152" s="240"/>
      <c r="L1152" s="240"/>
      <c r="M1152" s="240"/>
      <c r="N1152" s="240"/>
      <c r="O1152" s="4"/>
      <c r="P1152" s="246">
        <v>1</v>
      </c>
      <c r="Q1152" s="246"/>
      <c r="R1152" s="246" t="str">
        <f t="shared" si="221"/>
        <v>FFFFFFFF</v>
      </c>
      <c r="S1152" s="202">
        <v>100</v>
      </c>
      <c r="T1152" s="202">
        <v>100</v>
      </c>
      <c r="U1152" s="202">
        <v>100</v>
      </c>
      <c r="V1152" s="202">
        <v>100</v>
      </c>
      <c r="X1152" s="242"/>
      <c r="Z1152" s="239">
        <f t="shared" si="225"/>
        <v>1</v>
      </c>
      <c r="AA1152" s="253" t="s">
        <v>4179</v>
      </c>
      <c r="AB1152" s="265">
        <f t="shared" si="228"/>
        <v>0</v>
      </c>
      <c r="AC1152" s="254" t="s">
        <v>4194</v>
      </c>
      <c r="AD1152" s="254" t="s">
        <v>4181</v>
      </c>
      <c r="AE1152" s="254">
        <f t="shared" si="229"/>
        <v>0</v>
      </c>
      <c r="AF1152" s="254" t="s">
        <v>4182</v>
      </c>
      <c r="AG1152" s="254" t="s">
        <v>4183</v>
      </c>
      <c r="AH1152" s="74" t="str">
        <f t="shared" si="230"/>
        <v>名称：&lt;br&gt;住所：&lt;br&gt;施設分類：&lt;br&gt;TEL：&lt;br&gt;：&lt;br&gt;：&lt;br&gt;：&lt;br&gt;</v>
      </c>
      <c r="AI1152" s="255" t="s">
        <v>4184</v>
      </c>
      <c r="AJ1152" s="253" t="str">
        <f t="shared" si="222"/>
        <v>FFFFFFFF</v>
      </c>
      <c r="AK1152" s="253" t="s">
        <v>4185</v>
      </c>
      <c r="AL1152" s="265">
        <f t="shared" si="223"/>
        <v>1</v>
      </c>
      <c r="AM1152" s="253" t="s">
        <v>4186</v>
      </c>
      <c r="AN1152" s="253" t="s">
        <v>4187</v>
      </c>
      <c r="AO1152" s="254">
        <f t="shared" si="226"/>
        <v>0</v>
      </c>
      <c r="AP1152" s="253" t="s">
        <v>4188</v>
      </c>
      <c r="AQ1152" s="74">
        <f t="shared" si="231"/>
        <v>0</v>
      </c>
      <c r="AR1152" s="254" t="s">
        <v>4189</v>
      </c>
      <c r="AS1152" s="254" t="s">
        <v>4190</v>
      </c>
      <c r="AT1152" s="265">
        <f t="shared" si="232"/>
        <v>0</v>
      </c>
      <c r="AU1152" s="254" t="s">
        <v>4191</v>
      </c>
      <c r="AV1152" s="265">
        <f t="shared" si="233"/>
        <v>0</v>
      </c>
      <c r="AW1152" s="254" t="s">
        <v>4192</v>
      </c>
      <c r="AX1152" s="254" t="s">
        <v>4193</v>
      </c>
      <c r="AY1152" s="244" t="str">
        <f t="shared" si="227"/>
        <v/>
      </c>
    </row>
    <row r="1153" spans="1:51">
      <c r="A1153" s="198">
        <v>1148</v>
      </c>
      <c r="B1153" s="211"/>
      <c r="C1153" s="4" t="str">
        <f t="shared" si="224"/>
        <v>名称：&lt;br&gt;住所：&lt;br&gt;施設分類：&lt;br&gt;TEL：&lt;br&gt;：&lt;br&gt;：&lt;br&gt;：&lt;br&gt;</v>
      </c>
      <c r="D1153" s="211"/>
      <c r="E1153" s="202"/>
      <c r="F1153" s="202"/>
      <c r="G1153" s="202"/>
      <c r="H1153" s="202"/>
      <c r="I1153" s="202"/>
      <c r="J1153" s="202"/>
      <c r="K1153" s="240"/>
      <c r="L1153" s="240"/>
      <c r="M1153" s="240"/>
      <c r="N1153" s="240"/>
      <c r="O1153" s="4"/>
      <c r="P1153" s="246">
        <v>1</v>
      </c>
      <c r="Q1153" s="246"/>
      <c r="R1153" s="246" t="str">
        <f t="shared" si="221"/>
        <v>FFFFFFFF</v>
      </c>
      <c r="S1153" s="202">
        <v>100</v>
      </c>
      <c r="T1153" s="202">
        <v>100</v>
      </c>
      <c r="U1153" s="202">
        <v>100</v>
      </c>
      <c r="V1153" s="202">
        <v>100</v>
      </c>
      <c r="X1153" s="242"/>
      <c r="Z1153" s="239">
        <f t="shared" si="225"/>
        <v>1</v>
      </c>
      <c r="AA1153" s="253" t="s">
        <v>4179</v>
      </c>
      <c r="AB1153" s="265">
        <f t="shared" si="228"/>
        <v>0</v>
      </c>
      <c r="AC1153" s="254" t="s">
        <v>4194</v>
      </c>
      <c r="AD1153" s="254" t="s">
        <v>4181</v>
      </c>
      <c r="AE1153" s="254">
        <f t="shared" si="229"/>
        <v>0</v>
      </c>
      <c r="AF1153" s="254" t="s">
        <v>4182</v>
      </c>
      <c r="AG1153" s="254" t="s">
        <v>4183</v>
      </c>
      <c r="AH1153" s="74" t="str">
        <f t="shared" si="230"/>
        <v>名称：&lt;br&gt;住所：&lt;br&gt;施設分類：&lt;br&gt;TEL：&lt;br&gt;：&lt;br&gt;：&lt;br&gt;：&lt;br&gt;</v>
      </c>
      <c r="AI1153" s="255" t="s">
        <v>4184</v>
      </c>
      <c r="AJ1153" s="253" t="str">
        <f t="shared" si="222"/>
        <v>FFFFFFFF</v>
      </c>
      <c r="AK1153" s="253" t="s">
        <v>4185</v>
      </c>
      <c r="AL1153" s="265">
        <f t="shared" si="223"/>
        <v>1</v>
      </c>
      <c r="AM1153" s="253" t="s">
        <v>4186</v>
      </c>
      <c r="AN1153" s="253" t="s">
        <v>4187</v>
      </c>
      <c r="AO1153" s="254">
        <f t="shared" si="226"/>
        <v>0</v>
      </c>
      <c r="AP1153" s="253" t="s">
        <v>4188</v>
      </c>
      <c r="AQ1153" s="74">
        <f t="shared" si="231"/>
        <v>0</v>
      </c>
      <c r="AR1153" s="254" t="s">
        <v>4189</v>
      </c>
      <c r="AS1153" s="254" t="s">
        <v>4190</v>
      </c>
      <c r="AT1153" s="265">
        <f t="shared" si="232"/>
        <v>0</v>
      </c>
      <c r="AU1153" s="254" t="s">
        <v>4191</v>
      </c>
      <c r="AV1153" s="265">
        <f t="shared" si="233"/>
        <v>0</v>
      </c>
      <c r="AW1153" s="254" t="s">
        <v>4192</v>
      </c>
      <c r="AX1153" s="254" t="s">
        <v>4193</v>
      </c>
      <c r="AY1153" s="244" t="str">
        <f t="shared" si="227"/>
        <v/>
      </c>
    </row>
    <row r="1154" spans="1:51">
      <c r="A1154" s="198">
        <v>1149</v>
      </c>
      <c r="B1154" s="211"/>
      <c r="C1154" s="4" t="str">
        <f t="shared" si="224"/>
        <v>名称：&lt;br&gt;住所：&lt;br&gt;施設分類：&lt;br&gt;TEL：&lt;br&gt;：&lt;br&gt;：&lt;br&gt;：&lt;br&gt;</v>
      </c>
      <c r="D1154" s="211"/>
      <c r="E1154" s="202"/>
      <c r="F1154" s="202"/>
      <c r="G1154" s="202"/>
      <c r="H1154" s="202"/>
      <c r="I1154" s="202"/>
      <c r="J1154" s="202"/>
      <c r="K1154" s="240"/>
      <c r="L1154" s="240"/>
      <c r="M1154" s="240"/>
      <c r="N1154" s="240"/>
      <c r="O1154" s="4"/>
      <c r="P1154" s="246">
        <v>1</v>
      </c>
      <c r="Q1154" s="246"/>
      <c r="R1154" s="246" t="str">
        <f t="shared" si="221"/>
        <v>FFFFFFFF</v>
      </c>
      <c r="S1154" s="202">
        <v>100</v>
      </c>
      <c r="T1154" s="202">
        <v>100</v>
      </c>
      <c r="U1154" s="202">
        <v>100</v>
      </c>
      <c r="V1154" s="202">
        <v>100</v>
      </c>
      <c r="X1154" s="242"/>
      <c r="Z1154" s="239">
        <f t="shared" si="225"/>
        <v>1</v>
      </c>
      <c r="AA1154" s="253" t="s">
        <v>4179</v>
      </c>
      <c r="AB1154" s="265">
        <f t="shared" si="228"/>
        <v>0</v>
      </c>
      <c r="AC1154" s="254" t="s">
        <v>4194</v>
      </c>
      <c r="AD1154" s="254" t="s">
        <v>4181</v>
      </c>
      <c r="AE1154" s="254">
        <f t="shared" si="229"/>
        <v>0</v>
      </c>
      <c r="AF1154" s="254" t="s">
        <v>4182</v>
      </c>
      <c r="AG1154" s="254" t="s">
        <v>4183</v>
      </c>
      <c r="AH1154" s="74" t="str">
        <f t="shared" si="230"/>
        <v>名称：&lt;br&gt;住所：&lt;br&gt;施設分類：&lt;br&gt;TEL：&lt;br&gt;：&lt;br&gt;：&lt;br&gt;：&lt;br&gt;</v>
      </c>
      <c r="AI1154" s="255" t="s">
        <v>4184</v>
      </c>
      <c r="AJ1154" s="253" t="str">
        <f t="shared" si="222"/>
        <v>FFFFFFFF</v>
      </c>
      <c r="AK1154" s="253" t="s">
        <v>4185</v>
      </c>
      <c r="AL1154" s="265">
        <f t="shared" si="223"/>
        <v>1</v>
      </c>
      <c r="AM1154" s="253" t="s">
        <v>4186</v>
      </c>
      <c r="AN1154" s="253" t="s">
        <v>4187</v>
      </c>
      <c r="AO1154" s="254">
        <f t="shared" si="226"/>
        <v>0</v>
      </c>
      <c r="AP1154" s="253" t="s">
        <v>4188</v>
      </c>
      <c r="AQ1154" s="74">
        <f t="shared" si="231"/>
        <v>0</v>
      </c>
      <c r="AR1154" s="254" t="s">
        <v>4189</v>
      </c>
      <c r="AS1154" s="254" t="s">
        <v>4190</v>
      </c>
      <c r="AT1154" s="265">
        <f t="shared" si="232"/>
        <v>0</v>
      </c>
      <c r="AU1154" s="254" t="s">
        <v>4191</v>
      </c>
      <c r="AV1154" s="265">
        <f t="shared" si="233"/>
        <v>0</v>
      </c>
      <c r="AW1154" s="254" t="s">
        <v>4192</v>
      </c>
      <c r="AX1154" s="254" t="s">
        <v>4193</v>
      </c>
      <c r="AY1154" s="244" t="str">
        <f t="shared" si="227"/>
        <v/>
      </c>
    </row>
    <row r="1155" spans="1:51">
      <c r="A1155" s="198">
        <v>1150</v>
      </c>
      <c r="B1155" s="211"/>
      <c r="C1155" s="4" t="str">
        <f t="shared" si="224"/>
        <v>名称：&lt;br&gt;住所：&lt;br&gt;施設分類：&lt;br&gt;TEL：&lt;br&gt;：&lt;br&gt;：&lt;br&gt;：&lt;br&gt;</v>
      </c>
      <c r="D1155" s="211"/>
      <c r="E1155" s="202"/>
      <c r="F1155" s="202"/>
      <c r="G1155" s="202"/>
      <c r="H1155" s="202"/>
      <c r="I1155" s="202"/>
      <c r="J1155" s="202"/>
      <c r="K1155" s="240"/>
      <c r="L1155" s="240"/>
      <c r="M1155" s="240"/>
      <c r="N1155" s="240"/>
      <c r="O1155" s="4"/>
      <c r="P1155" s="246">
        <v>1</v>
      </c>
      <c r="Q1155" s="246"/>
      <c r="R1155" s="246" t="str">
        <f t="shared" si="221"/>
        <v>FFFFFFFF</v>
      </c>
      <c r="S1155" s="202">
        <v>100</v>
      </c>
      <c r="T1155" s="202">
        <v>100</v>
      </c>
      <c r="U1155" s="202">
        <v>100</v>
      </c>
      <c r="V1155" s="202">
        <v>100</v>
      </c>
      <c r="X1155" s="242"/>
      <c r="Z1155" s="239">
        <f t="shared" si="225"/>
        <v>1</v>
      </c>
      <c r="AA1155" s="253" t="s">
        <v>4179</v>
      </c>
      <c r="AB1155" s="265">
        <f t="shared" si="228"/>
        <v>0</v>
      </c>
      <c r="AC1155" s="254" t="s">
        <v>4194</v>
      </c>
      <c r="AD1155" s="254" t="s">
        <v>4181</v>
      </c>
      <c r="AE1155" s="254">
        <f t="shared" si="229"/>
        <v>0</v>
      </c>
      <c r="AF1155" s="254" t="s">
        <v>4182</v>
      </c>
      <c r="AG1155" s="254" t="s">
        <v>4183</v>
      </c>
      <c r="AH1155" s="74" t="str">
        <f t="shared" si="230"/>
        <v>名称：&lt;br&gt;住所：&lt;br&gt;施設分類：&lt;br&gt;TEL：&lt;br&gt;：&lt;br&gt;：&lt;br&gt;：&lt;br&gt;</v>
      </c>
      <c r="AI1155" s="255" t="s">
        <v>4184</v>
      </c>
      <c r="AJ1155" s="253" t="str">
        <f t="shared" si="222"/>
        <v>FFFFFFFF</v>
      </c>
      <c r="AK1155" s="253" t="s">
        <v>4185</v>
      </c>
      <c r="AL1155" s="265">
        <f t="shared" si="223"/>
        <v>1</v>
      </c>
      <c r="AM1155" s="253" t="s">
        <v>4186</v>
      </c>
      <c r="AN1155" s="253" t="s">
        <v>4187</v>
      </c>
      <c r="AO1155" s="254">
        <f t="shared" si="226"/>
        <v>0</v>
      </c>
      <c r="AP1155" s="253" t="s">
        <v>4188</v>
      </c>
      <c r="AQ1155" s="74">
        <f t="shared" si="231"/>
        <v>0</v>
      </c>
      <c r="AR1155" s="254" t="s">
        <v>4189</v>
      </c>
      <c r="AS1155" s="254" t="s">
        <v>4190</v>
      </c>
      <c r="AT1155" s="265">
        <f t="shared" si="232"/>
        <v>0</v>
      </c>
      <c r="AU1155" s="254" t="s">
        <v>4191</v>
      </c>
      <c r="AV1155" s="265">
        <f t="shared" si="233"/>
        <v>0</v>
      </c>
      <c r="AW1155" s="254" t="s">
        <v>4192</v>
      </c>
      <c r="AX1155" s="254" t="s">
        <v>4193</v>
      </c>
      <c r="AY1155" s="244" t="str">
        <f t="shared" si="227"/>
        <v/>
      </c>
    </row>
    <row r="1156" spans="1:51">
      <c r="A1156" s="198">
        <v>1151</v>
      </c>
      <c r="B1156" s="211"/>
      <c r="C1156" s="4" t="str">
        <f t="shared" si="224"/>
        <v>名称：&lt;br&gt;住所：&lt;br&gt;施設分類：&lt;br&gt;TEL：&lt;br&gt;：&lt;br&gt;：&lt;br&gt;：&lt;br&gt;</v>
      </c>
      <c r="D1156" s="211"/>
      <c r="E1156" s="202"/>
      <c r="F1156" s="202"/>
      <c r="G1156" s="202"/>
      <c r="H1156" s="202"/>
      <c r="I1156" s="202"/>
      <c r="J1156" s="202"/>
      <c r="K1156" s="240"/>
      <c r="L1156" s="240"/>
      <c r="M1156" s="240"/>
      <c r="N1156" s="240"/>
      <c r="O1156" s="4"/>
      <c r="P1156" s="246">
        <v>1</v>
      </c>
      <c r="Q1156" s="246"/>
      <c r="R1156" s="246" t="str">
        <f t="shared" si="221"/>
        <v>FFFFFFFF</v>
      </c>
      <c r="S1156" s="202">
        <v>100</v>
      </c>
      <c r="T1156" s="202">
        <v>100</v>
      </c>
      <c r="U1156" s="202">
        <v>100</v>
      </c>
      <c r="V1156" s="202">
        <v>100</v>
      </c>
      <c r="X1156" s="242"/>
      <c r="Z1156" s="239">
        <f t="shared" si="225"/>
        <v>1</v>
      </c>
      <c r="AA1156" s="253" t="s">
        <v>4179</v>
      </c>
      <c r="AB1156" s="265">
        <f t="shared" si="228"/>
        <v>0</v>
      </c>
      <c r="AC1156" s="254" t="s">
        <v>4194</v>
      </c>
      <c r="AD1156" s="254" t="s">
        <v>4181</v>
      </c>
      <c r="AE1156" s="254">
        <f t="shared" si="229"/>
        <v>0</v>
      </c>
      <c r="AF1156" s="254" t="s">
        <v>4182</v>
      </c>
      <c r="AG1156" s="254" t="s">
        <v>4183</v>
      </c>
      <c r="AH1156" s="74" t="str">
        <f t="shared" si="230"/>
        <v>名称：&lt;br&gt;住所：&lt;br&gt;施設分類：&lt;br&gt;TEL：&lt;br&gt;：&lt;br&gt;：&lt;br&gt;：&lt;br&gt;</v>
      </c>
      <c r="AI1156" s="255" t="s">
        <v>4184</v>
      </c>
      <c r="AJ1156" s="253" t="str">
        <f t="shared" si="222"/>
        <v>FFFFFFFF</v>
      </c>
      <c r="AK1156" s="253" t="s">
        <v>4185</v>
      </c>
      <c r="AL1156" s="265">
        <f t="shared" si="223"/>
        <v>1</v>
      </c>
      <c r="AM1156" s="253" t="s">
        <v>4186</v>
      </c>
      <c r="AN1156" s="253" t="s">
        <v>4187</v>
      </c>
      <c r="AO1156" s="254">
        <f t="shared" si="226"/>
        <v>0</v>
      </c>
      <c r="AP1156" s="253" t="s">
        <v>4188</v>
      </c>
      <c r="AQ1156" s="74">
        <f t="shared" si="231"/>
        <v>0</v>
      </c>
      <c r="AR1156" s="254" t="s">
        <v>4189</v>
      </c>
      <c r="AS1156" s="254" t="s">
        <v>4190</v>
      </c>
      <c r="AT1156" s="265">
        <f t="shared" si="232"/>
        <v>0</v>
      </c>
      <c r="AU1156" s="254" t="s">
        <v>4191</v>
      </c>
      <c r="AV1156" s="265">
        <f t="shared" si="233"/>
        <v>0</v>
      </c>
      <c r="AW1156" s="254" t="s">
        <v>4192</v>
      </c>
      <c r="AX1156" s="254" t="s">
        <v>4193</v>
      </c>
      <c r="AY1156" s="244" t="str">
        <f t="shared" si="227"/>
        <v/>
      </c>
    </row>
    <row r="1157" spans="1:51">
      <c r="A1157" s="198">
        <v>1152</v>
      </c>
      <c r="B1157" s="211"/>
      <c r="C1157" s="4" t="str">
        <f t="shared" si="224"/>
        <v>名称：&lt;br&gt;住所：&lt;br&gt;施設分類：&lt;br&gt;TEL：&lt;br&gt;：&lt;br&gt;：&lt;br&gt;：&lt;br&gt;</v>
      </c>
      <c r="D1157" s="211"/>
      <c r="E1157" s="245"/>
      <c r="F1157" s="202"/>
      <c r="G1157" s="202"/>
      <c r="H1157" s="202"/>
      <c r="I1157" s="245"/>
      <c r="J1157" s="245"/>
      <c r="K1157" s="240"/>
      <c r="L1157" s="240"/>
      <c r="M1157" s="240"/>
      <c r="N1157" s="240"/>
      <c r="O1157" s="4"/>
      <c r="P1157" s="246">
        <v>1</v>
      </c>
      <c r="Q1157" s="246"/>
      <c r="R1157" s="246" t="str">
        <f t="shared" si="221"/>
        <v>FFFFFFFF</v>
      </c>
      <c r="S1157" s="202">
        <v>100</v>
      </c>
      <c r="T1157" s="202">
        <v>100</v>
      </c>
      <c r="U1157" s="202">
        <v>100</v>
      </c>
      <c r="V1157" s="202">
        <v>100</v>
      </c>
      <c r="X1157" s="242"/>
      <c r="Z1157" s="239">
        <f t="shared" si="225"/>
        <v>1</v>
      </c>
      <c r="AA1157" s="253" t="s">
        <v>4179</v>
      </c>
      <c r="AB1157" s="265">
        <f t="shared" si="228"/>
        <v>0</v>
      </c>
      <c r="AC1157" s="254" t="s">
        <v>4194</v>
      </c>
      <c r="AD1157" s="254" t="s">
        <v>4181</v>
      </c>
      <c r="AE1157" s="254">
        <f t="shared" si="229"/>
        <v>0</v>
      </c>
      <c r="AF1157" s="254" t="s">
        <v>4182</v>
      </c>
      <c r="AG1157" s="254" t="s">
        <v>4183</v>
      </c>
      <c r="AH1157" s="74" t="str">
        <f t="shared" si="230"/>
        <v>名称：&lt;br&gt;住所：&lt;br&gt;施設分類：&lt;br&gt;TEL：&lt;br&gt;：&lt;br&gt;：&lt;br&gt;：&lt;br&gt;</v>
      </c>
      <c r="AI1157" s="255" t="s">
        <v>4184</v>
      </c>
      <c r="AJ1157" s="253" t="str">
        <f t="shared" si="222"/>
        <v>FFFFFFFF</v>
      </c>
      <c r="AK1157" s="253" t="s">
        <v>4185</v>
      </c>
      <c r="AL1157" s="265">
        <f t="shared" si="223"/>
        <v>1</v>
      </c>
      <c r="AM1157" s="253" t="s">
        <v>4186</v>
      </c>
      <c r="AN1157" s="253" t="s">
        <v>4187</v>
      </c>
      <c r="AO1157" s="254">
        <f t="shared" si="226"/>
        <v>0</v>
      </c>
      <c r="AP1157" s="253" t="s">
        <v>4188</v>
      </c>
      <c r="AQ1157" s="74">
        <f t="shared" si="231"/>
        <v>0</v>
      </c>
      <c r="AR1157" s="254" t="s">
        <v>4189</v>
      </c>
      <c r="AS1157" s="254" t="s">
        <v>4190</v>
      </c>
      <c r="AT1157" s="265">
        <f t="shared" si="232"/>
        <v>0</v>
      </c>
      <c r="AU1157" s="254" t="s">
        <v>4191</v>
      </c>
      <c r="AV1157" s="265">
        <f t="shared" si="233"/>
        <v>0</v>
      </c>
      <c r="AW1157" s="254" t="s">
        <v>4192</v>
      </c>
      <c r="AX1157" s="254" t="s">
        <v>4193</v>
      </c>
      <c r="AY1157" s="244" t="str">
        <f t="shared" si="227"/>
        <v/>
      </c>
    </row>
    <row r="1158" spans="1:51">
      <c r="A1158" s="198">
        <v>1153</v>
      </c>
      <c r="B1158" s="211"/>
      <c r="C1158" s="4" t="str">
        <f t="shared" si="224"/>
        <v>名称：&lt;br&gt;住所：&lt;br&gt;施設分類：&lt;br&gt;TEL：&lt;br&gt;：&lt;br&gt;：&lt;br&gt;：&lt;br&gt;</v>
      </c>
      <c r="D1158" s="211"/>
      <c r="E1158" s="245"/>
      <c r="F1158" s="202"/>
      <c r="G1158" s="202"/>
      <c r="H1158" s="202"/>
      <c r="I1158" s="245"/>
      <c r="J1158" s="245"/>
      <c r="K1158" s="240"/>
      <c r="L1158" s="240"/>
      <c r="M1158" s="240"/>
      <c r="N1158" s="240"/>
      <c r="O1158" s="4"/>
      <c r="P1158" s="246">
        <v>1</v>
      </c>
      <c r="Q1158" s="246"/>
      <c r="R1158" s="246" t="str">
        <f t="shared" ref="R1158:R1221" si="234">IF(OR(S1158="",T1158="",U1158="",V1158="")=TRUE,"ffffffff",DEC2HEX(S1158/100*255,2)&amp;DEC2HEX(T1158/100*255,2)&amp;DEC2HEX(U1158/100*255,2)&amp;DEC2HEX(V1158/100*255,2))</f>
        <v>FFFFFFFF</v>
      </c>
      <c r="S1158" s="202">
        <v>100</v>
      </c>
      <c r="T1158" s="202">
        <v>100</v>
      </c>
      <c r="U1158" s="202">
        <v>100</v>
      </c>
      <c r="V1158" s="202">
        <v>100</v>
      </c>
      <c r="X1158" s="242"/>
      <c r="Z1158" s="239">
        <f t="shared" si="225"/>
        <v>1</v>
      </c>
      <c r="AA1158" s="253" t="s">
        <v>4179</v>
      </c>
      <c r="AB1158" s="265">
        <f t="shared" si="228"/>
        <v>0</v>
      </c>
      <c r="AC1158" s="254" t="s">
        <v>4194</v>
      </c>
      <c r="AD1158" s="254" t="s">
        <v>4181</v>
      </c>
      <c r="AE1158" s="254">
        <f t="shared" si="229"/>
        <v>0</v>
      </c>
      <c r="AF1158" s="254" t="s">
        <v>4182</v>
      </c>
      <c r="AG1158" s="254" t="s">
        <v>4183</v>
      </c>
      <c r="AH1158" s="74" t="str">
        <f t="shared" si="230"/>
        <v>名称：&lt;br&gt;住所：&lt;br&gt;施設分類：&lt;br&gt;TEL：&lt;br&gt;：&lt;br&gt;：&lt;br&gt;：&lt;br&gt;</v>
      </c>
      <c r="AI1158" s="255" t="s">
        <v>4184</v>
      </c>
      <c r="AJ1158" s="253" t="str">
        <f t="shared" ref="AJ1158:AJ1221" si="235">R1158</f>
        <v>FFFFFFFF</v>
      </c>
      <c r="AK1158" s="253" t="s">
        <v>4185</v>
      </c>
      <c r="AL1158" s="265">
        <f t="shared" ref="AL1158:AL1221" si="236">IF(OR(P1158="",P1158=0)=TRUE,1,P1158)</f>
        <v>1</v>
      </c>
      <c r="AM1158" s="253" t="s">
        <v>4186</v>
      </c>
      <c r="AN1158" s="253" t="s">
        <v>4187</v>
      </c>
      <c r="AO1158" s="254">
        <f t="shared" si="226"/>
        <v>0</v>
      </c>
      <c r="AP1158" s="253" t="s">
        <v>4188</v>
      </c>
      <c r="AQ1158" s="74">
        <f t="shared" si="231"/>
        <v>0</v>
      </c>
      <c r="AR1158" s="254" t="s">
        <v>4189</v>
      </c>
      <c r="AS1158" s="254" t="s">
        <v>4190</v>
      </c>
      <c r="AT1158" s="265">
        <f t="shared" si="232"/>
        <v>0</v>
      </c>
      <c r="AU1158" s="254" t="s">
        <v>4191</v>
      </c>
      <c r="AV1158" s="265">
        <f t="shared" si="233"/>
        <v>0</v>
      </c>
      <c r="AW1158" s="254" t="s">
        <v>4192</v>
      </c>
      <c r="AX1158" s="254" t="s">
        <v>4193</v>
      </c>
      <c r="AY1158" s="244" t="str">
        <f t="shared" si="227"/>
        <v/>
      </c>
    </row>
    <row r="1159" spans="1:51">
      <c r="A1159" s="198">
        <v>1154</v>
      </c>
      <c r="B1159" s="211"/>
      <c r="C1159" s="4" t="str">
        <f t="shared" ref="C1159:C1222" si="237">B$5&amp;"："&amp;B1159&amp;"&lt;br&gt;"&amp;J$5&amp;"："&amp;J1159&amp;"&lt;br&gt;"&amp;I$5&amp;"："&amp;I1159&amp;"&lt;br&gt;"&amp;K$5&amp;"："&amp;K1159&amp;"&lt;br&gt;"&amp;L$5&amp;"："&amp;L1159&amp;"&lt;br&gt;"&amp;M$5&amp;"："&amp;M1159&amp;"&lt;br&gt;"&amp;N$5&amp;"："&amp;N1159&amp;"&lt;br&gt;"</f>
        <v>名称：&lt;br&gt;住所：&lt;br&gt;施設分類：&lt;br&gt;TEL：&lt;br&gt;：&lt;br&gt;：&lt;br&gt;：&lt;br&gt;</v>
      </c>
      <c r="D1159" s="211"/>
      <c r="E1159" s="202"/>
      <c r="F1159" s="202"/>
      <c r="G1159" s="202"/>
      <c r="H1159" s="202"/>
      <c r="I1159" s="202"/>
      <c r="J1159" s="202"/>
      <c r="K1159" s="240"/>
      <c r="L1159" s="240"/>
      <c r="M1159" s="240"/>
      <c r="N1159" s="240"/>
      <c r="O1159" s="4"/>
      <c r="P1159" s="246">
        <v>1</v>
      </c>
      <c r="Q1159" s="246"/>
      <c r="R1159" s="246" t="str">
        <f t="shared" si="234"/>
        <v>FFFFFFFF</v>
      </c>
      <c r="S1159" s="202">
        <v>100</v>
      </c>
      <c r="T1159" s="202">
        <v>100</v>
      </c>
      <c r="U1159" s="202">
        <v>100</v>
      </c>
      <c r="V1159" s="202">
        <v>100</v>
      </c>
      <c r="X1159" s="242"/>
      <c r="Z1159" s="239">
        <f t="shared" ref="Z1159:Z1222" si="238">IF(H1159="",1,0)</f>
        <v>1</v>
      </c>
      <c r="AA1159" s="253" t="s">
        <v>4179</v>
      </c>
      <c r="AB1159" s="265">
        <f t="shared" si="228"/>
        <v>0</v>
      </c>
      <c r="AC1159" s="254" t="s">
        <v>4194</v>
      </c>
      <c r="AD1159" s="254" t="s">
        <v>4181</v>
      </c>
      <c r="AE1159" s="254">
        <f t="shared" si="229"/>
        <v>0</v>
      </c>
      <c r="AF1159" s="254" t="s">
        <v>4182</v>
      </c>
      <c r="AG1159" s="254" t="s">
        <v>4183</v>
      </c>
      <c r="AH1159" s="74" t="str">
        <f t="shared" si="230"/>
        <v>名称：&lt;br&gt;住所：&lt;br&gt;施設分類：&lt;br&gt;TEL：&lt;br&gt;：&lt;br&gt;：&lt;br&gt;：&lt;br&gt;</v>
      </c>
      <c r="AI1159" s="255" t="s">
        <v>4184</v>
      </c>
      <c r="AJ1159" s="253" t="str">
        <f t="shared" si="235"/>
        <v>FFFFFFFF</v>
      </c>
      <c r="AK1159" s="253" t="s">
        <v>4185</v>
      </c>
      <c r="AL1159" s="265">
        <f t="shared" si="236"/>
        <v>1</v>
      </c>
      <c r="AM1159" s="253" t="s">
        <v>4186</v>
      </c>
      <c r="AN1159" s="253" t="s">
        <v>4187</v>
      </c>
      <c r="AO1159" s="254">
        <f t="shared" ref="AO1159:AO1222" si="239">Q1159</f>
        <v>0</v>
      </c>
      <c r="AP1159" s="253" t="s">
        <v>4188</v>
      </c>
      <c r="AQ1159" s="74">
        <f t="shared" si="231"/>
        <v>0</v>
      </c>
      <c r="AR1159" s="254" t="s">
        <v>4189</v>
      </c>
      <c r="AS1159" s="254" t="s">
        <v>4190</v>
      </c>
      <c r="AT1159" s="265">
        <f t="shared" si="232"/>
        <v>0</v>
      </c>
      <c r="AU1159" s="254" t="s">
        <v>4191</v>
      </c>
      <c r="AV1159" s="265">
        <f t="shared" si="233"/>
        <v>0</v>
      </c>
      <c r="AW1159" s="254" t="s">
        <v>4192</v>
      </c>
      <c r="AX1159" s="254" t="s">
        <v>4193</v>
      </c>
      <c r="AY1159" s="244" t="str">
        <f t="shared" ref="AY1159:AY1222" si="240">IF(AB1159=0,"",IF(Z1159=1,CONCATENATE(AA1159,AB1159,AC1159,AD1159,AE1159,AF1159,AG1159,AH1159,AI1159,AJ1159,AK1159,AL1159,AM1159,AN1159,AO1159,AP1159,AQ1159,AR1159,AX1159),CONCATENATE(AA1159,AB1159,AC1159,AG1159,AH1159,AI1159,AJ1159,AK1159,AL1159,AM1159,AN1159,AO1159,AP1159,AQ1159,AR1159,AS1159,AT1159,AU1159,AV1159,AW1159,AX1159)))</f>
        <v/>
      </c>
    </row>
    <row r="1160" spans="1:51">
      <c r="A1160" s="198">
        <v>1155</v>
      </c>
      <c r="B1160" s="211"/>
      <c r="C1160" s="4" t="str">
        <f t="shared" si="237"/>
        <v>名称：&lt;br&gt;住所：&lt;br&gt;施設分類：&lt;br&gt;TEL：&lt;br&gt;：&lt;br&gt;：&lt;br&gt;：&lt;br&gt;</v>
      </c>
      <c r="D1160" s="211"/>
      <c r="E1160" s="202"/>
      <c r="F1160" s="202"/>
      <c r="G1160" s="202"/>
      <c r="H1160" s="202"/>
      <c r="I1160" s="202"/>
      <c r="J1160" s="202"/>
      <c r="K1160" s="240"/>
      <c r="L1160" s="240"/>
      <c r="M1160" s="240"/>
      <c r="N1160" s="240"/>
      <c r="O1160" s="4"/>
      <c r="P1160" s="246">
        <v>1</v>
      </c>
      <c r="Q1160" s="246"/>
      <c r="R1160" s="246" t="str">
        <f t="shared" si="234"/>
        <v>FFFFFFFF</v>
      </c>
      <c r="S1160" s="202">
        <v>100</v>
      </c>
      <c r="T1160" s="202">
        <v>100</v>
      </c>
      <c r="U1160" s="202">
        <v>100</v>
      </c>
      <c r="V1160" s="202">
        <v>100</v>
      </c>
      <c r="X1160" s="242"/>
      <c r="Z1160" s="239">
        <f t="shared" si="238"/>
        <v>1</v>
      </c>
      <c r="AA1160" s="253" t="s">
        <v>4179</v>
      </c>
      <c r="AB1160" s="265">
        <f t="shared" ref="AB1160:AB1223" si="241">B1160</f>
        <v>0</v>
      </c>
      <c r="AC1160" s="254" t="s">
        <v>4194</v>
      </c>
      <c r="AD1160" s="254" t="s">
        <v>4181</v>
      </c>
      <c r="AE1160" s="254">
        <f t="shared" ref="AE1160:AE1223" si="242">D1160</f>
        <v>0</v>
      </c>
      <c r="AF1160" s="254" t="s">
        <v>4182</v>
      </c>
      <c r="AG1160" s="254" t="s">
        <v>4183</v>
      </c>
      <c r="AH1160" s="74" t="str">
        <f t="shared" ref="AH1160:AH1223" si="243">C1160</f>
        <v>名称：&lt;br&gt;住所：&lt;br&gt;施設分類：&lt;br&gt;TEL：&lt;br&gt;：&lt;br&gt;：&lt;br&gt;：&lt;br&gt;</v>
      </c>
      <c r="AI1160" s="255" t="s">
        <v>4184</v>
      </c>
      <c r="AJ1160" s="253" t="str">
        <f t="shared" si="235"/>
        <v>FFFFFFFF</v>
      </c>
      <c r="AK1160" s="253" t="s">
        <v>4185</v>
      </c>
      <c r="AL1160" s="265">
        <f t="shared" si="236"/>
        <v>1</v>
      </c>
      <c r="AM1160" s="253" t="s">
        <v>4186</v>
      </c>
      <c r="AN1160" s="253" t="s">
        <v>4187</v>
      </c>
      <c r="AO1160" s="254">
        <f t="shared" si="239"/>
        <v>0</v>
      </c>
      <c r="AP1160" s="253" t="s">
        <v>4188</v>
      </c>
      <c r="AQ1160" s="74">
        <f t="shared" ref="AQ1160:AQ1223" si="244">O1160</f>
        <v>0</v>
      </c>
      <c r="AR1160" s="254" t="s">
        <v>4189</v>
      </c>
      <c r="AS1160" s="254" t="s">
        <v>4190</v>
      </c>
      <c r="AT1160" s="265">
        <f t="shared" ref="AT1160:AT1223" si="245">H1160</f>
        <v>0</v>
      </c>
      <c r="AU1160" s="254" t="s">
        <v>4191</v>
      </c>
      <c r="AV1160" s="265">
        <f t="shared" ref="AV1160:AV1223" si="246">G1160</f>
        <v>0</v>
      </c>
      <c r="AW1160" s="254" t="s">
        <v>4192</v>
      </c>
      <c r="AX1160" s="254" t="s">
        <v>4193</v>
      </c>
      <c r="AY1160" s="244" t="str">
        <f t="shared" si="240"/>
        <v/>
      </c>
    </row>
    <row r="1161" spans="1:51">
      <c r="A1161" s="198">
        <v>1156</v>
      </c>
      <c r="B1161" s="211"/>
      <c r="C1161" s="4" t="str">
        <f t="shared" si="237"/>
        <v>名称：&lt;br&gt;住所：&lt;br&gt;施設分類：&lt;br&gt;TEL：&lt;br&gt;：&lt;br&gt;：&lt;br&gt;：&lt;br&gt;</v>
      </c>
      <c r="D1161" s="211"/>
      <c r="E1161" s="202"/>
      <c r="F1161" s="202"/>
      <c r="G1161" s="202"/>
      <c r="H1161" s="202"/>
      <c r="I1161" s="202"/>
      <c r="J1161" s="202"/>
      <c r="K1161" s="240"/>
      <c r="L1161" s="240"/>
      <c r="M1161" s="240"/>
      <c r="N1161" s="240"/>
      <c r="O1161" s="4"/>
      <c r="P1161" s="246">
        <v>1</v>
      </c>
      <c r="Q1161" s="246"/>
      <c r="R1161" s="246" t="str">
        <f t="shared" si="234"/>
        <v>FFFFFFFF</v>
      </c>
      <c r="S1161" s="202">
        <v>100</v>
      </c>
      <c r="T1161" s="202">
        <v>100</v>
      </c>
      <c r="U1161" s="202">
        <v>100</v>
      </c>
      <c r="V1161" s="202">
        <v>100</v>
      </c>
      <c r="X1161" s="242"/>
      <c r="Z1161" s="239">
        <f t="shared" si="238"/>
        <v>1</v>
      </c>
      <c r="AA1161" s="253" t="s">
        <v>4179</v>
      </c>
      <c r="AB1161" s="265">
        <f t="shared" si="241"/>
        <v>0</v>
      </c>
      <c r="AC1161" s="254" t="s">
        <v>4194</v>
      </c>
      <c r="AD1161" s="254" t="s">
        <v>4181</v>
      </c>
      <c r="AE1161" s="254">
        <f t="shared" si="242"/>
        <v>0</v>
      </c>
      <c r="AF1161" s="254" t="s">
        <v>4182</v>
      </c>
      <c r="AG1161" s="254" t="s">
        <v>4183</v>
      </c>
      <c r="AH1161" s="74" t="str">
        <f t="shared" si="243"/>
        <v>名称：&lt;br&gt;住所：&lt;br&gt;施設分類：&lt;br&gt;TEL：&lt;br&gt;：&lt;br&gt;：&lt;br&gt;：&lt;br&gt;</v>
      </c>
      <c r="AI1161" s="255" t="s">
        <v>4184</v>
      </c>
      <c r="AJ1161" s="253" t="str">
        <f t="shared" si="235"/>
        <v>FFFFFFFF</v>
      </c>
      <c r="AK1161" s="253" t="s">
        <v>4185</v>
      </c>
      <c r="AL1161" s="265">
        <f t="shared" si="236"/>
        <v>1</v>
      </c>
      <c r="AM1161" s="253" t="s">
        <v>4186</v>
      </c>
      <c r="AN1161" s="253" t="s">
        <v>4187</v>
      </c>
      <c r="AO1161" s="254">
        <f t="shared" si="239"/>
        <v>0</v>
      </c>
      <c r="AP1161" s="253" t="s">
        <v>4188</v>
      </c>
      <c r="AQ1161" s="74">
        <f t="shared" si="244"/>
        <v>0</v>
      </c>
      <c r="AR1161" s="254" t="s">
        <v>4189</v>
      </c>
      <c r="AS1161" s="254" t="s">
        <v>4190</v>
      </c>
      <c r="AT1161" s="265">
        <f t="shared" si="245"/>
        <v>0</v>
      </c>
      <c r="AU1161" s="254" t="s">
        <v>4191</v>
      </c>
      <c r="AV1161" s="265">
        <f t="shared" si="246"/>
        <v>0</v>
      </c>
      <c r="AW1161" s="254" t="s">
        <v>4192</v>
      </c>
      <c r="AX1161" s="254" t="s">
        <v>4193</v>
      </c>
      <c r="AY1161" s="244" t="str">
        <f t="shared" si="240"/>
        <v/>
      </c>
    </row>
    <row r="1162" spans="1:51">
      <c r="A1162" s="198">
        <v>1157</v>
      </c>
      <c r="B1162" s="264"/>
      <c r="C1162" s="4" t="str">
        <f t="shared" si="237"/>
        <v>名称：&lt;br&gt;住所：&lt;br&gt;施設分類：&lt;br&gt;TEL：&lt;br&gt;：&lt;br&gt;：&lt;br&gt;：&lt;br&gt;</v>
      </c>
      <c r="D1162" s="211"/>
      <c r="E1162" s="202"/>
      <c r="F1162" s="202"/>
      <c r="G1162" s="202"/>
      <c r="H1162" s="202"/>
      <c r="I1162" s="202"/>
      <c r="J1162" s="202"/>
      <c r="K1162" s="240"/>
      <c r="L1162" s="240"/>
      <c r="M1162" s="240"/>
      <c r="N1162" s="240"/>
      <c r="O1162" s="4"/>
      <c r="P1162" s="246">
        <v>1</v>
      </c>
      <c r="Q1162" s="246"/>
      <c r="R1162" s="246" t="str">
        <f t="shared" si="234"/>
        <v>FFFFFFFF</v>
      </c>
      <c r="S1162" s="202">
        <v>100</v>
      </c>
      <c r="T1162" s="202">
        <v>100</v>
      </c>
      <c r="U1162" s="202">
        <v>100</v>
      </c>
      <c r="V1162" s="202">
        <v>100</v>
      </c>
      <c r="X1162" s="242"/>
      <c r="Z1162" s="239">
        <f t="shared" si="238"/>
        <v>1</v>
      </c>
      <c r="AA1162" s="253" t="s">
        <v>4179</v>
      </c>
      <c r="AB1162" s="265">
        <f t="shared" si="241"/>
        <v>0</v>
      </c>
      <c r="AC1162" s="254" t="s">
        <v>4194</v>
      </c>
      <c r="AD1162" s="254" t="s">
        <v>4181</v>
      </c>
      <c r="AE1162" s="254">
        <f t="shared" si="242"/>
        <v>0</v>
      </c>
      <c r="AF1162" s="254" t="s">
        <v>4182</v>
      </c>
      <c r="AG1162" s="254" t="s">
        <v>4183</v>
      </c>
      <c r="AH1162" s="74" t="str">
        <f t="shared" si="243"/>
        <v>名称：&lt;br&gt;住所：&lt;br&gt;施設分類：&lt;br&gt;TEL：&lt;br&gt;：&lt;br&gt;：&lt;br&gt;：&lt;br&gt;</v>
      </c>
      <c r="AI1162" s="255" t="s">
        <v>4184</v>
      </c>
      <c r="AJ1162" s="253" t="str">
        <f t="shared" si="235"/>
        <v>FFFFFFFF</v>
      </c>
      <c r="AK1162" s="253" t="s">
        <v>4185</v>
      </c>
      <c r="AL1162" s="265">
        <f t="shared" si="236"/>
        <v>1</v>
      </c>
      <c r="AM1162" s="253" t="s">
        <v>4186</v>
      </c>
      <c r="AN1162" s="253" t="s">
        <v>4187</v>
      </c>
      <c r="AO1162" s="254">
        <f t="shared" si="239"/>
        <v>0</v>
      </c>
      <c r="AP1162" s="253" t="s">
        <v>4188</v>
      </c>
      <c r="AQ1162" s="74">
        <f t="shared" si="244"/>
        <v>0</v>
      </c>
      <c r="AR1162" s="254" t="s">
        <v>4189</v>
      </c>
      <c r="AS1162" s="254" t="s">
        <v>4190</v>
      </c>
      <c r="AT1162" s="265">
        <f t="shared" si="245"/>
        <v>0</v>
      </c>
      <c r="AU1162" s="254" t="s">
        <v>4191</v>
      </c>
      <c r="AV1162" s="265">
        <f t="shared" si="246"/>
        <v>0</v>
      </c>
      <c r="AW1162" s="254" t="s">
        <v>4192</v>
      </c>
      <c r="AX1162" s="254" t="s">
        <v>4193</v>
      </c>
      <c r="AY1162" s="244" t="str">
        <f t="shared" si="240"/>
        <v/>
      </c>
    </row>
    <row r="1163" spans="1:51">
      <c r="A1163" s="198">
        <v>1158</v>
      </c>
      <c r="B1163" s="264"/>
      <c r="C1163" s="4" t="str">
        <f t="shared" si="237"/>
        <v>名称：&lt;br&gt;住所：&lt;br&gt;施設分類：&lt;br&gt;TEL：&lt;br&gt;：&lt;br&gt;：&lt;br&gt;：&lt;br&gt;</v>
      </c>
      <c r="D1163" s="211"/>
      <c r="E1163" s="202"/>
      <c r="F1163" s="202"/>
      <c r="G1163" s="202"/>
      <c r="H1163" s="202"/>
      <c r="I1163" s="202"/>
      <c r="J1163" s="202"/>
      <c r="K1163" s="240"/>
      <c r="L1163" s="240"/>
      <c r="M1163" s="240"/>
      <c r="N1163" s="240"/>
      <c r="O1163" s="4"/>
      <c r="P1163" s="246">
        <v>1</v>
      </c>
      <c r="Q1163" s="246"/>
      <c r="R1163" s="246" t="str">
        <f t="shared" si="234"/>
        <v>FFFFFFFF</v>
      </c>
      <c r="S1163" s="202">
        <v>100</v>
      </c>
      <c r="T1163" s="202">
        <v>100</v>
      </c>
      <c r="U1163" s="202">
        <v>100</v>
      </c>
      <c r="V1163" s="202">
        <v>100</v>
      </c>
      <c r="X1163" s="242"/>
      <c r="Z1163" s="239">
        <f t="shared" si="238"/>
        <v>1</v>
      </c>
      <c r="AA1163" s="253" t="s">
        <v>4179</v>
      </c>
      <c r="AB1163" s="265">
        <f t="shared" si="241"/>
        <v>0</v>
      </c>
      <c r="AC1163" s="254" t="s">
        <v>4194</v>
      </c>
      <c r="AD1163" s="254" t="s">
        <v>4181</v>
      </c>
      <c r="AE1163" s="254">
        <f t="shared" si="242"/>
        <v>0</v>
      </c>
      <c r="AF1163" s="254" t="s">
        <v>4182</v>
      </c>
      <c r="AG1163" s="254" t="s">
        <v>4183</v>
      </c>
      <c r="AH1163" s="74" t="str">
        <f t="shared" si="243"/>
        <v>名称：&lt;br&gt;住所：&lt;br&gt;施設分類：&lt;br&gt;TEL：&lt;br&gt;：&lt;br&gt;：&lt;br&gt;：&lt;br&gt;</v>
      </c>
      <c r="AI1163" s="255" t="s">
        <v>4184</v>
      </c>
      <c r="AJ1163" s="253" t="str">
        <f t="shared" si="235"/>
        <v>FFFFFFFF</v>
      </c>
      <c r="AK1163" s="253" t="s">
        <v>4185</v>
      </c>
      <c r="AL1163" s="265">
        <f t="shared" si="236"/>
        <v>1</v>
      </c>
      <c r="AM1163" s="253" t="s">
        <v>4186</v>
      </c>
      <c r="AN1163" s="253" t="s">
        <v>4187</v>
      </c>
      <c r="AO1163" s="254">
        <f t="shared" si="239"/>
        <v>0</v>
      </c>
      <c r="AP1163" s="253" t="s">
        <v>4188</v>
      </c>
      <c r="AQ1163" s="74">
        <f t="shared" si="244"/>
        <v>0</v>
      </c>
      <c r="AR1163" s="254" t="s">
        <v>4189</v>
      </c>
      <c r="AS1163" s="254" t="s">
        <v>4190</v>
      </c>
      <c r="AT1163" s="265">
        <f t="shared" si="245"/>
        <v>0</v>
      </c>
      <c r="AU1163" s="254" t="s">
        <v>4191</v>
      </c>
      <c r="AV1163" s="265">
        <f t="shared" si="246"/>
        <v>0</v>
      </c>
      <c r="AW1163" s="254" t="s">
        <v>4192</v>
      </c>
      <c r="AX1163" s="254" t="s">
        <v>4193</v>
      </c>
      <c r="AY1163" s="244" t="str">
        <f t="shared" si="240"/>
        <v/>
      </c>
    </row>
    <row r="1164" spans="1:51">
      <c r="A1164" s="198">
        <v>1159</v>
      </c>
      <c r="B1164" s="211"/>
      <c r="C1164" s="4" t="str">
        <f t="shared" si="237"/>
        <v>名称：&lt;br&gt;住所：&lt;br&gt;施設分類：&lt;br&gt;TEL：&lt;br&gt;：&lt;br&gt;：&lt;br&gt;：&lt;br&gt;</v>
      </c>
      <c r="D1164" s="211"/>
      <c r="E1164" s="245"/>
      <c r="F1164" s="202"/>
      <c r="G1164" s="202"/>
      <c r="H1164" s="202"/>
      <c r="I1164" s="245"/>
      <c r="J1164" s="245"/>
      <c r="K1164" s="240"/>
      <c r="L1164" s="240"/>
      <c r="M1164" s="240"/>
      <c r="N1164" s="240"/>
      <c r="O1164" s="4"/>
      <c r="P1164" s="246">
        <v>1</v>
      </c>
      <c r="Q1164" s="246"/>
      <c r="R1164" s="246" t="str">
        <f t="shared" si="234"/>
        <v>FFFFFFFF</v>
      </c>
      <c r="S1164" s="202">
        <v>100</v>
      </c>
      <c r="T1164" s="202">
        <v>100</v>
      </c>
      <c r="U1164" s="202">
        <v>100</v>
      </c>
      <c r="V1164" s="202">
        <v>100</v>
      </c>
      <c r="X1164" s="242"/>
      <c r="Z1164" s="239">
        <f t="shared" si="238"/>
        <v>1</v>
      </c>
      <c r="AA1164" s="253" t="s">
        <v>4179</v>
      </c>
      <c r="AB1164" s="265">
        <f t="shared" si="241"/>
        <v>0</v>
      </c>
      <c r="AC1164" s="254" t="s">
        <v>4194</v>
      </c>
      <c r="AD1164" s="254" t="s">
        <v>4181</v>
      </c>
      <c r="AE1164" s="254">
        <f t="shared" si="242"/>
        <v>0</v>
      </c>
      <c r="AF1164" s="254" t="s">
        <v>4182</v>
      </c>
      <c r="AG1164" s="254" t="s">
        <v>4183</v>
      </c>
      <c r="AH1164" s="74" t="str">
        <f t="shared" si="243"/>
        <v>名称：&lt;br&gt;住所：&lt;br&gt;施設分類：&lt;br&gt;TEL：&lt;br&gt;：&lt;br&gt;：&lt;br&gt;：&lt;br&gt;</v>
      </c>
      <c r="AI1164" s="255" t="s">
        <v>4184</v>
      </c>
      <c r="AJ1164" s="253" t="str">
        <f t="shared" si="235"/>
        <v>FFFFFFFF</v>
      </c>
      <c r="AK1164" s="253" t="s">
        <v>4185</v>
      </c>
      <c r="AL1164" s="265">
        <f t="shared" si="236"/>
        <v>1</v>
      </c>
      <c r="AM1164" s="253" t="s">
        <v>4186</v>
      </c>
      <c r="AN1164" s="253" t="s">
        <v>4187</v>
      </c>
      <c r="AO1164" s="254">
        <f t="shared" si="239"/>
        <v>0</v>
      </c>
      <c r="AP1164" s="253" t="s">
        <v>4188</v>
      </c>
      <c r="AQ1164" s="74">
        <f t="shared" si="244"/>
        <v>0</v>
      </c>
      <c r="AR1164" s="254" t="s">
        <v>4189</v>
      </c>
      <c r="AS1164" s="254" t="s">
        <v>4190</v>
      </c>
      <c r="AT1164" s="265">
        <f t="shared" si="245"/>
        <v>0</v>
      </c>
      <c r="AU1164" s="254" t="s">
        <v>4191</v>
      </c>
      <c r="AV1164" s="265">
        <f t="shared" si="246"/>
        <v>0</v>
      </c>
      <c r="AW1164" s="254" t="s">
        <v>4192</v>
      </c>
      <c r="AX1164" s="254" t="s">
        <v>4193</v>
      </c>
      <c r="AY1164" s="244" t="str">
        <f t="shared" si="240"/>
        <v/>
      </c>
    </row>
    <row r="1165" spans="1:51">
      <c r="A1165" s="198">
        <v>1160</v>
      </c>
      <c r="B1165" s="211"/>
      <c r="C1165" s="4" t="str">
        <f t="shared" si="237"/>
        <v>名称：&lt;br&gt;住所：&lt;br&gt;施設分類：&lt;br&gt;TEL：&lt;br&gt;：&lt;br&gt;：&lt;br&gt;：&lt;br&gt;</v>
      </c>
      <c r="D1165" s="211"/>
      <c r="E1165" s="245"/>
      <c r="F1165" s="202"/>
      <c r="G1165" s="202"/>
      <c r="H1165" s="202"/>
      <c r="I1165" s="245"/>
      <c r="J1165" s="245"/>
      <c r="K1165" s="240"/>
      <c r="L1165" s="240"/>
      <c r="M1165" s="240"/>
      <c r="N1165" s="240"/>
      <c r="O1165" s="4"/>
      <c r="P1165" s="246">
        <v>1</v>
      </c>
      <c r="Q1165" s="246"/>
      <c r="R1165" s="246" t="str">
        <f t="shared" si="234"/>
        <v>FFFFFFFF</v>
      </c>
      <c r="S1165" s="202">
        <v>100</v>
      </c>
      <c r="T1165" s="202">
        <v>100</v>
      </c>
      <c r="U1165" s="202">
        <v>100</v>
      </c>
      <c r="V1165" s="202">
        <v>100</v>
      </c>
      <c r="X1165" s="242"/>
      <c r="Z1165" s="239">
        <f t="shared" si="238"/>
        <v>1</v>
      </c>
      <c r="AA1165" s="253" t="s">
        <v>4179</v>
      </c>
      <c r="AB1165" s="265">
        <f t="shared" si="241"/>
        <v>0</v>
      </c>
      <c r="AC1165" s="254" t="s">
        <v>4194</v>
      </c>
      <c r="AD1165" s="254" t="s">
        <v>4181</v>
      </c>
      <c r="AE1165" s="254">
        <f t="shared" si="242"/>
        <v>0</v>
      </c>
      <c r="AF1165" s="254" t="s">
        <v>4182</v>
      </c>
      <c r="AG1165" s="254" t="s">
        <v>4183</v>
      </c>
      <c r="AH1165" s="74" t="str">
        <f t="shared" si="243"/>
        <v>名称：&lt;br&gt;住所：&lt;br&gt;施設分類：&lt;br&gt;TEL：&lt;br&gt;：&lt;br&gt;：&lt;br&gt;：&lt;br&gt;</v>
      </c>
      <c r="AI1165" s="255" t="s">
        <v>4184</v>
      </c>
      <c r="AJ1165" s="253" t="str">
        <f t="shared" si="235"/>
        <v>FFFFFFFF</v>
      </c>
      <c r="AK1165" s="253" t="s">
        <v>4185</v>
      </c>
      <c r="AL1165" s="265">
        <f t="shared" si="236"/>
        <v>1</v>
      </c>
      <c r="AM1165" s="253" t="s">
        <v>4186</v>
      </c>
      <c r="AN1165" s="253" t="s">
        <v>4187</v>
      </c>
      <c r="AO1165" s="254">
        <f t="shared" si="239"/>
        <v>0</v>
      </c>
      <c r="AP1165" s="253" t="s">
        <v>4188</v>
      </c>
      <c r="AQ1165" s="74">
        <f t="shared" si="244"/>
        <v>0</v>
      </c>
      <c r="AR1165" s="254" t="s">
        <v>4189</v>
      </c>
      <c r="AS1165" s="254" t="s">
        <v>4190</v>
      </c>
      <c r="AT1165" s="265">
        <f t="shared" si="245"/>
        <v>0</v>
      </c>
      <c r="AU1165" s="254" t="s">
        <v>4191</v>
      </c>
      <c r="AV1165" s="265">
        <f t="shared" si="246"/>
        <v>0</v>
      </c>
      <c r="AW1165" s="254" t="s">
        <v>4192</v>
      </c>
      <c r="AX1165" s="254" t="s">
        <v>4193</v>
      </c>
      <c r="AY1165" s="244" t="str">
        <f t="shared" si="240"/>
        <v/>
      </c>
    </row>
    <row r="1166" spans="1:51">
      <c r="A1166" s="198">
        <v>1161</v>
      </c>
      <c r="B1166" s="211"/>
      <c r="C1166" s="4" t="str">
        <f t="shared" si="237"/>
        <v>名称：&lt;br&gt;住所：&lt;br&gt;施設分類：&lt;br&gt;TEL：&lt;br&gt;：&lt;br&gt;：&lt;br&gt;：&lt;br&gt;</v>
      </c>
      <c r="D1166" s="211"/>
      <c r="E1166" s="202"/>
      <c r="F1166" s="202"/>
      <c r="G1166" s="202"/>
      <c r="H1166" s="202"/>
      <c r="I1166" s="202"/>
      <c r="J1166" s="202"/>
      <c r="K1166" s="240"/>
      <c r="L1166" s="240"/>
      <c r="M1166" s="240"/>
      <c r="N1166" s="240"/>
      <c r="O1166" s="4"/>
      <c r="P1166" s="246">
        <v>1</v>
      </c>
      <c r="Q1166" s="246"/>
      <c r="R1166" s="246" t="str">
        <f t="shared" si="234"/>
        <v>FFFFFFFF</v>
      </c>
      <c r="S1166" s="202">
        <v>100</v>
      </c>
      <c r="T1166" s="202">
        <v>100</v>
      </c>
      <c r="U1166" s="202">
        <v>100</v>
      </c>
      <c r="V1166" s="202">
        <v>100</v>
      </c>
      <c r="X1166" s="242"/>
      <c r="Z1166" s="239">
        <f t="shared" si="238"/>
        <v>1</v>
      </c>
      <c r="AA1166" s="253" t="s">
        <v>4179</v>
      </c>
      <c r="AB1166" s="265">
        <f t="shared" si="241"/>
        <v>0</v>
      </c>
      <c r="AC1166" s="254" t="s">
        <v>4194</v>
      </c>
      <c r="AD1166" s="254" t="s">
        <v>4181</v>
      </c>
      <c r="AE1166" s="254">
        <f t="shared" si="242"/>
        <v>0</v>
      </c>
      <c r="AF1166" s="254" t="s">
        <v>4182</v>
      </c>
      <c r="AG1166" s="254" t="s">
        <v>4183</v>
      </c>
      <c r="AH1166" s="74" t="str">
        <f t="shared" si="243"/>
        <v>名称：&lt;br&gt;住所：&lt;br&gt;施設分類：&lt;br&gt;TEL：&lt;br&gt;：&lt;br&gt;：&lt;br&gt;：&lt;br&gt;</v>
      </c>
      <c r="AI1166" s="255" t="s">
        <v>4184</v>
      </c>
      <c r="AJ1166" s="253" t="str">
        <f t="shared" si="235"/>
        <v>FFFFFFFF</v>
      </c>
      <c r="AK1166" s="253" t="s">
        <v>4185</v>
      </c>
      <c r="AL1166" s="265">
        <f t="shared" si="236"/>
        <v>1</v>
      </c>
      <c r="AM1166" s="253" t="s">
        <v>4186</v>
      </c>
      <c r="AN1166" s="253" t="s">
        <v>4187</v>
      </c>
      <c r="AO1166" s="254">
        <f t="shared" si="239"/>
        <v>0</v>
      </c>
      <c r="AP1166" s="253" t="s">
        <v>4188</v>
      </c>
      <c r="AQ1166" s="74">
        <f t="shared" si="244"/>
        <v>0</v>
      </c>
      <c r="AR1166" s="254" t="s">
        <v>4189</v>
      </c>
      <c r="AS1166" s="254" t="s">
        <v>4190</v>
      </c>
      <c r="AT1166" s="265">
        <f t="shared" si="245"/>
        <v>0</v>
      </c>
      <c r="AU1166" s="254" t="s">
        <v>4191</v>
      </c>
      <c r="AV1166" s="265">
        <f t="shared" si="246"/>
        <v>0</v>
      </c>
      <c r="AW1166" s="254" t="s">
        <v>4192</v>
      </c>
      <c r="AX1166" s="254" t="s">
        <v>4193</v>
      </c>
      <c r="AY1166" s="244" t="str">
        <f t="shared" si="240"/>
        <v/>
      </c>
    </row>
    <row r="1167" spans="1:51">
      <c r="A1167" s="198">
        <v>1162</v>
      </c>
      <c r="B1167" s="211"/>
      <c r="C1167" s="4" t="str">
        <f t="shared" si="237"/>
        <v>名称：&lt;br&gt;住所：&lt;br&gt;施設分類：&lt;br&gt;TEL：&lt;br&gt;：&lt;br&gt;：&lt;br&gt;：&lt;br&gt;</v>
      </c>
      <c r="D1167" s="211"/>
      <c r="E1167" s="202"/>
      <c r="F1167" s="202"/>
      <c r="G1167" s="202"/>
      <c r="H1167" s="202"/>
      <c r="I1167" s="202"/>
      <c r="J1167" s="202"/>
      <c r="K1167" s="240"/>
      <c r="L1167" s="240"/>
      <c r="M1167" s="240"/>
      <c r="N1167" s="240"/>
      <c r="O1167" s="4"/>
      <c r="P1167" s="246">
        <v>1</v>
      </c>
      <c r="Q1167" s="246"/>
      <c r="R1167" s="246" t="str">
        <f t="shared" si="234"/>
        <v>FFFFFFFF</v>
      </c>
      <c r="S1167" s="202">
        <v>100</v>
      </c>
      <c r="T1167" s="202">
        <v>100</v>
      </c>
      <c r="U1167" s="202">
        <v>100</v>
      </c>
      <c r="V1167" s="202">
        <v>100</v>
      </c>
      <c r="X1167" s="242"/>
      <c r="Z1167" s="239">
        <f t="shared" si="238"/>
        <v>1</v>
      </c>
      <c r="AA1167" s="253" t="s">
        <v>4179</v>
      </c>
      <c r="AB1167" s="265">
        <f t="shared" si="241"/>
        <v>0</v>
      </c>
      <c r="AC1167" s="254" t="s">
        <v>4194</v>
      </c>
      <c r="AD1167" s="254" t="s">
        <v>4181</v>
      </c>
      <c r="AE1167" s="254">
        <f t="shared" si="242"/>
        <v>0</v>
      </c>
      <c r="AF1167" s="254" t="s">
        <v>4182</v>
      </c>
      <c r="AG1167" s="254" t="s">
        <v>4183</v>
      </c>
      <c r="AH1167" s="74" t="str">
        <f t="shared" si="243"/>
        <v>名称：&lt;br&gt;住所：&lt;br&gt;施設分類：&lt;br&gt;TEL：&lt;br&gt;：&lt;br&gt;：&lt;br&gt;：&lt;br&gt;</v>
      </c>
      <c r="AI1167" s="255" t="s">
        <v>4184</v>
      </c>
      <c r="AJ1167" s="253" t="str">
        <f t="shared" si="235"/>
        <v>FFFFFFFF</v>
      </c>
      <c r="AK1167" s="253" t="s">
        <v>4185</v>
      </c>
      <c r="AL1167" s="265">
        <f t="shared" si="236"/>
        <v>1</v>
      </c>
      <c r="AM1167" s="253" t="s">
        <v>4186</v>
      </c>
      <c r="AN1167" s="253" t="s">
        <v>4187</v>
      </c>
      <c r="AO1167" s="254">
        <f t="shared" si="239"/>
        <v>0</v>
      </c>
      <c r="AP1167" s="253" t="s">
        <v>4188</v>
      </c>
      <c r="AQ1167" s="74">
        <f t="shared" si="244"/>
        <v>0</v>
      </c>
      <c r="AR1167" s="254" t="s">
        <v>4189</v>
      </c>
      <c r="AS1167" s="254" t="s">
        <v>4190</v>
      </c>
      <c r="AT1167" s="265">
        <f t="shared" si="245"/>
        <v>0</v>
      </c>
      <c r="AU1167" s="254" t="s">
        <v>4191</v>
      </c>
      <c r="AV1167" s="265">
        <f t="shared" si="246"/>
        <v>0</v>
      </c>
      <c r="AW1167" s="254" t="s">
        <v>4192</v>
      </c>
      <c r="AX1167" s="254" t="s">
        <v>4193</v>
      </c>
      <c r="AY1167" s="244" t="str">
        <f t="shared" si="240"/>
        <v/>
      </c>
    </row>
    <row r="1168" spans="1:51">
      <c r="A1168" s="198">
        <v>1163</v>
      </c>
      <c r="B1168" s="211"/>
      <c r="C1168" s="4" t="str">
        <f t="shared" si="237"/>
        <v>名称：&lt;br&gt;住所：&lt;br&gt;施設分類：&lt;br&gt;TEL：&lt;br&gt;：&lt;br&gt;：&lt;br&gt;：&lt;br&gt;</v>
      </c>
      <c r="D1168" s="211"/>
      <c r="E1168" s="202"/>
      <c r="F1168" s="202"/>
      <c r="G1168" s="202"/>
      <c r="H1168" s="202"/>
      <c r="I1168" s="202"/>
      <c r="J1168" s="202"/>
      <c r="K1168" s="240"/>
      <c r="L1168" s="240"/>
      <c r="M1168" s="240"/>
      <c r="N1168" s="240"/>
      <c r="O1168" s="4"/>
      <c r="P1168" s="246">
        <v>1</v>
      </c>
      <c r="Q1168" s="246"/>
      <c r="R1168" s="246" t="str">
        <f t="shared" si="234"/>
        <v>FFFFFFFF</v>
      </c>
      <c r="S1168" s="202">
        <v>100</v>
      </c>
      <c r="T1168" s="202">
        <v>100</v>
      </c>
      <c r="U1168" s="202">
        <v>100</v>
      </c>
      <c r="V1168" s="202">
        <v>100</v>
      </c>
      <c r="X1168" s="242"/>
      <c r="Z1168" s="239">
        <f t="shared" si="238"/>
        <v>1</v>
      </c>
      <c r="AA1168" s="253" t="s">
        <v>4179</v>
      </c>
      <c r="AB1168" s="265">
        <f t="shared" si="241"/>
        <v>0</v>
      </c>
      <c r="AC1168" s="254" t="s">
        <v>4194</v>
      </c>
      <c r="AD1168" s="254" t="s">
        <v>4181</v>
      </c>
      <c r="AE1168" s="254">
        <f t="shared" si="242"/>
        <v>0</v>
      </c>
      <c r="AF1168" s="254" t="s">
        <v>4182</v>
      </c>
      <c r="AG1168" s="254" t="s">
        <v>4183</v>
      </c>
      <c r="AH1168" s="74" t="str">
        <f t="shared" si="243"/>
        <v>名称：&lt;br&gt;住所：&lt;br&gt;施設分類：&lt;br&gt;TEL：&lt;br&gt;：&lt;br&gt;：&lt;br&gt;：&lt;br&gt;</v>
      </c>
      <c r="AI1168" s="255" t="s">
        <v>4184</v>
      </c>
      <c r="AJ1168" s="253" t="str">
        <f t="shared" si="235"/>
        <v>FFFFFFFF</v>
      </c>
      <c r="AK1168" s="253" t="s">
        <v>4185</v>
      </c>
      <c r="AL1168" s="265">
        <f t="shared" si="236"/>
        <v>1</v>
      </c>
      <c r="AM1168" s="253" t="s">
        <v>4186</v>
      </c>
      <c r="AN1168" s="253" t="s">
        <v>4187</v>
      </c>
      <c r="AO1168" s="254">
        <f t="shared" si="239"/>
        <v>0</v>
      </c>
      <c r="AP1168" s="253" t="s">
        <v>4188</v>
      </c>
      <c r="AQ1168" s="74">
        <f t="shared" si="244"/>
        <v>0</v>
      </c>
      <c r="AR1168" s="254" t="s">
        <v>4189</v>
      </c>
      <c r="AS1168" s="254" t="s">
        <v>4190</v>
      </c>
      <c r="AT1168" s="265">
        <f t="shared" si="245"/>
        <v>0</v>
      </c>
      <c r="AU1168" s="254" t="s">
        <v>4191</v>
      </c>
      <c r="AV1168" s="265">
        <f t="shared" si="246"/>
        <v>0</v>
      </c>
      <c r="AW1168" s="254" t="s">
        <v>4192</v>
      </c>
      <c r="AX1168" s="254" t="s">
        <v>4193</v>
      </c>
      <c r="AY1168" s="244" t="str">
        <f t="shared" si="240"/>
        <v/>
      </c>
    </row>
    <row r="1169" spans="1:51">
      <c r="A1169" s="198">
        <v>1164</v>
      </c>
      <c r="B1169" s="211"/>
      <c r="C1169" s="4" t="str">
        <f t="shared" si="237"/>
        <v>名称：&lt;br&gt;住所：&lt;br&gt;施設分類：&lt;br&gt;TEL：&lt;br&gt;：&lt;br&gt;：&lt;br&gt;：&lt;br&gt;</v>
      </c>
      <c r="D1169" s="211"/>
      <c r="E1169" s="202"/>
      <c r="F1169" s="202"/>
      <c r="G1169" s="202"/>
      <c r="H1169" s="202"/>
      <c r="I1169" s="202"/>
      <c r="J1169" s="202"/>
      <c r="K1169" s="240"/>
      <c r="L1169" s="240"/>
      <c r="M1169" s="240"/>
      <c r="N1169" s="240"/>
      <c r="O1169" s="4"/>
      <c r="P1169" s="246">
        <v>1</v>
      </c>
      <c r="Q1169" s="246"/>
      <c r="R1169" s="246" t="str">
        <f t="shared" si="234"/>
        <v>FFFFFFFF</v>
      </c>
      <c r="S1169" s="202">
        <v>100</v>
      </c>
      <c r="T1169" s="202">
        <v>100</v>
      </c>
      <c r="U1169" s="202">
        <v>100</v>
      </c>
      <c r="V1169" s="202">
        <v>100</v>
      </c>
      <c r="X1169" s="242"/>
      <c r="Z1169" s="239">
        <f t="shared" si="238"/>
        <v>1</v>
      </c>
      <c r="AA1169" s="253" t="s">
        <v>4179</v>
      </c>
      <c r="AB1169" s="265">
        <f t="shared" si="241"/>
        <v>0</v>
      </c>
      <c r="AC1169" s="254" t="s">
        <v>4194</v>
      </c>
      <c r="AD1169" s="254" t="s">
        <v>4181</v>
      </c>
      <c r="AE1169" s="254">
        <f t="shared" si="242"/>
        <v>0</v>
      </c>
      <c r="AF1169" s="254" t="s">
        <v>4182</v>
      </c>
      <c r="AG1169" s="254" t="s">
        <v>4183</v>
      </c>
      <c r="AH1169" s="74" t="str">
        <f t="shared" si="243"/>
        <v>名称：&lt;br&gt;住所：&lt;br&gt;施設分類：&lt;br&gt;TEL：&lt;br&gt;：&lt;br&gt;：&lt;br&gt;：&lt;br&gt;</v>
      </c>
      <c r="AI1169" s="255" t="s">
        <v>4184</v>
      </c>
      <c r="AJ1169" s="253" t="str">
        <f t="shared" si="235"/>
        <v>FFFFFFFF</v>
      </c>
      <c r="AK1169" s="253" t="s">
        <v>4185</v>
      </c>
      <c r="AL1169" s="265">
        <f t="shared" si="236"/>
        <v>1</v>
      </c>
      <c r="AM1169" s="253" t="s">
        <v>4186</v>
      </c>
      <c r="AN1169" s="253" t="s">
        <v>4187</v>
      </c>
      <c r="AO1169" s="254">
        <f t="shared" si="239"/>
        <v>0</v>
      </c>
      <c r="AP1169" s="253" t="s">
        <v>4188</v>
      </c>
      <c r="AQ1169" s="74">
        <f t="shared" si="244"/>
        <v>0</v>
      </c>
      <c r="AR1169" s="254" t="s">
        <v>4189</v>
      </c>
      <c r="AS1169" s="254" t="s">
        <v>4190</v>
      </c>
      <c r="AT1169" s="265">
        <f t="shared" si="245"/>
        <v>0</v>
      </c>
      <c r="AU1169" s="254" t="s">
        <v>4191</v>
      </c>
      <c r="AV1169" s="265">
        <f t="shared" si="246"/>
        <v>0</v>
      </c>
      <c r="AW1169" s="254" t="s">
        <v>4192</v>
      </c>
      <c r="AX1169" s="254" t="s">
        <v>4193</v>
      </c>
      <c r="AY1169" s="244" t="str">
        <f t="shared" si="240"/>
        <v/>
      </c>
    </row>
    <row r="1170" spans="1:51">
      <c r="A1170" s="198">
        <v>1165</v>
      </c>
      <c r="B1170" s="211"/>
      <c r="C1170" s="4" t="str">
        <f t="shared" si="237"/>
        <v>名称：&lt;br&gt;住所：&lt;br&gt;施設分類：&lt;br&gt;TEL：&lt;br&gt;：&lt;br&gt;：&lt;br&gt;：&lt;br&gt;</v>
      </c>
      <c r="D1170" s="211"/>
      <c r="E1170" s="202"/>
      <c r="F1170" s="202"/>
      <c r="G1170" s="202"/>
      <c r="H1170" s="202"/>
      <c r="I1170" s="202"/>
      <c r="J1170" s="202"/>
      <c r="K1170" s="240"/>
      <c r="L1170" s="240"/>
      <c r="M1170" s="240"/>
      <c r="N1170" s="240"/>
      <c r="O1170" s="4"/>
      <c r="P1170" s="246">
        <v>1</v>
      </c>
      <c r="Q1170" s="246"/>
      <c r="R1170" s="246" t="str">
        <f t="shared" si="234"/>
        <v>FFFFFFFF</v>
      </c>
      <c r="S1170" s="202">
        <v>100</v>
      </c>
      <c r="T1170" s="202">
        <v>100</v>
      </c>
      <c r="U1170" s="202">
        <v>100</v>
      </c>
      <c r="V1170" s="202">
        <v>100</v>
      </c>
      <c r="X1170" s="242"/>
      <c r="Z1170" s="239">
        <f t="shared" si="238"/>
        <v>1</v>
      </c>
      <c r="AA1170" s="253" t="s">
        <v>4179</v>
      </c>
      <c r="AB1170" s="265">
        <f t="shared" si="241"/>
        <v>0</v>
      </c>
      <c r="AC1170" s="254" t="s">
        <v>4194</v>
      </c>
      <c r="AD1170" s="254" t="s">
        <v>4181</v>
      </c>
      <c r="AE1170" s="254">
        <f t="shared" si="242"/>
        <v>0</v>
      </c>
      <c r="AF1170" s="254" t="s">
        <v>4182</v>
      </c>
      <c r="AG1170" s="254" t="s">
        <v>4183</v>
      </c>
      <c r="AH1170" s="74" t="str">
        <f t="shared" si="243"/>
        <v>名称：&lt;br&gt;住所：&lt;br&gt;施設分類：&lt;br&gt;TEL：&lt;br&gt;：&lt;br&gt;：&lt;br&gt;：&lt;br&gt;</v>
      </c>
      <c r="AI1170" s="255" t="s">
        <v>4184</v>
      </c>
      <c r="AJ1170" s="253" t="str">
        <f t="shared" si="235"/>
        <v>FFFFFFFF</v>
      </c>
      <c r="AK1170" s="253" t="s">
        <v>4185</v>
      </c>
      <c r="AL1170" s="265">
        <f t="shared" si="236"/>
        <v>1</v>
      </c>
      <c r="AM1170" s="253" t="s">
        <v>4186</v>
      </c>
      <c r="AN1170" s="253" t="s">
        <v>4187</v>
      </c>
      <c r="AO1170" s="254">
        <f t="shared" si="239"/>
        <v>0</v>
      </c>
      <c r="AP1170" s="253" t="s">
        <v>4188</v>
      </c>
      <c r="AQ1170" s="74">
        <f t="shared" si="244"/>
        <v>0</v>
      </c>
      <c r="AR1170" s="254" t="s">
        <v>4189</v>
      </c>
      <c r="AS1170" s="254" t="s">
        <v>4190</v>
      </c>
      <c r="AT1170" s="265">
        <f t="shared" si="245"/>
        <v>0</v>
      </c>
      <c r="AU1170" s="254" t="s">
        <v>4191</v>
      </c>
      <c r="AV1170" s="265">
        <f t="shared" si="246"/>
        <v>0</v>
      </c>
      <c r="AW1170" s="254" t="s">
        <v>4192</v>
      </c>
      <c r="AX1170" s="254" t="s">
        <v>4193</v>
      </c>
      <c r="AY1170" s="244" t="str">
        <f t="shared" si="240"/>
        <v/>
      </c>
    </row>
    <row r="1171" spans="1:51">
      <c r="A1171" s="198">
        <v>1166</v>
      </c>
      <c r="B1171" s="211"/>
      <c r="C1171" s="4" t="str">
        <f t="shared" si="237"/>
        <v>名称：&lt;br&gt;住所：&lt;br&gt;施設分類：&lt;br&gt;TEL：&lt;br&gt;：&lt;br&gt;：&lt;br&gt;：&lt;br&gt;</v>
      </c>
      <c r="D1171" s="211"/>
      <c r="E1171" s="245"/>
      <c r="F1171" s="202"/>
      <c r="G1171" s="202"/>
      <c r="H1171" s="202"/>
      <c r="I1171" s="245"/>
      <c r="J1171" s="245"/>
      <c r="K1171" s="240"/>
      <c r="L1171" s="240"/>
      <c r="M1171" s="240"/>
      <c r="N1171" s="240"/>
      <c r="O1171" s="4"/>
      <c r="P1171" s="246">
        <v>1</v>
      </c>
      <c r="Q1171" s="246"/>
      <c r="R1171" s="246" t="str">
        <f t="shared" si="234"/>
        <v>FFFFFFFF</v>
      </c>
      <c r="S1171" s="202">
        <v>100</v>
      </c>
      <c r="T1171" s="202">
        <v>100</v>
      </c>
      <c r="U1171" s="202">
        <v>100</v>
      </c>
      <c r="V1171" s="202">
        <v>100</v>
      </c>
      <c r="X1171" s="242"/>
      <c r="Z1171" s="239">
        <f t="shared" si="238"/>
        <v>1</v>
      </c>
      <c r="AA1171" s="253" t="s">
        <v>4179</v>
      </c>
      <c r="AB1171" s="265">
        <f t="shared" si="241"/>
        <v>0</v>
      </c>
      <c r="AC1171" s="254" t="s">
        <v>4194</v>
      </c>
      <c r="AD1171" s="254" t="s">
        <v>4181</v>
      </c>
      <c r="AE1171" s="254">
        <f t="shared" si="242"/>
        <v>0</v>
      </c>
      <c r="AF1171" s="254" t="s">
        <v>4182</v>
      </c>
      <c r="AG1171" s="254" t="s">
        <v>4183</v>
      </c>
      <c r="AH1171" s="74" t="str">
        <f t="shared" si="243"/>
        <v>名称：&lt;br&gt;住所：&lt;br&gt;施設分類：&lt;br&gt;TEL：&lt;br&gt;：&lt;br&gt;：&lt;br&gt;：&lt;br&gt;</v>
      </c>
      <c r="AI1171" s="255" t="s">
        <v>4184</v>
      </c>
      <c r="AJ1171" s="253" t="str">
        <f t="shared" si="235"/>
        <v>FFFFFFFF</v>
      </c>
      <c r="AK1171" s="253" t="s">
        <v>4185</v>
      </c>
      <c r="AL1171" s="265">
        <f t="shared" si="236"/>
        <v>1</v>
      </c>
      <c r="AM1171" s="253" t="s">
        <v>4186</v>
      </c>
      <c r="AN1171" s="253" t="s">
        <v>4187</v>
      </c>
      <c r="AO1171" s="254">
        <f t="shared" si="239"/>
        <v>0</v>
      </c>
      <c r="AP1171" s="253" t="s">
        <v>4188</v>
      </c>
      <c r="AQ1171" s="74">
        <f t="shared" si="244"/>
        <v>0</v>
      </c>
      <c r="AR1171" s="254" t="s">
        <v>4189</v>
      </c>
      <c r="AS1171" s="254" t="s">
        <v>4190</v>
      </c>
      <c r="AT1171" s="265">
        <f t="shared" si="245"/>
        <v>0</v>
      </c>
      <c r="AU1171" s="254" t="s">
        <v>4191</v>
      </c>
      <c r="AV1171" s="265">
        <f t="shared" si="246"/>
        <v>0</v>
      </c>
      <c r="AW1171" s="254" t="s">
        <v>4192</v>
      </c>
      <c r="AX1171" s="254" t="s">
        <v>4193</v>
      </c>
      <c r="AY1171" s="244" t="str">
        <f t="shared" si="240"/>
        <v/>
      </c>
    </row>
    <row r="1172" spans="1:51">
      <c r="A1172" s="198">
        <v>1167</v>
      </c>
      <c r="B1172" s="211"/>
      <c r="C1172" s="4" t="str">
        <f t="shared" si="237"/>
        <v>名称：&lt;br&gt;住所：&lt;br&gt;施設分類：&lt;br&gt;TEL：&lt;br&gt;：&lt;br&gt;：&lt;br&gt;：&lt;br&gt;</v>
      </c>
      <c r="D1172" s="211"/>
      <c r="E1172" s="245"/>
      <c r="F1172" s="202"/>
      <c r="G1172" s="202"/>
      <c r="H1172" s="202"/>
      <c r="I1172" s="245"/>
      <c r="J1172" s="245"/>
      <c r="K1172" s="240"/>
      <c r="L1172" s="240"/>
      <c r="M1172" s="240"/>
      <c r="N1172" s="240"/>
      <c r="O1172" s="4"/>
      <c r="P1172" s="246">
        <v>1</v>
      </c>
      <c r="Q1172" s="246"/>
      <c r="R1172" s="246" t="str">
        <f t="shared" si="234"/>
        <v>FFFFFFFF</v>
      </c>
      <c r="S1172" s="202">
        <v>100</v>
      </c>
      <c r="T1172" s="202">
        <v>100</v>
      </c>
      <c r="U1172" s="202">
        <v>100</v>
      </c>
      <c r="V1172" s="202">
        <v>100</v>
      </c>
      <c r="X1172" s="242"/>
      <c r="Z1172" s="239">
        <f t="shared" si="238"/>
        <v>1</v>
      </c>
      <c r="AA1172" s="253" t="s">
        <v>4179</v>
      </c>
      <c r="AB1172" s="265">
        <f t="shared" si="241"/>
        <v>0</v>
      </c>
      <c r="AC1172" s="254" t="s">
        <v>4194</v>
      </c>
      <c r="AD1172" s="254" t="s">
        <v>4181</v>
      </c>
      <c r="AE1172" s="254">
        <f t="shared" si="242"/>
        <v>0</v>
      </c>
      <c r="AF1172" s="254" t="s">
        <v>4182</v>
      </c>
      <c r="AG1172" s="254" t="s">
        <v>4183</v>
      </c>
      <c r="AH1172" s="74" t="str">
        <f t="shared" si="243"/>
        <v>名称：&lt;br&gt;住所：&lt;br&gt;施設分類：&lt;br&gt;TEL：&lt;br&gt;：&lt;br&gt;：&lt;br&gt;：&lt;br&gt;</v>
      </c>
      <c r="AI1172" s="255" t="s">
        <v>4184</v>
      </c>
      <c r="AJ1172" s="253" t="str">
        <f t="shared" si="235"/>
        <v>FFFFFFFF</v>
      </c>
      <c r="AK1172" s="253" t="s">
        <v>4185</v>
      </c>
      <c r="AL1172" s="265">
        <f t="shared" si="236"/>
        <v>1</v>
      </c>
      <c r="AM1172" s="253" t="s">
        <v>4186</v>
      </c>
      <c r="AN1172" s="253" t="s">
        <v>4187</v>
      </c>
      <c r="AO1172" s="254">
        <f t="shared" si="239"/>
        <v>0</v>
      </c>
      <c r="AP1172" s="253" t="s">
        <v>4188</v>
      </c>
      <c r="AQ1172" s="74">
        <f t="shared" si="244"/>
        <v>0</v>
      </c>
      <c r="AR1172" s="254" t="s">
        <v>4189</v>
      </c>
      <c r="AS1172" s="254" t="s">
        <v>4190</v>
      </c>
      <c r="AT1172" s="265">
        <f t="shared" si="245"/>
        <v>0</v>
      </c>
      <c r="AU1172" s="254" t="s">
        <v>4191</v>
      </c>
      <c r="AV1172" s="265">
        <f t="shared" si="246"/>
        <v>0</v>
      </c>
      <c r="AW1172" s="254" t="s">
        <v>4192</v>
      </c>
      <c r="AX1172" s="254" t="s">
        <v>4193</v>
      </c>
      <c r="AY1172" s="244" t="str">
        <f t="shared" si="240"/>
        <v/>
      </c>
    </row>
    <row r="1173" spans="1:51">
      <c r="A1173" s="198">
        <v>1168</v>
      </c>
      <c r="B1173" s="211"/>
      <c r="C1173" s="4" t="str">
        <f t="shared" si="237"/>
        <v>名称：&lt;br&gt;住所：&lt;br&gt;施設分類：&lt;br&gt;TEL：&lt;br&gt;：&lt;br&gt;：&lt;br&gt;：&lt;br&gt;</v>
      </c>
      <c r="D1173" s="211"/>
      <c r="E1173" s="202"/>
      <c r="F1173" s="202"/>
      <c r="G1173" s="202"/>
      <c r="H1173" s="202"/>
      <c r="I1173" s="202"/>
      <c r="J1173" s="202"/>
      <c r="K1173" s="240"/>
      <c r="L1173" s="240"/>
      <c r="M1173" s="240"/>
      <c r="N1173" s="240"/>
      <c r="O1173" s="4"/>
      <c r="P1173" s="246">
        <v>1</v>
      </c>
      <c r="Q1173" s="246"/>
      <c r="R1173" s="246" t="str">
        <f t="shared" si="234"/>
        <v>FFFFFFFF</v>
      </c>
      <c r="S1173" s="202">
        <v>100</v>
      </c>
      <c r="T1173" s="202">
        <v>100</v>
      </c>
      <c r="U1173" s="202">
        <v>100</v>
      </c>
      <c r="V1173" s="202">
        <v>100</v>
      </c>
      <c r="X1173" s="242"/>
      <c r="Z1173" s="239">
        <f t="shared" si="238"/>
        <v>1</v>
      </c>
      <c r="AA1173" s="253" t="s">
        <v>4179</v>
      </c>
      <c r="AB1173" s="265">
        <f t="shared" si="241"/>
        <v>0</v>
      </c>
      <c r="AC1173" s="254" t="s">
        <v>4194</v>
      </c>
      <c r="AD1173" s="254" t="s">
        <v>4181</v>
      </c>
      <c r="AE1173" s="254">
        <f t="shared" si="242"/>
        <v>0</v>
      </c>
      <c r="AF1173" s="254" t="s">
        <v>4182</v>
      </c>
      <c r="AG1173" s="254" t="s">
        <v>4183</v>
      </c>
      <c r="AH1173" s="74" t="str">
        <f t="shared" si="243"/>
        <v>名称：&lt;br&gt;住所：&lt;br&gt;施設分類：&lt;br&gt;TEL：&lt;br&gt;：&lt;br&gt;：&lt;br&gt;：&lt;br&gt;</v>
      </c>
      <c r="AI1173" s="255" t="s">
        <v>4184</v>
      </c>
      <c r="AJ1173" s="253" t="str">
        <f t="shared" si="235"/>
        <v>FFFFFFFF</v>
      </c>
      <c r="AK1173" s="253" t="s">
        <v>4185</v>
      </c>
      <c r="AL1173" s="265">
        <f t="shared" si="236"/>
        <v>1</v>
      </c>
      <c r="AM1173" s="253" t="s">
        <v>4186</v>
      </c>
      <c r="AN1173" s="253" t="s">
        <v>4187</v>
      </c>
      <c r="AO1173" s="254">
        <f t="shared" si="239"/>
        <v>0</v>
      </c>
      <c r="AP1173" s="253" t="s">
        <v>4188</v>
      </c>
      <c r="AQ1173" s="74">
        <f t="shared" si="244"/>
        <v>0</v>
      </c>
      <c r="AR1173" s="254" t="s">
        <v>4189</v>
      </c>
      <c r="AS1173" s="254" t="s">
        <v>4190</v>
      </c>
      <c r="AT1173" s="265">
        <f t="shared" si="245"/>
        <v>0</v>
      </c>
      <c r="AU1173" s="254" t="s">
        <v>4191</v>
      </c>
      <c r="AV1173" s="265">
        <f t="shared" si="246"/>
        <v>0</v>
      </c>
      <c r="AW1173" s="254" t="s">
        <v>4192</v>
      </c>
      <c r="AX1173" s="254" t="s">
        <v>4193</v>
      </c>
      <c r="AY1173" s="244" t="str">
        <f t="shared" si="240"/>
        <v/>
      </c>
    </row>
    <row r="1174" spans="1:51">
      <c r="A1174" s="198">
        <v>1169</v>
      </c>
      <c r="B1174" s="211"/>
      <c r="C1174" s="4" t="str">
        <f t="shared" si="237"/>
        <v>名称：&lt;br&gt;住所：&lt;br&gt;施設分類：&lt;br&gt;TEL：&lt;br&gt;：&lt;br&gt;：&lt;br&gt;：&lt;br&gt;</v>
      </c>
      <c r="D1174" s="211"/>
      <c r="E1174" s="202"/>
      <c r="F1174" s="202"/>
      <c r="G1174" s="202"/>
      <c r="H1174" s="202"/>
      <c r="I1174" s="202"/>
      <c r="J1174" s="202"/>
      <c r="K1174" s="240"/>
      <c r="L1174" s="240"/>
      <c r="M1174" s="240"/>
      <c r="N1174" s="240"/>
      <c r="O1174" s="4"/>
      <c r="P1174" s="246">
        <v>1</v>
      </c>
      <c r="Q1174" s="246"/>
      <c r="R1174" s="246" t="str">
        <f t="shared" si="234"/>
        <v>FFFFFFFF</v>
      </c>
      <c r="S1174" s="202">
        <v>100</v>
      </c>
      <c r="T1174" s="202">
        <v>100</v>
      </c>
      <c r="U1174" s="202">
        <v>100</v>
      </c>
      <c r="V1174" s="202">
        <v>100</v>
      </c>
      <c r="X1174" s="242"/>
      <c r="Z1174" s="239">
        <f t="shared" si="238"/>
        <v>1</v>
      </c>
      <c r="AA1174" s="253" t="s">
        <v>4179</v>
      </c>
      <c r="AB1174" s="265">
        <f t="shared" si="241"/>
        <v>0</v>
      </c>
      <c r="AC1174" s="254" t="s">
        <v>4194</v>
      </c>
      <c r="AD1174" s="254" t="s">
        <v>4181</v>
      </c>
      <c r="AE1174" s="254">
        <f t="shared" si="242"/>
        <v>0</v>
      </c>
      <c r="AF1174" s="254" t="s">
        <v>4182</v>
      </c>
      <c r="AG1174" s="254" t="s">
        <v>4183</v>
      </c>
      <c r="AH1174" s="74" t="str">
        <f t="shared" si="243"/>
        <v>名称：&lt;br&gt;住所：&lt;br&gt;施設分類：&lt;br&gt;TEL：&lt;br&gt;：&lt;br&gt;：&lt;br&gt;：&lt;br&gt;</v>
      </c>
      <c r="AI1174" s="255" t="s">
        <v>4184</v>
      </c>
      <c r="AJ1174" s="253" t="str">
        <f t="shared" si="235"/>
        <v>FFFFFFFF</v>
      </c>
      <c r="AK1174" s="253" t="s">
        <v>4185</v>
      </c>
      <c r="AL1174" s="265">
        <f t="shared" si="236"/>
        <v>1</v>
      </c>
      <c r="AM1174" s="253" t="s">
        <v>4186</v>
      </c>
      <c r="AN1174" s="253" t="s">
        <v>4187</v>
      </c>
      <c r="AO1174" s="254">
        <f t="shared" si="239"/>
        <v>0</v>
      </c>
      <c r="AP1174" s="253" t="s">
        <v>4188</v>
      </c>
      <c r="AQ1174" s="74">
        <f t="shared" si="244"/>
        <v>0</v>
      </c>
      <c r="AR1174" s="254" t="s">
        <v>4189</v>
      </c>
      <c r="AS1174" s="254" t="s">
        <v>4190</v>
      </c>
      <c r="AT1174" s="265">
        <f t="shared" si="245"/>
        <v>0</v>
      </c>
      <c r="AU1174" s="254" t="s">
        <v>4191</v>
      </c>
      <c r="AV1174" s="265">
        <f t="shared" si="246"/>
        <v>0</v>
      </c>
      <c r="AW1174" s="254" t="s">
        <v>4192</v>
      </c>
      <c r="AX1174" s="254" t="s">
        <v>4193</v>
      </c>
      <c r="AY1174" s="244" t="str">
        <f t="shared" si="240"/>
        <v/>
      </c>
    </row>
    <row r="1175" spans="1:51">
      <c r="A1175" s="198">
        <v>1170</v>
      </c>
      <c r="B1175" s="211"/>
      <c r="C1175" s="4" t="str">
        <f t="shared" si="237"/>
        <v>名称：&lt;br&gt;住所：&lt;br&gt;施設分類：&lt;br&gt;TEL：&lt;br&gt;：&lt;br&gt;：&lt;br&gt;：&lt;br&gt;</v>
      </c>
      <c r="D1175" s="211"/>
      <c r="E1175" s="202"/>
      <c r="F1175" s="202"/>
      <c r="G1175" s="202"/>
      <c r="H1175" s="202"/>
      <c r="I1175" s="202"/>
      <c r="J1175" s="202"/>
      <c r="K1175" s="240"/>
      <c r="L1175" s="240"/>
      <c r="M1175" s="240"/>
      <c r="N1175" s="240"/>
      <c r="O1175" s="4"/>
      <c r="P1175" s="246">
        <v>1</v>
      </c>
      <c r="Q1175" s="246"/>
      <c r="R1175" s="246" t="str">
        <f t="shared" si="234"/>
        <v>FFFFFFFF</v>
      </c>
      <c r="S1175" s="202">
        <v>100</v>
      </c>
      <c r="T1175" s="202">
        <v>100</v>
      </c>
      <c r="U1175" s="202">
        <v>100</v>
      </c>
      <c r="V1175" s="202">
        <v>100</v>
      </c>
      <c r="X1175" s="242"/>
      <c r="Z1175" s="239">
        <f t="shared" si="238"/>
        <v>1</v>
      </c>
      <c r="AA1175" s="253" t="s">
        <v>4179</v>
      </c>
      <c r="AB1175" s="265">
        <f t="shared" si="241"/>
        <v>0</v>
      </c>
      <c r="AC1175" s="254" t="s">
        <v>4194</v>
      </c>
      <c r="AD1175" s="254" t="s">
        <v>4181</v>
      </c>
      <c r="AE1175" s="254">
        <f t="shared" si="242"/>
        <v>0</v>
      </c>
      <c r="AF1175" s="254" t="s">
        <v>4182</v>
      </c>
      <c r="AG1175" s="254" t="s">
        <v>4183</v>
      </c>
      <c r="AH1175" s="74" t="str">
        <f t="shared" si="243"/>
        <v>名称：&lt;br&gt;住所：&lt;br&gt;施設分類：&lt;br&gt;TEL：&lt;br&gt;：&lt;br&gt;：&lt;br&gt;：&lt;br&gt;</v>
      </c>
      <c r="AI1175" s="255" t="s">
        <v>4184</v>
      </c>
      <c r="AJ1175" s="253" t="str">
        <f t="shared" si="235"/>
        <v>FFFFFFFF</v>
      </c>
      <c r="AK1175" s="253" t="s">
        <v>4185</v>
      </c>
      <c r="AL1175" s="265">
        <f t="shared" si="236"/>
        <v>1</v>
      </c>
      <c r="AM1175" s="253" t="s">
        <v>4186</v>
      </c>
      <c r="AN1175" s="253" t="s">
        <v>4187</v>
      </c>
      <c r="AO1175" s="254">
        <f t="shared" si="239"/>
        <v>0</v>
      </c>
      <c r="AP1175" s="253" t="s">
        <v>4188</v>
      </c>
      <c r="AQ1175" s="74">
        <f t="shared" si="244"/>
        <v>0</v>
      </c>
      <c r="AR1175" s="254" t="s">
        <v>4189</v>
      </c>
      <c r="AS1175" s="254" t="s">
        <v>4190</v>
      </c>
      <c r="AT1175" s="265">
        <f t="shared" si="245"/>
        <v>0</v>
      </c>
      <c r="AU1175" s="254" t="s">
        <v>4191</v>
      </c>
      <c r="AV1175" s="265">
        <f t="shared" si="246"/>
        <v>0</v>
      </c>
      <c r="AW1175" s="254" t="s">
        <v>4192</v>
      </c>
      <c r="AX1175" s="254" t="s">
        <v>4193</v>
      </c>
      <c r="AY1175" s="244" t="str">
        <f t="shared" si="240"/>
        <v/>
      </c>
    </row>
    <row r="1176" spans="1:51">
      <c r="A1176" s="198">
        <v>1171</v>
      </c>
      <c r="B1176" s="211"/>
      <c r="C1176" s="4" t="str">
        <f t="shared" si="237"/>
        <v>名称：&lt;br&gt;住所：&lt;br&gt;施設分類：&lt;br&gt;TEL：&lt;br&gt;：&lt;br&gt;：&lt;br&gt;：&lt;br&gt;</v>
      </c>
      <c r="D1176" s="211"/>
      <c r="E1176" s="202"/>
      <c r="F1176" s="202"/>
      <c r="G1176" s="202"/>
      <c r="H1176" s="202"/>
      <c r="I1176" s="202"/>
      <c r="J1176" s="202"/>
      <c r="K1176" s="240"/>
      <c r="L1176" s="240"/>
      <c r="M1176" s="240"/>
      <c r="N1176" s="240"/>
      <c r="O1176" s="4"/>
      <c r="P1176" s="246">
        <v>1</v>
      </c>
      <c r="Q1176" s="246"/>
      <c r="R1176" s="246" t="str">
        <f t="shared" si="234"/>
        <v>FFFFFFFF</v>
      </c>
      <c r="S1176" s="202">
        <v>100</v>
      </c>
      <c r="T1176" s="202">
        <v>100</v>
      </c>
      <c r="U1176" s="202">
        <v>100</v>
      </c>
      <c r="V1176" s="202">
        <v>100</v>
      </c>
      <c r="X1176" s="242"/>
      <c r="Z1176" s="239">
        <f t="shared" si="238"/>
        <v>1</v>
      </c>
      <c r="AA1176" s="253" t="s">
        <v>4179</v>
      </c>
      <c r="AB1176" s="265">
        <f t="shared" si="241"/>
        <v>0</v>
      </c>
      <c r="AC1176" s="254" t="s">
        <v>4194</v>
      </c>
      <c r="AD1176" s="254" t="s">
        <v>4181</v>
      </c>
      <c r="AE1176" s="254">
        <f t="shared" si="242"/>
        <v>0</v>
      </c>
      <c r="AF1176" s="254" t="s">
        <v>4182</v>
      </c>
      <c r="AG1176" s="254" t="s">
        <v>4183</v>
      </c>
      <c r="AH1176" s="74" t="str">
        <f t="shared" si="243"/>
        <v>名称：&lt;br&gt;住所：&lt;br&gt;施設分類：&lt;br&gt;TEL：&lt;br&gt;：&lt;br&gt;：&lt;br&gt;：&lt;br&gt;</v>
      </c>
      <c r="AI1176" s="255" t="s">
        <v>4184</v>
      </c>
      <c r="AJ1176" s="253" t="str">
        <f t="shared" si="235"/>
        <v>FFFFFFFF</v>
      </c>
      <c r="AK1176" s="253" t="s">
        <v>4185</v>
      </c>
      <c r="AL1176" s="265">
        <f t="shared" si="236"/>
        <v>1</v>
      </c>
      <c r="AM1176" s="253" t="s">
        <v>4186</v>
      </c>
      <c r="AN1176" s="253" t="s">
        <v>4187</v>
      </c>
      <c r="AO1176" s="254">
        <f t="shared" si="239"/>
        <v>0</v>
      </c>
      <c r="AP1176" s="253" t="s">
        <v>4188</v>
      </c>
      <c r="AQ1176" s="74">
        <f t="shared" si="244"/>
        <v>0</v>
      </c>
      <c r="AR1176" s="254" t="s">
        <v>4189</v>
      </c>
      <c r="AS1176" s="254" t="s">
        <v>4190</v>
      </c>
      <c r="AT1176" s="265">
        <f t="shared" si="245"/>
        <v>0</v>
      </c>
      <c r="AU1176" s="254" t="s">
        <v>4191</v>
      </c>
      <c r="AV1176" s="265">
        <f t="shared" si="246"/>
        <v>0</v>
      </c>
      <c r="AW1176" s="254" t="s">
        <v>4192</v>
      </c>
      <c r="AX1176" s="254" t="s">
        <v>4193</v>
      </c>
      <c r="AY1176" s="244" t="str">
        <f t="shared" si="240"/>
        <v/>
      </c>
    </row>
    <row r="1177" spans="1:51">
      <c r="A1177" s="198">
        <v>1172</v>
      </c>
      <c r="B1177" s="211"/>
      <c r="C1177" s="4" t="str">
        <f t="shared" si="237"/>
        <v>名称：&lt;br&gt;住所：&lt;br&gt;施設分類：&lt;br&gt;TEL：&lt;br&gt;：&lt;br&gt;：&lt;br&gt;：&lt;br&gt;</v>
      </c>
      <c r="D1177" s="211"/>
      <c r="E1177" s="202"/>
      <c r="F1177" s="202"/>
      <c r="G1177" s="202"/>
      <c r="H1177" s="202"/>
      <c r="I1177" s="202"/>
      <c r="J1177" s="202"/>
      <c r="K1177" s="240"/>
      <c r="L1177" s="240"/>
      <c r="M1177" s="240"/>
      <c r="N1177" s="240"/>
      <c r="O1177" s="4"/>
      <c r="P1177" s="246">
        <v>1</v>
      </c>
      <c r="Q1177" s="246"/>
      <c r="R1177" s="246" t="str">
        <f t="shared" si="234"/>
        <v>FFFFFFFF</v>
      </c>
      <c r="S1177" s="202">
        <v>100</v>
      </c>
      <c r="T1177" s="202">
        <v>100</v>
      </c>
      <c r="U1177" s="202">
        <v>100</v>
      </c>
      <c r="V1177" s="202">
        <v>100</v>
      </c>
      <c r="X1177" s="242"/>
      <c r="Z1177" s="239">
        <f t="shared" si="238"/>
        <v>1</v>
      </c>
      <c r="AA1177" s="253" t="s">
        <v>4179</v>
      </c>
      <c r="AB1177" s="265">
        <f t="shared" si="241"/>
        <v>0</v>
      </c>
      <c r="AC1177" s="254" t="s">
        <v>4194</v>
      </c>
      <c r="AD1177" s="254" t="s">
        <v>4181</v>
      </c>
      <c r="AE1177" s="254">
        <f t="shared" si="242"/>
        <v>0</v>
      </c>
      <c r="AF1177" s="254" t="s">
        <v>4182</v>
      </c>
      <c r="AG1177" s="254" t="s">
        <v>4183</v>
      </c>
      <c r="AH1177" s="74" t="str">
        <f t="shared" si="243"/>
        <v>名称：&lt;br&gt;住所：&lt;br&gt;施設分類：&lt;br&gt;TEL：&lt;br&gt;：&lt;br&gt;：&lt;br&gt;：&lt;br&gt;</v>
      </c>
      <c r="AI1177" s="255" t="s">
        <v>4184</v>
      </c>
      <c r="AJ1177" s="253" t="str">
        <f t="shared" si="235"/>
        <v>FFFFFFFF</v>
      </c>
      <c r="AK1177" s="253" t="s">
        <v>4185</v>
      </c>
      <c r="AL1177" s="265">
        <f t="shared" si="236"/>
        <v>1</v>
      </c>
      <c r="AM1177" s="253" t="s">
        <v>4186</v>
      </c>
      <c r="AN1177" s="253" t="s">
        <v>4187</v>
      </c>
      <c r="AO1177" s="254">
        <f t="shared" si="239"/>
        <v>0</v>
      </c>
      <c r="AP1177" s="253" t="s">
        <v>4188</v>
      </c>
      <c r="AQ1177" s="74">
        <f t="shared" si="244"/>
        <v>0</v>
      </c>
      <c r="AR1177" s="254" t="s">
        <v>4189</v>
      </c>
      <c r="AS1177" s="254" t="s">
        <v>4190</v>
      </c>
      <c r="AT1177" s="265">
        <f t="shared" si="245"/>
        <v>0</v>
      </c>
      <c r="AU1177" s="254" t="s">
        <v>4191</v>
      </c>
      <c r="AV1177" s="265">
        <f t="shared" si="246"/>
        <v>0</v>
      </c>
      <c r="AW1177" s="254" t="s">
        <v>4192</v>
      </c>
      <c r="AX1177" s="254" t="s">
        <v>4193</v>
      </c>
      <c r="AY1177" s="244" t="str">
        <f t="shared" si="240"/>
        <v/>
      </c>
    </row>
    <row r="1178" spans="1:51">
      <c r="A1178" s="198">
        <v>1173</v>
      </c>
      <c r="B1178" s="211"/>
      <c r="C1178" s="4" t="str">
        <f t="shared" si="237"/>
        <v>名称：&lt;br&gt;住所：&lt;br&gt;施設分類：&lt;br&gt;TEL：&lt;br&gt;：&lt;br&gt;：&lt;br&gt;：&lt;br&gt;</v>
      </c>
      <c r="D1178" s="211"/>
      <c r="E1178" s="245"/>
      <c r="F1178" s="202"/>
      <c r="G1178" s="202"/>
      <c r="H1178" s="202"/>
      <c r="I1178" s="245"/>
      <c r="J1178" s="245"/>
      <c r="K1178" s="240"/>
      <c r="L1178" s="240"/>
      <c r="M1178" s="240"/>
      <c r="N1178" s="240"/>
      <c r="O1178" s="4"/>
      <c r="P1178" s="246">
        <v>1</v>
      </c>
      <c r="Q1178" s="246"/>
      <c r="R1178" s="246" t="str">
        <f t="shared" si="234"/>
        <v>FFFFFFFF</v>
      </c>
      <c r="S1178" s="202">
        <v>100</v>
      </c>
      <c r="T1178" s="202">
        <v>100</v>
      </c>
      <c r="U1178" s="202">
        <v>100</v>
      </c>
      <c r="V1178" s="202">
        <v>100</v>
      </c>
      <c r="X1178" s="242"/>
      <c r="Z1178" s="239">
        <f t="shared" si="238"/>
        <v>1</v>
      </c>
      <c r="AA1178" s="253" t="s">
        <v>4179</v>
      </c>
      <c r="AB1178" s="265">
        <f t="shared" si="241"/>
        <v>0</v>
      </c>
      <c r="AC1178" s="254" t="s">
        <v>4194</v>
      </c>
      <c r="AD1178" s="254" t="s">
        <v>4181</v>
      </c>
      <c r="AE1178" s="254">
        <f t="shared" si="242"/>
        <v>0</v>
      </c>
      <c r="AF1178" s="254" t="s">
        <v>4182</v>
      </c>
      <c r="AG1178" s="254" t="s">
        <v>4183</v>
      </c>
      <c r="AH1178" s="74" t="str">
        <f t="shared" si="243"/>
        <v>名称：&lt;br&gt;住所：&lt;br&gt;施設分類：&lt;br&gt;TEL：&lt;br&gt;：&lt;br&gt;：&lt;br&gt;：&lt;br&gt;</v>
      </c>
      <c r="AI1178" s="255" t="s">
        <v>4184</v>
      </c>
      <c r="AJ1178" s="253" t="str">
        <f t="shared" si="235"/>
        <v>FFFFFFFF</v>
      </c>
      <c r="AK1178" s="253" t="s">
        <v>4185</v>
      </c>
      <c r="AL1178" s="265">
        <f t="shared" si="236"/>
        <v>1</v>
      </c>
      <c r="AM1178" s="253" t="s">
        <v>4186</v>
      </c>
      <c r="AN1178" s="253" t="s">
        <v>4187</v>
      </c>
      <c r="AO1178" s="254">
        <f t="shared" si="239"/>
        <v>0</v>
      </c>
      <c r="AP1178" s="253" t="s">
        <v>4188</v>
      </c>
      <c r="AQ1178" s="74">
        <f t="shared" si="244"/>
        <v>0</v>
      </c>
      <c r="AR1178" s="254" t="s">
        <v>4189</v>
      </c>
      <c r="AS1178" s="254" t="s">
        <v>4190</v>
      </c>
      <c r="AT1178" s="265">
        <f t="shared" si="245"/>
        <v>0</v>
      </c>
      <c r="AU1178" s="254" t="s">
        <v>4191</v>
      </c>
      <c r="AV1178" s="265">
        <f t="shared" si="246"/>
        <v>0</v>
      </c>
      <c r="AW1178" s="254" t="s">
        <v>4192</v>
      </c>
      <c r="AX1178" s="254" t="s">
        <v>4193</v>
      </c>
      <c r="AY1178" s="244" t="str">
        <f t="shared" si="240"/>
        <v/>
      </c>
    </row>
    <row r="1179" spans="1:51">
      <c r="A1179" s="198">
        <v>1174</v>
      </c>
      <c r="B1179" s="211"/>
      <c r="C1179" s="4" t="str">
        <f t="shared" si="237"/>
        <v>名称：&lt;br&gt;住所：&lt;br&gt;施設分類：&lt;br&gt;TEL：&lt;br&gt;：&lt;br&gt;：&lt;br&gt;：&lt;br&gt;</v>
      </c>
      <c r="D1179" s="211"/>
      <c r="E1179" s="245"/>
      <c r="F1179" s="202"/>
      <c r="G1179" s="202"/>
      <c r="H1179" s="202"/>
      <c r="I1179" s="245"/>
      <c r="J1179" s="245"/>
      <c r="K1179" s="240"/>
      <c r="L1179" s="240"/>
      <c r="M1179" s="240"/>
      <c r="N1179" s="240"/>
      <c r="O1179" s="4"/>
      <c r="P1179" s="246">
        <v>1</v>
      </c>
      <c r="Q1179" s="246"/>
      <c r="R1179" s="246" t="str">
        <f t="shared" si="234"/>
        <v>FFFFFFFF</v>
      </c>
      <c r="S1179" s="202">
        <v>100</v>
      </c>
      <c r="T1179" s="202">
        <v>100</v>
      </c>
      <c r="U1179" s="202">
        <v>100</v>
      </c>
      <c r="V1179" s="202">
        <v>100</v>
      </c>
      <c r="X1179" s="242"/>
      <c r="Z1179" s="239">
        <f t="shared" si="238"/>
        <v>1</v>
      </c>
      <c r="AA1179" s="253" t="s">
        <v>4179</v>
      </c>
      <c r="AB1179" s="265">
        <f t="shared" si="241"/>
        <v>0</v>
      </c>
      <c r="AC1179" s="254" t="s">
        <v>4194</v>
      </c>
      <c r="AD1179" s="254" t="s">
        <v>4181</v>
      </c>
      <c r="AE1179" s="254">
        <f t="shared" si="242"/>
        <v>0</v>
      </c>
      <c r="AF1179" s="254" t="s">
        <v>4182</v>
      </c>
      <c r="AG1179" s="254" t="s">
        <v>4183</v>
      </c>
      <c r="AH1179" s="74" t="str">
        <f t="shared" si="243"/>
        <v>名称：&lt;br&gt;住所：&lt;br&gt;施設分類：&lt;br&gt;TEL：&lt;br&gt;：&lt;br&gt;：&lt;br&gt;：&lt;br&gt;</v>
      </c>
      <c r="AI1179" s="255" t="s">
        <v>4184</v>
      </c>
      <c r="AJ1179" s="253" t="str">
        <f t="shared" si="235"/>
        <v>FFFFFFFF</v>
      </c>
      <c r="AK1179" s="253" t="s">
        <v>4185</v>
      </c>
      <c r="AL1179" s="265">
        <f t="shared" si="236"/>
        <v>1</v>
      </c>
      <c r="AM1179" s="253" t="s">
        <v>4186</v>
      </c>
      <c r="AN1179" s="253" t="s">
        <v>4187</v>
      </c>
      <c r="AO1179" s="254">
        <f t="shared" si="239"/>
        <v>0</v>
      </c>
      <c r="AP1179" s="253" t="s">
        <v>4188</v>
      </c>
      <c r="AQ1179" s="74">
        <f t="shared" si="244"/>
        <v>0</v>
      </c>
      <c r="AR1179" s="254" t="s">
        <v>4189</v>
      </c>
      <c r="AS1179" s="254" t="s">
        <v>4190</v>
      </c>
      <c r="AT1179" s="265">
        <f t="shared" si="245"/>
        <v>0</v>
      </c>
      <c r="AU1179" s="254" t="s">
        <v>4191</v>
      </c>
      <c r="AV1179" s="265">
        <f t="shared" si="246"/>
        <v>0</v>
      </c>
      <c r="AW1179" s="254" t="s">
        <v>4192</v>
      </c>
      <c r="AX1179" s="254" t="s">
        <v>4193</v>
      </c>
      <c r="AY1179" s="244" t="str">
        <f t="shared" si="240"/>
        <v/>
      </c>
    </row>
    <row r="1180" spans="1:51">
      <c r="A1180" s="198">
        <v>1175</v>
      </c>
      <c r="B1180" s="211"/>
      <c r="C1180" s="4" t="str">
        <f t="shared" si="237"/>
        <v>名称：&lt;br&gt;住所：&lt;br&gt;施設分類：&lt;br&gt;TEL：&lt;br&gt;：&lt;br&gt;：&lt;br&gt;：&lt;br&gt;</v>
      </c>
      <c r="D1180" s="211"/>
      <c r="E1180" s="202"/>
      <c r="F1180" s="202"/>
      <c r="G1180" s="202"/>
      <c r="H1180" s="202"/>
      <c r="I1180" s="202"/>
      <c r="J1180" s="202"/>
      <c r="K1180" s="240"/>
      <c r="L1180" s="240"/>
      <c r="M1180" s="240"/>
      <c r="N1180" s="240"/>
      <c r="O1180" s="4"/>
      <c r="P1180" s="246">
        <v>1</v>
      </c>
      <c r="Q1180" s="246"/>
      <c r="R1180" s="246" t="str">
        <f t="shared" si="234"/>
        <v>FFFFFFFF</v>
      </c>
      <c r="S1180" s="202">
        <v>100</v>
      </c>
      <c r="T1180" s="202">
        <v>100</v>
      </c>
      <c r="U1180" s="202">
        <v>100</v>
      </c>
      <c r="V1180" s="202">
        <v>100</v>
      </c>
      <c r="X1180" s="242"/>
      <c r="Z1180" s="239">
        <f t="shared" si="238"/>
        <v>1</v>
      </c>
      <c r="AA1180" s="253" t="s">
        <v>4179</v>
      </c>
      <c r="AB1180" s="265">
        <f t="shared" si="241"/>
        <v>0</v>
      </c>
      <c r="AC1180" s="254" t="s">
        <v>4194</v>
      </c>
      <c r="AD1180" s="254" t="s">
        <v>4181</v>
      </c>
      <c r="AE1180" s="254">
        <f t="shared" si="242"/>
        <v>0</v>
      </c>
      <c r="AF1180" s="254" t="s">
        <v>4182</v>
      </c>
      <c r="AG1180" s="254" t="s">
        <v>4183</v>
      </c>
      <c r="AH1180" s="74" t="str">
        <f t="shared" si="243"/>
        <v>名称：&lt;br&gt;住所：&lt;br&gt;施設分類：&lt;br&gt;TEL：&lt;br&gt;：&lt;br&gt;：&lt;br&gt;：&lt;br&gt;</v>
      </c>
      <c r="AI1180" s="255" t="s">
        <v>4184</v>
      </c>
      <c r="AJ1180" s="253" t="str">
        <f t="shared" si="235"/>
        <v>FFFFFFFF</v>
      </c>
      <c r="AK1180" s="253" t="s">
        <v>4185</v>
      </c>
      <c r="AL1180" s="265">
        <f t="shared" si="236"/>
        <v>1</v>
      </c>
      <c r="AM1180" s="253" t="s">
        <v>4186</v>
      </c>
      <c r="AN1180" s="253" t="s">
        <v>4187</v>
      </c>
      <c r="AO1180" s="254">
        <f t="shared" si="239"/>
        <v>0</v>
      </c>
      <c r="AP1180" s="253" t="s">
        <v>4188</v>
      </c>
      <c r="AQ1180" s="74">
        <f t="shared" si="244"/>
        <v>0</v>
      </c>
      <c r="AR1180" s="254" t="s">
        <v>4189</v>
      </c>
      <c r="AS1180" s="254" t="s">
        <v>4190</v>
      </c>
      <c r="AT1180" s="265">
        <f t="shared" si="245"/>
        <v>0</v>
      </c>
      <c r="AU1180" s="254" t="s">
        <v>4191</v>
      </c>
      <c r="AV1180" s="265">
        <f t="shared" si="246"/>
        <v>0</v>
      </c>
      <c r="AW1180" s="254" t="s">
        <v>4192</v>
      </c>
      <c r="AX1180" s="254" t="s">
        <v>4193</v>
      </c>
      <c r="AY1180" s="244" t="str">
        <f t="shared" si="240"/>
        <v/>
      </c>
    </row>
    <row r="1181" spans="1:51">
      <c r="A1181" s="198">
        <v>1176</v>
      </c>
      <c r="B1181" s="211"/>
      <c r="C1181" s="4" t="str">
        <f t="shared" si="237"/>
        <v>名称：&lt;br&gt;住所：&lt;br&gt;施設分類：&lt;br&gt;TEL：&lt;br&gt;：&lt;br&gt;：&lt;br&gt;：&lt;br&gt;</v>
      </c>
      <c r="D1181" s="211"/>
      <c r="E1181" s="202"/>
      <c r="F1181" s="202"/>
      <c r="G1181" s="202"/>
      <c r="H1181" s="202"/>
      <c r="I1181" s="202"/>
      <c r="J1181" s="202"/>
      <c r="K1181" s="240"/>
      <c r="L1181" s="240"/>
      <c r="M1181" s="240"/>
      <c r="N1181" s="240"/>
      <c r="O1181" s="4"/>
      <c r="P1181" s="246">
        <v>1</v>
      </c>
      <c r="Q1181" s="246"/>
      <c r="R1181" s="246" t="str">
        <f t="shared" si="234"/>
        <v>FFFFFFFF</v>
      </c>
      <c r="S1181" s="202">
        <v>100</v>
      </c>
      <c r="T1181" s="202">
        <v>100</v>
      </c>
      <c r="U1181" s="202">
        <v>100</v>
      </c>
      <c r="V1181" s="202">
        <v>100</v>
      </c>
      <c r="X1181" s="242"/>
      <c r="Z1181" s="239">
        <f t="shared" si="238"/>
        <v>1</v>
      </c>
      <c r="AA1181" s="253" t="s">
        <v>4179</v>
      </c>
      <c r="AB1181" s="265">
        <f t="shared" si="241"/>
        <v>0</v>
      </c>
      <c r="AC1181" s="254" t="s">
        <v>4194</v>
      </c>
      <c r="AD1181" s="254" t="s">
        <v>4181</v>
      </c>
      <c r="AE1181" s="254">
        <f t="shared" si="242"/>
        <v>0</v>
      </c>
      <c r="AF1181" s="254" t="s">
        <v>4182</v>
      </c>
      <c r="AG1181" s="254" t="s">
        <v>4183</v>
      </c>
      <c r="AH1181" s="74" t="str">
        <f t="shared" si="243"/>
        <v>名称：&lt;br&gt;住所：&lt;br&gt;施設分類：&lt;br&gt;TEL：&lt;br&gt;：&lt;br&gt;：&lt;br&gt;：&lt;br&gt;</v>
      </c>
      <c r="AI1181" s="255" t="s">
        <v>4184</v>
      </c>
      <c r="AJ1181" s="253" t="str">
        <f t="shared" si="235"/>
        <v>FFFFFFFF</v>
      </c>
      <c r="AK1181" s="253" t="s">
        <v>4185</v>
      </c>
      <c r="AL1181" s="265">
        <f t="shared" si="236"/>
        <v>1</v>
      </c>
      <c r="AM1181" s="253" t="s">
        <v>4186</v>
      </c>
      <c r="AN1181" s="253" t="s">
        <v>4187</v>
      </c>
      <c r="AO1181" s="254">
        <f t="shared" si="239"/>
        <v>0</v>
      </c>
      <c r="AP1181" s="253" t="s">
        <v>4188</v>
      </c>
      <c r="AQ1181" s="74">
        <f t="shared" si="244"/>
        <v>0</v>
      </c>
      <c r="AR1181" s="254" t="s">
        <v>4189</v>
      </c>
      <c r="AS1181" s="254" t="s">
        <v>4190</v>
      </c>
      <c r="AT1181" s="265">
        <f t="shared" si="245"/>
        <v>0</v>
      </c>
      <c r="AU1181" s="254" t="s">
        <v>4191</v>
      </c>
      <c r="AV1181" s="265">
        <f t="shared" si="246"/>
        <v>0</v>
      </c>
      <c r="AW1181" s="254" t="s">
        <v>4192</v>
      </c>
      <c r="AX1181" s="254" t="s">
        <v>4193</v>
      </c>
      <c r="AY1181" s="244" t="str">
        <f t="shared" si="240"/>
        <v/>
      </c>
    </row>
    <row r="1182" spans="1:51">
      <c r="A1182" s="198">
        <v>1177</v>
      </c>
      <c r="B1182" s="211"/>
      <c r="C1182" s="4" t="str">
        <f t="shared" si="237"/>
        <v>名称：&lt;br&gt;住所：&lt;br&gt;施設分類：&lt;br&gt;TEL：&lt;br&gt;：&lt;br&gt;：&lt;br&gt;：&lt;br&gt;</v>
      </c>
      <c r="D1182" s="211"/>
      <c r="E1182" s="202"/>
      <c r="F1182" s="202"/>
      <c r="G1182" s="202"/>
      <c r="H1182" s="202"/>
      <c r="I1182" s="202"/>
      <c r="J1182" s="202"/>
      <c r="K1182" s="240"/>
      <c r="L1182" s="240"/>
      <c r="M1182" s="240"/>
      <c r="N1182" s="240"/>
      <c r="O1182" s="4"/>
      <c r="P1182" s="246">
        <v>1</v>
      </c>
      <c r="Q1182" s="246"/>
      <c r="R1182" s="246" t="str">
        <f t="shared" si="234"/>
        <v>FFFFFFFF</v>
      </c>
      <c r="S1182" s="202">
        <v>100</v>
      </c>
      <c r="T1182" s="202">
        <v>100</v>
      </c>
      <c r="U1182" s="202">
        <v>100</v>
      </c>
      <c r="V1182" s="202">
        <v>100</v>
      </c>
      <c r="X1182" s="242"/>
      <c r="Z1182" s="239">
        <f t="shared" si="238"/>
        <v>1</v>
      </c>
      <c r="AA1182" s="253" t="s">
        <v>4179</v>
      </c>
      <c r="AB1182" s="265">
        <f t="shared" si="241"/>
        <v>0</v>
      </c>
      <c r="AC1182" s="254" t="s">
        <v>4194</v>
      </c>
      <c r="AD1182" s="254" t="s">
        <v>4181</v>
      </c>
      <c r="AE1182" s="254">
        <f t="shared" si="242"/>
        <v>0</v>
      </c>
      <c r="AF1182" s="254" t="s">
        <v>4182</v>
      </c>
      <c r="AG1182" s="254" t="s">
        <v>4183</v>
      </c>
      <c r="AH1182" s="74" t="str">
        <f t="shared" si="243"/>
        <v>名称：&lt;br&gt;住所：&lt;br&gt;施設分類：&lt;br&gt;TEL：&lt;br&gt;：&lt;br&gt;：&lt;br&gt;：&lt;br&gt;</v>
      </c>
      <c r="AI1182" s="255" t="s">
        <v>4184</v>
      </c>
      <c r="AJ1182" s="253" t="str">
        <f t="shared" si="235"/>
        <v>FFFFFFFF</v>
      </c>
      <c r="AK1182" s="253" t="s">
        <v>4185</v>
      </c>
      <c r="AL1182" s="265">
        <f t="shared" si="236"/>
        <v>1</v>
      </c>
      <c r="AM1182" s="253" t="s">
        <v>4186</v>
      </c>
      <c r="AN1182" s="253" t="s">
        <v>4187</v>
      </c>
      <c r="AO1182" s="254">
        <f t="shared" si="239"/>
        <v>0</v>
      </c>
      <c r="AP1182" s="253" t="s">
        <v>4188</v>
      </c>
      <c r="AQ1182" s="74">
        <f t="shared" si="244"/>
        <v>0</v>
      </c>
      <c r="AR1182" s="254" t="s">
        <v>4189</v>
      </c>
      <c r="AS1182" s="254" t="s">
        <v>4190</v>
      </c>
      <c r="AT1182" s="265">
        <f t="shared" si="245"/>
        <v>0</v>
      </c>
      <c r="AU1182" s="254" t="s">
        <v>4191</v>
      </c>
      <c r="AV1182" s="265">
        <f t="shared" si="246"/>
        <v>0</v>
      </c>
      <c r="AW1182" s="254" t="s">
        <v>4192</v>
      </c>
      <c r="AX1182" s="254" t="s">
        <v>4193</v>
      </c>
      <c r="AY1182" s="244" t="str">
        <f t="shared" si="240"/>
        <v/>
      </c>
    </row>
    <row r="1183" spans="1:51">
      <c r="A1183" s="198">
        <v>1178</v>
      </c>
      <c r="B1183" s="211"/>
      <c r="C1183" s="4" t="str">
        <f t="shared" si="237"/>
        <v>名称：&lt;br&gt;住所：&lt;br&gt;施設分類：&lt;br&gt;TEL：&lt;br&gt;：&lt;br&gt;：&lt;br&gt;：&lt;br&gt;</v>
      </c>
      <c r="D1183" s="211"/>
      <c r="E1183" s="202"/>
      <c r="F1183" s="202"/>
      <c r="G1183" s="202"/>
      <c r="H1183" s="202"/>
      <c r="I1183" s="202"/>
      <c r="J1183" s="202"/>
      <c r="K1183" s="240"/>
      <c r="L1183" s="240"/>
      <c r="M1183" s="240"/>
      <c r="N1183" s="240"/>
      <c r="O1183" s="4"/>
      <c r="P1183" s="246">
        <v>1</v>
      </c>
      <c r="Q1183" s="246"/>
      <c r="R1183" s="246" t="str">
        <f t="shared" si="234"/>
        <v>FFFFFFFF</v>
      </c>
      <c r="S1183" s="202">
        <v>100</v>
      </c>
      <c r="T1183" s="202">
        <v>100</v>
      </c>
      <c r="U1183" s="202">
        <v>100</v>
      </c>
      <c r="V1183" s="202">
        <v>100</v>
      </c>
      <c r="X1183" s="242"/>
      <c r="Z1183" s="239">
        <f t="shared" si="238"/>
        <v>1</v>
      </c>
      <c r="AA1183" s="253" t="s">
        <v>4179</v>
      </c>
      <c r="AB1183" s="265">
        <f t="shared" si="241"/>
        <v>0</v>
      </c>
      <c r="AC1183" s="254" t="s">
        <v>4194</v>
      </c>
      <c r="AD1183" s="254" t="s">
        <v>4181</v>
      </c>
      <c r="AE1183" s="254">
        <f t="shared" si="242"/>
        <v>0</v>
      </c>
      <c r="AF1183" s="254" t="s">
        <v>4182</v>
      </c>
      <c r="AG1183" s="254" t="s">
        <v>4183</v>
      </c>
      <c r="AH1183" s="74" t="str">
        <f t="shared" si="243"/>
        <v>名称：&lt;br&gt;住所：&lt;br&gt;施設分類：&lt;br&gt;TEL：&lt;br&gt;：&lt;br&gt;：&lt;br&gt;：&lt;br&gt;</v>
      </c>
      <c r="AI1183" s="255" t="s">
        <v>4184</v>
      </c>
      <c r="AJ1183" s="253" t="str">
        <f t="shared" si="235"/>
        <v>FFFFFFFF</v>
      </c>
      <c r="AK1183" s="253" t="s">
        <v>4185</v>
      </c>
      <c r="AL1183" s="265">
        <f t="shared" si="236"/>
        <v>1</v>
      </c>
      <c r="AM1183" s="253" t="s">
        <v>4186</v>
      </c>
      <c r="AN1183" s="253" t="s">
        <v>4187</v>
      </c>
      <c r="AO1183" s="254">
        <f t="shared" si="239"/>
        <v>0</v>
      </c>
      <c r="AP1183" s="253" t="s">
        <v>4188</v>
      </c>
      <c r="AQ1183" s="74">
        <f t="shared" si="244"/>
        <v>0</v>
      </c>
      <c r="AR1183" s="254" t="s">
        <v>4189</v>
      </c>
      <c r="AS1183" s="254" t="s">
        <v>4190</v>
      </c>
      <c r="AT1183" s="265">
        <f t="shared" si="245"/>
        <v>0</v>
      </c>
      <c r="AU1183" s="254" t="s">
        <v>4191</v>
      </c>
      <c r="AV1183" s="265">
        <f t="shared" si="246"/>
        <v>0</v>
      </c>
      <c r="AW1183" s="254" t="s">
        <v>4192</v>
      </c>
      <c r="AX1183" s="254" t="s">
        <v>4193</v>
      </c>
      <c r="AY1183" s="244" t="str">
        <f t="shared" si="240"/>
        <v/>
      </c>
    </row>
    <row r="1184" spans="1:51">
      <c r="A1184" s="198">
        <v>1179</v>
      </c>
      <c r="B1184" s="211"/>
      <c r="C1184" s="4" t="str">
        <f t="shared" si="237"/>
        <v>名称：&lt;br&gt;住所：&lt;br&gt;施設分類：&lt;br&gt;TEL：&lt;br&gt;：&lt;br&gt;：&lt;br&gt;：&lt;br&gt;</v>
      </c>
      <c r="D1184" s="211"/>
      <c r="E1184" s="202"/>
      <c r="F1184" s="202"/>
      <c r="G1184" s="202"/>
      <c r="H1184" s="202"/>
      <c r="I1184" s="202"/>
      <c r="J1184" s="202"/>
      <c r="K1184" s="240"/>
      <c r="L1184" s="240"/>
      <c r="M1184" s="240"/>
      <c r="N1184" s="240"/>
      <c r="O1184" s="4"/>
      <c r="P1184" s="246">
        <v>1</v>
      </c>
      <c r="Q1184" s="246"/>
      <c r="R1184" s="246" t="str">
        <f t="shared" si="234"/>
        <v>FFFFFFFF</v>
      </c>
      <c r="S1184" s="202">
        <v>100</v>
      </c>
      <c r="T1184" s="202">
        <v>100</v>
      </c>
      <c r="U1184" s="202">
        <v>100</v>
      </c>
      <c r="V1184" s="202">
        <v>100</v>
      </c>
      <c r="X1184" s="242"/>
      <c r="Z1184" s="239">
        <f t="shared" si="238"/>
        <v>1</v>
      </c>
      <c r="AA1184" s="253" t="s">
        <v>4179</v>
      </c>
      <c r="AB1184" s="265">
        <f t="shared" si="241"/>
        <v>0</v>
      </c>
      <c r="AC1184" s="254" t="s">
        <v>4194</v>
      </c>
      <c r="AD1184" s="254" t="s">
        <v>4181</v>
      </c>
      <c r="AE1184" s="254">
        <f t="shared" si="242"/>
        <v>0</v>
      </c>
      <c r="AF1184" s="254" t="s">
        <v>4182</v>
      </c>
      <c r="AG1184" s="254" t="s">
        <v>4183</v>
      </c>
      <c r="AH1184" s="74" t="str">
        <f t="shared" si="243"/>
        <v>名称：&lt;br&gt;住所：&lt;br&gt;施設分類：&lt;br&gt;TEL：&lt;br&gt;：&lt;br&gt;：&lt;br&gt;：&lt;br&gt;</v>
      </c>
      <c r="AI1184" s="255" t="s">
        <v>4184</v>
      </c>
      <c r="AJ1184" s="253" t="str">
        <f t="shared" si="235"/>
        <v>FFFFFFFF</v>
      </c>
      <c r="AK1184" s="253" t="s">
        <v>4185</v>
      </c>
      <c r="AL1184" s="265">
        <f t="shared" si="236"/>
        <v>1</v>
      </c>
      <c r="AM1184" s="253" t="s">
        <v>4186</v>
      </c>
      <c r="AN1184" s="253" t="s">
        <v>4187</v>
      </c>
      <c r="AO1184" s="254">
        <f t="shared" si="239"/>
        <v>0</v>
      </c>
      <c r="AP1184" s="253" t="s">
        <v>4188</v>
      </c>
      <c r="AQ1184" s="74">
        <f t="shared" si="244"/>
        <v>0</v>
      </c>
      <c r="AR1184" s="254" t="s">
        <v>4189</v>
      </c>
      <c r="AS1184" s="254" t="s">
        <v>4190</v>
      </c>
      <c r="AT1184" s="265">
        <f t="shared" si="245"/>
        <v>0</v>
      </c>
      <c r="AU1184" s="254" t="s">
        <v>4191</v>
      </c>
      <c r="AV1184" s="265">
        <f t="shared" si="246"/>
        <v>0</v>
      </c>
      <c r="AW1184" s="254" t="s">
        <v>4192</v>
      </c>
      <c r="AX1184" s="254" t="s">
        <v>4193</v>
      </c>
      <c r="AY1184" s="244" t="str">
        <f t="shared" si="240"/>
        <v/>
      </c>
    </row>
    <row r="1185" spans="1:51">
      <c r="A1185" s="198">
        <v>1180</v>
      </c>
      <c r="B1185" s="211"/>
      <c r="C1185" s="4" t="str">
        <f t="shared" si="237"/>
        <v>名称：&lt;br&gt;住所：&lt;br&gt;施設分類：&lt;br&gt;TEL：&lt;br&gt;：&lt;br&gt;：&lt;br&gt;：&lt;br&gt;</v>
      </c>
      <c r="D1185" s="211"/>
      <c r="E1185" s="245"/>
      <c r="F1185" s="202"/>
      <c r="G1185" s="202"/>
      <c r="H1185" s="202"/>
      <c r="I1185" s="245"/>
      <c r="J1185" s="245"/>
      <c r="K1185" s="240"/>
      <c r="L1185" s="240"/>
      <c r="M1185" s="240"/>
      <c r="N1185" s="240"/>
      <c r="O1185" s="4"/>
      <c r="P1185" s="246">
        <v>1</v>
      </c>
      <c r="Q1185" s="246"/>
      <c r="R1185" s="246" t="str">
        <f t="shared" si="234"/>
        <v>FFFFFFFF</v>
      </c>
      <c r="S1185" s="202">
        <v>100</v>
      </c>
      <c r="T1185" s="202">
        <v>100</v>
      </c>
      <c r="U1185" s="202">
        <v>100</v>
      </c>
      <c r="V1185" s="202">
        <v>100</v>
      </c>
      <c r="X1185" s="242"/>
      <c r="Z1185" s="239">
        <f t="shared" si="238"/>
        <v>1</v>
      </c>
      <c r="AA1185" s="253" t="s">
        <v>4179</v>
      </c>
      <c r="AB1185" s="265">
        <f t="shared" si="241"/>
        <v>0</v>
      </c>
      <c r="AC1185" s="254" t="s">
        <v>4194</v>
      </c>
      <c r="AD1185" s="254" t="s">
        <v>4181</v>
      </c>
      <c r="AE1185" s="254">
        <f t="shared" si="242"/>
        <v>0</v>
      </c>
      <c r="AF1185" s="254" t="s">
        <v>4182</v>
      </c>
      <c r="AG1185" s="254" t="s">
        <v>4183</v>
      </c>
      <c r="AH1185" s="74" t="str">
        <f t="shared" si="243"/>
        <v>名称：&lt;br&gt;住所：&lt;br&gt;施設分類：&lt;br&gt;TEL：&lt;br&gt;：&lt;br&gt;：&lt;br&gt;：&lt;br&gt;</v>
      </c>
      <c r="AI1185" s="255" t="s">
        <v>4184</v>
      </c>
      <c r="AJ1185" s="253" t="str">
        <f t="shared" si="235"/>
        <v>FFFFFFFF</v>
      </c>
      <c r="AK1185" s="253" t="s">
        <v>4185</v>
      </c>
      <c r="AL1185" s="265">
        <f t="shared" si="236"/>
        <v>1</v>
      </c>
      <c r="AM1185" s="253" t="s">
        <v>4186</v>
      </c>
      <c r="AN1185" s="253" t="s">
        <v>4187</v>
      </c>
      <c r="AO1185" s="254">
        <f t="shared" si="239"/>
        <v>0</v>
      </c>
      <c r="AP1185" s="253" t="s">
        <v>4188</v>
      </c>
      <c r="AQ1185" s="74">
        <f t="shared" si="244"/>
        <v>0</v>
      </c>
      <c r="AR1185" s="254" t="s">
        <v>4189</v>
      </c>
      <c r="AS1185" s="254" t="s">
        <v>4190</v>
      </c>
      <c r="AT1185" s="265">
        <f t="shared" si="245"/>
        <v>0</v>
      </c>
      <c r="AU1185" s="254" t="s">
        <v>4191</v>
      </c>
      <c r="AV1185" s="265">
        <f t="shared" si="246"/>
        <v>0</v>
      </c>
      <c r="AW1185" s="254" t="s">
        <v>4192</v>
      </c>
      <c r="AX1185" s="254" t="s">
        <v>4193</v>
      </c>
      <c r="AY1185" s="244" t="str">
        <f t="shared" si="240"/>
        <v/>
      </c>
    </row>
    <row r="1186" spans="1:51">
      <c r="A1186" s="198">
        <v>1181</v>
      </c>
      <c r="B1186" s="211"/>
      <c r="C1186" s="4" t="str">
        <f t="shared" si="237"/>
        <v>名称：&lt;br&gt;住所：&lt;br&gt;施設分類：&lt;br&gt;TEL：&lt;br&gt;：&lt;br&gt;：&lt;br&gt;：&lt;br&gt;</v>
      </c>
      <c r="D1186" s="211"/>
      <c r="E1186" s="245"/>
      <c r="F1186" s="202"/>
      <c r="G1186" s="202"/>
      <c r="H1186" s="202"/>
      <c r="I1186" s="245"/>
      <c r="J1186" s="245"/>
      <c r="K1186" s="240"/>
      <c r="L1186" s="240"/>
      <c r="M1186" s="240"/>
      <c r="N1186" s="240"/>
      <c r="O1186" s="4"/>
      <c r="P1186" s="246">
        <v>1</v>
      </c>
      <c r="Q1186" s="246"/>
      <c r="R1186" s="246" t="str">
        <f t="shared" si="234"/>
        <v>FFFFFFFF</v>
      </c>
      <c r="S1186" s="202">
        <v>100</v>
      </c>
      <c r="T1186" s="202">
        <v>100</v>
      </c>
      <c r="U1186" s="202">
        <v>100</v>
      </c>
      <c r="V1186" s="202">
        <v>100</v>
      </c>
      <c r="X1186" s="242"/>
      <c r="Z1186" s="239">
        <f t="shared" si="238"/>
        <v>1</v>
      </c>
      <c r="AA1186" s="253" t="s">
        <v>4179</v>
      </c>
      <c r="AB1186" s="265">
        <f t="shared" si="241"/>
        <v>0</v>
      </c>
      <c r="AC1186" s="254" t="s">
        <v>4194</v>
      </c>
      <c r="AD1186" s="254" t="s">
        <v>4181</v>
      </c>
      <c r="AE1186" s="254">
        <f t="shared" si="242"/>
        <v>0</v>
      </c>
      <c r="AF1186" s="254" t="s">
        <v>4182</v>
      </c>
      <c r="AG1186" s="254" t="s">
        <v>4183</v>
      </c>
      <c r="AH1186" s="74" t="str">
        <f t="shared" si="243"/>
        <v>名称：&lt;br&gt;住所：&lt;br&gt;施設分類：&lt;br&gt;TEL：&lt;br&gt;：&lt;br&gt;：&lt;br&gt;：&lt;br&gt;</v>
      </c>
      <c r="AI1186" s="255" t="s">
        <v>4184</v>
      </c>
      <c r="AJ1186" s="253" t="str">
        <f t="shared" si="235"/>
        <v>FFFFFFFF</v>
      </c>
      <c r="AK1186" s="253" t="s">
        <v>4185</v>
      </c>
      <c r="AL1186" s="265">
        <f t="shared" si="236"/>
        <v>1</v>
      </c>
      <c r="AM1186" s="253" t="s">
        <v>4186</v>
      </c>
      <c r="AN1186" s="253" t="s">
        <v>4187</v>
      </c>
      <c r="AO1186" s="254">
        <f t="shared" si="239"/>
        <v>0</v>
      </c>
      <c r="AP1186" s="253" t="s">
        <v>4188</v>
      </c>
      <c r="AQ1186" s="74">
        <f t="shared" si="244"/>
        <v>0</v>
      </c>
      <c r="AR1186" s="254" t="s">
        <v>4189</v>
      </c>
      <c r="AS1186" s="254" t="s">
        <v>4190</v>
      </c>
      <c r="AT1186" s="265">
        <f t="shared" si="245"/>
        <v>0</v>
      </c>
      <c r="AU1186" s="254" t="s">
        <v>4191</v>
      </c>
      <c r="AV1186" s="265">
        <f t="shared" si="246"/>
        <v>0</v>
      </c>
      <c r="AW1186" s="254" t="s">
        <v>4192</v>
      </c>
      <c r="AX1186" s="254" t="s">
        <v>4193</v>
      </c>
      <c r="AY1186" s="244" t="str">
        <f t="shared" si="240"/>
        <v/>
      </c>
    </row>
    <row r="1187" spans="1:51">
      <c r="A1187" s="198">
        <v>1182</v>
      </c>
      <c r="B1187" s="211"/>
      <c r="C1187" s="4" t="str">
        <f t="shared" si="237"/>
        <v>名称：&lt;br&gt;住所：&lt;br&gt;施設分類：&lt;br&gt;TEL：&lt;br&gt;：&lt;br&gt;：&lt;br&gt;：&lt;br&gt;</v>
      </c>
      <c r="D1187" s="211"/>
      <c r="E1187" s="202"/>
      <c r="F1187" s="202"/>
      <c r="G1187" s="202"/>
      <c r="H1187" s="202"/>
      <c r="I1187" s="202"/>
      <c r="J1187" s="202"/>
      <c r="K1187" s="240"/>
      <c r="L1187" s="240"/>
      <c r="M1187" s="240"/>
      <c r="N1187" s="240"/>
      <c r="O1187" s="4"/>
      <c r="P1187" s="246">
        <v>1</v>
      </c>
      <c r="Q1187" s="246"/>
      <c r="R1187" s="246" t="str">
        <f t="shared" si="234"/>
        <v>FFFFFFFF</v>
      </c>
      <c r="S1187" s="202">
        <v>100</v>
      </c>
      <c r="T1187" s="202">
        <v>100</v>
      </c>
      <c r="U1187" s="202">
        <v>100</v>
      </c>
      <c r="V1187" s="202">
        <v>100</v>
      </c>
      <c r="X1187" s="242"/>
      <c r="Z1187" s="239">
        <f t="shared" si="238"/>
        <v>1</v>
      </c>
      <c r="AA1187" s="253" t="s">
        <v>4179</v>
      </c>
      <c r="AB1187" s="265">
        <f t="shared" si="241"/>
        <v>0</v>
      </c>
      <c r="AC1187" s="254" t="s">
        <v>4194</v>
      </c>
      <c r="AD1187" s="254" t="s">
        <v>4181</v>
      </c>
      <c r="AE1187" s="254">
        <f t="shared" si="242"/>
        <v>0</v>
      </c>
      <c r="AF1187" s="254" t="s">
        <v>4182</v>
      </c>
      <c r="AG1187" s="254" t="s">
        <v>4183</v>
      </c>
      <c r="AH1187" s="74" t="str">
        <f t="shared" si="243"/>
        <v>名称：&lt;br&gt;住所：&lt;br&gt;施設分類：&lt;br&gt;TEL：&lt;br&gt;：&lt;br&gt;：&lt;br&gt;：&lt;br&gt;</v>
      </c>
      <c r="AI1187" s="255" t="s">
        <v>4184</v>
      </c>
      <c r="AJ1187" s="253" t="str">
        <f t="shared" si="235"/>
        <v>FFFFFFFF</v>
      </c>
      <c r="AK1187" s="253" t="s">
        <v>4185</v>
      </c>
      <c r="AL1187" s="265">
        <f t="shared" si="236"/>
        <v>1</v>
      </c>
      <c r="AM1187" s="253" t="s">
        <v>4186</v>
      </c>
      <c r="AN1187" s="253" t="s">
        <v>4187</v>
      </c>
      <c r="AO1187" s="254">
        <f t="shared" si="239"/>
        <v>0</v>
      </c>
      <c r="AP1187" s="253" t="s">
        <v>4188</v>
      </c>
      <c r="AQ1187" s="74">
        <f t="shared" si="244"/>
        <v>0</v>
      </c>
      <c r="AR1187" s="254" t="s">
        <v>4189</v>
      </c>
      <c r="AS1187" s="254" t="s">
        <v>4190</v>
      </c>
      <c r="AT1187" s="265">
        <f t="shared" si="245"/>
        <v>0</v>
      </c>
      <c r="AU1187" s="254" t="s">
        <v>4191</v>
      </c>
      <c r="AV1187" s="265">
        <f t="shared" si="246"/>
        <v>0</v>
      </c>
      <c r="AW1187" s="254" t="s">
        <v>4192</v>
      </c>
      <c r="AX1187" s="254" t="s">
        <v>4193</v>
      </c>
      <c r="AY1187" s="244" t="str">
        <f t="shared" si="240"/>
        <v/>
      </c>
    </row>
    <row r="1188" spans="1:51">
      <c r="A1188" s="198">
        <v>1183</v>
      </c>
      <c r="B1188" s="211"/>
      <c r="C1188" s="4" t="str">
        <f t="shared" si="237"/>
        <v>名称：&lt;br&gt;住所：&lt;br&gt;施設分類：&lt;br&gt;TEL：&lt;br&gt;：&lt;br&gt;：&lt;br&gt;：&lt;br&gt;</v>
      </c>
      <c r="D1188" s="211"/>
      <c r="E1188" s="202"/>
      <c r="F1188" s="202"/>
      <c r="G1188" s="202"/>
      <c r="H1188" s="202"/>
      <c r="I1188" s="202"/>
      <c r="J1188" s="202"/>
      <c r="K1188" s="240"/>
      <c r="L1188" s="240"/>
      <c r="M1188" s="240"/>
      <c r="N1188" s="240"/>
      <c r="O1188" s="4"/>
      <c r="P1188" s="246">
        <v>1</v>
      </c>
      <c r="Q1188" s="246"/>
      <c r="R1188" s="246" t="str">
        <f t="shared" si="234"/>
        <v>FFFFFFFF</v>
      </c>
      <c r="S1188" s="202">
        <v>100</v>
      </c>
      <c r="T1188" s="202">
        <v>100</v>
      </c>
      <c r="U1188" s="202">
        <v>100</v>
      </c>
      <c r="V1188" s="202">
        <v>100</v>
      </c>
      <c r="X1188" s="242"/>
      <c r="Z1188" s="239">
        <f t="shared" si="238"/>
        <v>1</v>
      </c>
      <c r="AA1188" s="253" t="s">
        <v>4179</v>
      </c>
      <c r="AB1188" s="265">
        <f t="shared" si="241"/>
        <v>0</v>
      </c>
      <c r="AC1188" s="254" t="s">
        <v>4194</v>
      </c>
      <c r="AD1188" s="254" t="s">
        <v>4181</v>
      </c>
      <c r="AE1188" s="254">
        <f t="shared" si="242"/>
        <v>0</v>
      </c>
      <c r="AF1188" s="254" t="s">
        <v>4182</v>
      </c>
      <c r="AG1188" s="254" t="s">
        <v>4183</v>
      </c>
      <c r="AH1188" s="74" t="str">
        <f t="shared" si="243"/>
        <v>名称：&lt;br&gt;住所：&lt;br&gt;施設分類：&lt;br&gt;TEL：&lt;br&gt;：&lt;br&gt;：&lt;br&gt;：&lt;br&gt;</v>
      </c>
      <c r="AI1188" s="255" t="s">
        <v>4184</v>
      </c>
      <c r="AJ1188" s="253" t="str">
        <f t="shared" si="235"/>
        <v>FFFFFFFF</v>
      </c>
      <c r="AK1188" s="253" t="s">
        <v>4185</v>
      </c>
      <c r="AL1188" s="265">
        <f t="shared" si="236"/>
        <v>1</v>
      </c>
      <c r="AM1188" s="253" t="s">
        <v>4186</v>
      </c>
      <c r="AN1188" s="253" t="s">
        <v>4187</v>
      </c>
      <c r="AO1188" s="254">
        <f t="shared" si="239"/>
        <v>0</v>
      </c>
      <c r="AP1188" s="253" t="s">
        <v>4188</v>
      </c>
      <c r="AQ1188" s="74">
        <f t="shared" si="244"/>
        <v>0</v>
      </c>
      <c r="AR1188" s="254" t="s">
        <v>4189</v>
      </c>
      <c r="AS1188" s="254" t="s">
        <v>4190</v>
      </c>
      <c r="AT1188" s="265">
        <f t="shared" si="245"/>
        <v>0</v>
      </c>
      <c r="AU1188" s="254" t="s">
        <v>4191</v>
      </c>
      <c r="AV1188" s="265">
        <f t="shared" si="246"/>
        <v>0</v>
      </c>
      <c r="AW1188" s="254" t="s">
        <v>4192</v>
      </c>
      <c r="AX1188" s="254" t="s">
        <v>4193</v>
      </c>
      <c r="AY1188" s="244" t="str">
        <f t="shared" si="240"/>
        <v/>
      </c>
    </row>
    <row r="1189" spans="1:51">
      <c r="A1189" s="198">
        <v>1184</v>
      </c>
      <c r="B1189" s="211"/>
      <c r="C1189" s="4" t="str">
        <f t="shared" si="237"/>
        <v>名称：&lt;br&gt;住所：&lt;br&gt;施設分類：&lt;br&gt;TEL：&lt;br&gt;：&lt;br&gt;：&lt;br&gt;：&lt;br&gt;</v>
      </c>
      <c r="D1189" s="211"/>
      <c r="E1189" s="202"/>
      <c r="F1189" s="202"/>
      <c r="G1189" s="202"/>
      <c r="H1189" s="202"/>
      <c r="I1189" s="202"/>
      <c r="J1189" s="202"/>
      <c r="K1189" s="240"/>
      <c r="L1189" s="240"/>
      <c r="M1189" s="240"/>
      <c r="N1189" s="240"/>
      <c r="O1189" s="4"/>
      <c r="P1189" s="246">
        <v>1</v>
      </c>
      <c r="Q1189" s="246"/>
      <c r="R1189" s="246" t="str">
        <f t="shared" si="234"/>
        <v>FFFFFFFF</v>
      </c>
      <c r="S1189" s="202">
        <v>100</v>
      </c>
      <c r="T1189" s="202">
        <v>100</v>
      </c>
      <c r="U1189" s="202">
        <v>100</v>
      </c>
      <c r="V1189" s="202">
        <v>100</v>
      </c>
      <c r="X1189" s="242"/>
      <c r="Z1189" s="239">
        <f t="shared" si="238"/>
        <v>1</v>
      </c>
      <c r="AA1189" s="253" t="s">
        <v>4179</v>
      </c>
      <c r="AB1189" s="265">
        <f t="shared" si="241"/>
        <v>0</v>
      </c>
      <c r="AC1189" s="254" t="s">
        <v>4194</v>
      </c>
      <c r="AD1189" s="254" t="s">
        <v>4181</v>
      </c>
      <c r="AE1189" s="254">
        <f t="shared" si="242"/>
        <v>0</v>
      </c>
      <c r="AF1189" s="254" t="s">
        <v>4182</v>
      </c>
      <c r="AG1189" s="254" t="s">
        <v>4183</v>
      </c>
      <c r="AH1189" s="74" t="str">
        <f t="shared" si="243"/>
        <v>名称：&lt;br&gt;住所：&lt;br&gt;施設分類：&lt;br&gt;TEL：&lt;br&gt;：&lt;br&gt;：&lt;br&gt;：&lt;br&gt;</v>
      </c>
      <c r="AI1189" s="255" t="s">
        <v>4184</v>
      </c>
      <c r="AJ1189" s="253" t="str">
        <f t="shared" si="235"/>
        <v>FFFFFFFF</v>
      </c>
      <c r="AK1189" s="253" t="s">
        <v>4185</v>
      </c>
      <c r="AL1189" s="265">
        <f t="shared" si="236"/>
        <v>1</v>
      </c>
      <c r="AM1189" s="253" t="s">
        <v>4186</v>
      </c>
      <c r="AN1189" s="253" t="s">
        <v>4187</v>
      </c>
      <c r="AO1189" s="254">
        <f t="shared" si="239"/>
        <v>0</v>
      </c>
      <c r="AP1189" s="253" t="s">
        <v>4188</v>
      </c>
      <c r="AQ1189" s="74">
        <f t="shared" si="244"/>
        <v>0</v>
      </c>
      <c r="AR1189" s="254" t="s">
        <v>4189</v>
      </c>
      <c r="AS1189" s="254" t="s">
        <v>4190</v>
      </c>
      <c r="AT1189" s="265">
        <f t="shared" si="245"/>
        <v>0</v>
      </c>
      <c r="AU1189" s="254" t="s">
        <v>4191</v>
      </c>
      <c r="AV1189" s="265">
        <f t="shared" si="246"/>
        <v>0</v>
      </c>
      <c r="AW1189" s="254" t="s">
        <v>4192</v>
      </c>
      <c r="AX1189" s="254" t="s">
        <v>4193</v>
      </c>
      <c r="AY1189" s="244" t="str">
        <f t="shared" si="240"/>
        <v/>
      </c>
    </row>
    <row r="1190" spans="1:51">
      <c r="A1190" s="198">
        <v>1185</v>
      </c>
      <c r="B1190" s="211"/>
      <c r="C1190" s="4" t="str">
        <f t="shared" si="237"/>
        <v>名称：&lt;br&gt;住所：&lt;br&gt;施設分類：&lt;br&gt;TEL：&lt;br&gt;：&lt;br&gt;：&lt;br&gt;：&lt;br&gt;</v>
      </c>
      <c r="D1190" s="211"/>
      <c r="E1190" s="202"/>
      <c r="F1190" s="202"/>
      <c r="G1190" s="202"/>
      <c r="H1190" s="202"/>
      <c r="I1190" s="202"/>
      <c r="J1190" s="202"/>
      <c r="K1190" s="240"/>
      <c r="L1190" s="240"/>
      <c r="M1190" s="240"/>
      <c r="N1190" s="240"/>
      <c r="O1190" s="4"/>
      <c r="P1190" s="246">
        <v>1</v>
      </c>
      <c r="Q1190" s="246"/>
      <c r="R1190" s="246" t="str">
        <f t="shared" si="234"/>
        <v>FFFFFFFF</v>
      </c>
      <c r="S1190" s="202">
        <v>100</v>
      </c>
      <c r="T1190" s="202">
        <v>100</v>
      </c>
      <c r="U1190" s="202">
        <v>100</v>
      </c>
      <c r="V1190" s="202">
        <v>100</v>
      </c>
      <c r="X1190" s="242"/>
      <c r="Z1190" s="239">
        <f t="shared" si="238"/>
        <v>1</v>
      </c>
      <c r="AA1190" s="253" t="s">
        <v>4179</v>
      </c>
      <c r="AB1190" s="265">
        <f t="shared" si="241"/>
        <v>0</v>
      </c>
      <c r="AC1190" s="254" t="s">
        <v>4194</v>
      </c>
      <c r="AD1190" s="254" t="s">
        <v>4181</v>
      </c>
      <c r="AE1190" s="254">
        <f t="shared" si="242"/>
        <v>0</v>
      </c>
      <c r="AF1190" s="254" t="s">
        <v>4182</v>
      </c>
      <c r="AG1190" s="254" t="s">
        <v>4183</v>
      </c>
      <c r="AH1190" s="74" t="str">
        <f t="shared" si="243"/>
        <v>名称：&lt;br&gt;住所：&lt;br&gt;施設分類：&lt;br&gt;TEL：&lt;br&gt;：&lt;br&gt;：&lt;br&gt;：&lt;br&gt;</v>
      </c>
      <c r="AI1190" s="255" t="s">
        <v>4184</v>
      </c>
      <c r="AJ1190" s="253" t="str">
        <f t="shared" si="235"/>
        <v>FFFFFFFF</v>
      </c>
      <c r="AK1190" s="253" t="s">
        <v>4185</v>
      </c>
      <c r="AL1190" s="265">
        <f t="shared" si="236"/>
        <v>1</v>
      </c>
      <c r="AM1190" s="253" t="s">
        <v>4186</v>
      </c>
      <c r="AN1190" s="253" t="s">
        <v>4187</v>
      </c>
      <c r="AO1190" s="254">
        <f t="shared" si="239"/>
        <v>0</v>
      </c>
      <c r="AP1190" s="253" t="s">
        <v>4188</v>
      </c>
      <c r="AQ1190" s="74">
        <f t="shared" si="244"/>
        <v>0</v>
      </c>
      <c r="AR1190" s="254" t="s">
        <v>4189</v>
      </c>
      <c r="AS1190" s="254" t="s">
        <v>4190</v>
      </c>
      <c r="AT1190" s="265">
        <f t="shared" si="245"/>
        <v>0</v>
      </c>
      <c r="AU1190" s="254" t="s">
        <v>4191</v>
      </c>
      <c r="AV1190" s="265">
        <f t="shared" si="246"/>
        <v>0</v>
      </c>
      <c r="AW1190" s="254" t="s">
        <v>4192</v>
      </c>
      <c r="AX1190" s="254" t="s">
        <v>4193</v>
      </c>
      <c r="AY1190" s="244" t="str">
        <f t="shared" si="240"/>
        <v/>
      </c>
    </row>
    <row r="1191" spans="1:51">
      <c r="A1191" s="198">
        <v>1186</v>
      </c>
      <c r="B1191" s="211"/>
      <c r="C1191" s="4" t="str">
        <f t="shared" si="237"/>
        <v>名称：&lt;br&gt;住所：&lt;br&gt;施設分類：&lt;br&gt;TEL：&lt;br&gt;：&lt;br&gt;：&lt;br&gt;：&lt;br&gt;</v>
      </c>
      <c r="D1191" s="211"/>
      <c r="E1191" s="202"/>
      <c r="F1191" s="202"/>
      <c r="G1191" s="202"/>
      <c r="H1191" s="202"/>
      <c r="I1191" s="202"/>
      <c r="J1191" s="202"/>
      <c r="K1191" s="240"/>
      <c r="L1191" s="240"/>
      <c r="M1191" s="240"/>
      <c r="N1191" s="240"/>
      <c r="O1191" s="4"/>
      <c r="P1191" s="246">
        <v>1</v>
      </c>
      <c r="Q1191" s="246"/>
      <c r="R1191" s="246" t="str">
        <f t="shared" si="234"/>
        <v>FFFFFFFF</v>
      </c>
      <c r="S1191" s="202">
        <v>100</v>
      </c>
      <c r="T1191" s="202">
        <v>100</v>
      </c>
      <c r="U1191" s="202">
        <v>100</v>
      </c>
      <c r="V1191" s="202">
        <v>100</v>
      </c>
      <c r="X1191" s="242"/>
      <c r="Z1191" s="239">
        <f t="shared" si="238"/>
        <v>1</v>
      </c>
      <c r="AA1191" s="253" t="s">
        <v>4179</v>
      </c>
      <c r="AB1191" s="265">
        <f t="shared" si="241"/>
        <v>0</v>
      </c>
      <c r="AC1191" s="254" t="s">
        <v>4194</v>
      </c>
      <c r="AD1191" s="254" t="s">
        <v>4181</v>
      </c>
      <c r="AE1191" s="254">
        <f t="shared" si="242"/>
        <v>0</v>
      </c>
      <c r="AF1191" s="254" t="s">
        <v>4182</v>
      </c>
      <c r="AG1191" s="254" t="s">
        <v>4183</v>
      </c>
      <c r="AH1191" s="74" t="str">
        <f t="shared" si="243"/>
        <v>名称：&lt;br&gt;住所：&lt;br&gt;施設分類：&lt;br&gt;TEL：&lt;br&gt;：&lt;br&gt;：&lt;br&gt;：&lt;br&gt;</v>
      </c>
      <c r="AI1191" s="255" t="s">
        <v>4184</v>
      </c>
      <c r="AJ1191" s="253" t="str">
        <f t="shared" si="235"/>
        <v>FFFFFFFF</v>
      </c>
      <c r="AK1191" s="253" t="s">
        <v>4185</v>
      </c>
      <c r="AL1191" s="265">
        <f t="shared" si="236"/>
        <v>1</v>
      </c>
      <c r="AM1191" s="253" t="s">
        <v>4186</v>
      </c>
      <c r="AN1191" s="253" t="s">
        <v>4187</v>
      </c>
      <c r="AO1191" s="254">
        <f t="shared" si="239"/>
        <v>0</v>
      </c>
      <c r="AP1191" s="253" t="s">
        <v>4188</v>
      </c>
      <c r="AQ1191" s="74">
        <f t="shared" si="244"/>
        <v>0</v>
      </c>
      <c r="AR1191" s="254" t="s">
        <v>4189</v>
      </c>
      <c r="AS1191" s="254" t="s">
        <v>4190</v>
      </c>
      <c r="AT1191" s="265">
        <f t="shared" si="245"/>
        <v>0</v>
      </c>
      <c r="AU1191" s="254" t="s">
        <v>4191</v>
      </c>
      <c r="AV1191" s="265">
        <f t="shared" si="246"/>
        <v>0</v>
      </c>
      <c r="AW1191" s="254" t="s">
        <v>4192</v>
      </c>
      <c r="AX1191" s="254" t="s">
        <v>4193</v>
      </c>
      <c r="AY1191" s="244" t="str">
        <f t="shared" si="240"/>
        <v/>
      </c>
    </row>
    <row r="1192" spans="1:51">
      <c r="A1192" s="198">
        <v>1187</v>
      </c>
      <c r="B1192" s="211"/>
      <c r="C1192" s="4" t="str">
        <f t="shared" si="237"/>
        <v>名称：&lt;br&gt;住所：&lt;br&gt;施設分類：&lt;br&gt;TEL：&lt;br&gt;：&lt;br&gt;：&lt;br&gt;：&lt;br&gt;</v>
      </c>
      <c r="D1192" s="211"/>
      <c r="E1192" s="245"/>
      <c r="F1192" s="202"/>
      <c r="G1192" s="202"/>
      <c r="H1192" s="202"/>
      <c r="I1192" s="245"/>
      <c r="J1192" s="245"/>
      <c r="K1192" s="240"/>
      <c r="L1192" s="240"/>
      <c r="M1192" s="240"/>
      <c r="N1192" s="240"/>
      <c r="O1192" s="4"/>
      <c r="P1192" s="246">
        <v>1</v>
      </c>
      <c r="Q1192" s="246"/>
      <c r="R1192" s="246" t="str">
        <f t="shared" si="234"/>
        <v>FFFFFFFF</v>
      </c>
      <c r="S1192" s="202">
        <v>100</v>
      </c>
      <c r="T1192" s="202">
        <v>100</v>
      </c>
      <c r="U1192" s="202">
        <v>100</v>
      </c>
      <c r="V1192" s="202">
        <v>100</v>
      </c>
      <c r="X1192" s="242"/>
      <c r="Z1192" s="239">
        <f t="shared" si="238"/>
        <v>1</v>
      </c>
      <c r="AA1192" s="253" t="s">
        <v>4179</v>
      </c>
      <c r="AB1192" s="265">
        <f t="shared" si="241"/>
        <v>0</v>
      </c>
      <c r="AC1192" s="254" t="s">
        <v>4194</v>
      </c>
      <c r="AD1192" s="254" t="s">
        <v>4181</v>
      </c>
      <c r="AE1192" s="254">
        <f t="shared" si="242"/>
        <v>0</v>
      </c>
      <c r="AF1192" s="254" t="s">
        <v>4182</v>
      </c>
      <c r="AG1192" s="254" t="s">
        <v>4183</v>
      </c>
      <c r="AH1192" s="74" t="str">
        <f t="shared" si="243"/>
        <v>名称：&lt;br&gt;住所：&lt;br&gt;施設分類：&lt;br&gt;TEL：&lt;br&gt;：&lt;br&gt;：&lt;br&gt;：&lt;br&gt;</v>
      </c>
      <c r="AI1192" s="255" t="s">
        <v>4184</v>
      </c>
      <c r="AJ1192" s="253" t="str">
        <f t="shared" si="235"/>
        <v>FFFFFFFF</v>
      </c>
      <c r="AK1192" s="253" t="s">
        <v>4185</v>
      </c>
      <c r="AL1192" s="265">
        <f t="shared" si="236"/>
        <v>1</v>
      </c>
      <c r="AM1192" s="253" t="s">
        <v>4186</v>
      </c>
      <c r="AN1192" s="253" t="s">
        <v>4187</v>
      </c>
      <c r="AO1192" s="254">
        <f t="shared" si="239"/>
        <v>0</v>
      </c>
      <c r="AP1192" s="253" t="s">
        <v>4188</v>
      </c>
      <c r="AQ1192" s="74">
        <f t="shared" si="244"/>
        <v>0</v>
      </c>
      <c r="AR1192" s="254" t="s">
        <v>4189</v>
      </c>
      <c r="AS1192" s="254" t="s">
        <v>4190</v>
      </c>
      <c r="AT1192" s="265">
        <f t="shared" si="245"/>
        <v>0</v>
      </c>
      <c r="AU1192" s="254" t="s">
        <v>4191</v>
      </c>
      <c r="AV1192" s="265">
        <f t="shared" si="246"/>
        <v>0</v>
      </c>
      <c r="AW1192" s="254" t="s">
        <v>4192</v>
      </c>
      <c r="AX1192" s="254" t="s">
        <v>4193</v>
      </c>
      <c r="AY1192" s="244" t="str">
        <f t="shared" si="240"/>
        <v/>
      </c>
    </row>
    <row r="1193" spans="1:51">
      <c r="A1193" s="198">
        <v>1188</v>
      </c>
      <c r="B1193" s="211"/>
      <c r="C1193" s="4" t="str">
        <f t="shared" si="237"/>
        <v>名称：&lt;br&gt;住所：&lt;br&gt;施設分類：&lt;br&gt;TEL：&lt;br&gt;：&lt;br&gt;：&lt;br&gt;：&lt;br&gt;</v>
      </c>
      <c r="D1193" s="211"/>
      <c r="E1193" s="245"/>
      <c r="F1193" s="202"/>
      <c r="G1193" s="202"/>
      <c r="H1193" s="202"/>
      <c r="I1193" s="245"/>
      <c r="J1193" s="245"/>
      <c r="K1193" s="240"/>
      <c r="L1193" s="240"/>
      <c r="M1193" s="240"/>
      <c r="N1193" s="240"/>
      <c r="O1193" s="4"/>
      <c r="P1193" s="246">
        <v>1</v>
      </c>
      <c r="Q1193" s="246"/>
      <c r="R1193" s="246" t="str">
        <f t="shared" si="234"/>
        <v>FFFFFFFF</v>
      </c>
      <c r="S1193" s="202">
        <v>100</v>
      </c>
      <c r="T1193" s="202">
        <v>100</v>
      </c>
      <c r="U1193" s="202">
        <v>100</v>
      </c>
      <c r="V1193" s="202">
        <v>100</v>
      </c>
      <c r="X1193" s="242"/>
      <c r="Z1193" s="239">
        <f t="shared" si="238"/>
        <v>1</v>
      </c>
      <c r="AA1193" s="253" t="s">
        <v>4179</v>
      </c>
      <c r="AB1193" s="265">
        <f t="shared" si="241"/>
        <v>0</v>
      </c>
      <c r="AC1193" s="254" t="s">
        <v>4194</v>
      </c>
      <c r="AD1193" s="254" t="s">
        <v>4181</v>
      </c>
      <c r="AE1193" s="254">
        <f t="shared" si="242"/>
        <v>0</v>
      </c>
      <c r="AF1193" s="254" t="s">
        <v>4182</v>
      </c>
      <c r="AG1193" s="254" t="s">
        <v>4183</v>
      </c>
      <c r="AH1193" s="74" t="str">
        <f t="shared" si="243"/>
        <v>名称：&lt;br&gt;住所：&lt;br&gt;施設分類：&lt;br&gt;TEL：&lt;br&gt;：&lt;br&gt;：&lt;br&gt;：&lt;br&gt;</v>
      </c>
      <c r="AI1193" s="255" t="s">
        <v>4184</v>
      </c>
      <c r="AJ1193" s="253" t="str">
        <f t="shared" si="235"/>
        <v>FFFFFFFF</v>
      </c>
      <c r="AK1193" s="253" t="s">
        <v>4185</v>
      </c>
      <c r="AL1193" s="265">
        <f t="shared" si="236"/>
        <v>1</v>
      </c>
      <c r="AM1193" s="253" t="s">
        <v>4186</v>
      </c>
      <c r="AN1193" s="253" t="s">
        <v>4187</v>
      </c>
      <c r="AO1193" s="254">
        <f t="shared" si="239"/>
        <v>0</v>
      </c>
      <c r="AP1193" s="253" t="s">
        <v>4188</v>
      </c>
      <c r="AQ1193" s="74">
        <f t="shared" si="244"/>
        <v>0</v>
      </c>
      <c r="AR1193" s="254" t="s">
        <v>4189</v>
      </c>
      <c r="AS1193" s="254" t="s">
        <v>4190</v>
      </c>
      <c r="AT1193" s="265">
        <f t="shared" si="245"/>
        <v>0</v>
      </c>
      <c r="AU1193" s="254" t="s">
        <v>4191</v>
      </c>
      <c r="AV1193" s="265">
        <f t="shared" si="246"/>
        <v>0</v>
      </c>
      <c r="AW1193" s="254" t="s">
        <v>4192</v>
      </c>
      <c r="AX1193" s="254" t="s">
        <v>4193</v>
      </c>
      <c r="AY1193" s="244" t="str">
        <f t="shared" si="240"/>
        <v/>
      </c>
    </row>
    <row r="1194" spans="1:51">
      <c r="A1194" s="198">
        <v>1189</v>
      </c>
      <c r="B1194" s="211"/>
      <c r="C1194" s="4" t="str">
        <f t="shared" si="237"/>
        <v>名称：&lt;br&gt;住所：&lt;br&gt;施設分類：&lt;br&gt;TEL：&lt;br&gt;：&lt;br&gt;：&lt;br&gt;：&lt;br&gt;</v>
      </c>
      <c r="D1194" s="211"/>
      <c r="E1194" s="202"/>
      <c r="F1194" s="202"/>
      <c r="G1194" s="202"/>
      <c r="H1194" s="202"/>
      <c r="I1194" s="202"/>
      <c r="J1194" s="202"/>
      <c r="K1194" s="240"/>
      <c r="L1194" s="240"/>
      <c r="M1194" s="240"/>
      <c r="N1194" s="240"/>
      <c r="O1194" s="4"/>
      <c r="P1194" s="246">
        <v>1</v>
      </c>
      <c r="Q1194" s="246"/>
      <c r="R1194" s="246" t="str">
        <f t="shared" si="234"/>
        <v>FFFFFFFF</v>
      </c>
      <c r="S1194" s="202">
        <v>100</v>
      </c>
      <c r="T1194" s="202">
        <v>100</v>
      </c>
      <c r="U1194" s="202">
        <v>100</v>
      </c>
      <c r="V1194" s="202">
        <v>100</v>
      </c>
      <c r="X1194" s="242"/>
      <c r="Z1194" s="239">
        <f t="shared" si="238"/>
        <v>1</v>
      </c>
      <c r="AA1194" s="253" t="s">
        <v>4179</v>
      </c>
      <c r="AB1194" s="265">
        <f t="shared" si="241"/>
        <v>0</v>
      </c>
      <c r="AC1194" s="254" t="s">
        <v>4194</v>
      </c>
      <c r="AD1194" s="254" t="s">
        <v>4181</v>
      </c>
      <c r="AE1194" s="254">
        <f t="shared" si="242"/>
        <v>0</v>
      </c>
      <c r="AF1194" s="254" t="s">
        <v>4182</v>
      </c>
      <c r="AG1194" s="254" t="s">
        <v>4183</v>
      </c>
      <c r="AH1194" s="74" t="str">
        <f t="shared" si="243"/>
        <v>名称：&lt;br&gt;住所：&lt;br&gt;施設分類：&lt;br&gt;TEL：&lt;br&gt;：&lt;br&gt;：&lt;br&gt;：&lt;br&gt;</v>
      </c>
      <c r="AI1194" s="255" t="s">
        <v>4184</v>
      </c>
      <c r="AJ1194" s="253" t="str">
        <f t="shared" si="235"/>
        <v>FFFFFFFF</v>
      </c>
      <c r="AK1194" s="253" t="s">
        <v>4185</v>
      </c>
      <c r="AL1194" s="265">
        <f t="shared" si="236"/>
        <v>1</v>
      </c>
      <c r="AM1194" s="253" t="s">
        <v>4186</v>
      </c>
      <c r="AN1194" s="253" t="s">
        <v>4187</v>
      </c>
      <c r="AO1194" s="254">
        <f t="shared" si="239"/>
        <v>0</v>
      </c>
      <c r="AP1194" s="253" t="s">
        <v>4188</v>
      </c>
      <c r="AQ1194" s="74">
        <f t="shared" si="244"/>
        <v>0</v>
      </c>
      <c r="AR1194" s="254" t="s">
        <v>4189</v>
      </c>
      <c r="AS1194" s="254" t="s">
        <v>4190</v>
      </c>
      <c r="AT1194" s="265">
        <f t="shared" si="245"/>
        <v>0</v>
      </c>
      <c r="AU1194" s="254" t="s">
        <v>4191</v>
      </c>
      <c r="AV1194" s="265">
        <f t="shared" si="246"/>
        <v>0</v>
      </c>
      <c r="AW1194" s="254" t="s">
        <v>4192</v>
      </c>
      <c r="AX1194" s="254" t="s">
        <v>4193</v>
      </c>
      <c r="AY1194" s="244" t="str">
        <f t="shared" si="240"/>
        <v/>
      </c>
    </row>
    <row r="1195" spans="1:51">
      <c r="A1195" s="198">
        <v>1190</v>
      </c>
      <c r="B1195" s="211"/>
      <c r="C1195" s="4" t="str">
        <f t="shared" si="237"/>
        <v>名称：&lt;br&gt;住所：&lt;br&gt;施設分類：&lt;br&gt;TEL：&lt;br&gt;：&lt;br&gt;：&lt;br&gt;：&lt;br&gt;</v>
      </c>
      <c r="D1195" s="211"/>
      <c r="E1195" s="202"/>
      <c r="F1195" s="202"/>
      <c r="G1195" s="202"/>
      <c r="H1195" s="202"/>
      <c r="I1195" s="202"/>
      <c r="J1195" s="202"/>
      <c r="K1195" s="240"/>
      <c r="L1195" s="240"/>
      <c r="M1195" s="240"/>
      <c r="N1195" s="240"/>
      <c r="O1195" s="4"/>
      <c r="P1195" s="246">
        <v>1</v>
      </c>
      <c r="Q1195" s="246"/>
      <c r="R1195" s="246" t="str">
        <f t="shared" si="234"/>
        <v>FFFFFFFF</v>
      </c>
      <c r="S1195" s="202">
        <v>100</v>
      </c>
      <c r="T1195" s="202">
        <v>100</v>
      </c>
      <c r="U1195" s="202">
        <v>100</v>
      </c>
      <c r="V1195" s="202">
        <v>100</v>
      </c>
      <c r="X1195" s="242"/>
      <c r="Z1195" s="239">
        <f t="shared" si="238"/>
        <v>1</v>
      </c>
      <c r="AA1195" s="253" t="s">
        <v>4179</v>
      </c>
      <c r="AB1195" s="265">
        <f t="shared" si="241"/>
        <v>0</v>
      </c>
      <c r="AC1195" s="254" t="s">
        <v>4194</v>
      </c>
      <c r="AD1195" s="254" t="s">
        <v>4181</v>
      </c>
      <c r="AE1195" s="254">
        <f t="shared" si="242"/>
        <v>0</v>
      </c>
      <c r="AF1195" s="254" t="s">
        <v>4182</v>
      </c>
      <c r="AG1195" s="254" t="s">
        <v>4183</v>
      </c>
      <c r="AH1195" s="74" t="str">
        <f t="shared" si="243"/>
        <v>名称：&lt;br&gt;住所：&lt;br&gt;施設分類：&lt;br&gt;TEL：&lt;br&gt;：&lt;br&gt;：&lt;br&gt;：&lt;br&gt;</v>
      </c>
      <c r="AI1195" s="255" t="s">
        <v>4184</v>
      </c>
      <c r="AJ1195" s="253" t="str">
        <f t="shared" si="235"/>
        <v>FFFFFFFF</v>
      </c>
      <c r="AK1195" s="253" t="s">
        <v>4185</v>
      </c>
      <c r="AL1195" s="265">
        <f t="shared" si="236"/>
        <v>1</v>
      </c>
      <c r="AM1195" s="253" t="s">
        <v>4186</v>
      </c>
      <c r="AN1195" s="253" t="s">
        <v>4187</v>
      </c>
      <c r="AO1195" s="254">
        <f t="shared" si="239"/>
        <v>0</v>
      </c>
      <c r="AP1195" s="253" t="s">
        <v>4188</v>
      </c>
      <c r="AQ1195" s="74">
        <f t="shared" si="244"/>
        <v>0</v>
      </c>
      <c r="AR1195" s="254" t="s">
        <v>4189</v>
      </c>
      <c r="AS1195" s="254" t="s">
        <v>4190</v>
      </c>
      <c r="AT1195" s="265">
        <f t="shared" si="245"/>
        <v>0</v>
      </c>
      <c r="AU1195" s="254" t="s">
        <v>4191</v>
      </c>
      <c r="AV1195" s="265">
        <f t="shared" si="246"/>
        <v>0</v>
      </c>
      <c r="AW1195" s="254" t="s">
        <v>4192</v>
      </c>
      <c r="AX1195" s="254" t="s">
        <v>4193</v>
      </c>
      <c r="AY1195" s="244" t="str">
        <f t="shared" si="240"/>
        <v/>
      </c>
    </row>
    <row r="1196" spans="1:51">
      <c r="A1196" s="198">
        <v>1191</v>
      </c>
      <c r="B1196" s="211"/>
      <c r="C1196" s="4" t="str">
        <f t="shared" si="237"/>
        <v>名称：&lt;br&gt;住所：&lt;br&gt;施設分類：&lt;br&gt;TEL：&lt;br&gt;：&lt;br&gt;：&lt;br&gt;：&lt;br&gt;</v>
      </c>
      <c r="D1196" s="211"/>
      <c r="E1196" s="202"/>
      <c r="F1196" s="202"/>
      <c r="G1196" s="202"/>
      <c r="H1196" s="202"/>
      <c r="I1196" s="202"/>
      <c r="J1196" s="202"/>
      <c r="K1196" s="240"/>
      <c r="L1196" s="240"/>
      <c r="M1196" s="240"/>
      <c r="N1196" s="240"/>
      <c r="O1196" s="4"/>
      <c r="P1196" s="246">
        <v>1</v>
      </c>
      <c r="Q1196" s="246"/>
      <c r="R1196" s="246" t="str">
        <f t="shared" si="234"/>
        <v>FFFFFFFF</v>
      </c>
      <c r="S1196" s="202">
        <v>100</v>
      </c>
      <c r="T1196" s="202">
        <v>100</v>
      </c>
      <c r="U1196" s="202">
        <v>100</v>
      </c>
      <c r="V1196" s="202">
        <v>100</v>
      </c>
      <c r="X1196" s="242"/>
      <c r="Z1196" s="239">
        <f t="shared" si="238"/>
        <v>1</v>
      </c>
      <c r="AA1196" s="253" t="s">
        <v>4179</v>
      </c>
      <c r="AB1196" s="265">
        <f t="shared" si="241"/>
        <v>0</v>
      </c>
      <c r="AC1196" s="254" t="s">
        <v>4194</v>
      </c>
      <c r="AD1196" s="254" t="s">
        <v>4181</v>
      </c>
      <c r="AE1196" s="254">
        <f t="shared" si="242"/>
        <v>0</v>
      </c>
      <c r="AF1196" s="254" t="s">
        <v>4182</v>
      </c>
      <c r="AG1196" s="254" t="s">
        <v>4183</v>
      </c>
      <c r="AH1196" s="74" t="str">
        <f t="shared" si="243"/>
        <v>名称：&lt;br&gt;住所：&lt;br&gt;施設分類：&lt;br&gt;TEL：&lt;br&gt;：&lt;br&gt;：&lt;br&gt;：&lt;br&gt;</v>
      </c>
      <c r="AI1196" s="255" t="s">
        <v>4184</v>
      </c>
      <c r="AJ1196" s="253" t="str">
        <f t="shared" si="235"/>
        <v>FFFFFFFF</v>
      </c>
      <c r="AK1196" s="253" t="s">
        <v>4185</v>
      </c>
      <c r="AL1196" s="265">
        <f t="shared" si="236"/>
        <v>1</v>
      </c>
      <c r="AM1196" s="253" t="s">
        <v>4186</v>
      </c>
      <c r="AN1196" s="253" t="s">
        <v>4187</v>
      </c>
      <c r="AO1196" s="254">
        <f t="shared" si="239"/>
        <v>0</v>
      </c>
      <c r="AP1196" s="253" t="s">
        <v>4188</v>
      </c>
      <c r="AQ1196" s="74">
        <f t="shared" si="244"/>
        <v>0</v>
      </c>
      <c r="AR1196" s="254" t="s">
        <v>4189</v>
      </c>
      <c r="AS1196" s="254" t="s">
        <v>4190</v>
      </c>
      <c r="AT1196" s="265">
        <f t="shared" si="245"/>
        <v>0</v>
      </c>
      <c r="AU1196" s="254" t="s">
        <v>4191</v>
      </c>
      <c r="AV1196" s="265">
        <f t="shared" si="246"/>
        <v>0</v>
      </c>
      <c r="AW1196" s="254" t="s">
        <v>4192</v>
      </c>
      <c r="AX1196" s="254" t="s">
        <v>4193</v>
      </c>
      <c r="AY1196" s="244" t="str">
        <f t="shared" si="240"/>
        <v/>
      </c>
    </row>
    <row r="1197" spans="1:51">
      <c r="A1197" s="198">
        <v>1192</v>
      </c>
      <c r="B1197" s="211"/>
      <c r="C1197" s="4" t="str">
        <f t="shared" si="237"/>
        <v>名称：&lt;br&gt;住所：&lt;br&gt;施設分類：&lt;br&gt;TEL：&lt;br&gt;：&lt;br&gt;：&lt;br&gt;：&lt;br&gt;</v>
      </c>
      <c r="D1197" s="211"/>
      <c r="E1197" s="202"/>
      <c r="F1197" s="202"/>
      <c r="G1197" s="202"/>
      <c r="H1197" s="202"/>
      <c r="I1197" s="202"/>
      <c r="J1197" s="202"/>
      <c r="K1197" s="240"/>
      <c r="L1197" s="240"/>
      <c r="M1197" s="240"/>
      <c r="N1197" s="240"/>
      <c r="O1197" s="4"/>
      <c r="P1197" s="246">
        <v>1</v>
      </c>
      <c r="Q1197" s="246"/>
      <c r="R1197" s="246" t="str">
        <f t="shared" si="234"/>
        <v>FFFFFFFF</v>
      </c>
      <c r="S1197" s="202">
        <v>100</v>
      </c>
      <c r="T1197" s="202">
        <v>100</v>
      </c>
      <c r="U1197" s="202">
        <v>100</v>
      </c>
      <c r="V1197" s="202">
        <v>100</v>
      </c>
      <c r="X1197" s="242"/>
      <c r="Z1197" s="239">
        <f t="shared" si="238"/>
        <v>1</v>
      </c>
      <c r="AA1197" s="253" t="s">
        <v>4179</v>
      </c>
      <c r="AB1197" s="265">
        <f t="shared" si="241"/>
        <v>0</v>
      </c>
      <c r="AC1197" s="254" t="s">
        <v>4194</v>
      </c>
      <c r="AD1197" s="254" t="s">
        <v>4181</v>
      </c>
      <c r="AE1197" s="254">
        <f t="shared" si="242"/>
        <v>0</v>
      </c>
      <c r="AF1197" s="254" t="s">
        <v>4182</v>
      </c>
      <c r="AG1197" s="254" t="s">
        <v>4183</v>
      </c>
      <c r="AH1197" s="74" t="str">
        <f t="shared" si="243"/>
        <v>名称：&lt;br&gt;住所：&lt;br&gt;施設分類：&lt;br&gt;TEL：&lt;br&gt;：&lt;br&gt;：&lt;br&gt;：&lt;br&gt;</v>
      </c>
      <c r="AI1197" s="255" t="s">
        <v>4184</v>
      </c>
      <c r="AJ1197" s="253" t="str">
        <f t="shared" si="235"/>
        <v>FFFFFFFF</v>
      </c>
      <c r="AK1197" s="253" t="s">
        <v>4185</v>
      </c>
      <c r="AL1197" s="265">
        <f t="shared" si="236"/>
        <v>1</v>
      </c>
      <c r="AM1197" s="253" t="s">
        <v>4186</v>
      </c>
      <c r="AN1197" s="253" t="s">
        <v>4187</v>
      </c>
      <c r="AO1197" s="254">
        <f t="shared" si="239"/>
        <v>0</v>
      </c>
      <c r="AP1197" s="253" t="s">
        <v>4188</v>
      </c>
      <c r="AQ1197" s="74">
        <f t="shared" si="244"/>
        <v>0</v>
      </c>
      <c r="AR1197" s="254" t="s">
        <v>4189</v>
      </c>
      <c r="AS1197" s="254" t="s">
        <v>4190</v>
      </c>
      <c r="AT1197" s="265">
        <f t="shared" si="245"/>
        <v>0</v>
      </c>
      <c r="AU1197" s="254" t="s">
        <v>4191</v>
      </c>
      <c r="AV1197" s="265">
        <f t="shared" si="246"/>
        <v>0</v>
      </c>
      <c r="AW1197" s="254" t="s">
        <v>4192</v>
      </c>
      <c r="AX1197" s="254" t="s">
        <v>4193</v>
      </c>
      <c r="AY1197" s="244" t="str">
        <f t="shared" si="240"/>
        <v/>
      </c>
    </row>
    <row r="1198" spans="1:51">
      <c r="A1198" s="198">
        <v>1193</v>
      </c>
      <c r="B1198" s="211"/>
      <c r="C1198" s="4" t="str">
        <f t="shared" si="237"/>
        <v>名称：&lt;br&gt;住所：&lt;br&gt;施設分類：&lt;br&gt;TEL：&lt;br&gt;：&lt;br&gt;：&lt;br&gt;：&lt;br&gt;</v>
      </c>
      <c r="D1198" s="211"/>
      <c r="E1198" s="202"/>
      <c r="F1198" s="202"/>
      <c r="G1198" s="202"/>
      <c r="H1198" s="202"/>
      <c r="I1198" s="202"/>
      <c r="J1198" s="202"/>
      <c r="K1198" s="240"/>
      <c r="L1198" s="240"/>
      <c r="M1198" s="240"/>
      <c r="N1198" s="240"/>
      <c r="O1198" s="4"/>
      <c r="P1198" s="246">
        <v>1</v>
      </c>
      <c r="Q1198" s="246"/>
      <c r="R1198" s="246" t="str">
        <f t="shared" si="234"/>
        <v>FFFFFFFF</v>
      </c>
      <c r="S1198" s="202">
        <v>100</v>
      </c>
      <c r="T1198" s="202">
        <v>100</v>
      </c>
      <c r="U1198" s="202">
        <v>100</v>
      </c>
      <c r="V1198" s="202">
        <v>100</v>
      </c>
      <c r="X1198" s="242"/>
      <c r="Z1198" s="239">
        <f t="shared" si="238"/>
        <v>1</v>
      </c>
      <c r="AA1198" s="253" t="s">
        <v>4179</v>
      </c>
      <c r="AB1198" s="265">
        <f t="shared" si="241"/>
        <v>0</v>
      </c>
      <c r="AC1198" s="254" t="s">
        <v>4194</v>
      </c>
      <c r="AD1198" s="254" t="s">
        <v>4181</v>
      </c>
      <c r="AE1198" s="254">
        <f t="shared" si="242"/>
        <v>0</v>
      </c>
      <c r="AF1198" s="254" t="s">
        <v>4182</v>
      </c>
      <c r="AG1198" s="254" t="s">
        <v>4183</v>
      </c>
      <c r="AH1198" s="74" t="str">
        <f t="shared" si="243"/>
        <v>名称：&lt;br&gt;住所：&lt;br&gt;施設分類：&lt;br&gt;TEL：&lt;br&gt;：&lt;br&gt;：&lt;br&gt;：&lt;br&gt;</v>
      </c>
      <c r="AI1198" s="255" t="s">
        <v>4184</v>
      </c>
      <c r="AJ1198" s="253" t="str">
        <f t="shared" si="235"/>
        <v>FFFFFFFF</v>
      </c>
      <c r="AK1198" s="253" t="s">
        <v>4185</v>
      </c>
      <c r="AL1198" s="265">
        <f t="shared" si="236"/>
        <v>1</v>
      </c>
      <c r="AM1198" s="253" t="s">
        <v>4186</v>
      </c>
      <c r="AN1198" s="253" t="s">
        <v>4187</v>
      </c>
      <c r="AO1198" s="254">
        <f t="shared" si="239"/>
        <v>0</v>
      </c>
      <c r="AP1198" s="253" t="s">
        <v>4188</v>
      </c>
      <c r="AQ1198" s="74">
        <f t="shared" si="244"/>
        <v>0</v>
      </c>
      <c r="AR1198" s="254" t="s">
        <v>4189</v>
      </c>
      <c r="AS1198" s="254" t="s">
        <v>4190</v>
      </c>
      <c r="AT1198" s="265">
        <f t="shared" si="245"/>
        <v>0</v>
      </c>
      <c r="AU1198" s="254" t="s">
        <v>4191</v>
      </c>
      <c r="AV1198" s="265">
        <f t="shared" si="246"/>
        <v>0</v>
      </c>
      <c r="AW1198" s="254" t="s">
        <v>4192</v>
      </c>
      <c r="AX1198" s="254" t="s">
        <v>4193</v>
      </c>
      <c r="AY1198" s="244" t="str">
        <f t="shared" si="240"/>
        <v/>
      </c>
    </row>
    <row r="1199" spans="1:51">
      <c r="A1199" s="198">
        <v>1194</v>
      </c>
      <c r="B1199" s="211"/>
      <c r="C1199" s="4" t="str">
        <f t="shared" si="237"/>
        <v>名称：&lt;br&gt;住所：&lt;br&gt;施設分類：&lt;br&gt;TEL：&lt;br&gt;：&lt;br&gt;：&lt;br&gt;：&lt;br&gt;</v>
      </c>
      <c r="D1199" s="211"/>
      <c r="E1199" s="245"/>
      <c r="F1199" s="202"/>
      <c r="G1199" s="202"/>
      <c r="H1199" s="202"/>
      <c r="I1199" s="245"/>
      <c r="J1199" s="245"/>
      <c r="K1199" s="240"/>
      <c r="L1199" s="240"/>
      <c r="M1199" s="240"/>
      <c r="N1199" s="240"/>
      <c r="O1199" s="4"/>
      <c r="P1199" s="246">
        <v>1</v>
      </c>
      <c r="Q1199" s="246"/>
      <c r="R1199" s="246" t="str">
        <f t="shared" si="234"/>
        <v>FFFFFFFF</v>
      </c>
      <c r="S1199" s="202">
        <v>100</v>
      </c>
      <c r="T1199" s="202">
        <v>100</v>
      </c>
      <c r="U1199" s="202">
        <v>100</v>
      </c>
      <c r="V1199" s="202">
        <v>100</v>
      </c>
      <c r="X1199" s="242"/>
      <c r="Z1199" s="239">
        <f t="shared" si="238"/>
        <v>1</v>
      </c>
      <c r="AA1199" s="253" t="s">
        <v>4179</v>
      </c>
      <c r="AB1199" s="265">
        <f t="shared" si="241"/>
        <v>0</v>
      </c>
      <c r="AC1199" s="254" t="s">
        <v>4194</v>
      </c>
      <c r="AD1199" s="254" t="s">
        <v>4181</v>
      </c>
      <c r="AE1199" s="254">
        <f t="shared" si="242"/>
        <v>0</v>
      </c>
      <c r="AF1199" s="254" t="s">
        <v>4182</v>
      </c>
      <c r="AG1199" s="254" t="s">
        <v>4183</v>
      </c>
      <c r="AH1199" s="74" t="str">
        <f t="shared" si="243"/>
        <v>名称：&lt;br&gt;住所：&lt;br&gt;施設分類：&lt;br&gt;TEL：&lt;br&gt;：&lt;br&gt;：&lt;br&gt;：&lt;br&gt;</v>
      </c>
      <c r="AI1199" s="255" t="s">
        <v>4184</v>
      </c>
      <c r="AJ1199" s="253" t="str">
        <f t="shared" si="235"/>
        <v>FFFFFFFF</v>
      </c>
      <c r="AK1199" s="253" t="s">
        <v>4185</v>
      </c>
      <c r="AL1199" s="265">
        <f t="shared" si="236"/>
        <v>1</v>
      </c>
      <c r="AM1199" s="253" t="s">
        <v>4186</v>
      </c>
      <c r="AN1199" s="253" t="s">
        <v>4187</v>
      </c>
      <c r="AO1199" s="254">
        <f t="shared" si="239"/>
        <v>0</v>
      </c>
      <c r="AP1199" s="253" t="s">
        <v>4188</v>
      </c>
      <c r="AQ1199" s="74">
        <f t="shared" si="244"/>
        <v>0</v>
      </c>
      <c r="AR1199" s="254" t="s">
        <v>4189</v>
      </c>
      <c r="AS1199" s="254" t="s">
        <v>4190</v>
      </c>
      <c r="AT1199" s="265">
        <f t="shared" si="245"/>
        <v>0</v>
      </c>
      <c r="AU1199" s="254" t="s">
        <v>4191</v>
      </c>
      <c r="AV1199" s="265">
        <f t="shared" si="246"/>
        <v>0</v>
      </c>
      <c r="AW1199" s="254" t="s">
        <v>4192</v>
      </c>
      <c r="AX1199" s="254" t="s">
        <v>4193</v>
      </c>
      <c r="AY1199" s="244" t="str">
        <f t="shared" si="240"/>
        <v/>
      </c>
    </row>
    <row r="1200" spans="1:51">
      <c r="A1200" s="198">
        <v>1195</v>
      </c>
      <c r="B1200" s="264"/>
      <c r="C1200" s="4" t="str">
        <f t="shared" si="237"/>
        <v>名称：&lt;br&gt;住所：&lt;br&gt;施設分類：&lt;br&gt;TEL：&lt;br&gt;：&lt;br&gt;：&lt;br&gt;：&lt;br&gt;</v>
      </c>
      <c r="D1200" s="211"/>
      <c r="E1200" s="245"/>
      <c r="F1200" s="202"/>
      <c r="G1200" s="202"/>
      <c r="H1200" s="202"/>
      <c r="I1200" s="245"/>
      <c r="J1200" s="245"/>
      <c r="K1200" s="240"/>
      <c r="L1200" s="240"/>
      <c r="M1200" s="240"/>
      <c r="N1200" s="240"/>
      <c r="O1200" s="4"/>
      <c r="P1200" s="246">
        <v>1</v>
      </c>
      <c r="Q1200" s="246"/>
      <c r="R1200" s="246" t="str">
        <f t="shared" si="234"/>
        <v>FFFFFFFF</v>
      </c>
      <c r="S1200" s="202">
        <v>100</v>
      </c>
      <c r="T1200" s="202">
        <v>100</v>
      </c>
      <c r="U1200" s="202">
        <v>100</v>
      </c>
      <c r="V1200" s="202">
        <v>100</v>
      </c>
      <c r="X1200" s="242"/>
      <c r="Z1200" s="239">
        <f t="shared" si="238"/>
        <v>1</v>
      </c>
      <c r="AA1200" s="253" t="s">
        <v>4179</v>
      </c>
      <c r="AB1200" s="265">
        <f t="shared" si="241"/>
        <v>0</v>
      </c>
      <c r="AC1200" s="254" t="s">
        <v>4194</v>
      </c>
      <c r="AD1200" s="254" t="s">
        <v>4181</v>
      </c>
      <c r="AE1200" s="254">
        <f t="shared" si="242"/>
        <v>0</v>
      </c>
      <c r="AF1200" s="254" t="s">
        <v>4182</v>
      </c>
      <c r="AG1200" s="254" t="s">
        <v>4183</v>
      </c>
      <c r="AH1200" s="74" t="str">
        <f t="shared" si="243"/>
        <v>名称：&lt;br&gt;住所：&lt;br&gt;施設分類：&lt;br&gt;TEL：&lt;br&gt;：&lt;br&gt;：&lt;br&gt;：&lt;br&gt;</v>
      </c>
      <c r="AI1200" s="255" t="s">
        <v>4184</v>
      </c>
      <c r="AJ1200" s="253" t="str">
        <f t="shared" si="235"/>
        <v>FFFFFFFF</v>
      </c>
      <c r="AK1200" s="253" t="s">
        <v>4185</v>
      </c>
      <c r="AL1200" s="265">
        <f t="shared" si="236"/>
        <v>1</v>
      </c>
      <c r="AM1200" s="253" t="s">
        <v>4186</v>
      </c>
      <c r="AN1200" s="253" t="s">
        <v>4187</v>
      </c>
      <c r="AO1200" s="254">
        <f t="shared" si="239"/>
        <v>0</v>
      </c>
      <c r="AP1200" s="253" t="s">
        <v>4188</v>
      </c>
      <c r="AQ1200" s="74">
        <f t="shared" si="244"/>
        <v>0</v>
      </c>
      <c r="AR1200" s="254" t="s">
        <v>4189</v>
      </c>
      <c r="AS1200" s="254" t="s">
        <v>4190</v>
      </c>
      <c r="AT1200" s="265">
        <f t="shared" si="245"/>
        <v>0</v>
      </c>
      <c r="AU1200" s="254" t="s">
        <v>4191</v>
      </c>
      <c r="AV1200" s="265">
        <f t="shared" si="246"/>
        <v>0</v>
      </c>
      <c r="AW1200" s="254" t="s">
        <v>4192</v>
      </c>
      <c r="AX1200" s="254" t="s">
        <v>4193</v>
      </c>
      <c r="AY1200" s="244" t="str">
        <f t="shared" si="240"/>
        <v/>
      </c>
    </row>
    <row r="1201" spans="1:51">
      <c r="A1201" s="198">
        <v>1196</v>
      </c>
      <c r="B1201" s="211"/>
      <c r="C1201" s="4" t="str">
        <f t="shared" si="237"/>
        <v>名称：&lt;br&gt;住所：&lt;br&gt;施設分類：&lt;br&gt;TEL：&lt;br&gt;：&lt;br&gt;：&lt;br&gt;：&lt;br&gt;</v>
      </c>
      <c r="D1201" s="211"/>
      <c r="E1201" s="202"/>
      <c r="F1201" s="202"/>
      <c r="G1201" s="202"/>
      <c r="H1201" s="202"/>
      <c r="I1201" s="202"/>
      <c r="J1201" s="202"/>
      <c r="K1201" s="240"/>
      <c r="L1201" s="240"/>
      <c r="M1201" s="240"/>
      <c r="N1201" s="240"/>
      <c r="O1201" s="4"/>
      <c r="P1201" s="246">
        <v>1</v>
      </c>
      <c r="Q1201" s="246"/>
      <c r="R1201" s="246" t="str">
        <f t="shared" si="234"/>
        <v>FFFFFFFF</v>
      </c>
      <c r="S1201" s="202">
        <v>100</v>
      </c>
      <c r="T1201" s="202">
        <v>100</v>
      </c>
      <c r="U1201" s="202">
        <v>100</v>
      </c>
      <c r="V1201" s="202">
        <v>100</v>
      </c>
      <c r="X1201" s="242"/>
      <c r="Z1201" s="239">
        <f t="shared" si="238"/>
        <v>1</v>
      </c>
      <c r="AA1201" s="253" t="s">
        <v>4179</v>
      </c>
      <c r="AB1201" s="265">
        <f t="shared" si="241"/>
        <v>0</v>
      </c>
      <c r="AC1201" s="254" t="s">
        <v>4194</v>
      </c>
      <c r="AD1201" s="254" t="s">
        <v>4181</v>
      </c>
      <c r="AE1201" s="254">
        <f t="shared" si="242"/>
        <v>0</v>
      </c>
      <c r="AF1201" s="254" t="s">
        <v>4182</v>
      </c>
      <c r="AG1201" s="254" t="s">
        <v>4183</v>
      </c>
      <c r="AH1201" s="74" t="str">
        <f t="shared" si="243"/>
        <v>名称：&lt;br&gt;住所：&lt;br&gt;施設分類：&lt;br&gt;TEL：&lt;br&gt;：&lt;br&gt;：&lt;br&gt;：&lt;br&gt;</v>
      </c>
      <c r="AI1201" s="255" t="s">
        <v>4184</v>
      </c>
      <c r="AJ1201" s="253" t="str">
        <f t="shared" si="235"/>
        <v>FFFFFFFF</v>
      </c>
      <c r="AK1201" s="253" t="s">
        <v>4185</v>
      </c>
      <c r="AL1201" s="265">
        <f t="shared" si="236"/>
        <v>1</v>
      </c>
      <c r="AM1201" s="253" t="s">
        <v>4186</v>
      </c>
      <c r="AN1201" s="253" t="s">
        <v>4187</v>
      </c>
      <c r="AO1201" s="254">
        <f t="shared" si="239"/>
        <v>0</v>
      </c>
      <c r="AP1201" s="253" t="s">
        <v>4188</v>
      </c>
      <c r="AQ1201" s="74">
        <f t="shared" si="244"/>
        <v>0</v>
      </c>
      <c r="AR1201" s="254" t="s">
        <v>4189</v>
      </c>
      <c r="AS1201" s="254" t="s">
        <v>4190</v>
      </c>
      <c r="AT1201" s="265">
        <f t="shared" si="245"/>
        <v>0</v>
      </c>
      <c r="AU1201" s="254" t="s">
        <v>4191</v>
      </c>
      <c r="AV1201" s="265">
        <f t="shared" si="246"/>
        <v>0</v>
      </c>
      <c r="AW1201" s="254" t="s">
        <v>4192</v>
      </c>
      <c r="AX1201" s="254" t="s">
        <v>4193</v>
      </c>
      <c r="AY1201" s="244" t="str">
        <f t="shared" si="240"/>
        <v/>
      </c>
    </row>
    <row r="1202" spans="1:51">
      <c r="A1202" s="198">
        <v>1197</v>
      </c>
      <c r="B1202" s="211"/>
      <c r="C1202" s="4" t="str">
        <f t="shared" si="237"/>
        <v>名称：&lt;br&gt;住所：&lt;br&gt;施設分類：&lt;br&gt;TEL：&lt;br&gt;：&lt;br&gt;：&lt;br&gt;：&lt;br&gt;</v>
      </c>
      <c r="D1202" s="211"/>
      <c r="E1202" s="202"/>
      <c r="F1202" s="202"/>
      <c r="G1202" s="202"/>
      <c r="H1202" s="202"/>
      <c r="I1202" s="202"/>
      <c r="J1202" s="202"/>
      <c r="K1202" s="240"/>
      <c r="L1202" s="240"/>
      <c r="M1202" s="240"/>
      <c r="N1202" s="240"/>
      <c r="O1202" s="4"/>
      <c r="P1202" s="246">
        <v>1</v>
      </c>
      <c r="Q1202" s="246"/>
      <c r="R1202" s="246" t="str">
        <f t="shared" si="234"/>
        <v>FFFFFFFF</v>
      </c>
      <c r="S1202" s="202">
        <v>100</v>
      </c>
      <c r="T1202" s="202">
        <v>100</v>
      </c>
      <c r="U1202" s="202">
        <v>100</v>
      </c>
      <c r="V1202" s="202">
        <v>100</v>
      </c>
      <c r="X1202" s="242"/>
      <c r="Z1202" s="239">
        <f t="shared" si="238"/>
        <v>1</v>
      </c>
      <c r="AA1202" s="253" t="s">
        <v>4179</v>
      </c>
      <c r="AB1202" s="265">
        <f t="shared" si="241"/>
        <v>0</v>
      </c>
      <c r="AC1202" s="254" t="s">
        <v>4194</v>
      </c>
      <c r="AD1202" s="254" t="s">
        <v>4181</v>
      </c>
      <c r="AE1202" s="254">
        <f t="shared" si="242"/>
        <v>0</v>
      </c>
      <c r="AF1202" s="254" t="s">
        <v>4182</v>
      </c>
      <c r="AG1202" s="254" t="s">
        <v>4183</v>
      </c>
      <c r="AH1202" s="74" t="str">
        <f t="shared" si="243"/>
        <v>名称：&lt;br&gt;住所：&lt;br&gt;施設分類：&lt;br&gt;TEL：&lt;br&gt;：&lt;br&gt;：&lt;br&gt;：&lt;br&gt;</v>
      </c>
      <c r="AI1202" s="255" t="s">
        <v>4184</v>
      </c>
      <c r="AJ1202" s="253" t="str">
        <f t="shared" si="235"/>
        <v>FFFFFFFF</v>
      </c>
      <c r="AK1202" s="253" t="s">
        <v>4185</v>
      </c>
      <c r="AL1202" s="265">
        <f t="shared" si="236"/>
        <v>1</v>
      </c>
      <c r="AM1202" s="253" t="s">
        <v>4186</v>
      </c>
      <c r="AN1202" s="253" t="s">
        <v>4187</v>
      </c>
      <c r="AO1202" s="254">
        <f t="shared" si="239"/>
        <v>0</v>
      </c>
      <c r="AP1202" s="253" t="s">
        <v>4188</v>
      </c>
      <c r="AQ1202" s="74">
        <f t="shared" si="244"/>
        <v>0</v>
      </c>
      <c r="AR1202" s="254" t="s">
        <v>4189</v>
      </c>
      <c r="AS1202" s="254" t="s">
        <v>4190</v>
      </c>
      <c r="AT1202" s="265">
        <f t="shared" si="245"/>
        <v>0</v>
      </c>
      <c r="AU1202" s="254" t="s">
        <v>4191</v>
      </c>
      <c r="AV1202" s="265">
        <f t="shared" si="246"/>
        <v>0</v>
      </c>
      <c r="AW1202" s="254" t="s">
        <v>4192</v>
      </c>
      <c r="AX1202" s="254" t="s">
        <v>4193</v>
      </c>
      <c r="AY1202" s="244" t="str">
        <f t="shared" si="240"/>
        <v/>
      </c>
    </row>
    <row r="1203" spans="1:51">
      <c r="A1203" s="198">
        <v>1198</v>
      </c>
      <c r="B1203" s="211"/>
      <c r="C1203" s="4" t="str">
        <f t="shared" si="237"/>
        <v>名称：&lt;br&gt;住所：&lt;br&gt;施設分類：&lt;br&gt;TEL：&lt;br&gt;：&lt;br&gt;：&lt;br&gt;：&lt;br&gt;</v>
      </c>
      <c r="D1203" s="211"/>
      <c r="E1203" s="202"/>
      <c r="F1203" s="202"/>
      <c r="G1203" s="202"/>
      <c r="H1203" s="202"/>
      <c r="I1203" s="202"/>
      <c r="J1203" s="202"/>
      <c r="K1203" s="240"/>
      <c r="L1203" s="240"/>
      <c r="M1203" s="240"/>
      <c r="N1203" s="240"/>
      <c r="O1203" s="4"/>
      <c r="P1203" s="246">
        <v>1</v>
      </c>
      <c r="Q1203" s="246"/>
      <c r="R1203" s="246" t="str">
        <f t="shared" si="234"/>
        <v>FFFFFFFF</v>
      </c>
      <c r="S1203" s="202">
        <v>100</v>
      </c>
      <c r="T1203" s="202">
        <v>100</v>
      </c>
      <c r="U1203" s="202">
        <v>100</v>
      </c>
      <c r="V1203" s="202">
        <v>100</v>
      </c>
      <c r="X1203" s="242"/>
      <c r="Z1203" s="239">
        <f t="shared" si="238"/>
        <v>1</v>
      </c>
      <c r="AA1203" s="253" t="s">
        <v>4179</v>
      </c>
      <c r="AB1203" s="265">
        <f t="shared" si="241"/>
        <v>0</v>
      </c>
      <c r="AC1203" s="254" t="s">
        <v>4194</v>
      </c>
      <c r="AD1203" s="254" t="s">
        <v>4181</v>
      </c>
      <c r="AE1203" s="254">
        <f t="shared" si="242"/>
        <v>0</v>
      </c>
      <c r="AF1203" s="254" t="s">
        <v>4182</v>
      </c>
      <c r="AG1203" s="254" t="s">
        <v>4183</v>
      </c>
      <c r="AH1203" s="74" t="str">
        <f t="shared" si="243"/>
        <v>名称：&lt;br&gt;住所：&lt;br&gt;施設分類：&lt;br&gt;TEL：&lt;br&gt;：&lt;br&gt;：&lt;br&gt;：&lt;br&gt;</v>
      </c>
      <c r="AI1203" s="255" t="s">
        <v>4184</v>
      </c>
      <c r="AJ1203" s="253" t="str">
        <f t="shared" si="235"/>
        <v>FFFFFFFF</v>
      </c>
      <c r="AK1203" s="253" t="s">
        <v>4185</v>
      </c>
      <c r="AL1203" s="265">
        <f t="shared" si="236"/>
        <v>1</v>
      </c>
      <c r="AM1203" s="253" t="s">
        <v>4186</v>
      </c>
      <c r="AN1203" s="253" t="s">
        <v>4187</v>
      </c>
      <c r="AO1203" s="254">
        <f t="shared" si="239"/>
        <v>0</v>
      </c>
      <c r="AP1203" s="253" t="s">
        <v>4188</v>
      </c>
      <c r="AQ1203" s="74">
        <f t="shared" si="244"/>
        <v>0</v>
      </c>
      <c r="AR1203" s="254" t="s">
        <v>4189</v>
      </c>
      <c r="AS1203" s="254" t="s">
        <v>4190</v>
      </c>
      <c r="AT1203" s="265">
        <f t="shared" si="245"/>
        <v>0</v>
      </c>
      <c r="AU1203" s="254" t="s">
        <v>4191</v>
      </c>
      <c r="AV1203" s="265">
        <f t="shared" si="246"/>
        <v>0</v>
      </c>
      <c r="AW1203" s="254" t="s">
        <v>4192</v>
      </c>
      <c r="AX1203" s="254" t="s">
        <v>4193</v>
      </c>
      <c r="AY1203" s="244" t="str">
        <f t="shared" si="240"/>
        <v/>
      </c>
    </row>
    <row r="1204" spans="1:51">
      <c r="A1204" s="198">
        <v>1199</v>
      </c>
      <c r="B1204" s="211"/>
      <c r="C1204" s="4" t="str">
        <f t="shared" si="237"/>
        <v>名称：&lt;br&gt;住所：&lt;br&gt;施設分類：&lt;br&gt;TEL：&lt;br&gt;：&lt;br&gt;：&lt;br&gt;：&lt;br&gt;</v>
      </c>
      <c r="D1204" s="211"/>
      <c r="E1204" s="202"/>
      <c r="F1204" s="202"/>
      <c r="G1204" s="202"/>
      <c r="H1204" s="202"/>
      <c r="I1204" s="202"/>
      <c r="J1204" s="202"/>
      <c r="K1204" s="240"/>
      <c r="L1204" s="240"/>
      <c r="M1204" s="240"/>
      <c r="N1204" s="240"/>
      <c r="O1204" s="4"/>
      <c r="P1204" s="246">
        <v>1</v>
      </c>
      <c r="Q1204" s="246"/>
      <c r="R1204" s="246" t="str">
        <f t="shared" si="234"/>
        <v>FFFFFFFF</v>
      </c>
      <c r="S1204" s="202">
        <v>100</v>
      </c>
      <c r="T1204" s="202">
        <v>100</v>
      </c>
      <c r="U1204" s="202">
        <v>100</v>
      </c>
      <c r="V1204" s="202">
        <v>100</v>
      </c>
      <c r="X1204" s="242"/>
      <c r="Z1204" s="239">
        <f t="shared" si="238"/>
        <v>1</v>
      </c>
      <c r="AA1204" s="253" t="s">
        <v>4179</v>
      </c>
      <c r="AB1204" s="265">
        <f t="shared" si="241"/>
        <v>0</v>
      </c>
      <c r="AC1204" s="254" t="s">
        <v>4194</v>
      </c>
      <c r="AD1204" s="254" t="s">
        <v>4181</v>
      </c>
      <c r="AE1204" s="254">
        <f t="shared" si="242"/>
        <v>0</v>
      </c>
      <c r="AF1204" s="254" t="s">
        <v>4182</v>
      </c>
      <c r="AG1204" s="254" t="s">
        <v>4183</v>
      </c>
      <c r="AH1204" s="74" t="str">
        <f t="shared" si="243"/>
        <v>名称：&lt;br&gt;住所：&lt;br&gt;施設分類：&lt;br&gt;TEL：&lt;br&gt;：&lt;br&gt;：&lt;br&gt;：&lt;br&gt;</v>
      </c>
      <c r="AI1204" s="255" t="s">
        <v>4184</v>
      </c>
      <c r="AJ1204" s="253" t="str">
        <f t="shared" si="235"/>
        <v>FFFFFFFF</v>
      </c>
      <c r="AK1204" s="253" t="s">
        <v>4185</v>
      </c>
      <c r="AL1204" s="265">
        <f t="shared" si="236"/>
        <v>1</v>
      </c>
      <c r="AM1204" s="253" t="s">
        <v>4186</v>
      </c>
      <c r="AN1204" s="253" t="s">
        <v>4187</v>
      </c>
      <c r="AO1204" s="254">
        <f t="shared" si="239"/>
        <v>0</v>
      </c>
      <c r="AP1204" s="253" t="s">
        <v>4188</v>
      </c>
      <c r="AQ1204" s="74">
        <f t="shared" si="244"/>
        <v>0</v>
      </c>
      <c r="AR1204" s="254" t="s">
        <v>4189</v>
      </c>
      <c r="AS1204" s="254" t="s">
        <v>4190</v>
      </c>
      <c r="AT1204" s="265">
        <f t="shared" si="245"/>
        <v>0</v>
      </c>
      <c r="AU1204" s="254" t="s">
        <v>4191</v>
      </c>
      <c r="AV1204" s="265">
        <f t="shared" si="246"/>
        <v>0</v>
      </c>
      <c r="AW1204" s="254" t="s">
        <v>4192</v>
      </c>
      <c r="AX1204" s="254" t="s">
        <v>4193</v>
      </c>
      <c r="AY1204" s="244" t="str">
        <f t="shared" si="240"/>
        <v/>
      </c>
    </row>
    <row r="1205" spans="1:51">
      <c r="A1205" s="198">
        <v>1200</v>
      </c>
      <c r="B1205" s="211"/>
      <c r="C1205" s="4" t="str">
        <f t="shared" si="237"/>
        <v>名称：&lt;br&gt;住所：&lt;br&gt;施設分類：&lt;br&gt;TEL：&lt;br&gt;：&lt;br&gt;：&lt;br&gt;：&lt;br&gt;</v>
      </c>
      <c r="D1205" s="211"/>
      <c r="E1205" s="202"/>
      <c r="F1205" s="202"/>
      <c r="G1205" s="202"/>
      <c r="H1205" s="202"/>
      <c r="I1205" s="202"/>
      <c r="J1205" s="202"/>
      <c r="K1205" s="240"/>
      <c r="L1205" s="240"/>
      <c r="M1205" s="240"/>
      <c r="N1205" s="240"/>
      <c r="O1205" s="4"/>
      <c r="P1205" s="246">
        <v>1</v>
      </c>
      <c r="Q1205" s="246"/>
      <c r="R1205" s="246" t="str">
        <f t="shared" si="234"/>
        <v>FFFFFFFF</v>
      </c>
      <c r="S1205" s="202">
        <v>100</v>
      </c>
      <c r="T1205" s="202">
        <v>100</v>
      </c>
      <c r="U1205" s="202">
        <v>100</v>
      </c>
      <c r="V1205" s="202">
        <v>100</v>
      </c>
      <c r="X1205" s="242"/>
      <c r="Z1205" s="239">
        <f t="shared" si="238"/>
        <v>1</v>
      </c>
      <c r="AA1205" s="253" t="s">
        <v>4179</v>
      </c>
      <c r="AB1205" s="265">
        <f t="shared" si="241"/>
        <v>0</v>
      </c>
      <c r="AC1205" s="254" t="s">
        <v>4194</v>
      </c>
      <c r="AD1205" s="254" t="s">
        <v>4181</v>
      </c>
      <c r="AE1205" s="254">
        <f t="shared" si="242"/>
        <v>0</v>
      </c>
      <c r="AF1205" s="254" t="s">
        <v>4182</v>
      </c>
      <c r="AG1205" s="254" t="s">
        <v>4183</v>
      </c>
      <c r="AH1205" s="74" t="str">
        <f t="shared" si="243"/>
        <v>名称：&lt;br&gt;住所：&lt;br&gt;施設分類：&lt;br&gt;TEL：&lt;br&gt;：&lt;br&gt;：&lt;br&gt;：&lt;br&gt;</v>
      </c>
      <c r="AI1205" s="255" t="s">
        <v>4184</v>
      </c>
      <c r="AJ1205" s="253" t="str">
        <f t="shared" si="235"/>
        <v>FFFFFFFF</v>
      </c>
      <c r="AK1205" s="253" t="s">
        <v>4185</v>
      </c>
      <c r="AL1205" s="265">
        <f t="shared" si="236"/>
        <v>1</v>
      </c>
      <c r="AM1205" s="253" t="s">
        <v>4186</v>
      </c>
      <c r="AN1205" s="253" t="s">
        <v>4187</v>
      </c>
      <c r="AO1205" s="254">
        <f t="shared" si="239"/>
        <v>0</v>
      </c>
      <c r="AP1205" s="253" t="s">
        <v>4188</v>
      </c>
      <c r="AQ1205" s="74">
        <f t="shared" si="244"/>
        <v>0</v>
      </c>
      <c r="AR1205" s="254" t="s">
        <v>4189</v>
      </c>
      <c r="AS1205" s="254" t="s">
        <v>4190</v>
      </c>
      <c r="AT1205" s="265">
        <f t="shared" si="245"/>
        <v>0</v>
      </c>
      <c r="AU1205" s="254" t="s">
        <v>4191</v>
      </c>
      <c r="AV1205" s="265">
        <f t="shared" si="246"/>
        <v>0</v>
      </c>
      <c r="AW1205" s="254" t="s">
        <v>4192</v>
      </c>
      <c r="AX1205" s="254" t="s">
        <v>4193</v>
      </c>
      <c r="AY1205" s="244" t="str">
        <f t="shared" si="240"/>
        <v/>
      </c>
    </row>
    <row r="1206" spans="1:51">
      <c r="A1206" s="198">
        <v>1201</v>
      </c>
      <c r="B1206" s="211"/>
      <c r="C1206" s="4" t="str">
        <f t="shared" si="237"/>
        <v>名称：&lt;br&gt;住所：&lt;br&gt;施設分類：&lt;br&gt;TEL：&lt;br&gt;：&lt;br&gt;：&lt;br&gt;：&lt;br&gt;</v>
      </c>
      <c r="D1206" s="211"/>
      <c r="E1206" s="245"/>
      <c r="F1206" s="202"/>
      <c r="G1206" s="202"/>
      <c r="H1206" s="202"/>
      <c r="I1206" s="245"/>
      <c r="J1206" s="245"/>
      <c r="K1206" s="240"/>
      <c r="L1206" s="240"/>
      <c r="M1206" s="240"/>
      <c r="N1206" s="240"/>
      <c r="O1206" s="4"/>
      <c r="P1206" s="246">
        <v>1</v>
      </c>
      <c r="Q1206" s="246"/>
      <c r="R1206" s="246" t="str">
        <f t="shared" si="234"/>
        <v>FFFFFFFF</v>
      </c>
      <c r="S1206" s="202">
        <v>100</v>
      </c>
      <c r="T1206" s="202">
        <v>100</v>
      </c>
      <c r="U1206" s="202">
        <v>100</v>
      </c>
      <c r="V1206" s="202">
        <v>100</v>
      </c>
      <c r="X1206" s="242"/>
      <c r="Z1206" s="239">
        <f t="shared" si="238"/>
        <v>1</v>
      </c>
      <c r="AA1206" s="253" t="s">
        <v>4179</v>
      </c>
      <c r="AB1206" s="265">
        <f t="shared" si="241"/>
        <v>0</v>
      </c>
      <c r="AC1206" s="254" t="s">
        <v>4194</v>
      </c>
      <c r="AD1206" s="254" t="s">
        <v>4181</v>
      </c>
      <c r="AE1206" s="254">
        <f t="shared" si="242"/>
        <v>0</v>
      </c>
      <c r="AF1206" s="254" t="s">
        <v>4182</v>
      </c>
      <c r="AG1206" s="254" t="s">
        <v>4183</v>
      </c>
      <c r="AH1206" s="74" t="str">
        <f t="shared" si="243"/>
        <v>名称：&lt;br&gt;住所：&lt;br&gt;施設分類：&lt;br&gt;TEL：&lt;br&gt;：&lt;br&gt;：&lt;br&gt;：&lt;br&gt;</v>
      </c>
      <c r="AI1206" s="255" t="s">
        <v>4184</v>
      </c>
      <c r="AJ1206" s="253" t="str">
        <f t="shared" si="235"/>
        <v>FFFFFFFF</v>
      </c>
      <c r="AK1206" s="253" t="s">
        <v>4185</v>
      </c>
      <c r="AL1206" s="265">
        <f t="shared" si="236"/>
        <v>1</v>
      </c>
      <c r="AM1206" s="253" t="s">
        <v>4186</v>
      </c>
      <c r="AN1206" s="253" t="s">
        <v>4187</v>
      </c>
      <c r="AO1206" s="254">
        <f t="shared" si="239"/>
        <v>0</v>
      </c>
      <c r="AP1206" s="253" t="s">
        <v>4188</v>
      </c>
      <c r="AQ1206" s="74">
        <f t="shared" si="244"/>
        <v>0</v>
      </c>
      <c r="AR1206" s="254" t="s">
        <v>4189</v>
      </c>
      <c r="AS1206" s="254" t="s">
        <v>4190</v>
      </c>
      <c r="AT1206" s="265">
        <f t="shared" si="245"/>
        <v>0</v>
      </c>
      <c r="AU1206" s="254" t="s">
        <v>4191</v>
      </c>
      <c r="AV1206" s="265">
        <f t="shared" si="246"/>
        <v>0</v>
      </c>
      <c r="AW1206" s="254" t="s">
        <v>4192</v>
      </c>
      <c r="AX1206" s="254" t="s">
        <v>4193</v>
      </c>
      <c r="AY1206" s="244" t="str">
        <f t="shared" si="240"/>
        <v/>
      </c>
    </row>
    <row r="1207" spans="1:51">
      <c r="A1207" s="198">
        <v>1202</v>
      </c>
      <c r="B1207" s="264"/>
      <c r="C1207" s="4" t="str">
        <f t="shared" si="237"/>
        <v>名称：&lt;br&gt;住所：&lt;br&gt;施設分類：&lt;br&gt;TEL：&lt;br&gt;：&lt;br&gt;：&lt;br&gt;：&lt;br&gt;</v>
      </c>
      <c r="D1207" s="211"/>
      <c r="E1207" s="245"/>
      <c r="F1207" s="202"/>
      <c r="G1207" s="202"/>
      <c r="H1207" s="202"/>
      <c r="I1207" s="245"/>
      <c r="J1207" s="245"/>
      <c r="K1207" s="240"/>
      <c r="L1207" s="240"/>
      <c r="M1207" s="240"/>
      <c r="N1207" s="240"/>
      <c r="O1207" s="4"/>
      <c r="P1207" s="246">
        <v>1</v>
      </c>
      <c r="Q1207" s="246"/>
      <c r="R1207" s="246" t="str">
        <f t="shared" si="234"/>
        <v>FFFFFFFF</v>
      </c>
      <c r="S1207" s="202">
        <v>100</v>
      </c>
      <c r="T1207" s="202">
        <v>100</v>
      </c>
      <c r="U1207" s="202">
        <v>100</v>
      </c>
      <c r="V1207" s="202">
        <v>100</v>
      </c>
      <c r="X1207" s="242"/>
      <c r="Z1207" s="239">
        <f t="shared" si="238"/>
        <v>1</v>
      </c>
      <c r="AA1207" s="253" t="s">
        <v>4179</v>
      </c>
      <c r="AB1207" s="265">
        <f t="shared" si="241"/>
        <v>0</v>
      </c>
      <c r="AC1207" s="254" t="s">
        <v>4194</v>
      </c>
      <c r="AD1207" s="254" t="s">
        <v>4181</v>
      </c>
      <c r="AE1207" s="254">
        <f t="shared" si="242"/>
        <v>0</v>
      </c>
      <c r="AF1207" s="254" t="s">
        <v>4182</v>
      </c>
      <c r="AG1207" s="254" t="s">
        <v>4183</v>
      </c>
      <c r="AH1207" s="74" t="str">
        <f t="shared" si="243"/>
        <v>名称：&lt;br&gt;住所：&lt;br&gt;施設分類：&lt;br&gt;TEL：&lt;br&gt;：&lt;br&gt;：&lt;br&gt;：&lt;br&gt;</v>
      </c>
      <c r="AI1207" s="255" t="s">
        <v>4184</v>
      </c>
      <c r="AJ1207" s="253" t="str">
        <f t="shared" si="235"/>
        <v>FFFFFFFF</v>
      </c>
      <c r="AK1207" s="253" t="s">
        <v>4185</v>
      </c>
      <c r="AL1207" s="265">
        <f t="shared" si="236"/>
        <v>1</v>
      </c>
      <c r="AM1207" s="253" t="s">
        <v>4186</v>
      </c>
      <c r="AN1207" s="253" t="s">
        <v>4187</v>
      </c>
      <c r="AO1207" s="254">
        <f t="shared" si="239"/>
        <v>0</v>
      </c>
      <c r="AP1207" s="253" t="s">
        <v>4188</v>
      </c>
      <c r="AQ1207" s="74">
        <f t="shared" si="244"/>
        <v>0</v>
      </c>
      <c r="AR1207" s="254" t="s">
        <v>4189</v>
      </c>
      <c r="AS1207" s="254" t="s">
        <v>4190</v>
      </c>
      <c r="AT1207" s="265">
        <f t="shared" si="245"/>
        <v>0</v>
      </c>
      <c r="AU1207" s="254" t="s">
        <v>4191</v>
      </c>
      <c r="AV1207" s="265">
        <f t="shared" si="246"/>
        <v>0</v>
      </c>
      <c r="AW1207" s="254" t="s">
        <v>4192</v>
      </c>
      <c r="AX1207" s="254" t="s">
        <v>4193</v>
      </c>
      <c r="AY1207" s="244" t="str">
        <f t="shared" si="240"/>
        <v/>
      </c>
    </row>
    <row r="1208" spans="1:51">
      <c r="A1208" s="198">
        <v>1203</v>
      </c>
      <c r="B1208" s="264"/>
      <c r="C1208" s="4" t="str">
        <f t="shared" si="237"/>
        <v>名称：&lt;br&gt;住所：&lt;br&gt;施設分類：&lt;br&gt;TEL：&lt;br&gt;：&lt;br&gt;：&lt;br&gt;：&lt;br&gt;</v>
      </c>
      <c r="D1208" s="211"/>
      <c r="E1208" s="202"/>
      <c r="F1208" s="202"/>
      <c r="G1208" s="202"/>
      <c r="H1208" s="202"/>
      <c r="I1208" s="202"/>
      <c r="J1208" s="202"/>
      <c r="K1208" s="240"/>
      <c r="L1208" s="240"/>
      <c r="M1208" s="240"/>
      <c r="N1208" s="240"/>
      <c r="O1208" s="4"/>
      <c r="P1208" s="246">
        <v>1</v>
      </c>
      <c r="Q1208" s="246"/>
      <c r="R1208" s="246" t="str">
        <f t="shared" si="234"/>
        <v>FFFFFFFF</v>
      </c>
      <c r="S1208" s="202">
        <v>100</v>
      </c>
      <c r="T1208" s="202">
        <v>100</v>
      </c>
      <c r="U1208" s="202">
        <v>100</v>
      </c>
      <c r="V1208" s="202">
        <v>100</v>
      </c>
      <c r="X1208" s="242"/>
      <c r="Z1208" s="239">
        <f t="shared" si="238"/>
        <v>1</v>
      </c>
      <c r="AA1208" s="253" t="s">
        <v>4179</v>
      </c>
      <c r="AB1208" s="265">
        <f t="shared" si="241"/>
        <v>0</v>
      </c>
      <c r="AC1208" s="254" t="s">
        <v>4194</v>
      </c>
      <c r="AD1208" s="254" t="s">
        <v>4181</v>
      </c>
      <c r="AE1208" s="254">
        <f t="shared" si="242"/>
        <v>0</v>
      </c>
      <c r="AF1208" s="254" t="s">
        <v>4182</v>
      </c>
      <c r="AG1208" s="254" t="s">
        <v>4183</v>
      </c>
      <c r="AH1208" s="74" t="str">
        <f t="shared" si="243"/>
        <v>名称：&lt;br&gt;住所：&lt;br&gt;施設分類：&lt;br&gt;TEL：&lt;br&gt;：&lt;br&gt;：&lt;br&gt;：&lt;br&gt;</v>
      </c>
      <c r="AI1208" s="255" t="s">
        <v>4184</v>
      </c>
      <c r="AJ1208" s="253" t="str">
        <f t="shared" si="235"/>
        <v>FFFFFFFF</v>
      </c>
      <c r="AK1208" s="253" t="s">
        <v>4185</v>
      </c>
      <c r="AL1208" s="265">
        <f t="shared" si="236"/>
        <v>1</v>
      </c>
      <c r="AM1208" s="253" t="s">
        <v>4186</v>
      </c>
      <c r="AN1208" s="253" t="s">
        <v>4187</v>
      </c>
      <c r="AO1208" s="254">
        <f t="shared" si="239"/>
        <v>0</v>
      </c>
      <c r="AP1208" s="253" t="s">
        <v>4188</v>
      </c>
      <c r="AQ1208" s="74">
        <f t="shared" si="244"/>
        <v>0</v>
      </c>
      <c r="AR1208" s="254" t="s">
        <v>4189</v>
      </c>
      <c r="AS1208" s="254" t="s">
        <v>4190</v>
      </c>
      <c r="AT1208" s="265">
        <f t="shared" si="245"/>
        <v>0</v>
      </c>
      <c r="AU1208" s="254" t="s">
        <v>4191</v>
      </c>
      <c r="AV1208" s="265">
        <f t="shared" si="246"/>
        <v>0</v>
      </c>
      <c r="AW1208" s="254" t="s">
        <v>4192</v>
      </c>
      <c r="AX1208" s="254" t="s">
        <v>4193</v>
      </c>
      <c r="AY1208" s="244" t="str">
        <f t="shared" si="240"/>
        <v/>
      </c>
    </row>
    <row r="1209" spans="1:51">
      <c r="A1209" s="198">
        <v>1204</v>
      </c>
      <c r="B1209" s="264"/>
      <c r="C1209" s="4" t="str">
        <f t="shared" si="237"/>
        <v>名称：&lt;br&gt;住所：&lt;br&gt;施設分類：&lt;br&gt;TEL：&lt;br&gt;：&lt;br&gt;：&lt;br&gt;：&lt;br&gt;</v>
      </c>
      <c r="D1209" s="211"/>
      <c r="E1209" s="202"/>
      <c r="F1209" s="202"/>
      <c r="G1209" s="202"/>
      <c r="H1209" s="202"/>
      <c r="I1209" s="202"/>
      <c r="J1209" s="202"/>
      <c r="K1209" s="240"/>
      <c r="L1209" s="240"/>
      <c r="M1209" s="240"/>
      <c r="N1209" s="240"/>
      <c r="O1209" s="4"/>
      <c r="P1209" s="246">
        <v>1</v>
      </c>
      <c r="Q1209" s="246"/>
      <c r="R1209" s="246" t="str">
        <f t="shared" si="234"/>
        <v>FFFFFFFF</v>
      </c>
      <c r="S1209" s="202">
        <v>100</v>
      </c>
      <c r="T1209" s="202">
        <v>100</v>
      </c>
      <c r="U1209" s="202">
        <v>100</v>
      </c>
      <c r="V1209" s="202">
        <v>100</v>
      </c>
      <c r="X1209" s="242"/>
      <c r="Z1209" s="239">
        <f t="shared" si="238"/>
        <v>1</v>
      </c>
      <c r="AA1209" s="253" t="s">
        <v>4179</v>
      </c>
      <c r="AB1209" s="265">
        <f t="shared" si="241"/>
        <v>0</v>
      </c>
      <c r="AC1209" s="254" t="s">
        <v>4194</v>
      </c>
      <c r="AD1209" s="254" t="s">
        <v>4181</v>
      </c>
      <c r="AE1209" s="254">
        <f t="shared" si="242"/>
        <v>0</v>
      </c>
      <c r="AF1209" s="254" t="s">
        <v>4182</v>
      </c>
      <c r="AG1209" s="254" t="s">
        <v>4183</v>
      </c>
      <c r="AH1209" s="74" t="str">
        <f t="shared" si="243"/>
        <v>名称：&lt;br&gt;住所：&lt;br&gt;施設分類：&lt;br&gt;TEL：&lt;br&gt;：&lt;br&gt;：&lt;br&gt;：&lt;br&gt;</v>
      </c>
      <c r="AI1209" s="255" t="s">
        <v>4184</v>
      </c>
      <c r="AJ1209" s="253" t="str">
        <f t="shared" si="235"/>
        <v>FFFFFFFF</v>
      </c>
      <c r="AK1209" s="253" t="s">
        <v>4185</v>
      </c>
      <c r="AL1209" s="265">
        <f t="shared" si="236"/>
        <v>1</v>
      </c>
      <c r="AM1209" s="253" t="s">
        <v>4186</v>
      </c>
      <c r="AN1209" s="253" t="s">
        <v>4187</v>
      </c>
      <c r="AO1209" s="254">
        <f t="shared" si="239"/>
        <v>0</v>
      </c>
      <c r="AP1209" s="253" t="s">
        <v>4188</v>
      </c>
      <c r="AQ1209" s="74">
        <f t="shared" si="244"/>
        <v>0</v>
      </c>
      <c r="AR1209" s="254" t="s">
        <v>4189</v>
      </c>
      <c r="AS1209" s="254" t="s">
        <v>4190</v>
      </c>
      <c r="AT1209" s="265">
        <f t="shared" si="245"/>
        <v>0</v>
      </c>
      <c r="AU1209" s="254" t="s">
        <v>4191</v>
      </c>
      <c r="AV1209" s="265">
        <f t="shared" si="246"/>
        <v>0</v>
      </c>
      <c r="AW1209" s="254" t="s">
        <v>4192</v>
      </c>
      <c r="AX1209" s="254" t="s">
        <v>4193</v>
      </c>
      <c r="AY1209" s="244" t="str">
        <f t="shared" si="240"/>
        <v/>
      </c>
    </row>
    <row r="1210" spans="1:51">
      <c r="A1210" s="198">
        <v>1205</v>
      </c>
      <c r="B1210" s="264"/>
      <c r="C1210" s="4" t="str">
        <f t="shared" si="237"/>
        <v>名称：&lt;br&gt;住所：&lt;br&gt;施設分類：&lt;br&gt;TEL：&lt;br&gt;：&lt;br&gt;：&lt;br&gt;：&lt;br&gt;</v>
      </c>
      <c r="D1210" s="211"/>
      <c r="E1210" s="202"/>
      <c r="F1210" s="202"/>
      <c r="G1210" s="202"/>
      <c r="H1210" s="202"/>
      <c r="I1210" s="202"/>
      <c r="J1210" s="202"/>
      <c r="K1210" s="240"/>
      <c r="L1210" s="240"/>
      <c r="M1210" s="240"/>
      <c r="N1210" s="240"/>
      <c r="O1210" s="4"/>
      <c r="P1210" s="246">
        <v>1</v>
      </c>
      <c r="Q1210" s="246"/>
      <c r="R1210" s="246" t="str">
        <f t="shared" si="234"/>
        <v>FFFFFFFF</v>
      </c>
      <c r="S1210" s="202">
        <v>100</v>
      </c>
      <c r="T1210" s="202">
        <v>100</v>
      </c>
      <c r="U1210" s="202">
        <v>100</v>
      </c>
      <c r="V1210" s="202">
        <v>100</v>
      </c>
      <c r="X1210" s="242"/>
      <c r="Z1210" s="239">
        <f t="shared" si="238"/>
        <v>1</v>
      </c>
      <c r="AA1210" s="253" t="s">
        <v>4179</v>
      </c>
      <c r="AB1210" s="265">
        <f t="shared" si="241"/>
        <v>0</v>
      </c>
      <c r="AC1210" s="254" t="s">
        <v>4194</v>
      </c>
      <c r="AD1210" s="254" t="s">
        <v>4181</v>
      </c>
      <c r="AE1210" s="254">
        <f t="shared" si="242"/>
        <v>0</v>
      </c>
      <c r="AF1210" s="254" t="s">
        <v>4182</v>
      </c>
      <c r="AG1210" s="254" t="s">
        <v>4183</v>
      </c>
      <c r="AH1210" s="74" t="str">
        <f t="shared" si="243"/>
        <v>名称：&lt;br&gt;住所：&lt;br&gt;施設分類：&lt;br&gt;TEL：&lt;br&gt;：&lt;br&gt;：&lt;br&gt;：&lt;br&gt;</v>
      </c>
      <c r="AI1210" s="255" t="s">
        <v>4184</v>
      </c>
      <c r="AJ1210" s="253" t="str">
        <f t="shared" si="235"/>
        <v>FFFFFFFF</v>
      </c>
      <c r="AK1210" s="253" t="s">
        <v>4185</v>
      </c>
      <c r="AL1210" s="265">
        <f t="shared" si="236"/>
        <v>1</v>
      </c>
      <c r="AM1210" s="253" t="s">
        <v>4186</v>
      </c>
      <c r="AN1210" s="253" t="s">
        <v>4187</v>
      </c>
      <c r="AO1210" s="254">
        <f t="shared" si="239"/>
        <v>0</v>
      </c>
      <c r="AP1210" s="253" t="s">
        <v>4188</v>
      </c>
      <c r="AQ1210" s="74">
        <f t="shared" si="244"/>
        <v>0</v>
      </c>
      <c r="AR1210" s="254" t="s">
        <v>4189</v>
      </c>
      <c r="AS1210" s="254" t="s">
        <v>4190</v>
      </c>
      <c r="AT1210" s="265">
        <f t="shared" si="245"/>
        <v>0</v>
      </c>
      <c r="AU1210" s="254" t="s">
        <v>4191</v>
      </c>
      <c r="AV1210" s="265">
        <f t="shared" si="246"/>
        <v>0</v>
      </c>
      <c r="AW1210" s="254" t="s">
        <v>4192</v>
      </c>
      <c r="AX1210" s="254" t="s">
        <v>4193</v>
      </c>
      <c r="AY1210" s="244" t="str">
        <f t="shared" si="240"/>
        <v/>
      </c>
    </row>
    <row r="1211" spans="1:51">
      <c r="A1211" s="198">
        <v>1206</v>
      </c>
      <c r="B1211" s="264"/>
      <c r="C1211" s="4" t="str">
        <f t="shared" si="237"/>
        <v>名称：&lt;br&gt;住所：&lt;br&gt;施設分類：&lt;br&gt;TEL：&lt;br&gt;：&lt;br&gt;：&lt;br&gt;：&lt;br&gt;</v>
      </c>
      <c r="D1211" s="211"/>
      <c r="E1211" s="202"/>
      <c r="F1211" s="202"/>
      <c r="G1211" s="202"/>
      <c r="H1211" s="202"/>
      <c r="I1211" s="202"/>
      <c r="J1211" s="202"/>
      <c r="K1211" s="240"/>
      <c r="L1211" s="240"/>
      <c r="M1211" s="240"/>
      <c r="N1211" s="240"/>
      <c r="O1211" s="4"/>
      <c r="P1211" s="246">
        <v>1</v>
      </c>
      <c r="Q1211" s="246"/>
      <c r="R1211" s="246" t="str">
        <f t="shared" si="234"/>
        <v>FFFFFFFF</v>
      </c>
      <c r="S1211" s="202">
        <v>100</v>
      </c>
      <c r="T1211" s="202">
        <v>100</v>
      </c>
      <c r="U1211" s="202">
        <v>100</v>
      </c>
      <c r="V1211" s="202">
        <v>100</v>
      </c>
      <c r="X1211" s="242"/>
      <c r="Z1211" s="239">
        <f t="shared" si="238"/>
        <v>1</v>
      </c>
      <c r="AA1211" s="253" t="s">
        <v>4179</v>
      </c>
      <c r="AB1211" s="265">
        <f t="shared" si="241"/>
        <v>0</v>
      </c>
      <c r="AC1211" s="254" t="s">
        <v>4194</v>
      </c>
      <c r="AD1211" s="254" t="s">
        <v>4181</v>
      </c>
      <c r="AE1211" s="254">
        <f t="shared" si="242"/>
        <v>0</v>
      </c>
      <c r="AF1211" s="254" t="s">
        <v>4182</v>
      </c>
      <c r="AG1211" s="254" t="s">
        <v>4183</v>
      </c>
      <c r="AH1211" s="74" t="str">
        <f t="shared" si="243"/>
        <v>名称：&lt;br&gt;住所：&lt;br&gt;施設分類：&lt;br&gt;TEL：&lt;br&gt;：&lt;br&gt;：&lt;br&gt;：&lt;br&gt;</v>
      </c>
      <c r="AI1211" s="255" t="s">
        <v>4184</v>
      </c>
      <c r="AJ1211" s="253" t="str">
        <f t="shared" si="235"/>
        <v>FFFFFFFF</v>
      </c>
      <c r="AK1211" s="253" t="s">
        <v>4185</v>
      </c>
      <c r="AL1211" s="265">
        <f t="shared" si="236"/>
        <v>1</v>
      </c>
      <c r="AM1211" s="253" t="s">
        <v>4186</v>
      </c>
      <c r="AN1211" s="253" t="s">
        <v>4187</v>
      </c>
      <c r="AO1211" s="254">
        <f t="shared" si="239"/>
        <v>0</v>
      </c>
      <c r="AP1211" s="253" t="s">
        <v>4188</v>
      </c>
      <c r="AQ1211" s="74">
        <f t="shared" si="244"/>
        <v>0</v>
      </c>
      <c r="AR1211" s="254" t="s">
        <v>4189</v>
      </c>
      <c r="AS1211" s="254" t="s">
        <v>4190</v>
      </c>
      <c r="AT1211" s="265">
        <f t="shared" si="245"/>
        <v>0</v>
      </c>
      <c r="AU1211" s="254" t="s">
        <v>4191</v>
      </c>
      <c r="AV1211" s="265">
        <f t="shared" si="246"/>
        <v>0</v>
      </c>
      <c r="AW1211" s="254" t="s">
        <v>4192</v>
      </c>
      <c r="AX1211" s="254" t="s">
        <v>4193</v>
      </c>
      <c r="AY1211" s="244" t="str">
        <f t="shared" si="240"/>
        <v/>
      </c>
    </row>
    <row r="1212" spans="1:51">
      <c r="A1212" s="198">
        <v>1207</v>
      </c>
      <c r="B1212" s="264"/>
      <c r="C1212" s="4" t="str">
        <f t="shared" si="237"/>
        <v>名称：&lt;br&gt;住所：&lt;br&gt;施設分類：&lt;br&gt;TEL：&lt;br&gt;：&lt;br&gt;：&lt;br&gt;：&lt;br&gt;</v>
      </c>
      <c r="D1212" s="211"/>
      <c r="E1212" s="202"/>
      <c r="F1212" s="202"/>
      <c r="G1212" s="202"/>
      <c r="H1212" s="202"/>
      <c r="I1212" s="202"/>
      <c r="J1212" s="202"/>
      <c r="K1212" s="240"/>
      <c r="L1212" s="240"/>
      <c r="M1212" s="240"/>
      <c r="N1212" s="240"/>
      <c r="O1212" s="4"/>
      <c r="P1212" s="246">
        <v>1</v>
      </c>
      <c r="Q1212" s="246"/>
      <c r="R1212" s="246" t="str">
        <f t="shared" si="234"/>
        <v>FFFFFFFF</v>
      </c>
      <c r="S1212" s="202">
        <v>100</v>
      </c>
      <c r="T1212" s="202">
        <v>100</v>
      </c>
      <c r="U1212" s="202">
        <v>100</v>
      </c>
      <c r="V1212" s="202">
        <v>100</v>
      </c>
      <c r="X1212" s="242"/>
      <c r="Z1212" s="239">
        <f t="shared" si="238"/>
        <v>1</v>
      </c>
      <c r="AA1212" s="253" t="s">
        <v>4179</v>
      </c>
      <c r="AB1212" s="265">
        <f t="shared" si="241"/>
        <v>0</v>
      </c>
      <c r="AC1212" s="254" t="s">
        <v>4194</v>
      </c>
      <c r="AD1212" s="254" t="s">
        <v>4181</v>
      </c>
      <c r="AE1212" s="254">
        <f t="shared" si="242"/>
        <v>0</v>
      </c>
      <c r="AF1212" s="254" t="s">
        <v>4182</v>
      </c>
      <c r="AG1212" s="254" t="s">
        <v>4183</v>
      </c>
      <c r="AH1212" s="74" t="str">
        <f t="shared" si="243"/>
        <v>名称：&lt;br&gt;住所：&lt;br&gt;施設分類：&lt;br&gt;TEL：&lt;br&gt;：&lt;br&gt;：&lt;br&gt;：&lt;br&gt;</v>
      </c>
      <c r="AI1212" s="255" t="s">
        <v>4184</v>
      </c>
      <c r="AJ1212" s="253" t="str">
        <f t="shared" si="235"/>
        <v>FFFFFFFF</v>
      </c>
      <c r="AK1212" s="253" t="s">
        <v>4185</v>
      </c>
      <c r="AL1212" s="265">
        <f t="shared" si="236"/>
        <v>1</v>
      </c>
      <c r="AM1212" s="253" t="s">
        <v>4186</v>
      </c>
      <c r="AN1212" s="253" t="s">
        <v>4187</v>
      </c>
      <c r="AO1212" s="254">
        <f t="shared" si="239"/>
        <v>0</v>
      </c>
      <c r="AP1212" s="253" t="s">
        <v>4188</v>
      </c>
      <c r="AQ1212" s="74">
        <f t="shared" si="244"/>
        <v>0</v>
      </c>
      <c r="AR1212" s="254" t="s">
        <v>4189</v>
      </c>
      <c r="AS1212" s="254" t="s">
        <v>4190</v>
      </c>
      <c r="AT1212" s="265">
        <f t="shared" si="245"/>
        <v>0</v>
      </c>
      <c r="AU1212" s="254" t="s">
        <v>4191</v>
      </c>
      <c r="AV1212" s="265">
        <f t="shared" si="246"/>
        <v>0</v>
      </c>
      <c r="AW1212" s="254" t="s">
        <v>4192</v>
      </c>
      <c r="AX1212" s="254" t="s">
        <v>4193</v>
      </c>
      <c r="AY1212" s="244" t="str">
        <f t="shared" si="240"/>
        <v/>
      </c>
    </row>
    <row r="1213" spans="1:51">
      <c r="A1213" s="198">
        <v>1208</v>
      </c>
      <c r="B1213" s="264"/>
      <c r="C1213" s="4" t="str">
        <f t="shared" si="237"/>
        <v>名称：&lt;br&gt;住所：&lt;br&gt;施設分類：&lt;br&gt;TEL：&lt;br&gt;：&lt;br&gt;：&lt;br&gt;：&lt;br&gt;</v>
      </c>
      <c r="D1213" s="211"/>
      <c r="E1213" s="245"/>
      <c r="F1213" s="202"/>
      <c r="G1213" s="202"/>
      <c r="H1213" s="202"/>
      <c r="I1213" s="245"/>
      <c r="J1213" s="245"/>
      <c r="K1213" s="240"/>
      <c r="L1213" s="240"/>
      <c r="M1213" s="240"/>
      <c r="N1213" s="240"/>
      <c r="O1213" s="4"/>
      <c r="P1213" s="246">
        <v>1</v>
      </c>
      <c r="Q1213" s="246"/>
      <c r="R1213" s="246" t="str">
        <f t="shared" si="234"/>
        <v>FFFFFFFF</v>
      </c>
      <c r="S1213" s="202">
        <v>100</v>
      </c>
      <c r="T1213" s="202">
        <v>100</v>
      </c>
      <c r="U1213" s="202">
        <v>100</v>
      </c>
      <c r="V1213" s="202">
        <v>100</v>
      </c>
      <c r="X1213" s="242"/>
      <c r="Z1213" s="239">
        <f t="shared" si="238"/>
        <v>1</v>
      </c>
      <c r="AA1213" s="253" t="s">
        <v>4179</v>
      </c>
      <c r="AB1213" s="265">
        <f t="shared" si="241"/>
        <v>0</v>
      </c>
      <c r="AC1213" s="254" t="s">
        <v>4194</v>
      </c>
      <c r="AD1213" s="254" t="s">
        <v>4181</v>
      </c>
      <c r="AE1213" s="254">
        <f t="shared" si="242"/>
        <v>0</v>
      </c>
      <c r="AF1213" s="254" t="s">
        <v>4182</v>
      </c>
      <c r="AG1213" s="254" t="s">
        <v>4183</v>
      </c>
      <c r="AH1213" s="74" t="str">
        <f t="shared" si="243"/>
        <v>名称：&lt;br&gt;住所：&lt;br&gt;施設分類：&lt;br&gt;TEL：&lt;br&gt;：&lt;br&gt;：&lt;br&gt;：&lt;br&gt;</v>
      </c>
      <c r="AI1213" s="255" t="s">
        <v>4184</v>
      </c>
      <c r="AJ1213" s="253" t="str">
        <f t="shared" si="235"/>
        <v>FFFFFFFF</v>
      </c>
      <c r="AK1213" s="253" t="s">
        <v>4185</v>
      </c>
      <c r="AL1213" s="265">
        <f t="shared" si="236"/>
        <v>1</v>
      </c>
      <c r="AM1213" s="253" t="s">
        <v>4186</v>
      </c>
      <c r="AN1213" s="253" t="s">
        <v>4187</v>
      </c>
      <c r="AO1213" s="254">
        <f t="shared" si="239"/>
        <v>0</v>
      </c>
      <c r="AP1213" s="253" t="s">
        <v>4188</v>
      </c>
      <c r="AQ1213" s="74">
        <f t="shared" si="244"/>
        <v>0</v>
      </c>
      <c r="AR1213" s="254" t="s">
        <v>4189</v>
      </c>
      <c r="AS1213" s="254" t="s">
        <v>4190</v>
      </c>
      <c r="AT1213" s="265">
        <f t="shared" si="245"/>
        <v>0</v>
      </c>
      <c r="AU1213" s="254" t="s">
        <v>4191</v>
      </c>
      <c r="AV1213" s="265">
        <f t="shared" si="246"/>
        <v>0</v>
      </c>
      <c r="AW1213" s="254" t="s">
        <v>4192</v>
      </c>
      <c r="AX1213" s="254" t="s">
        <v>4193</v>
      </c>
      <c r="AY1213" s="244" t="str">
        <f t="shared" si="240"/>
        <v/>
      </c>
    </row>
    <row r="1214" spans="1:51">
      <c r="A1214" s="198">
        <v>1209</v>
      </c>
      <c r="B1214" s="264"/>
      <c r="C1214" s="4" t="str">
        <f t="shared" si="237"/>
        <v>名称：&lt;br&gt;住所：&lt;br&gt;施設分類：&lt;br&gt;TEL：&lt;br&gt;：&lt;br&gt;：&lt;br&gt;：&lt;br&gt;</v>
      </c>
      <c r="D1214" s="211"/>
      <c r="E1214" s="245"/>
      <c r="F1214" s="202"/>
      <c r="G1214" s="202"/>
      <c r="H1214" s="202"/>
      <c r="I1214" s="245"/>
      <c r="J1214" s="245"/>
      <c r="K1214" s="240"/>
      <c r="L1214" s="240"/>
      <c r="M1214" s="240"/>
      <c r="N1214" s="240"/>
      <c r="O1214" s="4"/>
      <c r="P1214" s="246">
        <v>1</v>
      </c>
      <c r="Q1214" s="246"/>
      <c r="R1214" s="246" t="str">
        <f t="shared" si="234"/>
        <v>FFFFFFFF</v>
      </c>
      <c r="S1214" s="202">
        <v>100</v>
      </c>
      <c r="T1214" s="202">
        <v>100</v>
      </c>
      <c r="U1214" s="202">
        <v>100</v>
      </c>
      <c r="V1214" s="202">
        <v>100</v>
      </c>
      <c r="X1214" s="242"/>
      <c r="Z1214" s="239">
        <f t="shared" si="238"/>
        <v>1</v>
      </c>
      <c r="AA1214" s="253" t="s">
        <v>4179</v>
      </c>
      <c r="AB1214" s="265">
        <f t="shared" si="241"/>
        <v>0</v>
      </c>
      <c r="AC1214" s="254" t="s">
        <v>4194</v>
      </c>
      <c r="AD1214" s="254" t="s">
        <v>4181</v>
      </c>
      <c r="AE1214" s="254">
        <f t="shared" si="242"/>
        <v>0</v>
      </c>
      <c r="AF1214" s="254" t="s">
        <v>4182</v>
      </c>
      <c r="AG1214" s="254" t="s">
        <v>4183</v>
      </c>
      <c r="AH1214" s="74" t="str">
        <f t="shared" si="243"/>
        <v>名称：&lt;br&gt;住所：&lt;br&gt;施設分類：&lt;br&gt;TEL：&lt;br&gt;：&lt;br&gt;：&lt;br&gt;：&lt;br&gt;</v>
      </c>
      <c r="AI1214" s="255" t="s">
        <v>4184</v>
      </c>
      <c r="AJ1214" s="253" t="str">
        <f t="shared" si="235"/>
        <v>FFFFFFFF</v>
      </c>
      <c r="AK1214" s="253" t="s">
        <v>4185</v>
      </c>
      <c r="AL1214" s="265">
        <f t="shared" si="236"/>
        <v>1</v>
      </c>
      <c r="AM1214" s="253" t="s">
        <v>4186</v>
      </c>
      <c r="AN1214" s="253" t="s">
        <v>4187</v>
      </c>
      <c r="AO1214" s="254">
        <f t="shared" si="239"/>
        <v>0</v>
      </c>
      <c r="AP1214" s="253" t="s">
        <v>4188</v>
      </c>
      <c r="AQ1214" s="74">
        <f t="shared" si="244"/>
        <v>0</v>
      </c>
      <c r="AR1214" s="254" t="s">
        <v>4189</v>
      </c>
      <c r="AS1214" s="254" t="s">
        <v>4190</v>
      </c>
      <c r="AT1214" s="265">
        <f t="shared" si="245"/>
        <v>0</v>
      </c>
      <c r="AU1214" s="254" t="s">
        <v>4191</v>
      </c>
      <c r="AV1214" s="265">
        <f t="shared" si="246"/>
        <v>0</v>
      </c>
      <c r="AW1214" s="254" t="s">
        <v>4192</v>
      </c>
      <c r="AX1214" s="254" t="s">
        <v>4193</v>
      </c>
      <c r="AY1214" s="244" t="str">
        <f t="shared" si="240"/>
        <v/>
      </c>
    </row>
    <row r="1215" spans="1:51">
      <c r="A1215" s="198">
        <v>1210</v>
      </c>
      <c r="B1215" s="264"/>
      <c r="C1215" s="4" t="str">
        <f t="shared" si="237"/>
        <v>名称：&lt;br&gt;住所：&lt;br&gt;施設分類：&lt;br&gt;TEL：&lt;br&gt;：&lt;br&gt;：&lt;br&gt;：&lt;br&gt;</v>
      </c>
      <c r="D1215" s="211"/>
      <c r="E1215" s="202"/>
      <c r="F1215" s="202"/>
      <c r="G1215" s="202"/>
      <c r="H1215" s="202"/>
      <c r="I1215" s="202"/>
      <c r="J1215" s="202"/>
      <c r="K1215" s="240"/>
      <c r="L1215" s="240"/>
      <c r="M1215" s="240"/>
      <c r="N1215" s="240"/>
      <c r="O1215" s="4"/>
      <c r="P1215" s="246">
        <v>1</v>
      </c>
      <c r="Q1215" s="246"/>
      <c r="R1215" s="246" t="str">
        <f t="shared" si="234"/>
        <v>FFFFFFFF</v>
      </c>
      <c r="S1215" s="202">
        <v>100</v>
      </c>
      <c r="T1215" s="202">
        <v>100</v>
      </c>
      <c r="U1215" s="202">
        <v>100</v>
      </c>
      <c r="V1215" s="202">
        <v>100</v>
      </c>
      <c r="X1215" s="242"/>
      <c r="Z1215" s="239">
        <f t="shared" si="238"/>
        <v>1</v>
      </c>
      <c r="AA1215" s="253" t="s">
        <v>4179</v>
      </c>
      <c r="AB1215" s="265">
        <f t="shared" si="241"/>
        <v>0</v>
      </c>
      <c r="AC1215" s="254" t="s">
        <v>4194</v>
      </c>
      <c r="AD1215" s="254" t="s">
        <v>4181</v>
      </c>
      <c r="AE1215" s="254">
        <f t="shared" si="242"/>
        <v>0</v>
      </c>
      <c r="AF1215" s="254" t="s">
        <v>4182</v>
      </c>
      <c r="AG1215" s="254" t="s">
        <v>4183</v>
      </c>
      <c r="AH1215" s="74" t="str">
        <f t="shared" si="243"/>
        <v>名称：&lt;br&gt;住所：&lt;br&gt;施設分類：&lt;br&gt;TEL：&lt;br&gt;：&lt;br&gt;：&lt;br&gt;：&lt;br&gt;</v>
      </c>
      <c r="AI1215" s="255" t="s">
        <v>4184</v>
      </c>
      <c r="AJ1215" s="253" t="str">
        <f t="shared" si="235"/>
        <v>FFFFFFFF</v>
      </c>
      <c r="AK1215" s="253" t="s">
        <v>4185</v>
      </c>
      <c r="AL1215" s="265">
        <f t="shared" si="236"/>
        <v>1</v>
      </c>
      <c r="AM1215" s="253" t="s">
        <v>4186</v>
      </c>
      <c r="AN1215" s="253" t="s">
        <v>4187</v>
      </c>
      <c r="AO1215" s="254">
        <f t="shared" si="239"/>
        <v>0</v>
      </c>
      <c r="AP1215" s="253" t="s">
        <v>4188</v>
      </c>
      <c r="AQ1215" s="74">
        <f t="shared" si="244"/>
        <v>0</v>
      </c>
      <c r="AR1215" s="254" t="s">
        <v>4189</v>
      </c>
      <c r="AS1215" s="254" t="s">
        <v>4190</v>
      </c>
      <c r="AT1215" s="265">
        <f t="shared" si="245"/>
        <v>0</v>
      </c>
      <c r="AU1215" s="254" t="s">
        <v>4191</v>
      </c>
      <c r="AV1215" s="265">
        <f t="shared" si="246"/>
        <v>0</v>
      </c>
      <c r="AW1215" s="254" t="s">
        <v>4192</v>
      </c>
      <c r="AX1215" s="254" t="s">
        <v>4193</v>
      </c>
      <c r="AY1215" s="244" t="str">
        <f t="shared" si="240"/>
        <v/>
      </c>
    </row>
    <row r="1216" spans="1:51">
      <c r="A1216" s="198">
        <v>1211</v>
      </c>
      <c r="B1216" s="264"/>
      <c r="C1216" s="4" t="str">
        <f t="shared" si="237"/>
        <v>名称：&lt;br&gt;住所：&lt;br&gt;施設分類：&lt;br&gt;TEL：&lt;br&gt;：&lt;br&gt;：&lt;br&gt;：&lt;br&gt;</v>
      </c>
      <c r="D1216" s="211"/>
      <c r="E1216" s="202"/>
      <c r="F1216" s="202"/>
      <c r="G1216" s="202"/>
      <c r="H1216" s="202"/>
      <c r="I1216" s="202"/>
      <c r="J1216" s="202"/>
      <c r="K1216" s="240"/>
      <c r="L1216" s="240"/>
      <c r="M1216" s="240"/>
      <c r="N1216" s="240"/>
      <c r="O1216" s="4"/>
      <c r="P1216" s="246">
        <v>1</v>
      </c>
      <c r="Q1216" s="246"/>
      <c r="R1216" s="246" t="str">
        <f t="shared" si="234"/>
        <v>FFFFFFFF</v>
      </c>
      <c r="S1216" s="202">
        <v>100</v>
      </c>
      <c r="T1216" s="202">
        <v>100</v>
      </c>
      <c r="U1216" s="202">
        <v>100</v>
      </c>
      <c r="V1216" s="202">
        <v>100</v>
      </c>
      <c r="X1216" s="242"/>
      <c r="Z1216" s="239">
        <f t="shared" si="238"/>
        <v>1</v>
      </c>
      <c r="AA1216" s="253" t="s">
        <v>4179</v>
      </c>
      <c r="AB1216" s="265">
        <f t="shared" si="241"/>
        <v>0</v>
      </c>
      <c r="AC1216" s="254" t="s">
        <v>4194</v>
      </c>
      <c r="AD1216" s="254" t="s">
        <v>4181</v>
      </c>
      <c r="AE1216" s="254">
        <f t="shared" si="242"/>
        <v>0</v>
      </c>
      <c r="AF1216" s="254" t="s">
        <v>4182</v>
      </c>
      <c r="AG1216" s="254" t="s">
        <v>4183</v>
      </c>
      <c r="AH1216" s="74" t="str">
        <f t="shared" si="243"/>
        <v>名称：&lt;br&gt;住所：&lt;br&gt;施設分類：&lt;br&gt;TEL：&lt;br&gt;：&lt;br&gt;：&lt;br&gt;：&lt;br&gt;</v>
      </c>
      <c r="AI1216" s="255" t="s">
        <v>4184</v>
      </c>
      <c r="AJ1216" s="253" t="str">
        <f t="shared" si="235"/>
        <v>FFFFFFFF</v>
      </c>
      <c r="AK1216" s="253" t="s">
        <v>4185</v>
      </c>
      <c r="AL1216" s="265">
        <f t="shared" si="236"/>
        <v>1</v>
      </c>
      <c r="AM1216" s="253" t="s">
        <v>4186</v>
      </c>
      <c r="AN1216" s="253" t="s">
        <v>4187</v>
      </c>
      <c r="AO1216" s="254">
        <f t="shared" si="239"/>
        <v>0</v>
      </c>
      <c r="AP1216" s="253" t="s">
        <v>4188</v>
      </c>
      <c r="AQ1216" s="74">
        <f t="shared" si="244"/>
        <v>0</v>
      </c>
      <c r="AR1216" s="254" t="s">
        <v>4189</v>
      </c>
      <c r="AS1216" s="254" t="s">
        <v>4190</v>
      </c>
      <c r="AT1216" s="265">
        <f t="shared" si="245"/>
        <v>0</v>
      </c>
      <c r="AU1216" s="254" t="s">
        <v>4191</v>
      </c>
      <c r="AV1216" s="265">
        <f t="shared" si="246"/>
        <v>0</v>
      </c>
      <c r="AW1216" s="254" t="s">
        <v>4192</v>
      </c>
      <c r="AX1216" s="254" t="s">
        <v>4193</v>
      </c>
      <c r="AY1216" s="244" t="str">
        <f t="shared" si="240"/>
        <v/>
      </c>
    </row>
    <row r="1217" spans="1:51">
      <c r="A1217" s="198">
        <v>1212</v>
      </c>
      <c r="B1217" s="264"/>
      <c r="C1217" s="4" t="str">
        <f t="shared" si="237"/>
        <v>名称：&lt;br&gt;住所：&lt;br&gt;施設分類：&lt;br&gt;TEL：&lt;br&gt;：&lt;br&gt;：&lt;br&gt;：&lt;br&gt;</v>
      </c>
      <c r="D1217" s="211"/>
      <c r="E1217" s="202"/>
      <c r="F1217" s="202"/>
      <c r="G1217" s="202"/>
      <c r="H1217" s="202"/>
      <c r="I1217" s="202"/>
      <c r="J1217" s="202"/>
      <c r="K1217" s="240"/>
      <c r="L1217" s="240"/>
      <c r="M1217" s="240"/>
      <c r="N1217" s="240"/>
      <c r="O1217" s="4"/>
      <c r="P1217" s="246">
        <v>1</v>
      </c>
      <c r="Q1217" s="246"/>
      <c r="R1217" s="246" t="str">
        <f t="shared" si="234"/>
        <v>FFFFFFFF</v>
      </c>
      <c r="S1217" s="202">
        <v>100</v>
      </c>
      <c r="T1217" s="202">
        <v>100</v>
      </c>
      <c r="U1217" s="202">
        <v>100</v>
      </c>
      <c r="V1217" s="202">
        <v>100</v>
      </c>
      <c r="X1217" s="242"/>
      <c r="Z1217" s="239">
        <f t="shared" si="238"/>
        <v>1</v>
      </c>
      <c r="AA1217" s="253" t="s">
        <v>4179</v>
      </c>
      <c r="AB1217" s="265">
        <f t="shared" si="241"/>
        <v>0</v>
      </c>
      <c r="AC1217" s="254" t="s">
        <v>4194</v>
      </c>
      <c r="AD1217" s="254" t="s">
        <v>4181</v>
      </c>
      <c r="AE1217" s="254">
        <f t="shared" si="242"/>
        <v>0</v>
      </c>
      <c r="AF1217" s="254" t="s">
        <v>4182</v>
      </c>
      <c r="AG1217" s="254" t="s">
        <v>4183</v>
      </c>
      <c r="AH1217" s="74" t="str">
        <f t="shared" si="243"/>
        <v>名称：&lt;br&gt;住所：&lt;br&gt;施設分類：&lt;br&gt;TEL：&lt;br&gt;：&lt;br&gt;：&lt;br&gt;：&lt;br&gt;</v>
      </c>
      <c r="AI1217" s="255" t="s">
        <v>4184</v>
      </c>
      <c r="AJ1217" s="253" t="str">
        <f t="shared" si="235"/>
        <v>FFFFFFFF</v>
      </c>
      <c r="AK1217" s="253" t="s">
        <v>4185</v>
      </c>
      <c r="AL1217" s="265">
        <f t="shared" si="236"/>
        <v>1</v>
      </c>
      <c r="AM1217" s="253" t="s">
        <v>4186</v>
      </c>
      <c r="AN1217" s="253" t="s">
        <v>4187</v>
      </c>
      <c r="AO1217" s="254">
        <f t="shared" si="239"/>
        <v>0</v>
      </c>
      <c r="AP1217" s="253" t="s">
        <v>4188</v>
      </c>
      <c r="AQ1217" s="74">
        <f t="shared" si="244"/>
        <v>0</v>
      </c>
      <c r="AR1217" s="254" t="s">
        <v>4189</v>
      </c>
      <c r="AS1217" s="254" t="s">
        <v>4190</v>
      </c>
      <c r="AT1217" s="265">
        <f t="shared" si="245"/>
        <v>0</v>
      </c>
      <c r="AU1217" s="254" t="s">
        <v>4191</v>
      </c>
      <c r="AV1217" s="265">
        <f t="shared" si="246"/>
        <v>0</v>
      </c>
      <c r="AW1217" s="254" t="s">
        <v>4192</v>
      </c>
      <c r="AX1217" s="254" t="s">
        <v>4193</v>
      </c>
      <c r="AY1217" s="244" t="str">
        <f t="shared" si="240"/>
        <v/>
      </c>
    </row>
    <row r="1218" spans="1:51">
      <c r="A1218" s="198">
        <v>1213</v>
      </c>
      <c r="B1218" s="264"/>
      <c r="C1218" s="4" t="str">
        <f t="shared" si="237"/>
        <v>名称：&lt;br&gt;住所：&lt;br&gt;施設分類：&lt;br&gt;TEL：&lt;br&gt;：&lt;br&gt;：&lt;br&gt;：&lt;br&gt;</v>
      </c>
      <c r="D1218" s="211"/>
      <c r="E1218" s="202"/>
      <c r="F1218" s="202"/>
      <c r="G1218" s="202"/>
      <c r="H1218" s="202"/>
      <c r="I1218" s="202"/>
      <c r="J1218" s="202"/>
      <c r="K1218" s="240"/>
      <c r="L1218" s="240"/>
      <c r="M1218" s="240"/>
      <c r="N1218" s="240"/>
      <c r="O1218" s="4"/>
      <c r="P1218" s="246">
        <v>1</v>
      </c>
      <c r="Q1218" s="246"/>
      <c r="R1218" s="246" t="str">
        <f t="shared" si="234"/>
        <v>FFFFFFFF</v>
      </c>
      <c r="S1218" s="202">
        <v>100</v>
      </c>
      <c r="T1218" s="202">
        <v>100</v>
      </c>
      <c r="U1218" s="202">
        <v>100</v>
      </c>
      <c r="V1218" s="202">
        <v>100</v>
      </c>
      <c r="X1218" s="242"/>
      <c r="Z1218" s="239">
        <f t="shared" si="238"/>
        <v>1</v>
      </c>
      <c r="AA1218" s="253" t="s">
        <v>4179</v>
      </c>
      <c r="AB1218" s="265">
        <f t="shared" si="241"/>
        <v>0</v>
      </c>
      <c r="AC1218" s="254" t="s">
        <v>4194</v>
      </c>
      <c r="AD1218" s="254" t="s">
        <v>4181</v>
      </c>
      <c r="AE1218" s="254">
        <f t="shared" si="242"/>
        <v>0</v>
      </c>
      <c r="AF1218" s="254" t="s">
        <v>4182</v>
      </c>
      <c r="AG1218" s="254" t="s">
        <v>4183</v>
      </c>
      <c r="AH1218" s="74" t="str">
        <f t="shared" si="243"/>
        <v>名称：&lt;br&gt;住所：&lt;br&gt;施設分類：&lt;br&gt;TEL：&lt;br&gt;：&lt;br&gt;：&lt;br&gt;：&lt;br&gt;</v>
      </c>
      <c r="AI1218" s="255" t="s">
        <v>4184</v>
      </c>
      <c r="AJ1218" s="253" t="str">
        <f t="shared" si="235"/>
        <v>FFFFFFFF</v>
      </c>
      <c r="AK1218" s="253" t="s">
        <v>4185</v>
      </c>
      <c r="AL1218" s="265">
        <f t="shared" si="236"/>
        <v>1</v>
      </c>
      <c r="AM1218" s="253" t="s">
        <v>4186</v>
      </c>
      <c r="AN1218" s="253" t="s">
        <v>4187</v>
      </c>
      <c r="AO1218" s="254">
        <f t="shared" si="239"/>
        <v>0</v>
      </c>
      <c r="AP1218" s="253" t="s">
        <v>4188</v>
      </c>
      <c r="AQ1218" s="74">
        <f t="shared" si="244"/>
        <v>0</v>
      </c>
      <c r="AR1218" s="254" t="s">
        <v>4189</v>
      </c>
      <c r="AS1218" s="254" t="s">
        <v>4190</v>
      </c>
      <c r="AT1218" s="265">
        <f t="shared" si="245"/>
        <v>0</v>
      </c>
      <c r="AU1218" s="254" t="s">
        <v>4191</v>
      </c>
      <c r="AV1218" s="265">
        <f t="shared" si="246"/>
        <v>0</v>
      </c>
      <c r="AW1218" s="254" t="s">
        <v>4192</v>
      </c>
      <c r="AX1218" s="254" t="s">
        <v>4193</v>
      </c>
      <c r="AY1218" s="244" t="str">
        <f t="shared" si="240"/>
        <v/>
      </c>
    </row>
    <row r="1219" spans="1:51">
      <c r="A1219" s="198">
        <v>1214</v>
      </c>
      <c r="B1219" s="211"/>
      <c r="C1219" s="4" t="str">
        <f t="shared" si="237"/>
        <v>名称：&lt;br&gt;住所：&lt;br&gt;施設分類：&lt;br&gt;TEL：&lt;br&gt;：&lt;br&gt;：&lt;br&gt;：&lt;br&gt;</v>
      </c>
      <c r="D1219" s="211"/>
      <c r="E1219" s="202"/>
      <c r="F1219" s="202"/>
      <c r="G1219" s="202"/>
      <c r="H1219" s="202"/>
      <c r="I1219" s="202"/>
      <c r="J1219" s="202"/>
      <c r="K1219" s="240"/>
      <c r="L1219" s="240"/>
      <c r="M1219" s="240"/>
      <c r="N1219" s="240"/>
      <c r="O1219" s="4"/>
      <c r="P1219" s="246">
        <v>1</v>
      </c>
      <c r="Q1219" s="246"/>
      <c r="R1219" s="246" t="str">
        <f t="shared" si="234"/>
        <v>FFFFFFFF</v>
      </c>
      <c r="S1219" s="202">
        <v>100</v>
      </c>
      <c r="T1219" s="202">
        <v>100</v>
      </c>
      <c r="U1219" s="202">
        <v>100</v>
      </c>
      <c r="V1219" s="202">
        <v>100</v>
      </c>
      <c r="X1219" s="242"/>
      <c r="Z1219" s="239">
        <f t="shared" si="238"/>
        <v>1</v>
      </c>
      <c r="AA1219" s="253" t="s">
        <v>4179</v>
      </c>
      <c r="AB1219" s="265">
        <f t="shared" si="241"/>
        <v>0</v>
      </c>
      <c r="AC1219" s="254" t="s">
        <v>4194</v>
      </c>
      <c r="AD1219" s="254" t="s">
        <v>4181</v>
      </c>
      <c r="AE1219" s="254">
        <f t="shared" si="242"/>
        <v>0</v>
      </c>
      <c r="AF1219" s="254" t="s">
        <v>4182</v>
      </c>
      <c r="AG1219" s="254" t="s">
        <v>4183</v>
      </c>
      <c r="AH1219" s="74" t="str">
        <f t="shared" si="243"/>
        <v>名称：&lt;br&gt;住所：&lt;br&gt;施設分類：&lt;br&gt;TEL：&lt;br&gt;：&lt;br&gt;：&lt;br&gt;：&lt;br&gt;</v>
      </c>
      <c r="AI1219" s="255" t="s">
        <v>4184</v>
      </c>
      <c r="AJ1219" s="253" t="str">
        <f t="shared" si="235"/>
        <v>FFFFFFFF</v>
      </c>
      <c r="AK1219" s="253" t="s">
        <v>4185</v>
      </c>
      <c r="AL1219" s="265">
        <f t="shared" si="236"/>
        <v>1</v>
      </c>
      <c r="AM1219" s="253" t="s">
        <v>4186</v>
      </c>
      <c r="AN1219" s="253" t="s">
        <v>4187</v>
      </c>
      <c r="AO1219" s="254">
        <f t="shared" si="239"/>
        <v>0</v>
      </c>
      <c r="AP1219" s="253" t="s">
        <v>4188</v>
      </c>
      <c r="AQ1219" s="74">
        <f t="shared" si="244"/>
        <v>0</v>
      </c>
      <c r="AR1219" s="254" t="s">
        <v>4189</v>
      </c>
      <c r="AS1219" s="254" t="s">
        <v>4190</v>
      </c>
      <c r="AT1219" s="265">
        <f t="shared" si="245"/>
        <v>0</v>
      </c>
      <c r="AU1219" s="254" t="s">
        <v>4191</v>
      </c>
      <c r="AV1219" s="265">
        <f t="shared" si="246"/>
        <v>0</v>
      </c>
      <c r="AW1219" s="254" t="s">
        <v>4192</v>
      </c>
      <c r="AX1219" s="254" t="s">
        <v>4193</v>
      </c>
      <c r="AY1219" s="244" t="str">
        <f t="shared" si="240"/>
        <v/>
      </c>
    </row>
    <row r="1220" spans="1:51">
      <c r="A1220" s="198">
        <v>1215</v>
      </c>
      <c r="B1220" s="211"/>
      <c r="C1220" s="4" t="str">
        <f t="shared" si="237"/>
        <v>名称：&lt;br&gt;住所：&lt;br&gt;施設分類：&lt;br&gt;TEL：&lt;br&gt;：&lt;br&gt;：&lt;br&gt;：&lt;br&gt;</v>
      </c>
      <c r="D1220" s="211"/>
      <c r="E1220" s="245"/>
      <c r="F1220" s="202"/>
      <c r="G1220" s="202"/>
      <c r="H1220" s="202"/>
      <c r="I1220" s="245"/>
      <c r="J1220" s="245"/>
      <c r="K1220" s="240"/>
      <c r="L1220" s="240"/>
      <c r="M1220" s="240"/>
      <c r="N1220" s="240"/>
      <c r="O1220" s="4"/>
      <c r="P1220" s="246">
        <v>1</v>
      </c>
      <c r="Q1220" s="246"/>
      <c r="R1220" s="246" t="str">
        <f t="shared" si="234"/>
        <v>FFFFFFFF</v>
      </c>
      <c r="S1220" s="202">
        <v>100</v>
      </c>
      <c r="T1220" s="202">
        <v>100</v>
      </c>
      <c r="U1220" s="202">
        <v>100</v>
      </c>
      <c r="V1220" s="202">
        <v>100</v>
      </c>
      <c r="X1220" s="242"/>
      <c r="Z1220" s="239">
        <f t="shared" si="238"/>
        <v>1</v>
      </c>
      <c r="AA1220" s="253" t="s">
        <v>4179</v>
      </c>
      <c r="AB1220" s="265">
        <f t="shared" si="241"/>
        <v>0</v>
      </c>
      <c r="AC1220" s="254" t="s">
        <v>4194</v>
      </c>
      <c r="AD1220" s="254" t="s">
        <v>4181</v>
      </c>
      <c r="AE1220" s="254">
        <f t="shared" si="242"/>
        <v>0</v>
      </c>
      <c r="AF1220" s="254" t="s">
        <v>4182</v>
      </c>
      <c r="AG1220" s="254" t="s">
        <v>4183</v>
      </c>
      <c r="AH1220" s="74" t="str">
        <f t="shared" si="243"/>
        <v>名称：&lt;br&gt;住所：&lt;br&gt;施設分類：&lt;br&gt;TEL：&lt;br&gt;：&lt;br&gt;：&lt;br&gt;：&lt;br&gt;</v>
      </c>
      <c r="AI1220" s="255" t="s">
        <v>4184</v>
      </c>
      <c r="AJ1220" s="253" t="str">
        <f t="shared" si="235"/>
        <v>FFFFFFFF</v>
      </c>
      <c r="AK1220" s="253" t="s">
        <v>4185</v>
      </c>
      <c r="AL1220" s="265">
        <f t="shared" si="236"/>
        <v>1</v>
      </c>
      <c r="AM1220" s="253" t="s">
        <v>4186</v>
      </c>
      <c r="AN1220" s="253" t="s">
        <v>4187</v>
      </c>
      <c r="AO1220" s="254">
        <f t="shared" si="239"/>
        <v>0</v>
      </c>
      <c r="AP1220" s="253" t="s">
        <v>4188</v>
      </c>
      <c r="AQ1220" s="74">
        <f t="shared" si="244"/>
        <v>0</v>
      </c>
      <c r="AR1220" s="254" t="s">
        <v>4189</v>
      </c>
      <c r="AS1220" s="254" t="s">
        <v>4190</v>
      </c>
      <c r="AT1220" s="265">
        <f t="shared" si="245"/>
        <v>0</v>
      </c>
      <c r="AU1220" s="254" t="s">
        <v>4191</v>
      </c>
      <c r="AV1220" s="265">
        <f t="shared" si="246"/>
        <v>0</v>
      </c>
      <c r="AW1220" s="254" t="s">
        <v>4192</v>
      </c>
      <c r="AX1220" s="254" t="s">
        <v>4193</v>
      </c>
      <c r="AY1220" s="244" t="str">
        <f t="shared" si="240"/>
        <v/>
      </c>
    </row>
    <row r="1221" spans="1:51">
      <c r="A1221" s="198">
        <v>1216</v>
      </c>
      <c r="B1221" s="211"/>
      <c r="C1221" s="4" t="str">
        <f t="shared" si="237"/>
        <v>名称：&lt;br&gt;住所：&lt;br&gt;施設分類：&lt;br&gt;TEL：&lt;br&gt;：&lt;br&gt;：&lt;br&gt;：&lt;br&gt;</v>
      </c>
      <c r="D1221" s="211"/>
      <c r="E1221" s="245"/>
      <c r="F1221" s="202"/>
      <c r="G1221" s="202"/>
      <c r="H1221" s="202"/>
      <c r="I1221" s="245"/>
      <c r="J1221" s="245"/>
      <c r="K1221" s="240"/>
      <c r="L1221" s="240"/>
      <c r="M1221" s="240"/>
      <c r="N1221" s="240"/>
      <c r="O1221" s="4"/>
      <c r="P1221" s="246">
        <v>1</v>
      </c>
      <c r="Q1221" s="246"/>
      <c r="R1221" s="246" t="str">
        <f t="shared" si="234"/>
        <v>FFFFFFFF</v>
      </c>
      <c r="S1221" s="202">
        <v>100</v>
      </c>
      <c r="T1221" s="202">
        <v>100</v>
      </c>
      <c r="U1221" s="202">
        <v>100</v>
      </c>
      <c r="V1221" s="202">
        <v>100</v>
      </c>
      <c r="X1221" s="242"/>
      <c r="Z1221" s="239">
        <f t="shared" si="238"/>
        <v>1</v>
      </c>
      <c r="AA1221" s="253" t="s">
        <v>4179</v>
      </c>
      <c r="AB1221" s="265">
        <f t="shared" si="241"/>
        <v>0</v>
      </c>
      <c r="AC1221" s="254" t="s">
        <v>4194</v>
      </c>
      <c r="AD1221" s="254" t="s">
        <v>4181</v>
      </c>
      <c r="AE1221" s="254">
        <f t="shared" si="242"/>
        <v>0</v>
      </c>
      <c r="AF1221" s="254" t="s">
        <v>4182</v>
      </c>
      <c r="AG1221" s="254" t="s">
        <v>4183</v>
      </c>
      <c r="AH1221" s="74" t="str">
        <f t="shared" si="243"/>
        <v>名称：&lt;br&gt;住所：&lt;br&gt;施設分類：&lt;br&gt;TEL：&lt;br&gt;：&lt;br&gt;：&lt;br&gt;：&lt;br&gt;</v>
      </c>
      <c r="AI1221" s="255" t="s">
        <v>4184</v>
      </c>
      <c r="AJ1221" s="253" t="str">
        <f t="shared" si="235"/>
        <v>FFFFFFFF</v>
      </c>
      <c r="AK1221" s="253" t="s">
        <v>4185</v>
      </c>
      <c r="AL1221" s="265">
        <f t="shared" si="236"/>
        <v>1</v>
      </c>
      <c r="AM1221" s="253" t="s">
        <v>4186</v>
      </c>
      <c r="AN1221" s="253" t="s">
        <v>4187</v>
      </c>
      <c r="AO1221" s="254">
        <f t="shared" si="239"/>
        <v>0</v>
      </c>
      <c r="AP1221" s="253" t="s">
        <v>4188</v>
      </c>
      <c r="AQ1221" s="74">
        <f t="shared" si="244"/>
        <v>0</v>
      </c>
      <c r="AR1221" s="254" t="s">
        <v>4189</v>
      </c>
      <c r="AS1221" s="254" t="s">
        <v>4190</v>
      </c>
      <c r="AT1221" s="265">
        <f t="shared" si="245"/>
        <v>0</v>
      </c>
      <c r="AU1221" s="254" t="s">
        <v>4191</v>
      </c>
      <c r="AV1221" s="265">
        <f t="shared" si="246"/>
        <v>0</v>
      </c>
      <c r="AW1221" s="254" t="s">
        <v>4192</v>
      </c>
      <c r="AX1221" s="254" t="s">
        <v>4193</v>
      </c>
      <c r="AY1221" s="244" t="str">
        <f t="shared" si="240"/>
        <v/>
      </c>
    </row>
    <row r="1222" spans="1:51">
      <c r="A1222" s="198">
        <v>1217</v>
      </c>
      <c r="B1222" s="264"/>
      <c r="C1222" s="4" t="str">
        <f t="shared" si="237"/>
        <v>名称：&lt;br&gt;住所：&lt;br&gt;施設分類：&lt;br&gt;TEL：&lt;br&gt;：&lt;br&gt;：&lt;br&gt;：&lt;br&gt;</v>
      </c>
      <c r="D1222" s="211"/>
      <c r="E1222" s="202"/>
      <c r="F1222" s="202"/>
      <c r="G1222" s="202"/>
      <c r="H1222" s="202"/>
      <c r="I1222" s="202"/>
      <c r="J1222" s="202"/>
      <c r="K1222" s="240"/>
      <c r="L1222" s="240"/>
      <c r="M1222" s="240"/>
      <c r="N1222" s="240"/>
      <c r="O1222" s="4"/>
      <c r="P1222" s="246">
        <v>1</v>
      </c>
      <c r="Q1222" s="246"/>
      <c r="R1222" s="246" t="str">
        <f t="shared" ref="R1222:R1285" si="247">IF(OR(S1222="",T1222="",U1222="",V1222="")=TRUE,"ffffffff",DEC2HEX(S1222/100*255,2)&amp;DEC2HEX(T1222/100*255,2)&amp;DEC2HEX(U1222/100*255,2)&amp;DEC2HEX(V1222/100*255,2))</f>
        <v>FFFFFFFF</v>
      </c>
      <c r="S1222" s="202">
        <v>100</v>
      </c>
      <c r="T1222" s="202">
        <v>100</v>
      </c>
      <c r="U1222" s="202">
        <v>100</v>
      </c>
      <c r="V1222" s="202">
        <v>100</v>
      </c>
      <c r="X1222" s="242"/>
      <c r="Z1222" s="239">
        <f t="shared" si="238"/>
        <v>1</v>
      </c>
      <c r="AA1222" s="253" t="s">
        <v>4179</v>
      </c>
      <c r="AB1222" s="265">
        <f t="shared" si="241"/>
        <v>0</v>
      </c>
      <c r="AC1222" s="254" t="s">
        <v>4194</v>
      </c>
      <c r="AD1222" s="254" t="s">
        <v>4181</v>
      </c>
      <c r="AE1222" s="254">
        <f t="shared" si="242"/>
        <v>0</v>
      </c>
      <c r="AF1222" s="254" t="s">
        <v>4182</v>
      </c>
      <c r="AG1222" s="254" t="s">
        <v>4183</v>
      </c>
      <c r="AH1222" s="74" t="str">
        <f t="shared" si="243"/>
        <v>名称：&lt;br&gt;住所：&lt;br&gt;施設分類：&lt;br&gt;TEL：&lt;br&gt;：&lt;br&gt;：&lt;br&gt;：&lt;br&gt;</v>
      </c>
      <c r="AI1222" s="255" t="s">
        <v>4184</v>
      </c>
      <c r="AJ1222" s="253" t="str">
        <f t="shared" ref="AJ1222:AJ1285" si="248">R1222</f>
        <v>FFFFFFFF</v>
      </c>
      <c r="AK1222" s="253" t="s">
        <v>4185</v>
      </c>
      <c r="AL1222" s="265">
        <f t="shared" ref="AL1222:AL1285" si="249">IF(OR(P1222="",P1222=0)=TRUE,1,P1222)</f>
        <v>1</v>
      </c>
      <c r="AM1222" s="253" t="s">
        <v>4186</v>
      </c>
      <c r="AN1222" s="253" t="s">
        <v>4187</v>
      </c>
      <c r="AO1222" s="254">
        <f t="shared" si="239"/>
        <v>0</v>
      </c>
      <c r="AP1222" s="253" t="s">
        <v>4188</v>
      </c>
      <c r="AQ1222" s="74">
        <f t="shared" si="244"/>
        <v>0</v>
      </c>
      <c r="AR1222" s="254" t="s">
        <v>4189</v>
      </c>
      <c r="AS1222" s="254" t="s">
        <v>4190</v>
      </c>
      <c r="AT1222" s="265">
        <f t="shared" si="245"/>
        <v>0</v>
      </c>
      <c r="AU1222" s="254" t="s">
        <v>4191</v>
      </c>
      <c r="AV1222" s="265">
        <f t="shared" si="246"/>
        <v>0</v>
      </c>
      <c r="AW1222" s="254" t="s">
        <v>4192</v>
      </c>
      <c r="AX1222" s="254" t="s">
        <v>4193</v>
      </c>
      <c r="AY1222" s="244" t="str">
        <f t="shared" si="240"/>
        <v/>
      </c>
    </row>
    <row r="1223" spans="1:51">
      <c r="A1223" s="198">
        <v>1218</v>
      </c>
      <c r="B1223" s="264"/>
      <c r="C1223" s="4" t="str">
        <f t="shared" ref="C1223:C1286" si="250">B$5&amp;"："&amp;B1223&amp;"&lt;br&gt;"&amp;J$5&amp;"："&amp;J1223&amp;"&lt;br&gt;"&amp;I$5&amp;"："&amp;I1223&amp;"&lt;br&gt;"&amp;K$5&amp;"："&amp;K1223&amp;"&lt;br&gt;"&amp;L$5&amp;"："&amp;L1223&amp;"&lt;br&gt;"&amp;M$5&amp;"："&amp;M1223&amp;"&lt;br&gt;"&amp;N$5&amp;"："&amp;N1223&amp;"&lt;br&gt;"</f>
        <v>名称：&lt;br&gt;住所：&lt;br&gt;施設分類：&lt;br&gt;TEL：&lt;br&gt;：&lt;br&gt;：&lt;br&gt;：&lt;br&gt;</v>
      </c>
      <c r="D1223" s="211"/>
      <c r="E1223" s="202"/>
      <c r="F1223" s="202"/>
      <c r="G1223" s="202"/>
      <c r="H1223" s="202"/>
      <c r="I1223" s="202"/>
      <c r="J1223" s="202"/>
      <c r="K1223" s="240"/>
      <c r="L1223" s="240"/>
      <c r="M1223" s="240"/>
      <c r="N1223" s="240"/>
      <c r="O1223" s="4"/>
      <c r="P1223" s="246">
        <v>1</v>
      </c>
      <c r="Q1223" s="246"/>
      <c r="R1223" s="246" t="str">
        <f t="shared" si="247"/>
        <v>FFFFFFFF</v>
      </c>
      <c r="S1223" s="202">
        <v>100</v>
      </c>
      <c r="T1223" s="202">
        <v>100</v>
      </c>
      <c r="U1223" s="202">
        <v>100</v>
      </c>
      <c r="V1223" s="202">
        <v>100</v>
      </c>
      <c r="X1223" s="242"/>
      <c r="Z1223" s="239">
        <f t="shared" ref="Z1223:Z1286" si="251">IF(H1223="",1,0)</f>
        <v>1</v>
      </c>
      <c r="AA1223" s="253" t="s">
        <v>4179</v>
      </c>
      <c r="AB1223" s="265">
        <f t="shared" si="241"/>
        <v>0</v>
      </c>
      <c r="AC1223" s="254" t="s">
        <v>4194</v>
      </c>
      <c r="AD1223" s="254" t="s">
        <v>4181</v>
      </c>
      <c r="AE1223" s="254">
        <f t="shared" si="242"/>
        <v>0</v>
      </c>
      <c r="AF1223" s="254" t="s">
        <v>4182</v>
      </c>
      <c r="AG1223" s="254" t="s">
        <v>4183</v>
      </c>
      <c r="AH1223" s="74" t="str">
        <f t="shared" si="243"/>
        <v>名称：&lt;br&gt;住所：&lt;br&gt;施設分類：&lt;br&gt;TEL：&lt;br&gt;：&lt;br&gt;：&lt;br&gt;：&lt;br&gt;</v>
      </c>
      <c r="AI1223" s="255" t="s">
        <v>4184</v>
      </c>
      <c r="AJ1223" s="253" t="str">
        <f t="shared" si="248"/>
        <v>FFFFFFFF</v>
      </c>
      <c r="AK1223" s="253" t="s">
        <v>4185</v>
      </c>
      <c r="AL1223" s="265">
        <f t="shared" si="249"/>
        <v>1</v>
      </c>
      <c r="AM1223" s="253" t="s">
        <v>4186</v>
      </c>
      <c r="AN1223" s="253" t="s">
        <v>4187</v>
      </c>
      <c r="AO1223" s="254">
        <f t="shared" ref="AO1223:AO1286" si="252">Q1223</f>
        <v>0</v>
      </c>
      <c r="AP1223" s="253" t="s">
        <v>4188</v>
      </c>
      <c r="AQ1223" s="74">
        <f t="shared" si="244"/>
        <v>0</v>
      </c>
      <c r="AR1223" s="254" t="s">
        <v>4189</v>
      </c>
      <c r="AS1223" s="254" t="s">
        <v>4190</v>
      </c>
      <c r="AT1223" s="265">
        <f t="shared" si="245"/>
        <v>0</v>
      </c>
      <c r="AU1223" s="254" t="s">
        <v>4191</v>
      </c>
      <c r="AV1223" s="265">
        <f t="shared" si="246"/>
        <v>0</v>
      </c>
      <c r="AW1223" s="254" t="s">
        <v>4192</v>
      </c>
      <c r="AX1223" s="254" t="s">
        <v>4193</v>
      </c>
      <c r="AY1223" s="244" t="str">
        <f t="shared" ref="AY1223:AY1286" si="253">IF(AB1223=0,"",IF(Z1223=1,CONCATENATE(AA1223,AB1223,AC1223,AD1223,AE1223,AF1223,AG1223,AH1223,AI1223,AJ1223,AK1223,AL1223,AM1223,AN1223,AO1223,AP1223,AQ1223,AR1223,AX1223),CONCATENATE(AA1223,AB1223,AC1223,AG1223,AH1223,AI1223,AJ1223,AK1223,AL1223,AM1223,AN1223,AO1223,AP1223,AQ1223,AR1223,AS1223,AT1223,AU1223,AV1223,AW1223,AX1223)))</f>
        <v/>
      </c>
    </row>
    <row r="1224" spans="1:51">
      <c r="A1224" s="198">
        <v>1219</v>
      </c>
      <c r="B1224" s="264"/>
      <c r="C1224" s="4" t="str">
        <f t="shared" si="250"/>
        <v>名称：&lt;br&gt;住所：&lt;br&gt;施設分類：&lt;br&gt;TEL：&lt;br&gt;：&lt;br&gt;：&lt;br&gt;：&lt;br&gt;</v>
      </c>
      <c r="D1224" s="211"/>
      <c r="E1224" s="202"/>
      <c r="F1224" s="202"/>
      <c r="G1224" s="202"/>
      <c r="H1224" s="202"/>
      <c r="I1224" s="202"/>
      <c r="J1224" s="202"/>
      <c r="K1224" s="240"/>
      <c r="L1224" s="240"/>
      <c r="M1224" s="240"/>
      <c r="N1224" s="240"/>
      <c r="O1224" s="4"/>
      <c r="P1224" s="246">
        <v>1</v>
      </c>
      <c r="Q1224" s="246"/>
      <c r="R1224" s="246" t="str">
        <f t="shared" si="247"/>
        <v>FFFFFFFF</v>
      </c>
      <c r="S1224" s="202">
        <v>100</v>
      </c>
      <c r="T1224" s="202">
        <v>100</v>
      </c>
      <c r="U1224" s="202">
        <v>100</v>
      </c>
      <c r="V1224" s="202">
        <v>100</v>
      </c>
      <c r="X1224" s="242"/>
      <c r="Z1224" s="239">
        <f t="shared" si="251"/>
        <v>1</v>
      </c>
      <c r="AA1224" s="253" t="s">
        <v>4179</v>
      </c>
      <c r="AB1224" s="265">
        <f t="shared" ref="AB1224:AB1287" si="254">B1224</f>
        <v>0</v>
      </c>
      <c r="AC1224" s="254" t="s">
        <v>4194</v>
      </c>
      <c r="AD1224" s="254" t="s">
        <v>4181</v>
      </c>
      <c r="AE1224" s="254">
        <f t="shared" ref="AE1224:AE1287" si="255">D1224</f>
        <v>0</v>
      </c>
      <c r="AF1224" s="254" t="s">
        <v>4182</v>
      </c>
      <c r="AG1224" s="254" t="s">
        <v>4183</v>
      </c>
      <c r="AH1224" s="74" t="str">
        <f t="shared" ref="AH1224:AH1287" si="256">C1224</f>
        <v>名称：&lt;br&gt;住所：&lt;br&gt;施設分類：&lt;br&gt;TEL：&lt;br&gt;：&lt;br&gt;：&lt;br&gt;：&lt;br&gt;</v>
      </c>
      <c r="AI1224" s="255" t="s">
        <v>4184</v>
      </c>
      <c r="AJ1224" s="253" t="str">
        <f t="shared" si="248"/>
        <v>FFFFFFFF</v>
      </c>
      <c r="AK1224" s="253" t="s">
        <v>4185</v>
      </c>
      <c r="AL1224" s="265">
        <f t="shared" si="249"/>
        <v>1</v>
      </c>
      <c r="AM1224" s="253" t="s">
        <v>4186</v>
      </c>
      <c r="AN1224" s="253" t="s">
        <v>4187</v>
      </c>
      <c r="AO1224" s="254">
        <f t="shared" si="252"/>
        <v>0</v>
      </c>
      <c r="AP1224" s="253" t="s">
        <v>4188</v>
      </c>
      <c r="AQ1224" s="74">
        <f t="shared" ref="AQ1224:AQ1287" si="257">O1224</f>
        <v>0</v>
      </c>
      <c r="AR1224" s="254" t="s">
        <v>4189</v>
      </c>
      <c r="AS1224" s="254" t="s">
        <v>4190</v>
      </c>
      <c r="AT1224" s="265">
        <f t="shared" ref="AT1224:AT1287" si="258">H1224</f>
        <v>0</v>
      </c>
      <c r="AU1224" s="254" t="s">
        <v>4191</v>
      </c>
      <c r="AV1224" s="265">
        <f t="shared" ref="AV1224:AV1287" si="259">G1224</f>
        <v>0</v>
      </c>
      <c r="AW1224" s="254" t="s">
        <v>4192</v>
      </c>
      <c r="AX1224" s="254" t="s">
        <v>4193</v>
      </c>
      <c r="AY1224" s="244" t="str">
        <f t="shared" si="253"/>
        <v/>
      </c>
    </row>
    <row r="1225" spans="1:51">
      <c r="A1225" s="198">
        <v>1220</v>
      </c>
      <c r="B1225" s="264"/>
      <c r="C1225" s="4" t="str">
        <f t="shared" si="250"/>
        <v>名称：&lt;br&gt;住所：&lt;br&gt;施設分類：&lt;br&gt;TEL：&lt;br&gt;：&lt;br&gt;：&lt;br&gt;：&lt;br&gt;</v>
      </c>
      <c r="D1225" s="211"/>
      <c r="E1225" s="202"/>
      <c r="F1225" s="202"/>
      <c r="G1225" s="202"/>
      <c r="H1225" s="202"/>
      <c r="I1225" s="202"/>
      <c r="J1225" s="202"/>
      <c r="K1225" s="240"/>
      <c r="L1225" s="240"/>
      <c r="M1225" s="240"/>
      <c r="N1225" s="240"/>
      <c r="O1225" s="4"/>
      <c r="P1225" s="246">
        <v>1</v>
      </c>
      <c r="Q1225" s="246"/>
      <c r="R1225" s="246" t="str">
        <f t="shared" si="247"/>
        <v>FFFFFFFF</v>
      </c>
      <c r="S1225" s="202">
        <v>100</v>
      </c>
      <c r="T1225" s="202">
        <v>100</v>
      </c>
      <c r="U1225" s="202">
        <v>100</v>
      </c>
      <c r="V1225" s="202">
        <v>100</v>
      </c>
      <c r="X1225" s="242"/>
      <c r="Z1225" s="239">
        <f t="shared" si="251"/>
        <v>1</v>
      </c>
      <c r="AA1225" s="253" t="s">
        <v>4179</v>
      </c>
      <c r="AB1225" s="265">
        <f t="shared" si="254"/>
        <v>0</v>
      </c>
      <c r="AC1225" s="254" t="s">
        <v>4194</v>
      </c>
      <c r="AD1225" s="254" t="s">
        <v>4181</v>
      </c>
      <c r="AE1225" s="254">
        <f t="shared" si="255"/>
        <v>0</v>
      </c>
      <c r="AF1225" s="254" t="s">
        <v>4182</v>
      </c>
      <c r="AG1225" s="254" t="s">
        <v>4183</v>
      </c>
      <c r="AH1225" s="74" t="str">
        <f t="shared" si="256"/>
        <v>名称：&lt;br&gt;住所：&lt;br&gt;施設分類：&lt;br&gt;TEL：&lt;br&gt;：&lt;br&gt;：&lt;br&gt;：&lt;br&gt;</v>
      </c>
      <c r="AI1225" s="255" t="s">
        <v>4184</v>
      </c>
      <c r="AJ1225" s="253" t="str">
        <f t="shared" si="248"/>
        <v>FFFFFFFF</v>
      </c>
      <c r="AK1225" s="253" t="s">
        <v>4185</v>
      </c>
      <c r="AL1225" s="265">
        <f t="shared" si="249"/>
        <v>1</v>
      </c>
      <c r="AM1225" s="253" t="s">
        <v>4186</v>
      </c>
      <c r="AN1225" s="253" t="s">
        <v>4187</v>
      </c>
      <c r="AO1225" s="254">
        <f t="shared" si="252"/>
        <v>0</v>
      </c>
      <c r="AP1225" s="253" t="s">
        <v>4188</v>
      </c>
      <c r="AQ1225" s="74">
        <f t="shared" si="257"/>
        <v>0</v>
      </c>
      <c r="AR1225" s="254" t="s">
        <v>4189</v>
      </c>
      <c r="AS1225" s="254" t="s">
        <v>4190</v>
      </c>
      <c r="AT1225" s="265">
        <f t="shared" si="258"/>
        <v>0</v>
      </c>
      <c r="AU1225" s="254" t="s">
        <v>4191</v>
      </c>
      <c r="AV1225" s="265">
        <f t="shared" si="259"/>
        <v>0</v>
      </c>
      <c r="AW1225" s="254" t="s">
        <v>4192</v>
      </c>
      <c r="AX1225" s="254" t="s">
        <v>4193</v>
      </c>
      <c r="AY1225" s="244" t="str">
        <f t="shared" si="253"/>
        <v/>
      </c>
    </row>
    <row r="1226" spans="1:51">
      <c r="A1226" s="198">
        <v>1221</v>
      </c>
      <c r="B1226" s="264"/>
      <c r="C1226" s="4" t="str">
        <f t="shared" si="250"/>
        <v>名称：&lt;br&gt;住所：&lt;br&gt;施設分類：&lt;br&gt;TEL：&lt;br&gt;：&lt;br&gt;：&lt;br&gt;：&lt;br&gt;</v>
      </c>
      <c r="D1226" s="211"/>
      <c r="E1226" s="202"/>
      <c r="F1226" s="202"/>
      <c r="G1226" s="202"/>
      <c r="H1226" s="202"/>
      <c r="I1226" s="202"/>
      <c r="J1226" s="202"/>
      <c r="K1226" s="240"/>
      <c r="L1226" s="240"/>
      <c r="M1226" s="240"/>
      <c r="N1226" s="240"/>
      <c r="O1226" s="4"/>
      <c r="P1226" s="246">
        <v>1</v>
      </c>
      <c r="Q1226" s="246"/>
      <c r="R1226" s="246" t="str">
        <f t="shared" si="247"/>
        <v>FFFFFFFF</v>
      </c>
      <c r="S1226" s="202">
        <v>100</v>
      </c>
      <c r="T1226" s="202">
        <v>100</v>
      </c>
      <c r="U1226" s="202">
        <v>100</v>
      </c>
      <c r="V1226" s="202">
        <v>100</v>
      </c>
      <c r="X1226" s="242"/>
      <c r="Z1226" s="239">
        <f t="shared" si="251"/>
        <v>1</v>
      </c>
      <c r="AA1226" s="253" t="s">
        <v>4179</v>
      </c>
      <c r="AB1226" s="265">
        <f t="shared" si="254"/>
        <v>0</v>
      </c>
      <c r="AC1226" s="254" t="s">
        <v>4194</v>
      </c>
      <c r="AD1226" s="254" t="s">
        <v>4181</v>
      </c>
      <c r="AE1226" s="254">
        <f t="shared" si="255"/>
        <v>0</v>
      </c>
      <c r="AF1226" s="254" t="s">
        <v>4182</v>
      </c>
      <c r="AG1226" s="254" t="s">
        <v>4183</v>
      </c>
      <c r="AH1226" s="74" t="str">
        <f t="shared" si="256"/>
        <v>名称：&lt;br&gt;住所：&lt;br&gt;施設分類：&lt;br&gt;TEL：&lt;br&gt;：&lt;br&gt;：&lt;br&gt;：&lt;br&gt;</v>
      </c>
      <c r="AI1226" s="255" t="s">
        <v>4184</v>
      </c>
      <c r="AJ1226" s="253" t="str">
        <f t="shared" si="248"/>
        <v>FFFFFFFF</v>
      </c>
      <c r="AK1226" s="253" t="s">
        <v>4185</v>
      </c>
      <c r="AL1226" s="265">
        <f t="shared" si="249"/>
        <v>1</v>
      </c>
      <c r="AM1226" s="253" t="s">
        <v>4186</v>
      </c>
      <c r="AN1226" s="253" t="s">
        <v>4187</v>
      </c>
      <c r="AO1226" s="254">
        <f t="shared" si="252"/>
        <v>0</v>
      </c>
      <c r="AP1226" s="253" t="s">
        <v>4188</v>
      </c>
      <c r="AQ1226" s="74">
        <f t="shared" si="257"/>
        <v>0</v>
      </c>
      <c r="AR1226" s="254" t="s">
        <v>4189</v>
      </c>
      <c r="AS1226" s="254" t="s">
        <v>4190</v>
      </c>
      <c r="AT1226" s="265">
        <f t="shared" si="258"/>
        <v>0</v>
      </c>
      <c r="AU1226" s="254" t="s">
        <v>4191</v>
      </c>
      <c r="AV1226" s="265">
        <f t="shared" si="259"/>
        <v>0</v>
      </c>
      <c r="AW1226" s="254" t="s">
        <v>4192</v>
      </c>
      <c r="AX1226" s="254" t="s">
        <v>4193</v>
      </c>
      <c r="AY1226" s="244" t="str">
        <f t="shared" si="253"/>
        <v/>
      </c>
    </row>
    <row r="1227" spans="1:51">
      <c r="A1227" s="198">
        <v>1222</v>
      </c>
      <c r="B1227" s="264"/>
      <c r="C1227" s="4" t="str">
        <f t="shared" si="250"/>
        <v>名称：&lt;br&gt;住所：&lt;br&gt;施設分類：&lt;br&gt;TEL：&lt;br&gt;：&lt;br&gt;：&lt;br&gt;：&lt;br&gt;</v>
      </c>
      <c r="D1227" s="211"/>
      <c r="E1227" s="245"/>
      <c r="F1227" s="202"/>
      <c r="G1227" s="202"/>
      <c r="H1227" s="202"/>
      <c r="I1227" s="245"/>
      <c r="J1227" s="245"/>
      <c r="K1227" s="240"/>
      <c r="L1227" s="240"/>
      <c r="M1227" s="240"/>
      <c r="N1227" s="240"/>
      <c r="O1227" s="4"/>
      <c r="P1227" s="246">
        <v>1</v>
      </c>
      <c r="Q1227" s="246"/>
      <c r="R1227" s="246" t="str">
        <f t="shared" si="247"/>
        <v>FFFFFFFF</v>
      </c>
      <c r="S1227" s="202">
        <v>100</v>
      </c>
      <c r="T1227" s="202">
        <v>100</v>
      </c>
      <c r="U1227" s="202">
        <v>100</v>
      </c>
      <c r="V1227" s="202">
        <v>100</v>
      </c>
      <c r="X1227" s="242"/>
      <c r="Z1227" s="239">
        <f t="shared" si="251"/>
        <v>1</v>
      </c>
      <c r="AA1227" s="253" t="s">
        <v>4179</v>
      </c>
      <c r="AB1227" s="265">
        <f t="shared" si="254"/>
        <v>0</v>
      </c>
      <c r="AC1227" s="254" t="s">
        <v>4194</v>
      </c>
      <c r="AD1227" s="254" t="s">
        <v>4181</v>
      </c>
      <c r="AE1227" s="254">
        <f t="shared" si="255"/>
        <v>0</v>
      </c>
      <c r="AF1227" s="254" t="s">
        <v>4182</v>
      </c>
      <c r="AG1227" s="254" t="s">
        <v>4183</v>
      </c>
      <c r="AH1227" s="74" t="str">
        <f t="shared" si="256"/>
        <v>名称：&lt;br&gt;住所：&lt;br&gt;施設分類：&lt;br&gt;TEL：&lt;br&gt;：&lt;br&gt;：&lt;br&gt;：&lt;br&gt;</v>
      </c>
      <c r="AI1227" s="255" t="s">
        <v>4184</v>
      </c>
      <c r="AJ1227" s="253" t="str">
        <f t="shared" si="248"/>
        <v>FFFFFFFF</v>
      </c>
      <c r="AK1227" s="253" t="s">
        <v>4185</v>
      </c>
      <c r="AL1227" s="265">
        <f t="shared" si="249"/>
        <v>1</v>
      </c>
      <c r="AM1227" s="253" t="s">
        <v>4186</v>
      </c>
      <c r="AN1227" s="253" t="s">
        <v>4187</v>
      </c>
      <c r="AO1227" s="254">
        <f t="shared" si="252"/>
        <v>0</v>
      </c>
      <c r="AP1227" s="253" t="s">
        <v>4188</v>
      </c>
      <c r="AQ1227" s="74">
        <f t="shared" si="257"/>
        <v>0</v>
      </c>
      <c r="AR1227" s="254" t="s">
        <v>4189</v>
      </c>
      <c r="AS1227" s="254" t="s">
        <v>4190</v>
      </c>
      <c r="AT1227" s="265">
        <f t="shared" si="258"/>
        <v>0</v>
      </c>
      <c r="AU1227" s="254" t="s">
        <v>4191</v>
      </c>
      <c r="AV1227" s="265">
        <f t="shared" si="259"/>
        <v>0</v>
      </c>
      <c r="AW1227" s="254" t="s">
        <v>4192</v>
      </c>
      <c r="AX1227" s="254" t="s">
        <v>4193</v>
      </c>
      <c r="AY1227" s="244" t="str">
        <f t="shared" si="253"/>
        <v/>
      </c>
    </row>
    <row r="1228" spans="1:51">
      <c r="A1228" s="198">
        <v>1223</v>
      </c>
      <c r="B1228" s="264"/>
      <c r="C1228" s="4" t="str">
        <f t="shared" si="250"/>
        <v>名称：&lt;br&gt;住所：&lt;br&gt;施設分類：&lt;br&gt;TEL：&lt;br&gt;：&lt;br&gt;：&lt;br&gt;：&lt;br&gt;</v>
      </c>
      <c r="D1228" s="211"/>
      <c r="E1228" s="245"/>
      <c r="F1228" s="202"/>
      <c r="G1228" s="202"/>
      <c r="H1228" s="202"/>
      <c r="I1228" s="245"/>
      <c r="J1228" s="245"/>
      <c r="K1228" s="240"/>
      <c r="L1228" s="240"/>
      <c r="M1228" s="240"/>
      <c r="N1228" s="240"/>
      <c r="O1228" s="4"/>
      <c r="P1228" s="246">
        <v>1</v>
      </c>
      <c r="Q1228" s="246"/>
      <c r="R1228" s="246" t="str">
        <f t="shared" si="247"/>
        <v>FFFFFFFF</v>
      </c>
      <c r="S1228" s="202">
        <v>100</v>
      </c>
      <c r="T1228" s="202">
        <v>100</v>
      </c>
      <c r="U1228" s="202">
        <v>100</v>
      </c>
      <c r="V1228" s="202">
        <v>100</v>
      </c>
      <c r="X1228" s="242"/>
      <c r="Z1228" s="239">
        <f t="shared" si="251"/>
        <v>1</v>
      </c>
      <c r="AA1228" s="253" t="s">
        <v>4179</v>
      </c>
      <c r="AB1228" s="265">
        <f t="shared" si="254"/>
        <v>0</v>
      </c>
      <c r="AC1228" s="254" t="s">
        <v>4194</v>
      </c>
      <c r="AD1228" s="254" t="s">
        <v>4181</v>
      </c>
      <c r="AE1228" s="254">
        <f t="shared" si="255"/>
        <v>0</v>
      </c>
      <c r="AF1228" s="254" t="s">
        <v>4182</v>
      </c>
      <c r="AG1228" s="254" t="s">
        <v>4183</v>
      </c>
      <c r="AH1228" s="74" t="str">
        <f t="shared" si="256"/>
        <v>名称：&lt;br&gt;住所：&lt;br&gt;施設分類：&lt;br&gt;TEL：&lt;br&gt;：&lt;br&gt;：&lt;br&gt;：&lt;br&gt;</v>
      </c>
      <c r="AI1228" s="255" t="s">
        <v>4184</v>
      </c>
      <c r="AJ1228" s="253" t="str">
        <f t="shared" si="248"/>
        <v>FFFFFFFF</v>
      </c>
      <c r="AK1228" s="253" t="s">
        <v>4185</v>
      </c>
      <c r="AL1228" s="265">
        <f t="shared" si="249"/>
        <v>1</v>
      </c>
      <c r="AM1228" s="253" t="s">
        <v>4186</v>
      </c>
      <c r="AN1228" s="253" t="s">
        <v>4187</v>
      </c>
      <c r="AO1228" s="254">
        <f t="shared" si="252"/>
        <v>0</v>
      </c>
      <c r="AP1228" s="253" t="s">
        <v>4188</v>
      </c>
      <c r="AQ1228" s="74">
        <f t="shared" si="257"/>
        <v>0</v>
      </c>
      <c r="AR1228" s="254" t="s">
        <v>4189</v>
      </c>
      <c r="AS1228" s="254" t="s">
        <v>4190</v>
      </c>
      <c r="AT1228" s="265">
        <f t="shared" si="258"/>
        <v>0</v>
      </c>
      <c r="AU1228" s="254" t="s">
        <v>4191</v>
      </c>
      <c r="AV1228" s="265">
        <f t="shared" si="259"/>
        <v>0</v>
      </c>
      <c r="AW1228" s="254" t="s">
        <v>4192</v>
      </c>
      <c r="AX1228" s="254" t="s">
        <v>4193</v>
      </c>
      <c r="AY1228" s="244" t="str">
        <f t="shared" si="253"/>
        <v/>
      </c>
    </row>
    <row r="1229" spans="1:51">
      <c r="A1229" s="198">
        <v>1224</v>
      </c>
      <c r="B1229" s="264"/>
      <c r="C1229" s="4" t="str">
        <f t="shared" si="250"/>
        <v>名称：&lt;br&gt;住所：&lt;br&gt;施設分類：&lt;br&gt;TEL：&lt;br&gt;：&lt;br&gt;：&lt;br&gt;：&lt;br&gt;</v>
      </c>
      <c r="D1229" s="211"/>
      <c r="E1229" s="202"/>
      <c r="F1229" s="202"/>
      <c r="G1229" s="202"/>
      <c r="H1229" s="202"/>
      <c r="I1229" s="202"/>
      <c r="J1229" s="202"/>
      <c r="K1229" s="240"/>
      <c r="L1229" s="240"/>
      <c r="M1229" s="240"/>
      <c r="N1229" s="240"/>
      <c r="O1229" s="4"/>
      <c r="P1229" s="246">
        <v>1</v>
      </c>
      <c r="Q1229" s="246"/>
      <c r="R1229" s="246" t="str">
        <f t="shared" si="247"/>
        <v>FFFFFFFF</v>
      </c>
      <c r="S1229" s="202">
        <v>100</v>
      </c>
      <c r="T1229" s="202">
        <v>100</v>
      </c>
      <c r="U1229" s="202">
        <v>100</v>
      </c>
      <c r="V1229" s="202">
        <v>100</v>
      </c>
      <c r="X1229" s="242"/>
      <c r="Z1229" s="239">
        <f t="shared" si="251"/>
        <v>1</v>
      </c>
      <c r="AA1229" s="253" t="s">
        <v>4179</v>
      </c>
      <c r="AB1229" s="265">
        <f t="shared" si="254"/>
        <v>0</v>
      </c>
      <c r="AC1229" s="254" t="s">
        <v>4194</v>
      </c>
      <c r="AD1229" s="254" t="s">
        <v>4181</v>
      </c>
      <c r="AE1229" s="254">
        <f t="shared" si="255"/>
        <v>0</v>
      </c>
      <c r="AF1229" s="254" t="s">
        <v>4182</v>
      </c>
      <c r="AG1229" s="254" t="s">
        <v>4183</v>
      </c>
      <c r="AH1229" s="74" t="str">
        <f t="shared" si="256"/>
        <v>名称：&lt;br&gt;住所：&lt;br&gt;施設分類：&lt;br&gt;TEL：&lt;br&gt;：&lt;br&gt;：&lt;br&gt;：&lt;br&gt;</v>
      </c>
      <c r="AI1229" s="255" t="s">
        <v>4184</v>
      </c>
      <c r="AJ1229" s="253" t="str">
        <f t="shared" si="248"/>
        <v>FFFFFFFF</v>
      </c>
      <c r="AK1229" s="253" t="s">
        <v>4185</v>
      </c>
      <c r="AL1229" s="265">
        <f t="shared" si="249"/>
        <v>1</v>
      </c>
      <c r="AM1229" s="253" t="s">
        <v>4186</v>
      </c>
      <c r="AN1229" s="253" t="s">
        <v>4187</v>
      </c>
      <c r="AO1229" s="254">
        <f t="shared" si="252"/>
        <v>0</v>
      </c>
      <c r="AP1229" s="253" t="s">
        <v>4188</v>
      </c>
      <c r="AQ1229" s="74">
        <f t="shared" si="257"/>
        <v>0</v>
      </c>
      <c r="AR1229" s="254" t="s">
        <v>4189</v>
      </c>
      <c r="AS1229" s="254" t="s">
        <v>4190</v>
      </c>
      <c r="AT1229" s="265">
        <f t="shared" si="258"/>
        <v>0</v>
      </c>
      <c r="AU1229" s="254" t="s">
        <v>4191</v>
      </c>
      <c r="AV1229" s="265">
        <f t="shared" si="259"/>
        <v>0</v>
      </c>
      <c r="AW1229" s="254" t="s">
        <v>4192</v>
      </c>
      <c r="AX1229" s="254" t="s">
        <v>4193</v>
      </c>
      <c r="AY1229" s="244" t="str">
        <f t="shared" si="253"/>
        <v/>
      </c>
    </row>
    <row r="1230" spans="1:51">
      <c r="A1230" s="198">
        <v>1225</v>
      </c>
      <c r="B1230" s="264"/>
      <c r="C1230" s="4" t="str">
        <f t="shared" si="250"/>
        <v>名称：&lt;br&gt;住所：&lt;br&gt;施設分類：&lt;br&gt;TEL：&lt;br&gt;：&lt;br&gt;：&lt;br&gt;：&lt;br&gt;</v>
      </c>
      <c r="D1230" s="211"/>
      <c r="E1230" s="202"/>
      <c r="F1230" s="202"/>
      <c r="G1230" s="202"/>
      <c r="H1230" s="202"/>
      <c r="I1230" s="202"/>
      <c r="J1230" s="202"/>
      <c r="K1230" s="240"/>
      <c r="L1230" s="240"/>
      <c r="M1230" s="240"/>
      <c r="N1230" s="240"/>
      <c r="O1230" s="4"/>
      <c r="P1230" s="246">
        <v>1</v>
      </c>
      <c r="Q1230" s="246"/>
      <c r="R1230" s="246" t="str">
        <f t="shared" si="247"/>
        <v>FFFFFFFF</v>
      </c>
      <c r="S1230" s="202">
        <v>100</v>
      </c>
      <c r="T1230" s="202">
        <v>100</v>
      </c>
      <c r="U1230" s="202">
        <v>100</v>
      </c>
      <c r="V1230" s="202">
        <v>100</v>
      </c>
      <c r="X1230" s="242"/>
      <c r="Z1230" s="239">
        <f t="shared" si="251"/>
        <v>1</v>
      </c>
      <c r="AA1230" s="253" t="s">
        <v>4179</v>
      </c>
      <c r="AB1230" s="265">
        <f t="shared" si="254"/>
        <v>0</v>
      </c>
      <c r="AC1230" s="254" t="s">
        <v>4194</v>
      </c>
      <c r="AD1230" s="254" t="s">
        <v>4181</v>
      </c>
      <c r="AE1230" s="254">
        <f t="shared" si="255"/>
        <v>0</v>
      </c>
      <c r="AF1230" s="254" t="s">
        <v>4182</v>
      </c>
      <c r="AG1230" s="254" t="s">
        <v>4183</v>
      </c>
      <c r="AH1230" s="74" t="str">
        <f t="shared" si="256"/>
        <v>名称：&lt;br&gt;住所：&lt;br&gt;施設分類：&lt;br&gt;TEL：&lt;br&gt;：&lt;br&gt;：&lt;br&gt;：&lt;br&gt;</v>
      </c>
      <c r="AI1230" s="255" t="s">
        <v>4184</v>
      </c>
      <c r="AJ1230" s="253" t="str">
        <f t="shared" si="248"/>
        <v>FFFFFFFF</v>
      </c>
      <c r="AK1230" s="253" t="s">
        <v>4185</v>
      </c>
      <c r="AL1230" s="265">
        <f t="shared" si="249"/>
        <v>1</v>
      </c>
      <c r="AM1230" s="253" t="s">
        <v>4186</v>
      </c>
      <c r="AN1230" s="253" t="s">
        <v>4187</v>
      </c>
      <c r="AO1230" s="254">
        <f t="shared" si="252"/>
        <v>0</v>
      </c>
      <c r="AP1230" s="253" t="s">
        <v>4188</v>
      </c>
      <c r="AQ1230" s="74">
        <f t="shared" si="257"/>
        <v>0</v>
      </c>
      <c r="AR1230" s="254" t="s">
        <v>4189</v>
      </c>
      <c r="AS1230" s="254" t="s">
        <v>4190</v>
      </c>
      <c r="AT1230" s="265">
        <f t="shared" si="258"/>
        <v>0</v>
      </c>
      <c r="AU1230" s="254" t="s">
        <v>4191</v>
      </c>
      <c r="AV1230" s="265">
        <f t="shared" si="259"/>
        <v>0</v>
      </c>
      <c r="AW1230" s="254" t="s">
        <v>4192</v>
      </c>
      <c r="AX1230" s="254" t="s">
        <v>4193</v>
      </c>
      <c r="AY1230" s="244" t="str">
        <f t="shared" si="253"/>
        <v/>
      </c>
    </row>
    <row r="1231" spans="1:51">
      <c r="A1231" s="198">
        <v>1226</v>
      </c>
      <c r="B1231" s="264"/>
      <c r="C1231" s="4" t="str">
        <f t="shared" si="250"/>
        <v>名称：&lt;br&gt;住所：&lt;br&gt;施設分類：&lt;br&gt;TEL：&lt;br&gt;：&lt;br&gt;：&lt;br&gt;：&lt;br&gt;</v>
      </c>
      <c r="D1231" s="211"/>
      <c r="E1231" s="202"/>
      <c r="F1231" s="202"/>
      <c r="G1231" s="202"/>
      <c r="H1231" s="202"/>
      <c r="I1231" s="202"/>
      <c r="J1231" s="202"/>
      <c r="K1231" s="240"/>
      <c r="L1231" s="240"/>
      <c r="M1231" s="240"/>
      <c r="N1231" s="240"/>
      <c r="O1231" s="4"/>
      <c r="P1231" s="246">
        <v>1</v>
      </c>
      <c r="Q1231" s="246"/>
      <c r="R1231" s="246" t="str">
        <f t="shared" si="247"/>
        <v>FFFFFFFF</v>
      </c>
      <c r="S1231" s="202">
        <v>100</v>
      </c>
      <c r="T1231" s="202">
        <v>100</v>
      </c>
      <c r="U1231" s="202">
        <v>100</v>
      </c>
      <c r="V1231" s="202">
        <v>100</v>
      </c>
      <c r="X1231" s="242"/>
      <c r="Z1231" s="239">
        <f t="shared" si="251"/>
        <v>1</v>
      </c>
      <c r="AA1231" s="253" t="s">
        <v>4179</v>
      </c>
      <c r="AB1231" s="265">
        <f t="shared" si="254"/>
        <v>0</v>
      </c>
      <c r="AC1231" s="254" t="s">
        <v>4194</v>
      </c>
      <c r="AD1231" s="254" t="s">
        <v>4181</v>
      </c>
      <c r="AE1231" s="254">
        <f t="shared" si="255"/>
        <v>0</v>
      </c>
      <c r="AF1231" s="254" t="s">
        <v>4182</v>
      </c>
      <c r="AG1231" s="254" t="s">
        <v>4183</v>
      </c>
      <c r="AH1231" s="74" t="str">
        <f t="shared" si="256"/>
        <v>名称：&lt;br&gt;住所：&lt;br&gt;施設分類：&lt;br&gt;TEL：&lt;br&gt;：&lt;br&gt;：&lt;br&gt;：&lt;br&gt;</v>
      </c>
      <c r="AI1231" s="255" t="s">
        <v>4184</v>
      </c>
      <c r="AJ1231" s="253" t="str">
        <f t="shared" si="248"/>
        <v>FFFFFFFF</v>
      </c>
      <c r="AK1231" s="253" t="s">
        <v>4185</v>
      </c>
      <c r="AL1231" s="265">
        <f t="shared" si="249"/>
        <v>1</v>
      </c>
      <c r="AM1231" s="253" t="s">
        <v>4186</v>
      </c>
      <c r="AN1231" s="253" t="s">
        <v>4187</v>
      </c>
      <c r="AO1231" s="254">
        <f t="shared" si="252"/>
        <v>0</v>
      </c>
      <c r="AP1231" s="253" t="s">
        <v>4188</v>
      </c>
      <c r="AQ1231" s="74">
        <f t="shared" si="257"/>
        <v>0</v>
      </c>
      <c r="AR1231" s="254" t="s">
        <v>4189</v>
      </c>
      <c r="AS1231" s="254" t="s">
        <v>4190</v>
      </c>
      <c r="AT1231" s="265">
        <f t="shared" si="258"/>
        <v>0</v>
      </c>
      <c r="AU1231" s="254" t="s">
        <v>4191</v>
      </c>
      <c r="AV1231" s="265">
        <f t="shared" si="259"/>
        <v>0</v>
      </c>
      <c r="AW1231" s="254" t="s">
        <v>4192</v>
      </c>
      <c r="AX1231" s="254" t="s">
        <v>4193</v>
      </c>
      <c r="AY1231" s="244" t="str">
        <f t="shared" si="253"/>
        <v/>
      </c>
    </row>
    <row r="1232" spans="1:51">
      <c r="A1232" s="198">
        <v>1227</v>
      </c>
      <c r="B1232" s="264"/>
      <c r="C1232" s="4" t="str">
        <f t="shared" si="250"/>
        <v>名称：&lt;br&gt;住所：&lt;br&gt;施設分類：&lt;br&gt;TEL：&lt;br&gt;：&lt;br&gt;：&lt;br&gt;：&lt;br&gt;</v>
      </c>
      <c r="D1232" s="211"/>
      <c r="E1232" s="202"/>
      <c r="F1232" s="202"/>
      <c r="G1232" s="202"/>
      <c r="H1232" s="202"/>
      <c r="I1232" s="202"/>
      <c r="J1232" s="202"/>
      <c r="K1232" s="240"/>
      <c r="L1232" s="240"/>
      <c r="M1232" s="240"/>
      <c r="N1232" s="240"/>
      <c r="O1232" s="4"/>
      <c r="P1232" s="246">
        <v>1</v>
      </c>
      <c r="Q1232" s="246"/>
      <c r="R1232" s="246" t="str">
        <f t="shared" si="247"/>
        <v>FFFFFFFF</v>
      </c>
      <c r="S1232" s="202">
        <v>100</v>
      </c>
      <c r="T1232" s="202">
        <v>100</v>
      </c>
      <c r="U1232" s="202">
        <v>100</v>
      </c>
      <c r="V1232" s="202">
        <v>100</v>
      </c>
      <c r="X1232" s="242"/>
      <c r="Z1232" s="239">
        <f t="shared" si="251"/>
        <v>1</v>
      </c>
      <c r="AA1232" s="253" t="s">
        <v>4179</v>
      </c>
      <c r="AB1232" s="265">
        <f t="shared" si="254"/>
        <v>0</v>
      </c>
      <c r="AC1232" s="254" t="s">
        <v>4194</v>
      </c>
      <c r="AD1232" s="254" t="s">
        <v>4181</v>
      </c>
      <c r="AE1232" s="254">
        <f t="shared" si="255"/>
        <v>0</v>
      </c>
      <c r="AF1232" s="254" t="s">
        <v>4182</v>
      </c>
      <c r="AG1232" s="254" t="s">
        <v>4183</v>
      </c>
      <c r="AH1232" s="74" t="str">
        <f t="shared" si="256"/>
        <v>名称：&lt;br&gt;住所：&lt;br&gt;施設分類：&lt;br&gt;TEL：&lt;br&gt;：&lt;br&gt;：&lt;br&gt;：&lt;br&gt;</v>
      </c>
      <c r="AI1232" s="255" t="s">
        <v>4184</v>
      </c>
      <c r="AJ1232" s="253" t="str">
        <f t="shared" si="248"/>
        <v>FFFFFFFF</v>
      </c>
      <c r="AK1232" s="253" t="s">
        <v>4185</v>
      </c>
      <c r="AL1232" s="265">
        <f t="shared" si="249"/>
        <v>1</v>
      </c>
      <c r="AM1232" s="253" t="s">
        <v>4186</v>
      </c>
      <c r="AN1232" s="253" t="s">
        <v>4187</v>
      </c>
      <c r="AO1232" s="254">
        <f t="shared" si="252"/>
        <v>0</v>
      </c>
      <c r="AP1232" s="253" t="s">
        <v>4188</v>
      </c>
      <c r="AQ1232" s="74">
        <f t="shared" si="257"/>
        <v>0</v>
      </c>
      <c r="AR1232" s="254" t="s">
        <v>4189</v>
      </c>
      <c r="AS1232" s="254" t="s">
        <v>4190</v>
      </c>
      <c r="AT1232" s="265">
        <f t="shared" si="258"/>
        <v>0</v>
      </c>
      <c r="AU1232" s="254" t="s">
        <v>4191</v>
      </c>
      <c r="AV1232" s="265">
        <f t="shared" si="259"/>
        <v>0</v>
      </c>
      <c r="AW1232" s="254" t="s">
        <v>4192</v>
      </c>
      <c r="AX1232" s="254" t="s">
        <v>4193</v>
      </c>
      <c r="AY1232" s="244" t="str">
        <f t="shared" si="253"/>
        <v/>
      </c>
    </row>
    <row r="1233" spans="1:51">
      <c r="A1233" s="198">
        <v>1228</v>
      </c>
      <c r="B1233" s="264"/>
      <c r="C1233" s="4" t="str">
        <f t="shared" si="250"/>
        <v>名称：&lt;br&gt;住所：&lt;br&gt;施設分類：&lt;br&gt;TEL：&lt;br&gt;：&lt;br&gt;：&lt;br&gt;：&lt;br&gt;</v>
      </c>
      <c r="D1233" s="211"/>
      <c r="E1233" s="202"/>
      <c r="F1233" s="202"/>
      <c r="G1233" s="202"/>
      <c r="H1233" s="202"/>
      <c r="I1233" s="202"/>
      <c r="J1233" s="202"/>
      <c r="K1233" s="240"/>
      <c r="L1233" s="240"/>
      <c r="M1233" s="240"/>
      <c r="N1233" s="240"/>
      <c r="O1233" s="4"/>
      <c r="P1233" s="246">
        <v>1</v>
      </c>
      <c r="Q1233" s="246"/>
      <c r="R1233" s="246" t="str">
        <f t="shared" si="247"/>
        <v>FFFFFFFF</v>
      </c>
      <c r="S1233" s="202">
        <v>100</v>
      </c>
      <c r="T1233" s="202">
        <v>100</v>
      </c>
      <c r="U1233" s="202">
        <v>100</v>
      </c>
      <c r="V1233" s="202">
        <v>100</v>
      </c>
      <c r="X1233" s="242"/>
      <c r="Z1233" s="239">
        <f t="shared" si="251"/>
        <v>1</v>
      </c>
      <c r="AA1233" s="253" t="s">
        <v>4179</v>
      </c>
      <c r="AB1233" s="265">
        <f t="shared" si="254"/>
        <v>0</v>
      </c>
      <c r="AC1233" s="254" t="s">
        <v>4194</v>
      </c>
      <c r="AD1233" s="254" t="s">
        <v>4181</v>
      </c>
      <c r="AE1233" s="254">
        <f t="shared" si="255"/>
        <v>0</v>
      </c>
      <c r="AF1233" s="254" t="s">
        <v>4182</v>
      </c>
      <c r="AG1233" s="254" t="s">
        <v>4183</v>
      </c>
      <c r="AH1233" s="74" t="str">
        <f t="shared" si="256"/>
        <v>名称：&lt;br&gt;住所：&lt;br&gt;施設分類：&lt;br&gt;TEL：&lt;br&gt;：&lt;br&gt;：&lt;br&gt;：&lt;br&gt;</v>
      </c>
      <c r="AI1233" s="255" t="s">
        <v>4184</v>
      </c>
      <c r="AJ1233" s="253" t="str">
        <f t="shared" si="248"/>
        <v>FFFFFFFF</v>
      </c>
      <c r="AK1233" s="253" t="s">
        <v>4185</v>
      </c>
      <c r="AL1233" s="265">
        <f t="shared" si="249"/>
        <v>1</v>
      </c>
      <c r="AM1233" s="253" t="s">
        <v>4186</v>
      </c>
      <c r="AN1233" s="253" t="s">
        <v>4187</v>
      </c>
      <c r="AO1233" s="254">
        <f t="shared" si="252"/>
        <v>0</v>
      </c>
      <c r="AP1233" s="253" t="s">
        <v>4188</v>
      </c>
      <c r="AQ1233" s="74">
        <f t="shared" si="257"/>
        <v>0</v>
      </c>
      <c r="AR1233" s="254" t="s">
        <v>4189</v>
      </c>
      <c r="AS1233" s="254" t="s">
        <v>4190</v>
      </c>
      <c r="AT1233" s="265">
        <f t="shared" si="258"/>
        <v>0</v>
      </c>
      <c r="AU1233" s="254" t="s">
        <v>4191</v>
      </c>
      <c r="AV1233" s="265">
        <f t="shared" si="259"/>
        <v>0</v>
      </c>
      <c r="AW1233" s="254" t="s">
        <v>4192</v>
      </c>
      <c r="AX1233" s="254" t="s">
        <v>4193</v>
      </c>
      <c r="AY1233" s="244" t="str">
        <f t="shared" si="253"/>
        <v/>
      </c>
    </row>
    <row r="1234" spans="1:51">
      <c r="A1234" s="198">
        <v>1229</v>
      </c>
      <c r="B1234" s="264"/>
      <c r="C1234" s="4" t="str">
        <f t="shared" si="250"/>
        <v>名称：&lt;br&gt;住所：&lt;br&gt;施設分類：&lt;br&gt;TEL：&lt;br&gt;：&lt;br&gt;：&lt;br&gt;：&lt;br&gt;</v>
      </c>
      <c r="D1234" s="211"/>
      <c r="E1234" s="245"/>
      <c r="F1234" s="202"/>
      <c r="G1234" s="202"/>
      <c r="H1234" s="202"/>
      <c r="I1234" s="245"/>
      <c r="J1234" s="245"/>
      <c r="K1234" s="240"/>
      <c r="L1234" s="240"/>
      <c r="M1234" s="240"/>
      <c r="N1234" s="240"/>
      <c r="O1234" s="4"/>
      <c r="P1234" s="246">
        <v>1</v>
      </c>
      <c r="Q1234" s="246"/>
      <c r="R1234" s="246" t="str">
        <f t="shared" si="247"/>
        <v>FFFFFFFF</v>
      </c>
      <c r="S1234" s="202">
        <v>100</v>
      </c>
      <c r="T1234" s="202">
        <v>100</v>
      </c>
      <c r="U1234" s="202">
        <v>100</v>
      </c>
      <c r="V1234" s="202">
        <v>100</v>
      </c>
      <c r="X1234" s="242"/>
      <c r="Z1234" s="239">
        <f t="shared" si="251"/>
        <v>1</v>
      </c>
      <c r="AA1234" s="253" t="s">
        <v>4179</v>
      </c>
      <c r="AB1234" s="265">
        <f t="shared" si="254"/>
        <v>0</v>
      </c>
      <c r="AC1234" s="254" t="s">
        <v>4194</v>
      </c>
      <c r="AD1234" s="254" t="s">
        <v>4181</v>
      </c>
      <c r="AE1234" s="254">
        <f t="shared" si="255"/>
        <v>0</v>
      </c>
      <c r="AF1234" s="254" t="s">
        <v>4182</v>
      </c>
      <c r="AG1234" s="254" t="s">
        <v>4183</v>
      </c>
      <c r="AH1234" s="74" t="str">
        <f t="shared" si="256"/>
        <v>名称：&lt;br&gt;住所：&lt;br&gt;施設分類：&lt;br&gt;TEL：&lt;br&gt;：&lt;br&gt;：&lt;br&gt;：&lt;br&gt;</v>
      </c>
      <c r="AI1234" s="255" t="s">
        <v>4184</v>
      </c>
      <c r="AJ1234" s="253" t="str">
        <f t="shared" si="248"/>
        <v>FFFFFFFF</v>
      </c>
      <c r="AK1234" s="253" t="s">
        <v>4185</v>
      </c>
      <c r="AL1234" s="265">
        <f t="shared" si="249"/>
        <v>1</v>
      </c>
      <c r="AM1234" s="253" t="s">
        <v>4186</v>
      </c>
      <c r="AN1234" s="253" t="s">
        <v>4187</v>
      </c>
      <c r="AO1234" s="254">
        <f t="shared" si="252"/>
        <v>0</v>
      </c>
      <c r="AP1234" s="253" t="s">
        <v>4188</v>
      </c>
      <c r="AQ1234" s="74">
        <f t="shared" si="257"/>
        <v>0</v>
      </c>
      <c r="AR1234" s="254" t="s">
        <v>4189</v>
      </c>
      <c r="AS1234" s="254" t="s">
        <v>4190</v>
      </c>
      <c r="AT1234" s="265">
        <f t="shared" si="258"/>
        <v>0</v>
      </c>
      <c r="AU1234" s="254" t="s">
        <v>4191</v>
      </c>
      <c r="AV1234" s="265">
        <f t="shared" si="259"/>
        <v>0</v>
      </c>
      <c r="AW1234" s="254" t="s">
        <v>4192</v>
      </c>
      <c r="AX1234" s="254" t="s">
        <v>4193</v>
      </c>
      <c r="AY1234" s="244" t="str">
        <f t="shared" si="253"/>
        <v/>
      </c>
    </row>
    <row r="1235" spans="1:51">
      <c r="A1235" s="198">
        <v>1230</v>
      </c>
      <c r="B1235" s="264"/>
      <c r="C1235" s="4" t="str">
        <f t="shared" si="250"/>
        <v>名称：&lt;br&gt;住所：&lt;br&gt;施設分類：&lt;br&gt;TEL：&lt;br&gt;：&lt;br&gt;：&lt;br&gt;：&lt;br&gt;</v>
      </c>
      <c r="D1235" s="211"/>
      <c r="E1235" s="245"/>
      <c r="F1235" s="202"/>
      <c r="G1235" s="202"/>
      <c r="H1235" s="202"/>
      <c r="I1235" s="245"/>
      <c r="J1235" s="245"/>
      <c r="K1235" s="240"/>
      <c r="L1235" s="240"/>
      <c r="M1235" s="240"/>
      <c r="N1235" s="240"/>
      <c r="O1235" s="4"/>
      <c r="P1235" s="246">
        <v>1</v>
      </c>
      <c r="Q1235" s="246"/>
      <c r="R1235" s="246" t="str">
        <f t="shared" si="247"/>
        <v>FFFFFFFF</v>
      </c>
      <c r="S1235" s="202">
        <v>100</v>
      </c>
      <c r="T1235" s="202">
        <v>100</v>
      </c>
      <c r="U1235" s="202">
        <v>100</v>
      </c>
      <c r="V1235" s="202">
        <v>100</v>
      </c>
      <c r="X1235" s="242"/>
      <c r="Z1235" s="239">
        <f t="shared" si="251"/>
        <v>1</v>
      </c>
      <c r="AA1235" s="253" t="s">
        <v>4179</v>
      </c>
      <c r="AB1235" s="265">
        <f t="shared" si="254"/>
        <v>0</v>
      </c>
      <c r="AC1235" s="254" t="s">
        <v>4194</v>
      </c>
      <c r="AD1235" s="254" t="s">
        <v>4181</v>
      </c>
      <c r="AE1235" s="254">
        <f t="shared" si="255"/>
        <v>0</v>
      </c>
      <c r="AF1235" s="254" t="s">
        <v>4182</v>
      </c>
      <c r="AG1235" s="254" t="s">
        <v>4183</v>
      </c>
      <c r="AH1235" s="74" t="str">
        <f t="shared" si="256"/>
        <v>名称：&lt;br&gt;住所：&lt;br&gt;施設分類：&lt;br&gt;TEL：&lt;br&gt;：&lt;br&gt;：&lt;br&gt;：&lt;br&gt;</v>
      </c>
      <c r="AI1235" s="255" t="s">
        <v>4184</v>
      </c>
      <c r="AJ1235" s="253" t="str">
        <f t="shared" si="248"/>
        <v>FFFFFFFF</v>
      </c>
      <c r="AK1235" s="253" t="s">
        <v>4185</v>
      </c>
      <c r="AL1235" s="265">
        <f t="shared" si="249"/>
        <v>1</v>
      </c>
      <c r="AM1235" s="253" t="s">
        <v>4186</v>
      </c>
      <c r="AN1235" s="253" t="s">
        <v>4187</v>
      </c>
      <c r="AO1235" s="254">
        <f t="shared" si="252"/>
        <v>0</v>
      </c>
      <c r="AP1235" s="253" t="s">
        <v>4188</v>
      </c>
      <c r="AQ1235" s="74">
        <f t="shared" si="257"/>
        <v>0</v>
      </c>
      <c r="AR1235" s="254" t="s">
        <v>4189</v>
      </c>
      <c r="AS1235" s="254" t="s">
        <v>4190</v>
      </c>
      <c r="AT1235" s="265">
        <f t="shared" si="258"/>
        <v>0</v>
      </c>
      <c r="AU1235" s="254" t="s">
        <v>4191</v>
      </c>
      <c r="AV1235" s="265">
        <f t="shared" si="259"/>
        <v>0</v>
      </c>
      <c r="AW1235" s="254" t="s">
        <v>4192</v>
      </c>
      <c r="AX1235" s="254" t="s">
        <v>4193</v>
      </c>
      <c r="AY1235" s="244" t="str">
        <f t="shared" si="253"/>
        <v/>
      </c>
    </row>
    <row r="1236" spans="1:51">
      <c r="A1236" s="198">
        <v>1231</v>
      </c>
      <c r="B1236" s="264"/>
      <c r="C1236" s="4" t="str">
        <f t="shared" si="250"/>
        <v>名称：&lt;br&gt;住所：&lt;br&gt;施設分類：&lt;br&gt;TEL：&lt;br&gt;：&lt;br&gt;：&lt;br&gt;：&lt;br&gt;</v>
      </c>
      <c r="D1236" s="211"/>
      <c r="E1236" s="202"/>
      <c r="F1236" s="202"/>
      <c r="G1236" s="202"/>
      <c r="H1236" s="202"/>
      <c r="I1236" s="202"/>
      <c r="J1236" s="202"/>
      <c r="K1236" s="240"/>
      <c r="L1236" s="240"/>
      <c r="M1236" s="240"/>
      <c r="N1236" s="240"/>
      <c r="O1236" s="4"/>
      <c r="P1236" s="246">
        <v>1</v>
      </c>
      <c r="Q1236" s="246"/>
      <c r="R1236" s="246" t="str">
        <f t="shared" si="247"/>
        <v>FFFFFFFF</v>
      </c>
      <c r="S1236" s="202">
        <v>100</v>
      </c>
      <c r="T1236" s="202">
        <v>100</v>
      </c>
      <c r="U1236" s="202">
        <v>100</v>
      </c>
      <c r="V1236" s="202">
        <v>100</v>
      </c>
      <c r="X1236" s="242"/>
      <c r="Z1236" s="239">
        <f t="shared" si="251"/>
        <v>1</v>
      </c>
      <c r="AA1236" s="253" t="s">
        <v>4179</v>
      </c>
      <c r="AB1236" s="265">
        <f t="shared" si="254"/>
        <v>0</v>
      </c>
      <c r="AC1236" s="254" t="s">
        <v>4194</v>
      </c>
      <c r="AD1236" s="254" t="s">
        <v>4181</v>
      </c>
      <c r="AE1236" s="254">
        <f t="shared" si="255"/>
        <v>0</v>
      </c>
      <c r="AF1236" s="254" t="s">
        <v>4182</v>
      </c>
      <c r="AG1236" s="254" t="s">
        <v>4183</v>
      </c>
      <c r="AH1236" s="74" t="str">
        <f t="shared" si="256"/>
        <v>名称：&lt;br&gt;住所：&lt;br&gt;施設分類：&lt;br&gt;TEL：&lt;br&gt;：&lt;br&gt;：&lt;br&gt;：&lt;br&gt;</v>
      </c>
      <c r="AI1236" s="255" t="s">
        <v>4184</v>
      </c>
      <c r="AJ1236" s="253" t="str">
        <f t="shared" si="248"/>
        <v>FFFFFFFF</v>
      </c>
      <c r="AK1236" s="253" t="s">
        <v>4185</v>
      </c>
      <c r="AL1236" s="265">
        <f t="shared" si="249"/>
        <v>1</v>
      </c>
      <c r="AM1236" s="253" t="s">
        <v>4186</v>
      </c>
      <c r="AN1236" s="253" t="s">
        <v>4187</v>
      </c>
      <c r="AO1236" s="254">
        <f t="shared" si="252"/>
        <v>0</v>
      </c>
      <c r="AP1236" s="253" t="s">
        <v>4188</v>
      </c>
      <c r="AQ1236" s="74">
        <f t="shared" si="257"/>
        <v>0</v>
      </c>
      <c r="AR1236" s="254" t="s">
        <v>4189</v>
      </c>
      <c r="AS1236" s="254" t="s">
        <v>4190</v>
      </c>
      <c r="AT1236" s="265">
        <f t="shared" si="258"/>
        <v>0</v>
      </c>
      <c r="AU1236" s="254" t="s">
        <v>4191</v>
      </c>
      <c r="AV1236" s="265">
        <f t="shared" si="259"/>
        <v>0</v>
      </c>
      <c r="AW1236" s="254" t="s">
        <v>4192</v>
      </c>
      <c r="AX1236" s="254" t="s">
        <v>4193</v>
      </c>
      <c r="AY1236" s="244" t="str">
        <f t="shared" si="253"/>
        <v/>
      </c>
    </row>
    <row r="1237" spans="1:51">
      <c r="A1237" s="198">
        <v>1232</v>
      </c>
      <c r="B1237" s="264"/>
      <c r="C1237" s="4" t="str">
        <f t="shared" si="250"/>
        <v>名称：&lt;br&gt;住所：&lt;br&gt;施設分類：&lt;br&gt;TEL：&lt;br&gt;：&lt;br&gt;：&lt;br&gt;：&lt;br&gt;</v>
      </c>
      <c r="D1237" s="211"/>
      <c r="E1237" s="202"/>
      <c r="F1237" s="202"/>
      <c r="G1237" s="202"/>
      <c r="H1237" s="202"/>
      <c r="I1237" s="202"/>
      <c r="J1237" s="202"/>
      <c r="K1237" s="240"/>
      <c r="L1237" s="240"/>
      <c r="M1237" s="240"/>
      <c r="N1237" s="240"/>
      <c r="O1237" s="4"/>
      <c r="P1237" s="246">
        <v>1</v>
      </c>
      <c r="Q1237" s="246"/>
      <c r="R1237" s="246" t="str">
        <f t="shared" si="247"/>
        <v>FFFFFFFF</v>
      </c>
      <c r="S1237" s="202">
        <v>100</v>
      </c>
      <c r="T1237" s="202">
        <v>100</v>
      </c>
      <c r="U1237" s="202">
        <v>100</v>
      </c>
      <c r="V1237" s="202">
        <v>100</v>
      </c>
      <c r="X1237" s="242"/>
      <c r="Z1237" s="239">
        <f t="shared" si="251"/>
        <v>1</v>
      </c>
      <c r="AA1237" s="253" t="s">
        <v>4179</v>
      </c>
      <c r="AB1237" s="265">
        <f t="shared" si="254"/>
        <v>0</v>
      </c>
      <c r="AC1237" s="254" t="s">
        <v>4194</v>
      </c>
      <c r="AD1237" s="254" t="s">
        <v>4181</v>
      </c>
      <c r="AE1237" s="254">
        <f t="shared" si="255"/>
        <v>0</v>
      </c>
      <c r="AF1237" s="254" t="s">
        <v>4182</v>
      </c>
      <c r="AG1237" s="254" t="s">
        <v>4183</v>
      </c>
      <c r="AH1237" s="74" t="str">
        <f t="shared" si="256"/>
        <v>名称：&lt;br&gt;住所：&lt;br&gt;施設分類：&lt;br&gt;TEL：&lt;br&gt;：&lt;br&gt;：&lt;br&gt;：&lt;br&gt;</v>
      </c>
      <c r="AI1237" s="255" t="s">
        <v>4184</v>
      </c>
      <c r="AJ1237" s="253" t="str">
        <f t="shared" si="248"/>
        <v>FFFFFFFF</v>
      </c>
      <c r="AK1237" s="253" t="s">
        <v>4185</v>
      </c>
      <c r="AL1237" s="265">
        <f t="shared" si="249"/>
        <v>1</v>
      </c>
      <c r="AM1237" s="253" t="s">
        <v>4186</v>
      </c>
      <c r="AN1237" s="253" t="s">
        <v>4187</v>
      </c>
      <c r="AO1237" s="254">
        <f t="shared" si="252"/>
        <v>0</v>
      </c>
      <c r="AP1237" s="253" t="s">
        <v>4188</v>
      </c>
      <c r="AQ1237" s="74">
        <f t="shared" si="257"/>
        <v>0</v>
      </c>
      <c r="AR1237" s="254" t="s">
        <v>4189</v>
      </c>
      <c r="AS1237" s="254" t="s">
        <v>4190</v>
      </c>
      <c r="AT1237" s="265">
        <f t="shared" si="258"/>
        <v>0</v>
      </c>
      <c r="AU1237" s="254" t="s">
        <v>4191</v>
      </c>
      <c r="AV1237" s="265">
        <f t="shared" si="259"/>
        <v>0</v>
      </c>
      <c r="AW1237" s="254" t="s">
        <v>4192</v>
      </c>
      <c r="AX1237" s="254" t="s">
        <v>4193</v>
      </c>
      <c r="AY1237" s="244" t="str">
        <f t="shared" si="253"/>
        <v/>
      </c>
    </row>
    <row r="1238" spans="1:51">
      <c r="A1238" s="198">
        <v>1233</v>
      </c>
      <c r="B1238" s="264"/>
      <c r="C1238" s="4" t="str">
        <f t="shared" si="250"/>
        <v>名称：&lt;br&gt;住所：&lt;br&gt;施設分類：&lt;br&gt;TEL：&lt;br&gt;：&lt;br&gt;：&lt;br&gt;：&lt;br&gt;</v>
      </c>
      <c r="D1238" s="211"/>
      <c r="E1238" s="202"/>
      <c r="F1238" s="202"/>
      <c r="G1238" s="202"/>
      <c r="H1238" s="202"/>
      <c r="I1238" s="202"/>
      <c r="J1238" s="202"/>
      <c r="K1238" s="240"/>
      <c r="L1238" s="240"/>
      <c r="M1238" s="240"/>
      <c r="N1238" s="240"/>
      <c r="O1238" s="4"/>
      <c r="P1238" s="246">
        <v>1</v>
      </c>
      <c r="Q1238" s="246"/>
      <c r="R1238" s="246" t="str">
        <f t="shared" si="247"/>
        <v>FFFFFFFF</v>
      </c>
      <c r="S1238" s="202">
        <v>100</v>
      </c>
      <c r="T1238" s="202">
        <v>100</v>
      </c>
      <c r="U1238" s="202">
        <v>100</v>
      </c>
      <c r="V1238" s="202">
        <v>100</v>
      </c>
      <c r="X1238" s="242"/>
      <c r="Z1238" s="239">
        <f t="shared" si="251"/>
        <v>1</v>
      </c>
      <c r="AA1238" s="253" t="s">
        <v>4179</v>
      </c>
      <c r="AB1238" s="265">
        <f t="shared" si="254"/>
        <v>0</v>
      </c>
      <c r="AC1238" s="254" t="s">
        <v>4194</v>
      </c>
      <c r="AD1238" s="254" t="s">
        <v>4181</v>
      </c>
      <c r="AE1238" s="254">
        <f t="shared" si="255"/>
        <v>0</v>
      </c>
      <c r="AF1238" s="254" t="s">
        <v>4182</v>
      </c>
      <c r="AG1238" s="254" t="s">
        <v>4183</v>
      </c>
      <c r="AH1238" s="74" t="str">
        <f t="shared" si="256"/>
        <v>名称：&lt;br&gt;住所：&lt;br&gt;施設分類：&lt;br&gt;TEL：&lt;br&gt;：&lt;br&gt;：&lt;br&gt;：&lt;br&gt;</v>
      </c>
      <c r="AI1238" s="255" t="s">
        <v>4184</v>
      </c>
      <c r="AJ1238" s="253" t="str">
        <f t="shared" si="248"/>
        <v>FFFFFFFF</v>
      </c>
      <c r="AK1238" s="253" t="s">
        <v>4185</v>
      </c>
      <c r="AL1238" s="265">
        <f t="shared" si="249"/>
        <v>1</v>
      </c>
      <c r="AM1238" s="253" t="s">
        <v>4186</v>
      </c>
      <c r="AN1238" s="253" t="s">
        <v>4187</v>
      </c>
      <c r="AO1238" s="254">
        <f t="shared" si="252"/>
        <v>0</v>
      </c>
      <c r="AP1238" s="253" t="s">
        <v>4188</v>
      </c>
      <c r="AQ1238" s="74">
        <f t="shared" si="257"/>
        <v>0</v>
      </c>
      <c r="AR1238" s="254" t="s">
        <v>4189</v>
      </c>
      <c r="AS1238" s="254" t="s">
        <v>4190</v>
      </c>
      <c r="AT1238" s="265">
        <f t="shared" si="258"/>
        <v>0</v>
      </c>
      <c r="AU1238" s="254" t="s">
        <v>4191</v>
      </c>
      <c r="AV1238" s="265">
        <f t="shared" si="259"/>
        <v>0</v>
      </c>
      <c r="AW1238" s="254" t="s">
        <v>4192</v>
      </c>
      <c r="AX1238" s="254" t="s">
        <v>4193</v>
      </c>
      <c r="AY1238" s="244" t="str">
        <f t="shared" si="253"/>
        <v/>
      </c>
    </row>
    <row r="1239" spans="1:51">
      <c r="A1239" s="198">
        <v>1234</v>
      </c>
      <c r="B1239" s="264"/>
      <c r="C1239" s="4" t="str">
        <f t="shared" si="250"/>
        <v>名称：&lt;br&gt;住所：&lt;br&gt;施設分類：&lt;br&gt;TEL：&lt;br&gt;：&lt;br&gt;：&lt;br&gt;：&lt;br&gt;</v>
      </c>
      <c r="D1239" s="211"/>
      <c r="E1239" s="202"/>
      <c r="F1239" s="202"/>
      <c r="G1239" s="202"/>
      <c r="H1239" s="202"/>
      <c r="I1239" s="202"/>
      <c r="J1239" s="202"/>
      <c r="K1239" s="240"/>
      <c r="L1239" s="240"/>
      <c r="M1239" s="240"/>
      <c r="N1239" s="240"/>
      <c r="O1239" s="4"/>
      <c r="P1239" s="246">
        <v>1</v>
      </c>
      <c r="Q1239" s="246"/>
      <c r="R1239" s="246" t="str">
        <f t="shared" si="247"/>
        <v>FFFFFFFF</v>
      </c>
      <c r="S1239" s="202">
        <v>100</v>
      </c>
      <c r="T1239" s="202">
        <v>100</v>
      </c>
      <c r="U1239" s="202">
        <v>100</v>
      </c>
      <c r="V1239" s="202">
        <v>100</v>
      </c>
      <c r="X1239" s="242"/>
      <c r="Z1239" s="239">
        <f t="shared" si="251"/>
        <v>1</v>
      </c>
      <c r="AA1239" s="253" t="s">
        <v>4179</v>
      </c>
      <c r="AB1239" s="265">
        <f t="shared" si="254"/>
        <v>0</v>
      </c>
      <c r="AC1239" s="254" t="s">
        <v>4194</v>
      </c>
      <c r="AD1239" s="254" t="s">
        <v>4181</v>
      </c>
      <c r="AE1239" s="254">
        <f t="shared" si="255"/>
        <v>0</v>
      </c>
      <c r="AF1239" s="254" t="s">
        <v>4182</v>
      </c>
      <c r="AG1239" s="254" t="s">
        <v>4183</v>
      </c>
      <c r="AH1239" s="74" t="str">
        <f t="shared" si="256"/>
        <v>名称：&lt;br&gt;住所：&lt;br&gt;施設分類：&lt;br&gt;TEL：&lt;br&gt;：&lt;br&gt;：&lt;br&gt;：&lt;br&gt;</v>
      </c>
      <c r="AI1239" s="255" t="s">
        <v>4184</v>
      </c>
      <c r="AJ1239" s="253" t="str">
        <f t="shared" si="248"/>
        <v>FFFFFFFF</v>
      </c>
      <c r="AK1239" s="253" t="s">
        <v>4185</v>
      </c>
      <c r="AL1239" s="265">
        <f t="shared" si="249"/>
        <v>1</v>
      </c>
      <c r="AM1239" s="253" t="s">
        <v>4186</v>
      </c>
      <c r="AN1239" s="253" t="s">
        <v>4187</v>
      </c>
      <c r="AO1239" s="254">
        <f t="shared" si="252"/>
        <v>0</v>
      </c>
      <c r="AP1239" s="253" t="s">
        <v>4188</v>
      </c>
      <c r="AQ1239" s="74">
        <f t="shared" si="257"/>
        <v>0</v>
      </c>
      <c r="AR1239" s="254" t="s">
        <v>4189</v>
      </c>
      <c r="AS1239" s="254" t="s">
        <v>4190</v>
      </c>
      <c r="AT1239" s="265">
        <f t="shared" si="258"/>
        <v>0</v>
      </c>
      <c r="AU1239" s="254" t="s">
        <v>4191</v>
      </c>
      <c r="AV1239" s="265">
        <f t="shared" si="259"/>
        <v>0</v>
      </c>
      <c r="AW1239" s="254" t="s">
        <v>4192</v>
      </c>
      <c r="AX1239" s="254" t="s">
        <v>4193</v>
      </c>
      <c r="AY1239" s="244" t="str">
        <f t="shared" si="253"/>
        <v/>
      </c>
    </row>
    <row r="1240" spans="1:51">
      <c r="A1240" s="198">
        <v>1235</v>
      </c>
      <c r="B1240" s="264"/>
      <c r="C1240" s="4" t="str">
        <f t="shared" si="250"/>
        <v>名称：&lt;br&gt;住所：&lt;br&gt;施設分類：&lt;br&gt;TEL：&lt;br&gt;：&lt;br&gt;：&lt;br&gt;：&lt;br&gt;</v>
      </c>
      <c r="D1240" s="211"/>
      <c r="E1240" s="202"/>
      <c r="F1240" s="202"/>
      <c r="G1240" s="202"/>
      <c r="H1240" s="202"/>
      <c r="I1240" s="202"/>
      <c r="J1240" s="202"/>
      <c r="K1240" s="240"/>
      <c r="L1240" s="240"/>
      <c r="M1240" s="240"/>
      <c r="N1240" s="240"/>
      <c r="O1240" s="4"/>
      <c r="P1240" s="246">
        <v>1</v>
      </c>
      <c r="Q1240" s="246"/>
      <c r="R1240" s="246" t="str">
        <f t="shared" si="247"/>
        <v>FFFFFFFF</v>
      </c>
      <c r="S1240" s="202">
        <v>100</v>
      </c>
      <c r="T1240" s="202">
        <v>100</v>
      </c>
      <c r="U1240" s="202">
        <v>100</v>
      </c>
      <c r="V1240" s="202">
        <v>100</v>
      </c>
      <c r="X1240" s="242"/>
      <c r="Z1240" s="239">
        <f t="shared" si="251"/>
        <v>1</v>
      </c>
      <c r="AA1240" s="253" t="s">
        <v>4179</v>
      </c>
      <c r="AB1240" s="265">
        <f t="shared" si="254"/>
        <v>0</v>
      </c>
      <c r="AC1240" s="254" t="s">
        <v>4194</v>
      </c>
      <c r="AD1240" s="254" t="s">
        <v>4181</v>
      </c>
      <c r="AE1240" s="254">
        <f t="shared" si="255"/>
        <v>0</v>
      </c>
      <c r="AF1240" s="254" t="s">
        <v>4182</v>
      </c>
      <c r="AG1240" s="254" t="s">
        <v>4183</v>
      </c>
      <c r="AH1240" s="74" t="str">
        <f t="shared" si="256"/>
        <v>名称：&lt;br&gt;住所：&lt;br&gt;施設分類：&lt;br&gt;TEL：&lt;br&gt;：&lt;br&gt;：&lt;br&gt;：&lt;br&gt;</v>
      </c>
      <c r="AI1240" s="255" t="s">
        <v>4184</v>
      </c>
      <c r="AJ1240" s="253" t="str">
        <f t="shared" si="248"/>
        <v>FFFFFFFF</v>
      </c>
      <c r="AK1240" s="253" t="s">
        <v>4185</v>
      </c>
      <c r="AL1240" s="265">
        <f t="shared" si="249"/>
        <v>1</v>
      </c>
      <c r="AM1240" s="253" t="s">
        <v>4186</v>
      </c>
      <c r="AN1240" s="253" t="s">
        <v>4187</v>
      </c>
      <c r="AO1240" s="254">
        <f t="shared" si="252"/>
        <v>0</v>
      </c>
      <c r="AP1240" s="253" t="s">
        <v>4188</v>
      </c>
      <c r="AQ1240" s="74">
        <f t="shared" si="257"/>
        <v>0</v>
      </c>
      <c r="AR1240" s="254" t="s">
        <v>4189</v>
      </c>
      <c r="AS1240" s="254" t="s">
        <v>4190</v>
      </c>
      <c r="AT1240" s="265">
        <f t="shared" si="258"/>
        <v>0</v>
      </c>
      <c r="AU1240" s="254" t="s">
        <v>4191</v>
      </c>
      <c r="AV1240" s="265">
        <f t="shared" si="259"/>
        <v>0</v>
      </c>
      <c r="AW1240" s="254" t="s">
        <v>4192</v>
      </c>
      <c r="AX1240" s="254" t="s">
        <v>4193</v>
      </c>
      <c r="AY1240" s="244" t="str">
        <f t="shared" si="253"/>
        <v/>
      </c>
    </row>
    <row r="1241" spans="1:51">
      <c r="A1241" s="198">
        <v>1236</v>
      </c>
      <c r="B1241" s="264"/>
      <c r="C1241" s="4" t="str">
        <f t="shared" si="250"/>
        <v>名称：&lt;br&gt;住所：&lt;br&gt;施設分類：&lt;br&gt;TEL：&lt;br&gt;：&lt;br&gt;：&lt;br&gt;：&lt;br&gt;</v>
      </c>
      <c r="D1241" s="211"/>
      <c r="E1241" s="245"/>
      <c r="F1241" s="202"/>
      <c r="G1241" s="202"/>
      <c r="H1241" s="202"/>
      <c r="I1241" s="245"/>
      <c r="J1241" s="245"/>
      <c r="K1241" s="240"/>
      <c r="L1241" s="240"/>
      <c r="M1241" s="240"/>
      <c r="N1241" s="240"/>
      <c r="O1241" s="4"/>
      <c r="P1241" s="246">
        <v>1</v>
      </c>
      <c r="Q1241" s="246"/>
      <c r="R1241" s="246" t="str">
        <f t="shared" si="247"/>
        <v>FFFFFFFF</v>
      </c>
      <c r="S1241" s="202">
        <v>100</v>
      </c>
      <c r="T1241" s="202">
        <v>100</v>
      </c>
      <c r="U1241" s="202">
        <v>100</v>
      </c>
      <c r="V1241" s="202">
        <v>100</v>
      </c>
      <c r="X1241" s="242"/>
      <c r="Z1241" s="239">
        <f t="shared" si="251"/>
        <v>1</v>
      </c>
      <c r="AA1241" s="253" t="s">
        <v>4179</v>
      </c>
      <c r="AB1241" s="265">
        <f t="shared" si="254"/>
        <v>0</v>
      </c>
      <c r="AC1241" s="254" t="s">
        <v>4194</v>
      </c>
      <c r="AD1241" s="254" t="s">
        <v>4181</v>
      </c>
      <c r="AE1241" s="254">
        <f t="shared" si="255"/>
        <v>0</v>
      </c>
      <c r="AF1241" s="254" t="s">
        <v>4182</v>
      </c>
      <c r="AG1241" s="254" t="s">
        <v>4183</v>
      </c>
      <c r="AH1241" s="74" t="str">
        <f t="shared" si="256"/>
        <v>名称：&lt;br&gt;住所：&lt;br&gt;施設分類：&lt;br&gt;TEL：&lt;br&gt;：&lt;br&gt;：&lt;br&gt;：&lt;br&gt;</v>
      </c>
      <c r="AI1241" s="255" t="s">
        <v>4184</v>
      </c>
      <c r="AJ1241" s="253" t="str">
        <f t="shared" si="248"/>
        <v>FFFFFFFF</v>
      </c>
      <c r="AK1241" s="253" t="s">
        <v>4185</v>
      </c>
      <c r="AL1241" s="265">
        <f t="shared" si="249"/>
        <v>1</v>
      </c>
      <c r="AM1241" s="253" t="s">
        <v>4186</v>
      </c>
      <c r="AN1241" s="253" t="s">
        <v>4187</v>
      </c>
      <c r="AO1241" s="254">
        <f t="shared" si="252"/>
        <v>0</v>
      </c>
      <c r="AP1241" s="253" t="s">
        <v>4188</v>
      </c>
      <c r="AQ1241" s="74">
        <f t="shared" si="257"/>
        <v>0</v>
      </c>
      <c r="AR1241" s="254" t="s">
        <v>4189</v>
      </c>
      <c r="AS1241" s="254" t="s">
        <v>4190</v>
      </c>
      <c r="AT1241" s="265">
        <f t="shared" si="258"/>
        <v>0</v>
      </c>
      <c r="AU1241" s="254" t="s">
        <v>4191</v>
      </c>
      <c r="AV1241" s="265">
        <f t="shared" si="259"/>
        <v>0</v>
      </c>
      <c r="AW1241" s="254" t="s">
        <v>4192</v>
      </c>
      <c r="AX1241" s="254" t="s">
        <v>4193</v>
      </c>
      <c r="AY1241" s="244" t="str">
        <f t="shared" si="253"/>
        <v/>
      </c>
    </row>
    <row r="1242" spans="1:51">
      <c r="A1242" s="198">
        <v>1237</v>
      </c>
      <c r="B1242" s="211"/>
      <c r="C1242" s="4" t="str">
        <f t="shared" si="250"/>
        <v>名称：&lt;br&gt;住所：&lt;br&gt;施設分類：&lt;br&gt;TEL：&lt;br&gt;：&lt;br&gt;：&lt;br&gt;：&lt;br&gt;</v>
      </c>
      <c r="D1242" s="211"/>
      <c r="E1242" s="245"/>
      <c r="F1242" s="202"/>
      <c r="G1242" s="202"/>
      <c r="H1242" s="202"/>
      <c r="I1242" s="245"/>
      <c r="J1242" s="245"/>
      <c r="K1242" s="240"/>
      <c r="L1242" s="240"/>
      <c r="M1242" s="240"/>
      <c r="N1242" s="240"/>
      <c r="O1242" s="4"/>
      <c r="P1242" s="246">
        <v>1</v>
      </c>
      <c r="Q1242" s="246"/>
      <c r="R1242" s="246" t="str">
        <f t="shared" si="247"/>
        <v>FFFFFFFF</v>
      </c>
      <c r="S1242" s="202">
        <v>100</v>
      </c>
      <c r="T1242" s="202">
        <v>100</v>
      </c>
      <c r="U1242" s="202">
        <v>100</v>
      </c>
      <c r="V1242" s="202">
        <v>100</v>
      </c>
      <c r="X1242" s="242"/>
      <c r="Z1242" s="239">
        <f t="shared" si="251"/>
        <v>1</v>
      </c>
      <c r="AA1242" s="253" t="s">
        <v>4179</v>
      </c>
      <c r="AB1242" s="265">
        <f t="shared" si="254"/>
        <v>0</v>
      </c>
      <c r="AC1242" s="254" t="s">
        <v>4194</v>
      </c>
      <c r="AD1242" s="254" t="s">
        <v>4181</v>
      </c>
      <c r="AE1242" s="254">
        <f t="shared" si="255"/>
        <v>0</v>
      </c>
      <c r="AF1242" s="254" t="s">
        <v>4182</v>
      </c>
      <c r="AG1242" s="254" t="s">
        <v>4183</v>
      </c>
      <c r="AH1242" s="74" t="str">
        <f t="shared" si="256"/>
        <v>名称：&lt;br&gt;住所：&lt;br&gt;施設分類：&lt;br&gt;TEL：&lt;br&gt;：&lt;br&gt;：&lt;br&gt;：&lt;br&gt;</v>
      </c>
      <c r="AI1242" s="255" t="s">
        <v>4184</v>
      </c>
      <c r="AJ1242" s="253" t="str">
        <f t="shared" si="248"/>
        <v>FFFFFFFF</v>
      </c>
      <c r="AK1242" s="253" t="s">
        <v>4185</v>
      </c>
      <c r="AL1242" s="265">
        <f t="shared" si="249"/>
        <v>1</v>
      </c>
      <c r="AM1242" s="253" t="s">
        <v>4186</v>
      </c>
      <c r="AN1242" s="253" t="s">
        <v>4187</v>
      </c>
      <c r="AO1242" s="254">
        <f t="shared" si="252"/>
        <v>0</v>
      </c>
      <c r="AP1242" s="253" t="s">
        <v>4188</v>
      </c>
      <c r="AQ1242" s="74">
        <f t="shared" si="257"/>
        <v>0</v>
      </c>
      <c r="AR1242" s="254" t="s">
        <v>4189</v>
      </c>
      <c r="AS1242" s="254" t="s">
        <v>4190</v>
      </c>
      <c r="AT1242" s="265">
        <f t="shared" si="258"/>
        <v>0</v>
      </c>
      <c r="AU1242" s="254" t="s">
        <v>4191</v>
      </c>
      <c r="AV1242" s="265">
        <f t="shared" si="259"/>
        <v>0</v>
      </c>
      <c r="AW1242" s="254" t="s">
        <v>4192</v>
      </c>
      <c r="AX1242" s="254" t="s">
        <v>4193</v>
      </c>
      <c r="AY1242" s="244" t="str">
        <f t="shared" si="253"/>
        <v/>
      </c>
    </row>
    <row r="1243" spans="1:51">
      <c r="A1243" s="198">
        <v>1238</v>
      </c>
      <c r="B1243" s="211"/>
      <c r="C1243" s="4" t="str">
        <f t="shared" si="250"/>
        <v>名称：&lt;br&gt;住所：&lt;br&gt;施設分類：&lt;br&gt;TEL：&lt;br&gt;：&lt;br&gt;：&lt;br&gt;：&lt;br&gt;</v>
      </c>
      <c r="D1243" s="211"/>
      <c r="E1243" s="245"/>
      <c r="F1243" s="202"/>
      <c r="G1243" s="211"/>
      <c r="H1243" s="202"/>
      <c r="I1243" s="245"/>
      <c r="J1243" s="245"/>
      <c r="K1243" s="240"/>
      <c r="L1243" s="240"/>
      <c r="M1243" s="240"/>
      <c r="N1243" s="240"/>
      <c r="O1243" s="4"/>
      <c r="P1243" s="246">
        <v>1</v>
      </c>
      <c r="Q1243" s="246"/>
      <c r="R1243" s="246" t="str">
        <f t="shared" si="247"/>
        <v>FFFFFFFF</v>
      </c>
      <c r="S1243" s="202">
        <v>100</v>
      </c>
      <c r="T1243" s="202">
        <v>100</v>
      </c>
      <c r="U1243" s="202">
        <v>100</v>
      </c>
      <c r="V1243" s="202">
        <v>100</v>
      </c>
      <c r="X1243" s="242"/>
      <c r="Z1243" s="239">
        <f t="shared" si="251"/>
        <v>1</v>
      </c>
      <c r="AA1243" s="253" t="s">
        <v>4179</v>
      </c>
      <c r="AB1243" s="265">
        <f t="shared" si="254"/>
        <v>0</v>
      </c>
      <c r="AC1243" s="254" t="s">
        <v>4194</v>
      </c>
      <c r="AD1243" s="254" t="s">
        <v>4181</v>
      </c>
      <c r="AE1243" s="254">
        <f t="shared" si="255"/>
        <v>0</v>
      </c>
      <c r="AF1243" s="254" t="s">
        <v>4182</v>
      </c>
      <c r="AG1243" s="254" t="s">
        <v>4183</v>
      </c>
      <c r="AH1243" s="74" t="str">
        <f t="shared" si="256"/>
        <v>名称：&lt;br&gt;住所：&lt;br&gt;施設分類：&lt;br&gt;TEL：&lt;br&gt;：&lt;br&gt;：&lt;br&gt;：&lt;br&gt;</v>
      </c>
      <c r="AI1243" s="255" t="s">
        <v>4184</v>
      </c>
      <c r="AJ1243" s="253" t="str">
        <f t="shared" si="248"/>
        <v>FFFFFFFF</v>
      </c>
      <c r="AK1243" s="253" t="s">
        <v>4185</v>
      </c>
      <c r="AL1243" s="265">
        <f t="shared" si="249"/>
        <v>1</v>
      </c>
      <c r="AM1243" s="253" t="s">
        <v>4186</v>
      </c>
      <c r="AN1243" s="253" t="s">
        <v>4187</v>
      </c>
      <c r="AO1243" s="254">
        <f t="shared" si="252"/>
        <v>0</v>
      </c>
      <c r="AP1243" s="253" t="s">
        <v>4188</v>
      </c>
      <c r="AQ1243" s="74">
        <f t="shared" si="257"/>
        <v>0</v>
      </c>
      <c r="AR1243" s="254" t="s">
        <v>4189</v>
      </c>
      <c r="AS1243" s="254" t="s">
        <v>4190</v>
      </c>
      <c r="AT1243" s="265">
        <f t="shared" si="258"/>
        <v>0</v>
      </c>
      <c r="AU1243" s="254" t="s">
        <v>4191</v>
      </c>
      <c r="AV1243" s="265">
        <f t="shared" si="259"/>
        <v>0</v>
      </c>
      <c r="AW1243" s="254" t="s">
        <v>4192</v>
      </c>
      <c r="AX1243" s="254" t="s">
        <v>4193</v>
      </c>
      <c r="AY1243" s="244" t="str">
        <f t="shared" si="253"/>
        <v/>
      </c>
    </row>
    <row r="1244" spans="1:51">
      <c r="A1244" s="198">
        <v>1239</v>
      </c>
      <c r="B1244" s="211"/>
      <c r="C1244" s="4" t="str">
        <f t="shared" si="250"/>
        <v>名称：&lt;br&gt;住所：&lt;br&gt;施設分類：&lt;br&gt;TEL：&lt;br&gt;：&lt;br&gt;：&lt;br&gt;：&lt;br&gt;</v>
      </c>
      <c r="D1244" s="211"/>
      <c r="E1244" s="245"/>
      <c r="F1244" s="202"/>
      <c r="G1244" s="202"/>
      <c r="H1244" s="202"/>
      <c r="I1244" s="245"/>
      <c r="J1244" s="245"/>
      <c r="K1244" s="240"/>
      <c r="L1244" s="240"/>
      <c r="M1244" s="240"/>
      <c r="N1244" s="240"/>
      <c r="O1244" s="4"/>
      <c r="P1244" s="246">
        <v>1</v>
      </c>
      <c r="Q1244" s="246"/>
      <c r="R1244" s="246" t="str">
        <f t="shared" si="247"/>
        <v>FFFFFFFF</v>
      </c>
      <c r="S1244" s="202">
        <v>100</v>
      </c>
      <c r="T1244" s="202">
        <v>100</v>
      </c>
      <c r="U1244" s="202">
        <v>100</v>
      </c>
      <c r="V1244" s="202">
        <v>100</v>
      </c>
      <c r="X1244" s="242"/>
      <c r="Z1244" s="239">
        <f t="shared" si="251"/>
        <v>1</v>
      </c>
      <c r="AA1244" s="253" t="s">
        <v>4179</v>
      </c>
      <c r="AB1244" s="265">
        <f t="shared" si="254"/>
        <v>0</v>
      </c>
      <c r="AC1244" s="254" t="s">
        <v>4194</v>
      </c>
      <c r="AD1244" s="254" t="s">
        <v>4181</v>
      </c>
      <c r="AE1244" s="254">
        <f t="shared" si="255"/>
        <v>0</v>
      </c>
      <c r="AF1244" s="254" t="s">
        <v>4182</v>
      </c>
      <c r="AG1244" s="254" t="s">
        <v>4183</v>
      </c>
      <c r="AH1244" s="74" t="str">
        <f t="shared" si="256"/>
        <v>名称：&lt;br&gt;住所：&lt;br&gt;施設分類：&lt;br&gt;TEL：&lt;br&gt;：&lt;br&gt;：&lt;br&gt;：&lt;br&gt;</v>
      </c>
      <c r="AI1244" s="255" t="s">
        <v>4184</v>
      </c>
      <c r="AJ1244" s="253" t="str">
        <f t="shared" si="248"/>
        <v>FFFFFFFF</v>
      </c>
      <c r="AK1244" s="253" t="s">
        <v>4185</v>
      </c>
      <c r="AL1244" s="265">
        <f t="shared" si="249"/>
        <v>1</v>
      </c>
      <c r="AM1244" s="253" t="s">
        <v>4186</v>
      </c>
      <c r="AN1244" s="253" t="s">
        <v>4187</v>
      </c>
      <c r="AO1244" s="254">
        <f t="shared" si="252"/>
        <v>0</v>
      </c>
      <c r="AP1244" s="253" t="s">
        <v>4188</v>
      </c>
      <c r="AQ1244" s="74">
        <f t="shared" si="257"/>
        <v>0</v>
      </c>
      <c r="AR1244" s="254" t="s">
        <v>4189</v>
      </c>
      <c r="AS1244" s="254" t="s">
        <v>4190</v>
      </c>
      <c r="AT1244" s="265">
        <f t="shared" si="258"/>
        <v>0</v>
      </c>
      <c r="AU1244" s="254" t="s">
        <v>4191</v>
      </c>
      <c r="AV1244" s="265">
        <f t="shared" si="259"/>
        <v>0</v>
      </c>
      <c r="AW1244" s="254" t="s">
        <v>4192</v>
      </c>
      <c r="AX1244" s="254" t="s">
        <v>4193</v>
      </c>
      <c r="AY1244" s="244" t="str">
        <f t="shared" si="253"/>
        <v/>
      </c>
    </row>
    <row r="1245" spans="1:51">
      <c r="A1245" s="198">
        <v>1240</v>
      </c>
      <c r="B1245" s="211"/>
      <c r="C1245" s="4" t="str">
        <f t="shared" si="250"/>
        <v>名称：&lt;br&gt;住所：&lt;br&gt;施設分類：&lt;br&gt;TEL：&lt;br&gt;：&lt;br&gt;：&lt;br&gt;：&lt;br&gt;</v>
      </c>
      <c r="D1245" s="211"/>
      <c r="E1245" s="202"/>
      <c r="F1245" s="202"/>
      <c r="G1245" s="202"/>
      <c r="H1245" s="202"/>
      <c r="I1245" s="202"/>
      <c r="J1245" s="202"/>
      <c r="K1245" s="240"/>
      <c r="L1245" s="240"/>
      <c r="M1245" s="240"/>
      <c r="N1245" s="240"/>
      <c r="O1245" s="4"/>
      <c r="P1245" s="246">
        <v>1</v>
      </c>
      <c r="Q1245" s="246"/>
      <c r="R1245" s="246" t="str">
        <f t="shared" si="247"/>
        <v>FFFFFFFF</v>
      </c>
      <c r="S1245" s="202">
        <v>100</v>
      </c>
      <c r="T1245" s="202">
        <v>100</v>
      </c>
      <c r="U1245" s="202">
        <v>100</v>
      </c>
      <c r="V1245" s="202">
        <v>100</v>
      </c>
      <c r="X1245" s="242"/>
      <c r="Z1245" s="239">
        <f t="shared" si="251"/>
        <v>1</v>
      </c>
      <c r="AA1245" s="253" t="s">
        <v>4179</v>
      </c>
      <c r="AB1245" s="265">
        <f t="shared" si="254"/>
        <v>0</v>
      </c>
      <c r="AC1245" s="254" t="s">
        <v>4194</v>
      </c>
      <c r="AD1245" s="254" t="s">
        <v>4181</v>
      </c>
      <c r="AE1245" s="254">
        <f t="shared" si="255"/>
        <v>0</v>
      </c>
      <c r="AF1245" s="254" t="s">
        <v>4182</v>
      </c>
      <c r="AG1245" s="254" t="s">
        <v>4183</v>
      </c>
      <c r="AH1245" s="74" t="str">
        <f t="shared" si="256"/>
        <v>名称：&lt;br&gt;住所：&lt;br&gt;施設分類：&lt;br&gt;TEL：&lt;br&gt;：&lt;br&gt;：&lt;br&gt;：&lt;br&gt;</v>
      </c>
      <c r="AI1245" s="255" t="s">
        <v>4184</v>
      </c>
      <c r="AJ1245" s="253" t="str">
        <f t="shared" si="248"/>
        <v>FFFFFFFF</v>
      </c>
      <c r="AK1245" s="253" t="s">
        <v>4185</v>
      </c>
      <c r="AL1245" s="265">
        <f t="shared" si="249"/>
        <v>1</v>
      </c>
      <c r="AM1245" s="253" t="s">
        <v>4186</v>
      </c>
      <c r="AN1245" s="253" t="s">
        <v>4187</v>
      </c>
      <c r="AO1245" s="254">
        <f t="shared" si="252"/>
        <v>0</v>
      </c>
      <c r="AP1245" s="253" t="s">
        <v>4188</v>
      </c>
      <c r="AQ1245" s="74">
        <f t="shared" si="257"/>
        <v>0</v>
      </c>
      <c r="AR1245" s="254" t="s">
        <v>4189</v>
      </c>
      <c r="AS1245" s="254" t="s">
        <v>4190</v>
      </c>
      <c r="AT1245" s="265">
        <f t="shared" si="258"/>
        <v>0</v>
      </c>
      <c r="AU1245" s="254" t="s">
        <v>4191</v>
      </c>
      <c r="AV1245" s="265">
        <f t="shared" si="259"/>
        <v>0</v>
      </c>
      <c r="AW1245" s="254" t="s">
        <v>4192</v>
      </c>
      <c r="AX1245" s="254" t="s">
        <v>4193</v>
      </c>
      <c r="AY1245" s="244" t="str">
        <f t="shared" si="253"/>
        <v/>
      </c>
    </row>
    <row r="1246" spans="1:51">
      <c r="A1246" s="198">
        <v>1241</v>
      </c>
      <c r="B1246" s="211"/>
      <c r="C1246" s="4" t="str">
        <f t="shared" si="250"/>
        <v>名称：&lt;br&gt;住所：&lt;br&gt;施設分類：&lt;br&gt;TEL：&lt;br&gt;：&lt;br&gt;：&lt;br&gt;：&lt;br&gt;</v>
      </c>
      <c r="D1246" s="211"/>
      <c r="E1246" s="202"/>
      <c r="F1246" s="202"/>
      <c r="G1246" s="202"/>
      <c r="H1246" s="202"/>
      <c r="I1246" s="202"/>
      <c r="J1246" s="202"/>
      <c r="K1246" s="240"/>
      <c r="L1246" s="240"/>
      <c r="M1246" s="240"/>
      <c r="N1246" s="240"/>
      <c r="O1246" s="4"/>
      <c r="P1246" s="246">
        <v>1</v>
      </c>
      <c r="Q1246" s="246"/>
      <c r="R1246" s="246" t="str">
        <f t="shared" si="247"/>
        <v>FFFFFFFF</v>
      </c>
      <c r="S1246" s="202">
        <v>100</v>
      </c>
      <c r="T1246" s="202">
        <v>100</v>
      </c>
      <c r="U1246" s="202">
        <v>100</v>
      </c>
      <c r="V1246" s="202">
        <v>100</v>
      </c>
      <c r="X1246" s="242"/>
      <c r="Z1246" s="239">
        <f t="shared" si="251"/>
        <v>1</v>
      </c>
      <c r="AA1246" s="253" t="s">
        <v>4179</v>
      </c>
      <c r="AB1246" s="265">
        <f t="shared" si="254"/>
        <v>0</v>
      </c>
      <c r="AC1246" s="254" t="s">
        <v>4194</v>
      </c>
      <c r="AD1246" s="254" t="s">
        <v>4181</v>
      </c>
      <c r="AE1246" s="254">
        <f t="shared" si="255"/>
        <v>0</v>
      </c>
      <c r="AF1246" s="254" t="s">
        <v>4182</v>
      </c>
      <c r="AG1246" s="254" t="s">
        <v>4183</v>
      </c>
      <c r="AH1246" s="74" t="str">
        <f t="shared" si="256"/>
        <v>名称：&lt;br&gt;住所：&lt;br&gt;施設分類：&lt;br&gt;TEL：&lt;br&gt;：&lt;br&gt;：&lt;br&gt;：&lt;br&gt;</v>
      </c>
      <c r="AI1246" s="255" t="s">
        <v>4184</v>
      </c>
      <c r="AJ1246" s="253" t="str">
        <f t="shared" si="248"/>
        <v>FFFFFFFF</v>
      </c>
      <c r="AK1246" s="253" t="s">
        <v>4185</v>
      </c>
      <c r="AL1246" s="265">
        <f t="shared" si="249"/>
        <v>1</v>
      </c>
      <c r="AM1246" s="253" t="s">
        <v>4186</v>
      </c>
      <c r="AN1246" s="253" t="s">
        <v>4187</v>
      </c>
      <c r="AO1246" s="254">
        <f t="shared" si="252"/>
        <v>0</v>
      </c>
      <c r="AP1246" s="253" t="s">
        <v>4188</v>
      </c>
      <c r="AQ1246" s="74">
        <f t="shared" si="257"/>
        <v>0</v>
      </c>
      <c r="AR1246" s="254" t="s">
        <v>4189</v>
      </c>
      <c r="AS1246" s="254" t="s">
        <v>4190</v>
      </c>
      <c r="AT1246" s="265">
        <f t="shared" si="258"/>
        <v>0</v>
      </c>
      <c r="AU1246" s="254" t="s">
        <v>4191</v>
      </c>
      <c r="AV1246" s="265">
        <f t="shared" si="259"/>
        <v>0</v>
      </c>
      <c r="AW1246" s="254" t="s">
        <v>4192</v>
      </c>
      <c r="AX1246" s="254" t="s">
        <v>4193</v>
      </c>
      <c r="AY1246" s="244" t="str">
        <f t="shared" si="253"/>
        <v/>
      </c>
    </row>
    <row r="1247" spans="1:51">
      <c r="A1247" s="198">
        <v>1242</v>
      </c>
      <c r="B1247" s="211"/>
      <c r="C1247" s="4" t="str">
        <f t="shared" si="250"/>
        <v>名称：&lt;br&gt;住所：&lt;br&gt;施設分類：&lt;br&gt;TEL：&lt;br&gt;：&lt;br&gt;：&lt;br&gt;：&lt;br&gt;</v>
      </c>
      <c r="D1247" s="211"/>
      <c r="E1247" s="245"/>
      <c r="F1247" s="202"/>
      <c r="G1247" s="202"/>
      <c r="H1247" s="202"/>
      <c r="I1247" s="245"/>
      <c r="J1247" s="245"/>
      <c r="K1247" s="240"/>
      <c r="L1247" s="240"/>
      <c r="M1247" s="240"/>
      <c r="N1247" s="240"/>
      <c r="O1247" s="4"/>
      <c r="P1247" s="246">
        <v>1</v>
      </c>
      <c r="Q1247" s="246"/>
      <c r="R1247" s="246" t="str">
        <f t="shared" si="247"/>
        <v>FFFFFFFF</v>
      </c>
      <c r="S1247" s="202">
        <v>100</v>
      </c>
      <c r="T1247" s="202">
        <v>100</v>
      </c>
      <c r="U1247" s="202">
        <v>100</v>
      </c>
      <c r="V1247" s="202">
        <v>100</v>
      </c>
      <c r="X1247" s="242"/>
      <c r="Z1247" s="239">
        <f t="shared" si="251"/>
        <v>1</v>
      </c>
      <c r="AA1247" s="253" t="s">
        <v>4179</v>
      </c>
      <c r="AB1247" s="265">
        <f t="shared" si="254"/>
        <v>0</v>
      </c>
      <c r="AC1247" s="254" t="s">
        <v>4194</v>
      </c>
      <c r="AD1247" s="254" t="s">
        <v>4181</v>
      </c>
      <c r="AE1247" s="254">
        <f t="shared" si="255"/>
        <v>0</v>
      </c>
      <c r="AF1247" s="254" t="s">
        <v>4182</v>
      </c>
      <c r="AG1247" s="254" t="s">
        <v>4183</v>
      </c>
      <c r="AH1247" s="74" t="str">
        <f t="shared" si="256"/>
        <v>名称：&lt;br&gt;住所：&lt;br&gt;施設分類：&lt;br&gt;TEL：&lt;br&gt;：&lt;br&gt;：&lt;br&gt;：&lt;br&gt;</v>
      </c>
      <c r="AI1247" s="255" t="s">
        <v>4184</v>
      </c>
      <c r="AJ1247" s="253" t="str">
        <f t="shared" si="248"/>
        <v>FFFFFFFF</v>
      </c>
      <c r="AK1247" s="253" t="s">
        <v>4185</v>
      </c>
      <c r="AL1247" s="265">
        <f t="shared" si="249"/>
        <v>1</v>
      </c>
      <c r="AM1247" s="253" t="s">
        <v>4186</v>
      </c>
      <c r="AN1247" s="253" t="s">
        <v>4187</v>
      </c>
      <c r="AO1247" s="254">
        <f t="shared" si="252"/>
        <v>0</v>
      </c>
      <c r="AP1247" s="253" t="s">
        <v>4188</v>
      </c>
      <c r="AQ1247" s="74">
        <f t="shared" si="257"/>
        <v>0</v>
      </c>
      <c r="AR1247" s="254" t="s">
        <v>4189</v>
      </c>
      <c r="AS1247" s="254" t="s">
        <v>4190</v>
      </c>
      <c r="AT1247" s="265">
        <f t="shared" si="258"/>
        <v>0</v>
      </c>
      <c r="AU1247" s="254" t="s">
        <v>4191</v>
      </c>
      <c r="AV1247" s="265">
        <f t="shared" si="259"/>
        <v>0</v>
      </c>
      <c r="AW1247" s="254" t="s">
        <v>4192</v>
      </c>
      <c r="AX1247" s="254" t="s">
        <v>4193</v>
      </c>
      <c r="AY1247" s="244" t="str">
        <f t="shared" si="253"/>
        <v/>
      </c>
    </row>
    <row r="1248" spans="1:51">
      <c r="A1248" s="198">
        <v>1243</v>
      </c>
      <c r="B1248" s="211"/>
      <c r="C1248" s="4" t="str">
        <f t="shared" si="250"/>
        <v>名称：&lt;br&gt;住所：&lt;br&gt;施設分類：&lt;br&gt;TEL：&lt;br&gt;：&lt;br&gt;：&lt;br&gt;：&lt;br&gt;</v>
      </c>
      <c r="D1248" s="211"/>
      <c r="E1248" s="245"/>
      <c r="F1248" s="202"/>
      <c r="G1248" s="202"/>
      <c r="H1248" s="202"/>
      <c r="I1248" s="245"/>
      <c r="J1248" s="245"/>
      <c r="K1248" s="240"/>
      <c r="L1248" s="240"/>
      <c r="M1248" s="240"/>
      <c r="N1248" s="240"/>
      <c r="O1248" s="4"/>
      <c r="P1248" s="246">
        <v>1</v>
      </c>
      <c r="Q1248" s="246"/>
      <c r="R1248" s="246" t="str">
        <f t="shared" si="247"/>
        <v>FFFFFFFF</v>
      </c>
      <c r="S1248" s="202">
        <v>100</v>
      </c>
      <c r="T1248" s="202">
        <v>100</v>
      </c>
      <c r="U1248" s="202">
        <v>100</v>
      </c>
      <c r="V1248" s="202">
        <v>100</v>
      </c>
      <c r="X1248" s="242"/>
      <c r="Z1248" s="239">
        <f t="shared" si="251"/>
        <v>1</v>
      </c>
      <c r="AA1248" s="253" t="s">
        <v>4179</v>
      </c>
      <c r="AB1248" s="265">
        <f t="shared" si="254"/>
        <v>0</v>
      </c>
      <c r="AC1248" s="254" t="s">
        <v>4194</v>
      </c>
      <c r="AD1248" s="254" t="s">
        <v>4181</v>
      </c>
      <c r="AE1248" s="254">
        <f t="shared" si="255"/>
        <v>0</v>
      </c>
      <c r="AF1248" s="254" t="s">
        <v>4182</v>
      </c>
      <c r="AG1248" s="254" t="s">
        <v>4183</v>
      </c>
      <c r="AH1248" s="74" t="str">
        <f t="shared" si="256"/>
        <v>名称：&lt;br&gt;住所：&lt;br&gt;施設分類：&lt;br&gt;TEL：&lt;br&gt;：&lt;br&gt;：&lt;br&gt;：&lt;br&gt;</v>
      </c>
      <c r="AI1248" s="255" t="s">
        <v>4184</v>
      </c>
      <c r="AJ1248" s="253" t="str">
        <f t="shared" si="248"/>
        <v>FFFFFFFF</v>
      </c>
      <c r="AK1248" s="253" t="s">
        <v>4185</v>
      </c>
      <c r="AL1248" s="265">
        <f t="shared" si="249"/>
        <v>1</v>
      </c>
      <c r="AM1248" s="253" t="s">
        <v>4186</v>
      </c>
      <c r="AN1248" s="253" t="s">
        <v>4187</v>
      </c>
      <c r="AO1248" s="254">
        <f t="shared" si="252"/>
        <v>0</v>
      </c>
      <c r="AP1248" s="253" t="s">
        <v>4188</v>
      </c>
      <c r="AQ1248" s="74">
        <f t="shared" si="257"/>
        <v>0</v>
      </c>
      <c r="AR1248" s="254" t="s">
        <v>4189</v>
      </c>
      <c r="AS1248" s="254" t="s">
        <v>4190</v>
      </c>
      <c r="AT1248" s="265">
        <f t="shared" si="258"/>
        <v>0</v>
      </c>
      <c r="AU1248" s="254" t="s">
        <v>4191</v>
      </c>
      <c r="AV1248" s="265">
        <f t="shared" si="259"/>
        <v>0</v>
      </c>
      <c r="AW1248" s="254" t="s">
        <v>4192</v>
      </c>
      <c r="AX1248" s="254" t="s">
        <v>4193</v>
      </c>
      <c r="AY1248" s="244" t="str">
        <f t="shared" si="253"/>
        <v/>
      </c>
    </row>
    <row r="1249" spans="1:51">
      <c r="A1249" s="198">
        <v>1244</v>
      </c>
      <c r="B1249" s="211"/>
      <c r="C1249" s="4" t="str">
        <f t="shared" si="250"/>
        <v>名称：&lt;br&gt;住所：&lt;br&gt;施設分類：&lt;br&gt;TEL：&lt;br&gt;：&lt;br&gt;：&lt;br&gt;：&lt;br&gt;</v>
      </c>
      <c r="D1249" s="211"/>
      <c r="E1249" s="245"/>
      <c r="F1249" s="202"/>
      <c r="G1249" s="202"/>
      <c r="H1249" s="202"/>
      <c r="I1249" s="245"/>
      <c r="J1249" s="245"/>
      <c r="K1249" s="240"/>
      <c r="L1249" s="240"/>
      <c r="M1249" s="240"/>
      <c r="N1249" s="240"/>
      <c r="O1249" s="4"/>
      <c r="P1249" s="246">
        <v>1</v>
      </c>
      <c r="Q1249" s="246"/>
      <c r="R1249" s="246" t="str">
        <f t="shared" si="247"/>
        <v>FFFFFFFF</v>
      </c>
      <c r="S1249" s="202">
        <v>100</v>
      </c>
      <c r="T1249" s="202">
        <v>100</v>
      </c>
      <c r="U1249" s="202">
        <v>100</v>
      </c>
      <c r="V1249" s="202">
        <v>100</v>
      </c>
      <c r="X1249" s="242"/>
      <c r="Z1249" s="239">
        <f t="shared" si="251"/>
        <v>1</v>
      </c>
      <c r="AA1249" s="253" t="s">
        <v>4179</v>
      </c>
      <c r="AB1249" s="265">
        <f t="shared" si="254"/>
        <v>0</v>
      </c>
      <c r="AC1249" s="254" t="s">
        <v>4194</v>
      </c>
      <c r="AD1249" s="254" t="s">
        <v>4181</v>
      </c>
      <c r="AE1249" s="254">
        <f t="shared" si="255"/>
        <v>0</v>
      </c>
      <c r="AF1249" s="254" t="s">
        <v>4182</v>
      </c>
      <c r="AG1249" s="254" t="s">
        <v>4183</v>
      </c>
      <c r="AH1249" s="74" t="str">
        <f t="shared" si="256"/>
        <v>名称：&lt;br&gt;住所：&lt;br&gt;施設分類：&lt;br&gt;TEL：&lt;br&gt;：&lt;br&gt;：&lt;br&gt;：&lt;br&gt;</v>
      </c>
      <c r="AI1249" s="255" t="s">
        <v>4184</v>
      </c>
      <c r="AJ1249" s="253" t="str">
        <f t="shared" si="248"/>
        <v>FFFFFFFF</v>
      </c>
      <c r="AK1249" s="253" t="s">
        <v>4185</v>
      </c>
      <c r="AL1249" s="265">
        <f t="shared" si="249"/>
        <v>1</v>
      </c>
      <c r="AM1249" s="253" t="s">
        <v>4186</v>
      </c>
      <c r="AN1249" s="253" t="s">
        <v>4187</v>
      </c>
      <c r="AO1249" s="254">
        <f t="shared" si="252"/>
        <v>0</v>
      </c>
      <c r="AP1249" s="253" t="s">
        <v>4188</v>
      </c>
      <c r="AQ1249" s="74">
        <f t="shared" si="257"/>
        <v>0</v>
      </c>
      <c r="AR1249" s="254" t="s">
        <v>4189</v>
      </c>
      <c r="AS1249" s="254" t="s">
        <v>4190</v>
      </c>
      <c r="AT1249" s="265">
        <f t="shared" si="258"/>
        <v>0</v>
      </c>
      <c r="AU1249" s="254" t="s">
        <v>4191</v>
      </c>
      <c r="AV1249" s="265">
        <f t="shared" si="259"/>
        <v>0</v>
      </c>
      <c r="AW1249" s="254" t="s">
        <v>4192</v>
      </c>
      <c r="AX1249" s="254" t="s">
        <v>4193</v>
      </c>
      <c r="AY1249" s="244" t="str">
        <f t="shared" si="253"/>
        <v/>
      </c>
    </row>
    <row r="1250" spans="1:51">
      <c r="A1250" s="198">
        <v>1245</v>
      </c>
      <c r="B1250" s="211"/>
      <c r="C1250" s="4" t="str">
        <f t="shared" si="250"/>
        <v>名称：&lt;br&gt;住所：&lt;br&gt;施設分類：&lt;br&gt;TEL：&lt;br&gt;：&lt;br&gt;：&lt;br&gt;：&lt;br&gt;</v>
      </c>
      <c r="D1250" s="211"/>
      <c r="E1250" s="202"/>
      <c r="F1250" s="202"/>
      <c r="G1250" s="202"/>
      <c r="H1250" s="202"/>
      <c r="I1250" s="202"/>
      <c r="J1250" s="202"/>
      <c r="K1250" s="240"/>
      <c r="L1250" s="240"/>
      <c r="M1250" s="240"/>
      <c r="N1250" s="240"/>
      <c r="O1250" s="4"/>
      <c r="P1250" s="246">
        <v>1</v>
      </c>
      <c r="Q1250" s="246"/>
      <c r="R1250" s="246" t="str">
        <f t="shared" si="247"/>
        <v>FFFFFFFF</v>
      </c>
      <c r="S1250" s="202">
        <v>100</v>
      </c>
      <c r="T1250" s="202">
        <v>100</v>
      </c>
      <c r="U1250" s="202">
        <v>100</v>
      </c>
      <c r="V1250" s="202">
        <v>100</v>
      </c>
      <c r="X1250" s="242"/>
      <c r="Z1250" s="239">
        <f t="shared" si="251"/>
        <v>1</v>
      </c>
      <c r="AA1250" s="253" t="s">
        <v>4179</v>
      </c>
      <c r="AB1250" s="265">
        <f t="shared" si="254"/>
        <v>0</v>
      </c>
      <c r="AC1250" s="254" t="s">
        <v>4194</v>
      </c>
      <c r="AD1250" s="254" t="s">
        <v>4181</v>
      </c>
      <c r="AE1250" s="254">
        <f t="shared" si="255"/>
        <v>0</v>
      </c>
      <c r="AF1250" s="254" t="s">
        <v>4182</v>
      </c>
      <c r="AG1250" s="254" t="s">
        <v>4183</v>
      </c>
      <c r="AH1250" s="74" t="str">
        <f t="shared" si="256"/>
        <v>名称：&lt;br&gt;住所：&lt;br&gt;施設分類：&lt;br&gt;TEL：&lt;br&gt;：&lt;br&gt;：&lt;br&gt;：&lt;br&gt;</v>
      </c>
      <c r="AI1250" s="255" t="s">
        <v>4184</v>
      </c>
      <c r="AJ1250" s="253" t="str">
        <f t="shared" si="248"/>
        <v>FFFFFFFF</v>
      </c>
      <c r="AK1250" s="253" t="s">
        <v>4185</v>
      </c>
      <c r="AL1250" s="265">
        <f t="shared" si="249"/>
        <v>1</v>
      </c>
      <c r="AM1250" s="253" t="s">
        <v>4186</v>
      </c>
      <c r="AN1250" s="253" t="s">
        <v>4187</v>
      </c>
      <c r="AO1250" s="254">
        <f t="shared" si="252"/>
        <v>0</v>
      </c>
      <c r="AP1250" s="253" t="s">
        <v>4188</v>
      </c>
      <c r="AQ1250" s="74">
        <f t="shared" si="257"/>
        <v>0</v>
      </c>
      <c r="AR1250" s="254" t="s">
        <v>4189</v>
      </c>
      <c r="AS1250" s="254" t="s">
        <v>4190</v>
      </c>
      <c r="AT1250" s="265">
        <f t="shared" si="258"/>
        <v>0</v>
      </c>
      <c r="AU1250" s="254" t="s">
        <v>4191</v>
      </c>
      <c r="AV1250" s="265">
        <f t="shared" si="259"/>
        <v>0</v>
      </c>
      <c r="AW1250" s="254" t="s">
        <v>4192</v>
      </c>
      <c r="AX1250" s="254" t="s">
        <v>4193</v>
      </c>
      <c r="AY1250" s="244" t="str">
        <f t="shared" si="253"/>
        <v/>
      </c>
    </row>
    <row r="1251" spans="1:51">
      <c r="A1251" s="198">
        <v>1246</v>
      </c>
      <c r="B1251" s="211"/>
      <c r="C1251" s="4" t="str">
        <f t="shared" si="250"/>
        <v>名称：&lt;br&gt;住所：&lt;br&gt;施設分類：&lt;br&gt;TEL：&lt;br&gt;：&lt;br&gt;：&lt;br&gt;：&lt;br&gt;</v>
      </c>
      <c r="D1251" s="211"/>
      <c r="E1251" s="202"/>
      <c r="F1251" s="202"/>
      <c r="G1251" s="202"/>
      <c r="H1251" s="202"/>
      <c r="I1251" s="202"/>
      <c r="J1251" s="202"/>
      <c r="K1251" s="240"/>
      <c r="L1251" s="240"/>
      <c r="M1251" s="240"/>
      <c r="N1251" s="240"/>
      <c r="O1251" s="4"/>
      <c r="P1251" s="246">
        <v>1</v>
      </c>
      <c r="Q1251" s="246"/>
      <c r="R1251" s="246" t="str">
        <f t="shared" si="247"/>
        <v>FFFFFFFF</v>
      </c>
      <c r="S1251" s="202">
        <v>100</v>
      </c>
      <c r="T1251" s="202">
        <v>100</v>
      </c>
      <c r="U1251" s="202">
        <v>100</v>
      </c>
      <c r="V1251" s="202">
        <v>100</v>
      </c>
      <c r="X1251" s="242"/>
      <c r="Z1251" s="239">
        <f t="shared" si="251"/>
        <v>1</v>
      </c>
      <c r="AA1251" s="253" t="s">
        <v>4179</v>
      </c>
      <c r="AB1251" s="265">
        <f t="shared" si="254"/>
        <v>0</v>
      </c>
      <c r="AC1251" s="254" t="s">
        <v>4194</v>
      </c>
      <c r="AD1251" s="254" t="s">
        <v>4181</v>
      </c>
      <c r="AE1251" s="254">
        <f t="shared" si="255"/>
        <v>0</v>
      </c>
      <c r="AF1251" s="254" t="s">
        <v>4182</v>
      </c>
      <c r="AG1251" s="254" t="s">
        <v>4183</v>
      </c>
      <c r="AH1251" s="74" t="str">
        <f t="shared" si="256"/>
        <v>名称：&lt;br&gt;住所：&lt;br&gt;施設分類：&lt;br&gt;TEL：&lt;br&gt;：&lt;br&gt;：&lt;br&gt;：&lt;br&gt;</v>
      </c>
      <c r="AI1251" s="255" t="s">
        <v>4184</v>
      </c>
      <c r="AJ1251" s="253" t="str">
        <f t="shared" si="248"/>
        <v>FFFFFFFF</v>
      </c>
      <c r="AK1251" s="253" t="s">
        <v>4185</v>
      </c>
      <c r="AL1251" s="265">
        <f t="shared" si="249"/>
        <v>1</v>
      </c>
      <c r="AM1251" s="253" t="s">
        <v>4186</v>
      </c>
      <c r="AN1251" s="253" t="s">
        <v>4187</v>
      </c>
      <c r="AO1251" s="254">
        <f t="shared" si="252"/>
        <v>0</v>
      </c>
      <c r="AP1251" s="253" t="s">
        <v>4188</v>
      </c>
      <c r="AQ1251" s="74">
        <f t="shared" si="257"/>
        <v>0</v>
      </c>
      <c r="AR1251" s="254" t="s">
        <v>4189</v>
      </c>
      <c r="AS1251" s="254" t="s">
        <v>4190</v>
      </c>
      <c r="AT1251" s="265">
        <f t="shared" si="258"/>
        <v>0</v>
      </c>
      <c r="AU1251" s="254" t="s">
        <v>4191</v>
      </c>
      <c r="AV1251" s="265">
        <f t="shared" si="259"/>
        <v>0</v>
      </c>
      <c r="AW1251" s="254" t="s">
        <v>4192</v>
      </c>
      <c r="AX1251" s="254" t="s">
        <v>4193</v>
      </c>
      <c r="AY1251" s="244" t="str">
        <f t="shared" si="253"/>
        <v/>
      </c>
    </row>
    <row r="1252" spans="1:51">
      <c r="A1252" s="198">
        <v>1247</v>
      </c>
      <c r="B1252" s="211"/>
      <c r="C1252" s="4" t="str">
        <f t="shared" si="250"/>
        <v>名称：&lt;br&gt;住所：&lt;br&gt;施設分類：&lt;br&gt;TEL：&lt;br&gt;：&lt;br&gt;：&lt;br&gt;：&lt;br&gt;</v>
      </c>
      <c r="D1252" s="211"/>
      <c r="E1252" s="245"/>
      <c r="F1252" s="202"/>
      <c r="G1252" s="202"/>
      <c r="H1252" s="202"/>
      <c r="I1252" s="245"/>
      <c r="J1252" s="245"/>
      <c r="K1252" s="240"/>
      <c r="L1252" s="240"/>
      <c r="M1252" s="240"/>
      <c r="N1252" s="240"/>
      <c r="O1252" s="4"/>
      <c r="P1252" s="246">
        <v>1</v>
      </c>
      <c r="Q1252" s="246"/>
      <c r="R1252" s="246" t="str">
        <f t="shared" si="247"/>
        <v>FFFFFFFF</v>
      </c>
      <c r="S1252" s="202">
        <v>100</v>
      </c>
      <c r="T1252" s="202">
        <v>100</v>
      </c>
      <c r="U1252" s="202">
        <v>100</v>
      </c>
      <c r="V1252" s="202">
        <v>100</v>
      </c>
      <c r="X1252" s="242"/>
      <c r="Z1252" s="239">
        <f t="shared" si="251"/>
        <v>1</v>
      </c>
      <c r="AA1252" s="253" t="s">
        <v>4179</v>
      </c>
      <c r="AB1252" s="265">
        <f t="shared" si="254"/>
        <v>0</v>
      </c>
      <c r="AC1252" s="254" t="s">
        <v>4194</v>
      </c>
      <c r="AD1252" s="254" t="s">
        <v>4181</v>
      </c>
      <c r="AE1252" s="254">
        <f t="shared" si="255"/>
        <v>0</v>
      </c>
      <c r="AF1252" s="254" t="s">
        <v>4182</v>
      </c>
      <c r="AG1252" s="254" t="s">
        <v>4183</v>
      </c>
      <c r="AH1252" s="74" t="str">
        <f t="shared" si="256"/>
        <v>名称：&lt;br&gt;住所：&lt;br&gt;施設分類：&lt;br&gt;TEL：&lt;br&gt;：&lt;br&gt;：&lt;br&gt;：&lt;br&gt;</v>
      </c>
      <c r="AI1252" s="255" t="s">
        <v>4184</v>
      </c>
      <c r="AJ1252" s="253" t="str">
        <f t="shared" si="248"/>
        <v>FFFFFFFF</v>
      </c>
      <c r="AK1252" s="253" t="s">
        <v>4185</v>
      </c>
      <c r="AL1252" s="265">
        <f t="shared" si="249"/>
        <v>1</v>
      </c>
      <c r="AM1252" s="253" t="s">
        <v>4186</v>
      </c>
      <c r="AN1252" s="253" t="s">
        <v>4187</v>
      </c>
      <c r="AO1252" s="254">
        <f t="shared" si="252"/>
        <v>0</v>
      </c>
      <c r="AP1252" s="253" t="s">
        <v>4188</v>
      </c>
      <c r="AQ1252" s="74">
        <f t="shared" si="257"/>
        <v>0</v>
      </c>
      <c r="AR1252" s="254" t="s">
        <v>4189</v>
      </c>
      <c r="AS1252" s="254" t="s">
        <v>4190</v>
      </c>
      <c r="AT1252" s="265">
        <f t="shared" si="258"/>
        <v>0</v>
      </c>
      <c r="AU1252" s="254" t="s">
        <v>4191</v>
      </c>
      <c r="AV1252" s="265">
        <f t="shared" si="259"/>
        <v>0</v>
      </c>
      <c r="AW1252" s="254" t="s">
        <v>4192</v>
      </c>
      <c r="AX1252" s="254" t="s">
        <v>4193</v>
      </c>
      <c r="AY1252" s="244" t="str">
        <f t="shared" si="253"/>
        <v/>
      </c>
    </row>
    <row r="1253" spans="1:51">
      <c r="A1253" s="198">
        <v>1248</v>
      </c>
      <c r="B1253" s="211"/>
      <c r="C1253" s="4" t="str">
        <f t="shared" si="250"/>
        <v>名称：&lt;br&gt;住所：&lt;br&gt;施設分類：&lt;br&gt;TEL：&lt;br&gt;：&lt;br&gt;：&lt;br&gt;：&lt;br&gt;</v>
      </c>
      <c r="D1253" s="211"/>
      <c r="E1253" s="245"/>
      <c r="F1253" s="202"/>
      <c r="G1253" s="202"/>
      <c r="H1253" s="202"/>
      <c r="I1253" s="245"/>
      <c r="J1253" s="245"/>
      <c r="K1253" s="240"/>
      <c r="L1253" s="240"/>
      <c r="M1253" s="240"/>
      <c r="N1253" s="240"/>
      <c r="O1253" s="4"/>
      <c r="P1253" s="246">
        <v>1</v>
      </c>
      <c r="Q1253" s="246"/>
      <c r="R1253" s="246" t="str">
        <f t="shared" si="247"/>
        <v>FFFFFFFF</v>
      </c>
      <c r="S1253" s="202">
        <v>100</v>
      </c>
      <c r="T1253" s="202">
        <v>100</v>
      </c>
      <c r="U1253" s="202">
        <v>100</v>
      </c>
      <c r="V1253" s="202">
        <v>100</v>
      </c>
      <c r="X1253" s="242"/>
      <c r="Z1253" s="239">
        <f t="shared" si="251"/>
        <v>1</v>
      </c>
      <c r="AA1253" s="253" t="s">
        <v>4179</v>
      </c>
      <c r="AB1253" s="265">
        <f t="shared" si="254"/>
        <v>0</v>
      </c>
      <c r="AC1253" s="254" t="s">
        <v>4194</v>
      </c>
      <c r="AD1253" s="254" t="s">
        <v>4181</v>
      </c>
      <c r="AE1253" s="254">
        <f t="shared" si="255"/>
        <v>0</v>
      </c>
      <c r="AF1253" s="254" t="s">
        <v>4182</v>
      </c>
      <c r="AG1253" s="254" t="s">
        <v>4183</v>
      </c>
      <c r="AH1253" s="74" t="str">
        <f t="shared" si="256"/>
        <v>名称：&lt;br&gt;住所：&lt;br&gt;施設分類：&lt;br&gt;TEL：&lt;br&gt;：&lt;br&gt;：&lt;br&gt;：&lt;br&gt;</v>
      </c>
      <c r="AI1253" s="255" t="s">
        <v>4184</v>
      </c>
      <c r="AJ1253" s="253" t="str">
        <f t="shared" si="248"/>
        <v>FFFFFFFF</v>
      </c>
      <c r="AK1253" s="253" t="s">
        <v>4185</v>
      </c>
      <c r="AL1253" s="265">
        <f t="shared" si="249"/>
        <v>1</v>
      </c>
      <c r="AM1253" s="253" t="s">
        <v>4186</v>
      </c>
      <c r="AN1253" s="253" t="s">
        <v>4187</v>
      </c>
      <c r="AO1253" s="254">
        <f t="shared" si="252"/>
        <v>0</v>
      </c>
      <c r="AP1253" s="253" t="s">
        <v>4188</v>
      </c>
      <c r="AQ1253" s="74">
        <f t="shared" si="257"/>
        <v>0</v>
      </c>
      <c r="AR1253" s="254" t="s">
        <v>4189</v>
      </c>
      <c r="AS1253" s="254" t="s">
        <v>4190</v>
      </c>
      <c r="AT1253" s="265">
        <f t="shared" si="258"/>
        <v>0</v>
      </c>
      <c r="AU1253" s="254" t="s">
        <v>4191</v>
      </c>
      <c r="AV1253" s="265">
        <f t="shared" si="259"/>
        <v>0</v>
      </c>
      <c r="AW1253" s="254" t="s">
        <v>4192</v>
      </c>
      <c r="AX1253" s="254" t="s">
        <v>4193</v>
      </c>
      <c r="AY1253" s="244" t="str">
        <f t="shared" si="253"/>
        <v/>
      </c>
    </row>
    <row r="1254" spans="1:51">
      <c r="A1254" s="198">
        <v>1249</v>
      </c>
      <c r="B1254" s="211"/>
      <c r="C1254" s="4" t="str">
        <f t="shared" si="250"/>
        <v>名称：&lt;br&gt;住所：&lt;br&gt;施設分類：&lt;br&gt;TEL：&lt;br&gt;：&lt;br&gt;：&lt;br&gt;：&lt;br&gt;</v>
      </c>
      <c r="D1254" s="211"/>
      <c r="E1254" s="245"/>
      <c r="F1254" s="202"/>
      <c r="G1254" s="202"/>
      <c r="H1254" s="202"/>
      <c r="I1254" s="245"/>
      <c r="J1254" s="245"/>
      <c r="K1254" s="240"/>
      <c r="L1254" s="240"/>
      <c r="M1254" s="240"/>
      <c r="N1254" s="240"/>
      <c r="O1254" s="4"/>
      <c r="P1254" s="246">
        <v>1</v>
      </c>
      <c r="Q1254" s="246"/>
      <c r="R1254" s="246" t="str">
        <f t="shared" si="247"/>
        <v>FFFFFFFF</v>
      </c>
      <c r="S1254" s="202">
        <v>100</v>
      </c>
      <c r="T1254" s="202">
        <v>100</v>
      </c>
      <c r="U1254" s="202">
        <v>100</v>
      </c>
      <c r="V1254" s="202">
        <v>100</v>
      </c>
      <c r="X1254" s="242"/>
      <c r="Z1254" s="239">
        <f t="shared" si="251"/>
        <v>1</v>
      </c>
      <c r="AA1254" s="253" t="s">
        <v>4179</v>
      </c>
      <c r="AB1254" s="265">
        <f t="shared" si="254"/>
        <v>0</v>
      </c>
      <c r="AC1254" s="254" t="s">
        <v>4194</v>
      </c>
      <c r="AD1254" s="254" t="s">
        <v>4181</v>
      </c>
      <c r="AE1254" s="254">
        <f t="shared" si="255"/>
        <v>0</v>
      </c>
      <c r="AF1254" s="254" t="s">
        <v>4182</v>
      </c>
      <c r="AG1254" s="254" t="s">
        <v>4183</v>
      </c>
      <c r="AH1254" s="74" t="str">
        <f t="shared" si="256"/>
        <v>名称：&lt;br&gt;住所：&lt;br&gt;施設分類：&lt;br&gt;TEL：&lt;br&gt;：&lt;br&gt;：&lt;br&gt;：&lt;br&gt;</v>
      </c>
      <c r="AI1254" s="255" t="s">
        <v>4184</v>
      </c>
      <c r="AJ1254" s="253" t="str">
        <f t="shared" si="248"/>
        <v>FFFFFFFF</v>
      </c>
      <c r="AK1254" s="253" t="s">
        <v>4185</v>
      </c>
      <c r="AL1254" s="265">
        <f t="shared" si="249"/>
        <v>1</v>
      </c>
      <c r="AM1254" s="253" t="s">
        <v>4186</v>
      </c>
      <c r="AN1254" s="253" t="s">
        <v>4187</v>
      </c>
      <c r="AO1254" s="254">
        <f t="shared" si="252"/>
        <v>0</v>
      </c>
      <c r="AP1254" s="253" t="s">
        <v>4188</v>
      </c>
      <c r="AQ1254" s="74">
        <f t="shared" si="257"/>
        <v>0</v>
      </c>
      <c r="AR1254" s="254" t="s">
        <v>4189</v>
      </c>
      <c r="AS1254" s="254" t="s">
        <v>4190</v>
      </c>
      <c r="AT1254" s="265">
        <f t="shared" si="258"/>
        <v>0</v>
      </c>
      <c r="AU1254" s="254" t="s">
        <v>4191</v>
      </c>
      <c r="AV1254" s="265">
        <f t="shared" si="259"/>
        <v>0</v>
      </c>
      <c r="AW1254" s="254" t="s">
        <v>4192</v>
      </c>
      <c r="AX1254" s="254" t="s">
        <v>4193</v>
      </c>
      <c r="AY1254" s="244" t="str">
        <f t="shared" si="253"/>
        <v/>
      </c>
    </row>
    <row r="1255" spans="1:51">
      <c r="A1255" s="198">
        <v>1250</v>
      </c>
      <c r="B1255" s="211"/>
      <c r="C1255" s="4" t="str">
        <f t="shared" si="250"/>
        <v>名称：&lt;br&gt;住所：&lt;br&gt;施設分類：&lt;br&gt;TEL：&lt;br&gt;：&lt;br&gt;：&lt;br&gt;：&lt;br&gt;</v>
      </c>
      <c r="D1255" s="211"/>
      <c r="E1255" s="202"/>
      <c r="F1255" s="202"/>
      <c r="G1255" s="202"/>
      <c r="H1255" s="202"/>
      <c r="I1255" s="202"/>
      <c r="J1255" s="202"/>
      <c r="K1255" s="240"/>
      <c r="L1255" s="240"/>
      <c r="M1255" s="240"/>
      <c r="N1255" s="240"/>
      <c r="O1255" s="4"/>
      <c r="P1255" s="246">
        <v>1</v>
      </c>
      <c r="Q1255" s="246"/>
      <c r="R1255" s="246" t="str">
        <f t="shared" si="247"/>
        <v>FFFFFFFF</v>
      </c>
      <c r="S1255" s="202">
        <v>100</v>
      </c>
      <c r="T1255" s="202">
        <v>100</v>
      </c>
      <c r="U1255" s="202">
        <v>100</v>
      </c>
      <c r="V1255" s="202">
        <v>100</v>
      </c>
      <c r="X1255" s="242"/>
      <c r="Z1255" s="239">
        <f t="shared" si="251"/>
        <v>1</v>
      </c>
      <c r="AA1255" s="253" t="s">
        <v>4179</v>
      </c>
      <c r="AB1255" s="265">
        <f t="shared" si="254"/>
        <v>0</v>
      </c>
      <c r="AC1255" s="254" t="s">
        <v>4194</v>
      </c>
      <c r="AD1255" s="254" t="s">
        <v>4181</v>
      </c>
      <c r="AE1255" s="254">
        <f t="shared" si="255"/>
        <v>0</v>
      </c>
      <c r="AF1255" s="254" t="s">
        <v>4182</v>
      </c>
      <c r="AG1255" s="254" t="s">
        <v>4183</v>
      </c>
      <c r="AH1255" s="74" t="str">
        <f t="shared" si="256"/>
        <v>名称：&lt;br&gt;住所：&lt;br&gt;施設分類：&lt;br&gt;TEL：&lt;br&gt;：&lt;br&gt;：&lt;br&gt;：&lt;br&gt;</v>
      </c>
      <c r="AI1255" s="255" t="s">
        <v>4184</v>
      </c>
      <c r="AJ1255" s="253" t="str">
        <f t="shared" si="248"/>
        <v>FFFFFFFF</v>
      </c>
      <c r="AK1255" s="253" t="s">
        <v>4185</v>
      </c>
      <c r="AL1255" s="265">
        <f t="shared" si="249"/>
        <v>1</v>
      </c>
      <c r="AM1255" s="253" t="s">
        <v>4186</v>
      </c>
      <c r="AN1255" s="253" t="s">
        <v>4187</v>
      </c>
      <c r="AO1255" s="254">
        <f t="shared" si="252"/>
        <v>0</v>
      </c>
      <c r="AP1255" s="253" t="s">
        <v>4188</v>
      </c>
      <c r="AQ1255" s="74">
        <f t="shared" si="257"/>
        <v>0</v>
      </c>
      <c r="AR1255" s="254" t="s">
        <v>4189</v>
      </c>
      <c r="AS1255" s="254" t="s">
        <v>4190</v>
      </c>
      <c r="AT1255" s="265">
        <f t="shared" si="258"/>
        <v>0</v>
      </c>
      <c r="AU1255" s="254" t="s">
        <v>4191</v>
      </c>
      <c r="AV1255" s="265">
        <f t="shared" si="259"/>
        <v>0</v>
      </c>
      <c r="AW1255" s="254" t="s">
        <v>4192</v>
      </c>
      <c r="AX1255" s="254" t="s">
        <v>4193</v>
      </c>
      <c r="AY1255" s="244" t="str">
        <f t="shared" si="253"/>
        <v/>
      </c>
    </row>
    <row r="1256" spans="1:51">
      <c r="A1256" s="198">
        <v>1251</v>
      </c>
      <c r="B1256" s="211"/>
      <c r="C1256" s="4" t="str">
        <f t="shared" si="250"/>
        <v>名称：&lt;br&gt;住所：&lt;br&gt;施設分類：&lt;br&gt;TEL：&lt;br&gt;：&lt;br&gt;：&lt;br&gt;：&lt;br&gt;</v>
      </c>
      <c r="D1256" s="211"/>
      <c r="E1256" s="202"/>
      <c r="F1256" s="202"/>
      <c r="G1256" s="202"/>
      <c r="H1256" s="202"/>
      <c r="I1256" s="202"/>
      <c r="J1256" s="202"/>
      <c r="K1256" s="240"/>
      <c r="L1256" s="240"/>
      <c r="M1256" s="240"/>
      <c r="N1256" s="240"/>
      <c r="O1256" s="4"/>
      <c r="P1256" s="246">
        <v>1</v>
      </c>
      <c r="Q1256" s="246"/>
      <c r="R1256" s="246" t="str">
        <f t="shared" si="247"/>
        <v>FFFFFFFF</v>
      </c>
      <c r="S1256" s="202">
        <v>100</v>
      </c>
      <c r="T1256" s="202">
        <v>100</v>
      </c>
      <c r="U1256" s="202">
        <v>100</v>
      </c>
      <c r="V1256" s="202">
        <v>100</v>
      </c>
      <c r="X1256" s="242"/>
      <c r="Z1256" s="239">
        <f t="shared" si="251"/>
        <v>1</v>
      </c>
      <c r="AA1256" s="253" t="s">
        <v>4179</v>
      </c>
      <c r="AB1256" s="265">
        <f t="shared" si="254"/>
        <v>0</v>
      </c>
      <c r="AC1256" s="254" t="s">
        <v>4194</v>
      </c>
      <c r="AD1256" s="254" t="s">
        <v>4181</v>
      </c>
      <c r="AE1256" s="254">
        <f t="shared" si="255"/>
        <v>0</v>
      </c>
      <c r="AF1256" s="254" t="s">
        <v>4182</v>
      </c>
      <c r="AG1256" s="254" t="s">
        <v>4183</v>
      </c>
      <c r="AH1256" s="74" t="str">
        <f t="shared" si="256"/>
        <v>名称：&lt;br&gt;住所：&lt;br&gt;施設分類：&lt;br&gt;TEL：&lt;br&gt;：&lt;br&gt;：&lt;br&gt;：&lt;br&gt;</v>
      </c>
      <c r="AI1256" s="255" t="s">
        <v>4184</v>
      </c>
      <c r="AJ1256" s="253" t="str">
        <f t="shared" si="248"/>
        <v>FFFFFFFF</v>
      </c>
      <c r="AK1256" s="253" t="s">
        <v>4185</v>
      </c>
      <c r="AL1256" s="265">
        <f t="shared" si="249"/>
        <v>1</v>
      </c>
      <c r="AM1256" s="253" t="s">
        <v>4186</v>
      </c>
      <c r="AN1256" s="253" t="s">
        <v>4187</v>
      </c>
      <c r="AO1256" s="254">
        <f t="shared" si="252"/>
        <v>0</v>
      </c>
      <c r="AP1256" s="253" t="s">
        <v>4188</v>
      </c>
      <c r="AQ1256" s="74">
        <f t="shared" si="257"/>
        <v>0</v>
      </c>
      <c r="AR1256" s="254" t="s">
        <v>4189</v>
      </c>
      <c r="AS1256" s="254" t="s">
        <v>4190</v>
      </c>
      <c r="AT1256" s="265">
        <f t="shared" si="258"/>
        <v>0</v>
      </c>
      <c r="AU1256" s="254" t="s">
        <v>4191</v>
      </c>
      <c r="AV1256" s="265">
        <f t="shared" si="259"/>
        <v>0</v>
      </c>
      <c r="AW1256" s="254" t="s">
        <v>4192</v>
      </c>
      <c r="AX1256" s="254" t="s">
        <v>4193</v>
      </c>
      <c r="AY1256" s="244" t="str">
        <f t="shared" si="253"/>
        <v/>
      </c>
    </row>
    <row r="1257" spans="1:51">
      <c r="A1257" s="198">
        <v>1252</v>
      </c>
      <c r="B1257" s="211"/>
      <c r="C1257" s="4" t="str">
        <f t="shared" si="250"/>
        <v>名称：&lt;br&gt;住所：&lt;br&gt;施設分類：&lt;br&gt;TEL：&lt;br&gt;：&lt;br&gt;：&lt;br&gt;：&lt;br&gt;</v>
      </c>
      <c r="D1257" s="211"/>
      <c r="E1257" s="245"/>
      <c r="F1257" s="202"/>
      <c r="G1257" s="202"/>
      <c r="H1257" s="202"/>
      <c r="I1257" s="245"/>
      <c r="J1257" s="245"/>
      <c r="K1257" s="240"/>
      <c r="L1257" s="240"/>
      <c r="M1257" s="240"/>
      <c r="N1257" s="240"/>
      <c r="O1257" s="4"/>
      <c r="P1257" s="246">
        <v>1</v>
      </c>
      <c r="Q1257" s="246"/>
      <c r="R1257" s="246" t="str">
        <f t="shared" si="247"/>
        <v>FFFFFFFF</v>
      </c>
      <c r="S1257" s="202">
        <v>100</v>
      </c>
      <c r="T1257" s="202">
        <v>100</v>
      </c>
      <c r="U1257" s="202">
        <v>100</v>
      </c>
      <c r="V1257" s="202">
        <v>100</v>
      </c>
      <c r="X1257" s="242"/>
      <c r="Z1257" s="239">
        <f t="shared" si="251"/>
        <v>1</v>
      </c>
      <c r="AA1257" s="253" t="s">
        <v>4179</v>
      </c>
      <c r="AB1257" s="265">
        <f t="shared" si="254"/>
        <v>0</v>
      </c>
      <c r="AC1257" s="254" t="s">
        <v>4194</v>
      </c>
      <c r="AD1257" s="254" t="s">
        <v>4181</v>
      </c>
      <c r="AE1257" s="254">
        <f t="shared" si="255"/>
        <v>0</v>
      </c>
      <c r="AF1257" s="254" t="s">
        <v>4182</v>
      </c>
      <c r="AG1257" s="254" t="s">
        <v>4183</v>
      </c>
      <c r="AH1257" s="74" t="str">
        <f t="shared" si="256"/>
        <v>名称：&lt;br&gt;住所：&lt;br&gt;施設分類：&lt;br&gt;TEL：&lt;br&gt;：&lt;br&gt;：&lt;br&gt;：&lt;br&gt;</v>
      </c>
      <c r="AI1257" s="255" t="s">
        <v>4184</v>
      </c>
      <c r="AJ1257" s="253" t="str">
        <f t="shared" si="248"/>
        <v>FFFFFFFF</v>
      </c>
      <c r="AK1257" s="253" t="s">
        <v>4185</v>
      </c>
      <c r="AL1257" s="265">
        <f t="shared" si="249"/>
        <v>1</v>
      </c>
      <c r="AM1257" s="253" t="s">
        <v>4186</v>
      </c>
      <c r="AN1257" s="253" t="s">
        <v>4187</v>
      </c>
      <c r="AO1257" s="254">
        <f t="shared" si="252"/>
        <v>0</v>
      </c>
      <c r="AP1257" s="253" t="s">
        <v>4188</v>
      </c>
      <c r="AQ1257" s="74">
        <f t="shared" si="257"/>
        <v>0</v>
      </c>
      <c r="AR1257" s="254" t="s">
        <v>4189</v>
      </c>
      <c r="AS1257" s="254" t="s">
        <v>4190</v>
      </c>
      <c r="AT1257" s="265">
        <f t="shared" si="258"/>
        <v>0</v>
      </c>
      <c r="AU1257" s="254" t="s">
        <v>4191</v>
      </c>
      <c r="AV1257" s="265">
        <f t="shared" si="259"/>
        <v>0</v>
      </c>
      <c r="AW1257" s="254" t="s">
        <v>4192</v>
      </c>
      <c r="AX1257" s="254" t="s">
        <v>4193</v>
      </c>
      <c r="AY1257" s="244" t="str">
        <f t="shared" si="253"/>
        <v/>
      </c>
    </row>
    <row r="1258" spans="1:51">
      <c r="A1258" s="198">
        <v>1253</v>
      </c>
      <c r="B1258" s="211"/>
      <c r="C1258" s="4" t="str">
        <f t="shared" si="250"/>
        <v>名称：&lt;br&gt;住所：&lt;br&gt;施設分類：&lt;br&gt;TEL：&lt;br&gt;：&lt;br&gt;：&lt;br&gt;：&lt;br&gt;</v>
      </c>
      <c r="D1258" s="211"/>
      <c r="E1258" s="245"/>
      <c r="F1258" s="202"/>
      <c r="G1258" s="202"/>
      <c r="H1258" s="202"/>
      <c r="I1258" s="245"/>
      <c r="J1258" s="245"/>
      <c r="K1258" s="240"/>
      <c r="L1258" s="240"/>
      <c r="M1258" s="240"/>
      <c r="N1258" s="240"/>
      <c r="O1258" s="4"/>
      <c r="P1258" s="246">
        <v>1</v>
      </c>
      <c r="Q1258" s="246"/>
      <c r="R1258" s="246" t="str">
        <f t="shared" si="247"/>
        <v>FFFFFFFF</v>
      </c>
      <c r="S1258" s="202">
        <v>100</v>
      </c>
      <c r="T1258" s="202">
        <v>100</v>
      </c>
      <c r="U1258" s="202">
        <v>100</v>
      </c>
      <c r="V1258" s="202">
        <v>100</v>
      </c>
      <c r="X1258" s="242"/>
      <c r="Z1258" s="239">
        <f t="shared" si="251"/>
        <v>1</v>
      </c>
      <c r="AA1258" s="253" t="s">
        <v>4179</v>
      </c>
      <c r="AB1258" s="265">
        <f t="shared" si="254"/>
        <v>0</v>
      </c>
      <c r="AC1258" s="254" t="s">
        <v>4194</v>
      </c>
      <c r="AD1258" s="254" t="s">
        <v>4181</v>
      </c>
      <c r="AE1258" s="254">
        <f t="shared" si="255"/>
        <v>0</v>
      </c>
      <c r="AF1258" s="254" t="s">
        <v>4182</v>
      </c>
      <c r="AG1258" s="254" t="s">
        <v>4183</v>
      </c>
      <c r="AH1258" s="74" t="str">
        <f t="shared" si="256"/>
        <v>名称：&lt;br&gt;住所：&lt;br&gt;施設分類：&lt;br&gt;TEL：&lt;br&gt;：&lt;br&gt;：&lt;br&gt;：&lt;br&gt;</v>
      </c>
      <c r="AI1258" s="255" t="s">
        <v>4184</v>
      </c>
      <c r="AJ1258" s="253" t="str">
        <f t="shared" si="248"/>
        <v>FFFFFFFF</v>
      </c>
      <c r="AK1258" s="253" t="s">
        <v>4185</v>
      </c>
      <c r="AL1258" s="265">
        <f t="shared" si="249"/>
        <v>1</v>
      </c>
      <c r="AM1258" s="253" t="s">
        <v>4186</v>
      </c>
      <c r="AN1258" s="253" t="s">
        <v>4187</v>
      </c>
      <c r="AO1258" s="254">
        <f t="shared" si="252"/>
        <v>0</v>
      </c>
      <c r="AP1258" s="253" t="s">
        <v>4188</v>
      </c>
      <c r="AQ1258" s="74">
        <f t="shared" si="257"/>
        <v>0</v>
      </c>
      <c r="AR1258" s="254" t="s">
        <v>4189</v>
      </c>
      <c r="AS1258" s="254" t="s">
        <v>4190</v>
      </c>
      <c r="AT1258" s="265">
        <f t="shared" si="258"/>
        <v>0</v>
      </c>
      <c r="AU1258" s="254" t="s">
        <v>4191</v>
      </c>
      <c r="AV1258" s="265">
        <f t="shared" si="259"/>
        <v>0</v>
      </c>
      <c r="AW1258" s="254" t="s">
        <v>4192</v>
      </c>
      <c r="AX1258" s="254" t="s">
        <v>4193</v>
      </c>
      <c r="AY1258" s="244" t="str">
        <f t="shared" si="253"/>
        <v/>
      </c>
    </row>
    <row r="1259" spans="1:51">
      <c r="A1259" s="198">
        <v>1254</v>
      </c>
      <c r="B1259" s="211"/>
      <c r="C1259" s="4" t="str">
        <f t="shared" si="250"/>
        <v>名称：&lt;br&gt;住所：&lt;br&gt;施設分類：&lt;br&gt;TEL：&lt;br&gt;：&lt;br&gt;：&lt;br&gt;：&lt;br&gt;</v>
      </c>
      <c r="D1259" s="211"/>
      <c r="E1259" s="202"/>
      <c r="F1259" s="202"/>
      <c r="G1259" s="202"/>
      <c r="H1259" s="202"/>
      <c r="I1259" s="202"/>
      <c r="J1259" s="202"/>
      <c r="K1259" s="240"/>
      <c r="L1259" s="240"/>
      <c r="M1259" s="240"/>
      <c r="N1259" s="240"/>
      <c r="O1259" s="4"/>
      <c r="P1259" s="246">
        <v>1</v>
      </c>
      <c r="Q1259" s="246"/>
      <c r="R1259" s="246" t="str">
        <f t="shared" si="247"/>
        <v>FFFFFFFF</v>
      </c>
      <c r="S1259" s="202">
        <v>100</v>
      </c>
      <c r="T1259" s="202">
        <v>100</v>
      </c>
      <c r="U1259" s="202">
        <v>100</v>
      </c>
      <c r="V1259" s="202">
        <v>100</v>
      </c>
      <c r="X1259" s="242"/>
      <c r="Z1259" s="239">
        <f t="shared" si="251"/>
        <v>1</v>
      </c>
      <c r="AA1259" s="253" t="s">
        <v>4179</v>
      </c>
      <c r="AB1259" s="265">
        <f t="shared" si="254"/>
        <v>0</v>
      </c>
      <c r="AC1259" s="254" t="s">
        <v>4194</v>
      </c>
      <c r="AD1259" s="254" t="s">
        <v>4181</v>
      </c>
      <c r="AE1259" s="254">
        <f t="shared" si="255"/>
        <v>0</v>
      </c>
      <c r="AF1259" s="254" t="s">
        <v>4182</v>
      </c>
      <c r="AG1259" s="254" t="s">
        <v>4183</v>
      </c>
      <c r="AH1259" s="74" t="str">
        <f t="shared" si="256"/>
        <v>名称：&lt;br&gt;住所：&lt;br&gt;施設分類：&lt;br&gt;TEL：&lt;br&gt;：&lt;br&gt;：&lt;br&gt;：&lt;br&gt;</v>
      </c>
      <c r="AI1259" s="255" t="s">
        <v>4184</v>
      </c>
      <c r="AJ1259" s="253" t="str">
        <f t="shared" si="248"/>
        <v>FFFFFFFF</v>
      </c>
      <c r="AK1259" s="253" t="s">
        <v>4185</v>
      </c>
      <c r="AL1259" s="265">
        <f t="shared" si="249"/>
        <v>1</v>
      </c>
      <c r="AM1259" s="253" t="s">
        <v>4186</v>
      </c>
      <c r="AN1259" s="253" t="s">
        <v>4187</v>
      </c>
      <c r="AO1259" s="254">
        <f t="shared" si="252"/>
        <v>0</v>
      </c>
      <c r="AP1259" s="253" t="s">
        <v>4188</v>
      </c>
      <c r="AQ1259" s="74">
        <f t="shared" si="257"/>
        <v>0</v>
      </c>
      <c r="AR1259" s="254" t="s">
        <v>4189</v>
      </c>
      <c r="AS1259" s="254" t="s">
        <v>4190</v>
      </c>
      <c r="AT1259" s="265">
        <f t="shared" si="258"/>
        <v>0</v>
      </c>
      <c r="AU1259" s="254" t="s">
        <v>4191</v>
      </c>
      <c r="AV1259" s="265">
        <f t="shared" si="259"/>
        <v>0</v>
      </c>
      <c r="AW1259" s="254" t="s">
        <v>4192</v>
      </c>
      <c r="AX1259" s="254" t="s">
        <v>4193</v>
      </c>
      <c r="AY1259" s="244" t="str">
        <f t="shared" si="253"/>
        <v/>
      </c>
    </row>
    <row r="1260" spans="1:51">
      <c r="A1260" s="198">
        <v>1255</v>
      </c>
      <c r="B1260" s="211"/>
      <c r="C1260" s="4" t="str">
        <f t="shared" si="250"/>
        <v>名称：&lt;br&gt;住所：&lt;br&gt;施設分類：&lt;br&gt;TEL：&lt;br&gt;：&lt;br&gt;：&lt;br&gt;：&lt;br&gt;</v>
      </c>
      <c r="D1260" s="211"/>
      <c r="E1260" s="202"/>
      <c r="F1260" s="202"/>
      <c r="G1260" s="202"/>
      <c r="H1260" s="202"/>
      <c r="I1260" s="202"/>
      <c r="J1260" s="202"/>
      <c r="K1260" s="240"/>
      <c r="L1260" s="240"/>
      <c r="M1260" s="240"/>
      <c r="N1260" s="240"/>
      <c r="O1260" s="4"/>
      <c r="P1260" s="246">
        <v>1</v>
      </c>
      <c r="Q1260" s="246"/>
      <c r="R1260" s="246" t="str">
        <f t="shared" si="247"/>
        <v>FFFFFFFF</v>
      </c>
      <c r="S1260" s="202">
        <v>100</v>
      </c>
      <c r="T1260" s="202">
        <v>100</v>
      </c>
      <c r="U1260" s="202">
        <v>100</v>
      </c>
      <c r="V1260" s="202">
        <v>100</v>
      </c>
      <c r="X1260" s="242"/>
      <c r="Z1260" s="239">
        <f t="shared" si="251"/>
        <v>1</v>
      </c>
      <c r="AA1260" s="253" t="s">
        <v>4179</v>
      </c>
      <c r="AB1260" s="265">
        <f t="shared" si="254"/>
        <v>0</v>
      </c>
      <c r="AC1260" s="254" t="s">
        <v>4194</v>
      </c>
      <c r="AD1260" s="254" t="s">
        <v>4181</v>
      </c>
      <c r="AE1260" s="254">
        <f t="shared" si="255"/>
        <v>0</v>
      </c>
      <c r="AF1260" s="254" t="s">
        <v>4182</v>
      </c>
      <c r="AG1260" s="254" t="s">
        <v>4183</v>
      </c>
      <c r="AH1260" s="74" t="str">
        <f t="shared" si="256"/>
        <v>名称：&lt;br&gt;住所：&lt;br&gt;施設分類：&lt;br&gt;TEL：&lt;br&gt;：&lt;br&gt;：&lt;br&gt;：&lt;br&gt;</v>
      </c>
      <c r="AI1260" s="255" t="s">
        <v>4184</v>
      </c>
      <c r="AJ1260" s="253" t="str">
        <f t="shared" si="248"/>
        <v>FFFFFFFF</v>
      </c>
      <c r="AK1260" s="253" t="s">
        <v>4185</v>
      </c>
      <c r="AL1260" s="265">
        <f t="shared" si="249"/>
        <v>1</v>
      </c>
      <c r="AM1260" s="253" t="s">
        <v>4186</v>
      </c>
      <c r="AN1260" s="253" t="s">
        <v>4187</v>
      </c>
      <c r="AO1260" s="254">
        <f t="shared" si="252"/>
        <v>0</v>
      </c>
      <c r="AP1260" s="253" t="s">
        <v>4188</v>
      </c>
      <c r="AQ1260" s="74">
        <f t="shared" si="257"/>
        <v>0</v>
      </c>
      <c r="AR1260" s="254" t="s">
        <v>4189</v>
      </c>
      <c r="AS1260" s="254" t="s">
        <v>4190</v>
      </c>
      <c r="AT1260" s="265">
        <f t="shared" si="258"/>
        <v>0</v>
      </c>
      <c r="AU1260" s="254" t="s">
        <v>4191</v>
      </c>
      <c r="AV1260" s="265">
        <f t="shared" si="259"/>
        <v>0</v>
      </c>
      <c r="AW1260" s="254" t="s">
        <v>4192</v>
      </c>
      <c r="AX1260" s="254" t="s">
        <v>4193</v>
      </c>
      <c r="AY1260" s="244" t="str">
        <f t="shared" si="253"/>
        <v/>
      </c>
    </row>
    <row r="1261" spans="1:51">
      <c r="A1261" s="198">
        <v>1256</v>
      </c>
      <c r="B1261" s="211"/>
      <c r="C1261" s="4" t="str">
        <f t="shared" si="250"/>
        <v>名称：&lt;br&gt;住所：&lt;br&gt;施設分類：&lt;br&gt;TEL：&lt;br&gt;：&lt;br&gt;：&lt;br&gt;：&lt;br&gt;</v>
      </c>
      <c r="D1261" s="211"/>
      <c r="E1261" s="245"/>
      <c r="F1261" s="202"/>
      <c r="G1261" s="202"/>
      <c r="H1261" s="202"/>
      <c r="I1261" s="245"/>
      <c r="J1261" s="245"/>
      <c r="K1261" s="240"/>
      <c r="L1261" s="240"/>
      <c r="M1261" s="240"/>
      <c r="N1261" s="240"/>
      <c r="O1261" s="4"/>
      <c r="P1261" s="246">
        <v>1</v>
      </c>
      <c r="Q1261" s="246"/>
      <c r="R1261" s="246" t="str">
        <f t="shared" si="247"/>
        <v>FFFFFFFF</v>
      </c>
      <c r="S1261" s="202">
        <v>100</v>
      </c>
      <c r="T1261" s="202">
        <v>100</v>
      </c>
      <c r="U1261" s="202">
        <v>100</v>
      </c>
      <c r="V1261" s="202">
        <v>100</v>
      </c>
      <c r="X1261" s="242"/>
      <c r="Z1261" s="239">
        <f t="shared" si="251"/>
        <v>1</v>
      </c>
      <c r="AA1261" s="253" t="s">
        <v>4179</v>
      </c>
      <c r="AB1261" s="265">
        <f t="shared" si="254"/>
        <v>0</v>
      </c>
      <c r="AC1261" s="254" t="s">
        <v>4194</v>
      </c>
      <c r="AD1261" s="254" t="s">
        <v>4181</v>
      </c>
      <c r="AE1261" s="254">
        <f t="shared" si="255"/>
        <v>0</v>
      </c>
      <c r="AF1261" s="254" t="s">
        <v>4182</v>
      </c>
      <c r="AG1261" s="254" t="s">
        <v>4183</v>
      </c>
      <c r="AH1261" s="74" t="str">
        <f t="shared" si="256"/>
        <v>名称：&lt;br&gt;住所：&lt;br&gt;施設分類：&lt;br&gt;TEL：&lt;br&gt;：&lt;br&gt;：&lt;br&gt;：&lt;br&gt;</v>
      </c>
      <c r="AI1261" s="255" t="s">
        <v>4184</v>
      </c>
      <c r="AJ1261" s="253" t="str">
        <f t="shared" si="248"/>
        <v>FFFFFFFF</v>
      </c>
      <c r="AK1261" s="253" t="s">
        <v>4185</v>
      </c>
      <c r="AL1261" s="265">
        <f t="shared" si="249"/>
        <v>1</v>
      </c>
      <c r="AM1261" s="253" t="s">
        <v>4186</v>
      </c>
      <c r="AN1261" s="253" t="s">
        <v>4187</v>
      </c>
      <c r="AO1261" s="254">
        <f t="shared" si="252"/>
        <v>0</v>
      </c>
      <c r="AP1261" s="253" t="s">
        <v>4188</v>
      </c>
      <c r="AQ1261" s="74">
        <f t="shared" si="257"/>
        <v>0</v>
      </c>
      <c r="AR1261" s="254" t="s">
        <v>4189</v>
      </c>
      <c r="AS1261" s="254" t="s">
        <v>4190</v>
      </c>
      <c r="AT1261" s="265">
        <f t="shared" si="258"/>
        <v>0</v>
      </c>
      <c r="AU1261" s="254" t="s">
        <v>4191</v>
      </c>
      <c r="AV1261" s="265">
        <f t="shared" si="259"/>
        <v>0</v>
      </c>
      <c r="AW1261" s="254" t="s">
        <v>4192</v>
      </c>
      <c r="AX1261" s="254" t="s">
        <v>4193</v>
      </c>
      <c r="AY1261" s="244" t="str">
        <f t="shared" si="253"/>
        <v/>
      </c>
    </row>
    <row r="1262" spans="1:51">
      <c r="A1262" s="198">
        <v>1257</v>
      </c>
      <c r="B1262" s="211"/>
      <c r="C1262" s="4" t="str">
        <f t="shared" si="250"/>
        <v>名称：&lt;br&gt;住所：&lt;br&gt;施設分類：&lt;br&gt;TEL：&lt;br&gt;：&lt;br&gt;：&lt;br&gt;：&lt;br&gt;</v>
      </c>
      <c r="D1262" s="211"/>
      <c r="E1262" s="245"/>
      <c r="F1262" s="202"/>
      <c r="G1262" s="202"/>
      <c r="H1262" s="202"/>
      <c r="I1262" s="245"/>
      <c r="J1262" s="245"/>
      <c r="K1262" s="240"/>
      <c r="L1262" s="240"/>
      <c r="M1262" s="240"/>
      <c r="N1262" s="240"/>
      <c r="O1262" s="4"/>
      <c r="P1262" s="246">
        <v>1</v>
      </c>
      <c r="Q1262" s="246"/>
      <c r="R1262" s="246" t="str">
        <f t="shared" si="247"/>
        <v>FFFFFFFF</v>
      </c>
      <c r="S1262" s="202">
        <v>100</v>
      </c>
      <c r="T1262" s="202">
        <v>100</v>
      </c>
      <c r="U1262" s="202">
        <v>100</v>
      </c>
      <c r="V1262" s="202">
        <v>100</v>
      </c>
      <c r="X1262" s="242"/>
      <c r="Z1262" s="239">
        <f t="shared" si="251"/>
        <v>1</v>
      </c>
      <c r="AA1262" s="253" t="s">
        <v>4179</v>
      </c>
      <c r="AB1262" s="265">
        <f t="shared" si="254"/>
        <v>0</v>
      </c>
      <c r="AC1262" s="254" t="s">
        <v>4194</v>
      </c>
      <c r="AD1262" s="254" t="s">
        <v>4181</v>
      </c>
      <c r="AE1262" s="254">
        <f t="shared" si="255"/>
        <v>0</v>
      </c>
      <c r="AF1262" s="254" t="s">
        <v>4182</v>
      </c>
      <c r="AG1262" s="254" t="s">
        <v>4183</v>
      </c>
      <c r="AH1262" s="74" t="str">
        <f t="shared" si="256"/>
        <v>名称：&lt;br&gt;住所：&lt;br&gt;施設分類：&lt;br&gt;TEL：&lt;br&gt;：&lt;br&gt;：&lt;br&gt;：&lt;br&gt;</v>
      </c>
      <c r="AI1262" s="255" t="s">
        <v>4184</v>
      </c>
      <c r="AJ1262" s="253" t="str">
        <f t="shared" si="248"/>
        <v>FFFFFFFF</v>
      </c>
      <c r="AK1262" s="253" t="s">
        <v>4185</v>
      </c>
      <c r="AL1262" s="265">
        <f t="shared" si="249"/>
        <v>1</v>
      </c>
      <c r="AM1262" s="253" t="s">
        <v>4186</v>
      </c>
      <c r="AN1262" s="253" t="s">
        <v>4187</v>
      </c>
      <c r="AO1262" s="254">
        <f t="shared" si="252"/>
        <v>0</v>
      </c>
      <c r="AP1262" s="253" t="s">
        <v>4188</v>
      </c>
      <c r="AQ1262" s="74">
        <f t="shared" si="257"/>
        <v>0</v>
      </c>
      <c r="AR1262" s="254" t="s">
        <v>4189</v>
      </c>
      <c r="AS1262" s="254" t="s">
        <v>4190</v>
      </c>
      <c r="AT1262" s="265">
        <f t="shared" si="258"/>
        <v>0</v>
      </c>
      <c r="AU1262" s="254" t="s">
        <v>4191</v>
      </c>
      <c r="AV1262" s="265">
        <f t="shared" si="259"/>
        <v>0</v>
      </c>
      <c r="AW1262" s="254" t="s">
        <v>4192</v>
      </c>
      <c r="AX1262" s="254" t="s">
        <v>4193</v>
      </c>
      <c r="AY1262" s="244" t="str">
        <f t="shared" si="253"/>
        <v/>
      </c>
    </row>
    <row r="1263" spans="1:51">
      <c r="A1263" s="198">
        <v>1258</v>
      </c>
      <c r="B1263" s="211"/>
      <c r="C1263" s="4" t="str">
        <f t="shared" si="250"/>
        <v>名称：&lt;br&gt;住所：&lt;br&gt;施設分類：&lt;br&gt;TEL：&lt;br&gt;：&lt;br&gt;：&lt;br&gt;：&lt;br&gt;</v>
      </c>
      <c r="D1263" s="211"/>
      <c r="E1263" s="245"/>
      <c r="F1263" s="202"/>
      <c r="G1263" s="202"/>
      <c r="H1263" s="202"/>
      <c r="I1263" s="245"/>
      <c r="J1263" s="245"/>
      <c r="K1263" s="240"/>
      <c r="L1263" s="240"/>
      <c r="M1263" s="240"/>
      <c r="N1263" s="240"/>
      <c r="O1263" s="4"/>
      <c r="P1263" s="246">
        <v>1</v>
      </c>
      <c r="Q1263" s="246"/>
      <c r="R1263" s="246" t="str">
        <f t="shared" si="247"/>
        <v>FFFFFFFF</v>
      </c>
      <c r="S1263" s="202">
        <v>100</v>
      </c>
      <c r="T1263" s="202">
        <v>100</v>
      </c>
      <c r="U1263" s="202">
        <v>100</v>
      </c>
      <c r="V1263" s="202">
        <v>100</v>
      </c>
      <c r="X1263" s="242"/>
      <c r="Z1263" s="239">
        <f t="shared" si="251"/>
        <v>1</v>
      </c>
      <c r="AA1263" s="253" t="s">
        <v>4179</v>
      </c>
      <c r="AB1263" s="265">
        <f t="shared" si="254"/>
        <v>0</v>
      </c>
      <c r="AC1263" s="254" t="s">
        <v>4194</v>
      </c>
      <c r="AD1263" s="254" t="s">
        <v>4181</v>
      </c>
      <c r="AE1263" s="254">
        <f t="shared" si="255"/>
        <v>0</v>
      </c>
      <c r="AF1263" s="254" t="s">
        <v>4182</v>
      </c>
      <c r="AG1263" s="254" t="s">
        <v>4183</v>
      </c>
      <c r="AH1263" s="74" t="str">
        <f t="shared" si="256"/>
        <v>名称：&lt;br&gt;住所：&lt;br&gt;施設分類：&lt;br&gt;TEL：&lt;br&gt;：&lt;br&gt;：&lt;br&gt;：&lt;br&gt;</v>
      </c>
      <c r="AI1263" s="255" t="s">
        <v>4184</v>
      </c>
      <c r="AJ1263" s="253" t="str">
        <f t="shared" si="248"/>
        <v>FFFFFFFF</v>
      </c>
      <c r="AK1263" s="253" t="s">
        <v>4185</v>
      </c>
      <c r="AL1263" s="265">
        <f t="shared" si="249"/>
        <v>1</v>
      </c>
      <c r="AM1263" s="253" t="s">
        <v>4186</v>
      </c>
      <c r="AN1263" s="253" t="s">
        <v>4187</v>
      </c>
      <c r="AO1263" s="254">
        <f t="shared" si="252"/>
        <v>0</v>
      </c>
      <c r="AP1263" s="253" t="s">
        <v>4188</v>
      </c>
      <c r="AQ1263" s="74">
        <f t="shared" si="257"/>
        <v>0</v>
      </c>
      <c r="AR1263" s="254" t="s">
        <v>4189</v>
      </c>
      <c r="AS1263" s="254" t="s">
        <v>4190</v>
      </c>
      <c r="AT1263" s="265">
        <f t="shared" si="258"/>
        <v>0</v>
      </c>
      <c r="AU1263" s="254" t="s">
        <v>4191</v>
      </c>
      <c r="AV1263" s="265">
        <f t="shared" si="259"/>
        <v>0</v>
      </c>
      <c r="AW1263" s="254" t="s">
        <v>4192</v>
      </c>
      <c r="AX1263" s="254" t="s">
        <v>4193</v>
      </c>
      <c r="AY1263" s="244" t="str">
        <f t="shared" si="253"/>
        <v/>
      </c>
    </row>
    <row r="1264" spans="1:51">
      <c r="A1264" s="198">
        <v>1259</v>
      </c>
      <c r="B1264" s="211"/>
      <c r="C1264" s="4" t="str">
        <f t="shared" si="250"/>
        <v>名称：&lt;br&gt;住所：&lt;br&gt;施設分類：&lt;br&gt;TEL：&lt;br&gt;：&lt;br&gt;：&lt;br&gt;：&lt;br&gt;</v>
      </c>
      <c r="D1264" s="211"/>
      <c r="E1264" s="202"/>
      <c r="F1264" s="202"/>
      <c r="G1264" s="202"/>
      <c r="H1264" s="202"/>
      <c r="I1264" s="202"/>
      <c r="J1264" s="202"/>
      <c r="K1264" s="240"/>
      <c r="L1264" s="240"/>
      <c r="M1264" s="240"/>
      <c r="N1264" s="240"/>
      <c r="O1264" s="4"/>
      <c r="P1264" s="246">
        <v>1</v>
      </c>
      <c r="Q1264" s="246"/>
      <c r="R1264" s="246" t="str">
        <f t="shared" si="247"/>
        <v>FFFFFFFF</v>
      </c>
      <c r="S1264" s="202">
        <v>100</v>
      </c>
      <c r="T1264" s="202">
        <v>100</v>
      </c>
      <c r="U1264" s="202">
        <v>100</v>
      </c>
      <c r="V1264" s="202">
        <v>100</v>
      </c>
      <c r="X1264" s="242"/>
      <c r="Z1264" s="239">
        <f t="shared" si="251"/>
        <v>1</v>
      </c>
      <c r="AA1264" s="253" t="s">
        <v>4179</v>
      </c>
      <c r="AB1264" s="265">
        <f t="shared" si="254"/>
        <v>0</v>
      </c>
      <c r="AC1264" s="254" t="s">
        <v>4194</v>
      </c>
      <c r="AD1264" s="254" t="s">
        <v>4181</v>
      </c>
      <c r="AE1264" s="254">
        <f t="shared" si="255"/>
        <v>0</v>
      </c>
      <c r="AF1264" s="254" t="s">
        <v>4182</v>
      </c>
      <c r="AG1264" s="254" t="s">
        <v>4183</v>
      </c>
      <c r="AH1264" s="74" t="str">
        <f t="shared" si="256"/>
        <v>名称：&lt;br&gt;住所：&lt;br&gt;施設分類：&lt;br&gt;TEL：&lt;br&gt;：&lt;br&gt;：&lt;br&gt;：&lt;br&gt;</v>
      </c>
      <c r="AI1264" s="255" t="s">
        <v>4184</v>
      </c>
      <c r="AJ1264" s="253" t="str">
        <f t="shared" si="248"/>
        <v>FFFFFFFF</v>
      </c>
      <c r="AK1264" s="253" t="s">
        <v>4185</v>
      </c>
      <c r="AL1264" s="265">
        <f t="shared" si="249"/>
        <v>1</v>
      </c>
      <c r="AM1264" s="253" t="s">
        <v>4186</v>
      </c>
      <c r="AN1264" s="253" t="s">
        <v>4187</v>
      </c>
      <c r="AO1264" s="254">
        <f t="shared" si="252"/>
        <v>0</v>
      </c>
      <c r="AP1264" s="253" t="s">
        <v>4188</v>
      </c>
      <c r="AQ1264" s="74">
        <f t="shared" si="257"/>
        <v>0</v>
      </c>
      <c r="AR1264" s="254" t="s">
        <v>4189</v>
      </c>
      <c r="AS1264" s="254" t="s">
        <v>4190</v>
      </c>
      <c r="AT1264" s="265">
        <f t="shared" si="258"/>
        <v>0</v>
      </c>
      <c r="AU1264" s="254" t="s">
        <v>4191</v>
      </c>
      <c r="AV1264" s="265">
        <f t="shared" si="259"/>
        <v>0</v>
      </c>
      <c r="AW1264" s="254" t="s">
        <v>4192</v>
      </c>
      <c r="AX1264" s="254" t="s">
        <v>4193</v>
      </c>
      <c r="AY1264" s="244" t="str">
        <f t="shared" si="253"/>
        <v/>
      </c>
    </row>
    <row r="1265" spans="1:51">
      <c r="A1265" s="198">
        <v>1260</v>
      </c>
      <c r="B1265" s="211"/>
      <c r="C1265" s="4" t="str">
        <f t="shared" si="250"/>
        <v>名称：&lt;br&gt;住所：&lt;br&gt;施設分類：&lt;br&gt;TEL：&lt;br&gt;：&lt;br&gt;：&lt;br&gt;：&lt;br&gt;</v>
      </c>
      <c r="D1265" s="211"/>
      <c r="E1265" s="202"/>
      <c r="F1265" s="202"/>
      <c r="G1265" s="202"/>
      <c r="H1265" s="202"/>
      <c r="I1265" s="202"/>
      <c r="J1265" s="202"/>
      <c r="K1265" s="240"/>
      <c r="L1265" s="240"/>
      <c r="M1265" s="240"/>
      <c r="N1265" s="240"/>
      <c r="O1265" s="4"/>
      <c r="P1265" s="246">
        <v>1</v>
      </c>
      <c r="Q1265" s="246"/>
      <c r="R1265" s="246" t="str">
        <f t="shared" si="247"/>
        <v>FFFFFFFF</v>
      </c>
      <c r="S1265" s="202">
        <v>100</v>
      </c>
      <c r="T1265" s="202">
        <v>100</v>
      </c>
      <c r="U1265" s="202">
        <v>100</v>
      </c>
      <c r="V1265" s="202">
        <v>100</v>
      </c>
      <c r="X1265" s="242"/>
      <c r="Z1265" s="239">
        <f t="shared" si="251"/>
        <v>1</v>
      </c>
      <c r="AA1265" s="253" t="s">
        <v>4179</v>
      </c>
      <c r="AB1265" s="265">
        <f t="shared" si="254"/>
        <v>0</v>
      </c>
      <c r="AC1265" s="254" t="s">
        <v>4194</v>
      </c>
      <c r="AD1265" s="254" t="s">
        <v>4181</v>
      </c>
      <c r="AE1265" s="254">
        <f t="shared" si="255"/>
        <v>0</v>
      </c>
      <c r="AF1265" s="254" t="s">
        <v>4182</v>
      </c>
      <c r="AG1265" s="254" t="s">
        <v>4183</v>
      </c>
      <c r="AH1265" s="74" t="str">
        <f t="shared" si="256"/>
        <v>名称：&lt;br&gt;住所：&lt;br&gt;施設分類：&lt;br&gt;TEL：&lt;br&gt;：&lt;br&gt;：&lt;br&gt;：&lt;br&gt;</v>
      </c>
      <c r="AI1265" s="255" t="s">
        <v>4184</v>
      </c>
      <c r="AJ1265" s="253" t="str">
        <f t="shared" si="248"/>
        <v>FFFFFFFF</v>
      </c>
      <c r="AK1265" s="253" t="s">
        <v>4185</v>
      </c>
      <c r="AL1265" s="265">
        <f t="shared" si="249"/>
        <v>1</v>
      </c>
      <c r="AM1265" s="253" t="s">
        <v>4186</v>
      </c>
      <c r="AN1265" s="253" t="s">
        <v>4187</v>
      </c>
      <c r="AO1265" s="254">
        <f t="shared" si="252"/>
        <v>0</v>
      </c>
      <c r="AP1265" s="253" t="s">
        <v>4188</v>
      </c>
      <c r="AQ1265" s="74">
        <f t="shared" si="257"/>
        <v>0</v>
      </c>
      <c r="AR1265" s="254" t="s">
        <v>4189</v>
      </c>
      <c r="AS1265" s="254" t="s">
        <v>4190</v>
      </c>
      <c r="AT1265" s="265">
        <f t="shared" si="258"/>
        <v>0</v>
      </c>
      <c r="AU1265" s="254" t="s">
        <v>4191</v>
      </c>
      <c r="AV1265" s="265">
        <f t="shared" si="259"/>
        <v>0</v>
      </c>
      <c r="AW1265" s="254" t="s">
        <v>4192</v>
      </c>
      <c r="AX1265" s="254" t="s">
        <v>4193</v>
      </c>
      <c r="AY1265" s="244" t="str">
        <f t="shared" si="253"/>
        <v/>
      </c>
    </row>
    <row r="1266" spans="1:51">
      <c r="A1266" s="198">
        <v>1261</v>
      </c>
      <c r="B1266" s="211"/>
      <c r="C1266" s="4" t="str">
        <f t="shared" si="250"/>
        <v>名称：&lt;br&gt;住所：&lt;br&gt;施設分類：&lt;br&gt;TEL：&lt;br&gt;：&lt;br&gt;：&lt;br&gt;：&lt;br&gt;</v>
      </c>
      <c r="D1266" s="211"/>
      <c r="E1266" s="245"/>
      <c r="F1266" s="202"/>
      <c r="G1266" s="202"/>
      <c r="H1266" s="202"/>
      <c r="I1266" s="245"/>
      <c r="J1266" s="245"/>
      <c r="K1266" s="240"/>
      <c r="L1266" s="240"/>
      <c r="M1266" s="240"/>
      <c r="N1266" s="240"/>
      <c r="O1266" s="4"/>
      <c r="P1266" s="246">
        <v>1</v>
      </c>
      <c r="Q1266" s="246"/>
      <c r="R1266" s="246" t="str">
        <f t="shared" si="247"/>
        <v>FFFFFFFF</v>
      </c>
      <c r="S1266" s="202">
        <v>100</v>
      </c>
      <c r="T1266" s="202">
        <v>100</v>
      </c>
      <c r="U1266" s="202">
        <v>100</v>
      </c>
      <c r="V1266" s="202">
        <v>100</v>
      </c>
      <c r="X1266" s="242"/>
      <c r="Z1266" s="239">
        <f t="shared" si="251"/>
        <v>1</v>
      </c>
      <c r="AA1266" s="253" t="s">
        <v>4179</v>
      </c>
      <c r="AB1266" s="265">
        <f t="shared" si="254"/>
        <v>0</v>
      </c>
      <c r="AC1266" s="254" t="s">
        <v>4194</v>
      </c>
      <c r="AD1266" s="254" t="s">
        <v>4181</v>
      </c>
      <c r="AE1266" s="254">
        <f t="shared" si="255"/>
        <v>0</v>
      </c>
      <c r="AF1266" s="254" t="s">
        <v>4182</v>
      </c>
      <c r="AG1266" s="254" t="s">
        <v>4183</v>
      </c>
      <c r="AH1266" s="74" t="str">
        <f t="shared" si="256"/>
        <v>名称：&lt;br&gt;住所：&lt;br&gt;施設分類：&lt;br&gt;TEL：&lt;br&gt;：&lt;br&gt;：&lt;br&gt;：&lt;br&gt;</v>
      </c>
      <c r="AI1266" s="255" t="s">
        <v>4184</v>
      </c>
      <c r="AJ1266" s="253" t="str">
        <f t="shared" si="248"/>
        <v>FFFFFFFF</v>
      </c>
      <c r="AK1266" s="253" t="s">
        <v>4185</v>
      </c>
      <c r="AL1266" s="265">
        <f t="shared" si="249"/>
        <v>1</v>
      </c>
      <c r="AM1266" s="253" t="s">
        <v>4186</v>
      </c>
      <c r="AN1266" s="253" t="s">
        <v>4187</v>
      </c>
      <c r="AO1266" s="254">
        <f t="shared" si="252"/>
        <v>0</v>
      </c>
      <c r="AP1266" s="253" t="s">
        <v>4188</v>
      </c>
      <c r="AQ1266" s="74">
        <f t="shared" si="257"/>
        <v>0</v>
      </c>
      <c r="AR1266" s="254" t="s">
        <v>4189</v>
      </c>
      <c r="AS1266" s="254" t="s">
        <v>4190</v>
      </c>
      <c r="AT1266" s="265">
        <f t="shared" si="258"/>
        <v>0</v>
      </c>
      <c r="AU1266" s="254" t="s">
        <v>4191</v>
      </c>
      <c r="AV1266" s="265">
        <f t="shared" si="259"/>
        <v>0</v>
      </c>
      <c r="AW1266" s="254" t="s">
        <v>4192</v>
      </c>
      <c r="AX1266" s="254" t="s">
        <v>4193</v>
      </c>
      <c r="AY1266" s="244" t="str">
        <f t="shared" si="253"/>
        <v/>
      </c>
    </row>
    <row r="1267" spans="1:51">
      <c r="A1267" s="198">
        <v>1262</v>
      </c>
      <c r="B1267" s="211"/>
      <c r="C1267" s="4" t="str">
        <f t="shared" si="250"/>
        <v>名称：&lt;br&gt;住所：&lt;br&gt;施設分類：&lt;br&gt;TEL：&lt;br&gt;：&lt;br&gt;：&lt;br&gt;：&lt;br&gt;</v>
      </c>
      <c r="D1267" s="211"/>
      <c r="E1267" s="245"/>
      <c r="F1267" s="202"/>
      <c r="G1267" s="202"/>
      <c r="H1267" s="202"/>
      <c r="I1267" s="245"/>
      <c r="J1267" s="245"/>
      <c r="K1267" s="240"/>
      <c r="L1267" s="240"/>
      <c r="M1267" s="240"/>
      <c r="N1267" s="240"/>
      <c r="O1267" s="4"/>
      <c r="P1267" s="246">
        <v>1</v>
      </c>
      <c r="Q1267" s="246"/>
      <c r="R1267" s="246" t="str">
        <f t="shared" si="247"/>
        <v>FFFFFFFF</v>
      </c>
      <c r="S1267" s="202">
        <v>100</v>
      </c>
      <c r="T1267" s="202">
        <v>100</v>
      </c>
      <c r="U1267" s="202">
        <v>100</v>
      </c>
      <c r="V1267" s="202">
        <v>100</v>
      </c>
      <c r="X1267" s="242"/>
      <c r="Z1267" s="239">
        <f t="shared" si="251"/>
        <v>1</v>
      </c>
      <c r="AA1267" s="253" t="s">
        <v>4179</v>
      </c>
      <c r="AB1267" s="265">
        <f t="shared" si="254"/>
        <v>0</v>
      </c>
      <c r="AC1267" s="254" t="s">
        <v>4194</v>
      </c>
      <c r="AD1267" s="254" t="s">
        <v>4181</v>
      </c>
      <c r="AE1267" s="254">
        <f t="shared" si="255"/>
        <v>0</v>
      </c>
      <c r="AF1267" s="254" t="s">
        <v>4182</v>
      </c>
      <c r="AG1267" s="254" t="s">
        <v>4183</v>
      </c>
      <c r="AH1267" s="74" t="str">
        <f t="shared" si="256"/>
        <v>名称：&lt;br&gt;住所：&lt;br&gt;施設分類：&lt;br&gt;TEL：&lt;br&gt;：&lt;br&gt;：&lt;br&gt;：&lt;br&gt;</v>
      </c>
      <c r="AI1267" s="255" t="s">
        <v>4184</v>
      </c>
      <c r="AJ1267" s="253" t="str">
        <f t="shared" si="248"/>
        <v>FFFFFFFF</v>
      </c>
      <c r="AK1267" s="253" t="s">
        <v>4185</v>
      </c>
      <c r="AL1267" s="265">
        <f t="shared" si="249"/>
        <v>1</v>
      </c>
      <c r="AM1267" s="253" t="s">
        <v>4186</v>
      </c>
      <c r="AN1267" s="253" t="s">
        <v>4187</v>
      </c>
      <c r="AO1267" s="254">
        <f t="shared" si="252"/>
        <v>0</v>
      </c>
      <c r="AP1267" s="253" t="s">
        <v>4188</v>
      </c>
      <c r="AQ1267" s="74">
        <f t="shared" si="257"/>
        <v>0</v>
      </c>
      <c r="AR1267" s="254" t="s">
        <v>4189</v>
      </c>
      <c r="AS1267" s="254" t="s">
        <v>4190</v>
      </c>
      <c r="AT1267" s="265">
        <f t="shared" si="258"/>
        <v>0</v>
      </c>
      <c r="AU1267" s="254" t="s">
        <v>4191</v>
      </c>
      <c r="AV1267" s="265">
        <f t="shared" si="259"/>
        <v>0</v>
      </c>
      <c r="AW1267" s="254" t="s">
        <v>4192</v>
      </c>
      <c r="AX1267" s="254" t="s">
        <v>4193</v>
      </c>
      <c r="AY1267" s="244" t="str">
        <f t="shared" si="253"/>
        <v/>
      </c>
    </row>
    <row r="1268" spans="1:51">
      <c r="A1268" s="198">
        <v>1263</v>
      </c>
      <c r="B1268" s="211"/>
      <c r="C1268" s="4" t="str">
        <f t="shared" si="250"/>
        <v>名称：&lt;br&gt;住所：&lt;br&gt;施設分類：&lt;br&gt;TEL：&lt;br&gt;：&lt;br&gt;：&lt;br&gt;：&lt;br&gt;</v>
      </c>
      <c r="D1268" s="211"/>
      <c r="E1268" s="202"/>
      <c r="F1268" s="202"/>
      <c r="G1268" s="202"/>
      <c r="H1268" s="202"/>
      <c r="I1268" s="202"/>
      <c r="J1268" s="202"/>
      <c r="K1268" s="240"/>
      <c r="L1268" s="240"/>
      <c r="M1268" s="240"/>
      <c r="N1268" s="240"/>
      <c r="O1268" s="4"/>
      <c r="P1268" s="246">
        <v>1</v>
      </c>
      <c r="Q1268" s="246"/>
      <c r="R1268" s="246" t="str">
        <f t="shared" si="247"/>
        <v>FFFFFFFF</v>
      </c>
      <c r="S1268" s="202">
        <v>100</v>
      </c>
      <c r="T1268" s="202">
        <v>100</v>
      </c>
      <c r="U1268" s="202">
        <v>100</v>
      </c>
      <c r="V1268" s="202">
        <v>100</v>
      </c>
      <c r="X1268" s="242"/>
      <c r="Z1268" s="239">
        <f t="shared" si="251"/>
        <v>1</v>
      </c>
      <c r="AA1268" s="253" t="s">
        <v>4179</v>
      </c>
      <c r="AB1268" s="265">
        <f t="shared" si="254"/>
        <v>0</v>
      </c>
      <c r="AC1268" s="254" t="s">
        <v>4194</v>
      </c>
      <c r="AD1268" s="254" t="s">
        <v>4181</v>
      </c>
      <c r="AE1268" s="254">
        <f t="shared" si="255"/>
        <v>0</v>
      </c>
      <c r="AF1268" s="254" t="s">
        <v>4182</v>
      </c>
      <c r="AG1268" s="254" t="s">
        <v>4183</v>
      </c>
      <c r="AH1268" s="74" t="str">
        <f t="shared" si="256"/>
        <v>名称：&lt;br&gt;住所：&lt;br&gt;施設分類：&lt;br&gt;TEL：&lt;br&gt;：&lt;br&gt;：&lt;br&gt;：&lt;br&gt;</v>
      </c>
      <c r="AI1268" s="255" t="s">
        <v>4184</v>
      </c>
      <c r="AJ1268" s="253" t="str">
        <f t="shared" si="248"/>
        <v>FFFFFFFF</v>
      </c>
      <c r="AK1268" s="253" t="s">
        <v>4185</v>
      </c>
      <c r="AL1268" s="265">
        <f t="shared" si="249"/>
        <v>1</v>
      </c>
      <c r="AM1268" s="253" t="s">
        <v>4186</v>
      </c>
      <c r="AN1268" s="253" t="s">
        <v>4187</v>
      </c>
      <c r="AO1268" s="254">
        <f t="shared" si="252"/>
        <v>0</v>
      </c>
      <c r="AP1268" s="253" t="s">
        <v>4188</v>
      </c>
      <c r="AQ1268" s="74">
        <f t="shared" si="257"/>
        <v>0</v>
      </c>
      <c r="AR1268" s="254" t="s">
        <v>4189</v>
      </c>
      <c r="AS1268" s="254" t="s">
        <v>4190</v>
      </c>
      <c r="AT1268" s="265">
        <f t="shared" si="258"/>
        <v>0</v>
      </c>
      <c r="AU1268" s="254" t="s">
        <v>4191</v>
      </c>
      <c r="AV1268" s="265">
        <f t="shared" si="259"/>
        <v>0</v>
      </c>
      <c r="AW1268" s="254" t="s">
        <v>4192</v>
      </c>
      <c r="AX1268" s="254" t="s">
        <v>4193</v>
      </c>
      <c r="AY1268" s="244" t="str">
        <f t="shared" si="253"/>
        <v/>
      </c>
    </row>
    <row r="1269" spans="1:51">
      <c r="A1269" s="198">
        <v>1264</v>
      </c>
      <c r="B1269" s="211"/>
      <c r="C1269" s="4" t="str">
        <f t="shared" si="250"/>
        <v>名称：&lt;br&gt;住所：&lt;br&gt;施設分類：&lt;br&gt;TEL：&lt;br&gt;：&lt;br&gt;：&lt;br&gt;：&lt;br&gt;</v>
      </c>
      <c r="D1269" s="211"/>
      <c r="E1269" s="202"/>
      <c r="F1269" s="202"/>
      <c r="G1269" s="202"/>
      <c r="H1269" s="202"/>
      <c r="I1269" s="202"/>
      <c r="J1269" s="202"/>
      <c r="K1269" s="240"/>
      <c r="L1269" s="240"/>
      <c r="M1269" s="240"/>
      <c r="N1269" s="240"/>
      <c r="O1269" s="4"/>
      <c r="P1269" s="246">
        <v>1</v>
      </c>
      <c r="Q1269" s="246"/>
      <c r="R1269" s="246" t="str">
        <f t="shared" si="247"/>
        <v>FFFFFFFF</v>
      </c>
      <c r="S1269" s="202">
        <v>100</v>
      </c>
      <c r="T1269" s="202">
        <v>100</v>
      </c>
      <c r="U1269" s="202">
        <v>100</v>
      </c>
      <c r="V1269" s="202">
        <v>100</v>
      </c>
      <c r="X1269" s="242"/>
      <c r="Z1269" s="239">
        <f t="shared" si="251"/>
        <v>1</v>
      </c>
      <c r="AA1269" s="253" t="s">
        <v>4179</v>
      </c>
      <c r="AB1269" s="265">
        <f t="shared" si="254"/>
        <v>0</v>
      </c>
      <c r="AC1269" s="254" t="s">
        <v>4194</v>
      </c>
      <c r="AD1269" s="254" t="s">
        <v>4181</v>
      </c>
      <c r="AE1269" s="254">
        <f t="shared" si="255"/>
        <v>0</v>
      </c>
      <c r="AF1269" s="254" t="s">
        <v>4182</v>
      </c>
      <c r="AG1269" s="254" t="s">
        <v>4183</v>
      </c>
      <c r="AH1269" s="74" t="str">
        <f t="shared" si="256"/>
        <v>名称：&lt;br&gt;住所：&lt;br&gt;施設分類：&lt;br&gt;TEL：&lt;br&gt;：&lt;br&gt;：&lt;br&gt;：&lt;br&gt;</v>
      </c>
      <c r="AI1269" s="255" t="s">
        <v>4184</v>
      </c>
      <c r="AJ1269" s="253" t="str">
        <f t="shared" si="248"/>
        <v>FFFFFFFF</v>
      </c>
      <c r="AK1269" s="253" t="s">
        <v>4185</v>
      </c>
      <c r="AL1269" s="265">
        <f t="shared" si="249"/>
        <v>1</v>
      </c>
      <c r="AM1269" s="253" t="s">
        <v>4186</v>
      </c>
      <c r="AN1269" s="253" t="s">
        <v>4187</v>
      </c>
      <c r="AO1269" s="254">
        <f t="shared" si="252"/>
        <v>0</v>
      </c>
      <c r="AP1269" s="253" t="s">
        <v>4188</v>
      </c>
      <c r="AQ1269" s="74">
        <f t="shared" si="257"/>
        <v>0</v>
      </c>
      <c r="AR1269" s="254" t="s">
        <v>4189</v>
      </c>
      <c r="AS1269" s="254" t="s">
        <v>4190</v>
      </c>
      <c r="AT1269" s="265">
        <f t="shared" si="258"/>
        <v>0</v>
      </c>
      <c r="AU1269" s="254" t="s">
        <v>4191</v>
      </c>
      <c r="AV1269" s="265">
        <f t="shared" si="259"/>
        <v>0</v>
      </c>
      <c r="AW1269" s="254" t="s">
        <v>4192</v>
      </c>
      <c r="AX1269" s="254" t="s">
        <v>4193</v>
      </c>
      <c r="AY1269" s="244" t="str">
        <f t="shared" si="253"/>
        <v/>
      </c>
    </row>
    <row r="1270" spans="1:51">
      <c r="A1270" s="198">
        <v>1265</v>
      </c>
      <c r="B1270" s="211"/>
      <c r="C1270" s="4" t="str">
        <f t="shared" si="250"/>
        <v>名称：&lt;br&gt;住所：&lt;br&gt;施設分類：&lt;br&gt;TEL：&lt;br&gt;：&lt;br&gt;：&lt;br&gt;：&lt;br&gt;</v>
      </c>
      <c r="D1270" s="211"/>
      <c r="E1270" s="202"/>
      <c r="F1270" s="202"/>
      <c r="G1270" s="202"/>
      <c r="H1270" s="202"/>
      <c r="I1270" s="202"/>
      <c r="J1270" s="202"/>
      <c r="K1270" s="240"/>
      <c r="L1270" s="240"/>
      <c r="M1270" s="240"/>
      <c r="N1270" s="240"/>
      <c r="O1270" s="4"/>
      <c r="P1270" s="246">
        <v>1</v>
      </c>
      <c r="Q1270" s="246"/>
      <c r="R1270" s="246" t="str">
        <f t="shared" si="247"/>
        <v>FFFFFFFF</v>
      </c>
      <c r="S1270" s="202">
        <v>100</v>
      </c>
      <c r="T1270" s="202">
        <v>100</v>
      </c>
      <c r="U1270" s="202">
        <v>100</v>
      </c>
      <c r="V1270" s="202">
        <v>100</v>
      </c>
      <c r="X1270" s="242"/>
      <c r="Z1270" s="239">
        <f t="shared" si="251"/>
        <v>1</v>
      </c>
      <c r="AA1270" s="253" t="s">
        <v>4179</v>
      </c>
      <c r="AB1270" s="265">
        <f t="shared" si="254"/>
        <v>0</v>
      </c>
      <c r="AC1270" s="254" t="s">
        <v>4194</v>
      </c>
      <c r="AD1270" s="254" t="s">
        <v>4181</v>
      </c>
      <c r="AE1270" s="254">
        <f t="shared" si="255"/>
        <v>0</v>
      </c>
      <c r="AF1270" s="254" t="s">
        <v>4182</v>
      </c>
      <c r="AG1270" s="254" t="s">
        <v>4183</v>
      </c>
      <c r="AH1270" s="74" t="str">
        <f t="shared" si="256"/>
        <v>名称：&lt;br&gt;住所：&lt;br&gt;施設分類：&lt;br&gt;TEL：&lt;br&gt;：&lt;br&gt;：&lt;br&gt;：&lt;br&gt;</v>
      </c>
      <c r="AI1270" s="255" t="s">
        <v>4184</v>
      </c>
      <c r="AJ1270" s="253" t="str">
        <f t="shared" si="248"/>
        <v>FFFFFFFF</v>
      </c>
      <c r="AK1270" s="253" t="s">
        <v>4185</v>
      </c>
      <c r="AL1270" s="265">
        <f t="shared" si="249"/>
        <v>1</v>
      </c>
      <c r="AM1270" s="253" t="s">
        <v>4186</v>
      </c>
      <c r="AN1270" s="253" t="s">
        <v>4187</v>
      </c>
      <c r="AO1270" s="254">
        <f t="shared" si="252"/>
        <v>0</v>
      </c>
      <c r="AP1270" s="253" t="s">
        <v>4188</v>
      </c>
      <c r="AQ1270" s="74">
        <f t="shared" si="257"/>
        <v>0</v>
      </c>
      <c r="AR1270" s="254" t="s">
        <v>4189</v>
      </c>
      <c r="AS1270" s="254" t="s">
        <v>4190</v>
      </c>
      <c r="AT1270" s="265">
        <f t="shared" si="258"/>
        <v>0</v>
      </c>
      <c r="AU1270" s="254" t="s">
        <v>4191</v>
      </c>
      <c r="AV1270" s="265">
        <f t="shared" si="259"/>
        <v>0</v>
      </c>
      <c r="AW1270" s="254" t="s">
        <v>4192</v>
      </c>
      <c r="AX1270" s="254" t="s">
        <v>4193</v>
      </c>
      <c r="AY1270" s="244" t="str">
        <f t="shared" si="253"/>
        <v/>
      </c>
    </row>
    <row r="1271" spans="1:51">
      <c r="A1271" s="198">
        <v>1266</v>
      </c>
      <c r="B1271" s="211"/>
      <c r="C1271" s="4" t="str">
        <f t="shared" si="250"/>
        <v>名称：&lt;br&gt;住所：&lt;br&gt;施設分類：&lt;br&gt;TEL：&lt;br&gt;：&lt;br&gt;：&lt;br&gt;：&lt;br&gt;</v>
      </c>
      <c r="D1271" s="211"/>
      <c r="E1271" s="245"/>
      <c r="F1271" s="202"/>
      <c r="G1271" s="202"/>
      <c r="H1271" s="202"/>
      <c r="I1271" s="245"/>
      <c r="J1271" s="245"/>
      <c r="K1271" s="240"/>
      <c r="L1271" s="240"/>
      <c r="M1271" s="240"/>
      <c r="N1271" s="240"/>
      <c r="O1271" s="4"/>
      <c r="P1271" s="246">
        <v>1</v>
      </c>
      <c r="Q1271" s="246"/>
      <c r="R1271" s="246" t="str">
        <f t="shared" si="247"/>
        <v>FFFFFFFF</v>
      </c>
      <c r="S1271" s="202">
        <v>100</v>
      </c>
      <c r="T1271" s="202">
        <v>100</v>
      </c>
      <c r="U1271" s="202">
        <v>100</v>
      </c>
      <c r="V1271" s="202">
        <v>100</v>
      </c>
      <c r="X1271" s="242"/>
      <c r="Z1271" s="239">
        <f t="shared" si="251"/>
        <v>1</v>
      </c>
      <c r="AA1271" s="253" t="s">
        <v>4179</v>
      </c>
      <c r="AB1271" s="265">
        <f t="shared" si="254"/>
        <v>0</v>
      </c>
      <c r="AC1271" s="254" t="s">
        <v>4194</v>
      </c>
      <c r="AD1271" s="254" t="s">
        <v>4181</v>
      </c>
      <c r="AE1271" s="254">
        <f t="shared" si="255"/>
        <v>0</v>
      </c>
      <c r="AF1271" s="254" t="s">
        <v>4182</v>
      </c>
      <c r="AG1271" s="254" t="s">
        <v>4183</v>
      </c>
      <c r="AH1271" s="74" t="str">
        <f t="shared" si="256"/>
        <v>名称：&lt;br&gt;住所：&lt;br&gt;施設分類：&lt;br&gt;TEL：&lt;br&gt;：&lt;br&gt;：&lt;br&gt;：&lt;br&gt;</v>
      </c>
      <c r="AI1271" s="255" t="s">
        <v>4184</v>
      </c>
      <c r="AJ1271" s="253" t="str">
        <f t="shared" si="248"/>
        <v>FFFFFFFF</v>
      </c>
      <c r="AK1271" s="253" t="s">
        <v>4185</v>
      </c>
      <c r="AL1271" s="265">
        <f t="shared" si="249"/>
        <v>1</v>
      </c>
      <c r="AM1271" s="253" t="s">
        <v>4186</v>
      </c>
      <c r="AN1271" s="253" t="s">
        <v>4187</v>
      </c>
      <c r="AO1271" s="254">
        <f t="shared" si="252"/>
        <v>0</v>
      </c>
      <c r="AP1271" s="253" t="s">
        <v>4188</v>
      </c>
      <c r="AQ1271" s="74">
        <f t="shared" si="257"/>
        <v>0</v>
      </c>
      <c r="AR1271" s="254" t="s">
        <v>4189</v>
      </c>
      <c r="AS1271" s="254" t="s">
        <v>4190</v>
      </c>
      <c r="AT1271" s="265">
        <f t="shared" si="258"/>
        <v>0</v>
      </c>
      <c r="AU1271" s="254" t="s">
        <v>4191</v>
      </c>
      <c r="AV1271" s="265">
        <f t="shared" si="259"/>
        <v>0</v>
      </c>
      <c r="AW1271" s="254" t="s">
        <v>4192</v>
      </c>
      <c r="AX1271" s="254" t="s">
        <v>4193</v>
      </c>
      <c r="AY1271" s="244" t="str">
        <f t="shared" si="253"/>
        <v/>
      </c>
    </row>
    <row r="1272" spans="1:51">
      <c r="A1272" s="198">
        <v>1267</v>
      </c>
      <c r="B1272" s="211"/>
      <c r="C1272" s="4" t="str">
        <f t="shared" si="250"/>
        <v>名称：&lt;br&gt;住所：&lt;br&gt;施設分類：&lt;br&gt;TEL：&lt;br&gt;：&lt;br&gt;：&lt;br&gt;：&lt;br&gt;</v>
      </c>
      <c r="D1272" s="211"/>
      <c r="E1272" s="245"/>
      <c r="F1272" s="202"/>
      <c r="G1272" s="202"/>
      <c r="H1272" s="202"/>
      <c r="I1272" s="245"/>
      <c r="J1272" s="245"/>
      <c r="K1272" s="240"/>
      <c r="L1272" s="240"/>
      <c r="M1272" s="240"/>
      <c r="N1272" s="240"/>
      <c r="O1272" s="4"/>
      <c r="P1272" s="246">
        <v>1</v>
      </c>
      <c r="Q1272" s="246"/>
      <c r="R1272" s="246" t="str">
        <f t="shared" si="247"/>
        <v>FFFFFFFF</v>
      </c>
      <c r="S1272" s="202">
        <v>100</v>
      </c>
      <c r="T1272" s="202">
        <v>100</v>
      </c>
      <c r="U1272" s="202">
        <v>100</v>
      </c>
      <c r="V1272" s="202">
        <v>100</v>
      </c>
      <c r="X1272" s="242"/>
      <c r="Z1272" s="239">
        <f t="shared" si="251"/>
        <v>1</v>
      </c>
      <c r="AA1272" s="253" t="s">
        <v>4179</v>
      </c>
      <c r="AB1272" s="265">
        <f t="shared" si="254"/>
        <v>0</v>
      </c>
      <c r="AC1272" s="254" t="s">
        <v>4194</v>
      </c>
      <c r="AD1272" s="254" t="s">
        <v>4181</v>
      </c>
      <c r="AE1272" s="254">
        <f t="shared" si="255"/>
        <v>0</v>
      </c>
      <c r="AF1272" s="254" t="s">
        <v>4182</v>
      </c>
      <c r="AG1272" s="254" t="s">
        <v>4183</v>
      </c>
      <c r="AH1272" s="74" t="str">
        <f t="shared" si="256"/>
        <v>名称：&lt;br&gt;住所：&lt;br&gt;施設分類：&lt;br&gt;TEL：&lt;br&gt;：&lt;br&gt;：&lt;br&gt;：&lt;br&gt;</v>
      </c>
      <c r="AI1272" s="255" t="s">
        <v>4184</v>
      </c>
      <c r="AJ1272" s="253" t="str">
        <f t="shared" si="248"/>
        <v>FFFFFFFF</v>
      </c>
      <c r="AK1272" s="253" t="s">
        <v>4185</v>
      </c>
      <c r="AL1272" s="265">
        <f t="shared" si="249"/>
        <v>1</v>
      </c>
      <c r="AM1272" s="253" t="s">
        <v>4186</v>
      </c>
      <c r="AN1272" s="253" t="s">
        <v>4187</v>
      </c>
      <c r="AO1272" s="254">
        <f t="shared" si="252"/>
        <v>0</v>
      </c>
      <c r="AP1272" s="253" t="s">
        <v>4188</v>
      </c>
      <c r="AQ1272" s="74">
        <f t="shared" si="257"/>
        <v>0</v>
      </c>
      <c r="AR1272" s="254" t="s">
        <v>4189</v>
      </c>
      <c r="AS1272" s="254" t="s">
        <v>4190</v>
      </c>
      <c r="AT1272" s="265">
        <f t="shared" si="258"/>
        <v>0</v>
      </c>
      <c r="AU1272" s="254" t="s">
        <v>4191</v>
      </c>
      <c r="AV1272" s="265">
        <f t="shared" si="259"/>
        <v>0</v>
      </c>
      <c r="AW1272" s="254" t="s">
        <v>4192</v>
      </c>
      <c r="AX1272" s="254" t="s">
        <v>4193</v>
      </c>
      <c r="AY1272" s="244" t="str">
        <f t="shared" si="253"/>
        <v/>
      </c>
    </row>
    <row r="1273" spans="1:51">
      <c r="A1273" s="198">
        <v>1268</v>
      </c>
      <c r="B1273" s="211"/>
      <c r="C1273" s="4" t="str">
        <f t="shared" si="250"/>
        <v>名称：&lt;br&gt;住所：&lt;br&gt;施設分類：&lt;br&gt;TEL：&lt;br&gt;：&lt;br&gt;：&lt;br&gt;：&lt;br&gt;</v>
      </c>
      <c r="D1273" s="211"/>
      <c r="E1273" s="245"/>
      <c r="F1273" s="202"/>
      <c r="G1273" s="202"/>
      <c r="H1273" s="202"/>
      <c r="I1273" s="245"/>
      <c r="J1273" s="245"/>
      <c r="K1273" s="240"/>
      <c r="L1273" s="240"/>
      <c r="M1273" s="240"/>
      <c r="N1273" s="240"/>
      <c r="O1273" s="4"/>
      <c r="P1273" s="246">
        <v>1</v>
      </c>
      <c r="Q1273" s="246"/>
      <c r="R1273" s="246" t="str">
        <f t="shared" si="247"/>
        <v>FFFFFFFF</v>
      </c>
      <c r="S1273" s="202">
        <v>100</v>
      </c>
      <c r="T1273" s="202">
        <v>100</v>
      </c>
      <c r="U1273" s="202">
        <v>100</v>
      </c>
      <c r="V1273" s="202">
        <v>100</v>
      </c>
      <c r="X1273" s="242"/>
      <c r="Z1273" s="239">
        <f t="shared" si="251"/>
        <v>1</v>
      </c>
      <c r="AA1273" s="253" t="s">
        <v>4179</v>
      </c>
      <c r="AB1273" s="265">
        <f t="shared" si="254"/>
        <v>0</v>
      </c>
      <c r="AC1273" s="254" t="s">
        <v>4194</v>
      </c>
      <c r="AD1273" s="254" t="s">
        <v>4181</v>
      </c>
      <c r="AE1273" s="254">
        <f t="shared" si="255"/>
        <v>0</v>
      </c>
      <c r="AF1273" s="254" t="s">
        <v>4182</v>
      </c>
      <c r="AG1273" s="254" t="s">
        <v>4183</v>
      </c>
      <c r="AH1273" s="74" t="str">
        <f t="shared" si="256"/>
        <v>名称：&lt;br&gt;住所：&lt;br&gt;施設分類：&lt;br&gt;TEL：&lt;br&gt;：&lt;br&gt;：&lt;br&gt;：&lt;br&gt;</v>
      </c>
      <c r="AI1273" s="255" t="s">
        <v>4184</v>
      </c>
      <c r="AJ1273" s="253" t="str">
        <f t="shared" si="248"/>
        <v>FFFFFFFF</v>
      </c>
      <c r="AK1273" s="253" t="s">
        <v>4185</v>
      </c>
      <c r="AL1273" s="265">
        <f t="shared" si="249"/>
        <v>1</v>
      </c>
      <c r="AM1273" s="253" t="s">
        <v>4186</v>
      </c>
      <c r="AN1273" s="253" t="s">
        <v>4187</v>
      </c>
      <c r="AO1273" s="254">
        <f t="shared" si="252"/>
        <v>0</v>
      </c>
      <c r="AP1273" s="253" t="s">
        <v>4188</v>
      </c>
      <c r="AQ1273" s="74">
        <f t="shared" si="257"/>
        <v>0</v>
      </c>
      <c r="AR1273" s="254" t="s">
        <v>4189</v>
      </c>
      <c r="AS1273" s="254" t="s">
        <v>4190</v>
      </c>
      <c r="AT1273" s="265">
        <f t="shared" si="258"/>
        <v>0</v>
      </c>
      <c r="AU1273" s="254" t="s">
        <v>4191</v>
      </c>
      <c r="AV1273" s="265">
        <f t="shared" si="259"/>
        <v>0</v>
      </c>
      <c r="AW1273" s="254" t="s">
        <v>4192</v>
      </c>
      <c r="AX1273" s="254" t="s">
        <v>4193</v>
      </c>
      <c r="AY1273" s="244" t="str">
        <f t="shared" si="253"/>
        <v/>
      </c>
    </row>
    <row r="1274" spans="1:51">
      <c r="A1274" s="198">
        <v>1269</v>
      </c>
      <c r="B1274" s="211"/>
      <c r="C1274" s="4" t="str">
        <f t="shared" si="250"/>
        <v>名称：&lt;br&gt;住所：&lt;br&gt;施設分類：&lt;br&gt;TEL：&lt;br&gt;：&lt;br&gt;：&lt;br&gt;：&lt;br&gt;</v>
      </c>
      <c r="D1274" s="211"/>
      <c r="E1274" s="202"/>
      <c r="F1274" s="202"/>
      <c r="G1274" s="202"/>
      <c r="H1274" s="202"/>
      <c r="I1274" s="202"/>
      <c r="J1274" s="202"/>
      <c r="K1274" s="240"/>
      <c r="L1274" s="240"/>
      <c r="M1274" s="240"/>
      <c r="N1274" s="240"/>
      <c r="O1274" s="4"/>
      <c r="P1274" s="246">
        <v>1</v>
      </c>
      <c r="Q1274" s="246"/>
      <c r="R1274" s="246" t="str">
        <f t="shared" si="247"/>
        <v>FFFFFFFF</v>
      </c>
      <c r="S1274" s="202">
        <v>100</v>
      </c>
      <c r="T1274" s="202">
        <v>100</v>
      </c>
      <c r="U1274" s="202">
        <v>100</v>
      </c>
      <c r="V1274" s="202">
        <v>100</v>
      </c>
      <c r="X1274" s="242"/>
      <c r="Z1274" s="239">
        <f t="shared" si="251"/>
        <v>1</v>
      </c>
      <c r="AA1274" s="253" t="s">
        <v>4179</v>
      </c>
      <c r="AB1274" s="265">
        <f t="shared" si="254"/>
        <v>0</v>
      </c>
      <c r="AC1274" s="254" t="s">
        <v>4194</v>
      </c>
      <c r="AD1274" s="254" t="s">
        <v>4181</v>
      </c>
      <c r="AE1274" s="254">
        <f t="shared" si="255"/>
        <v>0</v>
      </c>
      <c r="AF1274" s="254" t="s">
        <v>4182</v>
      </c>
      <c r="AG1274" s="254" t="s">
        <v>4183</v>
      </c>
      <c r="AH1274" s="74" t="str">
        <f t="shared" si="256"/>
        <v>名称：&lt;br&gt;住所：&lt;br&gt;施設分類：&lt;br&gt;TEL：&lt;br&gt;：&lt;br&gt;：&lt;br&gt;：&lt;br&gt;</v>
      </c>
      <c r="AI1274" s="255" t="s">
        <v>4184</v>
      </c>
      <c r="AJ1274" s="253" t="str">
        <f t="shared" si="248"/>
        <v>FFFFFFFF</v>
      </c>
      <c r="AK1274" s="253" t="s">
        <v>4185</v>
      </c>
      <c r="AL1274" s="265">
        <f t="shared" si="249"/>
        <v>1</v>
      </c>
      <c r="AM1274" s="253" t="s">
        <v>4186</v>
      </c>
      <c r="AN1274" s="253" t="s">
        <v>4187</v>
      </c>
      <c r="AO1274" s="254">
        <f t="shared" si="252"/>
        <v>0</v>
      </c>
      <c r="AP1274" s="253" t="s">
        <v>4188</v>
      </c>
      <c r="AQ1274" s="74">
        <f t="shared" si="257"/>
        <v>0</v>
      </c>
      <c r="AR1274" s="254" t="s">
        <v>4189</v>
      </c>
      <c r="AS1274" s="254" t="s">
        <v>4190</v>
      </c>
      <c r="AT1274" s="265">
        <f t="shared" si="258"/>
        <v>0</v>
      </c>
      <c r="AU1274" s="254" t="s">
        <v>4191</v>
      </c>
      <c r="AV1274" s="265">
        <f t="shared" si="259"/>
        <v>0</v>
      </c>
      <c r="AW1274" s="254" t="s">
        <v>4192</v>
      </c>
      <c r="AX1274" s="254" t="s">
        <v>4193</v>
      </c>
      <c r="AY1274" s="244" t="str">
        <f t="shared" si="253"/>
        <v/>
      </c>
    </row>
    <row r="1275" spans="1:51">
      <c r="A1275" s="198">
        <v>1270</v>
      </c>
      <c r="B1275" s="211"/>
      <c r="C1275" s="4" t="str">
        <f t="shared" si="250"/>
        <v>名称：&lt;br&gt;住所：&lt;br&gt;施設分類：&lt;br&gt;TEL：&lt;br&gt;：&lt;br&gt;：&lt;br&gt;：&lt;br&gt;</v>
      </c>
      <c r="D1275" s="211"/>
      <c r="E1275" s="202"/>
      <c r="F1275" s="202"/>
      <c r="G1275" s="202"/>
      <c r="H1275" s="202"/>
      <c r="I1275" s="202"/>
      <c r="J1275" s="202"/>
      <c r="K1275" s="240"/>
      <c r="L1275" s="240"/>
      <c r="M1275" s="240"/>
      <c r="N1275" s="240"/>
      <c r="O1275" s="4"/>
      <c r="P1275" s="246">
        <v>1</v>
      </c>
      <c r="Q1275" s="246"/>
      <c r="R1275" s="246" t="str">
        <f t="shared" si="247"/>
        <v>FFFFFFFF</v>
      </c>
      <c r="S1275" s="202">
        <v>100</v>
      </c>
      <c r="T1275" s="202">
        <v>100</v>
      </c>
      <c r="U1275" s="202">
        <v>100</v>
      </c>
      <c r="V1275" s="202">
        <v>100</v>
      </c>
      <c r="X1275" s="242"/>
      <c r="Z1275" s="239">
        <f t="shared" si="251"/>
        <v>1</v>
      </c>
      <c r="AA1275" s="253" t="s">
        <v>4179</v>
      </c>
      <c r="AB1275" s="265">
        <f t="shared" si="254"/>
        <v>0</v>
      </c>
      <c r="AC1275" s="254" t="s">
        <v>4194</v>
      </c>
      <c r="AD1275" s="254" t="s">
        <v>4181</v>
      </c>
      <c r="AE1275" s="254">
        <f t="shared" si="255"/>
        <v>0</v>
      </c>
      <c r="AF1275" s="254" t="s">
        <v>4182</v>
      </c>
      <c r="AG1275" s="254" t="s">
        <v>4183</v>
      </c>
      <c r="AH1275" s="74" t="str">
        <f t="shared" si="256"/>
        <v>名称：&lt;br&gt;住所：&lt;br&gt;施設分類：&lt;br&gt;TEL：&lt;br&gt;：&lt;br&gt;：&lt;br&gt;：&lt;br&gt;</v>
      </c>
      <c r="AI1275" s="255" t="s">
        <v>4184</v>
      </c>
      <c r="AJ1275" s="253" t="str">
        <f t="shared" si="248"/>
        <v>FFFFFFFF</v>
      </c>
      <c r="AK1275" s="253" t="s">
        <v>4185</v>
      </c>
      <c r="AL1275" s="265">
        <f t="shared" si="249"/>
        <v>1</v>
      </c>
      <c r="AM1275" s="253" t="s">
        <v>4186</v>
      </c>
      <c r="AN1275" s="253" t="s">
        <v>4187</v>
      </c>
      <c r="AO1275" s="254">
        <f t="shared" si="252"/>
        <v>0</v>
      </c>
      <c r="AP1275" s="253" t="s">
        <v>4188</v>
      </c>
      <c r="AQ1275" s="74">
        <f t="shared" si="257"/>
        <v>0</v>
      </c>
      <c r="AR1275" s="254" t="s">
        <v>4189</v>
      </c>
      <c r="AS1275" s="254" t="s">
        <v>4190</v>
      </c>
      <c r="AT1275" s="265">
        <f t="shared" si="258"/>
        <v>0</v>
      </c>
      <c r="AU1275" s="254" t="s">
        <v>4191</v>
      </c>
      <c r="AV1275" s="265">
        <f t="shared" si="259"/>
        <v>0</v>
      </c>
      <c r="AW1275" s="254" t="s">
        <v>4192</v>
      </c>
      <c r="AX1275" s="254" t="s">
        <v>4193</v>
      </c>
      <c r="AY1275" s="244" t="str">
        <f t="shared" si="253"/>
        <v/>
      </c>
    </row>
    <row r="1276" spans="1:51">
      <c r="A1276" s="198">
        <v>1271</v>
      </c>
      <c r="B1276" s="211"/>
      <c r="C1276" s="4" t="str">
        <f t="shared" si="250"/>
        <v>名称：&lt;br&gt;住所：&lt;br&gt;施設分類：&lt;br&gt;TEL：&lt;br&gt;：&lt;br&gt;：&lt;br&gt;：&lt;br&gt;</v>
      </c>
      <c r="D1276" s="211"/>
      <c r="E1276" s="245"/>
      <c r="F1276" s="202"/>
      <c r="G1276" s="202"/>
      <c r="H1276" s="202"/>
      <c r="I1276" s="245"/>
      <c r="J1276" s="245"/>
      <c r="K1276" s="240"/>
      <c r="L1276" s="240"/>
      <c r="M1276" s="240"/>
      <c r="N1276" s="240"/>
      <c r="O1276" s="4"/>
      <c r="P1276" s="246">
        <v>1</v>
      </c>
      <c r="Q1276" s="246"/>
      <c r="R1276" s="246" t="str">
        <f t="shared" si="247"/>
        <v>FFFFFFFF</v>
      </c>
      <c r="S1276" s="202">
        <v>100</v>
      </c>
      <c r="T1276" s="202">
        <v>100</v>
      </c>
      <c r="U1276" s="202">
        <v>100</v>
      </c>
      <c r="V1276" s="202">
        <v>100</v>
      </c>
      <c r="X1276" s="242"/>
      <c r="Z1276" s="239">
        <f t="shared" si="251"/>
        <v>1</v>
      </c>
      <c r="AA1276" s="253" t="s">
        <v>4179</v>
      </c>
      <c r="AB1276" s="265">
        <f t="shared" si="254"/>
        <v>0</v>
      </c>
      <c r="AC1276" s="254" t="s">
        <v>4194</v>
      </c>
      <c r="AD1276" s="254" t="s">
        <v>4181</v>
      </c>
      <c r="AE1276" s="254">
        <f t="shared" si="255"/>
        <v>0</v>
      </c>
      <c r="AF1276" s="254" t="s">
        <v>4182</v>
      </c>
      <c r="AG1276" s="254" t="s">
        <v>4183</v>
      </c>
      <c r="AH1276" s="74" t="str">
        <f t="shared" si="256"/>
        <v>名称：&lt;br&gt;住所：&lt;br&gt;施設分類：&lt;br&gt;TEL：&lt;br&gt;：&lt;br&gt;：&lt;br&gt;：&lt;br&gt;</v>
      </c>
      <c r="AI1276" s="255" t="s">
        <v>4184</v>
      </c>
      <c r="AJ1276" s="253" t="str">
        <f t="shared" si="248"/>
        <v>FFFFFFFF</v>
      </c>
      <c r="AK1276" s="253" t="s">
        <v>4185</v>
      </c>
      <c r="AL1276" s="265">
        <f t="shared" si="249"/>
        <v>1</v>
      </c>
      <c r="AM1276" s="253" t="s">
        <v>4186</v>
      </c>
      <c r="AN1276" s="253" t="s">
        <v>4187</v>
      </c>
      <c r="AO1276" s="254">
        <f t="shared" si="252"/>
        <v>0</v>
      </c>
      <c r="AP1276" s="253" t="s">
        <v>4188</v>
      </c>
      <c r="AQ1276" s="74">
        <f t="shared" si="257"/>
        <v>0</v>
      </c>
      <c r="AR1276" s="254" t="s">
        <v>4189</v>
      </c>
      <c r="AS1276" s="254" t="s">
        <v>4190</v>
      </c>
      <c r="AT1276" s="265">
        <f t="shared" si="258"/>
        <v>0</v>
      </c>
      <c r="AU1276" s="254" t="s">
        <v>4191</v>
      </c>
      <c r="AV1276" s="265">
        <f t="shared" si="259"/>
        <v>0</v>
      </c>
      <c r="AW1276" s="254" t="s">
        <v>4192</v>
      </c>
      <c r="AX1276" s="254" t="s">
        <v>4193</v>
      </c>
      <c r="AY1276" s="244" t="str">
        <f t="shared" si="253"/>
        <v/>
      </c>
    </row>
    <row r="1277" spans="1:51">
      <c r="A1277" s="198">
        <v>1272</v>
      </c>
      <c r="B1277" s="211"/>
      <c r="C1277" s="4" t="str">
        <f t="shared" si="250"/>
        <v>名称：&lt;br&gt;住所：&lt;br&gt;施設分類：&lt;br&gt;TEL：&lt;br&gt;：&lt;br&gt;：&lt;br&gt;：&lt;br&gt;</v>
      </c>
      <c r="D1277" s="211"/>
      <c r="E1277" s="245"/>
      <c r="F1277" s="202"/>
      <c r="G1277" s="202"/>
      <c r="H1277" s="202"/>
      <c r="I1277" s="245"/>
      <c r="J1277" s="245"/>
      <c r="K1277" s="240"/>
      <c r="L1277" s="240"/>
      <c r="M1277" s="240"/>
      <c r="N1277" s="240"/>
      <c r="O1277" s="4"/>
      <c r="P1277" s="246">
        <v>1</v>
      </c>
      <c r="Q1277" s="246"/>
      <c r="R1277" s="246" t="str">
        <f t="shared" si="247"/>
        <v>FFFFFFFF</v>
      </c>
      <c r="S1277" s="202">
        <v>100</v>
      </c>
      <c r="T1277" s="202">
        <v>100</v>
      </c>
      <c r="U1277" s="202">
        <v>100</v>
      </c>
      <c r="V1277" s="202">
        <v>100</v>
      </c>
      <c r="X1277" s="242"/>
      <c r="Z1277" s="239">
        <f t="shared" si="251"/>
        <v>1</v>
      </c>
      <c r="AA1277" s="253" t="s">
        <v>4179</v>
      </c>
      <c r="AB1277" s="265">
        <f t="shared" si="254"/>
        <v>0</v>
      </c>
      <c r="AC1277" s="254" t="s">
        <v>4194</v>
      </c>
      <c r="AD1277" s="254" t="s">
        <v>4181</v>
      </c>
      <c r="AE1277" s="254">
        <f t="shared" si="255"/>
        <v>0</v>
      </c>
      <c r="AF1277" s="254" t="s">
        <v>4182</v>
      </c>
      <c r="AG1277" s="254" t="s">
        <v>4183</v>
      </c>
      <c r="AH1277" s="74" t="str">
        <f t="shared" si="256"/>
        <v>名称：&lt;br&gt;住所：&lt;br&gt;施設分類：&lt;br&gt;TEL：&lt;br&gt;：&lt;br&gt;：&lt;br&gt;：&lt;br&gt;</v>
      </c>
      <c r="AI1277" s="255" t="s">
        <v>4184</v>
      </c>
      <c r="AJ1277" s="253" t="str">
        <f t="shared" si="248"/>
        <v>FFFFFFFF</v>
      </c>
      <c r="AK1277" s="253" t="s">
        <v>4185</v>
      </c>
      <c r="AL1277" s="265">
        <f t="shared" si="249"/>
        <v>1</v>
      </c>
      <c r="AM1277" s="253" t="s">
        <v>4186</v>
      </c>
      <c r="AN1277" s="253" t="s">
        <v>4187</v>
      </c>
      <c r="AO1277" s="254">
        <f t="shared" si="252"/>
        <v>0</v>
      </c>
      <c r="AP1277" s="253" t="s">
        <v>4188</v>
      </c>
      <c r="AQ1277" s="74">
        <f t="shared" si="257"/>
        <v>0</v>
      </c>
      <c r="AR1277" s="254" t="s">
        <v>4189</v>
      </c>
      <c r="AS1277" s="254" t="s">
        <v>4190</v>
      </c>
      <c r="AT1277" s="265">
        <f t="shared" si="258"/>
        <v>0</v>
      </c>
      <c r="AU1277" s="254" t="s">
        <v>4191</v>
      </c>
      <c r="AV1277" s="265">
        <f t="shared" si="259"/>
        <v>0</v>
      </c>
      <c r="AW1277" s="254" t="s">
        <v>4192</v>
      </c>
      <c r="AX1277" s="254" t="s">
        <v>4193</v>
      </c>
      <c r="AY1277" s="244" t="str">
        <f t="shared" si="253"/>
        <v/>
      </c>
    </row>
    <row r="1278" spans="1:51">
      <c r="A1278" s="198">
        <v>1273</v>
      </c>
      <c r="B1278" s="211"/>
      <c r="C1278" s="4" t="str">
        <f t="shared" si="250"/>
        <v>名称：&lt;br&gt;住所：&lt;br&gt;施設分類：&lt;br&gt;TEL：&lt;br&gt;：&lt;br&gt;：&lt;br&gt;：&lt;br&gt;</v>
      </c>
      <c r="D1278" s="211"/>
      <c r="E1278" s="202"/>
      <c r="F1278" s="202"/>
      <c r="G1278" s="202"/>
      <c r="H1278" s="202"/>
      <c r="I1278" s="202"/>
      <c r="J1278" s="202"/>
      <c r="K1278" s="240"/>
      <c r="L1278" s="240"/>
      <c r="M1278" s="240"/>
      <c r="N1278" s="240"/>
      <c r="O1278" s="4"/>
      <c r="P1278" s="246">
        <v>1</v>
      </c>
      <c r="Q1278" s="246"/>
      <c r="R1278" s="246" t="str">
        <f t="shared" si="247"/>
        <v>FFFFFFFF</v>
      </c>
      <c r="S1278" s="202">
        <v>100</v>
      </c>
      <c r="T1278" s="202">
        <v>100</v>
      </c>
      <c r="U1278" s="202">
        <v>100</v>
      </c>
      <c r="V1278" s="202">
        <v>100</v>
      </c>
      <c r="X1278" s="242"/>
      <c r="Z1278" s="239">
        <f t="shared" si="251"/>
        <v>1</v>
      </c>
      <c r="AA1278" s="253" t="s">
        <v>4179</v>
      </c>
      <c r="AB1278" s="265">
        <f t="shared" si="254"/>
        <v>0</v>
      </c>
      <c r="AC1278" s="254" t="s">
        <v>4194</v>
      </c>
      <c r="AD1278" s="254" t="s">
        <v>4181</v>
      </c>
      <c r="AE1278" s="254">
        <f t="shared" si="255"/>
        <v>0</v>
      </c>
      <c r="AF1278" s="254" t="s">
        <v>4182</v>
      </c>
      <c r="AG1278" s="254" t="s">
        <v>4183</v>
      </c>
      <c r="AH1278" s="74" t="str">
        <f t="shared" si="256"/>
        <v>名称：&lt;br&gt;住所：&lt;br&gt;施設分類：&lt;br&gt;TEL：&lt;br&gt;：&lt;br&gt;：&lt;br&gt;：&lt;br&gt;</v>
      </c>
      <c r="AI1278" s="255" t="s">
        <v>4184</v>
      </c>
      <c r="AJ1278" s="253" t="str">
        <f t="shared" si="248"/>
        <v>FFFFFFFF</v>
      </c>
      <c r="AK1278" s="253" t="s">
        <v>4185</v>
      </c>
      <c r="AL1278" s="265">
        <f t="shared" si="249"/>
        <v>1</v>
      </c>
      <c r="AM1278" s="253" t="s">
        <v>4186</v>
      </c>
      <c r="AN1278" s="253" t="s">
        <v>4187</v>
      </c>
      <c r="AO1278" s="254">
        <f t="shared" si="252"/>
        <v>0</v>
      </c>
      <c r="AP1278" s="253" t="s">
        <v>4188</v>
      </c>
      <c r="AQ1278" s="74">
        <f t="shared" si="257"/>
        <v>0</v>
      </c>
      <c r="AR1278" s="254" t="s">
        <v>4189</v>
      </c>
      <c r="AS1278" s="254" t="s">
        <v>4190</v>
      </c>
      <c r="AT1278" s="265">
        <f t="shared" si="258"/>
        <v>0</v>
      </c>
      <c r="AU1278" s="254" t="s">
        <v>4191</v>
      </c>
      <c r="AV1278" s="265">
        <f t="shared" si="259"/>
        <v>0</v>
      </c>
      <c r="AW1278" s="254" t="s">
        <v>4192</v>
      </c>
      <c r="AX1278" s="254" t="s">
        <v>4193</v>
      </c>
      <c r="AY1278" s="244" t="str">
        <f t="shared" si="253"/>
        <v/>
      </c>
    </row>
    <row r="1279" spans="1:51">
      <c r="A1279" s="198">
        <v>1274</v>
      </c>
      <c r="B1279" s="211"/>
      <c r="C1279" s="4" t="str">
        <f t="shared" si="250"/>
        <v>名称：&lt;br&gt;住所：&lt;br&gt;施設分類：&lt;br&gt;TEL：&lt;br&gt;：&lt;br&gt;：&lt;br&gt;：&lt;br&gt;</v>
      </c>
      <c r="D1279" s="211"/>
      <c r="E1279" s="202"/>
      <c r="F1279" s="202"/>
      <c r="G1279" s="202"/>
      <c r="H1279" s="202"/>
      <c r="I1279" s="202"/>
      <c r="J1279" s="202"/>
      <c r="K1279" s="240"/>
      <c r="L1279" s="240"/>
      <c r="M1279" s="240"/>
      <c r="N1279" s="240"/>
      <c r="O1279" s="4"/>
      <c r="P1279" s="246">
        <v>1</v>
      </c>
      <c r="Q1279" s="246"/>
      <c r="R1279" s="246" t="str">
        <f t="shared" si="247"/>
        <v>FFFFFFFF</v>
      </c>
      <c r="S1279" s="202">
        <v>100</v>
      </c>
      <c r="T1279" s="202">
        <v>100</v>
      </c>
      <c r="U1279" s="202">
        <v>100</v>
      </c>
      <c r="V1279" s="202">
        <v>100</v>
      </c>
      <c r="X1279" s="242"/>
      <c r="Z1279" s="239">
        <f t="shared" si="251"/>
        <v>1</v>
      </c>
      <c r="AA1279" s="253" t="s">
        <v>4179</v>
      </c>
      <c r="AB1279" s="265">
        <f t="shared" si="254"/>
        <v>0</v>
      </c>
      <c r="AC1279" s="254" t="s">
        <v>4194</v>
      </c>
      <c r="AD1279" s="254" t="s">
        <v>4181</v>
      </c>
      <c r="AE1279" s="254">
        <f t="shared" si="255"/>
        <v>0</v>
      </c>
      <c r="AF1279" s="254" t="s">
        <v>4182</v>
      </c>
      <c r="AG1279" s="254" t="s">
        <v>4183</v>
      </c>
      <c r="AH1279" s="74" t="str">
        <f t="shared" si="256"/>
        <v>名称：&lt;br&gt;住所：&lt;br&gt;施設分類：&lt;br&gt;TEL：&lt;br&gt;：&lt;br&gt;：&lt;br&gt;：&lt;br&gt;</v>
      </c>
      <c r="AI1279" s="255" t="s">
        <v>4184</v>
      </c>
      <c r="AJ1279" s="253" t="str">
        <f t="shared" si="248"/>
        <v>FFFFFFFF</v>
      </c>
      <c r="AK1279" s="253" t="s">
        <v>4185</v>
      </c>
      <c r="AL1279" s="265">
        <f t="shared" si="249"/>
        <v>1</v>
      </c>
      <c r="AM1279" s="253" t="s">
        <v>4186</v>
      </c>
      <c r="AN1279" s="253" t="s">
        <v>4187</v>
      </c>
      <c r="AO1279" s="254">
        <f t="shared" si="252"/>
        <v>0</v>
      </c>
      <c r="AP1279" s="253" t="s">
        <v>4188</v>
      </c>
      <c r="AQ1279" s="74">
        <f t="shared" si="257"/>
        <v>0</v>
      </c>
      <c r="AR1279" s="254" t="s">
        <v>4189</v>
      </c>
      <c r="AS1279" s="254" t="s">
        <v>4190</v>
      </c>
      <c r="AT1279" s="265">
        <f t="shared" si="258"/>
        <v>0</v>
      </c>
      <c r="AU1279" s="254" t="s">
        <v>4191</v>
      </c>
      <c r="AV1279" s="265">
        <f t="shared" si="259"/>
        <v>0</v>
      </c>
      <c r="AW1279" s="254" t="s">
        <v>4192</v>
      </c>
      <c r="AX1279" s="254" t="s">
        <v>4193</v>
      </c>
      <c r="AY1279" s="244" t="str">
        <f t="shared" si="253"/>
        <v/>
      </c>
    </row>
    <row r="1280" spans="1:51">
      <c r="A1280" s="198">
        <v>1275</v>
      </c>
      <c r="B1280" s="211"/>
      <c r="C1280" s="4" t="str">
        <f t="shared" si="250"/>
        <v>名称：&lt;br&gt;住所：&lt;br&gt;施設分類：&lt;br&gt;TEL：&lt;br&gt;：&lt;br&gt;：&lt;br&gt;：&lt;br&gt;</v>
      </c>
      <c r="D1280" s="211"/>
      <c r="E1280" s="202"/>
      <c r="F1280" s="202"/>
      <c r="G1280" s="202"/>
      <c r="H1280" s="202"/>
      <c r="I1280" s="202"/>
      <c r="J1280" s="202"/>
      <c r="K1280" s="240"/>
      <c r="L1280" s="240"/>
      <c r="M1280" s="240"/>
      <c r="N1280" s="240"/>
      <c r="O1280" s="4"/>
      <c r="P1280" s="246">
        <v>1</v>
      </c>
      <c r="Q1280" s="246"/>
      <c r="R1280" s="246" t="str">
        <f t="shared" si="247"/>
        <v>FFFFFFFF</v>
      </c>
      <c r="S1280" s="202">
        <v>100</v>
      </c>
      <c r="T1280" s="202">
        <v>100</v>
      </c>
      <c r="U1280" s="202">
        <v>100</v>
      </c>
      <c r="V1280" s="202">
        <v>100</v>
      </c>
      <c r="X1280" s="242"/>
      <c r="Z1280" s="239">
        <f t="shared" si="251"/>
        <v>1</v>
      </c>
      <c r="AA1280" s="253" t="s">
        <v>4179</v>
      </c>
      <c r="AB1280" s="265">
        <f t="shared" si="254"/>
        <v>0</v>
      </c>
      <c r="AC1280" s="254" t="s">
        <v>4194</v>
      </c>
      <c r="AD1280" s="254" t="s">
        <v>4181</v>
      </c>
      <c r="AE1280" s="254">
        <f t="shared" si="255"/>
        <v>0</v>
      </c>
      <c r="AF1280" s="254" t="s">
        <v>4182</v>
      </c>
      <c r="AG1280" s="254" t="s">
        <v>4183</v>
      </c>
      <c r="AH1280" s="74" t="str">
        <f t="shared" si="256"/>
        <v>名称：&lt;br&gt;住所：&lt;br&gt;施設分類：&lt;br&gt;TEL：&lt;br&gt;：&lt;br&gt;：&lt;br&gt;：&lt;br&gt;</v>
      </c>
      <c r="AI1280" s="255" t="s">
        <v>4184</v>
      </c>
      <c r="AJ1280" s="253" t="str">
        <f t="shared" si="248"/>
        <v>FFFFFFFF</v>
      </c>
      <c r="AK1280" s="253" t="s">
        <v>4185</v>
      </c>
      <c r="AL1280" s="265">
        <f t="shared" si="249"/>
        <v>1</v>
      </c>
      <c r="AM1280" s="253" t="s">
        <v>4186</v>
      </c>
      <c r="AN1280" s="253" t="s">
        <v>4187</v>
      </c>
      <c r="AO1280" s="254">
        <f t="shared" si="252"/>
        <v>0</v>
      </c>
      <c r="AP1280" s="253" t="s">
        <v>4188</v>
      </c>
      <c r="AQ1280" s="74">
        <f t="shared" si="257"/>
        <v>0</v>
      </c>
      <c r="AR1280" s="254" t="s">
        <v>4189</v>
      </c>
      <c r="AS1280" s="254" t="s">
        <v>4190</v>
      </c>
      <c r="AT1280" s="265">
        <f t="shared" si="258"/>
        <v>0</v>
      </c>
      <c r="AU1280" s="254" t="s">
        <v>4191</v>
      </c>
      <c r="AV1280" s="265">
        <f t="shared" si="259"/>
        <v>0</v>
      </c>
      <c r="AW1280" s="254" t="s">
        <v>4192</v>
      </c>
      <c r="AX1280" s="254" t="s">
        <v>4193</v>
      </c>
      <c r="AY1280" s="244" t="str">
        <f t="shared" si="253"/>
        <v/>
      </c>
    </row>
    <row r="1281" spans="1:51">
      <c r="A1281" s="198">
        <v>1276</v>
      </c>
      <c r="B1281" s="211"/>
      <c r="C1281" s="4" t="str">
        <f t="shared" si="250"/>
        <v>名称：&lt;br&gt;住所：&lt;br&gt;施設分類：&lt;br&gt;TEL：&lt;br&gt;：&lt;br&gt;：&lt;br&gt;：&lt;br&gt;</v>
      </c>
      <c r="D1281" s="211"/>
      <c r="E1281" s="245"/>
      <c r="F1281" s="202"/>
      <c r="G1281" s="202"/>
      <c r="H1281" s="202"/>
      <c r="I1281" s="245"/>
      <c r="J1281" s="245"/>
      <c r="K1281" s="240"/>
      <c r="L1281" s="240"/>
      <c r="M1281" s="240"/>
      <c r="N1281" s="240"/>
      <c r="O1281" s="4"/>
      <c r="P1281" s="246">
        <v>1</v>
      </c>
      <c r="Q1281" s="246"/>
      <c r="R1281" s="246" t="str">
        <f t="shared" si="247"/>
        <v>FFFFFFFF</v>
      </c>
      <c r="S1281" s="202">
        <v>100</v>
      </c>
      <c r="T1281" s="202">
        <v>100</v>
      </c>
      <c r="U1281" s="202">
        <v>100</v>
      </c>
      <c r="V1281" s="202">
        <v>100</v>
      </c>
      <c r="X1281" s="242"/>
      <c r="Z1281" s="239">
        <f t="shared" si="251"/>
        <v>1</v>
      </c>
      <c r="AA1281" s="253" t="s">
        <v>4179</v>
      </c>
      <c r="AB1281" s="265">
        <f t="shared" si="254"/>
        <v>0</v>
      </c>
      <c r="AC1281" s="254" t="s">
        <v>4194</v>
      </c>
      <c r="AD1281" s="254" t="s">
        <v>4181</v>
      </c>
      <c r="AE1281" s="254">
        <f t="shared" si="255"/>
        <v>0</v>
      </c>
      <c r="AF1281" s="254" t="s">
        <v>4182</v>
      </c>
      <c r="AG1281" s="254" t="s">
        <v>4183</v>
      </c>
      <c r="AH1281" s="74" t="str">
        <f t="shared" si="256"/>
        <v>名称：&lt;br&gt;住所：&lt;br&gt;施設分類：&lt;br&gt;TEL：&lt;br&gt;：&lt;br&gt;：&lt;br&gt;：&lt;br&gt;</v>
      </c>
      <c r="AI1281" s="255" t="s">
        <v>4184</v>
      </c>
      <c r="AJ1281" s="253" t="str">
        <f t="shared" si="248"/>
        <v>FFFFFFFF</v>
      </c>
      <c r="AK1281" s="253" t="s">
        <v>4185</v>
      </c>
      <c r="AL1281" s="265">
        <f t="shared" si="249"/>
        <v>1</v>
      </c>
      <c r="AM1281" s="253" t="s">
        <v>4186</v>
      </c>
      <c r="AN1281" s="253" t="s">
        <v>4187</v>
      </c>
      <c r="AO1281" s="254">
        <f t="shared" si="252"/>
        <v>0</v>
      </c>
      <c r="AP1281" s="253" t="s">
        <v>4188</v>
      </c>
      <c r="AQ1281" s="74">
        <f t="shared" si="257"/>
        <v>0</v>
      </c>
      <c r="AR1281" s="254" t="s">
        <v>4189</v>
      </c>
      <c r="AS1281" s="254" t="s">
        <v>4190</v>
      </c>
      <c r="AT1281" s="265">
        <f t="shared" si="258"/>
        <v>0</v>
      </c>
      <c r="AU1281" s="254" t="s">
        <v>4191</v>
      </c>
      <c r="AV1281" s="265">
        <f t="shared" si="259"/>
        <v>0</v>
      </c>
      <c r="AW1281" s="254" t="s">
        <v>4192</v>
      </c>
      <c r="AX1281" s="254" t="s">
        <v>4193</v>
      </c>
      <c r="AY1281" s="244" t="str">
        <f t="shared" si="253"/>
        <v/>
      </c>
    </row>
    <row r="1282" spans="1:51">
      <c r="A1282" s="198">
        <v>1277</v>
      </c>
      <c r="B1282" s="211"/>
      <c r="C1282" s="4" t="str">
        <f t="shared" si="250"/>
        <v>名称：&lt;br&gt;住所：&lt;br&gt;施設分類：&lt;br&gt;TEL：&lt;br&gt;：&lt;br&gt;：&lt;br&gt;：&lt;br&gt;</v>
      </c>
      <c r="D1282" s="211"/>
      <c r="E1282" s="245"/>
      <c r="F1282" s="202"/>
      <c r="G1282" s="202"/>
      <c r="H1282" s="202"/>
      <c r="I1282" s="245"/>
      <c r="J1282" s="245"/>
      <c r="K1282" s="240"/>
      <c r="L1282" s="240"/>
      <c r="M1282" s="240"/>
      <c r="N1282" s="240"/>
      <c r="O1282" s="4"/>
      <c r="P1282" s="246">
        <v>1</v>
      </c>
      <c r="Q1282" s="246"/>
      <c r="R1282" s="246" t="str">
        <f t="shared" si="247"/>
        <v>FFFFFFFF</v>
      </c>
      <c r="S1282" s="202">
        <v>100</v>
      </c>
      <c r="T1282" s="202">
        <v>100</v>
      </c>
      <c r="U1282" s="202">
        <v>100</v>
      </c>
      <c r="V1282" s="202">
        <v>100</v>
      </c>
      <c r="X1282" s="242"/>
      <c r="Z1282" s="239">
        <f t="shared" si="251"/>
        <v>1</v>
      </c>
      <c r="AA1282" s="253" t="s">
        <v>4179</v>
      </c>
      <c r="AB1282" s="265">
        <f t="shared" si="254"/>
        <v>0</v>
      </c>
      <c r="AC1282" s="254" t="s">
        <v>4194</v>
      </c>
      <c r="AD1282" s="254" t="s">
        <v>4181</v>
      </c>
      <c r="AE1282" s="254">
        <f t="shared" si="255"/>
        <v>0</v>
      </c>
      <c r="AF1282" s="254" t="s">
        <v>4182</v>
      </c>
      <c r="AG1282" s="254" t="s">
        <v>4183</v>
      </c>
      <c r="AH1282" s="74" t="str">
        <f t="shared" si="256"/>
        <v>名称：&lt;br&gt;住所：&lt;br&gt;施設分類：&lt;br&gt;TEL：&lt;br&gt;：&lt;br&gt;：&lt;br&gt;：&lt;br&gt;</v>
      </c>
      <c r="AI1282" s="255" t="s">
        <v>4184</v>
      </c>
      <c r="AJ1282" s="253" t="str">
        <f t="shared" si="248"/>
        <v>FFFFFFFF</v>
      </c>
      <c r="AK1282" s="253" t="s">
        <v>4185</v>
      </c>
      <c r="AL1282" s="265">
        <f t="shared" si="249"/>
        <v>1</v>
      </c>
      <c r="AM1282" s="253" t="s">
        <v>4186</v>
      </c>
      <c r="AN1282" s="253" t="s">
        <v>4187</v>
      </c>
      <c r="AO1282" s="254">
        <f t="shared" si="252"/>
        <v>0</v>
      </c>
      <c r="AP1282" s="253" t="s">
        <v>4188</v>
      </c>
      <c r="AQ1282" s="74">
        <f t="shared" si="257"/>
        <v>0</v>
      </c>
      <c r="AR1282" s="254" t="s">
        <v>4189</v>
      </c>
      <c r="AS1282" s="254" t="s">
        <v>4190</v>
      </c>
      <c r="AT1282" s="265">
        <f t="shared" si="258"/>
        <v>0</v>
      </c>
      <c r="AU1282" s="254" t="s">
        <v>4191</v>
      </c>
      <c r="AV1282" s="265">
        <f t="shared" si="259"/>
        <v>0</v>
      </c>
      <c r="AW1282" s="254" t="s">
        <v>4192</v>
      </c>
      <c r="AX1282" s="254" t="s">
        <v>4193</v>
      </c>
      <c r="AY1282" s="244" t="str">
        <f t="shared" si="253"/>
        <v/>
      </c>
    </row>
    <row r="1283" spans="1:51">
      <c r="A1283" s="198">
        <v>1278</v>
      </c>
      <c r="B1283" s="211"/>
      <c r="C1283" s="4" t="str">
        <f t="shared" si="250"/>
        <v>名称：&lt;br&gt;住所：&lt;br&gt;施設分類：&lt;br&gt;TEL：&lt;br&gt;：&lt;br&gt;：&lt;br&gt;：&lt;br&gt;</v>
      </c>
      <c r="D1283" s="211"/>
      <c r="E1283" s="245"/>
      <c r="F1283" s="202"/>
      <c r="G1283" s="202"/>
      <c r="H1283" s="202"/>
      <c r="I1283" s="245"/>
      <c r="J1283" s="245"/>
      <c r="K1283" s="240"/>
      <c r="L1283" s="240"/>
      <c r="M1283" s="240"/>
      <c r="N1283" s="240"/>
      <c r="O1283" s="4"/>
      <c r="P1283" s="246">
        <v>1</v>
      </c>
      <c r="Q1283" s="246"/>
      <c r="R1283" s="246" t="str">
        <f t="shared" si="247"/>
        <v>FFFFFFFF</v>
      </c>
      <c r="S1283" s="202">
        <v>100</v>
      </c>
      <c r="T1283" s="202">
        <v>100</v>
      </c>
      <c r="U1283" s="202">
        <v>100</v>
      </c>
      <c r="V1283" s="202">
        <v>100</v>
      </c>
      <c r="X1283" s="242"/>
      <c r="Z1283" s="239">
        <f t="shared" si="251"/>
        <v>1</v>
      </c>
      <c r="AA1283" s="253" t="s">
        <v>4179</v>
      </c>
      <c r="AB1283" s="265">
        <f t="shared" si="254"/>
        <v>0</v>
      </c>
      <c r="AC1283" s="254" t="s">
        <v>4194</v>
      </c>
      <c r="AD1283" s="254" t="s">
        <v>4181</v>
      </c>
      <c r="AE1283" s="254">
        <f t="shared" si="255"/>
        <v>0</v>
      </c>
      <c r="AF1283" s="254" t="s">
        <v>4182</v>
      </c>
      <c r="AG1283" s="254" t="s">
        <v>4183</v>
      </c>
      <c r="AH1283" s="74" t="str">
        <f t="shared" si="256"/>
        <v>名称：&lt;br&gt;住所：&lt;br&gt;施設分類：&lt;br&gt;TEL：&lt;br&gt;：&lt;br&gt;：&lt;br&gt;：&lt;br&gt;</v>
      </c>
      <c r="AI1283" s="255" t="s">
        <v>4184</v>
      </c>
      <c r="AJ1283" s="253" t="str">
        <f t="shared" si="248"/>
        <v>FFFFFFFF</v>
      </c>
      <c r="AK1283" s="253" t="s">
        <v>4185</v>
      </c>
      <c r="AL1283" s="265">
        <f t="shared" si="249"/>
        <v>1</v>
      </c>
      <c r="AM1283" s="253" t="s">
        <v>4186</v>
      </c>
      <c r="AN1283" s="253" t="s">
        <v>4187</v>
      </c>
      <c r="AO1283" s="254">
        <f t="shared" si="252"/>
        <v>0</v>
      </c>
      <c r="AP1283" s="253" t="s">
        <v>4188</v>
      </c>
      <c r="AQ1283" s="74">
        <f t="shared" si="257"/>
        <v>0</v>
      </c>
      <c r="AR1283" s="254" t="s">
        <v>4189</v>
      </c>
      <c r="AS1283" s="254" t="s">
        <v>4190</v>
      </c>
      <c r="AT1283" s="265">
        <f t="shared" si="258"/>
        <v>0</v>
      </c>
      <c r="AU1283" s="254" t="s">
        <v>4191</v>
      </c>
      <c r="AV1283" s="265">
        <f t="shared" si="259"/>
        <v>0</v>
      </c>
      <c r="AW1283" s="254" t="s">
        <v>4192</v>
      </c>
      <c r="AX1283" s="254" t="s">
        <v>4193</v>
      </c>
      <c r="AY1283" s="244" t="str">
        <f t="shared" si="253"/>
        <v/>
      </c>
    </row>
    <row r="1284" spans="1:51">
      <c r="A1284" s="198">
        <v>1279</v>
      </c>
      <c r="B1284" s="211"/>
      <c r="C1284" s="4" t="str">
        <f t="shared" si="250"/>
        <v>名称：&lt;br&gt;住所：&lt;br&gt;施設分類：&lt;br&gt;TEL：&lt;br&gt;：&lt;br&gt;：&lt;br&gt;：&lt;br&gt;</v>
      </c>
      <c r="D1284" s="211"/>
      <c r="E1284" s="202"/>
      <c r="F1284" s="202"/>
      <c r="G1284" s="202"/>
      <c r="H1284" s="202"/>
      <c r="I1284" s="202"/>
      <c r="J1284" s="202"/>
      <c r="K1284" s="240"/>
      <c r="L1284" s="240"/>
      <c r="M1284" s="240"/>
      <c r="N1284" s="240"/>
      <c r="O1284" s="4"/>
      <c r="P1284" s="246">
        <v>1</v>
      </c>
      <c r="Q1284" s="246"/>
      <c r="R1284" s="246" t="str">
        <f t="shared" si="247"/>
        <v>FFFFFFFF</v>
      </c>
      <c r="S1284" s="202">
        <v>100</v>
      </c>
      <c r="T1284" s="202">
        <v>100</v>
      </c>
      <c r="U1284" s="202">
        <v>100</v>
      </c>
      <c r="V1284" s="202">
        <v>100</v>
      </c>
      <c r="X1284" s="242"/>
      <c r="Z1284" s="239">
        <f t="shared" si="251"/>
        <v>1</v>
      </c>
      <c r="AA1284" s="253" t="s">
        <v>4179</v>
      </c>
      <c r="AB1284" s="265">
        <f t="shared" si="254"/>
        <v>0</v>
      </c>
      <c r="AC1284" s="254" t="s">
        <v>4194</v>
      </c>
      <c r="AD1284" s="254" t="s">
        <v>4181</v>
      </c>
      <c r="AE1284" s="254">
        <f t="shared" si="255"/>
        <v>0</v>
      </c>
      <c r="AF1284" s="254" t="s">
        <v>4182</v>
      </c>
      <c r="AG1284" s="254" t="s">
        <v>4183</v>
      </c>
      <c r="AH1284" s="74" t="str">
        <f t="shared" si="256"/>
        <v>名称：&lt;br&gt;住所：&lt;br&gt;施設分類：&lt;br&gt;TEL：&lt;br&gt;：&lt;br&gt;：&lt;br&gt;：&lt;br&gt;</v>
      </c>
      <c r="AI1284" s="255" t="s">
        <v>4184</v>
      </c>
      <c r="AJ1284" s="253" t="str">
        <f t="shared" si="248"/>
        <v>FFFFFFFF</v>
      </c>
      <c r="AK1284" s="253" t="s">
        <v>4185</v>
      </c>
      <c r="AL1284" s="265">
        <f t="shared" si="249"/>
        <v>1</v>
      </c>
      <c r="AM1284" s="253" t="s">
        <v>4186</v>
      </c>
      <c r="AN1284" s="253" t="s">
        <v>4187</v>
      </c>
      <c r="AO1284" s="254">
        <f t="shared" si="252"/>
        <v>0</v>
      </c>
      <c r="AP1284" s="253" t="s">
        <v>4188</v>
      </c>
      <c r="AQ1284" s="74">
        <f t="shared" si="257"/>
        <v>0</v>
      </c>
      <c r="AR1284" s="254" t="s">
        <v>4189</v>
      </c>
      <c r="AS1284" s="254" t="s">
        <v>4190</v>
      </c>
      <c r="AT1284" s="265">
        <f t="shared" si="258"/>
        <v>0</v>
      </c>
      <c r="AU1284" s="254" t="s">
        <v>4191</v>
      </c>
      <c r="AV1284" s="265">
        <f t="shared" si="259"/>
        <v>0</v>
      </c>
      <c r="AW1284" s="254" t="s">
        <v>4192</v>
      </c>
      <c r="AX1284" s="254" t="s">
        <v>4193</v>
      </c>
      <c r="AY1284" s="244" t="str">
        <f t="shared" si="253"/>
        <v/>
      </c>
    </row>
    <row r="1285" spans="1:51">
      <c r="A1285" s="198">
        <v>1280</v>
      </c>
      <c r="B1285" s="211"/>
      <c r="C1285" s="4" t="str">
        <f t="shared" si="250"/>
        <v>名称：&lt;br&gt;住所：&lt;br&gt;施設分類：&lt;br&gt;TEL：&lt;br&gt;：&lt;br&gt;：&lt;br&gt;：&lt;br&gt;</v>
      </c>
      <c r="D1285" s="211"/>
      <c r="E1285" s="202"/>
      <c r="F1285" s="202"/>
      <c r="G1285" s="202"/>
      <c r="H1285" s="202"/>
      <c r="I1285" s="202"/>
      <c r="J1285" s="202"/>
      <c r="K1285" s="240"/>
      <c r="L1285" s="240"/>
      <c r="M1285" s="240"/>
      <c r="N1285" s="240"/>
      <c r="O1285" s="4"/>
      <c r="P1285" s="246">
        <v>1</v>
      </c>
      <c r="Q1285" s="246"/>
      <c r="R1285" s="246" t="str">
        <f t="shared" si="247"/>
        <v>FFFFFFFF</v>
      </c>
      <c r="S1285" s="202">
        <v>100</v>
      </c>
      <c r="T1285" s="202">
        <v>100</v>
      </c>
      <c r="U1285" s="202">
        <v>100</v>
      </c>
      <c r="V1285" s="202">
        <v>100</v>
      </c>
      <c r="X1285" s="242"/>
      <c r="Z1285" s="239">
        <f t="shared" si="251"/>
        <v>1</v>
      </c>
      <c r="AA1285" s="253" t="s">
        <v>4179</v>
      </c>
      <c r="AB1285" s="265">
        <f t="shared" si="254"/>
        <v>0</v>
      </c>
      <c r="AC1285" s="254" t="s">
        <v>4194</v>
      </c>
      <c r="AD1285" s="254" t="s">
        <v>4181</v>
      </c>
      <c r="AE1285" s="254">
        <f t="shared" si="255"/>
        <v>0</v>
      </c>
      <c r="AF1285" s="254" t="s">
        <v>4182</v>
      </c>
      <c r="AG1285" s="254" t="s">
        <v>4183</v>
      </c>
      <c r="AH1285" s="74" t="str">
        <f t="shared" si="256"/>
        <v>名称：&lt;br&gt;住所：&lt;br&gt;施設分類：&lt;br&gt;TEL：&lt;br&gt;：&lt;br&gt;：&lt;br&gt;：&lt;br&gt;</v>
      </c>
      <c r="AI1285" s="255" t="s">
        <v>4184</v>
      </c>
      <c r="AJ1285" s="253" t="str">
        <f t="shared" si="248"/>
        <v>FFFFFFFF</v>
      </c>
      <c r="AK1285" s="253" t="s">
        <v>4185</v>
      </c>
      <c r="AL1285" s="265">
        <f t="shared" si="249"/>
        <v>1</v>
      </c>
      <c r="AM1285" s="253" t="s">
        <v>4186</v>
      </c>
      <c r="AN1285" s="253" t="s">
        <v>4187</v>
      </c>
      <c r="AO1285" s="254">
        <f t="shared" si="252"/>
        <v>0</v>
      </c>
      <c r="AP1285" s="253" t="s">
        <v>4188</v>
      </c>
      <c r="AQ1285" s="74">
        <f t="shared" si="257"/>
        <v>0</v>
      </c>
      <c r="AR1285" s="254" t="s">
        <v>4189</v>
      </c>
      <c r="AS1285" s="254" t="s">
        <v>4190</v>
      </c>
      <c r="AT1285" s="265">
        <f t="shared" si="258"/>
        <v>0</v>
      </c>
      <c r="AU1285" s="254" t="s">
        <v>4191</v>
      </c>
      <c r="AV1285" s="265">
        <f t="shared" si="259"/>
        <v>0</v>
      </c>
      <c r="AW1285" s="254" t="s">
        <v>4192</v>
      </c>
      <c r="AX1285" s="254" t="s">
        <v>4193</v>
      </c>
      <c r="AY1285" s="244" t="str">
        <f t="shared" si="253"/>
        <v/>
      </c>
    </row>
    <row r="1286" spans="1:51">
      <c r="A1286" s="198">
        <v>1281</v>
      </c>
      <c r="B1286" s="211"/>
      <c r="C1286" s="4" t="str">
        <f t="shared" si="250"/>
        <v>名称：&lt;br&gt;住所：&lt;br&gt;施設分類：&lt;br&gt;TEL：&lt;br&gt;：&lt;br&gt;：&lt;br&gt;：&lt;br&gt;</v>
      </c>
      <c r="D1286" s="211"/>
      <c r="E1286" s="245"/>
      <c r="F1286" s="202"/>
      <c r="G1286" s="202"/>
      <c r="H1286" s="202"/>
      <c r="I1286" s="245"/>
      <c r="J1286" s="245"/>
      <c r="K1286" s="240"/>
      <c r="L1286" s="240"/>
      <c r="M1286" s="240"/>
      <c r="N1286" s="240"/>
      <c r="O1286" s="4"/>
      <c r="P1286" s="246">
        <v>1</v>
      </c>
      <c r="Q1286" s="246"/>
      <c r="R1286" s="246" t="str">
        <f t="shared" ref="R1286:R1349" si="260">IF(OR(S1286="",T1286="",U1286="",V1286="")=TRUE,"ffffffff",DEC2HEX(S1286/100*255,2)&amp;DEC2HEX(T1286/100*255,2)&amp;DEC2HEX(U1286/100*255,2)&amp;DEC2HEX(V1286/100*255,2))</f>
        <v>FFFFFFFF</v>
      </c>
      <c r="S1286" s="202">
        <v>100</v>
      </c>
      <c r="T1286" s="202">
        <v>100</v>
      </c>
      <c r="U1286" s="202">
        <v>100</v>
      </c>
      <c r="V1286" s="202">
        <v>100</v>
      </c>
      <c r="X1286" s="242"/>
      <c r="Z1286" s="239">
        <f t="shared" si="251"/>
        <v>1</v>
      </c>
      <c r="AA1286" s="253" t="s">
        <v>4179</v>
      </c>
      <c r="AB1286" s="265">
        <f t="shared" si="254"/>
        <v>0</v>
      </c>
      <c r="AC1286" s="254" t="s">
        <v>4194</v>
      </c>
      <c r="AD1286" s="254" t="s">
        <v>4181</v>
      </c>
      <c r="AE1286" s="254">
        <f t="shared" si="255"/>
        <v>0</v>
      </c>
      <c r="AF1286" s="254" t="s">
        <v>4182</v>
      </c>
      <c r="AG1286" s="254" t="s">
        <v>4183</v>
      </c>
      <c r="AH1286" s="74" t="str">
        <f t="shared" si="256"/>
        <v>名称：&lt;br&gt;住所：&lt;br&gt;施設分類：&lt;br&gt;TEL：&lt;br&gt;：&lt;br&gt;：&lt;br&gt;：&lt;br&gt;</v>
      </c>
      <c r="AI1286" s="255" t="s">
        <v>4184</v>
      </c>
      <c r="AJ1286" s="253" t="str">
        <f t="shared" ref="AJ1286:AJ1349" si="261">R1286</f>
        <v>FFFFFFFF</v>
      </c>
      <c r="AK1286" s="253" t="s">
        <v>4185</v>
      </c>
      <c r="AL1286" s="265">
        <f t="shared" ref="AL1286:AL1349" si="262">IF(OR(P1286="",P1286=0)=TRUE,1,P1286)</f>
        <v>1</v>
      </c>
      <c r="AM1286" s="253" t="s">
        <v>4186</v>
      </c>
      <c r="AN1286" s="253" t="s">
        <v>4187</v>
      </c>
      <c r="AO1286" s="254">
        <f t="shared" si="252"/>
        <v>0</v>
      </c>
      <c r="AP1286" s="253" t="s">
        <v>4188</v>
      </c>
      <c r="AQ1286" s="74">
        <f t="shared" si="257"/>
        <v>0</v>
      </c>
      <c r="AR1286" s="254" t="s">
        <v>4189</v>
      </c>
      <c r="AS1286" s="254" t="s">
        <v>4190</v>
      </c>
      <c r="AT1286" s="265">
        <f t="shared" si="258"/>
        <v>0</v>
      </c>
      <c r="AU1286" s="254" t="s">
        <v>4191</v>
      </c>
      <c r="AV1286" s="265">
        <f t="shared" si="259"/>
        <v>0</v>
      </c>
      <c r="AW1286" s="254" t="s">
        <v>4192</v>
      </c>
      <c r="AX1286" s="254" t="s">
        <v>4193</v>
      </c>
      <c r="AY1286" s="244" t="str">
        <f t="shared" si="253"/>
        <v/>
      </c>
    </row>
    <row r="1287" spans="1:51">
      <c r="A1287" s="198">
        <v>1282</v>
      </c>
      <c r="B1287" s="211"/>
      <c r="C1287" s="4" t="str">
        <f t="shared" ref="C1287:C1350" si="263">B$5&amp;"："&amp;B1287&amp;"&lt;br&gt;"&amp;J$5&amp;"："&amp;J1287&amp;"&lt;br&gt;"&amp;I$5&amp;"："&amp;I1287&amp;"&lt;br&gt;"&amp;K$5&amp;"："&amp;K1287&amp;"&lt;br&gt;"&amp;L$5&amp;"："&amp;L1287&amp;"&lt;br&gt;"&amp;M$5&amp;"："&amp;M1287&amp;"&lt;br&gt;"&amp;N$5&amp;"："&amp;N1287&amp;"&lt;br&gt;"</f>
        <v>名称：&lt;br&gt;住所：&lt;br&gt;施設分類：&lt;br&gt;TEL：&lt;br&gt;：&lt;br&gt;：&lt;br&gt;：&lt;br&gt;</v>
      </c>
      <c r="D1287" s="211"/>
      <c r="E1287" s="245"/>
      <c r="F1287" s="202"/>
      <c r="G1287" s="202"/>
      <c r="H1287" s="202"/>
      <c r="I1287" s="245"/>
      <c r="J1287" s="245"/>
      <c r="K1287" s="240"/>
      <c r="L1287" s="240"/>
      <c r="M1287" s="240"/>
      <c r="N1287" s="240"/>
      <c r="O1287" s="4"/>
      <c r="P1287" s="246">
        <v>1</v>
      </c>
      <c r="Q1287" s="246"/>
      <c r="R1287" s="246" t="str">
        <f t="shared" si="260"/>
        <v>FFFFFFFF</v>
      </c>
      <c r="S1287" s="202">
        <v>100</v>
      </c>
      <c r="T1287" s="202">
        <v>100</v>
      </c>
      <c r="U1287" s="202">
        <v>100</v>
      </c>
      <c r="V1287" s="202">
        <v>100</v>
      </c>
      <c r="X1287" s="242"/>
      <c r="Z1287" s="239">
        <f t="shared" ref="Z1287:Z1350" si="264">IF(H1287="",1,0)</f>
        <v>1</v>
      </c>
      <c r="AA1287" s="253" t="s">
        <v>4179</v>
      </c>
      <c r="AB1287" s="265">
        <f t="shared" si="254"/>
        <v>0</v>
      </c>
      <c r="AC1287" s="254" t="s">
        <v>4194</v>
      </c>
      <c r="AD1287" s="254" t="s">
        <v>4181</v>
      </c>
      <c r="AE1287" s="254">
        <f t="shared" si="255"/>
        <v>0</v>
      </c>
      <c r="AF1287" s="254" t="s">
        <v>4182</v>
      </c>
      <c r="AG1287" s="254" t="s">
        <v>4183</v>
      </c>
      <c r="AH1287" s="74" t="str">
        <f t="shared" si="256"/>
        <v>名称：&lt;br&gt;住所：&lt;br&gt;施設分類：&lt;br&gt;TEL：&lt;br&gt;：&lt;br&gt;：&lt;br&gt;：&lt;br&gt;</v>
      </c>
      <c r="AI1287" s="255" t="s">
        <v>4184</v>
      </c>
      <c r="AJ1287" s="253" t="str">
        <f t="shared" si="261"/>
        <v>FFFFFFFF</v>
      </c>
      <c r="AK1287" s="253" t="s">
        <v>4185</v>
      </c>
      <c r="AL1287" s="265">
        <f t="shared" si="262"/>
        <v>1</v>
      </c>
      <c r="AM1287" s="253" t="s">
        <v>4186</v>
      </c>
      <c r="AN1287" s="253" t="s">
        <v>4187</v>
      </c>
      <c r="AO1287" s="254">
        <f t="shared" ref="AO1287:AO1350" si="265">Q1287</f>
        <v>0</v>
      </c>
      <c r="AP1287" s="253" t="s">
        <v>4188</v>
      </c>
      <c r="AQ1287" s="74">
        <f t="shared" si="257"/>
        <v>0</v>
      </c>
      <c r="AR1287" s="254" t="s">
        <v>4189</v>
      </c>
      <c r="AS1287" s="254" t="s">
        <v>4190</v>
      </c>
      <c r="AT1287" s="265">
        <f t="shared" si="258"/>
        <v>0</v>
      </c>
      <c r="AU1287" s="254" t="s">
        <v>4191</v>
      </c>
      <c r="AV1287" s="265">
        <f t="shared" si="259"/>
        <v>0</v>
      </c>
      <c r="AW1287" s="254" t="s">
        <v>4192</v>
      </c>
      <c r="AX1287" s="254" t="s">
        <v>4193</v>
      </c>
      <c r="AY1287" s="244" t="str">
        <f t="shared" ref="AY1287:AY1350" si="266">IF(AB1287=0,"",IF(Z1287=1,CONCATENATE(AA1287,AB1287,AC1287,AD1287,AE1287,AF1287,AG1287,AH1287,AI1287,AJ1287,AK1287,AL1287,AM1287,AN1287,AO1287,AP1287,AQ1287,AR1287,AX1287),CONCATENATE(AA1287,AB1287,AC1287,AG1287,AH1287,AI1287,AJ1287,AK1287,AL1287,AM1287,AN1287,AO1287,AP1287,AQ1287,AR1287,AS1287,AT1287,AU1287,AV1287,AW1287,AX1287)))</f>
        <v/>
      </c>
    </row>
    <row r="1288" spans="1:51">
      <c r="A1288" s="198">
        <v>1283</v>
      </c>
      <c r="B1288" s="211"/>
      <c r="C1288" s="4" t="str">
        <f t="shared" si="263"/>
        <v>名称：&lt;br&gt;住所：&lt;br&gt;施設分類：&lt;br&gt;TEL：&lt;br&gt;：&lt;br&gt;：&lt;br&gt;：&lt;br&gt;</v>
      </c>
      <c r="D1288" s="211"/>
      <c r="E1288" s="202"/>
      <c r="F1288" s="202"/>
      <c r="G1288" s="202"/>
      <c r="H1288" s="202"/>
      <c r="I1288" s="202"/>
      <c r="J1288" s="202"/>
      <c r="K1288" s="240"/>
      <c r="L1288" s="240"/>
      <c r="M1288" s="240"/>
      <c r="N1288" s="240"/>
      <c r="O1288" s="4"/>
      <c r="P1288" s="246">
        <v>1</v>
      </c>
      <c r="Q1288" s="246"/>
      <c r="R1288" s="246" t="str">
        <f t="shared" si="260"/>
        <v>FFFFFFFF</v>
      </c>
      <c r="S1288" s="202">
        <v>100</v>
      </c>
      <c r="T1288" s="202">
        <v>100</v>
      </c>
      <c r="U1288" s="202">
        <v>100</v>
      </c>
      <c r="V1288" s="202">
        <v>100</v>
      </c>
      <c r="X1288" s="242"/>
      <c r="Z1288" s="239">
        <f t="shared" si="264"/>
        <v>1</v>
      </c>
      <c r="AA1288" s="253" t="s">
        <v>4179</v>
      </c>
      <c r="AB1288" s="265">
        <f t="shared" ref="AB1288:AB1351" si="267">B1288</f>
        <v>0</v>
      </c>
      <c r="AC1288" s="254" t="s">
        <v>4194</v>
      </c>
      <c r="AD1288" s="254" t="s">
        <v>4181</v>
      </c>
      <c r="AE1288" s="254">
        <f t="shared" ref="AE1288:AE1351" si="268">D1288</f>
        <v>0</v>
      </c>
      <c r="AF1288" s="254" t="s">
        <v>4182</v>
      </c>
      <c r="AG1288" s="254" t="s">
        <v>4183</v>
      </c>
      <c r="AH1288" s="74" t="str">
        <f t="shared" ref="AH1288:AH1351" si="269">C1288</f>
        <v>名称：&lt;br&gt;住所：&lt;br&gt;施設分類：&lt;br&gt;TEL：&lt;br&gt;：&lt;br&gt;：&lt;br&gt;：&lt;br&gt;</v>
      </c>
      <c r="AI1288" s="255" t="s">
        <v>4184</v>
      </c>
      <c r="AJ1288" s="253" t="str">
        <f t="shared" si="261"/>
        <v>FFFFFFFF</v>
      </c>
      <c r="AK1288" s="253" t="s">
        <v>4185</v>
      </c>
      <c r="AL1288" s="265">
        <f t="shared" si="262"/>
        <v>1</v>
      </c>
      <c r="AM1288" s="253" t="s">
        <v>4186</v>
      </c>
      <c r="AN1288" s="253" t="s">
        <v>4187</v>
      </c>
      <c r="AO1288" s="254">
        <f t="shared" si="265"/>
        <v>0</v>
      </c>
      <c r="AP1288" s="253" t="s">
        <v>4188</v>
      </c>
      <c r="AQ1288" s="74">
        <f t="shared" ref="AQ1288:AQ1351" si="270">O1288</f>
        <v>0</v>
      </c>
      <c r="AR1288" s="254" t="s">
        <v>4189</v>
      </c>
      <c r="AS1288" s="254" t="s">
        <v>4190</v>
      </c>
      <c r="AT1288" s="265">
        <f t="shared" ref="AT1288:AT1351" si="271">H1288</f>
        <v>0</v>
      </c>
      <c r="AU1288" s="254" t="s">
        <v>4191</v>
      </c>
      <c r="AV1288" s="265">
        <f t="shared" ref="AV1288:AV1351" si="272">G1288</f>
        <v>0</v>
      </c>
      <c r="AW1288" s="254" t="s">
        <v>4192</v>
      </c>
      <c r="AX1288" s="254" t="s">
        <v>4193</v>
      </c>
      <c r="AY1288" s="244" t="str">
        <f t="shared" si="266"/>
        <v/>
      </c>
    </row>
    <row r="1289" spans="1:51">
      <c r="A1289" s="198">
        <v>1284</v>
      </c>
      <c r="B1289" s="211"/>
      <c r="C1289" s="4" t="str">
        <f t="shared" si="263"/>
        <v>名称：&lt;br&gt;住所：&lt;br&gt;施設分類：&lt;br&gt;TEL：&lt;br&gt;：&lt;br&gt;：&lt;br&gt;：&lt;br&gt;</v>
      </c>
      <c r="D1289" s="211"/>
      <c r="E1289" s="202"/>
      <c r="F1289" s="202"/>
      <c r="G1289" s="202"/>
      <c r="H1289" s="202"/>
      <c r="I1289" s="202"/>
      <c r="J1289" s="202"/>
      <c r="K1289" s="240"/>
      <c r="L1289" s="240"/>
      <c r="M1289" s="240"/>
      <c r="N1289" s="240"/>
      <c r="O1289" s="4"/>
      <c r="P1289" s="246">
        <v>1</v>
      </c>
      <c r="Q1289" s="246"/>
      <c r="R1289" s="246" t="str">
        <f t="shared" si="260"/>
        <v>FFFFFFFF</v>
      </c>
      <c r="S1289" s="202">
        <v>100</v>
      </c>
      <c r="T1289" s="202">
        <v>100</v>
      </c>
      <c r="U1289" s="202">
        <v>100</v>
      </c>
      <c r="V1289" s="202">
        <v>100</v>
      </c>
      <c r="X1289" s="242"/>
      <c r="Z1289" s="239">
        <f t="shared" si="264"/>
        <v>1</v>
      </c>
      <c r="AA1289" s="253" t="s">
        <v>4179</v>
      </c>
      <c r="AB1289" s="265">
        <f t="shared" si="267"/>
        <v>0</v>
      </c>
      <c r="AC1289" s="254" t="s">
        <v>4194</v>
      </c>
      <c r="AD1289" s="254" t="s">
        <v>4181</v>
      </c>
      <c r="AE1289" s="254">
        <f t="shared" si="268"/>
        <v>0</v>
      </c>
      <c r="AF1289" s="254" t="s">
        <v>4182</v>
      </c>
      <c r="AG1289" s="254" t="s">
        <v>4183</v>
      </c>
      <c r="AH1289" s="74" t="str">
        <f t="shared" si="269"/>
        <v>名称：&lt;br&gt;住所：&lt;br&gt;施設分類：&lt;br&gt;TEL：&lt;br&gt;：&lt;br&gt;：&lt;br&gt;：&lt;br&gt;</v>
      </c>
      <c r="AI1289" s="255" t="s">
        <v>4184</v>
      </c>
      <c r="AJ1289" s="253" t="str">
        <f t="shared" si="261"/>
        <v>FFFFFFFF</v>
      </c>
      <c r="AK1289" s="253" t="s">
        <v>4185</v>
      </c>
      <c r="AL1289" s="265">
        <f t="shared" si="262"/>
        <v>1</v>
      </c>
      <c r="AM1289" s="253" t="s">
        <v>4186</v>
      </c>
      <c r="AN1289" s="253" t="s">
        <v>4187</v>
      </c>
      <c r="AO1289" s="254">
        <f t="shared" si="265"/>
        <v>0</v>
      </c>
      <c r="AP1289" s="253" t="s">
        <v>4188</v>
      </c>
      <c r="AQ1289" s="74">
        <f t="shared" si="270"/>
        <v>0</v>
      </c>
      <c r="AR1289" s="254" t="s">
        <v>4189</v>
      </c>
      <c r="AS1289" s="254" t="s">
        <v>4190</v>
      </c>
      <c r="AT1289" s="265">
        <f t="shared" si="271"/>
        <v>0</v>
      </c>
      <c r="AU1289" s="254" t="s">
        <v>4191</v>
      </c>
      <c r="AV1289" s="265">
        <f t="shared" si="272"/>
        <v>0</v>
      </c>
      <c r="AW1289" s="254" t="s">
        <v>4192</v>
      </c>
      <c r="AX1289" s="254" t="s">
        <v>4193</v>
      </c>
      <c r="AY1289" s="244" t="str">
        <f t="shared" si="266"/>
        <v/>
      </c>
    </row>
    <row r="1290" spans="1:51">
      <c r="A1290" s="198">
        <v>1285</v>
      </c>
      <c r="B1290" s="211"/>
      <c r="C1290" s="4" t="str">
        <f t="shared" si="263"/>
        <v>名称：&lt;br&gt;住所：&lt;br&gt;施設分類：&lt;br&gt;TEL：&lt;br&gt;：&lt;br&gt;：&lt;br&gt;：&lt;br&gt;</v>
      </c>
      <c r="D1290" s="211"/>
      <c r="E1290" s="202"/>
      <c r="F1290" s="202"/>
      <c r="G1290" s="202"/>
      <c r="H1290" s="202"/>
      <c r="I1290" s="202"/>
      <c r="J1290" s="202"/>
      <c r="K1290" s="240"/>
      <c r="L1290" s="240"/>
      <c r="M1290" s="240"/>
      <c r="N1290" s="240"/>
      <c r="O1290" s="4"/>
      <c r="P1290" s="246">
        <v>1</v>
      </c>
      <c r="Q1290" s="246"/>
      <c r="R1290" s="246" t="str">
        <f t="shared" si="260"/>
        <v>FFFFFFFF</v>
      </c>
      <c r="S1290" s="202">
        <v>100</v>
      </c>
      <c r="T1290" s="202">
        <v>100</v>
      </c>
      <c r="U1290" s="202">
        <v>100</v>
      </c>
      <c r="V1290" s="202">
        <v>100</v>
      </c>
      <c r="X1290" s="242"/>
      <c r="Z1290" s="239">
        <f t="shared" si="264"/>
        <v>1</v>
      </c>
      <c r="AA1290" s="253" t="s">
        <v>4179</v>
      </c>
      <c r="AB1290" s="265">
        <f t="shared" si="267"/>
        <v>0</v>
      </c>
      <c r="AC1290" s="254" t="s">
        <v>4194</v>
      </c>
      <c r="AD1290" s="254" t="s">
        <v>4181</v>
      </c>
      <c r="AE1290" s="254">
        <f t="shared" si="268"/>
        <v>0</v>
      </c>
      <c r="AF1290" s="254" t="s">
        <v>4182</v>
      </c>
      <c r="AG1290" s="254" t="s">
        <v>4183</v>
      </c>
      <c r="AH1290" s="74" t="str">
        <f t="shared" si="269"/>
        <v>名称：&lt;br&gt;住所：&lt;br&gt;施設分類：&lt;br&gt;TEL：&lt;br&gt;：&lt;br&gt;：&lt;br&gt;：&lt;br&gt;</v>
      </c>
      <c r="AI1290" s="255" t="s">
        <v>4184</v>
      </c>
      <c r="AJ1290" s="253" t="str">
        <f t="shared" si="261"/>
        <v>FFFFFFFF</v>
      </c>
      <c r="AK1290" s="253" t="s">
        <v>4185</v>
      </c>
      <c r="AL1290" s="265">
        <f t="shared" si="262"/>
        <v>1</v>
      </c>
      <c r="AM1290" s="253" t="s">
        <v>4186</v>
      </c>
      <c r="AN1290" s="253" t="s">
        <v>4187</v>
      </c>
      <c r="AO1290" s="254">
        <f t="shared" si="265"/>
        <v>0</v>
      </c>
      <c r="AP1290" s="253" t="s">
        <v>4188</v>
      </c>
      <c r="AQ1290" s="74">
        <f t="shared" si="270"/>
        <v>0</v>
      </c>
      <c r="AR1290" s="254" t="s">
        <v>4189</v>
      </c>
      <c r="AS1290" s="254" t="s">
        <v>4190</v>
      </c>
      <c r="AT1290" s="265">
        <f t="shared" si="271"/>
        <v>0</v>
      </c>
      <c r="AU1290" s="254" t="s">
        <v>4191</v>
      </c>
      <c r="AV1290" s="265">
        <f t="shared" si="272"/>
        <v>0</v>
      </c>
      <c r="AW1290" s="254" t="s">
        <v>4192</v>
      </c>
      <c r="AX1290" s="254" t="s">
        <v>4193</v>
      </c>
      <c r="AY1290" s="244" t="str">
        <f t="shared" si="266"/>
        <v/>
      </c>
    </row>
    <row r="1291" spans="1:51">
      <c r="A1291" s="198">
        <v>1286</v>
      </c>
      <c r="B1291" s="211"/>
      <c r="C1291" s="4" t="str">
        <f t="shared" si="263"/>
        <v>名称：&lt;br&gt;住所：&lt;br&gt;施設分類：&lt;br&gt;TEL：&lt;br&gt;：&lt;br&gt;：&lt;br&gt;：&lt;br&gt;</v>
      </c>
      <c r="D1291" s="211"/>
      <c r="E1291" s="245"/>
      <c r="F1291" s="202"/>
      <c r="G1291" s="202"/>
      <c r="H1291" s="202"/>
      <c r="I1291" s="245"/>
      <c r="J1291" s="245"/>
      <c r="K1291" s="240"/>
      <c r="L1291" s="240"/>
      <c r="M1291" s="240"/>
      <c r="N1291" s="240"/>
      <c r="O1291" s="4"/>
      <c r="P1291" s="246">
        <v>1</v>
      </c>
      <c r="Q1291" s="246"/>
      <c r="R1291" s="246" t="str">
        <f t="shared" si="260"/>
        <v>FFFFFFFF</v>
      </c>
      <c r="S1291" s="202">
        <v>100</v>
      </c>
      <c r="T1291" s="202">
        <v>100</v>
      </c>
      <c r="U1291" s="202">
        <v>100</v>
      </c>
      <c r="V1291" s="202">
        <v>100</v>
      </c>
      <c r="X1291" s="242"/>
      <c r="Z1291" s="239">
        <f t="shared" si="264"/>
        <v>1</v>
      </c>
      <c r="AA1291" s="253" t="s">
        <v>4179</v>
      </c>
      <c r="AB1291" s="265">
        <f t="shared" si="267"/>
        <v>0</v>
      </c>
      <c r="AC1291" s="254" t="s">
        <v>4194</v>
      </c>
      <c r="AD1291" s="254" t="s">
        <v>4181</v>
      </c>
      <c r="AE1291" s="254">
        <f t="shared" si="268"/>
        <v>0</v>
      </c>
      <c r="AF1291" s="254" t="s">
        <v>4182</v>
      </c>
      <c r="AG1291" s="254" t="s">
        <v>4183</v>
      </c>
      <c r="AH1291" s="74" t="str">
        <f t="shared" si="269"/>
        <v>名称：&lt;br&gt;住所：&lt;br&gt;施設分類：&lt;br&gt;TEL：&lt;br&gt;：&lt;br&gt;：&lt;br&gt;：&lt;br&gt;</v>
      </c>
      <c r="AI1291" s="255" t="s">
        <v>4184</v>
      </c>
      <c r="AJ1291" s="253" t="str">
        <f t="shared" si="261"/>
        <v>FFFFFFFF</v>
      </c>
      <c r="AK1291" s="253" t="s">
        <v>4185</v>
      </c>
      <c r="AL1291" s="265">
        <f t="shared" si="262"/>
        <v>1</v>
      </c>
      <c r="AM1291" s="253" t="s">
        <v>4186</v>
      </c>
      <c r="AN1291" s="253" t="s">
        <v>4187</v>
      </c>
      <c r="AO1291" s="254">
        <f t="shared" si="265"/>
        <v>0</v>
      </c>
      <c r="AP1291" s="253" t="s">
        <v>4188</v>
      </c>
      <c r="AQ1291" s="74">
        <f t="shared" si="270"/>
        <v>0</v>
      </c>
      <c r="AR1291" s="254" t="s">
        <v>4189</v>
      </c>
      <c r="AS1291" s="254" t="s">
        <v>4190</v>
      </c>
      <c r="AT1291" s="265">
        <f t="shared" si="271"/>
        <v>0</v>
      </c>
      <c r="AU1291" s="254" t="s">
        <v>4191</v>
      </c>
      <c r="AV1291" s="265">
        <f t="shared" si="272"/>
        <v>0</v>
      </c>
      <c r="AW1291" s="254" t="s">
        <v>4192</v>
      </c>
      <c r="AX1291" s="254" t="s">
        <v>4193</v>
      </c>
      <c r="AY1291" s="244" t="str">
        <f t="shared" si="266"/>
        <v/>
      </c>
    </row>
    <row r="1292" spans="1:51">
      <c r="A1292" s="198">
        <v>1287</v>
      </c>
      <c r="B1292" s="211"/>
      <c r="C1292" s="4" t="str">
        <f t="shared" si="263"/>
        <v>名称：&lt;br&gt;住所：&lt;br&gt;施設分類：&lt;br&gt;TEL：&lt;br&gt;：&lt;br&gt;：&lt;br&gt;：&lt;br&gt;</v>
      </c>
      <c r="D1292" s="211"/>
      <c r="E1292" s="245"/>
      <c r="F1292" s="202"/>
      <c r="G1292" s="202"/>
      <c r="H1292" s="202"/>
      <c r="I1292" s="245"/>
      <c r="J1292" s="245"/>
      <c r="K1292" s="240"/>
      <c r="L1292" s="240"/>
      <c r="M1292" s="240"/>
      <c r="N1292" s="240"/>
      <c r="O1292" s="4"/>
      <c r="P1292" s="246">
        <v>1</v>
      </c>
      <c r="Q1292" s="246"/>
      <c r="R1292" s="246" t="str">
        <f t="shared" si="260"/>
        <v>FFFFFFFF</v>
      </c>
      <c r="S1292" s="202">
        <v>100</v>
      </c>
      <c r="T1292" s="202">
        <v>100</v>
      </c>
      <c r="U1292" s="202">
        <v>100</v>
      </c>
      <c r="V1292" s="202">
        <v>100</v>
      </c>
      <c r="X1292" s="242"/>
      <c r="Z1292" s="239">
        <f t="shared" si="264"/>
        <v>1</v>
      </c>
      <c r="AA1292" s="253" t="s">
        <v>4179</v>
      </c>
      <c r="AB1292" s="265">
        <f t="shared" si="267"/>
        <v>0</v>
      </c>
      <c r="AC1292" s="254" t="s">
        <v>4194</v>
      </c>
      <c r="AD1292" s="254" t="s">
        <v>4181</v>
      </c>
      <c r="AE1292" s="254">
        <f t="shared" si="268"/>
        <v>0</v>
      </c>
      <c r="AF1292" s="254" t="s">
        <v>4182</v>
      </c>
      <c r="AG1292" s="254" t="s">
        <v>4183</v>
      </c>
      <c r="AH1292" s="74" t="str">
        <f t="shared" si="269"/>
        <v>名称：&lt;br&gt;住所：&lt;br&gt;施設分類：&lt;br&gt;TEL：&lt;br&gt;：&lt;br&gt;：&lt;br&gt;：&lt;br&gt;</v>
      </c>
      <c r="AI1292" s="255" t="s">
        <v>4184</v>
      </c>
      <c r="AJ1292" s="253" t="str">
        <f t="shared" si="261"/>
        <v>FFFFFFFF</v>
      </c>
      <c r="AK1292" s="253" t="s">
        <v>4185</v>
      </c>
      <c r="AL1292" s="265">
        <f t="shared" si="262"/>
        <v>1</v>
      </c>
      <c r="AM1292" s="253" t="s">
        <v>4186</v>
      </c>
      <c r="AN1292" s="253" t="s">
        <v>4187</v>
      </c>
      <c r="AO1292" s="254">
        <f t="shared" si="265"/>
        <v>0</v>
      </c>
      <c r="AP1292" s="253" t="s">
        <v>4188</v>
      </c>
      <c r="AQ1292" s="74">
        <f t="shared" si="270"/>
        <v>0</v>
      </c>
      <c r="AR1292" s="254" t="s">
        <v>4189</v>
      </c>
      <c r="AS1292" s="254" t="s">
        <v>4190</v>
      </c>
      <c r="AT1292" s="265">
        <f t="shared" si="271"/>
        <v>0</v>
      </c>
      <c r="AU1292" s="254" t="s">
        <v>4191</v>
      </c>
      <c r="AV1292" s="265">
        <f t="shared" si="272"/>
        <v>0</v>
      </c>
      <c r="AW1292" s="254" t="s">
        <v>4192</v>
      </c>
      <c r="AX1292" s="254" t="s">
        <v>4193</v>
      </c>
      <c r="AY1292" s="244" t="str">
        <f t="shared" si="266"/>
        <v/>
      </c>
    </row>
    <row r="1293" spans="1:51">
      <c r="A1293" s="198">
        <v>1288</v>
      </c>
      <c r="B1293" s="211"/>
      <c r="C1293" s="4" t="str">
        <f t="shared" si="263"/>
        <v>名称：&lt;br&gt;住所：&lt;br&gt;施設分類：&lt;br&gt;TEL：&lt;br&gt;：&lt;br&gt;：&lt;br&gt;：&lt;br&gt;</v>
      </c>
      <c r="D1293" s="211"/>
      <c r="E1293" s="245"/>
      <c r="F1293" s="202"/>
      <c r="G1293" s="202"/>
      <c r="H1293" s="202"/>
      <c r="I1293" s="245"/>
      <c r="J1293" s="245"/>
      <c r="K1293" s="240"/>
      <c r="L1293" s="240"/>
      <c r="M1293" s="240"/>
      <c r="N1293" s="240"/>
      <c r="O1293" s="4"/>
      <c r="P1293" s="246">
        <v>1</v>
      </c>
      <c r="Q1293" s="246"/>
      <c r="R1293" s="246" t="str">
        <f t="shared" si="260"/>
        <v>FFFFFFFF</v>
      </c>
      <c r="S1293" s="202">
        <v>100</v>
      </c>
      <c r="T1293" s="202">
        <v>100</v>
      </c>
      <c r="U1293" s="202">
        <v>100</v>
      </c>
      <c r="V1293" s="202">
        <v>100</v>
      </c>
      <c r="X1293" s="242"/>
      <c r="Z1293" s="239">
        <f t="shared" si="264"/>
        <v>1</v>
      </c>
      <c r="AA1293" s="253" t="s">
        <v>4179</v>
      </c>
      <c r="AB1293" s="265">
        <f t="shared" si="267"/>
        <v>0</v>
      </c>
      <c r="AC1293" s="254" t="s">
        <v>4194</v>
      </c>
      <c r="AD1293" s="254" t="s">
        <v>4181</v>
      </c>
      <c r="AE1293" s="254">
        <f t="shared" si="268"/>
        <v>0</v>
      </c>
      <c r="AF1293" s="254" t="s">
        <v>4182</v>
      </c>
      <c r="AG1293" s="254" t="s">
        <v>4183</v>
      </c>
      <c r="AH1293" s="74" t="str">
        <f t="shared" si="269"/>
        <v>名称：&lt;br&gt;住所：&lt;br&gt;施設分類：&lt;br&gt;TEL：&lt;br&gt;：&lt;br&gt;：&lt;br&gt;：&lt;br&gt;</v>
      </c>
      <c r="AI1293" s="255" t="s">
        <v>4184</v>
      </c>
      <c r="AJ1293" s="253" t="str">
        <f t="shared" si="261"/>
        <v>FFFFFFFF</v>
      </c>
      <c r="AK1293" s="253" t="s">
        <v>4185</v>
      </c>
      <c r="AL1293" s="265">
        <f t="shared" si="262"/>
        <v>1</v>
      </c>
      <c r="AM1293" s="253" t="s">
        <v>4186</v>
      </c>
      <c r="AN1293" s="253" t="s">
        <v>4187</v>
      </c>
      <c r="AO1293" s="254">
        <f t="shared" si="265"/>
        <v>0</v>
      </c>
      <c r="AP1293" s="253" t="s">
        <v>4188</v>
      </c>
      <c r="AQ1293" s="74">
        <f t="shared" si="270"/>
        <v>0</v>
      </c>
      <c r="AR1293" s="254" t="s">
        <v>4189</v>
      </c>
      <c r="AS1293" s="254" t="s">
        <v>4190</v>
      </c>
      <c r="AT1293" s="265">
        <f t="shared" si="271"/>
        <v>0</v>
      </c>
      <c r="AU1293" s="254" t="s">
        <v>4191</v>
      </c>
      <c r="AV1293" s="265">
        <f t="shared" si="272"/>
        <v>0</v>
      </c>
      <c r="AW1293" s="254" t="s">
        <v>4192</v>
      </c>
      <c r="AX1293" s="254" t="s">
        <v>4193</v>
      </c>
      <c r="AY1293" s="244" t="str">
        <f t="shared" si="266"/>
        <v/>
      </c>
    </row>
    <row r="1294" spans="1:51">
      <c r="A1294" s="198">
        <v>1289</v>
      </c>
      <c r="B1294" s="211"/>
      <c r="C1294" s="4" t="str">
        <f t="shared" si="263"/>
        <v>名称：&lt;br&gt;住所：&lt;br&gt;施設分類：&lt;br&gt;TEL：&lt;br&gt;：&lt;br&gt;：&lt;br&gt;：&lt;br&gt;</v>
      </c>
      <c r="D1294" s="211"/>
      <c r="E1294" s="202"/>
      <c r="F1294" s="202"/>
      <c r="G1294" s="202"/>
      <c r="H1294" s="202"/>
      <c r="I1294" s="202"/>
      <c r="J1294" s="202"/>
      <c r="K1294" s="240"/>
      <c r="L1294" s="240"/>
      <c r="M1294" s="240"/>
      <c r="N1294" s="240"/>
      <c r="O1294" s="4"/>
      <c r="P1294" s="246">
        <v>1</v>
      </c>
      <c r="Q1294" s="246"/>
      <c r="R1294" s="246" t="str">
        <f t="shared" si="260"/>
        <v>FFFFFFFF</v>
      </c>
      <c r="S1294" s="202">
        <v>100</v>
      </c>
      <c r="T1294" s="202">
        <v>100</v>
      </c>
      <c r="U1294" s="202">
        <v>100</v>
      </c>
      <c r="V1294" s="202">
        <v>100</v>
      </c>
      <c r="X1294" s="242"/>
      <c r="Z1294" s="239">
        <f t="shared" si="264"/>
        <v>1</v>
      </c>
      <c r="AA1294" s="253" t="s">
        <v>4179</v>
      </c>
      <c r="AB1294" s="265">
        <f t="shared" si="267"/>
        <v>0</v>
      </c>
      <c r="AC1294" s="254" t="s">
        <v>4194</v>
      </c>
      <c r="AD1294" s="254" t="s">
        <v>4181</v>
      </c>
      <c r="AE1294" s="254">
        <f t="shared" si="268"/>
        <v>0</v>
      </c>
      <c r="AF1294" s="254" t="s">
        <v>4182</v>
      </c>
      <c r="AG1294" s="254" t="s">
        <v>4183</v>
      </c>
      <c r="AH1294" s="74" t="str">
        <f t="shared" si="269"/>
        <v>名称：&lt;br&gt;住所：&lt;br&gt;施設分類：&lt;br&gt;TEL：&lt;br&gt;：&lt;br&gt;：&lt;br&gt;：&lt;br&gt;</v>
      </c>
      <c r="AI1294" s="255" t="s">
        <v>4184</v>
      </c>
      <c r="AJ1294" s="253" t="str">
        <f t="shared" si="261"/>
        <v>FFFFFFFF</v>
      </c>
      <c r="AK1294" s="253" t="s">
        <v>4185</v>
      </c>
      <c r="AL1294" s="265">
        <f t="shared" si="262"/>
        <v>1</v>
      </c>
      <c r="AM1294" s="253" t="s">
        <v>4186</v>
      </c>
      <c r="AN1294" s="253" t="s">
        <v>4187</v>
      </c>
      <c r="AO1294" s="254">
        <f t="shared" si="265"/>
        <v>0</v>
      </c>
      <c r="AP1294" s="253" t="s">
        <v>4188</v>
      </c>
      <c r="AQ1294" s="74">
        <f t="shared" si="270"/>
        <v>0</v>
      </c>
      <c r="AR1294" s="254" t="s">
        <v>4189</v>
      </c>
      <c r="AS1294" s="254" t="s">
        <v>4190</v>
      </c>
      <c r="AT1294" s="265">
        <f t="shared" si="271"/>
        <v>0</v>
      </c>
      <c r="AU1294" s="254" t="s">
        <v>4191</v>
      </c>
      <c r="AV1294" s="265">
        <f t="shared" si="272"/>
        <v>0</v>
      </c>
      <c r="AW1294" s="254" t="s">
        <v>4192</v>
      </c>
      <c r="AX1294" s="254" t="s">
        <v>4193</v>
      </c>
      <c r="AY1294" s="244" t="str">
        <f t="shared" si="266"/>
        <v/>
      </c>
    </row>
    <row r="1295" spans="1:51">
      <c r="A1295" s="198">
        <v>1290</v>
      </c>
      <c r="B1295" s="211"/>
      <c r="C1295" s="4" t="str">
        <f t="shared" si="263"/>
        <v>名称：&lt;br&gt;住所：&lt;br&gt;施設分類：&lt;br&gt;TEL：&lt;br&gt;：&lt;br&gt;：&lt;br&gt;：&lt;br&gt;</v>
      </c>
      <c r="D1295" s="211"/>
      <c r="E1295" s="202"/>
      <c r="F1295" s="202"/>
      <c r="G1295" s="202"/>
      <c r="H1295" s="202"/>
      <c r="I1295" s="202"/>
      <c r="J1295" s="202"/>
      <c r="K1295" s="240"/>
      <c r="L1295" s="240"/>
      <c r="M1295" s="240"/>
      <c r="N1295" s="240"/>
      <c r="O1295" s="4"/>
      <c r="P1295" s="246">
        <v>1</v>
      </c>
      <c r="Q1295" s="246"/>
      <c r="R1295" s="246" t="str">
        <f t="shared" si="260"/>
        <v>FFFFFFFF</v>
      </c>
      <c r="S1295" s="202">
        <v>100</v>
      </c>
      <c r="T1295" s="202">
        <v>100</v>
      </c>
      <c r="U1295" s="202">
        <v>100</v>
      </c>
      <c r="V1295" s="202">
        <v>100</v>
      </c>
      <c r="X1295" s="242"/>
      <c r="Z1295" s="239">
        <f t="shared" si="264"/>
        <v>1</v>
      </c>
      <c r="AA1295" s="253" t="s">
        <v>4179</v>
      </c>
      <c r="AB1295" s="265">
        <f t="shared" si="267"/>
        <v>0</v>
      </c>
      <c r="AC1295" s="254" t="s">
        <v>4194</v>
      </c>
      <c r="AD1295" s="254" t="s">
        <v>4181</v>
      </c>
      <c r="AE1295" s="254">
        <f t="shared" si="268"/>
        <v>0</v>
      </c>
      <c r="AF1295" s="254" t="s">
        <v>4182</v>
      </c>
      <c r="AG1295" s="254" t="s">
        <v>4183</v>
      </c>
      <c r="AH1295" s="74" t="str">
        <f t="shared" si="269"/>
        <v>名称：&lt;br&gt;住所：&lt;br&gt;施設分類：&lt;br&gt;TEL：&lt;br&gt;：&lt;br&gt;：&lt;br&gt;：&lt;br&gt;</v>
      </c>
      <c r="AI1295" s="255" t="s">
        <v>4184</v>
      </c>
      <c r="AJ1295" s="253" t="str">
        <f t="shared" si="261"/>
        <v>FFFFFFFF</v>
      </c>
      <c r="AK1295" s="253" t="s">
        <v>4185</v>
      </c>
      <c r="AL1295" s="265">
        <f t="shared" si="262"/>
        <v>1</v>
      </c>
      <c r="AM1295" s="253" t="s">
        <v>4186</v>
      </c>
      <c r="AN1295" s="253" t="s">
        <v>4187</v>
      </c>
      <c r="AO1295" s="254">
        <f t="shared" si="265"/>
        <v>0</v>
      </c>
      <c r="AP1295" s="253" t="s">
        <v>4188</v>
      </c>
      <c r="AQ1295" s="74">
        <f t="shared" si="270"/>
        <v>0</v>
      </c>
      <c r="AR1295" s="254" t="s">
        <v>4189</v>
      </c>
      <c r="AS1295" s="254" t="s">
        <v>4190</v>
      </c>
      <c r="AT1295" s="265">
        <f t="shared" si="271"/>
        <v>0</v>
      </c>
      <c r="AU1295" s="254" t="s">
        <v>4191</v>
      </c>
      <c r="AV1295" s="265">
        <f t="shared" si="272"/>
        <v>0</v>
      </c>
      <c r="AW1295" s="254" t="s">
        <v>4192</v>
      </c>
      <c r="AX1295" s="254" t="s">
        <v>4193</v>
      </c>
      <c r="AY1295" s="244" t="str">
        <f t="shared" si="266"/>
        <v/>
      </c>
    </row>
    <row r="1296" spans="1:51">
      <c r="A1296" s="198">
        <v>1291</v>
      </c>
      <c r="B1296" s="211"/>
      <c r="C1296" s="4" t="str">
        <f t="shared" si="263"/>
        <v>名称：&lt;br&gt;住所：&lt;br&gt;施設分類：&lt;br&gt;TEL：&lt;br&gt;：&lt;br&gt;：&lt;br&gt;：&lt;br&gt;</v>
      </c>
      <c r="D1296" s="211"/>
      <c r="E1296" s="245"/>
      <c r="F1296" s="202"/>
      <c r="G1296" s="202"/>
      <c r="H1296" s="202"/>
      <c r="I1296" s="245"/>
      <c r="J1296" s="245"/>
      <c r="K1296" s="240"/>
      <c r="L1296" s="240"/>
      <c r="M1296" s="240"/>
      <c r="N1296" s="240"/>
      <c r="O1296" s="4"/>
      <c r="P1296" s="246">
        <v>1</v>
      </c>
      <c r="Q1296" s="246"/>
      <c r="R1296" s="246" t="str">
        <f t="shared" si="260"/>
        <v>FFFFFFFF</v>
      </c>
      <c r="S1296" s="202">
        <v>100</v>
      </c>
      <c r="T1296" s="202">
        <v>100</v>
      </c>
      <c r="U1296" s="202">
        <v>100</v>
      </c>
      <c r="V1296" s="202">
        <v>100</v>
      </c>
      <c r="X1296" s="242"/>
      <c r="Z1296" s="239">
        <f t="shared" si="264"/>
        <v>1</v>
      </c>
      <c r="AA1296" s="253" t="s">
        <v>4179</v>
      </c>
      <c r="AB1296" s="265">
        <f t="shared" si="267"/>
        <v>0</v>
      </c>
      <c r="AC1296" s="254" t="s">
        <v>4194</v>
      </c>
      <c r="AD1296" s="254" t="s">
        <v>4181</v>
      </c>
      <c r="AE1296" s="254">
        <f t="shared" si="268"/>
        <v>0</v>
      </c>
      <c r="AF1296" s="254" t="s">
        <v>4182</v>
      </c>
      <c r="AG1296" s="254" t="s">
        <v>4183</v>
      </c>
      <c r="AH1296" s="74" t="str">
        <f t="shared" si="269"/>
        <v>名称：&lt;br&gt;住所：&lt;br&gt;施設分類：&lt;br&gt;TEL：&lt;br&gt;：&lt;br&gt;：&lt;br&gt;：&lt;br&gt;</v>
      </c>
      <c r="AI1296" s="255" t="s">
        <v>4184</v>
      </c>
      <c r="AJ1296" s="253" t="str">
        <f t="shared" si="261"/>
        <v>FFFFFFFF</v>
      </c>
      <c r="AK1296" s="253" t="s">
        <v>4185</v>
      </c>
      <c r="AL1296" s="265">
        <f t="shared" si="262"/>
        <v>1</v>
      </c>
      <c r="AM1296" s="253" t="s">
        <v>4186</v>
      </c>
      <c r="AN1296" s="253" t="s">
        <v>4187</v>
      </c>
      <c r="AO1296" s="254">
        <f t="shared" si="265"/>
        <v>0</v>
      </c>
      <c r="AP1296" s="253" t="s">
        <v>4188</v>
      </c>
      <c r="AQ1296" s="74">
        <f t="shared" si="270"/>
        <v>0</v>
      </c>
      <c r="AR1296" s="254" t="s">
        <v>4189</v>
      </c>
      <c r="AS1296" s="254" t="s">
        <v>4190</v>
      </c>
      <c r="AT1296" s="265">
        <f t="shared" si="271"/>
        <v>0</v>
      </c>
      <c r="AU1296" s="254" t="s">
        <v>4191</v>
      </c>
      <c r="AV1296" s="265">
        <f t="shared" si="272"/>
        <v>0</v>
      </c>
      <c r="AW1296" s="254" t="s">
        <v>4192</v>
      </c>
      <c r="AX1296" s="254" t="s">
        <v>4193</v>
      </c>
      <c r="AY1296" s="244" t="str">
        <f t="shared" si="266"/>
        <v/>
      </c>
    </row>
    <row r="1297" spans="1:51">
      <c r="A1297" s="198">
        <v>1292</v>
      </c>
      <c r="B1297" s="211"/>
      <c r="C1297" s="4" t="str">
        <f t="shared" si="263"/>
        <v>名称：&lt;br&gt;住所：&lt;br&gt;施設分類：&lt;br&gt;TEL：&lt;br&gt;：&lt;br&gt;：&lt;br&gt;：&lt;br&gt;</v>
      </c>
      <c r="D1297" s="211"/>
      <c r="E1297" s="245"/>
      <c r="F1297" s="202"/>
      <c r="G1297" s="202"/>
      <c r="H1297" s="202"/>
      <c r="I1297" s="245"/>
      <c r="J1297" s="245"/>
      <c r="K1297" s="240"/>
      <c r="L1297" s="240"/>
      <c r="M1297" s="240"/>
      <c r="N1297" s="240"/>
      <c r="O1297" s="4"/>
      <c r="P1297" s="246">
        <v>1</v>
      </c>
      <c r="Q1297" s="246"/>
      <c r="R1297" s="246" t="str">
        <f t="shared" si="260"/>
        <v>FFFFFFFF</v>
      </c>
      <c r="S1297" s="202">
        <v>100</v>
      </c>
      <c r="T1297" s="202">
        <v>100</v>
      </c>
      <c r="U1297" s="202">
        <v>100</v>
      </c>
      <c r="V1297" s="202">
        <v>100</v>
      </c>
      <c r="X1297" s="242"/>
      <c r="Z1297" s="239">
        <f t="shared" si="264"/>
        <v>1</v>
      </c>
      <c r="AA1297" s="253" t="s">
        <v>4179</v>
      </c>
      <c r="AB1297" s="265">
        <f t="shared" si="267"/>
        <v>0</v>
      </c>
      <c r="AC1297" s="254" t="s">
        <v>4194</v>
      </c>
      <c r="AD1297" s="254" t="s">
        <v>4181</v>
      </c>
      <c r="AE1297" s="254">
        <f t="shared" si="268"/>
        <v>0</v>
      </c>
      <c r="AF1297" s="254" t="s">
        <v>4182</v>
      </c>
      <c r="AG1297" s="254" t="s">
        <v>4183</v>
      </c>
      <c r="AH1297" s="74" t="str">
        <f t="shared" si="269"/>
        <v>名称：&lt;br&gt;住所：&lt;br&gt;施設分類：&lt;br&gt;TEL：&lt;br&gt;：&lt;br&gt;：&lt;br&gt;：&lt;br&gt;</v>
      </c>
      <c r="AI1297" s="255" t="s">
        <v>4184</v>
      </c>
      <c r="AJ1297" s="253" t="str">
        <f t="shared" si="261"/>
        <v>FFFFFFFF</v>
      </c>
      <c r="AK1297" s="253" t="s">
        <v>4185</v>
      </c>
      <c r="AL1297" s="265">
        <f t="shared" si="262"/>
        <v>1</v>
      </c>
      <c r="AM1297" s="253" t="s">
        <v>4186</v>
      </c>
      <c r="AN1297" s="253" t="s">
        <v>4187</v>
      </c>
      <c r="AO1297" s="254">
        <f t="shared" si="265"/>
        <v>0</v>
      </c>
      <c r="AP1297" s="253" t="s">
        <v>4188</v>
      </c>
      <c r="AQ1297" s="74">
        <f t="shared" si="270"/>
        <v>0</v>
      </c>
      <c r="AR1297" s="254" t="s">
        <v>4189</v>
      </c>
      <c r="AS1297" s="254" t="s">
        <v>4190</v>
      </c>
      <c r="AT1297" s="265">
        <f t="shared" si="271"/>
        <v>0</v>
      </c>
      <c r="AU1297" s="254" t="s">
        <v>4191</v>
      </c>
      <c r="AV1297" s="265">
        <f t="shared" si="272"/>
        <v>0</v>
      </c>
      <c r="AW1297" s="254" t="s">
        <v>4192</v>
      </c>
      <c r="AX1297" s="254" t="s">
        <v>4193</v>
      </c>
      <c r="AY1297" s="244" t="str">
        <f t="shared" si="266"/>
        <v/>
      </c>
    </row>
    <row r="1298" spans="1:51">
      <c r="A1298" s="198">
        <v>1293</v>
      </c>
      <c r="B1298" s="211"/>
      <c r="C1298" s="4" t="str">
        <f t="shared" si="263"/>
        <v>名称：&lt;br&gt;住所：&lt;br&gt;施設分類：&lt;br&gt;TEL：&lt;br&gt;：&lt;br&gt;：&lt;br&gt;：&lt;br&gt;</v>
      </c>
      <c r="D1298" s="211"/>
      <c r="E1298" s="202"/>
      <c r="F1298" s="202"/>
      <c r="G1298" s="202"/>
      <c r="H1298" s="202"/>
      <c r="I1298" s="202"/>
      <c r="J1298" s="202"/>
      <c r="K1298" s="240"/>
      <c r="L1298" s="240"/>
      <c r="M1298" s="240"/>
      <c r="N1298" s="240"/>
      <c r="O1298" s="4"/>
      <c r="P1298" s="246">
        <v>1</v>
      </c>
      <c r="Q1298" s="246"/>
      <c r="R1298" s="246" t="str">
        <f t="shared" si="260"/>
        <v>FFFFFFFF</v>
      </c>
      <c r="S1298" s="202">
        <v>100</v>
      </c>
      <c r="T1298" s="202">
        <v>100</v>
      </c>
      <c r="U1298" s="202">
        <v>100</v>
      </c>
      <c r="V1298" s="202">
        <v>100</v>
      </c>
      <c r="X1298" s="242"/>
      <c r="Z1298" s="239">
        <f t="shared" si="264"/>
        <v>1</v>
      </c>
      <c r="AA1298" s="253" t="s">
        <v>4179</v>
      </c>
      <c r="AB1298" s="265">
        <f t="shared" si="267"/>
        <v>0</v>
      </c>
      <c r="AC1298" s="254" t="s">
        <v>4194</v>
      </c>
      <c r="AD1298" s="254" t="s">
        <v>4181</v>
      </c>
      <c r="AE1298" s="254">
        <f t="shared" si="268"/>
        <v>0</v>
      </c>
      <c r="AF1298" s="254" t="s">
        <v>4182</v>
      </c>
      <c r="AG1298" s="254" t="s">
        <v>4183</v>
      </c>
      <c r="AH1298" s="74" t="str">
        <f t="shared" si="269"/>
        <v>名称：&lt;br&gt;住所：&lt;br&gt;施設分類：&lt;br&gt;TEL：&lt;br&gt;：&lt;br&gt;：&lt;br&gt;：&lt;br&gt;</v>
      </c>
      <c r="AI1298" s="255" t="s">
        <v>4184</v>
      </c>
      <c r="AJ1298" s="253" t="str">
        <f t="shared" si="261"/>
        <v>FFFFFFFF</v>
      </c>
      <c r="AK1298" s="253" t="s">
        <v>4185</v>
      </c>
      <c r="AL1298" s="265">
        <f t="shared" si="262"/>
        <v>1</v>
      </c>
      <c r="AM1298" s="253" t="s">
        <v>4186</v>
      </c>
      <c r="AN1298" s="253" t="s">
        <v>4187</v>
      </c>
      <c r="AO1298" s="254">
        <f t="shared" si="265"/>
        <v>0</v>
      </c>
      <c r="AP1298" s="253" t="s">
        <v>4188</v>
      </c>
      <c r="AQ1298" s="74">
        <f t="shared" si="270"/>
        <v>0</v>
      </c>
      <c r="AR1298" s="254" t="s">
        <v>4189</v>
      </c>
      <c r="AS1298" s="254" t="s">
        <v>4190</v>
      </c>
      <c r="AT1298" s="265">
        <f t="shared" si="271"/>
        <v>0</v>
      </c>
      <c r="AU1298" s="254" t="s">
        <v>4191</v>
      </c>
      <c r="AV1298" s="265">
        <f t="shared" si="272"/>
        <v>0</v>
      </c>
      <c r="AW1298" s="254" t="s">
        <v>4192</v>
      </c>
      <c r="AX1298" s="254" t="s">
        <v>4193</v>
      </c>
      <c r="AY1298" s="244" t="str">
        <f t="shared" si="266"/>
        <v/>
      </c>
    </row>
    <row r="1299" spans="1:51">
      <c r="A1299" s="198">
        <v>1294</v>
      </c>
      <c r="B1299" s="211"/>
      <c r="C1299" s="4" t="str">
        <f t="shared" si="263"/>
        <v>名称：&lt;br&gt;住所：&lt;br&gt;施設分類：&lt;br&gt;TEL：&lt;br&gt;：&lt;br&gt;：&lt;br&gt;：&lt;br&gt;</v>
      </c>
      <c r="D1299" s="211"/>
      <c r="E1299" s="202"/>
      <c r="F1299" s="202"/>
      <c r="G1299" s="202"/>
      <c r="H1299" s="202"/>
      <c r="I1299" s="202"/>
      <c r="J1299" s="202"/>
      <c r="K1299" s="240"/>
      <c r="L1299" s="240"/>
      <c r="M1299" s="240"/>
      <c r="N1299" s="240"/>
      <c r="O1299" s="4"/>
      <c r="P1299" s="246">
        <v>1</v>
      </c>
      <c r="Q1299" s="246"/>
      <c r="R1299" s="246" t="str">
        <f t="shared" si="260"/>
        <v>FFFFFFFF</v>
      </c>
      <c r="S1299" s="202">
        <v>100</v>
      </c>
      <c r="T1299" s="202">
        <v>100</v>
      </c>
      <c r="U1299" s="202">
        <v>100</v>
      </c>
      <c r="V1299" s="202">
        <v>100</v>
      </c>
      <c r="X1299" s="242"/>
      <c r="Z1299" s="239">
        <f t="shared" si="264"/>
        <v>1</v>
      </c>
      <c r="AA1299" s="253" t="s">
        <v>4179</v>
      </c>
      <c r="AB1299" s="265">
        <f t="shared" si="267"/>
        <v>0</v>
      </c>
      <c r="AC1299" s="254" t="s">
        <v>4194</v>
      </c>
      <c r="AD1299" s="254" t="s">
        <v>4181</v>
      </c>
      <c r="AE1299" s="254">
        <f t="shared" si="268"/>
        <v>0</v>
      </c>
      <c r="AF1299" s="254" t="s">
        <v>4182</v>
      </c>
      <c r="AG1299" s="254" t="s">
        <v>4183</v>
      </c>
      <c r="AH1299" s="74" t="str">
        <f t="shared" si="269"/>
        <v>名称：&lt;br&gt;住所：&lt;br&gt;施設分類：&lt;br&gt;TEL：&lt;br&gt;：&lt;br&gt;：&lt;br&gt;：&lt;br&gt;</v>
      </c>
      <c r="AI1299" s="255" t="s">
        <v>4184</v>
      </c>
      <c r="AJ1299" s="253" t="str">
        <f t="shared" si="261"/>
        <v>FFFFFFFF</v>
      </c>
      <c r="AK1299" s="253" t="s">
        <v>4185</v>
      </c>
      <c r="AL1299" s="265">
        <f t="shared" si="262"/>
        <v>1</v>
      </c>
      <c r="AM1299" s="253" t="s">
        <v>4186</v>
      </c>
      <c r="AN1299" s="253" t="s">
        <v>4187</v>
      </c>
      <c r="AO1299" s="254">
        <f t="shared" si="265"/>
        <v>0</v>
      </c>
      <c r="AP1299" s="253" t="s">
        <v>4188</v>
      </c>
      <c r="AQ1299" s="74">
        <f t="shared" si="270"/>
        <v>0</v>
      </c>
      <c r="AR1299" s="254" t="s">
        <v>4189</v>
      </c>
      <c r="AS1299" s="254" t="s">
        <v>4190</v>
      </c>
      <c r="AT1299" s="265">
        <f t="shared" si="271"/>
        <v>0</v>
      </c>
      <c r="AU1299" s="254" t="s">
        <v>4191</v>
      </c>
      <c r="AV1299" s="265">
        <f t="shared" si="272"/>
        <v>0</v>
      </c>
      <c r="AW1299" s="254" t="s">
        <v>4192</v>
      </c>
      <c r="AX1299" s="254" t="s">
        <v>4193</v>
      </c>
      <c r="AY1299" s="244" t="str">
        <f t="shared" si="266"/>
        <v/>
      </c>
    </row>
    <row r="1300" spans="1:51">
      <c r="A1300" s="198">
        <v>1295</v>
      </c>
      <c r="B1300" s="211"/>
      <c r="C1300" s="4" t="str">
        <f t="shared" si="263"/>
        <v>名称：&lt;br&gt;住所：&lt;br&gt;施設分類：&lt;br&gt;TEL：&lt;br&gt;：&lt;br&gt;：&lt;br&gt;：&lt;br&gt;</v>
      </c>
      <c r="D1300" s="211"/>
      <c r="E1300" s="202"/>
      <c r="F1300" s="202"/>
      <c r="G1300" s="202"/>
      <c r="H1300" s="202"/>
      <c r="I1300" s="202"/>
      <c r="J1300" s="202"/>
      <c r="K1300" s="240"/>
      <c r="L1300" s="240"/>
      <c r="M1300" s="240"/>
      <c r="N1300" s="240"/>
      <c r="O1300" s="4"/>
      <c r="P1300" s="246">
        <v>1</v>
      </c>
      <c r="Q1300" s="246"/>
      <c r="R1300" s="246" t="str">
        <f t="shared" si="260"/>
        <v>FFFFFFFF</v>
      </c>
      <c r="S1300" s="202">
        <v>100</v>
      </c>
      <c r="T1300" s="202">
        <v>100</v>
      </c>
      <c r="U1300" s="202">
        <v>100</v>
      </c>
      <c r="V1300" s="202">
        <v>100</v>
      </c>
      <c r="X1300" s="242"/>
      <c r="Z1300" s="239">
        <f t="shared" si="264"/>
        <v>1</v>
      </c>
      <c r="AA1300" s="253" t="s">
        <v>4179</v>
      </c>
      <c r="AB1300" s="265">
        <f t="shared" si="267"/>
        <v>0</v>
      </c>
      <c r="AC1300" s="254" t="s">
        <v>4194</v>
      </c>
      <c r="AD1300" s="254" t="s">
        <v>4181</v>
      </c>
      <c r="AE1300" s="254">
        <f t="shared" si="268"/>
        <v>0</v>
      </c>
      <c r="AF1300" s="254" t="s">
        <v>4182</v>
      </c>
      <c r="AG1300" s="254" t="s">
        <v>4183</v>
      </c>
      <c r="AH1300" s="74" t="str">
        <f t="shared" si="269"/>
        <v>名称：&lt;br&gt;住所：&lt;br&gt;施設分類：&lt;br&gt;TEL：&lt;br&gt;：&lt;br&gt;：&lt;br&gt;：&lt;br&gt;</v>
      </c>
      <c r="AI1300" s="255" t="s">
        <v>4184</v>
      </c>
      <c r="AJ1300" s="253" t="str">
        <f t="shared" si="261"/>
        <v>FFFFFFFF</v>
      </c>
      <c r="AK1300" s="253" t="s">
        <v>4185</v>
      </c>
      <c r="AL1300" s="265">
        <f t="shared" si="262"/>
        <v>1</v>
      </c>
      <c r="AM1300" s="253" t="s">
        <v>4186</v>
      </c>
      <c r="AN1300" s="253" t="s">
        <v>4187</v>
      </c>
      <c r="AO1300" s="254">
        <f t="shared" si="265"/>
        <v>0</v>
      </c>
      <c r="AP1300" s="253" t="s">
        <v>4188</v>
      </c>
      <c r="AQ1300" s="74">
        <f t="shared" si="270"/>
        <v>0</v>
      </c>
      <c r="AR1300" s="254" t="s">
        <v>4189</v>
      </c>
      <c r="AS1300" s="254" t="s">
        <v>4190</v>
      </c>
      <c r="AT1300" s="265">
        <f t="shared" si="271"/>
        <v>0</v>
      </c>
      <c r="AU1300" s="254" t="s">
        <v>4191</v>
      </c>
      <c r="AV1300" s="265">
        <f t="shared" si="272"/>
        <v>0</v>
      </c>
      <c r="AW1300" s="254" t="s">
        <v>4192</v>
      </c>
      <c r="AX1300" s="254" t="s">
        <v>4193</v>
      </c>
      <c r="AY1300" s="244" t="str">
        <f t="shared" si="266"/>
        <v/>
      </c>
    </row>
    <row r="1301" spans="1:51">
      <c r="A1301" s="198">
        <v>1296</v>
      </c>
      <c r="B1301" s="211"/>
      <c r="C1301" s="4" t="str">
        <f t="shared" si="263"/>
        <v>名称：&lt;br&gt;住所：&lt;br&gt;施設分類：&lt;br&gt;TEL：&lt;br&gt;：&lt;br&gt;：&lt;br&gt;：&lt;br&gt;</v>
      </c>
      <c r="D1301" s="211"/>
      <c r="E1301" s="245"/>
      <c r="F1301" s="202"/>
      <c r="G1301" s="202"/>
      <c r="H1301" s="202"/>
      <c r="I1301" s="245"/>
      <c r="J1301" s="245"/>
      <c r="K1301" s="240"/>
      <c r="L1301" s="240"/>
      <c r="M1301" s="240"/>
      <c r="N1301" s="240"/>
      <c r="O1301" s="4"/>
      <c r="P1301" s="246">
        <v>1</v>
      </c>
      <c r="Q1301" s="246"/>
      <c r="R1301" s="246" t="str">
        <f t="shared" si="260"/>
        <v>FFFFFFFF</v>
      </c>
      <c r="S1301" s="202">
        <v>100</v>
      </c>
      <c r="T1301" s="202">
        <v>100</v>
      </c>
      <c r="U1301" s="202">
        <v>100</v>
      </c>
      <c r="V1301" s="202">
        <v>100</v>
      </c>
      <c r="X1301" s="242"/>
      <c r="Z1301" s="239">
        <f t="shared" si="264"/>
        <v>1</v>
      </c>
      <c r="AA1301" s="253" t="s">
        <v>4179</v>
      </c>
      <c r="AB1301" s="265">
        <f t="shared" si="267"/>
        <v>0</v>
      </c>
      <c r="AC1301" s="254" t="s">
        <v>4194</v>
      </c>
      <c r="AD1301" s="254" t="s">
        <v>4181</v>
      </c>
      <c r="AE1301" s="254">
        <f t="shared" si="268"/>
        <v>0</v>
      </c>
      <c r="AF1301" s="254" t="s">
        <v>4182</v>
      </c>
      <c r="AG1301" s="254" t="s">
        <v>4183</v>
      </c>
      <c r="AH1301" s="74" t="str">
        <f t="shared" si="269"/>
        <v>名称：&lt;br&gt;住所：&lt;br&gt;施設分類：&lt;br&gt;TEL：&lt;br&gt;：&lt;br&gt;：&lt;br&gt;：&lt;br&gt;</v>
      </c>
      <c r="AI1301" s="255" t="s">
        <v>4184</v>
      </c>
      <c r="AJ1301" s="253" t="str">
        <f t="shared" si="261"/>
        <v>FFFFFFFF</v>
      </c>
      <c r="AK1301" s="253" t="s">
        <v>4185</v>
      </c>
      <c r="AL1301" s="265">
        <f t="shared" si="262"/>
        <v>1</v>
      </c>
      <c r="AM1301" s="253" t="s">
        <v>4186</v>
      </c>
      <c r="AN1301" s="253" t="s">
        <v>4187</v>
      </c>
      <c r="AO1301" s="254">
        <f t="shared" si="265"/>
        <v>0</v>
      </c>
      <c r="AP1301" s="253" t="s">
        <v>4188</v>
      </c>
      <c r="AQ1301" s="74">
        <f t="shared" si="270"/>
        <v>0</v>
      </c>
      <c r="AR1301" s="254" t="s">
        <v>4189</v>
      </c>
      <c r="AS1301" s="254" t="s">
        <v>4190</v>
      </c>
      <c r="AT1301" s="265">
        <f t="shared" si="271"/>
        <v>0</v>
      </c>
      <c r="AU1301" s="254" t="s">
        <v>4191</v>
      </c>
      <c r="AV1301" s="265">
        <f t="shared" si="272"/>
        <v>0</v>
      </c>
      <c r="AW1301" s="254" t="s">
        <v>4192</v>
      </c>
      <c r="AX1301" s="254" t="s">
        <v>4193</v>
      </c>
      <c r="AY1301" s="244" t="str">
        <f t="shared" si="266"/>
        <v/>
      </c>
    </row>
    <row r="1302" spans="1:51">
      <c r="A1302" s="198">
        <v>1297</v>
      </c>
      <c r="B1302" s="211"/>
      <c r="C1302" s="4" t="str">
        <f t="shared" si="263"/>
        <v>名称：&lt;br&gt;住所：&lt;br&gt;施設分類：&lt;br&gt;TEL：&lt;br&gt;：&lt;br&gt;：&lt;br&gt;：&lt;br&gt;</v>
      </c>
      <c r="D1302" s="211"/>
      <c r="E1302" s="245"/>
      <c r="F1302" s="202"/>
      <c r="G1302" s="202"/>
      <c r="H1302" s="202"/>
      <c r="I1302" s="245"/>
      <c r="J1302" s="245"/>
      <c r="K1302" s="240"/>
      <c r="L1302" s="240"/>
      <c r="M1302" s="240"/>
      <c r="N1302" s="240"/>
      <c r="O1302" s="4"/>
      <c r="P1302" s="246">
        <v>1</v>
      </c>
      <c r="Q1302" s="246"/>
      <c r="R1302" s="246" t="str">
        <f t="shared" si="260"/>
        <v>FFFFFFFF</v>
      </c>
      <c r="S1302" s="202">
        <v>100</v>
      </c>
      <c r="T1302" s="202">
        <v>100</v>
      </c>
      <c r="U1302" s="202">
        <v>100</v>
      </c>
      <c r="V1302" s="202">
        <v>100</v>
      </c>
      <c r="X1302" s="242"/>
      <c r="Z1302" s="239">
        <f t="shared" si="264"/>
        <v>1</v>
      </c>
      <c r="AA1302" s="253" t="s">
        <v>4179</v>
      </c>
      <c r="AB1302" s="265">
        <f t="shared" si="267"/>
        <v>0</v>
      </c>
      <c r="AC1302" s="254" t="s">
        <v>4194</v>
      </c>
      <c r="AD1302" s="254" t="s">
        <v>4181</v>
      </c>
      <c r="AE1302" s="254">
        <f t="shared" si="268"/>
        <v>0</v>
      </c>
      <c r="AF1302" s="254" t="s">
        <v>4182</v>
      </c>
      <c r="AG1302" s="254" t="s">
        <v>4183</v>
      </c>
      <c r="AH1302" s="74" t="str">
        <f t="shared" si="269"/>
        <v>名称：&lt;br&gt;住所：&lt;br&gt;施設分類：&lt;br&gt;TEL：&lt;br&gt;：&lt;br&gt;：&lt;br&gt;：&lt;br&gt;</v>
      </c>
      <c r="AI1302" s="255" t="s">
        <v>4184</v>
      </c>
      <c r="AJ1302" s="253" t="str">
        <f t="shared" si="261"/>
        <v>FFFFFFFF</v>
      </c>
      <c r="AK1302" s="253" t="s">
        <v>4185</v>
      </c>
      <c r="AL1302" s="265">
        <f t="shared" si="262"/>
        <v>1</v>
      </c>
      <c r="AM1302" s="253" t="s">
        <v>4186</v>
      </c>
      <c r="AN1302" s="253" t="s">
        <v>4187</v>
      </c>
      <c r="AO1302" s="254">
        <f t="shared" si="265"/>
        <v>0</v>
      </c>
      <c r="AP1302" s="253" t="s">
        <v>4188</v>
      </c>
      <c r="AQ1302" s="74">
        <f t="shared" si="270"/>
        <v>0</v>
      </c>
      <c r="AR1302" s="254" t="s">
        <v>4189</v>
      </c>
      <c r="AS1302" s="254" t="s">
        <v>4190</v>
      </c>
      <c r="AT1302" s="265">
        <f t="shared" si="271"/>
        <v>0</v>
      </c>
      <c r="AU1302" s="254" t="s">
        <v>4191</v>
      </c>
      <c r="AV1302" s="265">
        <f t="shared" si="272"/>
        <v>0</v>
      </c>
      <c r="AW1302" s="254" t="s">
        <v>4192</v>
      </c>
      <c r="AX1302" s="254" t="s">
        <v>4193</v>
      </c>
      <c r="AY1302" s="244" t="str">
        <f t="shared" si="266"/>
        <v/>
      </c>
    </row>
    <row r="1303" spans="1:51">
      <c r="A1303" s="198">
        <v>1298</v>
      </c>
      <c r="B1303" s="211"/>
      <c r="C1303" s="4" t="str">
        <f t="shared" si="263"/>
        <v>名称：&lt;br&gt;住所：&lt;br&gt;施設分類：&lt;br&gt;TEL：&lt;br&gt;：&lt;br&gt;：&lt;br&gt;：&lt;br&gt;</v>
      </c>
      <c r="D1303" s="211"/>
      <c r="E1303" s="245"/>
      <c r="F1303" s="202"/>
      <c r="G1303" s="202"/>
      <c r="H1303" s="202"/>
      <c r="I1303" s="245"/>
      <c r="J1303" s="245"/>
      <c r="K1303" s="240"/>
      <c r="L1303" s="240"/>
      <c r="M1303" s="240"/>
      <c r="N1303" s="240"/>
      <c r="O1303" s="4"/>
      <c r="P1303" s="246">
        <v>1</v>
      </c>
      <c r="Q1303" s="246"/>
      <c r="R1303" s="246" t="str">
        <f t="shared" si="260"/>
        <v>FFFFFFFF</v>
      </c>
      <c r="S1303" s="202">
        <v>100</v>
      </c>
      <c r="T1303" s="202">
        <v>100</v>
      </c>
      <c r="U1303" s="202">
        <v>100</v>
      </c>
      <c r="V1303" s="202">
        <v>100</v>
      </c>
      <c r="X1303" s="242"/>
      <c r="Z1303" s="239">
        <f t="shared" si="264"/>
        <v>1</v>
      </c>
      <c r="AA1303" s="253" t="s">
        <v>4179</v>
      </c>
      <c r="AB1303" s="265">
        <f t="shared" si="267"/>
        <v>0</v>
      </c>
      <c r="AC1303" s="254" t="s">
        <v>4194</v>
      </c>
      <c r="AD1303" s="254" t="s">
        <v>4181</v>
      </c>
      <c r="AE1303" s="254">
        <f t="shared" si="268"/>
        <v>0</v>
      </c>
      <c r="AF1303" s="254" t="s">
        <v>4182</v>
      </c>
      <c r="AG1303" s="254" t="s">
        <v>4183</v>
      </c>
      <c r="AH1303" s="74" t="str">
        <f t="shared" si="269"/>
        <v>名称：&lt;br&gt;住所：&lt;br&gt;施設分類：&lt;br&gt;TEL：&lt;br&gt;：&lt;br&gt;：&lt;br&gt;：&lt;br&gt;</v>
      </c>
      <c r="AI1303" s="255" t="s">
        <v>4184</v>
      </c>
      <c r="AJ1303" s="253" t="str">
        <f t="shared" si="261"/>
        <v>FFFFFFFF</v>
      </c>
      <c r="AK1303" s="253" t="s">
        <v>4185</v>
      </c>
      <c r="AL1303" s="265">
        <f t="shared" si="262"/>
        <v>1</v>
      </c>
      <c r="AM1303" s="253" t="s">
        <v>4186</v>
      </c>
      <c r="AN1303" s="253" t="s">
        <v>4187</v>
      </c>
      <c r="AO1303" s="254">
        <f t="shared" si="265"/>
        <v>0</v>
      </c>
      <c r="AP1303" s="253" t="s">
        <v>4188</v>
      </c>
      <c r="AQ1303" s="74">
        <f t="shared" si="270"/>
        <v>0</v>
      </c>
      <c r="AR1303" s="254" t="s">
        <v>4189</v>
      </c>
      <c r="AS1303" s="254" t="s">
        <v>4190</v>
      </c>
      <c r="AT1303" s="265">
        <f t="shared" si="271"/>
        <v>0</v>
      </c>
      <c r="AU1303" s="254" t="s">
        <v>4191</v>
      </c>
      <c r="AV1303" s="265">
        <f t="shared" si="272"/>
        <v>0</v>
      </c>
      <c r="AW1303" s="254" t="s">
        <v>4192</v>
      </c>
      <c r="AX1303" s="254" t="s">
        <v>4193</v>
      </c>
      <c r="AY1303" s="244" t="str">
        <f t="shared" si="266"/>
        <v/>
      </c>
    </row>
    <row r="1304" spans="1:51">
      <c r="A1304" s="198">
        <v>1299</v>
      </c>
      <c r="B1304" s="211"/>
      <c r="C1304" s="4" t="str">
        <f t="shared" si="263"/>
        <v>名称：&lt;br&gt;住所：&lt;br&gt;施設分類：&lt;br&gt;TEL：&lt;br&gt;：&lt;br&gt;：&lt;br&gt;：&lt;br&gt;</v>
      </c>
      <c r="D1304" s="211"/>
      <c r="E1304" s="245"/>
      <c r="F1304" s="202"/>
      <c r="G1304" s="202"/>
      <c r="H1304" s="202"/>
      <c r="I1304" s="202"/>
      <c r="J1304" s="202"/>
      <c r="K1304" s="240"/>
      <c r="L1304" s="240"/>
      <c r="M1304" s="240"/>
      <c r="N1304" s="240"/>
      <c r="O1304" s="4"/>
      <c r="P1304" s="246">
        <v>1</v>
      </c>
      <c r="Q1304" s="246"/>
      <c r="R1304" s="246" t="str">
        <f t="shared" si="260"/>
        <v>FFFFFFFF</v>
      </c>
      <c r="S1304" s="202">
        <v>100</v>
      </c>
      <c r="T1304" s="202">
        <v>100</v>
      </c>
      <c r="U1304" s="202">
        <v>100</v>
      </c>
      <c r="V1304" s="202">
        <v>100</v>
      </c>
      <c r="X1304" s="242"/>
      <c r="Z1304" s="239">
        <f t="shared" si="264"/>
        <v>1</v>
      </c>
      <c r="AA1304" s="253" t="s">
        <v>4179</v>
      </c>
      <c r="AB1304" s="265">
        <f t="shared" si="267"/>
        <v>0</v>
      </c>
      <c r="AC1304" s="254" t="s">
        <v>4194</v>
      </c>
      <c r="AD1304" s="254" t="s">
        <v>4181</v>
      </c>
      <c r="AE1304" s="254">
        <f t="shared" si="268"/>
        <v>0</v>
      </c>
      <c r="AF1304" s="254" t="s">
        <v>4182</v>
      </c>
      <c r="AG1304" s="254" t="s">
        <v>4183</v>
      </c>
      <c r="AH1304" s="74" t="str">
        <f t="shared" si="269"/>
        <v>名称：&lt;br&gt;住所：&lt;br&gt;施設分類：&lt;br&gt;TEL：&lt;br&gt;：&lt;br&gt;：&lt;br&gt;：&lt;br&gt;</v>
      </c>
      <c r="AI1304" s="255" t="s">
        <v>4184</v>
      </c>
      <c r="AJ1304" s="253" t="str">
        <f t="shared" si="261"/>
        <v>FFFFFFFF</v>
      </c>
      <c r="AK1304" s="253" t="s">
        <v>4185</v>
      </c>
      <c r="AL1304" s="265">
        <f t="shared" si="262"/>
        <v>1</v>
      </c>
      <c r="AM1304" s="253" t="s">
        <v>4186</v>
      </c>
      <c r="AN1304" s="253" t="s">
        <v>4187</v>
      </c>
      <c r="AO1304" s="254">
        <f t="shared" si="265"/>
        <v>0</v>
      </c>
      <c r="AP1304" s="253" t="s">
        <v>4188</v>
      </c>
      <c r="AQ1304" s="74">
        <f t="shared" si="270"/>
        <v>0</v>
      </c>
      <c r="AR1304" s="254" t="s">
        <v>4189</v>
      </c>
      <c r="AS1304" s="254" t="s">
        <v>4190</v>
      </c>
      <c r="AT1304" s="265">
        <f t="shared" si="271"/>
        <v>0</v>
      </c>
      <c r="AU1304" s="254" t="s">
        <v>4191</v>
      </c>
      <c r="AV1304" s="265">
        <f t="shared" si="272"/>
        <v>0</v>
      </c>
      <c r="AW1304" s="254" t="s">
        <v>4192</v>
      </c>
      <c r="AX1304" s="254" t="s">
        <v>4193</v>
      </c>
      <c r="AY1304" s="244" t="str">
        <f t="shared" si="266"/>
        <v/>
      </c>
    </row>
    <row r="1305" spans="1:51">
      <c r="A1305" s="198">
        <v>1300</v>
      </c>
      <c r="B1305" s="211"/>
      <c r="C1305" s="4" t="str">
        <f t="shared" si="263"/>
        <v>名称：&lt;br&gt;住所：&lt;br&gt;施設分類：&lt;br&gt;TEL：&lt;br&gt;：&lt;br&gt;：&lt;br&gt;：&lt;br&gt;</v>
      </c>
      <c r="D1305" s="211"/>
      <c r="E1305" s="202"/>
      <c r="F1305" s="202"/>
      <c r="G1305" s="202"/>
      <c r="H1305" s="202"/>
      <c r="I1305" s="202"/>
      <c r="J1305" s="202"/>
      <c r="K1305" s="240"/>
      <c r="L1305" s="240"/>
      <c r="M1305" s="240"/>
      <c r="N1305" s="240"/>
      <c r="O1305" s="4"/>
      <c r="P1305" s="246">
        <v>1</v>
      </c>
      <c r="Q1305" s="246"/>
      <c r="R1305" s="246" t="str">
        <f t="shared" si="260"/>
        <v>FFFFFFFF</v>
      </c>
      <c r="S1305" s="202">
        <v>100</v>
      </c>
      <c r="T1305" s="202">
        <v>100</v>
      </c>
      <c r="U1305" s="202">
        <v>100</v>
      </c>
      <c r="V1305" s="202">
        <v>100</v>
      </c>
      <c r="X1305" s="242"/>
      <c r="Z1305" s="239">
        <f t="shared" si="264"/>
        <v>1</v>
      </c>
      <c r="AA1305" s="253" t="s">
        <v>4179</v>
      </c>
      <c r="AB1305" s="265">
        <f t="shared" si="267"/>
        <v>0</v>
      </c>
      <c r="AC1305" s="254" t="s">
        <v>4194</v>
      </c>
      <c r="AD1305" s="254" t="s">
        <v>4181</v>
      </c>
      <c r="AE1305" s="254">
        <f t="shared" si="268"/>
        <v>0</v>
      </c>
      <c r="AF1305" s="254" t="s">
        <v>4182</v>
      </c>
      <c r="AG1305" s="254" t="s">
        <v>4183</v>
      </c>
      <c r="AH1305" s="74" t="str">
        <f t="shared" si="269"/>
        <v>名称：&lt;br&gt;住所：&lt;br&gt;施設分類：&lt;br&gt;TEL：&lt;br&gt;：&lt;br&gt;：&lt;br&gt;：&lt;br&gt;</v>
      </c>
      <c r="AI1305" s="255" t="s">
        <v>4184</v>
      </c>
      <c r="AJ1305" s="253" t="str">
        <f t="shared" si="261"/>
        <v>FFFFFFFF</v>
      </c>
      <c r="AK1305" s="253" t="s">
        <v>4185</v>
      </c>
      <c r="AL1305" s="265">
        <f t="shared" si="262"/>
        <v>1</v>
      </c>
      <c r="AM1305" s="253" t="s">
        <v>4186</v>
      </c>
      <c r="AN1305" s="253" t="s">
        <v>4187</v>
      </c>
      <c r="AO1305" s="254">
        <f t="shared" si="265"/>
        <v>0</v>
      </c>
      <c r="AP1305" s="253" t="s">
        <v>4188</v>
      </c>
      <c r="AQ1305" s="74">
        <f t="shared" si="270"/>
        <v>0</v>
      </c>
      <c r="AR1305" s="254" t="s">
        <v>4189</v>
      </c>
      <c r="AS1305" s="254" t="s">
        <v>4190</v>
      </c>
      <c r="AT1305" s="265">
        <f t="shared" si="271"/>
        <v>0</v>
      </c>
      <c r="AU1305" s="254" t="s">
        <v>4191</v>
      </c>
      <c r="AV1305" s="265">
        <f t="shared" si="272"/>
        <v>0</v>
      </c>
      <c r="AW1305" s="254" t="s">
        <v>4192</v>
      </c>
      <c r="AX1305" s="254" t="s">
        <v>4193</v>
      </c>
      <c r="AY1305" s="244" t="str">
        <f t="shared" si="266"/>
        <v/>
      </c>
    </row>
    <row r="1306" spans="1:51">
      <c r="A1306" s="198">
        <v>1301</v>
      </c>
      <c r="B1306" s="211"/>
      <c r="C1306" s="4" t="str">
        <f t="shared" si="263"/>
        <v>名称：&lt;br&gt;住所：&lt;br&gt;施設分類：&lt;br&gt;TEL：&lt;br&gt;：&lt;br&gt;：&lt;br&gt;：&lt;br&gt;</v>
      </c>
      <c r="D1306" s="211"/>
      <c r="E1306" s="202"/>
      <c r="F1306" s="202"/>
      <c r="G1306" s="202"/>
      <c r="H1306" s="202"/>
      <c r="I1306" s="245"/>
      <c r="J1306" s="245"/>
      <c r="K1306" s="240"/>
      <c r="L1306" s="240"/>
      <c r="M1306" s="240"/>
      <c r="N1306" s="240"/>
      <c r="O1306" s="4"/>
      <c r="P1306" s="246">
        <v>1</v>
      </c>
      <c r="Q1306" s="246"/>
      <c r="R1306" s="246" t="str">
        <f t="shared" si="260"/>
        <v>FFFFFFFF</v>
      </c>
      <c r="S1306" s="202">
        <v>100</v>
      </c>
      <c r="T1306" s="202">
        <v>100</v>
      </c>
      <c r="U1306" s="202">
        <v>100</v>
      </c>
      <c r="V1306" s="202">
        <v>100</v>
      </c>
      <c r="X1306" s="242"/>
      <c r="Z1306" s="239">
        <f t="shared" si="264"/>
        <v>1</v>
      </c>
      <c r="AA1306" s="253" t="s">
        <v>4179</v>
      </c>
      <c r="AB1306" s="265">
        <f t="shared" si="267"/>
        <v>0</v>
      </c>
      <c r="AC1306" s="254" t="s">
        <v>4194</v>
      </c>
      <c r="AD1306" s="254" t="s">
        <v>4181</v>
      </c>
      <c r="AE1306" s="254">
        <f t="shared" si="268"/>
        <v>0</v>
      </c>
      <c r="AF1306" s="254" t="s">
        <v>4182</v>
      </c>
      <c r="AG1306" s="254" t="s">
        <v>4183</v>
      </c>
      <c r="AH1306" s="74" t="str">
        <f t="shared" si="269"/>
        <v>名称：&lt;br&gt;住所：&lt;br&gt;施設分類：&lt;br&gt;TEL：&lt;br&gt;：&lt;br&gt;：&lt;br&gt;：&lt;br&gt;</v>
      </c>
      <c r="AI1306" s="255" t="s">
        <v>4184</v>
      </c>
      <c r="AJ1306" s="253" t="str">
        <f t="shared" si="261"/>
        <v>FFFFFFFF</v>
      </c>
      <c r="AK1306" s="253" t="s">
        <v>4185</v>
      </c>
      <c r="AL1306" s="265">
        <f t="shared" si="262"/>
        <v>1</v>
      </c>
      <c r="AM1306" s="253" t="s">
        <v>4186</v>
      </c>
      <c r="AN1306" s="253" t="s">
        <v>4187</v>
      </c>
      <c r="AO1306" s="254">
        <f t="shared" si="265"/>
        <v>0</v>
      </c>
      <c r="AP1306" s="253" t="s">
        <v>4188</v>
      </c>
      <c r="AQ1306" s="74">
        <f t="shared" si="270"/>
        <v>0</v>
      </c>
      <c r="AR1306" s="254" t="s">
        <v>4189</v>
      </c>
      <c r="AS1306" s="254" t="s">
        <v>4190</v>
      </c>
      <c r="AT1306" s="265">
        <f t="shared" si="271"/>
        <v>0</v>
      </c>
      <c r="AU1306" s="254" t="s">
        <v>4191</v>
      </c>
      <c r="AV1306" s="265">
        <f t="shared" si="272"/>
        <v>0</v>
      </c>
      <c r="AW1306" s="254" t="s">
        <v>4192</v>
      </c>
      <c r="AX1306" s="254" t="s">
        <v>4193</v>
      </c>
      <c r="AY1306" s="244" t="str">
        <f t="shared" si="266"/>
        <v/>
      </c>
    </row>
    <row r="1307" spans="1:51">
      <c r="A1307" s="198">
        <v>1302</v>
      </c>
      <c r="B1307" s="211"/>
      <c r="C1307" s="4" t="str">
        <f t="shared" si="263"/>
        <v>名称：&lt;br&gt;住所：&lt;br&gt;施設分類：&lt;br&gt;TEL：&lt;br&gt;：&lt;br&gt;：&lt;br&gt;：&lt;br&gt;</v>
      </c>
      <c r="D1307" s="211"/>
      <c r="E1307" s="202"/>
      <c r="F1307" s="202"/>
      <c r="G1307" s="202"/>
      <c r="H1307" s="202"/>
      <c r="I1307" s="245"/>
      <c r="J1307" s="245"/>
      <c r="K1307" s="240"/>
      <c r="L1307" s="240"/>
      <c r="M1307" s="240"/>
      <c r="N1307" s="240"/>
      <c r="O1307" s="4"/>
      <c r="P1307" s="246">
        <v>1</v>
      </c>
      <c r="Q1307" s="246"/>
      <c r="R1307" s="246" t="str">
        <f t="shared" si="260"/>
        <v>FFFFFFFF</v>
      </c>
      <c r="S1307" s="202">
        <v>100</v>
      </c>
      <c r="T1307" s="202">
        <v>100</v>
      </c>
      <c r="U1307" s="202">
        <v>100</v>
      </c>
      <c r="V1307" s="202">
        <v>100</v>
      </c>
      <c r="X1307" s="242"/>
      <c r="Z1307" s="239">
        <f t="shared" si="264"/>
        <v>1</v>
      </c>
      <c r="AA1307" s="253" t="s">
        <v>4179</v>
      </c>
      <c r="AB1307" s="265">
        <f t="shared" si="267"/>
        <v>0</v>
      </c>
      <c r="AC1307" s="254" t="s">
        <v>4194</v>
      </c>
      <c r="AD1307" s="254" t="s">
        <v>4181</v>
      </c>
      <c r="AE1307" s="254">
        <f t="shared" si="268"/>
        <v>0</v>
      </c>
      <c r="AF1307" s="254" t="s">
        <v>4182</v>
      </c>
      <c r="AG1307" s="254" t="s">
        <v>4183</v>
      </c>
      <c r="AH1307" s="74" t="str">
        <f t="shared" si="269"/>
        <v>名称：&lt;br&gt;住所：&lt;br&gt;施設分類：&lt;br&gt;TEL：&lt;br&gt;：&lt;br&gt;：&lt;br&gt;：&lt;br&gt;</v>
      </c>
      <c r="AI1307" s="255" t="s">
        <v>4184</v>
      </c>
      <c r="AJ1307" s="253" t="str">
        <f t="shared" si="261"/>
        <v>FFFFFFFF</v>
      </c>
      <c r="AK1307" s="253" t="s">
        <v>4185</v>
      </c>
      <c r="AL1307" s="265">
        <f t="shared" si="262"/>
        <v>1</v>
      </c>
      <c r="AM1307" s="253" t="s">
        <v>4186</v>
      </c>
      <c r="AN1307" s="253" t="s">
        <v>4187</v>
      </c>
      <c r="AO1307" s="254">
        <f t="shared" si="265"/>
        <v>0</v>
      </c>
      <c r="AP1307" s="253" t="s">
        <v>4188</v>
      </c>
      <c r="AQ1307" s="74">
        <f t="shared" si="270"/>
        <v>0</v>
      </c>
      <c r="AR1307" s="254" t="s">
        <v>4189</v>
      </c>
      <c r="AS1307" s="254" t="s">
        <v>4190</v>
      </c>
      <c r="AT1307" s="265">
        <f t="shared" si="271"/>
        <v>0</v>
      </c>
      <c r="AU1307" s="254" t="s">
        <v>4191</v>
      </c>
      <c r="AV1307" s="265">
        <f t="shared" si="272"/>
        <v>0</v>
      </c>
      <c r="AW1307" s="254" t="s">
        <v>4192</v>
      </c>
      <c r="AX1307" s="254" t="s">
        <v>4193</v>
      </c>
      <c r="AY1307" s="244" t="str">
        <f t="shared" si="266"/>
        <v/>
      </c>
    </row>
    <row r="1308" spans="1:51">
      <c r="A1308" s="198">
        <v>1303</v>
      </c>
      <c r="B1308" s="211"/>
      <c r="C1308" s="4" t="str">
        <f t="shared" si="263"/>
        <v>名称：&lt;br&gt;住所：&lt;br&gt;施設分類：&lt;br&gt;TEL：&lt;br&gt;：&lt;br&gt;：&lt;br&gt;：&lt;br&gt;</v>
      </c>
      <c r="D1308" s="211"/>
      <c r="E1308" s="245"/>
      <c r="F1308" s="202"/>
      <c r="G1308" s="202"/>
      <c r="H1308" s="202"/>
      <c r="I1308" s="202"/>
      <c r="J1308" s="202"/>
      <c r="K1308" s="240"/>
      <c r="L1308" s="240"/>
      <c r="M1308" s="240"/>
      <c r="N1308" s="240"/>
      <c r="O1308" s="4"/>
      <c r="P1308" s="246">
        <v>1</v>
      </c>
      <c r="Q1308" s="246"/>
      <c r="R1308" s="246" t="str">
        <f t="shared" si="260"/>
        <v>FFFFFFFF</v>
      </c>
      <c r="S1308" s="202">
        <v>100</v>
      </c>
      <c r="T1308" s="202">
        <v>100</v>
      </c>
      <c r="U1308" s="202">
        <v>100</v>
      </c>
      <c r="V1308" s="202">
        <v>100</v>
      </c>
      <c r="X1308" s="242"/>
      <c r="Z1308" s="239">
        <f t="shared" si="264"/>
        <v>1</v>
      </c>
      <c r="AA1308" s="253" t="s">
        <v>4179</v>
      </c>
      <c r="AB1308" s="265">
        <f t="shared" si="267"/>
        <v>0</v>
      </c>
      <c r="AC1308" s="254" t="s">
        <v>4194</v>
      </c>
      <c r="AD1308" s="254" t="s">
        <v>4181</v>
      </c>
      <c r="AE1308" s="254">
        <f t="shared" si="268"/>
        <v>0</v>
      </c>
      <c r="AF1308" s="254" t="s">
        <v>4182</v>
      </c>
      <c r="AG1308" s="254" t="s">
        <v>4183</v>
      </c>
      <c r="AH1308" s="74" t="str">
        <f t="shared" si="269"/>
        <v>名称：&lt;br&gt;住所：&lt;br&gt;施設分類：&lt;br&gt;TEL：&lt;br&gt;：&lt;br&gt;：&lt;br&gt;：&lt;br&gt;</v>
      </c>
      <c r="AI1308" s="255" t="s">
        <v>4184</v>
      </c>
      <c r="AJ1308" s="253" t="str">
        <f t="shared" si="261"/>
        <v>FFFFFFFF</v>
      </c>
      <c r="AK1308" s="253" t="s">
        <v>4185</v>
      </c>
      <c r="AL1308" s="265">
        <f t="shared" si="262"/>
        <v>1</v>
      </c>
      <c r="AM1308" s="253" t="s">
        <v>4186</v>
      </c>
      <c r="AN1308" s="253" t="s">
        <v>4187</v>
      </c>
      <c r="AO1308" s="254">
        <f t="shared" si="265"/>
        <v>0</v>
      </c>
      <c r="AP1308" s="253" t="s">
        <v>4188</v>
      </c>
      <c r="AQ1308" s="74">
        <f t="shared" si="270"/>
        <v>0</v>
      </c>
      <c r="AR1308" s="254" t="s">
        <v>4189</v>
      </c>
      <c r="AS1308" s="254" t="s">
        <v>4190</v>
      </c>
      <c r="AT1308" s="265">
        <f t="shared" si="271"/>
        <v>0</v>
      </c>
      <c r="AU1308" s="254" t="s">
        <v>4191</v>
      </c>
      <c r="AV1308" s="265">
        <f t="shared" si="272"/>
        <v>0</v>
      </c>
      <c r="AW1308" s="254" t="s">
        <v>4192</v>
      </c>
      <c r="AX1308" s="254" t="s">
        <v>4193</v>
      </c>
      <c r="AY1308" s="244" t="str">
        <f t="shared" si="266"/>
        <v/>
      </c>
    </row>
    <row r="1309" spans="1:51">
      <c r="A1309" s="198">
        <v>1304</v>
      </c>
      <c r="B1309" s="211"/>
      <c r="C1309" s="4" t="str">
        <f t="shared" si="263"/>
        <v>名称：&lt;br&gt;住所：&lt;br&gt;施設分類：&lt;br&gt;TEL：&lt;br&gt;：&lt;br&gt;：&lt;br&gt;：&lt;br&gt;</v>
      </c>
      <c r="D1309" s="211"/>
      <c r="E1309" s="245"/>
      <c r="F1309" s="202"/>
      <c r="G1309" s="202"/>
      <c r="H1309" s="202"/>
      <c r="I1309" s="202"/>
      <c r="J1309" s="202"/>
      <c r="K1309" s="240"/>
      <c r="L1309" s="240"/>
      <c r="M1309" s="240"/>
      <c r="N1309" s="240"/>
      <c r="O1309" s="4"/>
      <c r="P1309" s="246">
        <v>1</v>
      </c>
      <c r="Q1309" s="246"/>
      <c r="R1309" s="246" t="str">
        <f t="shared" si="260"/>
        <v>FFFFFFFF</v>
      </c>
      <c r="S1309" s="202">
        <v>100</v>
      </c>
      <c r="T1309" s="202">
        <v>100</v>
      </c>
      <c r="U1309" s="202">
        <v>100</v>
      </c>
      <c r="V1309" s="202">
        <v>100</v>
      </c>
      <c r="X1309" s="242"/>
      <c r="Z1309" s="239">
        <f t="shared" si="264"/>
        <v>1</v>
      </c>
      <c r="AA1309" s="253" t="s">
        <v>4179</v>
      </c>
      <c r="AB1309" s="265">
        <f t="shared" si="267"/>
        <v>0</v>
      </c>
      <c r="AC1309" s="254" t="s">
        <v>4194</v>
      </c>
      <c r="AD1309" s="254" t="s">
        <v>4181</v>
      </c>
      <c r="AE1309" s="254">
        <f t="shared" si="268"/>
        <v>0</v>
      </c>
      <c r="AF1309" s="254" t="s">
        <v>4182</v>
      </c>
      <c r="AG1309" s="254" t="s">
        <v>4183</v>
      </c>
      <c r="AH1309" s="74" t="str">
        <f t="shared" si="269"/>
        <v>名称：&lt;br&gt;住所：&lt;br&gt;施設分類：&lt;br&gt;TEL：&lt;br&gt;：&lt;br&gt;：&lt;br&gt;：&lt;br&gt;</v>
      </c>
      <c r="AI1309" s="255" t="s">
        <v>4184</v>
      </c>
      <c r="AJ1309" s="253" t="str">
        <f t="shared" si="261"/>
        <v>FFFFFFFF</v>
      </c>
      <c r="AK1309" s="253" t="s">
        <v>4185</v>
      </c>
      <c r="AL1309" s="265">
        <f t="shared" si="262"/>
        <v>1</v>
      </c>
      <c r="AM1309" s="253" t="s">
        <v>4186</v>
      </c>
      <c r="AN1309" s="253" t="s">
        <v>4187</v>
      </c>
      <c r="AO1309" s="254">
        <f t="shared" si="265"/>
        <v>0</v>
      </c>
      <c r="AP1309" s="253" t="s">
        <v>4188</v>
      </c>
      <c r="AQ1309" s="74">
        <f t="shared" si="270"/>
        <v>0</v>
      </c>
      <c r="AR1309" s="254" t="s">
        <v>4189</v>
      </c>
      <c r="AS1309" s="254" t="s">
        <v>4190</v>
      </c>
      <c r="AT1309" s="265">
        <f t="shared" si="271"/>
        <v>0</v>
      </c>
      <c r="AU1309" s="254" t="s">
        <v>4191</v>
      </c>
      <c r="AV1309" s="265">
        <f t="shared" si="272"/>
        <v>0</v>
      </c>
      <c r="AW1309" s="254" t="s">
        <v>4192</v>
      </c>
      <c r="AX1309" s="254" t="s">
        <v>4193</v>
      </c>
      <c r="AY1309" s="244" t="str">
        <f t="shared" si="266"/>
        <v/>
      </c>
    </row>
    <row r="1310" spans="1:51">
      <c r="A1310" s="198">
        <v>1305</v>
      </c>
      <c r="B1310" s="211"/>
      <c r="C1310" s="4" t="str">
        <f t="shared" si="263"/>
        <v>名称：&lt;br&gt;住所：&lt;br&gt;施設分類：&lt;br&gt;TEL：&lt;br&gt;：&lt;br&gt;：&lt;br&gt;：&lt;br&gt;</v>
      </c>
      <c r="D1310" s="211"/>
      <c r="E1310" s="245"/>
      <c r="F1310" s="202"/>
      <c r="G1310" s="202"/>
      <c r="H1310" s="202"/>
      <c r="I1310" s="202"/>
      <c r="J1310" s="202"/>
      <c r="K1310" s="240"/>
      <c r="L1310" s="240"/>
      <c r="M1310" s="240"/>
      <c r="N1310" s="240"/>
      <c r="O1310" s="4"/>
      <c r="P1310" s="246">
        <v>1</v>
      </c>
      <c r="Q1310" s="246"/>
      <c r="R1310" s="246" t="str">
        <f t="shared" si="260"/>
        <v>FFFFFFFF</v>
      </c>
      <c r="S1310" s="202">
        <v>100</v>
      </c>
      <c r="T1310" s="202">
        <v>100</v>
      </c>
      <c r="U1310" s="202">
        <v>100</v>
      </c>
      <c r="V1310" s="202">
        <v>100</v>
      </c>
      <c r="X1310" s="242"/>
      <c r="Z1310" s="239">
        <f t="shared" si="264"/>
        <v>1</v>
      </c>
      <c r="AA1310" s="253" t="s">
        <v>4179</v>
      </c>
      <c r="AB1310" s="265">
        <f t="shared" si="267"/>
        <v>0</v>
      </c>
      <c r="AC1310" s="254" t="s">
        <v>4194</v>
      </c>
      <c r="AD1310" s="254" t="s">
        <v>4181</v>
      </c>
      <c r="AE1310" s="254">
        <f t="shared" si="268"/>
        <v>0</v>
      </c>
      <c r="AF1310" s="254" t="s">
        <v>4182</v>
      </c>
      <c r="AG1310" s="254" t="s">
        <v>4183</v>
      </c>
      <c r="AH1310" s="74" t="str">
        <f t="shared" si="269"/>
        <v>名称：&lt;br&gt;住所：&lt;br&gt;施設分類：&lt;br&gt;TEL：&lt;br&gt;：&lt;br&gt;：&lt;br&gt;：&lt;br&gt;</v>
      </c>
      <c r="AI1310" s="255" t="s">
        <v>4184</v>
      </c>
      <c r="AJ1310" s="253" t="str">
        <f t="shared" si="261"/>
        <v>FFFFFFFF</v>
      </c>
      <c r="AK1310" s="253" t="s">
        <v>4185</v>
      </c>
      <c r="AL1310" s="265">
        <f t="shared" si="262"/>
        <v>1</v>
      </c>
      <c r="AM1310" s="253" t="s">
        <v>4186</v>
      </c>
      <c r="AN1310" s="253" t="s">
        <v>4187</v>
      </c>
      <c r="AO1310" s="254">
        <f t="shared" si="265"/>
        <v>0</v>
      </c>
      <c r="AP1310" s="253" t="s">
        <v>4188</v>
      </c>
      <c r="AQ1310" s="74">
        <f t="shared" si="270"/>
        <v>0</v>
      </c>
      <c r="AR1310" s="254" t="s">
        <v>4189</v>
      </c>
      <c r="AS1310" s="254" t="s">
        <v>4190</v>
      </c>
      <c r="AT1310" s="265">
        <f t="shared" si="271"/>
        <v>0</v>
      </c>
      <c r="AU1310" s="254" t="s">
        <v>4191</v>
      </c>
      <c r="AV1310" s="265">
        <f t="shared" si="272"/>
        <v>0</v>
      </c>
      <c r="AW1310" s="254" t="s">
        <v>4192</v>
      </c>
      <c r="AX1310" s="254" t="s">
        <v>4193</v>
      </c>
      <c r="AY1310" s="244" t="str">
        <f t="shared" si="266"/>
        <v/>
      </c>
    </row>
    <row r="1311" spans="1:51">
      <c r="A1311" s="198">
        <v>1306</v>
      </c>
      <c r="B1311" s="211"/>
      <c r="C1311" s="4" t="str">
        <f t="shared" si="263"/>
        <v>名称：&lt;br&gt;住所：&lt;br&gt;施設分類：&lt;br&gt;TEL：&lt;br&gt;：&lt;br&gt;：&lt;br&gt;：&lt;br&gt;</v>
      </c>
      <c r="D1311" s="211"/>
      <c r="E1311" s="245"/>
      <c r="F1311" s="202"/>
      <c r="G1311" s="202"/>
      <c r="H1311" s="202"/>
      <c r="I1311" s="202"/>
      <c r="J1311" s="202"/>
      <c r="K1311" s="240"/>
      <c r="L1311" s="240"/>
      <c r="M1311" s="240"/>
      <c r="N1311" s="240"/>
      <c r="O1311" s="4"/>
      <c r="P1311" s="246">
        <v>1</v>
      </c>
      <c r="Q1311" s="246"/>
      <c r="R1311" s="246" t="str">
        <f t="shared" si="260"/>
        <v>FFFFFFFF</v>
      </c>
      <c r="S1311" s="202">
        <v>100</v>
      </c>
      <c r="T1311" s="202">
        <v>100</v>
      </c>
      <c r="U1311" s="202">
        <v>100</v>
      </c>
      <c r="V1311" s="202">
        <v>100</v>
      </c>
      <c r="X1311" s="242"/>
      <c r="Z1311" s="239">
        <f t="shared" si="264"/>
        <v>1</v>
      </c>
      <c r="AA1311" s="253" t="s">
        <v>4179</v>
      </c>
      <c r="AB1311" s="265">
        <f t="shared" si="267"/>
        <v>0</v>
      </c>
      <c r="AC1311" s="254" t="s">
        <v>4194</v>
      </c>
      <c r="AD1311" s="254" t="s">
        <v>4181</v>
      </c>
      <c r="AE1311" s="254">
        <f t="shared" si="268"/>
        <v>0</v>
      </c>
      <c r="AF1311" s="254" t="s">
        <v>4182</v>
      </c>
      <c r="AG1311" s="254" t="s">
        <v>4183</v>
      </c>
      <c r="AH1311" s="74" t="str">
        <f t="shared" si="269"/>
        <v>名称：&lt;br&gt;住所：&lt;br&gt;施設分類：&lt;br&gt;TEL：&lt;br&gt;：&lt;br&gt;：&lt;br&gt;：&lt;br&gt;</v>
      </c>
      <c r="AI1311" s="255" t="s">
        <v>4184</v>
      </c>
      <c r="AJ1311" s="253" t="str">
        <f t="shared" si="261"/>
        <v>FFFFFFFF</v>
      </c>
      <c r="AK1311" s="253" t="s">
        <v>4185</v>
      </c>
      <c r="AL1311" s="265">
        <f t="shared" si="262"/>
        <v>1</v>
      </c>
      <c r="AM1311" s="253" t="s">
        <v>4186</v>
      </c>
      <c r="AN1311" s="253" t="s">
        <v>4187</v>
      </c>
      <c r="AO1311" s="254">
        <f t="shared" si="265"/>
        <v>0</v>
      </c>
      <c r="AP1311" s="253" t="s">
        <v>4188</v>
      </c>
      <c r="AQ1311" s="74">
        <f t="shared" si="270"/>
        <v>0</v>
      </c>
      <c r="AR1311" s="254" t="s">
        <v>4189</v>
      </c>
      <c r="AS1311" s="254" t="s">
        <v>4190</v>
      </c>
      <c r="AT1311" s="265">
        <f t="shared" si="271"/>
        <v>0</v>
      </c>
      <c r="AU1311" s="254" t="s">
        <v>4191</v>
      </c>
      <c r="AV1311" s="265">
        <f t="shared" si="272"/>
        <v>0</v>
      </c>
      <c r="AW1311" s="254" t="s">
        <v>4192</v>
      </c>
      <c r="AX1311" s="254" t="s">
        <v>4193</v>
      </c>
      <c r="AY1311" s="244" t="str">
        <f t="shared" si="266"/>
        <v/>
      </c>
    </row>
    <row r="1312" spans="1:51">
      <c r="A1312" s="198">
        <v>1307</v>
      </c>
      <c r="B1312" s="211"/>
      <c r="C1312" s="4" t="str">
        <f t="shared" si="263"/>
        <v>名称：&lt;br&gt;住所：&lt;br&gt;施設分類：&lt;br&gt;TEL：&lt;br&gt;：&lt;br&gt;：&lt;br&gt;：&lt;br&gt;</v>
      </c>
      <c r="D1312" s="211"/>
      <c r="E1312" s="202"/>
      <c r="F1312" s="202"/>
      <c r="G1312" s="202"/>
      <c r="H1312" s="202"/>
      <c r="I1312" s="245"/>
      <c r="J1312" s="245"/>
      <c r="K1312" s="240"/>
      <c r="L1312" s="240"/>
      <c r="M1312" s="240"/>
      <c r="N1312" s="240"/>
      <c r="O1312" s="4"/>
      <c r="P1312" s="246">
        <v>1</v>
      </c>
      <c r="Q1312" s="246"/>
      <c r="R1312" s="246" t="str">
        <f t="shared" si="260"/>
        <v>FFFFFFFF</v>
      </c>
      <c r="S1312" s="202">
        <v>100</v>
      </c>
      <c r="T1312" s="202">
        <v>100</v>
      </c>
      <c r="U1312" s="202">
        <v>100</v>
      </c>
      <c r="V1312" s="202">
        <v>100</v>
      </c>
      <c r="X1312" s="242"/>
      <c r="Z1312" s="239">
        <f t="shared" si="264"/>
        <v>1</v>
      </c>
      <c r="AA1312" s="253" t="s">
        <v>4179</v>
      </c>
      <c r="AB1312" s="265">
        <f t="shared" si="267"/>
        <v>0</v>
      </c>
      <c r="AC1312" s="254" t="s">
        <v>4194</v>
      </c>
      <c r="AD1312" s="254" t="s">
        <v>4181</v>
      </c>
      <c r="AE1312" s="254">
        <f t="shared" si="268"/>
        <v>0</v>
      </c>
      <c r="AF1312" s="254" t="s">
        <v>4182</v>
      </c>
      <c r="AG1312" s="254" t="s">
        <v>4183</v>
      </c>
      <c r="AH1312" s="74" t="str">
        <f t="shared" si="269"/>
        <v>名称：&lt;br&gt;住所：&lt;br&gt;施設分類：&lt;br&gt;TEL：&lt;br&gt;：&lt;br&gt;：&lt;br&gt;：&lt;br&gt;</v>
      </c>
      <c r="AI1312" s="255" t="s">
        <v>4184</v>
      </c>
      <c r="AJ1312" s="253" t="str">
        <f t="shared" si="261"/>
        <v>FFFFFFFF</v>
      </c>
      <c r="AK1312" s="253" t="s">
        <v>4185</v>
      </c>
      <c r="AL1312" s="265">
        <f t="shared" si="262"/>
        <v>1</v>
      </c>
      <c r="AM1312" s="253" t="s">
        <v>4186</v>
      </c>
      <c r="AN1312" s="253" t="s">
        <v>4187</v>
      </c>
      <c r="AO1312" s="254">
        <f t="shared" si="265"/>
        <v>0</v>
      </c>
      <c r="AP1312" s="253" t="s">
        <v>4188</v>
      </c>
      <c r="AQ1312" s="74">
        <f t="shared" si="270"/>
        <v>0</v>
      </c>
      <c r="AR1312" s="254" t="s">
        <v>4189</v>
      </c>
      <c r="AS1312" s="254" t="s">
        <v>4190</v>
      </c>
      <c r="AT1312" s="265">
        <f t="shared" si="271"/>
        <v>0</v>
      </c>
      <c r="AU1312" s="254" t="s">
        <v>4191</v>
      </c>
      <c r="AV1312" s="265">
        <f t="shared" si="272"/>
        <v>0</v>
      </c>
      <c r="AW1312" s="254" t="s">
        <v>4192</v>
      </c>
      <c r="AX1312" s="254" t="s">
        <v>4193</v>
      </c>
      <c r="AY1312" s="244" t="str">
        <f t="shared" si="266"/>
        <v/>
      </c>
    </row>
    <row r="1313" spans="1:51">
      <c r="A1313" s="198">
        <v>1308</v>
      </c>
      <c r="B1313" s="211"/>
      <c r="C1313" s="4" t="str">
        <f t="shared" si="263"/>
        <v>名称：&lt;br&gt;住所：&lt;br&gt;施設分類：&lt;br&gt;TEL：&lt;br&gt;：&lt;br&gt;：&lt;br&gt;：&lt;br&gt;</v>
      </c>
      <c r="D1313" s="211"/>
      <c r="E1313" s="202"/>
      <c r="F1313" s="202"/>
      <c r="G1313" s="202"/>
      <c r="H1313" s="202"/>
      <c r="I1313" s="245"/>
      <c r="J1313" s="245"/>
      <c r="K1313" s="240"/>
      <c r="L1313" s="240"/>
      <c r="M1313" s="240"/>
      <c r="N1313" s="240"/>
      <c r="O1313" s="4"/>
      <c r="P1313" s="246">
        <v>1</v>
      </c>
      <c r="Q1313" s="246"/>
      <c r="R1313" s="246" t="str">
        <f t="shared" si="260"/>
        <v>FFFFFFFF</v>
      </c>
      <c r="S1313" s="202">
        <v>100</v>
      </c>
      <c r="T1313" s="202">
        <v>100</v>
      </c>
      <c r="U1313" s="202">
        <v>100</v>
      </c>
      <c r="V1313" s="202">
        <v>100</v>
      </c>
      <c r="X1313" s="242"/>
      <c r="Z1313" s="239">
        <f t="shared" si="264"/>
        <v>1</v>
      </c>
      <c r="AA1313" s="253" t="s">
        <v>4179</v>
      </c>
      <c r="AB1313" s="265">
        <f t="shared" si="267"/>
        <v>0</v>
      </c>
      <c r="AC1313" s="254" t="s">
        <v>4194</v>
      </c>
      <c r="AD1313" s="254" t="s">
        <v>4181</v>
      </c>
      <c r="AE1313" s="254">
        <f t="shared" si="268"/>
        <v>0</v>
      </c>
      <c r="AF1313" s="254" t="s">
        <v>4182</v>
      </c>
      <c r="AG1313" s="254" t="s">
        <v>4183</v>
      </c>
      <c r="AH1313" s="74" t="str">
        <f t="shared" si="269"/>
        <v>名称：&lt;br&gt;住所：&lt;br&gt;施設分類：&lt;br&gt;TEL：&lt;br&gt;：&lt;br&gt;：&lt;br&gt;：&lt;br&gt;</v>
      </c>
      <c r="AI1313" s="255" t="s">
        <v>4184</v>
      </c>
      <c r="AJ1313" s="253" t="str">
        <f t="shared" si="261"/>
        <v>FFFFFFFF</v>
      </c>
      <c r="AK1313" s="253" t="s">
        <v>4185</v>
      </c>
      <c r="AL1313" s="265">
        <f t="shared" si="262"/>
        <v>1</v>
      </c>
      <c r="AM1313" s="253" t="s">
        <v>4186</v>
      </c>
      <c r="AN1313" s="253" t="s">
        <v>4187</v>
      </c>
      <c r="AO1313" s="254">
        <f t="shared" si="265"/>
        <v>0</v>
      </c>
      <c r="AP1313" s="253" t="s">
        <v>4188</v>
      </c>
      <c r="AQ1313" s="74">
        <f t="shared" si="270"/>
        <v>0</v>
      </c>
      <c r="AR1313" s="254" t="s">
        <v>4189</v>
      </c>
      <c r="AS1313" s="254" t="s">
        <v>4190</v>
      </c>
      <c r="AT1313" s="265">
        <f t="shared" si="271"/>
        <v>0</v>
      </c>
      <c r="AU1313" s="254" t="s">
        <v>4191</v>
      </c>
      <c r="AV1313" s="265">
        <f t="shared" si="272"/>
        <v>0</v>
      </c>
      <c r="AW1313" s="254" t="s">
        <v>4192</v>
      </c>
      <c r="AX1313" s="254" t="s">
        <v>4193</v>
      </c>
      <c r="AY1313" s="244" t="str">
        <f t="shared" si="266"/>
        <v/>
      </c>
    </row>
    <row r="1314" spans="1:51">
      <c r="A1314" s="198">
        <v>1309</v>
      </c>
      <c r="B1314" s="211"/>
      <c r="C1314" s="4" t="str">
        <f t="shared" si="263"/>
        <v>名称：&lt;br&gt;住所：&lt;br&gt;施設分類：&lt;br&gt;TEL：&lt;br&gt;：&lt;br&gt;：&lt;br&gt;：&lt;br&gt;</v>
      </c>
      <c r="D1314" s="211"/>
      <c r="E1314" s="202"/>
      <c r="F1314" s="202"/>
      <c r="G1314" s="202"/>
      <c r="H1314" s="202"/>
      <c r="I1314" s="202"/>
      <c r="J1314" s="202"/>
      <c r="K1314" s="240"/>
      <c r="L1314" s="240"/>
      <c r="M1314" s="240"/>
      <c r="N1314" s="240"/>
      <c r="O1314" s="4"/>
      <c r="P1314" s="246">
        <v>1</v>
      </c>
      <c r="Q1314" s="246"/>
      <c r="R1314" s="246" t="str">
        <f t="shared" si="260"/>
        <v>FFFFFFFF</v>
      </c>
      <c r="S1314" s="202">
        <v>100</v>
      </c>
      <c r="T1314" s="202">
        <v>100</v>
      </c>
      <c r="U1314" s="202">
        <v>100</v>
      </c>
      <c r="V1314" s="202">
        <v>100</v>
      </c>
      <c r="X1314" s="242"/>
      <c r="Z1314" s="239">
        <f t="shared" si="264"/>
        <v>1</v>
      </c>
      <c r="AA1314" s="253" t="s">
        <v>4179</v>
      </c>
      <c r="AB1314" s="265">
        <f t="shared" si="267"/>
        <v>0</v>
      </c>
      <c r="AC1314" s="254" t="s">
        <v>4194</v>
      </c>
      <c r="AD1314" s="254" t="s">
        <v>4181</v>
      </c>
      <c r="AE1314" s="254">
        <f t="shared" si="268"/>
        <v>0</v>
      </c>
      <c r="AF1314" s="254" t="s">
        <v>4182</v>
      </c>
      <c r="AG1314" s="254" t="s">
        <v>4183</v>
      </c>
      <c r="AH1314" s="74" t="str">
        <f t="shared" si="269"/>
        <v>名称：&lt;br&gt;住所：&lt;br&gt;施設分類：&lt;br&gt;TEL：&lt;br&gt;：&lt;br&gt;：&lt;br&gt;：&lt;br&gt;</v>
      </c>
      <c r="AI1314" s="255" t="s">
        <v>4184</v>
      </c>
      <c r="AJ1314" s="253" t="str">
        <f t="shared" si="261"/>
        <v>FFFFFFFF</v>
      </c>
      <c r="AK1314" s="253" t="s">
        <v>4185</v>
      </c>
      <c r="AL1314" s="265">
        <f t="shared" si="262"/>
        <v>1</v>
      </c>
      <c r="AM1314" s="253" t="s">
        <v>4186</v>
      </c>
      <c r="AN1314" s="253" t="s">
        <v>4187</v>
      </c>
      <c r="AO1314" s="254">
        <f t="shared" si="265"/>
        <v>0</v>
      </c>
      <c r="AP1314" s="253" t="s">
        <v>4188</v>
      </c>
      <c r="AQ1314" s="74">
        <f t="shared" si="270"/>
        <v>0</v>
      </c>
      <c r="AR1314" s="254" t="s">
        <v>4189</v>
      </c>
      <c r="AS1314" s="254" t="s">
        <v>4190</v>
      </c>
      <c r="AT1314" s="265">
        <f t="shared" si="271"/>
        <v>0</v>
      </c>
      <c r="AU1314" s="254" t="s">
        <v>4191</v>
      </c>
      <c r="AV1314" s="265">
        <f t="shared" si="272"/>
        <v>0</v>
      </c>
      <c r="AW1314" s="254" t="s">
        <v>4192</v>
      </c>
      <c r="AX1314" s="254" t="s">
        <v>4193</v>
      </c>
      <c r="AY1314" s="244" t="str">
        <f t="shared" si="266"/>
        <v/>
      </c>
    </row>
    <row r="1315" spans="1:51">
      <c r="A1315" s="198">
        <v>1310</v>
      </c>
      <c r="B1315" s="211"/>
      <c r="C1315" s="4" t="str">
        <f t="shared" si="263"/>
        <v>名称：&lt;br&gt;住所：&lt;br&gt;施設分類：&lt;br&gt;TEL：&lt;br&gt;：&lt;br&gt;：&lt;br&gt;：&lt;br&gt;</v>
      </c>
      <c r="D1315" s="211"/>
      <c r="E1315" s="245"/>
      <c r="F1315" s="202"/>
      <c r="G1315" s="202"/>
      <c r="H1315" s="202"/>
      <c r="I1315" s="202"/>
      <c r="J1315" s="202"/>
      <c r="K1315" s="240"/>
      <c r="L1315" s="240"/>
      <c r="M1315" s="240"/>
      <c r="N1315" s="240"/>
      <c r="O1315" s="4"/>
      <c r="P1315" s="246">
        <v>1</v>
      </c>
      <c r="Q1315" s="246"/>
      <c r="R1315" s="246" t="str">
        <f t="shared" si="260"/>
        <v>FFFFFFFF</v>
      </c>
      <c r="S1315" s="202">
        <v>100</v>
      </c>
      <c r="T1315" s="202">
        <v>100</v>
      </c>
      <c r="U1315" s="202">
        <v>100</v>
      </c>
      <c r="V1315" s="202">
        <v>100</v>
      </c>
      <c r="X1315" s="242"/>
      <c r="Z1315" s="239">
        <f t="shared" si="264"/>
        <v>1</v>
      </c>
      <c r="AA1315" s="253" t="s">
        <v>4179</v>
      </c>
      <c r="AB1315" s="265">
        <f t="shared" si="267"/>
        <v>0</v>
      </c>
      <c r="AC1315" s="254" t="s">
        <v>4194</v>
      </c>
      <c r="AD1315" s="254" t="s">
        <v>4181</v>
      </c>
      <c r="AE1315" s="254">
        <f t="shared" si="268"/>
        <v>0</v>
      </c>
      <c r="AF1315" s="254" t="s">
        <v>4182</v>
      </c>
      <c r="AG1315" s="254" t="s">
        <v>4183</v>
      </c>
      <c r="AH1315" s="74" t="str">
        <f t="shared" si="269"/>
        <v>名称：&lt;br&gt;住所：&lt;br&gt;施設分類：&lt;br&gt;TEL：&lt;br&gt;：&lt;br&gt;：&lt;br&gt;：&lt;br&gt;</v>
      </c>
      <c r="AI1315" s="255" t="s">
        <v>4184</v>
      </c>
      <c r="AJ1315" s="253" t="str">
        <f t="shared" si="261"/>
        <v>FFFFFFFF</v>
      </c>
      <c r="AK1315" s="253" t="s">
        <v>4185</v>
      </c>
      <c r="AL1315" s="265">
        <f t="shared" si="262"/>
        <v>1</v>
      </c>
      <c r="AM1315" s="253" t="s">
        <v>4186</v>
      </c>
      <c r="AN1315" s="253" t="s">
        <v>4187</v>
      </c>
      <c r="AO1315" s="254">
        <f t="shared" si="265"/>
        <v>0</v>
      </c>
      <c r="AP1315" s="253" t="s">
        <v>4188</v>
      </c>
      <c r="AQ1315" s="74">
        <f t="shared" si="270"/>
        <v>0</v>
      </c>
      <c r="AR1315" s="254" t="s">
        <v>4189</v>
      </c>
      <c r="AS1315" s="254" t="s">
        <v>4190</v>
      </c>
      <c r="AT1315" s="265">
        <f t="shared" si="271"/>
        <v>0</v>
      </c>
      <c r="AU1315" s="254" t="s">
        <v>4191</v>
      </c>
      <c r="AV1315" s="265">
        <f t="shared" si="272"/>
        <v>0</v>
      </c>
      <c r="AW1315" s="254" t="s">
        <v>4192</v>
      </c>
      <c r="AX1315" s="254" t="s">
        <v>4193</v>
      </c>
      <c r="AY1315" s="244" t="str">
        <f t="shared" si="266"/>
        <v/>
      </c>
    </row>
    <row r="1316" spans="1:51">
      <c r="A1316" s="198">
        <v>1311</v>
      </c>
      <c r="B1316" s="211"/>
      <c r="C1316" s="4" t="str">
        <f t="shared" si="263"/>
        <v>名称：&lt;br&gt;住所：&lt;br&gt;施設分類：&lt;br&gt;TEL：&lt;br&gt;：&lt;br&gt;：&lt;br&gt;：&lt;br&gt;</v>
      </c>
      <c r="D1316" s="211"/>
      <c r="E1316" s="245"/>
      <c r="F1316" s="202"/>
      <c r="G1316" s="202"/>
      <c r="H1316" s="202"/>
      <c r="I1316" s="202"/>
      <c r="J1316" s="202"/>
      <c r="K1316" s="240"/>
      <c r="L1316" s="240"/>
      <c r="M1316" s="240"/>
      <c r="N1316" s="240"/>
      <c r="O1316" s="4"/>
      <c r="P1316" s="246">
        <v>1</v>
      </c>
      <c r="Q1316" s="246"/>
      <c r="R1316" s="246" t="str">
        <f t="shared" si="260"/>
        <v>FFFFFFFF</v>
      </c>
      <c r="S1316" s="202">
        <v>100</v>
      </c>
      <c r="T1316" s="202">
        <v>100</v>
      </c>
      <c r="U1316" s="202">
        <v>100</v>
      </c>
      <c r="V1316" s="202">
        <v>100</v>
      </c>
      <c r="X1316" s="242"/>
      <c r="Z1316" s="239">
        <f t="shared" si="264"/>
        <v>1</v>
      </c>
      <c r="AA1316" s="253" t="s">
        <v>4179</v>
      </c>
      <c r="AB1316" s="265">
        <f t="shared" si="267"/>
        <v>0</v>
      </c>
      <c r="AC1316" s="254" t="s">
        <v>4194</v>
      </c>
      <c r="AD1316" s="254" t="s">
        <v>4181</v>
      </c>
      <c r="AE1316" s="254">
        <f t="shared" si="268"/>
        <v>0</v>
      </c>
      <c r="AF1316" s="254" t="s">
        <v>4182</v>
      </c>
      <c r="AG1316" s="254" t="s">
        <v>4183</v>
      </c>
      <c r="AH1316" s="74" t="str">
        <f t="shared" si="269"/>
        <v>名称：&lt;br&gt;住所：&lt;br&gt;施設分類：&lt;br&gt;TEL：&lt;br&gt;：&lt;br&gt;：&lt;br&gt;：&lt;br&gt;</v>
      </c>
      <c r="AI1316" s="255" t="s">
        <v>4184</v>
      </c>
      <c r="AJ1316" s="253" t="str">
        <f t="shared" si="261"/>
        <v>FFFFFFFF</v>
      </c>
      <c r="AK1316" s="253" t="s">
        <v>4185</v>
      </c>
      <c r="AL1316" s="265">
        <f t="shared" si="262"/>
        <v>1</v>
      </c>
      <c r="AM1316" s="253" t="s">
        <v>4186</v>
      </c>
      <c r="AN1316" s="253" t="s">
        <v>4187</v>
      </c>
      <c r="AO1316" s="254">
        <f t="shared" si="265"/>
        <v>0</v>
      </c>
      <c r="AP1316" s="253" t="s">
        <v>4188</v>
      </c>
      <c r="AQ1316" s="74">
        <f t="shared" si="270"/>
        <v>0</v>
      </c>
      <c r="AR1316" s="254" t="s">
        <v>4189</v>
      </c>
      <c r="AS1316" s="254" t="s">
        <v>4190</v>
      </c>
      <c r="AT1316" s="265">
        <f t="shared" si="271"/>
        <v>0</v>
      </c>
      <c r="AU1316" s="254" t="s">
        <v>4191</v>
      </c>
      <c r="AV1316" s="265">
        <f t="shared" si="272"/>
        <v>0</v>
      </c>
      <c r="AW1316" s="254" t="s">
        <v>4192</v>
      </c>
      <c r="AX1316" s="254" t="s">
        <v>4193</v>
      </c>
      <c r="AY1316" s="244" t="str">
        <f t="shared" si="266"/>
        <v/>
      </c>
    </row>
    <row r="1317" spans="1:51">
      <c r="A1317" s="198">
        <v>1312</v>
      </c>
      <c r="B1317" s="211"/>
      <c r="C1317" s="4" t="str">
        <f t="shared" si="263"/>
        <v>名称：&lt;br&gt;住所：&lt;br&gt;施設分類：&lt;br&gt;TEL：&lt;br&gt;：&lt;br&gt;：&lt;br&gt;：&lt;br&gt;</v>
      </c>
      <c r="D1317" s="211"/>
      <c r="E1317" s="245"/>
      <c r="F1317" s="202"/>
      <c r="G1317" s="202"/>
      <c r="H1317" s="202"/>
      <c r="I1317" s="202"/>
      <c r="J1317" s="202"/>
      <c r="K1317" s="240"/>
      <c r="L1317" s="240"/>
      <c r="M1317" s="240"/>
      <c r="N1317" s="240"/>
      <c r="O1317" s="4"/>
      <c r="P1317" s="246">
        <v>1</v>
      </c>
      <c r="Q1317" s="246"/>
      <c r="R1317" s="246" t="str">
        <f t="shared" si="260"/>
        <v>FFFFFFFF</v>
      </c>
      <c r="S1317" s="202">
        <v>100</v>
      </c>
      <c r="T1317" s="202">
        <v>100</v>
      </c>
      <c r="U1317" s="202">
        <v>100</v>
      </c>
      <c r="V1317" s="202">
        <v>100</v>
      </c>
      <c r="X1317" s="242"/>
      <c r="Z1317" s="239">
        <f t="shared" si="264"/>
        <v>1</v>
      </c>
      <c r="AA1317" s="253" t="s">
        <v>4179</v>
      </c>
      <c r="AB1317" s="265">
        <f t="shared" si="267"/>
        <v>0</v>
      </c>
      <c r="AC1317" s="254" t="s">
        <v>4194</v>
      </c>
      <c r="AD1317" s="254" t="s">
        <v>4181</v>
      </c>
      <c r="AE1317" s="254">
        <f t="shared" si="268"/>
        <v>0</v>
      </c>
      <c r="AF1317" s="254" t="s">
        <v>4182</v>
      </c>
      <c r="AG1317" s="254" t="s">
        <v>4183</v>
      </c>
      <c r="AH1317" s="74" t="str">
        <f t="shared" si="269"/>
        <v>名称：&lt;br&gt;住所：&lt;br&gt;施設分類：&lt;br&gt;TEL：&lt;br&gt;：&lt;br&gt;：&lt;br&gt;：&lt;br&gt;</v>
      </c>
      <c r="AI1317" s="255" t="s">
        <v>4184</v>
      </c>
      <c r="AJ1317" s="253" t="str">
        <f t="shared" si="261"/>
        <v>FFFFFFFF</v>
      </c>
      <c r="AK1317" s="253" t="s">
        <v>4185</v>
      </c>
      <c r="AL1317" s="265">
        <f t="shared" si="262"/>
        <v>1</v>
      </c>
      <c r="AM1317" s="253" t="s">
        <v>4186</v>
      </c>
      <c r="AN1317" s="253" t="s">
        <v>4187</v>
      </c>
      <c r="AO1317" s="254">
        <f t="shared" si="265"/>
        <v>0</v>
      </c>
      <c r="AP1317" s="253" t="s">
        <v>4188</v>
      </c>
      <c r="AQ1317" s="74">
        <f t="shared" si="270"/>
        <v>0</v>
      </c>
      <c r="AR1317" s="254" t="s">
        <v>4189</v>
      </c>
      <c r="AS1317" s="254" t="s">
        <v>4190</v>
      </c>
      <c r="AT1317" s="265">
        <f t="shared" si="271"/>
        <v>0</v>
      </c>
      <c r="AU1317" s="254" t="s">
        <v>4191</v>
      </c>
      <c r="AV1317" s="265">
        <f t="shared" si="272"/>
        <v>0</v>
      </c>
      <c r="AW1317" s="254" t="s">
        <v>4192</v>
      </c>
      <c r="AX1317" s="254" t="s">
        <v>4193</v>
      </c>
      <c r="AY1317" s="244" t="str">
        <f t="shared" si="266"/>
        <v/>
      </c>
    </row>
    <row r="1318" spans="1:51">
      <c r="A1318" s="198">
        <v>1313</v>
      </c>
      <c r="B1318" s="211"/>
      <c r="C1318" s="4" t="str">
        <f t="shared" si="263"/>
        <v>名称：&lt;br&gt;住所：&lt;br&gt;施設分類：&lt;br&gt;TEL：&lt;br&gt;：&lt;br&gt;：&lt;br&gt;：&lt;br&gt;</v>
      </c>
      <c r="D1318" s="211"/>
      <c r="E1318" s="245"/>
      <c r="F1318" s="202"/>
      <c r="G1318" s="202"/>
      <c r="H1318" s="202"/>
      <c r="I1318" s="245"/>
      <c r="J1318" s="245"/>
      <c r="K1318" s="240"/>
      <c r="L1318" s="240"/>
      <c r="M1318" s="240"/>
      <c r="N1318" s="240"/>
      <c r="O1318" s="4"/>
      <c r="P1318" s="246">
        <v>1</v>
      </c>
      <c r="Q1318" s="246"/>
      <c r="R1318" s="246" t="str">
        <f t="shared" si="260"/>
        <v>FFFFFFFF</v>
      </c>
      <c r="S1318" s="202">
        <v>100</v>
      </c>
      <c r="T1318" s="202">
        <v>100</v>
      </c>
      <c r="U1318" s="202">
        <v>100</v>
      </c>
      <c r="V1318" s="202">
        <v>100</v>
      </c>
      <c r="X1318" s="242"/>
      <c r="Z1318" s="239">
        <f t="shared" si="264"/>
        <v>1</v>
      </c>
      <c r="AA1318" s="253" t="s">
        <v>4179</v>
      </c>
      <c r="AB1318" s="265">
        <f t="shared" si="267"/>
        <v>0</v>
      </c>
      <c r="AC1318" s="254" t="s">
        <v>4194</v>
      </c>
      <c r="AD1318" s="254" t="s">
        <v>4181</v>
      </c>
      <c r="AE1318" s="254">
        <f t="shared" si="268"/>
        <v>0</v>
      </c>
      <c r="AF1318" s="254" t="s">
        <v>4182</v>
      </c>
      <c r="AG1318" s="254" t="s">
        <v>4183</v>
      </c>
      <c r="AH1318" s="74" t="str">
        <f t="shared" si="269"/>
        <v>名称：&lt;br&gt;住所：&lt;br&gt;施設分類：&lt;br&gt;TEL：&lt;br&gt;：&lt;br&gt;：&lt;br&gt;：&lt;br&gt;</v>
      </c>
      <c r="AI1318" s="255" t="s">
        <v>4184</v>
      </c>
      <c r="AJ1318" s="253" t="str">
        <f t="shared" si="261"/>
        <v>FFFFFFFF</v>
      </c>
      <c r="AK1318" s="253" t="s">
        <v>4185</v>
      </c>
      <c r="AL1318" s="265">
        <f t="shared" si="262"/>
        <v>1</v>
      </c>
      <c r="AM1318" s="253" t="s">
        <v>4186</v>
      </c>
      <c r="AN1318" s="253" t="s">
        <v>4187</v>
      </c>
      <c r="AO1318" s="254">
        <f t="shared" si="265"/>
        <v>0</v>
      </c>
      <c r="AP1318" s="253" t="s">
        <v>4188</v>
      </c>
      <c r="AQ1318" s="74">
        <f t="shared" si="270"/>
        <v>0</v>
      </c>
      <c r="AR1318" s="254" t="s">
        <v>4189</v>
      </c>
      <c r="AS1318" s="254" t="s">
        <v>4190</v>
      </c>
      <c r="AT1318" s="265">
        <f t="shared" si="271"/>
        <v>0</v>
      </c>
      <c r="AU1318" s="254" t="s">
        <v>4191</v>
      </c>
      <c r="AV1318" s="265">
        <f t="shared" si="272"/>
        <v>0</v>
      </c>
      <c r="AW1318" s="254" t="s">
        <v>4192</v>
      </c>
      <c r="AX1318" s="254" t="s">
        <v>4193</v>
      </c>
      <c r="AY1318" s="244" t="str">
        <f t="shared" si="266"/>
        <v/>
      </c>
    </row>
    <row r="1319" spans="1:51">
      <c r="A1319" s="198">
        <v>1314</v>
      </c>
      <c r="B1319" s="211"/>
      <c r="C1319" s="4" t="str">
        <f t="shared" si="263"/>
        <v>名称：&lt;br&gt;住所：&lt;br&gt;施設分類：&lt;br&gt;TEL：&lt;br&gt;：&lt;br&gt;：&lt;br&gt;：&lt;br&gt;</v>
      </c>
      <c r="D1319" s="211"/>
      <c r="E1319" s="202"/>
      <c r="F1319" s="202"/>
      <c r="G1319" s="202"/>
      <c r="H1319" s="202"/>
      <c r="I1319" s="245"/>
      <c r="J1319" s="245"/>
      <c r="K1319" s="240"/>
      <c r="L1319" s="240"/>
      <c r="M1319" s="240"/>
      <c r="N1319" s="240"/>
      <c r="O1319" s="4"/>
      <c r="P1319" s="246">
        <v>1</v>
      </c>
      <c r="Q1319" s="246"/>
      <c r="R1319" s="246" t="str">
        <f t="shared" si="260"/>
        <v>FFFFFFFF</v>
      </c>
      <c r="S1319" s="202">
        <v>100</v>
      </c>
      <c r="T1319" s="202">
        <v>100</v>
      </c>
      <c r="U1319" s="202">
        <v>100</v>
      </c>
      <c r="V1319" s="202">
        <v>100</v>
      </c>
      <c r="X1319" s="242"/>
      <c r="Z1319" s="239">
        <f t="shared" si="264"/>
        <v>1</v>
      </c>
      <c r="AA1319" s="253" t="s">
        <v>4179</v>
      </c>
      <c r="AB1319" s="265">
        <f t="shared" si="267"/>
        <v>0</v>
      </c>
      <c r="AC1319" s="254" t="s">
        <v>4194</v>
      </c>
      <c r="AD1319" s="254" t="s">
        <v>4181</v>
      </c>
      <c r="AE1319" s="254">
        <f t="shared" si="268"/>
        <v>0</v>
      </c>
      <c r="AF1319" s="254" t="s">
        <v>4182</v>
      </c>
      <c r="AG1319" s="254" t="s">
        <v>4183</v>
      </c>
      <c r="AH1319" s="74" t="str">
        <f t="shared" si="269"/>
        <v>名称：&lt;br&gt;住所：&lt;br&gt;施設分類：&lt;br&gt;TEL：&lt;br&gt;：&lt;br&gt;：&lt;br&gt;：&lt;br&gt;</v>
      </c>
      <c r="AI1319" s="255" t="s">
        <v>4184</v>
      </c>
      <c r="AJ1319" s="253" t="str">
        <f t="shared" si="261"/>
        <v>FFFFFFFF</v>
      </c>
      <c r="AK1319" s="253" t="s">
        <v>4185</v>
      </c>
      <c r="AL1319" s="265">
        <f t="shared" si="262"/>
        <v>1</v>
      </c>
      <c r="AM1319" s="253" t="s">
        <v>4186</v>
      </c>
      <c r="AN1319" s="253" t="s">
        <v>4187</v>
      </c>
      <c r="AO1319" s="254">
        <f t="shared" si="265"/>
        <v>0</v>
      </c>
      <c r="AP1319" s="253" t="s">
        <v>4188</v>
      </c>
      <c r="AQ1319" s="74">
        <f t="shared" si="270"/>
        <v>0</v>
      </c>
      <c r="AR1319" s="254" t="s">
        <v>4189</v>
      </c>
      <c r="AS1319" s="254" t="s">
        <v>4190</v>
      </c>
      <c r="AT1319" s="265">
        <f t="shared" si="271"/>
        <v>0</v>
      </c>
      <c r="AU1319" s="254" t="s">
        <v>4191</v>
      </c>
      <c r="AV1319" s="265">
        <f t="shared" si="272"/>
        <v>0</v>
      </c>
      <c r="AW1319" s="254" t="s">
        <v>4192</v>
      </c>
      <c r="AX1319" s="254" t="s">
        <v>4193</v>
      </c>
      <c r="AY1319" s="244" t="str">
        <f t="shared" si="266"/>
        <v/>
      </c>
    </row>
    <row r="1320" spans="1:51">
      <c r="A1320" s="198">
        <v>1315</v>
      </c>
      <c r="B1320" s="211"/>
      <c r="C1320" s="4" t="str">
        <f t="shared" si="263"/>
        <v>名称：&lt;br&gt;住所：&lt;br&gt;施設分類：&lt;br&gt;TEL：&lt;br&gt;：&lt;br&gt;：&lt;br&gt;：&lt;br&gt;</v>
      </c>
      <c r="D1320" s="211"/>
      <c r="E1320" s="202"/>
      <c r="F1320" s="202"/>
      <c r="G1320" s="202"/>
      <c r="H1320" s="202"/>
      <c r="I1320" s="202"/>
      <c r="J1320" s="202"/>
      <c r="K1320" s="240"/>
      <c r="L1320" s="240"/>
      <c r="M1320" s="240"/>
      <c r="N1320" s="240"/>
      <c r="O1320" s="4"/>
      <c r="P1320" s="246">
        <v>1</v>
      </c>
      <c r="Q1320" s="246"/>
      <c r="R1320" s="246" t="str">
        <f t="shared" si="260"/>
        <v>FFFFFFFF</v>
      </c>
      <c r="S1320" s="202">
        <v>100</v>
      </c>
      <c r="T1320" s="202">
        <v>100</v>
      </c>
      <c r="U1320" s="202">
        <v>100</v>
      </c>
      <c r="V1320" s="202">
        <v>100</v>
      </c>
      <c r="X1320" s="242"/>
      <c r="Z1320" s="239">
        <f t="shared" si="264"/>
        <v>1</v>
      </c>
      <c r="AA1320" s="253" t="s">
        <v>4179</v>
      </c>
      <c r="AB1320" s="265">
        <f t="shared" si="267"/>
        <v>0</v>
      </c>
      <c r="AC1320" s="254" t="s">
        <v>4194</v>
      </c>
      <c r="AD1320" s="254" t="s">
        <v>4181</v>
      </c>
      <c r="AE1320" s="254">
        <f t="shared" si="268"/>
        <v>0</v>
      </c>
      <c r="AF1320" s="254" t="s">
        <v>4182</v>
      </c>
      <c r="AG1320" s="254" t="s">
        <v>4183</v>
      </c>
      <c r="AH1320" s="74" t="str">
        <f t="shared" si="269"/>
        <v>名称：&lt;br&gt;住所：&lt;br&gt;施設分類：&lt;br&gt;TEL：&lt;br&gt;：&lt;br&gt;：&lt;br&gt;：&lt;br&gt;</v>
      </c>
      <c r="AI1320" s="255" t="s">
        <v>4184</v>
      </c>
      <c r="AJ1320" s="253" t="str">
        <f t="shared" si="261"/>
        <v>FFFFFFFF</v>
      </c>
      <c r="AK1320" s="253" t="s">
        <v>4185</v>
      </c>
      <c r="AL1320" s="265">
        <f t="shared" si="262"/>
        <v>1</v>
      </c>
      <c r="AM1320" s="253" t="s">
        <v>4186</v>
      </c>
      <c r="AN1320" s="253" t="s">
        <v>4187</v>
      </c>
      <c r="AO1320" s="254">
        <f t="shared" si="265"/>
        <v>0</v>
      </c>
      <c r="AP1320" s="253" t="s">
        <v>4188</v>
      </c>
      <c r="AQ1320" s="74">
        <f t="shared" si="270"/>
        <v>0</v>
      </c>
      <c r="AR1320" s="254" t="s">
        <v>4189</v>
      </c>
      <c r="AS1320" s="254" t="s">
        <v>4190</v>
      </c>
      <c r="AT1320" s="265">
        <f t="shared" si="271"/>
        <v>0</v>
      </c>
      <c r="AU1320" s="254" t="s">
        <v>4191</v>
      </c>
      <c r="AV1320" s="265">
        <f t="shared" si="272"/>
        <v>0</v>
      </c>
      <c r="AW1320" s="254" t="s">
        <v>4192</v>
      </c>
      <c r="AX1320" s="254" t="s">
        <v>4193</v>
      </c>
      <c r="AY1320" s="244" t="str">
        <f t="shared" si="266"/>
        <v/>
      </c>
    </row>
    <row r="1321" spans="1:51">
      <c r="A1321" s="198">
        <v>1316</v>
      </c>
      <c r="B1321" s="211"/>
      <c r="C1321" s="4" t="str">
        <f t="shared" si="263"/>
        <v>名称：&lt;br&gt;住所：&lt;br&gt;施設分類：&lt;br&gt;TEL：&lt;br&gt;：&lt;br&gt;：&lt;br&gt;：&lt;br&gt;</v>
      </c>
      <c r="D1321" s="211"/>
      <c r="E1321" s="202"/>
      <c r="F1321" s="202"/>
      <c r="G1321" s="202"/>
      <c r="H1321" s="202"/>
      <c r="I1321" s="202"/>
      <c r="J1321" s="202"/>
      <c r="K1321" s="240"/>
      <c r="L1321" s="240"/>
      <c r="M1321" s="240"/>
      <c r="N1321" s="240"/>
      <c r="O1321" s="4"/>
      <c r="P1321" s="246">
        <v>1</v>
      </c>
      <c r="Q1321" s="246"/>
      <c r="R1321" s="246" t="str">
        <f t="shared" si="260"/>
        <v>FFFFFFFF</v>
      </c>
      <c r="S1321" s="202">
        <v>100</v>
      </c>
      <c r="T1321" s="202">
        <v>100</v>
      </c>
      <c r="U1321" s="202">
        <v>100</v>
      </c>
      <c r="V1321" s="202">
        <v>100</v>
      </c>
      <c r="X1321" s="242"/>
      <c r="Z1321" s="239">
        <f t="shared" si="264"/>
        <v>1</v>
      </c>
      <c r="AA1321" s="253" t="s">
        <v>4179</v>
      </c>
      <c r="AB1321" s="265">
        <f t="shared" si="267"/>
        <v>0</v>
      </c>
      <c r="AC1321" s="254" t="s">
        <v>4194</v>
      </c>
      <c r="AD1321" s="254" t="s">
        <v>4181</v>
      </c>
      <c r="AE1321" s="254">
        <f t="shared" si="268"/>
        <v>0</v>
      </c>
      <c r="AF1321" s="254" t="s">
        <v>4182</v>
      </c>
      <c r="AG1321" s="254" t="s">
        <v>4183</v>
      </c>
      <c r="AH1321" s="74" t="str">
        <f t="shared" si="269"/>
        <v>名称：&lt;br&gt;住所：&lt;br&gt;施設分類：&lt;br&gt;TEL：&lt;br&gt;：&lt;br&gt;：&lt;br&gt;：&lt;br&gt;</v>
      </c>
      <c r="AI1321" s="255" t="s">
        <v>4184</v>
      </c>
      <c r="AJ1321" s="253" t="str">
        <f t="shared" si="261"/>
        <v>FFFFFFFF</v>
      </c>
      <c r="AK1321" s="253" t="s">
        <v>4185</v>
      </c>
      <c r="AL1321" s="265">
        <f t="shared" si="262"/>
        <v>1</v>
      </c>
      <c r="AM1321" s="253" t="s">
        <v>4186</v>
      </c>
      <c r="AN1321" s="253" t="s">
        <v>4187</v>
      </c>
      <c r="AO1321" s="254">
        <f t="shared" si="265"/>
        <v>0</v>
      </c>
      <c r="AP1321" s="253" t="s">
        <v>4188</v>
      </c>
      <c r="AQ1321" s="74">
        <f t="shared" si="270"/>
        <v>0</v>
      </c>
      <c r="AR1321" s="254" t="s">
        <v>4189</v>
      </c>
      <c r="AS1321" s="254" t="s">
        <v>4190</v>
      </c>
      <c r="AT1321" s="265">
        <f t="shared" si="271"/>
        <v>0</v>
      </c>
      <c r="AU1321" s="254" t="s">
        <v>4191</v>
      </c>
      <c r="AV1321" s="265">
        <f t="shared" si="272"/>
        <v>0</v>
      </c>
      <c r="AW1321" s="254" t="s">
        <v>4192</v>
      </c>
      <c r="AX1321" s="254" t="s">
        <v>4193</v>
      </c>
      <c r="AY1321" s="244" t="str">
        <f t="shared" si="266"/>
        <v/>
      </c>
    </row>
    <row r="1322" spans="1:51">
      <c r="A1322" s="198">
        <v>1317</v>
      </c>
      <c r="B1322" s="211"/>
      <c r="C1322" s="4" t="str">
        <f t="shared" si="263"/>
        <v>名称：&lt;br&gt;住所：&lt;br&gt;施設分類：&lt;br&gt;TEL：&lt;br&gt;：&lt;br&gt;：&lt;br&gt;：&lt;br&gt;</v>
      </c>
      <c r="D1322" s="211"/>
      <c r="E1322" s="245"/>
      <c r="F1322" s="202"/>
      <c r="G1322" s="202"/>
      <c r="H1322" s="202"/>
      <c r="I1322" s="202"/>
      <c r="J1322" s="202"/>
      <c r="K1322" s="240"/>
      <c r="L1322" s="240"/>
      <c r="M1322" s="240"/>
      <c r="N1322" s="240"/>
      <c r="O1322" s="4"/>
      <c r="P1322" s="246">
        <v>1</v>
      </c>
      <c r="Q1322" s="246"/>
      <c r="R1322" s="246" t="str">
        <f t="shared" si="260"/>
        <v>FFFFFFFF</v>
      </c>
      <c r="S1322" s="202">
        <v>100</v>
      </c>
      <c r="T1322" s="202">
        <v>100</v>
      </c>
      <c r="U1322" s="202">
        <v>100</v>
      </c>
      <c r="V1322" s="202">
        <v>100</v>
      </c>
      <c r="X1322" s="242"/>
      <c r="Z1322" s="239">
        <f t="shared" si="264"/>
        <v>1</v>
      </c>
      <c r="AA1322" s="253" t="s">
        <v>4179</v>
      </c>
      <c r="AB1322" s="265">
        <f t="shared" si="267"/>
        <v>0</v>
      </c>
      <c r="AC1322" s="254" t="s">
        <v>4194</v>
      </c>
      <c r="AD1322" s="254" t="s">
        <v>4181</v>
      </c>
      <c r="AE1322" s="254">
        <f t="shared" si="268"/>
        <v>0</v>
      </c>
      <c r="AF1322" s="254" t="s">
        <v>4182</v>
      </c>
      <c r="AG1322" s="254" t="s">
        <v>4183</v>
      </c>
      <c r="AH1322" s="74" t="str">
        <f t="shared" si="269"/>
        <v>名称：&lt;br&gt;住所：&lt;br&gt;施設分類：&lt;br&gt;TEL：&lt;br&gt;：&lt;br&gt;：&lt;br&gt;：&lt;br&gt;</v>
      </c>
      <c r="AI1322" s="255" t="s">
        <v>4184</v>
      </c>
      <c r="AJ1322" s="253" t="str">
        <f t="shared" si="261"/>
        <v>FFFFFFFF</v>
      </c>
      <c r="AK1322" s="253" t="s">
        <v>4185</v>
      </c>
      <c r="AL1322" s="265">
        <f t="shared" si="262"/>
        <v>1</v>
      </c>
      <c r="AM1322" s="253" t="s">
        <v>4186</v>
      </c>
      <c r="AN1322" s="253" t="s">
        <v>4187</v>
      </c>
      <c r="AO1322" s="254">
        <f t="shared" si="265"/>
        <v>0</v>
      </c>
      <c r="AP1322" s="253" t="s">
        <v>4188</v>
      </c>
      <c r="AQ1322" s="74">
        <f t="shared" si="270"/>
        <v>0</v>
      </c>
      <c r="AR1322" s="254" t="s">
        <v>4189</v>
      </c>
      <c r="AS1322" s="254" t="s">
        <v>4190</v>
      </c>
      <c r="AT1322" s="265">
        <f t="shared" si="271"/>
        <v>0</v>
      </c>
      <c r="AU1322" s="254" t="s">
        <v>4191</v>
      </c>
      <c r="AV1322" s="265">
        <f t="shared" si="272"/>
        <v>0</v>
      </c>
      <c r="AW1322" s="254" t="s">
        <v>4192</v>
      </c>
      <c r="AX1322" s="254" t="s">
        <v>4193</v>
      </c>
      <c r="AY1322" s="244" t="str">
        <f t="shared" si="266"/>
        <v/>
      </c>
    </row>
    <row r="1323" spans="1:51">
      <c r="A1323" s="198">
        <v>1318</v>
      </c>
      <c r="B1323" s="211"/>
      <c r="C1323" s="4" t="str">
        <f t="shared" si="263"/>
        <v>名称：&lt;br&gt;住所：&lt;br&gt;施設分類：&lt;br&gt;TEL：&lt;br&gt;：&lt;br&gt;：&lt;br&gt;：&lt;br&gt;</v>
      </c>
      <c r="D1323" s="211"/>
      <c r="E1323" s="245"/>
      <c r="F1323" s="202"/>
      <c r="G1323" s="202"/>
      <c r="H1323" s="202"/>
      <c r="I1323" s="202"/>
      <c r="J1323" s="202"/>
      <c r="K1323" s="240"/>
      <c r="L1323" s="240"/>
      <c r="M1323" s="240"/>
      <c r="N1323" s="240"/>
      <c r="O1323" s="4"/>
      <c r="P1323" s="246">
        <v>1</v>
      </c>
      <c r="Q1323" s="246"/>
      <c r="R1323" s="246" t="str">
        <f t="shared" si="260"/>
        <v>FFFFFFFF</v>
      </c>
      <c r="S1323" s="202">
        <v>100</v>
      </c>
      <c r="T1323" s="202">
        <v>100</v>
      </c>
      <c r="U1323" s="202">
        <v>100</v>
      </c>
      <c r="V1323" s="202">
        <v>100</v>
      </c>
      <c r="X1323" s="242"/>
      <c r="Z1323" s="239">
        <f t="shared" si="264"/>
        <v>1</v>
      </c>
      <c r="AA1323" s="253" t="s">
        <v>4179</v>
      </c>
      <c r="AB1323" s="265">
        <f t="shared" si="267"/>
        <v>0</v>
      </c>
      <c r="AC1323" s="254" t="s">
        <v>4194</v>
      </c>
      <c r="AD1323" s="254" t="s">
        <v>4181</v>
      </c>
      <c r="AE1323" s="254">
        <f t="shared" si="268"/>
        <v>0</v>
      </c>
      <c r="AF1323" s="254" t="s">
        <v>4182</v>
      </c>
      <c r="AG1323" s="254" t="s">
        <v>4183</v>
      </c>
      <c r="AH1323" s="74" t="str">
        <f t="shared" si="269"/>
        <v>名称：&lt;br&gt;住所：&lt;br&gt;施設分類：&lt;br&gt;TEL：&lt;br&gt;：&lt;br&gt;：&lt;br&gt;：&lt;br&gt;</v>
      </c>
      <c r="AI1323" s="255" t="s">
        <v>4184</v>
      </c>
      <c r="AJ1323" s="253" t="str">
        <f t="shared" si="261"/>
        <v>FFFFFFFF</v>
      </c>
      <c r="AK1323" s="253" t="s">
        <v>4185</v>
      </c>
      <c r="AL1323" s="265">
        <f t="shared" si="262"/>
        <v>1</v>
      </c>
      <c r="AM1323" s="253" t="s">
        <v>4186</v>
      </c>
      <c r="AN1323" s="253" t="s">
        <v>4187</v>
      </c>
      <c r="AO1323" s="254">
        <f t="shared" si="265"/>
        <v>0</v>
      </c>
      <c r="AP1323" s="253" t="s">
        <v>4188</v>
      </c>
      <c r="AQ1323" s="74">
        <f t="shared" si="270"/>
        <v>0</v>
      </c>
      <c r="AR1323" s="254" t="s">
        <v>4189</v>
      </c>
      <c r="AS1323" s="254" t="s">
        <v>4190</v>
      </c>
      <c r="AT1323" s="265">
        <f t="shared" si="271"/>
        <v>0</v>
      </c>
      <c r="AU1323" s="254" t="s">
        <v>4191</v>
      </c>
      <c r="AV1323" s="265">
        <f t="shared" si="272"/>
        <v>0</v>
      </c>
      <c r="AW1323" s="254" t="s">
        <v>4192</v>
      </c>
      <c r="AX1323" s="254" t="s">
        <v>4193</v>
      </c>
      <c r="AY1323" s="244" t="str">
        <f t="shared" si="266"/>
        <v/>
      </c>
    </row>
    <row r="1324" spans="1:51">
      <c r="A1324" s="198">
        <v>1319</v>
      </c>
      <c r="B1324" s="211"/>
      <c r="C1324" s="4" t="str">
        <f t="shared" si="263"/>
        <v>名称：&lt;br&gt;住所：&lt;br&gt;施設分類：&lt;br&gt;TEL：&lt;br&gt;：&lt;br&gt;：&lt;br&gt;：&lt;br&gt;</v>
      </c>
      <c r="D1324" s="211"/>
      <c r="E1324" s="245"/>
      <c r="F1324" s="202"/>
      <c r="G1324" s="202"/>
      <c r="H1324" s="202"/>
      <c r="I1324" s="245"/>
      <c r="J1324" s="245"/>
      <c r="K1324" s="240"/>
      <c r="L1324" s="240"/>
      <c r="M1324" s="240"/>
      <c r="N1324" s="240"/>
      <c r="O1324" s="4"/>
      <c r="P1324" s="246">
        <v>1</v>
      </c>
      <c r="Q1324" s="246"/>
      <c r="R1324" s="246" t="str">
        <f t="shared" si="260"/>
        <v>FFFFFFFF</v>
      </c>
      <c r="S1324" s="202">
        <v>100</v>
      </c>
      <c r="T1324" s="202">
        <v>100</v>
      </c>
      <c r="U1324" s="202">
        <v>100</v>
      </c>
      <c r="V1324" s="202">
        <v>100</v>
      </c>
      <c r="X1324" s="242"/>
      <c r="Z1324" s="239">
        <f t="shared" si="264"/>
        <v>1</v>
      </c>
      <c r="AA1324" s="253" t="s">
        <v>4179</v>
      </c>
      <c r="AB1324" s="265">
        <f t="shared" si="267"/>
        <v>0</v>
      </c>
      <c r="AC1324" s="254" t="s">
        <v>4194</v>
      </c>
      <c r="AD1324" s="254" t="s">
        <v>4181</v>
      </c>
      <c r="AE1324" s="254">
        <f t="shared" si="268"/>
        <v>0</v>
      </c>
      <c r="AF1324" s="254" t="s">
        <v>4182</v>
      </c>
      <c r="AG1324" s="254" t="s">
        <v>4183</v>
      </c>
      <c r="AH1324" s="74" t="str">
        <f t="shared" si="269"/>
        <v>名称：&lt;br&gt;住所：&lt;br&gt;施設分類：&lt;br&gt;TEL：&lt;br&gt;：&lt;br&gt;：&lt;br&gt;：&lt;br&gt;</v>
      </c>
      <c r="AI1324" s="255" t="s">
        <v>4184</v>
      </c>
      <c r="AJ1324" s="253" t="str">
        <f t="shared" si="261"/>
        <v>FFFFFFFF</v>
      </c>
      <c r="AK1324" s="253" t="s">
        <v>4185</v>
      </c>
      <c r="AL1324" s="265">
        <f t="shared" si="262"/>
        <v>1</v>
      </c>
      <c r="AM1324" s="253" t="s">
        <v>4186</v>
      </c>
      <c r="AN1324" s="253" t="s">
        <v>4187</v>
      </c>
      <c r="AO1324" s="254">
        <f t="shared" si="265"/>
        <v>0</v>
      </c>
      <c r="AP1324" s="253" t="s">
        <v>4188</v>
      </c>
      <c r="AQ1324" s="74">
        <f t="shared" si="270"/>
        <v>0</v>
      </c>
      <c r="AR1324" s="254" t="s">
        <v>4189</v>
      </c>
      <c r="AS1324" s="254" t="s">
        <v>4190</v>
      </c>
      <c r="AT1324" s="265">
        <f t="shared" si="271"/>
        <v>0</v>
      </c>
      <c r="AU1324" s="254" t="s">
        <v>4191</v>
      </c>
      <c r="AV1324" s="265">
        <f t="shared" si="272"/>
        <v>0</v>
      </c>
      <c r="AW1324" s="254" t="s">
        <v>4192</v>
      </c>
      <c r="AX1324" s="254" t="s">
        <v>4193</v>
      </c>
      <c r="AY1324" s="244" t="str">
        <f t="shared" si="266"/>
        <v/>
      </c>
    </row>
    <row r="1325" spans="1:51">
      <c r="A1325" s="198">
        <v>1320</v>
      </c>
      <c r="B1325" s="211"/>
      <c r="C1325" s="4" t="str">
        <f t="shared" si="263"/>
        <v>名称：&lt;br&gt;住所：&lt;br&gt;施設分類：&lt;br&gt;TEL：&lt;br&gt;：&lt;br&gt;：&lt;br&gt;：&lt;br&gt;</v>
      </c>
      <c r="D1325" s="211"/>
      <c r="E1325" s="245"/>
      <c r="F1325" s="202"/>
      <c r="G1325" s="202"/>
      <c r="H1325" s="202"/>
      <c r="I1325" s="245"/>
      <c r="J1325" s="245"/>
      <c r="K1325" s="240"/>
      <c r="L1325" s="240"/>
      <c r="M1325" s="240"/>
      <c r="N1325" s="240"/>
      <c r="O1325" s="4"/>
      <c r="P1325" s="246">
        <v>1</v>
      </c>
      <c r="Q1325" s="246"/>
      <c r="R1325" s="246" t="str">
        <f t="shared" si="260"/>
        <v>FFFFFFFF</v>
      </c>
      <c r="S1325" s="202">
        <v>100</v>
      </c>
      <c r="T1325" s="202">
        <v>100</v>
      </c>
      <c r="U1325" s="202">
        <v>100</v>
      </c>
      <c r="V1325" s="202">
        <v>100</v>
      </c>
      <c r="X1325" s="242"/>
      <c r="Z1325" s="239">
        <f t="shared" si="264"/>
        <v>1</v>
      </c>
      <c r="AA1325" s="253" t="s">
        <v>4179</v>
      </c>
      <c r="AB1325" s="265">
        <f t="shared" si="267"/>
        <v>0</v>
      </c>
      <c r="AC1325" s="254" t="s">
        <v>4194</v>
      </c>
      <c r="AD1325" s="254" t="s">
        <v>4181</v>
      </c>
      <c r="AE1325" s="254">
        <f t="shared" si="268"/>
        <v>0</v>
      </c>
      <c r="AF1325" s="254" t="s">
        <v>4182</v>
      </c>
      <c r="AG1325" s="254" t="s">
        <v>4183</v>
      </c>
      <c r="AH1325" s="74" t="str">
        <f t="shared" si="269"/>
        <v>名称：&lt;br&gt;住所：&lt;br&gt;施設分類：&lt;br&gt;TEL：&lt;br&gt;：&lt;br&gt;：&lt;br&gt;：&lt;br&gt;</v>
      </c>
      <c r="AI1325" s="255" t="s">
        <v>4184</v>
      </c>
      <c r="AJ1325" s="253" t="str">
        <f t="shared" si="261"/>
        <v>FFFFFFFF</v>
      </c>
      <c r="AK1325" s="253" t="s">
        <v>4185</v>
      </c>
      <c r="AL1325" s="265">
        <f t="shared" si="262"/>
        <v>1</v>
      </c>
      <c r="AM1325" s="253" t="s">
        <v>4186</v>
      </c>
      <c r="AN1325" s="253" t="s">
        <v>4187</v>
      </c>
      <c r="AO1325" s="254">
        <f t="shared" si="265"/>
        <v>0</v>
      </c>
      <c r="AP1325" s="253" t="s">
        <v>4188</v>
      </c>
      <c r="AQ1325" s="74">
        <f t="shared" si="270"/>
        <v>0</v>
      </c>
      <c r="AR1325" s="254" t="s">
        <v>4189</v>
      </c>
      <c r="AS1325" s="254" t="s">
        <v>4190</v>
      </c>
      <c r="AT1325" s="265">
        <f t="shared" si="271"/>
        <v>0</v>
      </c>
      <c r="AU1325" s="254" t="s">
        <v>4191</v>
      </c>
      <c r="AV1325" s="265">
        <f t="shared" si="272"/>
        <v>0</v>
      </c>
      <c r="AW1325" s="254" t="s">
        <v>4192</v>
      </c>
      <c r="AX1325" s="254" t="s">
        <v>4193</v>
      </c>
      <c r="AY1325" s="244" t="str">
        <f t="shared" si="266"/>
        <v/>
      </c>
    </row>
    <row r="1326" spans="1:51">
      <c r="A1326" s="198">
        <v>1321</v>
      </c>
      <c r="B1326" s="211"/>
      <c r="C1326" s="4" t="str">
        <f t="shared" si="263"/>
        <v>名称：&lt;br&gt;住所：&lt;br&gt;施設分類：&lt;br&gt;TEL：&lt;br&gt;：&lt;br&gt;：&lt;br&gt;：&lt;br&gt;</v>
      </c>
      <c r="D1326" s="211"/>
      <c r="E1326" s="202"/>
      <c r="F1326" s="202"/>
      <c r="G1326" s="202"/>
      <c r="H1326" s="202"/>
      <c r="I1326" s="202"/>
      <c r="J1326" s="202"/>
      <c r="K1326" s="240"/>
      <c r="L1326" s="240"/>
      <c r="M1326" s="240"/>
      <c r="N1326" s="240"/>
      <c r="O1326" s="4"/>
      <c r="P1326" s="246">
        <v>1</v>
      </c>
      <c r="Q1326" s="246"/>
      <c r="R1326" s="246" t="str">
        <f t="shared" si="260"/>
        <v>FFFFFFFF</v>
      </c>
      <c r="S1326" s="202">
        <v>100</v>
      </c>
      <c r="T1326" s="202">
        <v>100</v>
      </c>
      <c r="U1326" s="202">
        <v>100</v>
      </c>
      <c r="V1326" s="202">
        <v>100</v>
      </c>
      <c r="X1326" s="242"/>
      <c r="Z1326" s="239">
        <f t="shared" si="264"/>
        <v>1</v>
      </c>
      <c r="AA1326" s="253" t="s">
        <v>4179</v>
      </c>
      <c r="AB1326" s="265">
        <f t="shared" si="267"/>
        <v>0</v>
      </c>
      <c r="AC1326" s="254" t="s">
        <v>4194</v>
      </c>
      <c r="AD1326" s="254" t="s">
        <v>4181</v>
      </c>
      <c r="AE1326" s="254">
        <f t="shared" si="268"/>
        <v>0</v>
      </c>
      <c r="AF1326" s="254" t="s">
        <v>4182</v>
      </c>
      <c r="AG1326" s="254" t="s">
        <v>4183</v>
      </c>
      <c r="AH1326" s="74" t="str">
        <f t="shared" si="269"/>
        <v>名称：&lt;br&gt;住所：&lt;br&gt;施設分類：&lt;br&gt;TEL：&lt;br&gt;：&lt;br&gt;：&lt;br&gt;：&lt;br&gt;</v>
      </c>
      <c r="AI1326" s="255" t="s">
        <v>4184</v>
      </c>
      <c r="AJ1326" s="253" t="str">
        <f t="shared" si="261"/>
        <v>FFFFFFFF</v>
      </c>
      <c r="AK1326" s="253" t="s">
        <v>4185</v>
      </c>
      <c r="AL1326" s="265">
        <f t="shared" si="262"/>
        <v>1</v>
      </c>
      <c r="AM1326" s="253" t="s">
        <v>4186</v>
      </c>
      <c r="AN1326" s="253" t="s">
        <v>4187</v>
      </c>
      <c r="AO1326" s="254">
        <f t="shared" si="265"/>
        <v>0</v>
      </c>
      <c r="AP1326" s="253" t="s">
        <v>4188</v>
      </c>
      <c r="AQ1326" s="74">
        <f t="shared" si="270"/>
        <v>0</v>
      </c>
      <c r="AR1326" s="254" t="s">
        <v>4189</v>
      </c>
      <c r="AS1326" s="254" t="s">
        <v>4190</v>
      </c>
      <c r="AT1326" s="265">
        <f t="shared" si="271"/>
        <v>0</v>
      </c>
      <c r="AU1326" s="254" t="s">
        <v>4191</v>
      </c>
      <c r="AV1326" s="265">
        <f t="shared" si="272"/>
        <v>0</v>
      </c>
      <c r="AW1326" s="254" t="s">
        <v>4192</v>
      </c>
      <c r="AX1326" s="254" t="s">
        <v>4193</v>
      </c>
      <c r="AY1326" s="244" t="str">
        <f t="shared" si="266"/>
        <v/>
      </c>
    </row>
    <row r="1327" spans="1:51">
      <c r="A1327" s="198">
        <v>1322</v>
      </c>
      <c r="B1327" s="211"/>
      <c r="C1327" s="4" t="str">
        <f t="shared" si="263"/>
        <v>名称：&lt;br&gt;住所：&lt;br&gt;施設分類：&lt;br&gt;TEL：&lt;br&gt;：&lt;br&gt;：&lt;br&gt;：&lt;br&gt;</v>
      </c>
      <c r="D1327" s="211"/>
      <c r="E1327" s="202"/>
      <c r="F1327" s="202"/>
      <c r="G1327" s="202"/>
      <c r="H1327" s="202"/>
      <c r="I1327" s="202"/>
      <c r="J1327" s="202"/>
      <c r="K1327" s="240"/>
      <c r="L1327" s="240"/>
      <c r="M1327" s="240"/>
      <c r="N1327" s="240"/>
      <c r="O1327" s="4"/>
      <c r="P1327" s="246">
        <v>1</v>
      </c>
      <c r="Q1327" s="246"/>
      <c r="R1327" s="246" t="str">
        <f t="shared" si="260"/>
        <v>FFFFFFFF</v>
      </c>
      <c r="S1327" s="202">
        <v>100</v>
      </c>
      <c r="T1327" s="202">
        <v>100</v>
      </c>
      <c r="U1327" s="202">
        <v>100</v>
      </c>
      <c r="V1327" s="202">
        <v>100</v>
      </c>
      <c r="X1327" s="242"/>
      <c r="Z1327" s="239">
        <f t="shared" si="264"/>
        <v>1</v>
      </c>
      <c r="AA1327" s="253" t="s">
        <v>4179</v>
      </c>
      <c r="AB1327" s="265">
        <f t="shared" si="267"/>
        <v>0</v>
      </c>
      <c r="AC1327" s="254" t="s">
        <v>4194</v>
      </c>
      <c r="AD1327" s="254" t="s">
        <v>4181</v>
      </c>
      <c r="AE1327" s="254">
        <f t="shared" si="268"/>
        <v>0</v>
      </c>
      <c r="AF1327" s="254" t="s">
        <v>4182</v>
      </c>
      <c r="AG1327" s="254" t="s">
        <v>4183</v>
      </c>
      <c r="AH1327" s="74" t="str">
        <f t="shared" si="269"/>
        <v>名称：&lt;br&gt;住所：&lt;br&gt;施設分類：&lt;br&gt;TEL：&lt;br&gt;：&lt;br&gt;：&lt;br&gt;：&lt;br&gt;</v>
      </c>
      <c r="AI1327" s="255" t="s">
        <v>4184</v>
      </c>
      <c r="AJ1327" s="253" t="str">
        <f t="shared" si="261"/>
        <v>FFFFFFFF</v>
      </c>
      <c r="AK1327" s="253" t="s">
        <v>4185</v>
      </c>
      <c r="AL1327" s="265">
        <f t="shared" si="262"/>
        <v>1</v>
      </c>
      <c r="AM1327" s="253" t="s">
        <v>4186</v>
      </c>
      <c r="AN1327" s="253" t="s">
        <v>4187</v>
      </c>
      <c r="AO1327" s="254">
        <f t="shared" si="265"/>
        <v>0</v>
      </c>
      <c r="AP1327" s="253" t="s">
        <v>4188</v>
      </c>
      <c r="AQ1327" s="74">
        <f t="shared" si="270"/>
        <v>0</v>
      </c>
      <c r="AR1327" s="254" t="s">
        <v>4189</v>
      </c>
      <c r="AS1327" s="254" t="s">
        <v>4190</v>
      </c>
      <c r="AT1327" s="265">
        <f t="shared" si="271"/>
        <v>0</v>
      </c>
      <c r="AU1327" s="254" t="s">
        <v>4191</v>
      </c>
      <c r="AV1327" s="265">
        <f t="shared" si="272"/>
        <v>0</v>
      </c>
      <c r="AW1327" s="254" t="s">
        <v>4192</v>
      </c>
      <c r="AX1327" s="254" t="s">
        <v>4193</v>
      </c>
      <c r="AY1327" s="244" t="str">
        <f t="shared" si="266"/>
        <v/>
      </c>
    </row>
    <row r="1328" spans="1:51">
      <c r="A1328" s="198">
        <v>1323</v>
      </c>
      <c r="B1328" s="211"/>
      <c r="C1328" s="4" t="str">
        <f t="shared" si="263"/>
        <v>名称：&lt;br&gt;住所：&lt;br&gt;施設分類：&lt;br&gt;TEL：&lt;br&gt;：&lt;br&gt;：&lt;br&gt;：&lt;br&gt;</v>
      </c>
      <c r="D1328" s="211"/>
      <c r="E1328" s="202"/>
      <c r="F1328" s="202"/>
      <c r="G1328" s="202"/>
      <c r="H1328" s="202"/>
      <c r="I1328" s="202"/>
      <c r="J1328" s="202"/>
      <c r="K1328" s="240"/>
      <c r="L1328" s="240"/>
      <c r="M1328" s="240"/>
      <c r="N1328" s="240"/>
      <c r="O1328" s="4"/>
      <c r="P1328" s="246">
        <v>1</v>
      </c>
      <c r="Q1328" s="246"/>
      <c r="R1328" s="246" t="str">
        <f t="shared" si="260"/>
        <v>FFFFFFFF</v>
      </c>
      <c r="S1328" s="202">
        <v>100</v>
      </c>
      <c r="T1328" s="202">
        <v>100</v>
      </c>
      <c r="U1328" s="202">
        <v>100</v>
      </c>
      <c r="V1328" s="202">
        <v>100</v>
      </c>
      <c r="X1328" s="242"/>
      <c r="Z1328" s="239">
        <f t="shared" si="264"/>
        <v>1</v>
      </c>
      <c r="AA1328" s="253" t="s">
        <v>4179</v>
      </c>
      <c r="AB1328" s="265">
        <f t="shared" si="267"/>
        <v>0</v>
      </c>
      <c r="AC1328" s="254" t="s">
        <v>4194</v>
      </c>
      <c r="AD1328" s="254" t="s">
        <v>4181</v>
      </c>
      <c r="AE1328" s="254">
        <f t="shared" si="268"/>
        <v>0</v>
      </c>
      <c r="AF1328" s="254" t="s">
        <v>4182</v>
      </c>
      <c r="AG1328" s="254" t="s">
        <v>4183</v>
      </c>
      <c r="AH1328" s="74" t="str">
        <f t="shared" si="269"/>
        <v>名称：&lt;br&gt;住所：&lt;br&gt;施設分類：&lt;br&gt;TEL：&lt;br&gt;：&lt;br&gt;：&lt;br&gt;：&lt;br&gt;</v>
      </c>
      <c r="AI1328" s="255" t="s">
        <v>4184</v>
      </c>
      <c r="AJ1328" s="253" t="str">
        <f t="shared" si="261"/>
        <v>FFFFFFFF</v>
      </c>
      <c r="AK1328" s="253" t="s">
        <v>4185</v>
      </c>
      <c r="AL1328" s="265">
        <f t="shared" si="262"/>
        <v>1</v>
      </c>
      <c r="AM1328" s="253" t="s">
        <v>4186</v>
      </c>
      <c r="AN1328" s="253" t="s">
        <v>4187</v>
      </c>
      <c r="AO1328" s="254">
        <f t="shared" si="265"/>
        <v>0</v>
      </c>
      <c r="AP1328" s="253" t="s">
        <v>4188</v>
      </c>
      <c r="AQ1328" s="74">
        <f t="shared" si="270"/>
        <v>0</v>
      </c>
      <c r="AR1328" s="254" t="s">
        <v>4189</v>
      </c>
      <c r="AS1328" s="254" t="s">
        <v>4190</v>
      </c>
      <c r="AT1328" s="265">
        <f t="shared" si="271"/>
        <v>0</v>
      </c>
      <c r="AU1328" s="254" t="s">
        <v>4191</v>
      </c>
      <c r="AV1328" s="265">
        <f t="shared" si="272"/>
        <v>0</v>
      </c>
      <c r="AW1328" s="254" t="s">
        <v>4192</v>
      </c>
      <c r="AX1328" s="254" t="s">
        <v>4193</v>
      </c>
      <c r="AY1328" s="244" t="str">
        <f t="shared" si="266"/>
        <v/>
      </c>
    </row>
    <row r="1329" spans="1:51">
      <c r="A1329" s="198">
        <v>1324</v>
      </c>
      <c r="B1329" s="211"/>
      <c r="C1329" s="4" t="str">
        <f t="shared" si="263"/>
        <v>名称：&lt;br&gt;住所：&lt;br&gt;施設分類：&lt;br&gt;TEL：&lt;br&gt;：&lt;br&gt;：&lt;br&gt;：&lt;br&gt;</v>
      </c>
      <c r="D1329" s="211"/>
      <c r="E1329" s="245"/>
      <c r="F1329" s="202"/>
      <c r="G1329" s="202"/>
      <c r="H1329" s="202"/>
      <c r="I1329" s="202"/>
      <c r="J1329" s="202"/>
      <c r="K1329" s="240"/>
      <c r="L1329" s="240"/>
      <c r="M1329" s="240"/>
      <c r="N1329" s="240"/>
      <c r="O1329" s="4"/>
      <c r="P1329" s="246">
        <v>1</v>
      </c>
      <c r="Q1329" s="246"/>
      <c r="R1329" s="246" t="str">
        <f t="shared" si="260"/>
        <v>FFFFFFFF</v>
      </c>
      <c r="S1329" s="202">
        <v>100</v>
      </c>
      <c r="T1329" s="202">
        <v>100</v>
      </c>
      <c r="U1329" s="202">
        <v>100</v>
      </c>
      <c r="V1329" s="202">
        <v>100</v>
      </c>
      <c r="X1329" s="242"/>
      <c r="Z1329" s="239">
        <f t="shared" si="264"/>
        <v>1</v>
      </c>
      <c r="AA1329" s="253" t="s">
        <v>4179</v>
      </c>
      <c r="AB1329" s="265">
        <f t="shared" si="267"/>
        <v>0</v>
      </c>
      <c r="AC1329" s="254" t="s">
        <v>4194</v>
      </c>
      <c r="AD1329" s="254" t="s">
        <v>4181</v>
      </c>
      <c r="AE1329" s="254">
        <f t="shared" si="268"/>
        <v>0</v>
      </c>
      <c r="AF1329" s="254" t="s">
        <v>4182</v>
      </c>
      <c r="AG1329" s="254" t="s">
        <v>4183</v>
      </c>
      <c r="AH1329" s="74" t="str">
        <f t="shared" si="269"/>
        <v>名称：&lt;br&gt;住所：&lt;br&gt;施設分類：&lt;br&gt;TEL：&lt;br&gt;：&lt;br&gt;：&lt;br&gt;：&lt;br&gt;</v>
      </c>
      <c r="AI1329" s="255" t="s">
        <v>4184</v>
      </c>
      <c r="AJ1329" s="253" t="str">
        <f t="shared" si="261"/>
        <v>FFFFFFFF</v>
      </c>
      <c r="AK1329" s="253" t="s">
        <v>4185</v>
      </c>
      <c r="AL1329" s="265">
        <f t="shared" si="262"/>
        <v>1</v>
      </c>
      <c r="AM1329" s="253" t="s">
        <v>4186</v>
      </c>
      <c r="AN1329" s="253" t="s">
        <v>4187</v>
      </c>
      <c r="AO1329" s="254">
        <f t="shared" si="265"/>
        <v>0</v>
      </c>
      <c r="AP1329" s="253" t="s">
        <v>4188</v>
      </c>
      <c r="AQ1329" s="74">
        <f t="shared" si="270"/>
        <v>0</v>
      </c>
      <c r="AR1329" s="254" t="s">
        <v>4189</v>
      </c>
      <c r="AS1329" s="254" t="s">
        <v>4190</v>
      </c>
      <c r="AT1329" s="265">
        <f t="shared" si="271"/>
        <v>0</v>
      </c>
      <c r="AU1329" s="254" t="s">
        <v>4191</v>
      </c>
      <c r="AV1329" s="265">
        <f t="shared" si="272"/>
        <v>0</v>
      </c>
      <c r="AW1329" s="254" t="s">
        <v>4192</v>
      </c>
      <c r="AX1329" s="254" t="s">
        <v>4193</v>
      </c>
      <c r="AY1329" s="244" t="str">
        <f t="shared" si="266"/>
        <v/>
      </c>
    </row>
    <row r="1330" spans="1:51">
      <c r="A1330" s="198">
        <v>1325</v>
      </c>
      <c r="B1330" s="211"/>
      <c r="C1330" s="4" t="str">
        <f t="shared" si="263"/>
        <v>名称：&lt;br&gt;住所：&lt;br&gt;施設分類：&lt;br&gt;TEL：&lt;br&gt;：&lt;br&gt;：&lt;br&gt;：&lt;br&gt;</v>
      </c>
      <c r="D1330" s="211"/>
      <c r="E1330" s="245"/>
      <c r="F1330" s="202"/>
      <c r="G1330" s="202"/>
      <c r="H1330" s="202"/>
      <c r="I1330" s="245"/>
      <c r="J1330" s="245"/>
      <c r="K1330" s="240"/>
      <c r="L1330" s="240"/>
      <c r="M1330" s="240"/>
      <c r="N1330" s="240"/>
      <c r="O1330" s="4"/>
      <c r="P1330" s="246">
        <v>1</v>
      </c>
      <c r="Q1330" s="246"/>
      <c r="R1330" s="246" t="str">
        <f t="shared" si="260"/>
        <v>FFFFFFFF</v>
      </c>
      <c r="S1330" s="202">
        <v>100</v>
      </c>
      <c r="T1330" s="202">
        <v>100</v>
      </c>
      <c r="U1330" s="202">
        <v>100</v>
      </c>
      <c r="V1330" s="202">
        <v>100</v>
      </c>
      <c r="X1330" s="242"/>
      <c r="Z1330" s="239">
        <f t="shared" si="264"/>
        <v>1</v>
      </c>
      <c r="AA1330" s="253" t="s">
        <v>4179</v>
      </c>
      <c r="AB1330" s="265">
        <f t="shared" si="267"/>
        <v>0</v>
      </c>
      <c r="AC1330" s="254" t="s">
        <v>4194</v>
      </c>
      <c r="AD1330" s="254" t="s">
        <v>4181</v>
      </c>
      <c r="AE1330" s="254">
        <f t="shared" si="268"/>
        <v>0</v>
      </c>
      <c r="AF1330" s="254" t="s">
        <v>4182</v>
      </c>
      <c r="AG1330" s="254" t="s">
        <v>4183</v>
      </c>
      <c r="AH1330" s="74" t="str">
        <f t="shared" si="269"/>
        <v>名称：&lt;br&gt;住所：&lt;br&gt;施設分類：&lt;br&gt;TEL：&lt;br&gt;：&lt;br&gt;：&lt;br&gt;：&lt;br&gt;</v>
      </c>
      <c r="AI1330" s="255" t="s">
        <v>4184</v>
      </c>
      <c r="AJ1330" s="253" t="str">
        <f t="shared" si="261"/>
        <v>FFFFFFFF</v>
      </c>
      <c r="AK1330" s="253" t="s">
        <v>4185</v>
      </c>
      <c r="AL1330" s="265">
        <f t="shared" si="262"/>
        <v>1</v>
      </c>
      <c r="AM1330" s="253" t="s">
        <v>4186</v>
      </c>
      <c r="AN1330" s="253" t="s">
        <v>4187</v>
      </c>
      <c r="AO1330" s="254">
        <f t="shared" si="265"/>
        <v>0</v>
      </c>
      <c r="AP1330" s="253" t="s">
        <v>4188</v>
      </c>
      <c r="AQ1330" s="74">
        <f t="shared" si="270"/>
        <v>0</v>
      </c>
      <c r="AR1330" s="254" t="s">
        <v>4189</v>
      </c>
      <c r="AS1330" s="254" t="s">
        <v>4190</v>
      </c>
      <c r="AT1330" s="265">
        <f t="shared" si="271"/>
        <v>0</v>
      </c>
      <c r="AU1330" s="254" t="s">
        <v>4191</v>
      </c>
      <c r="AV1330" s="265">
        <f t="shared" si="272"/>
        <v>0</v>
      </c>
      <c r="AW1330" s="254" t="s">
        <v>4192</v>
      </c>
      <c r="AX1330" s="254" t="s">
        <v>4193</v>
      </c>
      <c r="AY1330" s="244" t="str">
        <f t="shared" si="266"/>
        <v/>
      </c>
    </row>
    <row r="1331" spans="1:51">
      <c r="A1331" s="198">
        <v>1326</v>
      </c>
      <c r="B1331" s="211"/>
      <c r="C1331" s="4" t="str">
        <f t="shared" si="263"/>
        <v>名称：&lt;br&gt;住所：&lt;br&gt;施設分類：&lt;br&gt;TEL：&lt;br&gt;：&lt;br&gt;：&lt;br&gt;：&lt;br&gt;</v>
      </c>
      <c r="D1331" s="211"/>
      <c r="E1331" s="245"/>
      <c r="F1331" s="202"/>
      <c r="G1331" s="202"/>
      <c r="H1331" s="202"/>
      <c r="I1331" s="245"/>
      <c r="J1331" s="245"/>
      <c r="K1331" s="240"/>
      <c r="L1331" s="240"/>
      <c r="M1331" s="240"/>
      <c r="N1331" s="240"/>
      <c r="O1331" s="4"/>
      <c r="P1331" s="246">
        <v>1</v>
      </c>
      <c r="Q1331" s="246"/>
      <c r="R1331" s="246" t="str">
        <f t="shared" si="260"/>
        <v>FFFFFFFF</v>
      </c>
      <c r="S1331" s="202">
        <v>100</v>
      </c>
      <c r="T1331" s="202">
        <v>100</v>
      </c>
      <c r="U1331" s="202">
        <v>100</v>
      </c>
      <c r="V1331" s="202">
        <v>100</v>
      </c>
      <c r="X1331" s="242"/>
      <c r="Z1331" s="239">
        <f t="shared" si="264"/>
        <v>1</v>
      </c>
      <c r="AA1331" s="253" t="s">
        <v>4179</v>
      </c>
      <c r="AB1331" s="265">
        <f t="shared" si="267"/>
        <v>0</v>
      </c>
      <c r="AC1331" s="254" t="s">
        <v>4194</v>
      </c>
      <c r="AD1331" s="254" t="s">
        <v>4181</v>
      </c>
      <c r="AE1331" s="254">
        <f t="shared" si="268"/>
        <v>0</v>
      </c>
      <c r="AF1331" s="254" t="s">
        <v>4182</v>
      </c>
      <c r="AG1331" s="254" t="s">
        <v>4183</v>
      </c>
      <c r="AH1331" s="74" t="str">
        <f t="shared" si="269"/>
        <v>名称：&lt;br&gt;住所：&lt;br&gt;施設分類：&lt;br&gt;TEL：&lt;br&gt;：&lt;br&gt;：&lt;br&gt;：&lt;br&gt;</v>
      </c>
      <c r="AI1331" s="255" t="s">
        <v>4184</v>
      </c>
      <c r="AJ1331" s="253" t="str">
        <f t="shared" si="261"/>
        <v>FFFFFFFF</v>
      </c>
      <c r="AK1331" s="253" t="s">
        <v>4185</v>
      </c>
      <c r="AL1331" s="265">
        <f t="shared" si="262"/>
        <v>1</v>
      </c>
      <c r="AM1331" s="253" t="s">
        <v>4186</v>
      </c>
      <c r="AN1331" s="253" t="s">
        <v>4187</v>
      </c>
      <c r="AO1331" s="254">
        <f t="shared" si="265"/>
        <v>0</v>
      </c>
      <c r="AP1331" s="253" t="s">
        <v>4188</v>
      </c>
      <c r="AQ1331" s="74">
        <f t="shared" si="270"/>
        <v>0</v>
      </c>
      <c r="AR1331" s="254" t="s">
        <v>4189</v>
      </c>
      <c r="AS1331" s="254" t="s">
        <v>4190</v>
      </c>
      <c r="AT1331" s="265">
        <f t="shared" si="271"/>
        <v>0</v>
      </c>
      <c r="AU1331" s="254" t="s">
        <v>4191</v>
      </c>
      <c r="AV1331" s="265">
        <f t="shared" si="272"/>
        <v>0</v>
      </c>
      <c r="AW1331" s="254" t="s">
        <v>4192</v>
      </c>
      <c r="AX1331" s="254" t="s">
        <v>4193</v>
      </c>
      <c r="AY1331" s="244" t="str">
        <f t="shared" si="266"/>
        <v/>
      </c>
    </row>
    <row r="1332" spans="1:51">
      <c r="A1332" s="198">
        <v>1327</v>
      </c>
      <c r="B1332" s="211"/>
      <c r="C1332" s="4" t="str">
        <f t="shared" si="263"/>
        <v>名称：&lt;br&gt;住所：&lt;br&gt;施設分類：&lt;br&gt;TEL：&lt;br&gt;：&lt;br&gt;：&lt;br&gt;：&lt;br&gt;</v>
      </c>
      <c r="D1332" s="211"/>
      <c r="E1332" s="245"/>
      <c r="F1332" s="202"/>
      <c r="G1332" s="202"/>
      <c r="H1332" s="202"/>
      <c r="I1332" s="202"/>
      <c r="J1332" s="202"/>
      <c r="K1332" s="240"/>
      <c r="L1332" s="240"/>
      <c r="M1332" s="240"/>
      <c r="N1332" s="240"/>
      <c r="O1332" s="4"/>
      <c r="P1332" s="246">
        <v>1</v>
      </c>
      <c r="Q1332" s="246"/>
      <c r="R1332" s="246" t="str">
        <f t="shared" si="260"/>
        <v>FFFFFFFF</v>
      </c>
      <c r="S1332" s="202">
        <v>100</v>
      </c>
      <c r="T1332" s="202">
        <v>100</v>
      </c>
      <c r="U1332" s="202">
        <v>100</v>
      </c>
      <c r="V1332" s="202">
        <v>100</v>
      </c>
      <c r="X1332" s="242"/>
      <c r="Z1332" s="239">
        <f t="shared" si="264"/>
        <v>1</v>
      </c>
      <c r="AA1332" s="253" t="s">
        <v>4179</v>
      </c>
      <c r="AB1332" s="265">
        <f t="shared" si="267"/>
        <v>0</v>
      </c>
      <c r="AC1332" s="254" t="s">
        <v>4194</v>
      </c>
      <c r="AD1332" s="254" t="s">
        <v>4181</v>
      </c>
      <c r="AE1332" s="254">
        <f t="shared" si="268"/>
        <v>0</v>
      </c>
      <c r="AF1332" s="254" t="s">
        <v>4182</v>
      </c>
      <c r="AG1332" s="254" t="s">
        <v>4183</v>
      </c>
      <c r="AH1332" s="74" t="str">
        <f t="shared" si="269"/>
        <v>名称：&lt;br&gt;住所：&lt;br&gt;施設分類：&lt;br&gt;TEL：&lt;br&gt;：&lt;br&gt;：&lt;br&gt;：&lt;br&gt;</v>
      </c>
      <c r="AI1332" s="255" t="s">
        <v>4184</v>
      </c>
      <c r="AJ1332" s="253" t="str">
        <f t="shared" si="261"/>
        <v>FFFFFFFF</v>
      </c>
      <c r="AK1332" s="253" t="s">
        <v>4185</v>
      </c>
      <c r="AL1332" s="265">
        <f t="shared" si="262"/>
        <v>1</v>
      </c>
      <c r="AM1332" s="253" t="s">
        <v>4186</v>
      </c>
      <c r="AN1332" s="253" t="s">
        <v>4187</v>
      </c>
      <c r="AO1332" s="254">
        <f t="shared" si="265"/>
        <v>0</v>
      </c>
      <c r="AP1332" s="253" t="s">
        <v>4188</v>
      </c>
      <c r="AQ1332" s="74">
        <f t="shared" si="270"/>
        <v>0</v>
      </c>
      <c r="AR1332" s="254" t="s">
        <v>4189</v>
      </c>
      <c r="AS1332" s="254" t="s">
        <v>4190</v>
      </c>
      <c r="AT1332" s="265">
        <f t="shared" si="271"/>
        <v>0</v>
      </c>
      <c r="AU1332" s="254" t="s">
        <v>4191</v>
      </c>
      <c r="AV1332" s="265">
        <f t="shared" si="272"/>
        <v>0</v>
      </c>
      <c r="AW1332" s="254" t="s">
        <v>4192</v>
      </c>
      <c r="AX1332" s="254" t="s">
        <v>4193</v>
      </c>
      <c r="AY1332" s="244" t="str">
        <f t="shared" si="266"/>
        <v/>
      </c>
    </row>
    <row r="1333" spans="1:51">
      <c r="A1333" s="198">
        <v>1328</v>
      </c>
      <c r="B1333" s="211"/>
      <c r="C1333" s="4" t="str">
        <f t="shared" si="263"/>
        <v>名称：&lt;br&gt;住所：&lt;br&gt;施設分類：&lt;br&gt;TEL：&lt;br&gt;：&lt;br&gt;：&lt;br&gt;：&lt;br&gt;</v>
      </c>
      <c r="D1333" s="211"/>
      <c r="E1333" s="202"/>
      <c r="F1333" s="202"/>
      <c r="G1333" s="202"/>
      <c r="H1333" s="202"/>
      <c r="I1333" s="202"/>
      <c r="J1333" s="202"/>
      <c r="K1333" s="240"/>
      <c r="L1333" s="240"/>
      <c r="M1333" s="240"/>
      <c r="N1333" s="240"/>
      <c r="O1333" s="4"/>
      <c r="P1333" s="246">
        <v>1</v>
      </c>
      <c r="Q1333" s="246"/>
      <c r="R1333" s="246" t="str">
        <f t="shared" si="260"/>
        <v>FFFFFFFF</v>
      </c>
      <c r="S1333" s="202">
        <v>100</v>
      </c>
      <c r="T1333" s="202">
        <v>100</v>
      </c>
      <c r="U1333" s="202">
        <v>100</v>
      </c>
      <c r="V1333" s="202">
        <v>100</v>
      </c>
      <c r="X1333" s="242"/>
      <c r="Z1333" s="239">
        <f t="shared" si="264"/>
        <v>1</v>
      </c>
      <c r="AA1333" s="253" t="s">
        <v>4179</v>
      </c>
      <c r="AB1333" s="265">
        <f t="shared" si="267"/>
        <v>0</v>
      </c>
      <c r="AC1333" s="254" t="s">
        <v>4194</v>
      </c>
      <c r="AD1333" s="254" t="s">
        <v>4181</v>
      </c>
      <c r="AE1333" s="254">
        <f t="shared" si="268"/>
        <v>0</v>
      </c>
      <c r="AF1333" s="254" t="s">
        <v>4182</v>
      </c>
      <c r="AG1333" s="254" t="s">
        <v>4183</v>
      </c>
      <c r="AH1333" s="74" t="str">
        <f t="shared" si="269"/>
        <v>名称：&lt;br&gt;住所：&lt;br&gt;施設分類：&lt;br&gt;TEL：&lt;br&gt;：&lt;br&gt;：&lt;br&gt;：&lt;br&gt;</v>
      </c>
      <c r="AI1333" s="255" t="s">
        <v>4184</v>
      </c>
      <c r="AJ1333" s="253" t="str">
        <f t="shared" si="261"/>
        <v>FFFFFFFF</v>
      </c>
      <c r="AK1333" s="253" t="s">
        <v>4185</v>
      </c>
      <c r="AL1333" s="265">
        <f t="shared" si="262"/>
        <v>1</v>
      </c>
      <c r="AM1333" s="253" t="s">
        <v>4186</v>
      </c>
      <c r="AN1333" s="253" t="s">
        <v>4187</v>
      </c>
      <c r="AO1333" s="254">
        <f t="shared" si="265"/>
        <v>0</v>
      </c>
      <c r="AP1333" s="253" t="s">
        <v>4188</v>
      </c>
      <c r="AQ1333" s="74">
        <f t="shared" si="270"/>
        <v>0</v>
      </c>
      <c r="AR1333" s="254" t="s">
        <v>4189</v>
      </c>
      <c r="AS1333" s="254" t="s">
        <v>4190</v>
      </c>
      <c r="AT1333" s="265">
        <f t="shared" si="271"/>
        <v>0</v>
      </c>
      <c r="AU1333" s="254" t="s">
        <v>4191</v>
      </c>
      <c r="AV1333" s="265">
        <f t="shared" si="272"/>
        <v>0</v>
      </c>
      <c r="AW1333" s="254" t="s">
        <v>4192</v>
      </c>
      <c r="AX1333" s="254" t="s">
        <v>4193</v>
      </c>
      <c r="AY1333" s="244" t="str">
        <f t="shared" si="266"/>
        <v/>
      </c>
    </row>
    <row r="1334" spans="1:51">
      <c r="A1334" s="198">
        <v>1329</v>
      </c>
      <c r="B1334" s="211"/>
      <c r="C1334" s="4" t="str">
        <f t="shared" si="263"/>
        <v>名称：&lt;br&gt;住所：&lt;br&gt;施設分類：&lt;br&gt;TEL：&lt;br&gt;：&lt;br&gt;：&lt;br&gt;：&lt;br&gt;</v>
      </c>
      <c r="D1334" s="211"/>
      <c r="E1334" s="202"/>
      <c r="F1334" s="202"/>
      <c r="G1334" s="202"/>
      <c r="H1334" s="202"/>
      <c r="I1334" s="202"/>
      <c r="J1334" s="202"/>
      <c r="K1334" s="240"/>
      <c r="L1334" s="240"/>
      <c r="M1334" s="240"/>
      <c r="N1334" s="240"/>
      <c r="O1334" s="4"/>
      <c r="P1334" s="246">
        <v>1</v>
      </c>
      <c r="Q1334" s="246"/>
      <c r="R1334" s="246" t="str">
        <f t="shared" si="260"/>
        <v>FFFFFFFF</v>
      </c>
      <c r="S1334" s="202">
        <v>100</v>
      </c>
      <c r="T1334" s="202">
        <v>100</v>
      </c>
      <c r="U1334" s="202">
        <v>100</v>
      </c>
      <c r="V1334" s="202">
        <v>100</v>
      </c>
      <c r="X1334" s="242"/>
      <c r="Z1334" s="239">
        <f t="shared" si="264"/>
        <v>1</v>
      </c>
      <c r="AA1334" s="253" t="s">
        <v>4179</v>
      </c>
      <c r="AB1334" s="265">
        <f t="shared" si="267"/>
        <v>0</v>
      </c>
      <c r="AC1334" s="254" t="s">
        <v>4194</v>
      </c>
      <c r="AD1334" s="254" t="s">
        <v>4181</v>
      </c>
      <c r="AE1334" s="254">
        <f t="shared" si="268"/>
        <v>0</v>
      </c>
      <c r="AF1334" s="254" t="s">
        <v>4182</v>
      </c>
      <c r="AG1334" s="254" t="s">
        <v>4183</v>
      </c>
      <c r="AH1334" s="74" t="str">
        <f t="shared" si="269"/>
        <v>名称：&lt;br&gt;住所：&lt;br&gt;施設分類：&lt;br&gt;TEL：&lt;br&gt;：&lt;br&gt;：&lt;br&gt;：&lt;br&gt;</v>
      </c>
      <c r="AI1334" s="255" t="s">
        <v>4184</v>
      </c>
      <c r="AJ1334" s="253" t="str">
        <f t="shared" si="261"/>
        <v>FFFFFFFF</v>
      </c>
      <c r="AK1334" s="253" t="s">
        <v>4185</v>
      </c>
      <c r="AL1334" s="265">
        <f t="shared" si="262"/>
        <v>1</v>
      </c>
      <c r="AM1334" s="253" t="s">
        <v>4186</v>
      </c>
      <c r="AN1334" s="253" t="s">
        <v>4187</v>
      </c>
      <c r="AO1334" s="254">
        <f t="shared" si="265"/>
        <v>0</v>
      </c>
      <c r="AP1334" s="253" t="s">
        <v>4188</v>
      </c>
      <c r="AQ1334" s="74">
        <f t="shared" si="270"/>
        <v>0</v>
      </c>
      <c r="AR1334" s="254" t="s">
        <v>4189</v>
      </c>
      <c r="AS1334" s="254" t="s">
        <v>4190</v>
      </c>
      <c r="AT1334" s="265">
        <f t="shared" si="271"/>
        <v>0</v>
      </c>
      <c r="AU1334" s="254" t="s">
        <v>4191</v>
      </c>
      <c r="AV1334" s="265">
        <f t="shared" si="272"/>
        <v>0</v>
      </c>
      <c r="AW1334" s="254" t="s">
        <v>4192</v>
      </c>
      <c r="AX1334" s="254" t="s">
        <v>4193</v>
      </c>
      <c r="AY1334" s="244" t="str">
        <f t="shared" si="266"/>
        <v/>
      </c>
    </row>
    <row r="1335" spans="1:51">
      <c r="A1335" s="198">
        <v>1330</v>
      </c>
      <c r="B1335" s="211"/>
      <c r="C1335" s="4" t="str">
        <f t="shared" si="263"/>
        <v>名称：&lt;br&gt;住所：&lt;br&gt;施設分類：&lt;br&gt;TEL：&lt;br&gt;：&lt;br&gt;：&lt;br&gt;：&lt;br&gt;</v>
      </c>
      <c r="D1335" s="211"/>
      <c r="E1335" s="202"/>
      <c r="F1335" s="202"/>
      <c r="G1335" s="202"/>
      <c r="H1335" s="202"/>
      <c r="I1335" s="202"/>
      <c r="J1335" s="202"/>
      <c r="K1335" s="240"/>
      <c r="L1335" s="240"/>
      <c r="M1335" s="240"/>
      <c r="N1335" s="240"/>
      <c r="O1335" s="4"/>
      <c r="P1335" s="246">
        <v>1</v>
      </c>
      <c r="Q1335" s="246"/>
      <c r="R1335" s="246" t="str">
        <f t="shared" si="260"/>
        <v>FFFFFFFF</v>
      </c>
      <c r="S1335" s="202">
        <v>100</v>
      </c>
      <c r="T1335" s="202">
        <v>100</v>
      </c>
      <c r="U1335" s="202">
        <v>100</v>
      </c>
      <c r="V1335" s="202">
        <v>100</v>
      </c>
      <c r="X1335" s="242"/>
      <c r="Z1335" s="239">
        <f t="shared" si="264"/>
        <v>1</v>
      </c>
      <c r="AA1335" s="253" t="s">
        <v>4179</v>
      </c>
      <c r="AB1335" s="265">
        <f t="shared" si="267"/>
        <v>0</v>
      </c>
      <c r="AC1335" s="254" t="s">
        <v>4194</v>
      </c>
      <c r="AD1335" s="254" t="s">
        <v>4181</v>
      </c>
      <c r="AE1335" s="254">
        <f t="shared" si="268"/>
        <v>0</v>
      </c>
      <c r="AF1335" s="254" t="s">
        <v>4182</v>
      </c>
      <c r="AG1335" s="254" t="s">
        <v>4183</v>
      </c>
      <c r="AH1335" s="74" t="str">
        <f t="shared" si="269"/>
        <v>名称：&lt;br&gt;住所：&lt;br&gt;施設分類：&lt;br&gt;TEL：&lt;br&gt;：&lt;br&gt;：&lt;br&gt;：&lt;br&gt;</v>
      </c>
      <c r="AI1335" s="255" t="s">
        <v>4184</v>
      </c>
      <c r="AJ1335" s="253" t="str">
        <f t="shared" si="261"/>
        <v>FFFFFFFF</v>
      </c>
      <c r="AK1335" s="253" t="s">
        <v>4185</v>
      </c>
      <c r="AL1335" s="265">
        <f t="shared" si="262"/>
        <v>1</v>
      </c>
      <c r="AM1335" s="253" t="s">
        <v>4186</v>
      </c>
      <c r="AN1335" s="253" t="s">
        <v>4187</v>
      </c>
      <c r="AO1335" s="254">
        <f t="shared" si="265"/>
        <v>0</v>
      </c>
      <c r="AP1335" s="253" t="s">
        <v>4188</v>
      </c>
      <c r="AQ1335" s="74">
        <f t="shared" si="270"/>
        <v>0</v>
      </c>
      <c r="AR1335" s="254" t="s">
        <v>4189</v>
      </c>
      <c r="AS1335" s="254" t="s">
        <v>4190</v>
      </c>
      <c r="AT1335" s="265">
        <f t="shared" si="271"/>
        <v>0</v>
      </c>
      <c r="AU1335" s="254" t="s">
        <v>4191</v>
      </c>
      <c r="AV1335" s="265">
        <f t="shared" si="272"/>
        <v>0</v>
      </c>
      <c r="AW1335" s="254" t="s">
        <v>4192</v>
      </c>
      <c r="AX1335" s="254" t="s">
        <v>4193</v>
      </c>
      <c r="AY1335" s="244" t="str">
        <f t="shared" si="266"/>
        <v/>
      </c>
    </row>
    <row r="1336" spans="1:51">
      <c r="A1336" s="198">
        <v>1331</v>
      </c>
      <c r="B1336" s="211"/>
      <c r="C1336" s="4" t="str">
        <f t="shared" si="263"/>
        <v>名称：&lt;br&gt;住所：&lt;br&gt;施設分類：&lt;br&gt;TEL：&lt;br&gt;：&lt;br&gt;：&lt;br&gt;：&lt;br&gt;</v>
      </c>
      <c r="D1336" s="211"/>
      <c r="E1336" s="245"/>
      <c r="F1336" s="202"/>
      <c r="G1336" s="202"/>
      <c r="H1336" s="202"/>
      <c r="I1336" s="245"/>
      <c r="J1336" s="245"/>
      <c r="K1336" s="240"/>
      <c r="L1336" s="240"/>
      <c r="M1336" s="240"/>
      <c r="N1336" s="240"/>
      <c r="O1336" s="4"/>
      <c r="P1336" s="246">
        <v>1</v>
      </c>
      <c r="Q1336" s="246"/>
      <c r="R1336" s="246" t="str">
        <f t="shared" si="260"/>
        <v>FFFFFFFF</v>
      </c>
      <c r="S1336" s="202">
        <v>100</v>
      </c>
      <c r="T1336" s="202">
        <v>100</v>
      </c>
      <c r="U1336" s="202">
        <v>100</v>
      </c>
      <c r="V1336" s="202">
        <v>100</v>
      </c>
      <c r="X1336" s="242"/>
      <c r="Z1336" s="239">
        <f t="shared" si="264"/>
        <v>1</v>
      </c>
      <c r="AA1336" s="253" t="s">
        <v>4179</v>
      </c>
      <c r="AB1336" s="265">
        <f t="shared" si="267"/>
        <v>0</v>
      </c>
      <c r="AC1336" s="254" t="s">
        <v>4194</v>
      </c>
      <c r="AD1336" s="254" t="s">
        <v>4181</v>
      </c>
      <c r="AE1336" s="254">
        <f t="shared" si="268"/>
        <v>0</v>
      </c>
      <c r="AF1336" s="254" t="s">
        <v>4182</v>
      </c>
      <c r="AG1336" s="254" t="s">
        <v>4183</v>
      </c>
      <c r="AH1336" s="74" t="str">
        <f t="shared" si="269"/>
        <v>名称：&lt;br&gt;住所：&lt;br&gt;施設分類：&lt;br&gt;TEL：&lt;br&gt;：&lt;br&gt;：&lt;br&gt;：&lt;br&gt;</v>
      </c>
      <c r="AI1336" s="255" t="s">
        <v>4184</v>
      </c>
      <c r="AJ1336" s="253" t="str">
        <f t="shared" si="261"/>
        <v>FFFFFFFF</v>
      </c>
      <c r="AK1336" s="253" t="s">
        <v>4185</v>
      </c>
      <c r="AL1336" s="265">
        <f t="shared" si="262"/>
        <v>1</v>
      </c>
      <c r="AM1336" s="253" t="s">
        <v>4186</v>
      </c>
      <c r="AN1336" s="253" t="s">
        <v>4187</v>
      </c>
      <c r="AO1336" s="254">
        <f t="shared" si="265"/>
        <v>0</v>
      </c>
      <c r="AP1336" s="253" t="s">
        <v>4188</v>
      </c>
      <c r="AQ1336" s="74">
        <f t="shared" si="270"/>
        <v>0</v>
      </c>
      <c r="AR1336" s="254" t="s">
        <v>4189</v>
      </c>
      <c r="AS1336" s="254" t="s">
        <v>4190</v>
      </c>
      <c r="AT1336" s="265">
        <f t="shared" si="271"/>
        <v>0</v>
      </c>
      <c r="AU1336" s="254" t="s">
        <v>4191</v>
      </c>
      <c r="AV1336" s="265">
        <f t="shared" si="272"/>
        <v>0</v>
      </c>
      <c r="AW1336" s="254" t="s">
        <v>4192</v>
      </c>
      <c r="AX1336" s="254" t="s">
        <v>4193</v>
      </c>
      <c r="AY1336" s="244" t="str">
        <f t="shared" si="266"/>
        <v/>
      </c>
    </row>
    <row r="1337" spans="1:51">
      <c r="A1337" s="198">
        <v>1332</v>
      </c>
      <c r="B1337" s="211"/>
      <c r="C1337" s="4" t="str">
        <f t="shared" si="263"/>
        <v>名称：&lt;br&gt;住所：&lt;br&gt;施設分類：&lt;br&gt;TEL：&lt;br&gt;：&lt;br&gt;：&lt;br&gt;：&lt;br&gt;</v>
      </c>
      <c r="D1337" s="211"/>
      <c r="E1337" s="245"/>
      <c r="F1337" s="202"/>
      <c r="G1337" s="202"/>
      <c r="H1337" s="202"/>
      <c r="I1337" s="245"/>
      <c r="J1337" s="245"/>
      <c r="K1337" s="240"/>
      <c r="L1337" s="240"/>
      <c r="M1337" s="240"/>
      <c r="N1337" s="240"/>
      <c r="O1337" s="4"/>
      <c r="P1337" s="246">
        <v>1</v>
      </c>
      <c r="Q1337" s="246"/>
      <c r="R1337" s="246" t="str">
        <f t="shared" si="260"/>
        <v>FFFFFFFF</v>
      </c>
      <c r="S1337" s="202">
        <v>100</v>
      </c>
      <c r="T1337" s="202">
        <v>100</v>
      </c>
      <c r="U1337" s="202">
        <v>100</v>
      </c>
      <c r="V1337" s="202">
        <v>100</v>
      </c>
      <c r="X1337" s="242"/>
      <c r="Z1337" s="239">
        <f t="shared" si="264"/>
        <v>1</v>
      </c>
      <c r="AA1337" s="253" t="s">
        <v>4179</v>
      </c>
      <c r="AB1337" s="265">
        <f t="shared" si="267"/>
        <v>0</v>
      </c>
      <c r="AC1337" s="254" t="s">
        <v>4194</v>
      </c>
      <c r="AD1337" s="254" t="s">
        <v>4181</v>
      </c>
      <c r="AE1337" s="254">
        <f t="shared" si="268"/>
        <v>0</v>
      </c>
      <c r="AF1337" s="254" t="s">
        <v>4182</v>
      </c>
      <c r="AG1337" s="254" t="s">
        <v>4183</v>
      </c>
      <c r="AH1337" s="74" t="str">
        <f t="shared" si="269"/>
        <v>名称：&lt;br&gt;住所：&lt;br&gt;施設分類：&lt;br&gt;TEL：&lt;br&gt;：&lt;br&gt;：&lt;br&gt;：&lt;br&gt;</v>
      </c>
      <c r="AI1337" s="255" t="s">
        <v>4184</v>
      </c>
      <c r="AJ1337" s="253" t="str">
        <f t="shared" si="261"/>
        <v>FFFFFFFF</v>
      </c>
      <c r="AK1337" s="253" t="s">
        <v>4185</v>
      </c>
      <c r="AL1337" s="265">
        <f t="shared" si="262"/>
        <v>1</v>
      </c>
      <c r="AM1337" s="253" t="s">
        <v>4186</v>
      </c>
      <c r="AN1337" s="253" t="s">
        <v>4187</v>
      </c>
      <c r="AO1337" s="254">
        <f t="shared" si="265"/>
        <v>0</v>
      </c>
      <c r="AP1337" s="253" t="s">
        <v>4188</v>
      </c>
      <c r="AQ1337" s="74">
        <f t="shared" si="270"/>
        <v>0</v>
      </c>
      <c r="AR1337" s="254" t="s">
        <v>4189</v>
      </c>
      <c r="AS1337" s="254" t="s">
        <v>4190</v>
      </c>
      <c r="AT1337" s="265">
        <f t="shared" si="271"/>
        <v>0</v>
      </c>
      <c r="AU1337" s="254" t="s">
        <v>4191</v>
      </c>
      <c r="AV1337" s="265">
        <f t="shared" si="272"/>
        <v>0</v>
      </c>
      <c r="AW1337" s="254" t="s">
        <v>4192</v>
      </c>
      <c r="AX1337" s="254" t="s">
        <v>4193</v>
      </c>
      <c r="AY1337" s="244" t="str">
        <f t="shared" si="266"/>
        <v/>
      </c>
    </row>
    <row r="1338" spans="1:51">
      <c r="A1338" s="198">
        <v>1333</v>
      </c>
      <c r="B1338" s="211"/>
      <c r="C1338" s="4" t="str">
        <f t="shared" si="263"/>
        <v>名称：&lt;br&gt;住所：&lt;br&gt;施設分類：&lt;br&gt;TEL：&lt;br&gt;：&lt;br&gt;：&lt;br&gt;：&lt;br&gt;</v>
      </c>
      <c r="D1338" s="211"/>
      <c r="E1338" s="202"/>
      <c r="F1338" s="202"/>
      <c r="G1338" s="202"/>
      <c r="H1338" s="202"/>
      <c r="I1338" s="202"/>
      <c r="J1338" s="202"/>
      <c r="K1338" s="240"/>
      <c r="L1338" s="240"/>
      <c r="M1338" s="240"/>
      <c r="N1338" s="240"/>
      <c r="O1338" s="4"/>
      <c r="P1338" s="246">
        <v>1</v>
      </c>
      <c r="Q1338" s="246"/>
      <c r="R1338" s="246" t="str">
        <f t="shared" si="260"/>
        <v>FFFFFFFF</v>
      </c>
      <c r="S1338" s="202">
        <v>100</v>
      </c>
      <c r="T1338" s="202">
        <v>100</v>
      </c>
      <c r="U1338" s="202">
        <v>100</v>
      </c>
      <c r="V1338" s="202">
        <v>100</v>
      </c>
      <c r="X1338" s="242"/>
      <c r="Z1338" s="239">
        <f t="shared" si="264"/>
        <v>1</v>
      </c>
      <c r="AA1338" s="253" t="s">
        <v>4179</v>
      </c>
      <c r="AB1338" s="265">
        <f t="shared" si="267"/>
        <v>0</v>
      </c>
      <c r="AC1338" s="254" t="s">
        <v>4194</v>
      </c>
      <c r="AD1338" s="254" t="s">
        <v>4181</v>
      </c>
      <c r="AE1338" s="254">
        <f t="shared" si="268"/>
        <v>0</v>
      </c>
      <c r="AF1338" s="254" t="s">
        <v>4182</v>
      </c>
      <c r="AG1338" s="254" t="s">
        <v>4183</v>
      </c>
      <c r="AH1338" s="74" t="str">
        <f t="shared" si="269"/>
        <v>名称：&lt;br&gt;住所：&lt;br&gt;施設分類：&lt;br&gt;TEL：&lt;br&gt;：&lt;br&gt;：&lt;br&gt;：&lt;br&gt;</v>
      </c>
      <c r="AI1338" s="255" t="s">
        <v>4184</v>
      </c>
      <c r="AJ1338" s="253" t="str">
        <f t="shared" si="261"/>
        <v>FFFFFFFF</v>
      </c>
      <c r="AK1338" s="253" t="s">
        <v>4185</v>
      </c>
      <c r="AL1338" s="265">
        <f t="shared" si="262"/>
        <v>1</v>
      </c>
      <c r="AM1338" s="253" t="s">
        <v>4186</v>
      </c>
      <c r="AN1338" s="253" t="s">
        <v>4187</v>
      </c>
      <c r="AO1338" s="254">
        <f t="shared" si="265"/>
        <v>0</v>
      </c>
      <c r="AP1338" s="253" t="s">
        <v>4188</v>
      </c>
      <c r="AQ1338" s="74">
        <f t="shared" si="270"/>
        <v>0</v>
      </c>
      <c r="AR1338" s="254" t="s">
        <v>4189</v>
      </c>
      <c r="AS1338" s="254" t="s">
        <v>4190</v>
      </c>
      <c r="AT1338" s="265">
        <f t="shared" si="271"/>
        <v>0</v>
      </c>
      <c r="AU1338" s="254" t="s">
        <v>4191</v>
      </c>
      <c r="AV1338" s="265">
        <f t="shared" si="272"/>
        <v>0</v>
      </c>
      <c r="AW1338" s="254" t="s">
        <v>4192</v>
      </c>
      <c r="AX1338" s="254" t="s">
        <v>4193</v>
      </c>
      <c r="AY1338" s="244" t="str">
        <f t="shared" si="266"/>
        <v/>
      </c>
    </row>
    <row r="1339" spans="1:51">
      <c r="A1339" s="198">
        <v>1334</v>
      </c>
      <c r="B1339" s="211"/>
      <c r="C1339" s="4" t="str">
        <f t="shared" si="263"/>
        <v>名称：&lt;br&gt;住所：&lt;br&gt;施設分類：&lt;br&gt;TEL：&lt;br&gt;：&lt;br&gt;：&lt;br&gt;：&lt;br&gt;</v>
      </c>
      <c r="D1339" s="211"/>
      <c r="E1339" s="202"/>
      <c r="F1339" s="202"/>
      <c r="G1339" s="202"/>
      <c r="H1339" s="202"/>
      <c r="I1339" s="202"/>
      <c r="J1339" s="202"/>
      <c r="K1339" s="240"/>
      <c r="L1339" s="240"/>
      <c r="M1339" s="240"/>
      <c r="N1339" s="240"/>
      <c r="O1339" s="4"/>
      <c r="P1339" s="246">
        <v>1</v>
      </c>
      <c r="Q1339" s="246"/>
      <c r="R1339" s="246" t="str">
        <f t="shared" si="260"/>
        <v>FFFFFFFF</v>
      </c>
      <c r="S1339" s="202">
        <v>100</v>
      </c>
      <c r="T1339" s="202">
        <v>100</v>
      </c>
      <c r="U1339" s="202">
        <v>100</v>
      </c>
      <c r="V1339" s="202">
        <v>100</v>
      </c>
      <c r="X1339" s="242"/>
      <c r="Z1339" s="239">
        <f t="shared" si="264"/>
        <v>1</v>
      </c>
      <c r="AA1339" s="253" t="s">
        <v>4179</v>
      </c>
      <c r="AB1339" s="265">
        <f t="shared" si="267"/>
        <v>0</v>
      </c>
      <c r="AC1339" s="254" t="s">
        <v>4194</v>
      </c>
      <c r="AD1339" s="254" t="s">
        <v>4181</v>
      </c>
      <c r="AE1339" s="254">
        <f t="shared" si="268"/>
        <v>0</v>
      </c>
      <c r="AF1339" s="254" t="s">
        <v>4182</v>
      </c>
      <c r="AG1339" s="254" t="s">
        <v>4183</v>
      </c>
      <c r="AH1339" s="74" t="str">
        <f t="shared" si="269"/>
        <v>名称：&lt;br&gt;住所：&lt;br&gt;施設分類：&lt;br&gt;TEL：&lt;br&gt;：&lt;br&gt;：&lt;br&gt;：&lt;br&gt;</v>
      </c>
      <c r="AI1339" s="255" t="s">
        <v>4184</v>
      </c>
      <c r="AJ1339" s="253" t="str">
        <f t="shared" si="261"/>
        <v>FFFFFFFF</v>
      </c>
      <c r="AK1339" s="253" t="s">
        <v>4185</v>
      </c>
      <c r="AL1339" s="265">
        <f t="shared" si="262"/>
        <v>1</v>
      </c>
      <c r="AM1339" s="253" t="s">
        <v>4186</v>
      </c>
      <c r="AN1339" s="253" t="s">
        <v>4187</v>
      </c>
      <c r="AO1339" s="254">
        <f t="shared" si="265"/>
        <v>0</v>
      </c>
      <c r="AP1339" s="253" t="s">
        <v>4188</v>
      </c>
      <c r="AQ1339" s="74">
        <f t="shared" si="270"/>
        <v>0</v>
      </c>
      <c r="AR1339" s="254" t="s">
        <v>4189</v>
      </c>
      <c r="AS1339" s="254" t="s">
        <v>4190</v>
      </c>
      <c r="AT1339" s="265">
        <f t="shared" si="271"/>
        <v>0</v>
      </c>
      <c r="AU1339" s="254" t="s">
        <v>4191</v>
      </c>
      <c r="AV1339" s="265">
        <f t="shared" si="272"/>
        <v>0</v>
      </c>
      <c r="AW1339" s="254" t="s">
        <v>4192</v>
      </c>
      <c r="AX1339" s="254" t="s">
        <v>4193</v>
      </c>
      <c r="AY1339" s="244" t="str">
        <f t="shared" si="266"/>
        <v/>
      </c>
    </row>
    <row r="1340" spans="1:51">
      <c r="A1340" s="198">
        <v>1335</v>
      </c>
      <c r="B1340" s="211"/>
      <c r="C1340" s="4" t="str">
        <f t="shared" si="263"/>
        <v>名称：&lt;br&gt;住所：&lt;br&gt;施設分類：&lt;br&gt;TEL：&lt;br&gt;：&lt;br&gt;：&lt;br&gt;：&lt;br&gt;</v>
      </c>
      <c r="D1340" s="211"/>
      <c r="E1340" s="202"/>
      <c r="F1340" s="202"/>
      <c r="G1340" s="202"/>
      <c r="H1340" s="202"/>
      <c r="I1340" s="202"/>
      <c r="J1340" s="202"/>
      <c r="K1340" s="240"/>
      <c r="L1340" s="240"/>
      <c r="M1340" s="240"/>
      <c r="N1340" s="240"/>
      <c r="O1340" s="4"/>
      <c r="P1340" s="246">
        <v>1</v>
      </c>
      <c r="Q1340" s="246"/>
      <c r="R1340" s="246" t="str">
        <f t="shared" si="260"/>
        <v>FFFFFFFF</v>
      </c>
      <c r="S1340" s="202">
        <v>100</v>
      </c>
      <c r="T1340" s="202">
        <v>100</v>
      </c>
      <c r="U1340" s="202">
        <v>100</v>
      </c>
      <c r="V1340" s="202">
        <v>100</v>
      </c>
      <c r="X1340" s="242"/>
      <c r="Z1340" s="239">
        <f t="shared" si="264"/>
        <v>1</v>
      </c>
      <c r="AA1340" s="253" t="s">
        <v>4179</v>
      </c>
      <c r="AB1340" s="265">
        <f t="shared" si="267"/>
        <v>0</v>
      </c>
      <c r="AC1340" s="254" t="s">
        <v>4194</v>
      </c>
      <c r="AD1340" s="254" t="s">
        <v>4181</v>
      </c>
      <c r="AE1340" s="254">
        <f t="shared" si="268"/>
        <v>0</v>
      </c>
      <c r="AF1340" s="254" t="s">
        <v>4182</v>
      </c>
      <c r="AG1340" s="254" t="s">
        <v>4183</v>
      </c>
      <c r="AH1340" s="74" t="str">
        <f t="shared" si="269"/>
        <v>名称：&lt;br&gt;住所：&lt;br&gt;施設分類：&lt;br&gt;TEL：&lt;br&gt;：&lt;br&gt;：&lt;br&gt;：&lt;br&gt;</v>
      </c>
      <c r="AI1340" s="255" t="s">
        <v>4184</v>
      </c>
      <c r="AJ1340" s="253" t="str">
        <f t="shared" si="261"/>
        <v>FFFFFFFF</v>
      </c>
      <c r="AK1340" s="253" t="s">
        <v>4185</v>
      </c>
      <c r="AL1340" s="265">
        <f t="shared" si="262"/>
        <v>1</v>
      </c>
      <c r="AM1340" s="253" t="s">
        <v>4186</v>
      </c>
      <c r="AN1340" s="253" t="s">
        <v>4187</v>
      </c>
      <c r="AO1340" s="254">
        <f t="shared" si="265"/>
        <v>0</v>
      </c>
      <c r="AP1340" s="253" t="s">
        <v>4188</v>
      </c>
      <c r="AQ1340" s="74">
        <f t="shared" si="270"/>
        <v>0</v>
      </c>
      <c r="AR1340" s="254" t="s">
        <v>4189</v>
      </c>
      <c r="AS1340" s="254" t="s">
        <v>4190</v>
      </c>
      <c r="AT1340" s="265">
        <f t="shared" si="271"/>
        <v>0</v>
      </c>
      <c r="AU1340" s="254" t="s">
        <v>4191</v>
      </c>
      <c r="AV1340" s="265">
        <f t="shared" si="272"/>
        <v>0</v>
      </c>
      <c r="AW1340" s="254" t="s">
        <v>4192</v>
      </c>
      <c r="AX1340" s="254" t="s">
        <v>4193</v>
      </c>
      <c r="AY1340" s="244" t="str">
        <f t="shared" si="266"/>
        <v/>
      </c>
    </row>
    <row r="1341" spans="1:51">
      <c r="A1341" s="198">
        <v>1336</v>
      </c>
      <c r="B1341" s="211"/>
      <c r="C1341" s="4" t="str">
        <f t="shared" si="263"/>
        <v>名称：&lt;br&gt;住所：&lt;br&gt;施設分類：&lt;br&gt;TEL：&lt;br&gt;：&lt;br&gt;：&lt;br&gt;：&lt;br&gt;</v>
      </c>
      <c r="D1341" s="211"/>
      <c r="E1341" s="202"/>
      <c r="F1341" s="202"/>
      <c r="G1341" s="202"/>
      <c r="H1341" s="202"/>
      <c r="I1341" s="202"/>
      <c r="J1341" s="202"/>
      <c r="K1341" s="240"/>
      <c r="L1341" s="240"/>
      <c r="M1341" s="240"/>
      <c r="N1341" s="240"/>
      <c r="O1341" s="4"/>
      <c r="P1341" s="246">
        <v>1</v>
      </c>
      <c r="Q1341" s="246"/>
      <c r="R1341" s="246" t="str">
        <f t="shared" si="260"/>
        <v>FFFFFFFF</v>
      </c>
      <c r="S1341" s="202">
        <v>100</v>
      </c>
      <c r="T1341" s="202">
        <v>100</v>
      </c>
      <c r="U1341" s="202">
        <v>100</v>
      </c>
      <c r="V1341" s="202">
        <v>100</v>
      </c>
      <c r="X1341" s="242"/>
      <c r="Z1341" s="239">
        <f t="shared" si="264"/>
        <v>1</v>
      </c>
      <c r="AA1341" s="253" t="s">
        <v>4179</v>
      </c>
      <c r="AB1341" s="265">
        <f t="shared" si="267"/>
        <v>0</v>
      </c>
      <c r="AC1341" s="254" t="s">
        <v>4194</v>
      </c>
      <c r="AD1341" s="254" t="s">
        <v>4181</v>
      </c>
      <c r="AE1341" s="254">
        <f t="shared" si="268"/>
        <v>0</v>
      </c>
      <c r="AF1341" s="254" t="s">
        <v>4182</v>
      </c>
      <c r="AG1341" s="254" t="s">
        <v>4183</v>
      </c>
      <c r="AH1341" s="74" t="str">
        <f t="shared" si="269"/>
        <v>名称：&lt;br&gt;住所：&lt;br&gt;施設分類：&lt;br&gt;TEL：&lt;br&gt;：&lt;br&gt;：&lt;br&gt;：&lt;br&gt;</v>
      </c>
      <c r="AI1341" s="255" t="s">
        <v>4184</v>
      </c>
      <c r="AJ1341" s="253" t="str">
        <f t="shared" si="261"/>
        <v>FFFFFFFF</v>
      </c>
      <c r="AK1341" s="253" t="s">
        <v>4185</v>
      </c>
      <c r="AL1341" s="265">
        <f t="shared" si="262"/>
        <v>1</v>
      </c>
      <c r="AM1341" s="253" t="s">
        <v>4186</v>
      </c>
      <c r="AN1341" s="253" t="s">
        <v>4187</v>
      </c>
      <c r="AO1341" s="254">
        <f t="shared" si="265"/>
        <v>0</v>
      </c>
      <c r="AP1341" s="253" t="s">
        <v>4188</v>
      </c>
      <c r="AQ1341" s="74">
        <f t="shared" si="270"/>
        <v>0</v>
      </c>
      <c r="AR1341" s="254" t="s">
        <v>4189</v>
      </c>
      <c r="AS1341" s="254" t="s">
        <v>4190</v>
      </c>
      <c r="AT1341" s="265">
        <f t="shared" si="271"/>
        <v>0</v>
      </c>
      <c r="AU1341" s="254" t="s">
        <v>4191</v>
      </c>
      <c r="AV1341" s="265">
        <f t="shared" si="272"/>
        <v>0</v>
      </c>
      <c r="AW1341" s="254" t="s">
        <v>4192</v>
      </c>
      <c r="AX1341" s="254" t="s">
        <v>4193</v>
      </c>
      <c r="AY1341" s="244" t="str">
        <f t="shared" si="266"/>
        <v/>
      </c>
    </row>
    <row r="1342" spans="1:51">
      <c r="A1342" s="198">
        <v>1337</v>
      </c>
      <c r="B1342" s="211"/>
      <c r="C1342" s="4" t="str">
        <f t="shared" si="263"/>
        <v>名称：&lt;br&gt;住所：&lt;br&gt;施設分類：&lt;br&gt;TEL：&lt;br&gt;：&lt;br&gt;：&lt;br&gt;：&lt;br&gt;</v>
      </c>
      <c r="D1342" s="211"/>
      <c r="E1342" s="245"/>
      <c r="F1342" s="202"/>
      <c r="G1342" s="202"/>
      <c r="H1342" s="202"/>
      <c r="I1342" s="245"/>
      <c r="J1342" s="245"/>
      <c r="K1342" s="240"/>
      <c r="L1342" s="240"/>
      <c r="M1342" s="240"/>
      <c r="N1342" s="240"/>
      <c r="O1342" s="4"/>
      <c r="P1342" s="246">
        <v>1</v>
      </c>
      <c r="Q1342" s="246"/>
      <c r="R1342" s="246" t="str">
        <f t="shared" si="260"/>
        <v>FFFFFFFF</v>
      </c>
      <c r="S1342" s="202">
        <v>100</v>
      </c>
      <c r="T1342" s="202">
        <v>100</v>
      </c>
      <c r="U1342" s="202">
        <v>100</v>
      </c>
      <c r="V1342" s="202">
        <v>100</v>
      </c>
      <c r="X1342" s="242"/>
      <c r="Z1342" s="239">
        <f t="shared" si="264"/>
        <v>1</v>
      </c>
      <c r="AA1342" s="253" t="s">
        <v>4179</v>
      </c>
      <c r="AB1342" s="265">
        <f t="shared" si="267"/>
        <v>0</v>
      </c>
      <c r="AC1342" s="254" t="s">
        <v>4194</v>
      </c>
      <c r="AD1342" s="254" t="s">
        <v>4181</v>
      </c>
      <c r="AE1342" s="254">
        <f t="shared" si="268"/>
        <v>0</v>
      </c>
      <c r="AF1342" s="254" t="s">
        <v>4182</v>
      </c>
      <c r="AG1342" s="254" t="s">
        <v>4183</v>
      </c>
      <c r="AH1342" s="74" t="str">
        <f t="shared" si="269"/>
        <v>名称：&lt;br&gt;住所：&lt;br&gt;施設分類：&lt;br&gt;TEL：&lt;br&gt;：&lt;br&gt;：&lt;br&gt;：&lt;br&gt;</v>
      </c>
      <c r="AI1342" s="255" t="s">
        <v>4184</v>
      </c>
      <c r="AJ1342" s="253" t="str">
        <f t="shared" si="261"/>
        <v>FFFFFFFF</v>
      </c>
      <c r="AK1342" s="253" t="s">
        <v>4185</v>
      </c>
      <c r="AL1342" s="265">
        <f t="shared" si="262"/>
        <v>1</v>
      </c>
      <c r="AM1342" s="253" t="s">
        <v>4186</v>
      </c>
      <c r="AN1342" s="253" t="s">
        <v>4187</v>
      </c>
      <c r="AO1342" s="254">
        <f t="shared" si="265"/>
        <v>0</v>
      </c>
      <c r="AP1342" s="253" t="s">
        <v>4188</v>
      </c>
      <c r="AQ1342" s="74">
        <f t="shared" si="270"/>
        <v>0</v>
      </c>
      <c r="AR1342" s="254" t="s">
        <v>4189</v>
      </c>
      <c r="AS1342" s="254" t="s">
        <v>4190</v>
      </c>
      <c r="AT1342" s="265">
        <f t="shared" si="271"/>
        <v>0</v>
      </c>
      <c r="AU1342" s="254" t="s">
        <v>4191</v>
      </c>
      <c r="AV1342" s="265">
        <f t="shared" si="272"/>
        <v>0</v>
      </c>
      <c r="AW1342" s="254" t="s">
        <v>4192</v>
      </c>
      <c r="AX1342" s="254" t="s">
        <v>4193</v>
      </c>
      <c r="AY1342" s="244" t="str">
        <f t="shared" si="266"/>
        <v/>
      </c>
    </row>
    <row r="1343" spans="1:51">
      <c r="A1343" s="198">
        <v>1338</v>
      </c>
      <c r="B1343" s="211"/>
      <c r="C1343" s="4" t="str">
        <f t="shared" si="263"/>
        <v>名称：&lt;br&gt;住所：&lt;br&gt;施設分類：&lt;br&gt;TEL：&lt;br&gt;：&lt;br&gt;：&lt;br&gt;：&lt;br&gt;</v>
      </c>
      <c r="D1343" s="211"/>
      <c r="E1343" s="245"/>
      <c r="F1343" s="202"/>
      <c r="G1343" s="202"/>
      <c r="H1343" s="202"/>
      <c r="I1343" s="245"/>
      <c r="J1343" s="245"/>
      <c r="K1343" s="240"/>
      <c r="L1343" s="240"/>
      <c r="M1343" s="240"/>
      <c r="N1343" s="240"/>
      <c r="O1343" s="4"/>
      <c r="P1343" s="246">
        <v>1</v>
      </c>
      <c r="Q1343" s="246"/>
      <c r="R1343" s="246" t="str">
        <f t="shared" si="260"/>
        <v>FFFFFFFF</v>
      </c>
      <c r="S1343" s="202">
        <v>100</v>
      </c>
      <c r="T1343" s="202">
        <v>100</v>
      </c>
      <c r="U1343" s="202">
        <v>100</v>
      </c>
      <c r="V1343" s="202">
        <v>100</v>
      </c>
      <c r="X1343" s="242"/>
      <c r="Z1343" s="239">
        <f t="shared" si="264"/>
        <v>1</v>
      </c>
      <c r="AA1343" s="253" t="s">
        <v>4179</v>
      </c>
      <c r="AB1343" s="265">
        <f t="shared" si="267"/>
        <v>0</v>
      </c>
      <c r="AC1343" s="254" t="s">
        <v>4194</v>
      </c>
      <c r="AD1343" s="254" t="s">
        <v>4181</v>
      </c>
      <c r="AE1343" s="254">
        <f t="shared" si="268"/>
        <v>0</v>
      </c>
      <c r="AF1343" s="254" t="s">
        <v>4182</v>
      </c>
      <c r="AG1343" s="254" t="s">
        <v>4183</v>
      </c>
      <c r="AH1343" s="74" t="str">
        <f t="shared" si="269"/>
        <v>名称：&lt;br&gt;住所：&lt;br&gt;施設分類：&lt;br&gt;TEL：&lt;br&gt;：&lt;br&gt;：&lt;br&gt;：&lt;br&gt;</v>
      </c>
      <c r="AI1343" s="255" t="s">
        <v>4184</v>
      </c>
      <c r="AJ1343" s="253" t="str">
        <f t="shared" si="261"/>
        <v>FFFFFFFF</v>
      </c>
      <c r="AK1343" s="253" t="s">
        <v>4185</v>
      </c>
      <c r="AL1343" s="265">
        <f t="shared" si="262"/>
        <v>1</v>
      </c>
      <c r="AM1343" s="253" t="s">
        <v>4186</v>
      </c>
      <c r="AN1343" s="253" t="s">
        <v>4187</v>
      </c>
      <c r="AO1343" s="254">
        <f t="shared" si="265"/>
        <v>0</v>
      </c>
      <c r="AP1343" s="253" t="s">
        <v>4188</v>
      </c>
      <c r="AQ1343" s="74">
        <f t="shared" si="270"/>
        <v>0</v>
      </c>
      <c r="AR1343" s="254" t="s">
        <v>4189</v>
      </c>
      <c r="AS1343" s="254" t="s">
        <v>4190</v>
      </c>
      <c r="AT1343" s="265">
        <f t="shared" si="271"/>
        <v>0</v>
      </c>
      <c r="AU1343" s="254" t="s">
        <v>4191</v>
      </c>
      <c r="AV1343" s="265">
        <f t="shared" si="272"/>
        <v>0</v>
      </c>
      <c r="AW1343" s="254" t="s">
        <v>4192</v>
      </c>
      <c r="AX1343" s="254" t="s">
        <v>4193</v>
      </c>
      <c r="AY1343" s="244" t="str">
        <f t="shared" si="266"/>
        <v/>
      </c>
    </row>
    <row r="1344" spans="1:51">
      <c r="A1344" s="198">
        <v>1339</v>
      </c>
      <c r="B1344" s="211"/>
      <c r="C1344" s="4" t="str">
        <f t="shared" si="263"/>
        <v>名称：&lt;br&gt;住所：&lt;br&gt;施設分類：&lt;br&gt;TEL：&lt;br&gt;：&lt;br&gt;：&lt;br&gt;：&lt;br&gt;</v>
      </c>
      <c r="D1344" s="211"/>
      <c r="E1344" s="202"/>
      <c r="F1344" s="202"/>
      <c r="G1344" s="202"/>
      <c r="H1344" s="202"/>
      <c r="I1344" s="202"/>
      <c r="J1344" s="202"/>
      <c r="K1344" s="240"/>
      <c r="L1344" s="240"/>
      <c r="M1344" s="240"/>
      <c r="N1344" s="240"/>
      <c r="O1344" s="4"/>
      <c r="P1344" s="246">
        <v>1</v>
      </c>
      <c r="Q1344" s="246"/>
      <c r="R1344" s="246" t="str">
        <f t="shared" si="260"/>
        <v>FFFFFFFF</v>
      </c>
      <c r="S1344" s="202">
        <v>100</v>
      </c>
      <c r="T1344" s="202">
        <v>100</v>
      </c>
      <c r="U1344" s="202">
        <v>100</v>
      </c>
      <c r="V1344" s="202">
        <v>100</v>
      </c>
      <c r="X1344" s="242"/>
      <c r="Z1344" s="239">
        <f t="shared" si="264"/>
        <v>1</v>
      </c>
      <c r="AA1344" s="253" t="s">
        <v>4179</v>
      </c>
      <c r="AB1344" s="265">
        <f t="shared" si="267"/>
        <v>0</v>
      </c>
      <c r="AC1344" s="254" t="s">
        <v>4194</v>
      </c>
      <c r="AD1344" s="254" t="s">
        <v>4181</v>
      </c>
      <c r="AE1344" s="254">
        <f t="shared" si="268"/>
        <v>0</v>
      </c>
      <c r="AF1344" s="254" t="s">
        <v>4182</v>
      </c>
      <c r="AG1344" s="254" t="s">
        <v>4183</v>
      </c>
      <c r="AH1344" s="74" t="str">
        <f t="shared" si="269"/>
        <v>名称：&lt;br&gt;住所：&lt;br&gt;施設分類：&lt;br&gt;TEL：&lt;br&gt;：&lt;br&gt;：&lt;br&gt;：&lt;br&gt;</v>
      </c>
      <c r="AI1344" s="255" t="s">
        <v>4184</v>
      </c>
      <c r="AJ1344" s="253" t="str">
        <f t="shared" si="261"/>
        <v>FFFFFFFF</v>
      </c>
      <c r="AK1344" s="253" t="s">
        <v>4185</v>
      </c>
      <c r="AL1344" s="265">
        <f t="shared" si="262"/>
        <v>1</v>
      </c>
      <c r="AM1344" s="253" t="s">
        <v>4186</v>
      </c>
      <c r="AN1344" s="253" t="s">
        <v>4187</v>
      </c>
      <c r="AO1344" s="254">
        <f t="shared" si="265"/>
        <v>0</v>
      </c>
      <c r="AP1344" s="253" t="s">
        <v>4188</v>
      </c>
      <c r="AQ1344" s="74">
        <f t="shared" si="270"/>
        <v>0</v>
      </c>
      <c r="AR1344" s="254" t="s">
        <v>4189</v>
      </c>
      <c r="AS1344" s="254" t="s">
        <v>4190</v>
      </c>
      <c r="AT1344" s="265">
        <f t="shared" si="271"/>
        <v>0</v>
      </c>
      <c r="AU1344" s="254" t="s">
        <v>4191</v>
      </c>
      <c r="AV1344" s="265">
        <f t="shared" si="272"/>
        <v>0</v>
      </c>
      <c r="AW1344" s="254" t="s">
        <v>4192</v>
      </c>
      <c r="AX1344" s="254" t="s">
        <v>4193</v>
      </c>
      <c r="AY1344" s="244" t="str">
        <f t="shared" si="266"/>
        <v/>
      </c>
    </row>
    <row r="1345" spans="1:51">
      <c r="A1345" s="198">
        <v>1340</v>
      </c>
      <c r="B1345" s="211"/>
      <c r="C1345" s="4" t="str">
        <f t="shared" si="263"/>
        <v>名称：&lt;br&gt;住所：&lt;br&gt;施設分類：&lt;br&gt;TEL：&lt;br&gt;：&lt;br&gt;：&lt;br&gt;：&lt;br&gt;</v>
      </c>
      <c r="D1345" s="211"/>
      <c r="E1345" s="202"/>
      <c r="F1345" s="202"/>
      <c r="G1345" s="202"/>
      <c r="H1345" s="202"/>
      <c r="I1345" s="202"/>
      <c r="J1345" s="202"/>
      <c r="K1345" s="240"/>
      <c r="L1345" s="240"/>
      <c r="M1345" s="240"/>
      <c r="N1345" s="240"/>
      <c r="O1345" s="4"/>
      <c r="P1345" s="246">
        <v>1</v>
      </c>
      <c r="Q1345" s="246"/>
      <c r="R1345" s="246" t="str">
        <f t="shared" si="260"/>
        <v>FFFFFFFF</v>
      </c>
      <c r="S1345" s="202">
        <v>100</v>
      </c>
      <c r="T1345" s="202">
        <v>100</v>
      </c>
      <c r="U1345" s="202">
        <v>100</v>
      </c>
      <c r="V1345" s="202">
        <v>100</v>
      </c>
      <c r="X1345" s="242"/>
      <c r="Z1345" s="239">
        <f t="shared" si="264"/>
        <v>1</v>
      </c>
      <c r="AA1345" s="253" t="s">
        <v>4179</v>
      </c>
      <c r="AB1345" s="265">
        <f t="shared" si="267"/>
        <v>0</v>
      </c>
      <c r="AC1345" s="254" t="s">
        <v>4194</v>
      </c>
      <c r="AD1345" s="254" t="s">
        <v>4181</v>
      </c>
      <c r="AE1345" s="254">
        <f t="shared" si="268"/>
        <v>0</v>
      </c>
      <c r="AF1345" s="254" t="s">
        <v>4182</v>
      </c>
      <c r="AG1345" s="254" t="s">
        <v>4183</v>
      </c>
      <c r="AH1345" s="74" t="str">
        <f t="shared" si="269"/>
        <v>名称：&lt;br&gt;住所：&lt;br&gt;施設分類：&lt;br&gt;TEL：&lt;br&gt;：&lt;br&gt;：&lt;br&gt;：&lt;br&gt;</v>
      </c>
      <c r="AI1345" s="255" t="s">
        <v>4184</v>
      </c>
      <c r="AJ1345" s="253" t="str">
        <f t="shared" si="261"/>
        <v>FFFFFFFF</v>
      </c>
      <c r="AK1345" s="253" t="s">
        <v>4185</v>
      </c>
      <c r="AL1345" s="265">
        <f t="shared" si="262"/>
        <v>1</v>
      </c>
      <c r="AM1345" s="253" t="s">
        <v>4186</v>
      </c>
      <c r="AN1345" s="253" t="s">
        <v>4187</v>
      </c>
      <c r="AO1345" s="254">
        <f t="shared" si="265"/>
        <v>0</v>
      </c>
      <c r="AP1345" s="253" t="s">
        <v>4188</v>
      </c>
      <c r="AQ1345" s="74">
        <f t="shared" si="270"/>
        <v>0</v>
      </c>
      <c r="AR1345" s="254" t="s">
        <v>4189</v>
      </c>
      <c r="AS1345" s="254" t="s">
        <v>4190</v>
      </c>
      <c r="AT1345" s="265">
        <f t="shared" si="271"/>
        <v>0</v>
      </c>
      <c r="AU1345" s="254" t="s">
        <v>4191</v>
      </c>
      <c r="AV1345" s="265">
        <f t="shared" si="272"/>
        <v>0</v>
      </c>
      <c r="AW1345" s="254" t="s">
        <v>4192</v>
      </c>
      <c r="AX1345" s="254" t="s">
        <v>4193</v>
      </c>
      <c r="AY1345" s="244" t="str">
        <f t="shared" si="266"/>
        <v/>
      </c>
    </row>
    <row r="1346" spans="1:51">
      <c r="A1346" s="198">
        <v>1341</v>
      </c>
      <c r="B1346" s="211"/>
      <c r="C1346" s="4" t="str">
        <f t="shared" si="263"/>
        <v>名称：&lt;br&gt;住所：&lt;br&gt;施設分類：&lt;br&gt;TEL：&lt;br&gt;：&lt;br&gt;：&lt;br&gt;：&lt;br&gt;</v>
      </c>
      <c r="D1346" s="211"/>
      <c r="E1346" s="202"/>
      <c r="F1346" s="202"/>
      <c r="G1346" s="202"/>
      <c r="H1346" s="202"/>
      <c r="I1346" s="202"/>
      <c r="J1346" s="202"/>
      <c r="K1346" s="240"/>
      <c r="L1346" s="240"/>
      <c r="M1346" s="240"/>
      <c r="N1346" s="240"/>
      <c r="O1346" s="4"/>
      <c r="P1346" s="246">
        <v>1</v>
      </c>
      <c r="Q1346" s="246"/>
      <c r="R1346" s="246" t="str">
        <f t="shared" si="260"/>
        <v>FFFFFFFF</v>
      </c>
      <c r="S1346" s="202">
        <v>100</v>
      </c>
      <c r="T1346" s="202">
        <v>100</v>
      </c>
      <c r="U1346" s="202">
        <v>100</v>
      </c>
      <c r="V1346" s="202">
        <v>100</v>
      </c>
      <c r="X1346" s="242"/>
      <c r="Z1346" s="239">
        <f t="shared" si="264"/>
        <v>1</v>
      </c>
      <c r="AA1346" s="253" t="s">
        <v>4179</v>
      </c>
      <c r="AB1346" s="265">
        <f t="shared" si="267"/>
        <v>0</v>
      </c>
      <c r="AC1346" s="254" t="s">
        <v>4194</v>
      </c>
      <c r="AD1346" s="254" t="s">
        <v>4181</v>
      </c>
      <c r="AE1346" s="254">
        <f t="shared" si="268"/>
        <v>0</v>
      </c>
      <c r="AF1346" s="254" t="s">
        <v>4182</v>
      </c>
      <c r="AG1346" s="254" t="s">
        <v>4183</v>
      </c>
      <c r="AH1346" s="74" t="str">
        <f t="shared" si="269"/>
        <v>名称：&lt;br&gt;住所：&lt;br&gt;施設分類：&lt;br&gt;TEL：&lt;br&gt;：&lt;br&gt;：&lt;br&gt;：&lt;br&gt;</v>
      </c>
      <c r="AI1346" s="255" t="s">
        <v>4184</v>
      </c>
      <c r="AJ1346" s="253" t="str">
        <f t="shared" si="261"/>
        <v>FFFFFFFF</v>
      </c>
      <c r="AK1346" s="253" t="s">
        <v>4185</v>
      </c>
      <c r="AL1346" s="265">
        <f t="shared" si="262"/>
        <v>1</v>
      </c>
      <c r="AM1346" s="253" t="s">
        <v>4186</v>
      </c>
      <c r="AN1346" s="253" t="s">
        <v>4187</v>
      </c>
      <c r="AO1346" s="254">
        <f t="shared" si="265"/>
        <v>0</v>
      </c>
      <c r="AP1346" s="253" t="s">
        <v>4188</v>
      </c>
      <c r="AQ1346" s="74">
        <f t="shared" si="270"/>
        <v>0</v>
      </c>
      <c r="AR1346" s="254" t="s">
        <v>4189</v>
      </c>
      <c r="AS1346" s="254" t="s">
        <v>4190</v>
      </c>
      <c r="AT1346" s="265">
        <f t="shared" si="271"/>
        <v>0</v>
      </c>
      <c r="AU1346" s="254" t="s">
        <v>4191</v>
      </c>
      <c r="AV1346" s="265">
        <f t="shared" si="272"/>
        <v>0</v>
      </c>
      <c r="AW1346" s="254" t="s">
        <v>4192</v>
      </c>
      <c r="AX1346" s="254" t="s">
        <v>4193</v>
      </c>
      <c r="AY1346" s="244" t="str">
        <f t="shared" si="266"/>
        <v/>
      </c>
    </row>
    <row r="1347" spans="1:51">
      <c r="A1347" s="198">
        <v>1342</v>
      </c>
      <c r="B1347" s="211"/>
      <c r="C1347" s="4" t="str">
        <f t="shared" si="263"/>
        <v>名称：&lt;br&gt;住所：&lt;br&gt;施設分類：&lt;br&gt;TEL：&lt;br&gt;：&lt;br&gt;：&lt;br&gt;：&lt;br&gt;</v>
      </c>
      <c r="D1347" s="211"/>
      <c r="E1347" s="202"/>
      <c r="F1347" s="202"/>
      <c r="G1347" s="202"/>
      <c r="H1347" s="202"/>
      <c r="I1347" s="202"/>
      <c r="J1347" s="202"/>
      <c r="K1347" s="240"/>
      <c r="L1347" s="240"/>
      <c r="M1347" s="240"/>
      <c r="N1347" s="240"/>
      <c r="O1347" s="4"/>
      <c r="P1347" s="246">
        <v>1</v>
      </c>
      <c r="Q1347" s="246"/>
      <c r="R1347" s="246" t="str">
        <f t="shared" si="260"/>
        <v>FFFFFFFF</v>
      </c>
      <c r="S1347" s="202">
        <v>100</v>
      </c>
      <c r="T1347" s="202">
        <v>100</v>
      </c>
      <c r="U1347" s="202">
        <v>100</v>
      </c>
      <c r="V1347" s="202">
        <v>100</v>
      </c>
      <c r="X1347" s="242"/>
      <c r="Z1347" s="239">
        <f t="shared" si="264"/>
        <v>1</v>
      </c>
      <c r="AA1347" s="253" t="s">
        <v>4179</v>
      </c>
      <c r="AB1347" s="265">
        <f t="shared" si="267"/>
        <v>0</v>
      </c>
      <c r="AC1347" s="254" t="s">
        <v>4194</v>
      </c>
      <c r="AD1347" s="254" t="s">
        <v>4181</v>
      </c>
      <c r="AE1347" s="254">
        <f t="shared" si="268"/>
        <v>0</v>
      </c>
      <c r="AF1347" s="254" t="s">
        <v>4182</v>
      </c>
      <c r="AG1347" s="254" t="s">
        <v>4183</v>
      </c>
      <c r="AH1347" s="74" t="str">
        <f t="shared" si="269"/>
        <v>名称：&lt;br&gt;住所：&lt;br&gt;施設分類：&lt;br&gt;TEL：&lt;br&gt;：&lt;br&gt;：&lt;br&gt;：&lt;br&gt;</v>
      </c>
      <c r="AI1347" s="255" t="s">
        <v>4184</v>
      </c>
      <c r="AJ1347" s="253" t="str">
        <f t="shared" si="261"/>
        <v>FFFFFFFF</v>
      </c>
      <c r="AK1347" s="253" t="s">
        <v>4185</v>
      </c>
      <c r="AL1347" s="265">
        <f t="shared" si="262"/>
        <v>1</v>
      </c>
      <c r="AM1347" s="253" t="s">
        <v>4186</v>
      </c>
      <c r="AN1347" s="253" t="s">
        <v>4187</v>
      </c>
      <c r="AO1347" s="254">
        <f t="shared" si="265"/>
        <v>0</v>
      </c>
      <c r="AP1347" s="253" t="s">
        <v>4188</v>
      </c>
      <c r="AQ1347" s="74">
        <f t="shared" si="270"/>
        <v>0</v>
      </c>
      <c r="AR1347" s="254" t="s">
        <v>4189</v>
      </c>
      <c r="AS1347" s="254" t="s">
        <v>4190</v>
      </c>
      <c r="AT1347" s="265">
        <f t="shared" si="271"/>
        <v>0</v>
      </c>
      <c r="AU1347" s="254" t="s">
        <v>4191</v>
      </c>
      <c r="AV1347" s="265">
        <f t="shared" si="272"/>
        <v>0</v>
      </c>
      <c r="AW1347" s="254" t="s">
        <v>4192</v>
      </c>
      <c r="AX1347" s="254" t="s">
        <v>4193</v>
      </c>
      <c r="AY1347" s="244" t="str">
        <f t="shared" si="266"/>
        <v/>
      </c>
    </row>
    <row r="1348" spans="1:51">
      <c r="A1348" s="198">
        <v>1343</v>
      </c>
      <c r="B1348" s="211"/>
      <c r="C1348" s="4" t="str">
        <f t="shared" si="263"/>
        <v>名称：&lt;br&gt;住所：&lt;br&gt;施設分類：&lt;br&gt;TEL：&lt;br&gt;：&lt;br&gt;：&lt;br&gt;：&lt;br&gt;</v>
      </c>
      <c r="D1348" s="211"/>
      <c r="E1348" s="245"/>
      <c r="F1348" s="202"/>
      <c r="G1348" s="202"/>
      <c r="H1348" s="202"/>
      <c r="I1348" s="245"/>
      <c r="J1348" s="245"/>
      <c r="K1348" s="240"/>
      <c r="L1348" s="240"/>
      <c r="M1348" s="240"/>
      <c r="N1348" s="240"/>
      <c r="O1348" s="4"/>
      <c r="P1348" s="246">
        <v>1</v>
      </c>
      <c r="Q1348" s="246"/>
      <c r="R1348" s="246" t="str">
        <f t="shared" si="260"/>
        <v>FFFFFFFF</v>
      </c>
      <c r="S1348" s="202">
        <v>100</v>
      </c>
      <c r="T1348" s="202">
        <v>100</v>
      </c>
      <c r="U1348" s="202">
        <v>100</v>
      </c>
      <c r="V1348" s="202">
        <v>100</v>
      </c>
      <c r="X1348" s="242"/>
      <c r="Z1348" s="239">
        <f t="shared" si="264"/>
        <v>1</v>
      </c>
      <c r="AA1348" s="253" t="s">
        <v>4179</v>
      </c>
      <c r="AB1348" s="265">
        <f t="shared" si="267"/>
        <v>0</v>
      </c>
      <c r="AC1348" s="254" t="s">
        <v>4194</v>
      </c>
      <c r="AD1348" s="254" t="s">
        <v>4181</v>
      </c>
      <c r="AE1348" s="254">
        <f t="shared" si="268"/>
        <v>0</v>
      </c>
      <c r="AF1348" s="254" t="s">
        <v>4182</v>
      </c>
      <c r="AG1348" s="254" t="s">
        <v>4183</v>
      </c>
      <c r="AH1348" s="74" t="str">
        <f t="shared" si="269"/>
        <v>名称：&lt;br&gt;住所：&lt;br&gt;施設分類：&lt;br&gt;TEL：&lt;br&gt;：&lt;br&gt;：&lt;br&gt;：&lt;br&gt;</v>
      </c>
      <c r="AI1348" s="255" t="s">
        <v>4184</v>
      </c>
      <c r="AJ1348" s="253" t="str">
        <f t="shared" si="261"/>
        <v>FFFFFFFF</v>
      </c>
      <c r="AK1348" s="253" t="s">
        <v>4185</v>
      </c>
      <c r="AL1348" s="265">
        <f t="shared" si="262"/>
        <v>1</v>
      </c>
      <c r="AM1348" s="253" t="s">
        <v>4186</v>
      </c>
      <c r="AN1348" s="253" t="s">
        <v>4187</v>
      </c>
      <c r="AO1348" s="254">
        <f t="shared" si="265"/>
        <v>0</v>
      </c>
      <c r="AP1348" s="253" t="s">
        <v>4188</v>
      </c>
      <c r="AQ1348" s="74">
        <f t="shared" si="270"/>
        <v>0</v>
      </c>
      <c r="AR1348" s="254" t="s">
        <v>4189</v>
      </c>
      <c r="AS1348" s="254" t="s">
        <v>4190</v>
      </c>
      <c r="AT1348" s="265">
        <f t="shared" si="271"/>
        <v>0</v>
      </c>
      <c r="AU1348" s="254" t="s">
        <v>4191</v>
      </c>
      <c r="AV1348" s="265">
        <f t="shared" si="272"/>
        <v>0</v>
      </c>
      <c r="AW1348" s="254" t="s">
        <v>4192</v>
      </c>
      <c r="AX1348" s="254" t="s">
        <v>4193</v>
      </c>
      <c r="AY1348" s="244" t="str">
        <f t="shared" si="266"/>
        <v/>
      </c>
    </row>
    <row r="1349" spans="1:51">
      <c r="A1349" s="198">
        <v>1344</v>
      </c>
      <c r="B1349" s="211"/>
      <c r="C1349" s="4" t="str">
        <f t="shared" si="263"/>
        <v>名称：&lt;br&gt;住所：&lt;br&gt;施設分類：&lt;br&gt;TEL：&lt;br&gt;：&lt;br&gt;：&lt;br&gt;：&lt;br&gt;</v>
      </c>
      <c r="D1349" s="211"/>
      <c r="E1349" s="245"/>
      <c r="F1349" s="202"/>
      <c r="G1349" s="202"/>
      <c r="H1349" s="202"/>
      <c r="I1349" s="245"/>
      <c r="J1349" s="245"/>
      <c r="K1349" s="240"/>
      <c r="L1349" s="240"/>
      <c r="M1349" s="240"/>
      <c r="N1349" s="240"/>
      <c r="O1349" s="4"/>
      <c r="P1349" s="246">
        <v>1</v>
      </c>
      <c r="Q1349" s="246"/>
      <c r="R1349" s="246" t="str">
        <f t="shared" si="260"/>
        <v>FFFFFFFF</v>
      </c>
      <c r="S1349" s="202">
        <v>100</v>
      </c>
      <c r="T1349" s="202">
        <v>100</v>
      </c>
      <c r="U1349" s="202">
        <v>100</v>
      </c>
      <c r="V1349" s="202">
        <v>100</v>
      </c>
      <c r="X1349" s="242"/>
      <c r="Z1349" s="239">
        <f t="shared" si="264"/>
        <v>1</v>
      </c>
      <c r="AA1349" s="253" t="s">
        <v>4179</v>
      </c>
      <c r="AB1349" s="265">
        <f t="shared" si="267"/>
        <v>0</v>
      </c>
      <c r="AC1349" s="254" t="s">
        <v>4194</v>
      </c>
      <c r="AD1349" s="254" t="s">
        <v>4181</v>
      </c>
      <c r="AE1349" s="254">
        <f t="shared" si="268"/>
        <v>0</v>
      </c>
      <c r="AF1349" s="254" t="s">
        <v>4182</v>
      </c>
      <c r="AG1349" s="254" t="s">
        <v>4183</v>
      </c>
      <c r="AH1349" s="74" t="str">
        <f t="shared" si="269"/>
        <v>名称：&lt;br&gt;住所：&lt;br&gt;施設分類：&lt;br&gt;TEL：&lt;br&gt;：&lt;br&gt;：&lt;br&gt;：&lt;br&gt;</v>
      </c>
      <c r="AI1349" s="255" t="s">
        <v>4184</v>
      </c>
      <c r="AJ1349" s="253" t="str">
        <f t="shared" si="261"/>
        <v>FFFFFFFF</v>
      </c>
      <c r="AK1349" s="253" t="s">
        <v>4185</v>
      </c>
      <c r="AL1349" s="265">
        <f t="shared" si="262"/>
        <v>1</v>
      </c>
      <c r="AM1349" s="253" t="s">
        <v>4186</v>
      </c>
      <c r="AN1349" s="253" t="s">
        <v>4187</v>
      </c>
      <c r="AO1349" s="254">
        <f t="shared" si="265"/>
        <v>0</v>
      </c>
      <c r="AP1349" s="253" t="s">
        <v>4188</v>
      </c>
      <c r="AQ1349" s="74">
        <f t="shared" si="270"/>
        <v>0</v>
      </c>
      <c r="AR1349" s="254" t="s">
        <v>4189</v>
      </c>
      <c r="AS1349" s="254" t="s">
        <v>4190</v>
      </c>
      <c r="AT1349" s="265">
        <f t="shared" si="271"/>
        <v>0</v>
      </c>
      <c r="AU1349" s="254" t="s">
        <v>4191</v>
      </c>
      <c r="AV1349" s="265">
        <f t="shared" si="272"/>
        <v>0</v>
      </c>
      <c r="AW1349" s="254" t="s">
        <v>4192</v>
      </c>
      <c r="AX1349" s="254" t="s">
        <v>4193</v>
      </c>
      <c r="AY1349" s="244" t="str">
        <f t="shared" si="266"/>
        <v/>
      </c>
    </row>
    <row r="1350" spans="1:51">
      <c r="A1350" s="198">
        <v>1345</v>
      </c>
      <c r="B1350" s="211"/>
      <c r="C1350" s="4" t="str">
        <f t="shared" si="263"/>
        <v>名称：&lt;br&gt;住所：&lt;br&gt;施設分類：&lt;br&gt;TEL：&lt;br&gt;：&lt;br&gt;：&lt;br&gt;：&lt;br&gt;</v>
      </c>
      <c r="D1350" s="211"/>
      <c r="E1350" s="202"/>
      <c r="F1350" s="202"/>
      <c r="G1350" s="202"/>
      <c r="H1350" s="202"/>
      <c r="I1350" s="202"/>
      <c r="J1350" s="202"/>
      <c r="K1350" s="240"/>
      <c r="L1350" s="240"/>
      <c r="M1350" s="240"/>
      <c r="N1350" s="240"/>
      <c r="O1350" s="4"/>
      <c r="P1350" s="246">
        <v>1</v>
      </c>
      <c r="Q1350" s="246"/>
      <c r="R1350" s="246" t="str">
        <f t="shared" ref="R1350:R1413" si="273">IF(OR(S1350="",T1350="",U1350="",V1350="")=TRUE,"ffffffff",DEC2HEX(S1350/100*255,2)&amp;DEC2HEX(T1350/100*255,2)&amp;DEC2HEX(U1350/100*255,2)&amp;DEC2HEX(V1350/100*255,2))</f>
        <v>FFFFFFFF</v>
      </c>
      <c r="S1350" s="202">
        <v>100</v>
      </c>
      <c r="T1350" s="202">
        <v>100</v>
      </c>
      <c r="U1350" s="202">
        <v>100</v>
      </c>
      <c r="V1350" s="202">
        <v>100</v>
      </c>
      <c r="X1350" s="242"/>
      <c r="Z1350" s="239">
        <f t="shared" si="264"/>
        <v>1</v>
      </c>
      <c r="AA1350" s="253" t="s">
        <v>4179</v>
      </c>
      <c r="AB1350" s="265">
        <f t="shared" si="267"/>
        <v>0</v>
      </c>
      <c r="AC1350" s="254" t="s">
        <v>4194</v>
      </c>
      <c r="AD1350" s="254" t="s">
        <v>4181</v>
      </c>
      <c r="AE1350" s="254">
        <f t="shared" si="268"/>
        <v>0</v>
      </c>
      <c r="AF1350" s="254" t="s">
        <v>4182</v>
      </c>
      <c r="AG1350" s="254" t="s">
        <v>4183</v>
      </c>
      <c r="AH1350" s="74" t="str">
        <f t="shared" si="269"/>
        <v>名称：&lt;br&gt;住所：&lt;br&gt;施設分類：&lt;br&gt;TEL：&lt;br&gt;：&lt;br&gt;：&lt;br&gt;：&lt;br&gt;</v>
      </c>
      <c r="AI1350" s="255" t="s">
        <v>4184</v>
      </c>
      <c r="AJ1350" s="253" t="str">
        <f t="shared" ref="AJ1350:AJ1413" si="274">R1350</f>
        <v>FFFFFFFF</v>
      </c>
      <c r="AK1350" s="253" t="s">
        <v>4185</v>
      </c>
      <c r="AL1350" s="265">
        <f t="shared" ref="AL1350:AL1413" si="275">IF(OR(P1350="",P1350=0)=TRUE,1,P1350)</f>
        <v>1</v>
      </c>
      <c r="AM1350" s="253" t="s">
        <v>4186</v>
      </c>
      <c r="AN1350" s="253" t="s">
        <v>4187</v>
      </c>
      <c r="AO1350" s="254">
        <f t="shared" si="265"/>
        <v>0</v>
      </c>
      <c r="AP1350" s="253" t="s">
        <v>4188</v>
      </c>
      <c r="AQ1350" s="74">
        <f t="shared" si="270"/>
        <v>0</v>
      </c>
      <c r="AR1350" s="254" t="s">
        <v>4189</v>
      </c>
      <c r="AS1350" s="254" t="s">
        <v>4190</v>
      </c>
      <c r="AT1350" s="265">
        <f t="shared" si="271"/>
        <v>0</v>
      </c>
      <c r="AU1350" s="254" t="s">
        <v>4191</v>
      </c>
      <c r="AV1350" s="265">
        <f t="shared" si="272"/>
        <v>0</v>
      </c>
      <c r="AW1350" s="254" t="s">
        <v>4192</v>
      </c>
      <c r="AX1350" s="254" t="s">
        <v>4193</v>
      </c>
      <c r="AY1350" s="244" t="str">
        <f t="shared" si="266"/>
        <v/>
      </c>
    </row>
    <row r="1351" spans="1:51">
      <c r="A1351" s="198">
        <v>1346</v>
      </c>
      <c r="B1351" s="211"/>
      <c r="C1351" s="4" t="str">
        <f t="shared" ref="C1351:C1414" si="276">B$5&amp;"："&amp;B1351&amp;"&lt;br&gt;"&amp;J$5&amp;"："&amp;J1351&amp;"&lt;br&gt;"&amp;I$5&amp;"："&amp;I1351&amp;"&lt;br&gt;"&amp;K$5&amp;"："&amp;K1351&amp;"&lt;br&gt;"&amp;L$5&amp;"："&amp;L1351&amp;"&lt;br&gt;"&amp;M$5&amp;"："&amp;M1351&amp;"&lt;br&gt;"&amp;N$5&amp;"："&amp;N1351&amp;"&lt;br&gt;"</f>
        <v>名称：&lt;br&gt;住所：&lt;br&gt;施設分類：&lt;br&gt;TEL：&lt;br&gt;：&lt;br&gt;：&lt;br&gt;：&lt;br&gt;</v>
      </c>
      <c r="D1351" s="211"/>
      <c r="E1351" s="202"/>
      <c r="F1351" s="202"/>
      <c r="G1351" s="202"/>
      <c r="H1351" s="202"/>
      <c r="I1351" s="202"/>
      <c r="J1351" s="202"/>
      <c r="K1351" s="240"/>
      <c r="L1351" s="240"/>
      <c r="M1351" s="240"/>
      <c r="N1351" s="240"/>
      <c r="O1351" s="4"/>
      <c r="P1351" s="246">
        <v>1</v>
      </c>
      <c r="Q1351" s="246"/>
      <c r="R1351" s="246" t="str">
        <f t="shared" si="273"/>
        <v>FFFFFFFF</v>
      </c>
      <c r="S1351" s="202">
        <v>100</v>
      </c>
      <c r="T1351" s="202">
        <v>100</v>
      </c>
      <c r="U1351" s="202">
        <v>100</v>
      </c>
      <c r="V1351" s="202">
        <v>100</v>
      </c>
      <c r="X1351" s="242"/>
      <c r="Z1351" s="239">
        <f t="shared" ref="Z1351:Z1414" si="277">IF(H1351="",1,0)</f>
        <v>1</v>
      </c>
      <c r="AA1351" s="253" t="s">
        <v>4179</v>
      </c>
      <c r="AB1351" s="265">
        <f t="shared" si="267"/>
        <v>0</v>
      </c>
      <c r="AC1351" s="254" t="s">
        <v>4194</v>
      </c>
      <c r="AD1351" s="254" t="s">
        <v>4181</v>
      </c>
      <c r="AE1351" s="254">
        <f t="shared" si="268"/>
        <v>0</v>
      </c>
      <c r="AF1351" s="254" t="s">
        <v>4182</v>
      </c>
      <c r="AG1351" s="254" t="s">
        <v>4183</v>
      </c>
      <c r="AH1351" s="74" t="str">
        <f t="shared" si="269"/>
        <v>名称：&lt;br&gt;住所：&lt;br&gt;施設分類：&lt;br&gt;TEL：&lt;br&gt;：&lt;br&gt;：&lt;br&gt;：&lt;br&gt;</v>
      </c>
      <c r="AI1351" s="255" t="s">
        <v>4184</v>
      </c>
      <c r="AJ1351" s="253" t="str">
        <f t="shared" si="274"/>
        <v>FFFFFFFF</v>
      </c>
      <c r="AK1351" s="253" t="s">
        <v>4185</v>
      </c>
      <c r="AL1351" s="265">
        <f t="shared" si="275"/>
        <v>1</v>
      </c>
      <c r="AM1351" s="253" t="s">
        <v>4186</v>
      </c>
      <c r="AN1351" s="253" t="s">
        <v>4187</v>
      </c>
      <c r="AO1351" s="254">
        <f t="shared" ref="AO1351:AO1414" si="278">Q1351</f>
        <v>0</v>
      </c>
      <c r="AP1351" s="253" t="s">
        <v>4188</v>
      </c>
      <c r="AQ1351" s="74">
        <f t="shared" si="270"/>
        <v>0</v>
      </c>
      <c r="AR1351" s="254" t="s">
        <v>4189</v>
      </c>
      <c r="AS1351" s="254" t="s">
        <v>4190</v>
      </c>
      <c r="AT1351" s="265">
        <f t="shared" si="271"/>
        <v>0</v>
      </c>
      <c r="AU1351" s="254" t="s">
        <v>4191</v>
      </c>
      <c r="AV1351" s="265">
        <f t="shared" si="272"/>
        <v>0</v>
      </c>
      <c r="AW1351" s="254" t="s">
        <v>4192</v>
      </c>
      <c r="AX1351" s="254" t="s">
        <v>4193</v>
      </c>
      <c r="AY1351" s="244" t="str">
        <f t="shared" ref="AY1351:AY1414" si="279">IF(AB1351=0,"",IF(Z1351=1,CONCATENATE(AA1351,AB1351,AC1351,AD1351,AE1351,AF1351,AG1351,AH1351,AI1351,AJ1351,AK1351,AL1351,AM1351,AN1351,AO1351,AP1351,AQ1351,AR1351,AX1351),CONCATENATE(AA1351,AB1351,AC1351,AG1351,AH1351,AI1351,AJ1351,AK1351,AL1351,AM1351,AN1351,AO1351,AP1351,AQ1351,AR1351,AS1351,AT1351,AU1351,AV1351,AW1351,AX1351)))</f>
        <v/>
      </c>
    </row>
    <row r="1352" spans="1:51">
      <c r="A1352" s="198">
        <v>1347</v>
      </c>
      <c r="B1352" s="211"/>
      <c r="C1352" s="4" t="str">
        <f t="shared" si="276"/>
        <v>名称：&lt;br&gt;住所：&lt;br&gt;施設分類：&lt;br&gt;TEL：&lt;br&gt;：&lt;br&gt;：&lt;br&gt;：&lt;br&gt;</v>
      </c>
      <c r="D1352" s="211"/>
      <c r="E1352" s="202"/>
      <c r="F1352" s="202"/>
      <c r="G1352" s="202"/>
      <c r="H1352" s="202"/>
      <c r="I1352" s="202"/>
      <c r="J1352" s="202"/>
      <c r="K1352" s="240"/>
      <c r="L1352" s="240"/>
      <c r="M1352" s="240"/>
      <c r="N1352" s="240"/>
      <c r="O1352" s="4"/>
      <c r="P1352" s="246">
        <v>1</v>
      </c>
      <c r="Q1352" s="246"/>
      <c r="R1352" s="246" t="str">
        <f t="shared" si="273"/>
        <v>FFFFFFFF</v>
      </c>
      <c r="S1352" s="202">
        <v>100</v>
      </c>
      <c r="T1352" s="202">
        <v>100</v>
      </c>
      <c r="U1352" s="202">
        <v>100</v>
      </c>
      <c r="V1352" s="202">
        <v>100</v>
      </c>
      <c r="X1352" s="242"/>
      <c r="Z1352" s="239">
        <f t="shared" si="277"/>
        <v>1</v>
      </c>
      <c r="AA1352" s="253" t="s">
        <v>4179</v>
      </c>
      <c r="AB1352" s="265">
        <f t="shared" ref="AB1352:AB1415" si="280">B1352</f>
        <v>0</v>
      </c>
      <c r="AC1352" s="254" t="s">
        <v>4194</v>
      </c>
      <c r="AD1352" s="254" t="s">
        <v>4181</v>
      </c>
      <c r="AE1352" s="254">
        <f t="shared" ref="AE1352:AE1415" si="281">D1352</f>
        <v>0</v>
      </c>
      <c r="AF1352" s="254" t="s">
        <v>4182</v>
      </c>
      <c r="AG1352" s="254" t="s">
        <v>4183</v>
      </c>
      <c r="AH1352" s="74" t="str">
        <f t="shared" ref="AH1352:AH1415" si="282">C1352</f>
        <v>名称：&lt;br&gt;住所：&lt;br&gt;施設分類：&lt;br&gt;TEL：&lt;br&gt;：&lt;br&gt;：&lt;br&gt;：&lt;br&gt;</v>
      </c>
      <c r="AI1352" s="255" t="s">
        <v>4184</v>
      </c>
      <c r="AJ1352" s="253" t="str">
        <f t="shared" si="274"/>
        <v>FFFFFFFF</v>
      </c>
      <c r="AK1352" s="253" t="s">
        <v>4185</v>
      </c>
      <c r="AL1352" s="265">
        <f t="shared" si="275"/>
        <v>1</v>
      </c>
      <c r="AM1352" s="253" t="s">
        <v>4186</v>
      </c>
      <c r="AN1352" s="253" t="s">
        <v>4187</v>
      </c>
      <c r="AO1352" s="254">
        <f t="shared" si="278"/>
        <v>0</v>
      </c>
      <c r="AP1352" s="253" t="s">
        <v>4188</v>
      </c>
      <c r="AQ1352" s="74">
        <f t="shared" ref="AQ1352:AQ1415" si="283">O1352</f>
        <v>0</v>
      </c>
      <c r="AR1352" s="254" t="s">
        <v>4189</v>
      </c>
      <c r="AS1352" s="254" t="s">
        <v>4190</v>
      </c>
      <c r="AT1352" s="265">
        <f t="shared" ref="AT1352:AT1415" si="284">H1352</f>
        <v>0</v>
      </c>
      <c r="AU1352" s="254" t="s">
        <v>4191</v>
      </c>
      <c r="AV1352" s="265">
        <f t="shared" ref="AV1352:AV1415" si="285">G1352</f>
        <v>0</v>
      </c>
      <c r="AW1352" s="254" t="s">
        <v>4192</v>
      </c>
      <c r="AX1352" s="254" t="s">
        <v>4193</v>
      </c>
      <c r="AY1352" s="244" t="str">
        <f t="shared" si="279"/>
        <v/>
      </c>
    </row>
    <row r="1353" spans="1:51">
      <c r="A1353" s="198">
        <v>1348</v>
      </c>
      <c r="B1353" s="211"/>
      <c r="C1353" s="4" t="str">
        <f t="shared" si="276"/>
        <v>名称：&lt;br&gt;住所：&lt;br&gt;施設分類：&lt;br&gt;TEL：&lt;br&gt;：&lt;br&gt;：&lt;br&gt;：&lt;br&gt;</v>
      </c>
      <c r="D1353" s="211"/>
      <c r="E1353" s="202"/>
      <c r="F1353" s="202"/>
      <c r="G1353" s="202"/>
      <c r="H1353" s="202"/>
      <c r="I1353" s="202"/>
      <c r="J1353" s="202"/>
      <c r="K1353" s="240"/>
      <c r="L1353" s="240"/>
      <c r="M1353" s="240"/>
      <c r="N1353" s="240"/>
      <c r="O1353" s="4"/>
      <c r="P1353" s="246">
        <v>1</v>
      </c>
      <c r="Q1353" s="246"/>
      <c r="R1353" s="246" t="str">
        <f t="shared" si="273"/>
        <v>FFFFFFFF</v>
      </c>
      <c r="S1353" s="202">
        <v>100</v>
      </c>
      <c r="T1353" s="202">
        <v>100</v>
      </c>
      <c r="U1353" s="202">
        <v>100</v>
      </c>
      <c r="V1353" s="202">
        <v>100</v>
      </c>
      <c r="X1353" s="242"/>
      <c r="Z1353" s="239">
        <f t="shared" si="277"/>
        <v>1</v>
      </c>
      <c r="AA1353" s="253" t="s">
        <v>4179</v>
      </c>
      <c r="AB1353" s="265">
        <f t="shared" si="280"/>
        <v>0</v>
      </c>
      <c r="AC1353" s="254" t="s">
        <v>4194</v>
      </c>
      <c r="AD1353" s="254" t="s">
        <v>4181</v>
      </c>
      <c r="AE1353" s="254">
        <f t="shared" si="281"/>
        <v>0</v>
      </c>
      <c r="AF1353" s="254" t="s">
        <v>4182</v>
      </c>
      <c r="AG1353" s="254" t="s">
        <v>4183</v>
      </c>
      <c r="AH1353" s="74" t="str">
        <f t="shared" si="282"/>
        <v>名称：&lt;br&gt;住所：&lt;br&gt;施設分類：&lt;br&gt;TEL：&lt;br&gt;：&lt;br&gt;：&lt;br&gt;：&lt;br&gt;</v>
      </c>
      <c r="AI1353" s="255" t="s">
        <v>4184</v>
      </c>
      <c r="AJ1353" s="253" t="str">
        <f t="shared" si="274"/>
        <v>FFFFFFFF</v>
      </c>
      <c r="AK1353" s="253" t="s">
        <v>4185</v>
      </c>
      <c r="AL1353" s="265">
        <f t="shared" si="275"/>
        <v>1</v>
      </c>
      <c r="AM1353" s="253" t="s">
        <v>4186</v>
      </c>
      <c r="AN1353" s="253" t="s">
        <v>4187</v>
      </c>
      <c r="AO1353" s="254">
        <f t="shared" si="278"/>
        <v>0</v>
      </c>
      <c r="AP1353" s="253" t="s">
        <v>4188</v>
      </c>
      <c r="AQ1353" s="74">
        <f t="shared" si="283"/>
        <v>0</v>
      </c>
      <c r="AR1353" s="254" t="s">
        <v>4189</v>
      </c>
      <c r="AS1353" s="254" t="s">
        <v>4190</v>
      </c>
      <c r="AT1353" s="265">
        <f t="shared" si="284"/>
        <v>0</v>
      </c>
      <c r="AU1353" s="254" t="s">
        <v>4191</v>
      </c>
      <c r="AV1353" s="265">
        <f t="shared" si="285"/>
        <v>0</v>
      </c>
      <c r="AW1353" s="254" t="s">
        <v>4192</v>
      </c>
      <c r="AX1353" s="254" t="s">
        <v>4193</v>
      </c>
      <c r="AY1353" s="244" t="str">
        <f t="shared" si="279"/>
        <v/>
      </c>
    </row>
    <row r="1354" spans="1:51">
      <c r="A1354" s="198">
        <v>1349</v>
      </c>
      <c r="B1354" s="211"/>
      <c r="C1354" s="4" t="str">
        <f t="shared" si="276"/>
        <v>名称：&lt;br&gt;住所：&lt;br&gt;施設分類：&lt;br&gt;TEL：&lt;br&gt;：&lt;br&gt;：&lt;br&gt;：&lt;br&gt;</v>
      </c>
      <c r="D1354" s="211"/>
      <c r="E1354" s="245"/>
      <c r="F1354" s="202"/>
      <c r="G1354" s="202"/>
      <c r="H1354" s="202"/>
      <c r="I1354" s="245"/>
      <c r="J1354" s="245"/>
      <c r="K1354" s="240"/>
      <c r="L1354" s="240"/>
      <c r="M1354" s="240"/>
      <c r="N1354" s="240"/>
      <c r="O1354" s="4"/>
      <c r="P1354" s="246">
        <v>1</v>
      </c>
      <c r="Q1354" s="246"/>
      <c r="R1354" s="246" t="str">
        <f t="shared" si="273"/>
        <v>FFFFFFFF</v>
      </c>
      <c r="S1354" s="202">
        <v>100</v>
      </c>
      <c r="T1354" s="202">
        <v>100</v>
      </c>
      <c r="U1354" s="202">
        <v>100</v>
      </c>
      <c r="V1354" s="202">
        <v>100</v>
      </c>
      <c r="X1354" s="242"/>
      <c r="Z1354" s="239">
        <f t="shared" si="277"/>
        <v>1</v>
      </c>
      <c r="AA1354" s="253" t="s">
        <v>4179</v>
      </c>
      <c r="AB1354" s="265">
        <f t="shared" si="280"/>
        <v>0</v>
      </c>
      <c r="AC1354" s="254" t="s">
        <v>4194</v>
      </c>
      <c r="AD1354" s="254" t="s">
        <v>4181</v>
      </c>
      <c r="AE1354" s="254">
        <f t="shared" si="281"/>
        <v>0</v>
      </c>
      <c r="AF1354" s="254" t="s">
        <v>4182</v>
      </c>
      <c r="AG1354" s="254" t="s">
        <v>4183</v>
      </c>
      <c r="AH1354" s="74" t="str">
        <f t="shared" si="282"/>
        <v>名称：&lt;br&gt;住所：&lt;br&gt;施設分類：&lt;br&gt;TEL：&lt;br&gt;：&lt;br&gt;：&lt;br&gt;：&lt;br&gt;</v>
      </c>
      <c r="AI1354" s="255" t="s">
        <v>4184</v>
      </c>
      <c r="AJ1354" s="253" t="str">
        <f t="shared" si="274"/>
        <v>FFFFFFFF</v>
      </c>
      <c r="AK1354" s="253" t="s">
        <v>4185</v>
      </c>
      <c r="AL1354" s="265">
        <f t="shared" si="275"/>
        <v>1</v>
      </c>
      <c r="AM1354" s="253" t="s">
        <v>4186</v>
      </c>
      <c r="AN1354" s="253" t="s">
        <v>4187</v>
      </c>
      <c r="AO1354" s="254">
        <f t="shared" si="278"/>
        <v>0</v>
      </c>
      <c r="AP1354" s="253" t="s">
        <v>4188</v>
      </c>
      <c r="AQ1354" s="74">
        <f t="shared" si="283"/>
        <v>0</v>
      </c>
      <c r="AR1354" s="254" t="s">
        <v>4189</v>
      </c>
      <c r="AS1354" s="254" t="s">
        <v>4190</v>
      </c>
      <c r="AT1354" s="265">
        <f t="shared" si="284"/>
        <v>0</v>
      </c>
      <c r="AU1354" s="254" t="s">
        <v>4191</v>
      </c>
      <c r="AV1354" s="265">
        <f t="shared" si="285"/>
        <v>0</v>
      </c>
      <c r="AW1354" s="254" t="s">
        <v>4192</v>
      </c>
      <c r="AX1354" s="254" t="s">
        <v>4193</v>
      </c>
      <c r="AY1354" s="244" t="str">
        <f t="shared" si="279"/>
        <v/>
      </c>
    </row>
    <row r="1355" spans="1:51">
      <c r="A1355" s="198">
        <v>1350</v>
      </c>
      <c r="B1355" s="211"/>
      <c r="C1355" s="4" t="str">
        <f t="shared" si="276"/>
        <v>名称：&lt;br&gt;住所：&lt;br&gt;施設分類：&lt;br&gt;TEL：&lt;br&gt;：&lt;br&gt;：&lt;br&gt;：&lt;br&gt;</v>
      </c>
      <c r="D1355" s="211"/>
      <c r="E1355" s="245"/>
      <c r="F1355" s="202"/>
      <c r="G1355" s="202"/>
      <c r="H1355" s="202"/>
      <c r="I1355" s="245"/>
      <c r="J1355" s="245"/>
      <c r="K1355" s="240"/>
      <c r="L1355" s="240"/>
      <c r="M1355" s="240"/>
      <c r="N1355" s="240"/>
      <c r="O1355" s="4"/>
      <c r="P1355" s="246">
        <v>1</v>
      </c>
      <c r="Q1355" s="246"/>
      <c r="R1355" s="246" t="str">
        <f t="shared" si="273"/>
        <v>FFFFFFFF</v>
      </c>
      <c r="S1355" s="202">
        <v>100</v>
      </c>
      <c r="T1355" s="202">
        <v>100</v>
      </c>
      <c r="U1355" s="202">
        <v>100</v>
      </c>
      <c r="V1355" s="202">
        <v>100</v>
      </c>
      <c r="X1355" s="242"/>
      <c r="Z1355" s="239">
        <f t="shared" si="277"/>
        <v>1</v>
      </c>
      <c r="AA1355" s="253" t="s">
        <v>4179</v>
      </c>
      <c r="AB1355" s="265">
        <f t="shared" si="280"/>
        <v>0</v>
      </c>
      <c r="AC1355" s="254" t="s">
        <v>4194</v>
      </c>
      <c r="AD1355" s="254" t="s">
        <v>4181</v>
      </c>
      <c r="AE1355" s="254">
        <f t="shared" si="281"/>
        <v>0</v>
      </c>
      <c r="AF1355" s="254" t="s">
        <v>4182</v>
      </c>
      <c r="AG1355" s="254" t="s">
        <v>4183</v>
      </c>
      <c r="AH1355" s="74" t="str">
        <f t="shared" si="282"/>
        <v>名称：&lt;br&gt;住所：&lt;br&gt;施設分類：&lt;br&gt;TEL：&lt;br&gt;：&lt;br&gt;：&lt;br&gt;：&lt;br&gt;</v>
      </c>
      <c r="AI1355" s="255" t="s">
        <v>4184</v>
      </c>
      <c r="AJ1355" s="253" t="str">
        <f t="shared" si="274"/>
        <v>FFFFFFFF</v>
      </c>
      <c r="AK1355" s="253" t="s">
        <v>4185</v>
      </c>
      <c r="AL1355" s="265">
        <f t="shared" si="275"/>
        <v>1</v>
      </c>
      <c r="AM1355" s="253" t="s">
        <v>4186</v>
      </c>
      <c r="AN1355" s="253" t="s">
        <v>4187</v>
      </c>
      <c r="AO1355" s="254">
        <f t="shared" si="278"/>
        <v>0</v>
      </c>
      <c r="AP1355" s="253" t="s">
        <v>4188</v>
      </c>
      <c r="AQ1355" s="74">
        <f t="shared" si="283"/>
        <v>0</v>
      </c>
      <c r="AR1355" s="254" t="s">
        <v>4189</v>
      </c>
      <c r="AS1355" s="254" t="s">
        <v>4190</v>
      </c>
      <c r="AT1355" s="265">
        <f t="shared" si="284"/>
        <v>0</v>
      </c>
      <c r="AU1355" s="254" t="s">
        <v>4191</v>
      </c>
      <c r="AV1355" s="265">
        <f t="shared" si="285"/>
        <v>0</v>
      </c>
      <c r="AW1355" s="254" t="s">
        <v>4192</v>
      </c>
      <c r="AX1355" s="254" t="s">
        <v>4193</v>
      </c>
      <c r="AY1355" s="244" t="str">
        <f t="shared" si="279"/>
        <v/>
      </c>
    </row>
    <row r="1356" spans="1:51">
      <c r="A1356" s="198">
        <v>1351</v>
      </c>
      <c r="B1356" s="211"/>
      <c r="C1356" s="4" t="str">
        <f t="shared" si="276"/>
        <v>名称：&lt;br&gt;住所：&lt;br&gt;施設分類：&lt;br&gt;TEL：&lt;br&gt;：&lt;br&gt;：&lt;br&gt;：&lt;br&gt;</v>
      </c>
      <c r="D1356" s="211"/>
      <c r="E1356" s="202"/>
      <c r="F1356" s="202"/>
      <c r="G1356" s="202"/>
      <c r="H1356" s="202"/>
      <c r="I1356" s="202"/>
      <c r="J1356" s="202"/>
      <c r="K1356" s="240"/>
      <c r="L1356" s="240"/>
      <c r="M1356" s="240"/>
      <c r="N1356" s="240"/>
      <c r="O1356" s="4"/>
      <c r="P1356" s="246">
        <v>1</v>
      </c>
      <c r="Q1356" s="246"/>
      <c r="R1356" s="246" t="str">
        <f t="shared" si="273"/>
        <v>FFFFFFFF</v>
      </c>
      <c r="S1356" s="202">
        <v>100</v>
      </c>
      <c r="T1356" s="202">
        <v>100</v>
      </c>
      <c r="U1356" s="202">
        <v>100</v>
      </c>
      <c r="V1356" s="202">
        <v>100</v>
      </c>
      <c r="X1356" s="242"/>
      <c r="Z1356" s="239">
        <f t="shared" si="277"/>
        <v>1</v>
      </c>
      <c r="AA1356" s="253" t="s">
        <v>4179</v>
      </c>
      <c r="AB1356" s="265">
        <f t="shared" si="280"/>
        <v>0</v>
      </c>
      <c r="AC1356" s="254" t="s">
        <v>4194</v>
      </c>
      <c r="AD1356" s="254" t="s">
        <v>4181</v>
      </c>
      <c r="AE1356" s="254">
        <f t="shared" si="281"/>
        <v>0</v>
      </c>
      <c r="AF1356" s="254" t="s">
        <v>4182</v>
      </c>
      <c r="AG1356" s="254" t="s">
        <v>4183</v>
      </c>
      <c r="AH1356" s="74" t="str">
        <f t="shared" si="282"/>
        <v>名称：&lt;br&gt;住所：&lt;br&gt;施設分類：&lt;br&gt;TEL：&lt;br&gt;：&lt;br&gt;：&lt;br&gt;：&lt;br&gt;</v>
      </c>
      <c r="AI1356" s="255" t="s">
        <v>4184</v>
      </c>
      <c r="AJ1356" s="253" t="str">
        <f t="shared" si="274"/>
        <v>FFFFFFFF</v>
      </c>
      <c r="AK1356" s="253" t="s">
        <v>4185</v>
      </c>
      <c r="AL1356" s="265">
        <f t="shared" si="275"/>
        <v>1</v>
      </c>
      <c r="AM1356" s="253" t="s">
        <v>4186</v>
      </c>
      <c r="AN1356" s="253" t="s">
        <v>4187</v>
      </c>
      <c r="AO1356" s="254">
        <f t="shared" si="278"/>
        <v>0</v>
      </c>
      <c r="AP1356" s="253" t="s">
        <v>4188</v>
      </c>
      <c r="AQ1356" s="74">
        <f t="shared" si="283"/>
        <v>0</v>
      </c>
      <c r="AR1356" s="254" t="s">
        <v>4189</v>
      </c>
      <c r="AS1356" s="254" t="s">
        <v>4190</v>
      </c>
      <c r="AT1356" s="265">
        <f t="shared" si="284"/>
        <v>0</v>
      </c>
      <c r="AU1356" s="254" t="s">
        <v>4191</v>
      </c>
      <c r="AV1356" s="265">
        <f t="shared" si="285"/>
        <v>0</v>
      </c>
      <c r="AW1356" s="254" t="s">
        <v>4192</v>
      </c>
      <c r="AX1356" s="254" t="s">
        <v>4193</v>
      </c>
      <c r="AY1356" s="244" t="str">
        <f t="shared" si="279"/>
        <v/>
      </c>
    </row>
    <row r="1357" spans="1:51">
      <c r="A1357" s="198">
        <v>1352</v>
      </c>
      <c r="B1357" s="211"/>
      <c r="C1357" s="4" t="str">
        <f t="shared" si="276"/>
        <v>名称：&lt;br&gt;住所：&lt;br&gt;施設分類：&lt;br&gt;TEL：&lt;br&gt;：&lt;br&gt;：&lt;br&gt;：&lt;br&gt;</v>
      </c>
      <c r="D1357" s="211"/>
      <c r="E1357" s="202"/>
      <c r="F1357" s="202"/>
      <c r="G1357" s="202"/>
      <c r="H1357" s="202"/>
      <c r="I1357" s="202"/>
      <c r="J1357" s="202"/>
      <c r="K1357" s="240"/>
      <c r="L1357" s="240"/>
      <c r="M1357" s="240"/>
      <c r="N1357" s="240"/>
      <c r="O1357" s="4"/>
      <c r="P1357" s="246">
        <v>1</v>
      </c>
      <c r="Q1357" s="246"/>
      <c r="R1357" s="246" t="str">
        <f t="shared" si="273"/>
        <v>FFFFFFFF</v>
      </c>
      <c r="S1357" s="202">
        <v>100</v>
      </c>
      <c r="T1357" s="202">
        <v>100</v>
      </c>
      <c r="U1357" s="202">
        <v>100</v>
      </c>
      <c r="V1357" s="202">
        <v>100</v>
      </c>
      <c r="X1357" s="242"/>
      <c r="Z1357" s="239">
        <f t="shared" si="277"/>
        <v>1</v>
      </c>
      <c r="AA1357" s="253" t="s">
        <v>4179</v>
      </c>
      <c r="AB1357" s="265">
        <f t="shared" si="280"/>
        <v>0</v>
      </c>
      <c r="AC1357" s="254" t="s">
        <v>4194</v>
      </c>
      <c r="AD1357" s="254" t="s">
        <v>4181</v>
      </c>
      <c r="AE1357" s="254">
        <f t="shared" si="281"/>
        <v>0</v>
      </c>
      <c r="AF1357" s="254" t="s">
        <v>4182</v>
      </c>
      <c r="AG1357" s="254" t="s">
        <v>4183</v>
      </c>
      <c r="AH1357" s="74" t="str">
        <f t="shared" si="282"/>
        <v>名称：&lt;br&gt;住所：&lt;br&gt;施設分類：&lt;br&gt;TEL：&lt;br&gt;：&lt;br&gt;：&lt;br&gt;：&lt;br&gt;</v>
      </c>
      <c r="AI1357" s="255" t="s">
        <v>4184</v>
      </c>
      <c r="AJ1357" s="253" t="str">
        <f t="shared" si="274"/>
        <v>FFFFFFFF</v>
      </c>
      <c r="AK1357" s="253" t="s">
        <v>4185</v>
      </c>
      <c r="AL1357" s="265">
        <f t="shared" si="275"/>
        <v>1</v>
      </c>
      <c r="AM1357" s="253" t="s">
        <v>4186</v>
      </c>
      <c r="AN1357" s="253" t="s">
        <v>4187</v>
      </c>
      <c r="AO1357" s="254">
        <f t="shared" si="278"/>
        <v>0</v>
      </c>
      <c r="AP1357" s="253" t="s">
        <v>4188</v>
      </c>
      <c r="AQ1357" s="74">
        <f t="shared" si="283"/>
        <v>0</v>
      </c>
      <c r="AR1357" s="254" t="s">
        <v>4189</v>
      </c>
      <c r="AS1357" s="254" t="s">
        <v>4190</v>
      </c>
      <c r="AT1357" s="265">
        <f t="shared" si="284"/>
        <v>0</v>
      </c>
      <c r="AU1357" s="254" t="s">
        <v>4191</v>
      </c>
      <c r="AV1357" s="265">
        <f t="shared" si="285"/>
        <v>0</v>
      </c>
      <c r="AW1357" s="254" t="s">
        <v>4192</v>
      </c>
      <c r="AX1357" s="254" t="s">
        <v>4193</v>
      </c>
      <c r="AY1357" s="244" t="str">
        <f t="shared" si="279"/>
        <v/>
      </c>
    </row>
    <row r="1358" spans="1:51">
      <c r="A1358" s="198">
        <v>1353</v>
      </c>
      <c r="B1358" s="211"/>
      <c r="C1358" s="4" t="str">
        <f t="shared" si="276"/>
        <v>名称：&lt;br&gt;住所：&lt;br&gt;施設分類：&lt;br&gt;TEL：&lt;br&gt;：&lt;br&gt;：&lt;br&gt;：&lt;br&gt;</v>
      </c>
      <c r="D1358" s="211"/>
      <c r="E1358" s="202"/>
      <c r="F1358" s="202"/>
      <c r="G1358" s="202"/>
      <c r="H1358" s="202"/>
      <c r="I1358" s="202"/>
      <c r="J1358" s="202"/>
      <c r="K1358" s="240"/>
      <c r="L1358" s="240"/>
      <c r="M1358" s="240"/>
      <c r="N1358" s="240"/>
      <c r="O1358" s="4"/>
      <c r="P1358" s="246">
        <v>1</v>
      </c>
      <c r="Q1358" s="246"/>
      <c r="R1358" s="246" t="str">
        <f t="shared" si="273"/>
        <v>FFFFFFFF</v>
      </c>
      <c r="S1358" s="202">
        <v>100</v>
      </c>
      <c r="T1358" s="202">
        <v>100</v>
      </c>
      <c r="U1358" s="202">
        <v>100</v>
      </c>
      <c r="V1358" s="202">
        <v>100</v>
      </c>
      <c r="X1358" s="242"/>
      <c r="Z1358" s="239">
        <f t="shared" si="277"/>
        <v>1</v>
      </c>
      <c r="AA1358" s="253" t="s">
        <v>4179</v>
      </c>
      <c r="AB1358" s="265">
        <f t="shared" si="280"/>
        <v>0</v>
      </c>
      <c r="AC1358" s="254" t="s">
        <v>4194</v>
      </c>
      <c r="AD1358" s="254" t="s">
        <v>4181</v>
      </c>
      <c r="AE1358" s="254">
        <f t="shared" si="281"/>
        <v>0</v>
      </c>
      <c r="AF1358" s="254" t="s">
        <v>4182</v>
      </c>
      <c r="AG1358" s="254" t="s">
        <v>4183</v>
      </c>
      <c r="AH1358" s="74" t="str">
        <f t="shared" si="282"/>
        <v>名称：&lt;br&gt;住所：&lt;br&gt;施設分類：&lt;br&gt;TEL：&lt;br&gt;：&lt;br&gt;：&lt;br&gt;：&lt;br&gt;</v>
      </c>
      <c r="AI1358" s="255" t="s">
        <v>4184</v>
      </c>
      <c r="AJ1358" s="253" t="str">
        <f t="shared" si="274"/>
        <v>FFFFFFFF</v>
      </c>
      <c r="AK1358" s="253" t="s">
        <v>4185</v>
      </c>
      <c r="AL1358" s="265">
        <f t="shared" si="275"/>
        <v>1</v>
      </c>
      <c r="AM1358" s="253" t="s">
        <v>4186</v>
      </c>
      <c r="AN1358" s="253" t="s">
        <v>4187</v>
      </c>
      <c r="AO1358" s="254">
        <f t="shared" si="278"/>
        <v>0</v>
      </c>
      <c r="AP1358" s="253" t="s">
        <v>4188</v>
      </c>
      <c r="AQ1358" s="74">
        <f t="shared" si="283"/>
        <v>0</v>
      </c>
      <c r="AR1358" s="254" t="s">
        <v>4189</v>
      </c>
      <c r="AS1358" s="254" t="s">
        <v>4190</v>
      </c>
      <c r="AT1358" s="265">
        <f t="shared" si="284"/>
        <v>0</v>
      </c>
      <c r="AU1358" s="254" t="s">
        <v>4191</v>
      </c>
      <c r="AV1358" s="265">
        <f t="shared" si="285"/>
        <v>0</v>
      </c>
      <c r="AW1358" s="254" t="s">
        <v>4192</v>
      </c>
      <c r="AX1358" s="254" t="s">
        <v>4193</v>
      </c>
      <c r="AY1358" s="244" t="str">
        <f t="shared" si="279"/>
        <v/>
      </c>
    </row>
    <row r="1359" spans="1:51">
      <c r="A1359" s="198">
        <v>1354</v>
      </c>
      <c r="B1359" s="211"/>
      <c r="C1359" s="4" t="str">
        <f t="shared" si="276"/>
        <v>名称：&lt;br&gt;住所：&lt;br&gt;施設分類：&lt;br&gt;TEL：&lt;br&gt;：&lt;br&gt;：&lt;br&gt;：&lt;br&gt;</v>
      </c>
      <c r="D1359" s="211"/>
      <c r="E1359" s="202"/>
      <c r="F1359" s="202"/>
      <c r="G1359" s="202"/>
      <c r="H1359" s="202"/>
      <c r="I1359" s="202"/>
      <c r="J1359" s="202"/>
      <c r="K1359" s="240"/>
      <c r="L1359" s="240"/>
      <c r="M1359" s="240"/>
      <c r="N1359" s="240"/>
      <c r="O1359" s="4"/>
      <c r="P1359" s="246">
        <v>1</v>
      </c>
      <c r="Q1359" s="246"/>
      <c r="R1359" s="246" t="str">
        <f t="shared" si="273"/>
        <v>FFFFFFFF</v>
      </c>
      <c r="S1359" s="202">
        <v>100</v>
      </c>
      <c r="T1359" s="202">
        <v>100</v>
      </c>
      <c r="U1359" s="202">
        <v>100</v>
      </c>
      <c r="V1359" s="202">
        <v>100</v>
      </c>
      <c r="X1359" s="242"/>
      <c r="Z1359" s="239">
        <f t="shared" si="277"/>
        <v>1</v>
      </c>
      <c r="AA1359" s="253" t="s">
        <v>4179</v>
      </c>
      <c r="AB1359" s="265">
        <f t="shared" si="280"/>
        <v>0</v>
      </c>
      <c r="AC1359" s="254" t="s">
        <v>4194</v>
      </c>
      <c r="AD1359" s="254" t="s">
        <v>4181</v>
      </c>
      <c r="AE1359" s="254">
        <f t="shared" si="281"/>
        <v>0</v>
      </c>
      <c r="AF1359" s="254" t="s">
        <v>4182</v>
      </c>
      <c r="AG1359" s="254" t="s">
        <v>4183</v>
      </c>
      <c r="AH1359" s="74" t="str">
        <f t="shared" si="282"/>
        <v>名称：&lt;br&gt;住所：&lt;br&gt;施設分類：&lt;br&gt;TEL：&lt;br&gt;：&lt;br&gt;：&lt;br&gt;：&lt;br&gt;</v>
      </c>
      <c r="AI1359" s="255" t="s">
        <v>4184</v>
      </c>
      <c r="AJ1359" s="253" t="str">
        <f t="shared" si="274"/>
        <v>FFFFFFFF</v>
      </c>
      <c r="AK1359" s="253" t="s">
        <v>4185</v>
      </c>
      <c r="AL1359" s="265">
        <f t="shared" si="275"/>
        <v>1</v>
      </c>
      <c r="AM1359" s="253" t="s">
        <v>4186</v>
      </c>
      <c r="AN1359" s="253" t="s">
        <v>4187</v>
      </c>
      <c r="AO1359" s="254">
        <f t="shared" si="278"/>
        <v>0</v>
      </c>
      <c r="AP1359" s="253" t="s">
        <v>4188</v>
      </c>
      <c r="AQ1359" s="74">
        <f t="shared" si="283"/>
        <v>0</v>
      </c>
      <c r="AR1359" s="254" t="s">
        <v>4189</v>
      </c>
      <c r="AS1359" s="254" t="s">
        <v>4190</v>
      </c>
      <c r="AT1359" s="265">
        <f t="shared" si="284"/>
        <v>0</v>
      </c>
      <c r="AU1359" s="254" t="s">
        <v>4191</v>
      </c>
      <c r="AV1359" s="265">
        <f t="shared" si="285"/>
        <v>0</v>
      </c>
      <c r="AW1359" s="254" t="s">
        <v>4192</v>
      </c>
      <c r="AX1359" s="254" t="s">
        <v>4193</v>
      </c>
      <c r="AY1359" s="244" t="str">
        <f t="shared" si="279"/>
        <v/>
      </c>
    </row>
    <row r="1360" spans="1:51">
      <c r="A1360" s="198">
        <v>1355</v>
      </c>
      <c r="B1360" s="211"/>
      <c r="C1360" s="4" t="str">
        <f t="shared" si="276"/>
        <v>名称：&lt;br&gt;住所：&lt;br&gt;施設分類：&lt;br&gt;TEL：&lt;br&gt;：&lt;br&gt;：&lt;br&gt;：&lt;br&gt;</v>
      </c>
      <c r="D1360" s="211"/>
      <c r="E1360" s="245"/>
      <c r="F1360" s="202"/>
      <c r="G1360" s="202"/>
      <c r="H1360" s="202"/>
      <c r="I1360" s="245"/>
      <c r="J1360" s="245"/>
      <c r="K1360" s="240"/>
      <c r="L1360" s="240"/>
      <c r="M1360" s="240"/>
      <c r="N1360" s="240"/>
      <c r="O1360" s="4"/>
      <c r="P1360" s="246">
        <v>1</v>
      </c>
      <c r="Q1360" s="246"/>
      <c r="R1360" s="246" t="str">
        <f t="shared" si="273"/>
        <v>FFFFFFFF</v>
      </c>
      <c r="S1360" s="202">
        <v>100</v>
      </c>
      <c r="T1360" s="202">
        <v>100</v>
      </c>
      <c r="U1360" s="202">
        <v>100</v>
      </c>
      <c r="V1360" s="202">
        <v>100</v>
      </c>
      <c r="X1360" s="242"/>
      <c r="Z1360" s="239">
        <f t="shared" si="277"/>
        <v>1</v>
      </c>
      <c r="AA1360" s="253" t="s">
        <v>4179</v>
      </c>
      <c r="AB1360" s="265">
        <f t="shared" si="280"/>
        <v>0</v>
      </c>
      <c r="AC1360" s="254" t="s">
        <v>4194</v>
      </c>
      <c r="AD1360" s="254" t="s">
        <v>4181</v>
      </c>
      <c r="AE1360" s="254">
        <f t="shared" si="281"/>
        <v>0</v>
      </c>
      <c r="AF1360" s="254" t="s">
        <v>4182</v>
      </c>
      <c r="AG1360" s="254" t="s">
        <v>4183</v>
      </c>
      <c r="AH1360" s="74" t="str">
        <f t="shared" si="282"/>
        <v>名称：&lt;br&gt;住所：&lt;br&gt;施設分類：&lt;br&gt;TEL：&lt;br&gt;：&lt;br&gt;：&lt;br&gt;：&lt;br&gt;</v>
      </c>
      <c r="AI1360" s="255" t="s">
        <v>4184</v>
      </c>
      <c r="AJ1360" s="253" t="str">
        <f t="shared" si="274"/>
        <v>FFFFFFFF</v>
      </c>
      <c r="AK1360" s="253" t="s">
        <v>4185</v>
      </c>
      <c r="AL1360" s="265">
        <f t="shared" si="275"/>
        <v>1</v>
      </c>
      <c r="AM1360" s="253" t="s">
        <v>4186</v>
      </c>
      <c r="AN1360" s="253" t="s">
        <v>4187</v>
      </c>
      <c r="AO1360" s="254">
        <f t="shared" si="278"/>
        <v>0</v>
      </c>
      <c r="AP1360" s="253" t="s">
        <v>4188</v>
      </c>
      <c r="AQ1360" s="74">
        <f t="shared" si="283"/>
        <v>0</v>
      </c>
      <c r="AR1360" s="254" t="s">
        <v>4189</v>
      </c>
      <c r="AS1360" s="254" t="s">
        <v>4190</v>
      </c>
      <c r="AT1360" s="265">
        <f t="shared" si="284"/>
        <v>0</v>
      </c>
      <c r="AU1360" s="254" t="s">
        <v>4191</v>
      </c>
      <c r="AV1360" s="265">
        <f t="shared" si="285"/>
        <v>0</v>
      </c>
      <c r="AW1360" s="254" t="s">
        <v>4192</v>
      </c>
      <c r="AX1360" s="254" t="s">
        <v>4193</v>
      </c>
      <c r="AY1360" s="244" t="str">
        <f t="shared" si="279"/>
        <v/>
      </c>
    </row>
    <row r="1361" spans="1:51">
      <c r="A1361" s="198">
        <v>1356</v>
      </c>
      <c r="B1361" s="211"/>
      <c r="C1361" s="4" t="str">
        <f t="shared" si="276"/>
        <v>名称：&lt;br&gt;住所：&lt;br&gt;施設分類：&lt;br&gt;TEL：&lt;br&gt;：&lt;br&gt;：&lt;br&gt;：&lt;br&gt;</v>
      </c>
      <c r="D1361" s="211"/>
      <c r="E1361" s="245"/>
      <c r="F1361" s="202"/>
      <c r="G1361" s="202"/>
      <c r="H1361" s="202"/>
      <c r="I1361" s="245"/>
      <c r="J1361" s="245"/>
      <c r="K1361" s="240"/>
      <c r="L1361" s="240"/>
      <c r="M1361" s="240"/>
      <c r="N1361" s="240"/>
      <c r="O1361" s="4"/>
      <c r="P1361" s="246">
        <v>1</v>
      </c>
      <c r="Q1361" s="246"/>
      <c r="R1361" s="246" t="str">
        <f t="shared" si="273"/>
        <v>FFFFFFFF</v>
      </c>
      <c r="S1361" s="202">
        <v>100</v>
      </c>
      <c r="T1361" s="202">
        <v>100</v>
      </c>
      <c r="U1361" s="202">
        <v>100</v>
      </c>
      <c r="V1361" s="202">
        <v>100</v>
      </c>
      <c r="X1361" s="242"/>
      <c r="Z1361" s="239">
        <f t="shared" si="277"/>
        <v>1</v>
      </c>
      <c r="AA1361" s="253" t="s">
        <v>4179</v>
      </c>
      <c r="AB1361" s="265">
        <f t="shared" si="280"/>
        <v>0</v>
      </c>
      <c r="AC1361" s="254" t="s">
        <v>4194</v>
      </c>
      <c r="AD1361" s="254" t="s">
        <v>4181</v>
      </c>
      <c r="AE1361" s="254">
        <f t="shared" si="281"/>
        <v>0</v>
      </c>
      <c r="AF1361" s="254" t="s">
        <v>4182</v>
      </c>
      <c r="AG1361" s="254" t="s">
        <v>4183</v>
      </c>
      <c r="AH1361" s="74" t="str">
        <f t="shared" si="282"/>
        <v>名称：&lt;br&gt;住所：&lt;br&gt;施設分類：&lt;br&gt;TEL：&lt;br&gt;：&lt;br&gt;：&lt;br&gt;：&lt;br&gt;</v>
      </c>
      <c r="AI1361" s="255" t="s">
        <v>4184</v>
      </c>
      <c r="AJ1361" s="253" t="str">
        <f t="shared" si="274"/>
        <v>FFFFFFFF</v>
      </c>
      <c r="AK1361" s="253" t="s">
        <v>4185</v>
      </c>
      <c r="AL1361" s="265">
        <f t="shared" si="275"/>
        <v>1</v>
      </c>
      <c r="AM1361" s="253" t="s">
        <v>4186</v>
      </c>
      <c r="AN1361" s="253" t="s">
        <v>4187</v>
      </c>
      <c r="AO1361" s="254">
        <f t="shared" si="278"/>
        <v>0</v>
      </c>
      <c r="AP1361" s="253" t="s">
        <v>4188</v>
      </c>
      <c r="AQ1361" s="74">
        <f t="shared" si="283"/>
        <v>0</v>
      </c>
      <c r="AR1361" s="254" t="s">
        <v>4189</v>
      </c>
      <c r="AS1361" s="254" t="s">
        <v>4190</v>
      </c>
      <c r="AT1361" s="265">
        <f t="shared" si="284"/>
        <v>0</v>
      </c>
      <c r="AU1361" s="254" t="s">
        <v>4191</v>
      </c>
      <c r="AV1361" s="265">
        <f t="shared" si="285"/>
        <v>0</v>
      </c>
      <c r="AW1361" s="254" t="s">
        <v>4192</v>
      </c>
      <c r="AX1361" s="254" t="s">
        <v>4193</v>
      </c>
      <c r="AY1361" s="244" t="str">
        <f t="shared" si="279"/>
        <v/>
      </c>
    </row>
    <row r="1362" spans="1:51">
      <c r="A1362" s="198">
        <v>1357</v>
      </c>
      <c r="B1362" s="211"/>
      <c r="C1362" s="4" t="str">
        <f t="shared" si="276"/>
        <v>名称：&lt;br&gt;住所：&lt;br&gt;施設分類：&lt;br&gt;TEL：&lt;br&gt;：&lt;br&gt;：&lt;br&gt;：&lt;br&gt;</v>
      </c>
      <c r="D1362" s="211"/>
      <c r="E1362" s="202"/>
      <c r="F1362" s="202"/>
      <c r="G1362" s="202"/>
      <c r="H1362" s="202"/>
      <c r="I1362" s="202"/>
      <c r="J1362" s="202"/>
      <c r="K1362" s="240"/>
      <c r="L1362" s="240"/>
      <c r="M1362" s="240"/>
      <c r="N1362" s="240"/>
      <c r="O1362" s="4"/>
      <c r="P1362" s="246">
        <v>1</v>
      </c>
      <c r="Q1362" s="246"/>
      <c r="R1362" s="246" t="str">
        <f t="shared" si="273"/>
        <v>FFFFFFFF</v>
      </c>
      <c r="S1362" s="202">
        <v>100</v>
      </c>
      <c r="T1362" s="202">
        <v>100</v>
      </c>
      <c r="U1362" s="202">
        <v>100</v>
      </c>
      <c r="V1362" s="202">
        <v>100</v>
      </c>
      <c r="X1362" s="242"/>
      <c r="Z1362" s="239">
        <f t="shared" si="277"/>
        <v>1</v>
      </c>
      <c r="AA1362" s="253" t="s">
        <v>4179</v>
      </c>
      <c r="AB1362" s="265">
        <f t="shared" si="280"/>
        <v>0</v>
      </c>
      <c r="AC1362" s="254" t="s">
        <v>4194</v>
      </c>
      <c r="AD1362" s="254" t="s">
        <v>4181</v>
      </c>
      <c r="AE1362" s="254">
        <f t="shared" si="281"/>
        <v>0</v>
      </c>
      <c r="AF1362" s="254" t="s">
        <v>4182</v>
      </c>
      <c r="AG1362" s="254" t="s">
        <v>4183</v>
      </c>
      <c r="AH1362" s="74" t="str">
        <f t="shared" si="282"/>
        <v>名称：&lt;br&gt;住所：&lt;br&gt;施設分類：&lt;br&gt;TEL：&lt;br&gt;：&lt;br&gt;：&lt;br&gt;：&lt;br&gt;</v>
      </c>
      <c r="AI1362" s="255" t="s">
        <v>4184</v>
      </c>
      <c r="AJ1362" s="253" t="str">
        <f t="shared" si="274"/>
        <v>FFFFFFFF</v>
      </c>
      <c r="AK1362" s="253" t="s">
        <v>4185</v>
      </c>
      <c r="AL1362" s="265">
        <f t="shared" si="275"/>
        <v>1</v>
      </c>
      <c r="AM1362" s="253" t="s">
        <v>4186</v>
      </c>
      <c r="AN1362" s="253" t="s">
        <v>4187</v>
      </c>
      <c r="AO1362" s="254">
        <f t="shared" si="278"/>
        <v>0</v>
      </c>
      <c r="AP1362" s="253" t="s">
        <v>4188</v>
      </c>
      <c r="AQ1362" s="74">
        <f t="shared" si="283"/>
        <v>0</v>
      </c>
      <c r="AR1362" s="254" t="s">
        <v>4189</v>
      </c>
      <c r="AS1362" s="254" t="s">
        <v>4190</v>
      </c>
      <c r="AT1362" s="265">
        <f t="shared" si="284"/>
        <v>0</v>
      </c>
      <c r="AU1362" s="254" t="s">
        <v>4191</v>
      </c>
      <c r="AV1362" s="265">
        <f t="shared" si="285"/>
        <v>0</v>
      </c>
      <c r="AW1362" s="254" t="s">
        <v>4192</v>
      </c>
      <c r="AX1362" s="254" t="s">
        <v>4193</v>
      </c>
      <c r="AY1362" s="244" t="str">
        <f t="shared" si="279"/>
        <v/>
      </c>
    </row>
    <row r="1363" spans="1:51">
      <c r="A1363" s="198">
        <v>1358</v>
      </c>
      <c r="B1363" s="211"/>
      <c r="C1363" s="4" t="str">
        <f t="shared" si="276"/>
        <v>名称：&lt;br&gt;住所：&lt;br&gt;施設分類：&lt;br&gt;TEL：&lt;br&gt;：&lt;br&gt;：&lt;br&gt;：&lt;br&gt;</v>
      </c>
      <c r="D1363" s="211"/>
      <c r="E1363" s="202"/>
      <c r="F1363" s="202"/>
      <c r="G1363" s="202"/>
      <c r="H1363" s="202"/>
      <c r="I1363" s="202"/>
      <c r="J1363" s="202"/>
      <c r="K1363" s="240"/>
      <c r="L1363" s="240"/>
      <c r="M1363" s="240"/>
      <c r="N1363" s="240"/>
      <c r="O1363" s="4"/>
      <c r="P1363" s="246">
        <v>1</v>
      </c>
      <c r="Q1363" s="246"/>
      <c r="R1363" s="246" t="str">
        <f t="shared" si="273"/>
        <v>FFFFFFFF</v>
      </c>
      <c r="S1363" s="202">
        <v>100</v>
      </c>
      <c r="T1363" s="202">
        <v>100</v>
      </c>
      <c r="U1363" s="202">
        <v>100</v>
      </c>
      <c r="V1363" s="202">
        <v>100</v>
      </c>
      <c r="X1363" s="242"/>
      <c r="Z1363" s="239">
        <f t="shared" si="277"/>
        <v>1</v>
      </c>
      <c r="AA1363" s="253" t="s">
        <v>4179</v>
      </c>
      <c r="AB1363" s="265">
        <f t="shared" si="280"/>
        <v>0</v>
      </c>
      <c r="AC1363" s="254" t="s">
        <v>4194</v>
      </c>
      <c r="AD1363" s="254" t="s">
        <v>4181</v>
      </c>
      <c r="AE1363" s="254">
        <f t="shared" si="281"/>
        <v>0</v>
      </c>
      <c r="AF1363" s="254" t="s">
        <v>4182</v>
      </c>
      <c r="AG1363" s="254" t="s">
        <v>4183</v>
      </c>
      <c r="AH1363" s="74" t="str">
        <f t="shared" si="282"/>
        <v>名称：&lt;br&gt;住所：&lt;br&gt;施設分類：&lt;br&gt;TEL：&lt;br&gt;：&lt;br&gt;：&lt;br&gt;：&lt;br&gt;</v>
      </c>
      <c r="AI1363" s="255" t="s">
        <v>4184</v>
      </c>
      <c r="AJ1363" s="253" t="str">
        <f t="shared" si="274"/>
        <v>FFFFFFFF</v>
      </c>
      <c r="AK1363" s="253" t="s">
        <v>4185</v>
      </c>
      <c r="AL1363" s="265">
        <f t="shared" si="275"/>
        <v>1</v>
      </c>
      <c r="AM1363" s="253" t="s">
        <v>4186</v>
      </c>
      <c r="AN1363" s="253" t="s">
        <v>4187</v>
      </c>
      <c r="AO1363" s="254">
        <f t="shared" si="278"/>
        <v>0</v>
      </c>
      <c r="AP1363" s="253" t="s">
        <v>4188</v>
      </c>
      <c r="AQ1363" s="74">
        <f t="shared" si="283"/>
        <v>0</v>
      </c>
      <c r="AR1363" s="254" t="s">
        <v>4189</v>
      </c>
      <c r="AS1363" s="254" t="s">
        <v>4190</v>
      </c>
      <c r="AT1363" s="265">
        <f t="shared" si="284"/>
        <v>0</v>
      </c>
      <c r="AU1363" s="254" t="s">
        <v>4191</v>
      </c>
      <c r="AV1363" s="265">
        <f t="shared" si="285"/>
        <v>0</v>
      </c>
      <c r="AW1363" s="254" t="s">
        <v>4192</v>
      </c>
      <c r="AX1363" s="254" t="s">
        <v>4193</v>
      </c>
      <c r="AY1363" s="244" t="str">
        <f t="shared" si="279"/>
        <v/>
      </c>
    </row>
    <row r="1364" spans="1:51">
      <c r="A1364" s="198">
        <v>1359</v>
      </c>
      <c r="B1364" s="211"/>
      <c r="C1364" s="4" t="str">
        <f t="shared" si="276"/>
        <v>名称：&lt;br&gt;住所：&lt;br&gt;施設分類：&lt;br&gt;TEL：&lt;br&gt;：&lt;br&gt;：&lt;br&gt;：&lt;br&gt;</v>
      </c>
      <c r="D1364" s="211"/>
      <c r="E1364" s="202"/>
      <c r="F1364" s="202"/>
      <c r="G1364" s="202"/>
      <c r="H1364" s="202"/>
      <c r="I1364" s="202"/>
      <c r="J1364" s="202"/>
      <c r="K1364" s="240"/>
      <c r="L1364" s="240"/>
      <c r="M1364" s="240"/>
      <c r="N1364" s="240"/>
      <c r="O1364" s="4"/>
      <c r="P1364" s="246">
        <v>1</v>
      </c>
      <c r="Q1364" s="246"/>
      <c r="R1364" s="246" t="str">
        <f t="shared" si="273"/>
        <v>FFFFFFFF</v>
      </c>
      <c r="S1364" s="202">
        <v>100</v>
      </c>
      <c r="T1364" s="202">
        <v>100</v>
      </c>
      <c r="U1364" s="202">
        <v>100</v>
      </c>
      <c r="V1364" s="202">
        <v>100</v>
      </c>
      <c r="X1364" s="242"/>
      <c r="Z1364" s="239">
        <f t="shared" si="277"/>
        <v>1</v>
      </c>
      <c r="AA1364" s="253" t="s">
        <v>4179</v>
      </c>
      <c r="AB1364" s="265">
        <f t="shared" si="280"/>
        <v>0</v>
      </c>
      <c r="AC1364" s="254" t="s">
        <v>4194</v>
      </c>
      <c r="AD1364" s="254" t="s">
        <v>4181</v>
      </c>
      <c r="AE1364" s="254">
        <f t="shared" si="281"/>
        <v>0</v>
      </c>
      <c r="AF1364" s="254" t="s">
        <v>4182</v>
      </c>
      <c r="AG1364" s="254" t="s">
        <v>4183</v>
      </c>
      <c r="AH1364" s="74" t="str">
        <f t="shared" si="282"/>
        <v>名称：&lt;br&gt;住所：&lt;br&gt;施設分類：&lt;br&gt;TEL：&lt;br&gt;：&lt;br&gt;：&lt;br&gt;：&lt;br&gt;</v>
      </c>
      <c r="AI1364" s="255" t="s">
        <v>4184</v>
      </c>
      <c r="AJ1364" s="253" t="str">
        <f t="shared" si="274"/>
        <v>FFFFFFFF</v>
      </c>
      <c r="AK1364" s="253" t="s">
        <v>4185</v>
      </c>
      <c r="AL1364" s="265">
        <f t="shared" si="275"/>
        <v>1</v>
      </c>
      <c r="AM1364" s="253" t="s">
        <v>4186</v>
      </c>
      <c r="AN1364" s="253" t="s">
        <v>4187</v>
      </c>
      <c r="AO1364" s="254">
        <f t="shared" si="278"/>
        <v>0</v>
      </c>
      <c r="AP1364" s="253" t="s">
        <v>4188</v>
      </c>
      <c r="AQ1364" s="74">
        <f t="shared" si="283"/>
        <v>0</v>
      </c>
      <c r="AR1364" s="254" t="s">
        <v>4189</v>
      </c>
      <c r="AS1364" s="254" t="s">
        <v>4190</v>
      </c>
      <c r="AT1364" s="265">
        <f t="shared" si="284"/>
        <v>0</v>
      </c>
      <c r="AU1364" s="254" t="s">
        <v>4191</v>
      </c>
      <c r="AV1364" s="265">
        <f t="shared" si="285"/>
        <v>0</v>
      </c>
      <c r="AW1364" s="254" t="s">
        <v>4192</v>
      </c>
      <c r="AX1364" s="254" t="s">
        <v>4193</v>
      </c>
      <c r="AY1364" s="244" t="str">
        <f t="shared" si="279"/>
        <v/>
      </c>
    </row>
    <row r="1365" spans="1:51">
      <c r="A1365" s="198">
        <v>1360</v>
      </c>
      <c r="B1365" s="211"/>
      <c r="C1365" s="4" t="str">
        <f t="shared" si="276"/>
        <v>名称：&lt;br&gt;住所：&lt;br&gt;施設分類：&lt;br&gt;TEL：&lt;br&gt;：&lt;br&gt;：&lt;br&gt;：&lt;br&gt;</v>
      </c>
      <c r="D1365" s="211"/>
      <c r="E1365" s="202"/>
      <c r="F1365" s="202"/>
      <c r="G1365" s="202"/>
      <c r="H1365" s="202"/>
      <c r="I1365" s="202"/>
      <c r="J1365" s="202"/>
      <c r="K1365" s="240"/>
      <c r="L1365" s="240"/>
      <c r="M1365" s="240"/>
      <c r="N1365" s="240"/>
      <c r="O1365" s="4"/>
      <c r="P1365" s="246">
        <v>1</v>
      </c>
      <c r="Q1365" s="246"/>
      <c r="R1365" s="246" t="str">
        <f t="shared" si="273"/>
        <v>FFFFFFFF</v>
      </c>
      <c r="S1365" s="202">
        <v>100</v>
      </c>
      <c r="T1365" s="202">
        <v>100</v>
      </c>
      <c r="U1365" s="202">
        <v>100</v>
      </c>
      <c r="V1365" s="202">
        <v>100</v>
      </c>
      <c r="X1365" s="242"/>
      <c r="Z1365" s="239">
        <f t="shared" si="277"/>
        <v>1</v>
      </c>
      <c r="AA1365" s="253" t="s">
        <v>4179</v>
      </c>
      <c r="AB1365" s="265">
        <f t="shared" si="280"/>
        <v>0</v>
      </c>
      <c r="AC1365" s="254" t="s">
        <v>4194</v>
      </c>
      <c r="AD1365" s="254" t="s">
        <v>4181</v>
      </c>
      <c r="AE1365" s="254">
        <f t="shared" si="281"/>
        <v>0</v>
      </c>
      <c r="AF1365" s="254" t="s">
        <v>4182</v>
      </c>
      <c r="AG1365" s="254" t="s">
        <v>4183</v>
      </c>
      <c r="AH1365" s="74" t="str">
        <f t="shared" si="282"/>
        <v>名称：&lt;br&gt;住所：&lt;br&gt;施設分類：&lt;br&gt;TEL：&lt;br&gt;：&lt;br&gt;：&lt;br&gt;：&lt;br&gt;</v>
      </c>
      <c r="AI1365" s="255" t="s">
        <v>4184</v>
      </c>
      <c r="AJ1365" s="253" t="str">
        <f t="shared" si="274"/>
        <v>FFFFFFFF</v>
      </c>
      <c r="AK1365" s="253" t="s">
        <v>4185</v>
      </c>
      <c r="AL1365" s="265">
        <f t="shared" si="275"/>
        <v>1</v>
      </c>
      <c r="AM1365" s="253" t="s">
        <v>4186</v>
      </c>
      <c r="AN1365" s="253" t="s">
        <v>4187</v>
      </c>
      <c r="AO1365" s="254">
        <f t="shared" si="278"/>
        <v>0</v>
      </c>
      <c r="AP1365" s="253" t="s">
        <v>4188</v>
      </c>
      <c r="AQ1365" s="74">
        <f t="shared" si="283"/>
        <v>0</v>
      </c>
      <c r="AR1365" s="254" t="s">
        <v>4189</v>
      </c>
      <c r="AS1365" s="254" t="s">
        <v>4190</v>
      </c>
      <c r="AT1365" s="265">
        <f t="shared" si="284"/>
        <v>0</v>
      </c>
      <c r="AU1365" s="254" t="s">
        <v>4191</v>
      </c>
      <c r="AV1365" s="265">
        <f t="shared" si="285"/>
        <v>0</v>
      </c>
      <c r="AW1365" s="254" t="s">
        <v>4192</v>
      </c>
      <c r="AX1365" s="254" t="s">
        <v>4193</v>
      </c>
      <c r="AY1365" s="244" t="str">
        <f t="shared" si="279"/>
        <v/>
      </c>
    </row>
    <row r="1366" spans="1:51">
      <c r="A1366" s="198">
        <v>1361</v>
      </c>
      <c r="B1366" s="211"/>
      <c r="C1366" s="4" t="str">
        <f t="shared" si="276"/>
        <v>名称：&lt;br&gt;住所：&lt;br&gt;施設分類：&lt;br&gt;TEL：&lt;br&gt;：&lt;br&gt;：&lt;br&gt;：&lt;br&gt;</v>
      </c>
      <c r="D1366" s="211"/>
      <c r="E1366" s="245"/>
      <c r="F1366" s="202"/>
      <c r="G1366" s="202"/>
      <c r="H1366" s="202"/>
      <c r="I1366" s="245"/>
      <c r="J1366" s="245"/>
      <c r="K1366" s="240"/>
      <c r="L1366" s="240"/>
      <c r="M1366" s="240"/>
      <c r="N1366" s="240"/>
      <c r="O1366" s="4"/>
      <c r="P1366" s="246">
        <v>1</v>
      </c>
      <c r="Q1366" s="246"/>
      <c r="R1366" s="246" t="str">
        <f t="shared" si="273"/>
        <v>FFFFFFFF</v>
      </c>
      <c r="S1366" s="202">
        <v>100</v>
      </c>
      <c r="T1366" s="202">
        <v>100</v>
      </c>
      <c r="U1366" s="202">
        <v>100</v>
      </c>
      <c r="V1366" s="202">
        <v>100</v>
      </c>
      <c r="X1366" s="242"/>
      <c r="Z1366" s="239">
        <f t="shared" si="277"/>
        <v>1</v>
      </c>
      <c r="AA1366" s="253" t="s">
        <v>4179</v>
      </c>
      <c r="AB1366" s="265">
        <f t="shared" si="280"/>
        <v>0</v>
      </c>
      <c r="AC1366" s="254" t="s">
        <v>4194</v>
      </c>
      <c r="AD1366" s="254" t="s">
        <v>4181</v>
      </c>
      <c r="AE1366" s="254">
        <f t="shared" si="281"/>
        <v>0</v>
      </c>
      <c r="AF1366" s="254" t="s">
        <v>4182</v>
      </c>
      <c r="AG1366" s="254" t="s">
        <v>4183</v>
      </c>
      <c r="AH1366" s="74" t="str">
        <f t="shared" si="282"/>
        <v>名称：&lt;br&gt;住所：&lt;br&gt;施設分類：&lt;br&gt;TEL：&lt;br&gt;：&lt;br&gt;：&lt;br&gt;：&lt;br&gt;</v>
      </c>
      <c r="AI1366" s="255" t="s">
        <v>4184</v>
      </c>
      <c r="AJ1366" s="253" t="str">
        <f t="shared" si="274"/>
        <v>FFFFFFFF</v>
      </c>
      <c r="AK1366" s="253" t="s">
        <v>4185</v>
      </c>
      <c r="AL1366" s="265">
        <f t="shared" si="275"/>
        <v>1</v>
      </c>
      <c r="AM1366" s="253" t="s">
        <v>4186</v>
      </c>
      <c r="AN1366" s="253" t="s">
        <v>4187</v>
      </c>
      <c r="AO1366" s="254">
        <f t="shared" si="278"/>
        <v>0</v>
      </c>
      <c r="AP1366" s="253" t="s">
        <v>4188</v>
      </c>
      <c r="AQ1366" s="74">
        <f t="shared" si="283"/>
        <v>0</v>
      </c>
      <c r="AR1366" s="254" t="s">
        <v>4189</v>
      </c>
      <c r="AS1366" s="254" t="s">
        <v>4190</v>
      </c>
      <c r="AT1366" s="265">
        <f t="shared" si="284"/>
        <v>0</v>
      </c>
      <c r="AU1366" s="254" t="s">
        <v>4191</v>
      </c>
      <c r="AV1366" s="265">
        <f t="shared" si="285"/>
        <v>0</v>
      </c>
      <c r="AW1366" s="254" t="s">
        <v>4192</v>
      </c>
      <c r="AX1366" s="254" t="s">
        <v>4193</v>
      </c>
      <c r="AY1366" s="244" t="str">
        <f t="shared" si="279"/>
        <v/>
      </c>
    </row>
    <row r="1367" spans="1:51">
      <c r="A1367" s="198">
        <v>1362</v>
      </c>
      <c r="B1367" s="211"/>
      <c r="C1367" s="4" t="str">
        <f t="shared" si="276"/>
        <v>名称：&lt;br&gt;住所：&lt;br&gt;施設分類：&lt;br&gt;TEL：&lt;br&gt;：&lt;br&gt;：&lt;br&gt;：&lt;br&gt;</v>
      </c>
      <c r="D1367" s="211"/>
      <c r="E1367" s="245"/>
      <c r="F1367" s="202"/>
      <c r="G1367" s="202"/>
      <c r="H1367" s="202"/>
      <c r="I1367" s="245"/>
      <c r="J1367" s="245"/>
      <c r="K1367" s="240"/>
      <c r="L1367" s="240"/>
      <c r="M1367" s="240"/>
      <c r="N1367" s="240"/>
      <c r="O1367" s="4"/>
      <c r="P1367" s="246">
        <v>1</v>
      </c>
      <c r="Q1367" s="246"/>
      <c r="R1367" s="246" t="str">
        <f t="shared" si="273"/>
        <v>FFFFFFFF</v>
      </c>
      <c r="S1367" s="202">
        <v>100</v>
      </c>
      <c r="T1367" s="202">
        <v>100</v>
      </c>
      <c r="U1367" s="202">
        <v>100</v>
      </c>
      <c r="V1367" s="202">
        <v>100</v>
      </c>
      <c r="X1367" s="242"/>
      <c r="Z1367" s="239">
        <f t="shared" si="277"/>
        <v>1</v>
      </c>
      <c r="AA1367" s="253" t="s">
        <v>4179</v>
      </c>
      <c r="AB1367" s="265">
        <f t="shared" si="280"/>
        <v>0</v>
      </c>
      <c r="AC1367" s="254" t="s">
        <v>4194</v>
      </c>
      <c r="AD1367" s="254" t="s">
        <v>4181</v>
      </c>
      <c r="AE1367" s="254">
        <f t="shared" si="281"/>
        <v>0</v>
      </c>
      <c r="AF1367" s="254" t="s">
        <v>4182</v>
      </c>
      <c r="AG1367" s="254" t="s">
        <v>4183</v>
      </c>
      <c r="AH1367" s="74" t="str">
        <f t="shared" si="282"/>
        <v>名称：&lt;br&gt;住所：&lt;br&gt;施設分類：&lt;br&gt;TEL：&lt;br&gt;：&lt;br&gt;：&lt;br&gt;：&lt;br&gt;</v>
      </c>
      <c r="AI1367" s="255" t="s">
        <v>4184</v>
      </c>
      <c r="AJ1367" s="253" t="str">
        <f t="shared" si="274"/>
        <v>FFFFFFFF</v>
      </c>
      <c r="AK1367" s="253" t="s">
        <v>4185</v>
      </c>
      <c r="AL1367" s="265">
        <f t="shared" si="275"/>
        <v>1</v>
      </c>
      <c r="AM1367" s="253" t="s">
        <v>4186</v>
      </c>
      <c r="AN1367" s="253" t="s">
        <v>4187</v>
      </c>
      <c r="AO1367" s="254">
        <f t="shared" si="278"/>
        <v>0</v>
      </c>
      <c r="AP1367" s="253" t="s">
        <v>4188</v>
      </c>
      <c r="AQ1367" s="74">
        <f t="shared" si="283"/>
        <v>0</v>
      </c>
      <c r="AR1367" s="254" t="s">
        <v>4189</v>
      </c>
      <c r="AS1367" s="254" t="s">
        <v>4190</v>
      </c>
      <c r="AT1367" s="265">
        <f t="shared" si="284"/>
        <v>0</v>
      </c>
      <c r="AU1367" s="254" t="s">
        <v>4191</v>
      </c>
      <c r="AV1367" s="265">
        <f t="shared" si="285"/>
        <v>0</v>
      </c>
      <c r="AW1367" s="254" t="s">
        <v>4192</v>
      </c>
      <c r="AX1367" s="254" t="s">
        <v>4193</v>
      </c>
      <c r="AY1367" s="244" t="str">
        <f t="shared" si="279"/>
        <v/>
      </c>
    </row>
    <row r="1368" spans="1:51">
      <c r="A1368" s="198">
        <v>1363</v>
      </c>
      <c r="B1368" s="211"/>
      <c r="C1368" s="4" t="str">
        <f t="shared" si="276"/>
        <v>名称：&lt;br&gt;住所：&lt;br&gt;施設分類：&lt;br&gt;TEL：&lt;br&gt;：&lt;br&gt;：&lt;br&gt;：&lt;br&gt;</v>
      </c>
      <c r="D1368" s="211"/>
      <c r="E1368" s="202"/>
      <c r="F1368" s="202"/>
      <c r="G1368" s="202"/>
      <c r="H1368" s="202"/>
      <c r="I1368" s="202"/>
      <c r="J1368" s="202"/>
      <c r="K1368" s="240"/>
      <c r="L1368" s="240"/>
      <c r="M1368" s="240"/>
      <c r="N1368" s="240"/>
      <c r="O1368" s="4"/>
      <c r="P1368" s="246">
        <v>1</v>
      </c>
      <c r="Q1368" s="246"/>
      <c r="R1368" s="246" t="str">
        <f t="shared" si="273"/>
        <v>FFFFFFFF</v>
      </c>
      <c r="S1368" s="202">
        <v>100</v>
      </c>
      <c r="T1368" s="202">
        <v>100</v>
      </c>
      <c r="U1368" s="202">
        <v>100</v>
      </c>
      <c r="V1368" s="202">
        <v>100</v>
      </c>
      <c r="X1368" s="242"/>
      <c r="Z1368" s="239">
        <f t="shared" si="277"/>
        <v>1</v>
      </c>
      <c r="AA1368" s="253" t="s">
        <v>4179</v>
      </c>
      <c r="AB1368" s="265">
        <f t="shared" si="280"/>
        <v>0</v>
      </c>
      <c r="AC1368" s="254" t="s">
        <v>4194</v>
      </c>
      <c r="AD1368" s="254" t="s">
        <v>4181</v>
      </c>
      <c r="AE1368" s="254">
        <f t="shared" si="281"/>
        <v>0</v>
      </c>
      <c r="AF1368" s="254" t="s">
        <v>4182</v>
      </c>
      <c r="AG1368" s="254" t="s">
        <v>4183</v>
      </c>
      <c r="AH1368" s="74" t="str">
        <f t="shared" si="282"/>
        <v>名称：&lt;br&gt;住所：&lt;br&gt;施設分類：&lt;br&gt;TEL：&lt;br&gt;：&lt;br&gt;：&lt;br&gt;：&lt;br&gt;</v>
      </c>
      <c r="AI1368" s="255" t="s">
        <v>4184</v>
      </c>
      <c r="AJ1368" s="253" t="str">
        <f t="shared" si="274"/>
        <v>FFFFFFFF</v>
      </c>
      <c r="AK1368" s="253" t="s">
        <v>4185</v>
      </c>
      <c r="AL1368" s="265">
        <f t="shared" si="275"/>
        <v>1</v>
      </c>
      <c r="AM1368" s="253" t="s">
        <v>4186</v>
      </c>
      <c r="AN1368" s="253" t="s">
        <v>4187</v>
      </c>
      <c r="AO1368" s="254">
        <f t="shared" si="278"/>
        <v>0</v>
      </c>
      <c r="AP1368" s="253" t="s">
        <v>4188</v>
      </c>
      <c r="AQ1368" s="74">
        <f t="shared" si="283"/>
        <v>0</v>
      </c>
      <c r="AR1368" s="254" t="s">
        <v>4189</v>
      </c>
      <c r="AS1368" s="254" t="s">
        <v>4190</v>
      </c>
      <c r="AT1368" s="265">
        <f t="shared" si="284"/>
        <v>0</v>
      </c>
      <c r="AU1368" s="254" t="s">
        <v>4191</v>
      </c>
      <c r="AV1368" s="265">
        <f t="shared" si="285"/>
        <v>0</v>
      </c>
      <c r="AW1368" s="254" t="s">
        <v>4192</v>
      </c>
      <c r="AX1368" s="254" t="s">
        <v>4193</v>
      </c>
      <c r="AY1368" s="244" t="str">
        <f t="shared" si="279"/>
        <v/>
      </c>
    </row>
    <row r="1369" spans="1:51">
      <c r="A1369" s="198">
        <v>1364</v>
      </c>
      <c r="B1369" s="211"/>
      <c r="C1369" s="4" t="str">
        <f t="shared" si="276"/>
        <v>名称：&lt;br&gt;住所：&lt;br&gt;施設分類：&lt;br&gt;TEL：&lt;br&gt;：&lt;br&gt;：&lt;br&gt;：&lt;br&gt;</v>
      </c>
      <c r="D1369" s="211"/>
      <c r="E1369" s="202"/>
      <c r="F1369" s="202"/>
      <c r="G1369" s="202"/>
      <c r="H1369" s="202"/>
      <c r="I1369" s="202"/>
      <c r="J1369" s="202"/>
      <c r="K1369" s="240"/>
      <c r="L1369" s="240"/>
      <c r="M1369" s="240"/>
      <c r="N1369" s="240"/>
      <c r="O1369" s="4"/>
      <c r="P1369" s="246">
        <v>1</v>
      </c>
      <c r="Q1369" s="246"/>
      <c r="R1369" s="246" t="str">
        <f t="shared" si="273"/>
        <v>FFFFFFFF</v>
      </c>
      <c r="S1369" s="202">
        <v>100</v>
      </c>
      <c r="T1369" s="202">
        <v>100</v>
      </c>
      <c r="U1369" s="202">
        <v>100</v>
      </c>
      <c r="V1369" s="202">
        <v>100</v>
      </c>
      <c r="X1369" s="242"/>
      <c r="Z1369" s="239">
        <f t="shared" si="277"/>
        <v>1</v>
      </c>
      <c r="AA1369" s="253" t="s">
        <v>4179</v>
      </c>
      <c r="AB1369" s="265">
        <f t="shared" si="280"/>
        <v>0</v>
      </c>
      <c r="AC1369" s="254" t="s">
        <v>4194</v>
      </c>
      <c r="AD1369" s="254" t="s">
        <v>4181</v>
      </c>
      <c r="AE1369" s="254">
        <f t="shared" si="281"/>
        <v>0</v>
      </c>
      <c r="AF1369" s="254" t="s">
        <v>4182</v>
      </c>
      <c r="AG1369" s="254" t="s">
        <v>4183</v>
      </c>
      <c r="AH1369" s="74" t="str">
        <f t="shared" si="282"/>
        <v>名称：&lt;br&gt;住所：&lt;br&gt;施設分類：&lt;br&gt;TEL：&lt;br&gt;：&lt;br&gt;：&lt;br&gt;：&lt;br&gt;</v>
      </c>
      <c r="AI1369" s="255" t="s">
        <v>4184</v>
      </c>
      <c r="AJ1369" s="253" t="str">
        <f t="shared" si="274"/>
        <v>FFFFFFFF</v>
      </c>
      <c r="AK1369" s="253" t="s">
        <v>4185</v>
      </c>
      <c r="AL1369" s="265">
        <f t="shared" si="275"/>
        <v>1</v>
      </c>
      <c r="AM1369" s="253" t="s">
        <v>4186</v>
      </c>
      <c r="AN1369" s="253" t="s">
        <v>4187</v>
      </c>
      <c r="AO1369" s="254">
        <f t="shared" si="278"/>
        <v>0</v>
      </c>
      <c r="AP1369" s="253" t="s">
        <v>4188</v>
      </c>
      <c r="AQ1369" s="74">
        <f t="shared" si="283"/>
        <v>0</v>
      </c>
      <c r="AR1369" s="254" t="s">
        <v>4189</v>
      </c>
      <c r="AS1369" s="254" t="s">
        <v>4190</v>
      </c>
      <c r="AT1369" s="265">
        <f t="shared" si="284"/>
        <v>0</v>
      </c>
      <c r="AU1369" s="254" t="s">
        <v>4191</v>
      </c>
      <c r="AV1369" s="265">
        <f t="shared" si="285"/>
        <v>0</v>
      </c>
      <c r="AW1369" s="254" t="s">
        <v>4192</v>
      </c>
      <c r="AX1369" s="254" t="s">
        <v>4193</v>
      </c>
      <c r="AY1369" s="244" t="str">
        <f t="shared" si="279"/>
        <v/>
      </c>
    </row>
    <row r="1370" spans="1:51">
      <c r="A1370" s="198">
        <v>1365</v>
      </c>
      <c r="B1370" s="211"/>
      <c r="C1370" s="4" t="str">
        <f t="shared" si="276"/>
        <v>名称：&lt;br&gt;住所：&lt;br&gt;施設分類：&lt;br&gt;TEL：&lt;br&gt;：&lt;br&gt;：&lt;br&gt;：&lt;br&gt;</v>
      </c>
      <c r="D1370" s="211"/>
      <c r="E1370" s="202"/>
      <c r="F1370" s="202"/>
      <c r="G1370" s="202"/>
      <c r="H1370" s="202"/>
      <c r="I1370" s="202"/>
      <c r="J1370" s="202"/>
      <c r="K1370" s="240"/>
      <c r="L1370" s="240"/>
      <c r="M1370" s="240"/>
      <c r="N1370" s="240"/>
      <c r="O1370" s="4"/>
      <c r="P1370" s="246">
        <v>1</v>
      </c>
      <c r="Q1370" s="246"/>
      <c r="R1370" s="246" t="str">
        <f t="shared" si="273"/>
        <v>FFFFFFFF</v>
      </c>
      <c r="S1370" s="202">
        <v>100</v>
      </c>
      <c r="T1370" s="202">
        <v>100</v>
      </c>
      <c r="U1370" s="202">
        <v>100</v>
      </c>
      <c r="V1370" s="202">
        <v>100</v>
      </c>
      <c r="X1370" s="242"/>
      <c r="Z1370" s="239">
        <f t="shared" si="277"/>
        <v>1</v>
      </c>
      <c r="AA1370" s="253" t="s">
        <v>4179</v>
      </c>
      <c r="AB1370" s="265">
        <f t="shared" si="280"/>
        <v>0</v>
      </c>
      <c r="AC1370" s="254" t="s">
        <v>4194</v>
      </c>
      <c r="AD1370" s="254" t="s">
        <v>4181</v>
      </c>
      <c r="AE1370" s="254">
        <f t="shared" si="281"/>
        <v>0</v>
      </c>
      <c r="AF1370" s="254" t="s">
        <v>4182</v>
      </c>
      <c r="AG1370" s="254" t="s">
        <v>4183</v>
      </c>
      <c r="AH1370" s="74" t="str">
        <f t="shared" si="282"/>
        <v>名称：&lt;br&gt;住所：&lt;br&gt;施設分類：&lt;br&gt;TEL：&lt;br&gt;：&lt;br&gt;：&lt;br&gt;：&lt;br&gt;</v>
      </c>
      <c r="AI1370" s="255" t="s">
        <v>4184</v>
      </c>
      <c r="AJ1370" s="253" t="str">
        <f t="shared" si="274"/>
        <v>FFFFFFFF</v>
      </c>
      <c r="AK1370" s="253" t="s">
        <v>4185</v>
      </c>
      <c r="AL1370" s="265">
        <f t="shared" si="275"/>
        <v>1</v>
      </c>
      <c r="AM1370" s="253" t="s">
        <v>4186</v>
      </c>
      <c r="AN1370" s="253" t="s">
        <v>4187</v>
      </c>
      <c r="AO1370" s="254">
        <f t="shared" si="278"/>
        <v>0</v>
      </c>
      <c r="AP1370" s="253" t="s">
        <v>4188</v>
      </c>
      <c r="AQ1370" s="74">
        <f t="shared" si="283"/>
        <v>0</v>
      </c>
      <c r="AR1370" s="254" t="s">
        <v>4189</v>
      </c>
      <c r="AS1370" s="254" t="s">
        <v>4190</v>
      </c>
      <c r="AT1370" s="265">
        <f t="shared" si="284"/>
        <v>0</v>
      </c>
      <c r="AU1370" s="254" t="s">
        <v>4191</v>
      </c>
      <c r="AV1370" s="265">
        <f t="shared" si="285"/>
        <v>0</v>
      </c>
      <c r="AW1370" s="254" t="s">
        <v>4192</v>
      </c>
      <c r="AX1370" s="254" t="s">
        <v>4193</v>
      </c>
      <c r="AY1370" s="244" t="str">
        <f t="shared" si="279"/>
        <v/>
      </c>
    </row>
    <row r="1371" spans="1:51">
      <c r="A1371" s="198">
        <v>1366</v>
      </c>
      <c r="B1371" s="211"/>
      <c r="C1371" s="4" t="str">
        <f t="shared" si="276"/>
        <v>名称：&lt;br&gt;住所：&lt;br&gt;施設分類：&lt;br&gt;TEL：&lt;br&gt;：&lt;br&gt;：&lt;br&gt;：&lt;br&gt;</v>
      </c>
      <c r="D1371" s="211"/>
      <c r="E1371" s="202"/>
      <c r="F1371" s="202"/>
      <c r="G1371" s="202"/>
      <c r="H1371" s="202"/>
      <c r="I1371" s="202"/>
      <c r="J1371" s="202"/>
      <c r="K1371" s="240"/>
      <c r="L1371" s="240"/>
      <c r="M1371" s="240"/>
      <c r="N1371" s="240"/>
      <c r="O1371" s="4"/>
      <c r="P1371" s="246">
        <v>1</v>
      </c>
      <c r="Q1371" s="246"/>
      <c r="R1371" s="246" t="str">
        <f t="shared" si="273"/>
        <v>FFFFFFFF</v>
      </c>
      <c r="S1371" s="202">
        <v>100</v>
      </c>
      <c r="T1371" s="202">
        <v>100</v>
      </c>
      <c r="U1371" s="202">
        <v>100</v>
      </c>
      <c r="V1371" s="202">
        <v>100</v>
      </c>
      <c r="X1371" s="242"/>
      <c r="Z1371" s="239">
        <f t="shared" si="277"/>
        <v>1</v>
      </c>
      <c r="AA1371" s="253" t="s">
        <v>4179</v>
      </c>
      <c r="AB1371" s="265">
        <f t="shared" si="280"/>
        <v>0</v>
      </c>
      <c r="AC1371" s="254" t="s">
        <v>4194</v>
      </c>
      <c r="AD1371" s="254" t="s">
        <v>4181</v>
      </c>
      <c r="AE1371" s="254">
        <f t="shared" si="281"/>
        <v>0</v>
      </c>
      <c r="AF1371" s="254" t="s">
        <v>4182</v>
      </c>
      <c r="AG1371" s="254" t="s">
        <v>4183</v>
      </c>
      <c r="AH1371" s="74" t="str">
        <f t="shared" si="282"/>
        <v>名称：&lt;br&gt;住所：&lt;br&gt;施設分類：&lt;br&gt;TEL：&lt;br&gt;：&lt;br&gt;：&lt;br&gt;：&lt;br&gt;</v>
      </c>
      <c r="AI1371" s="255" t="s">
        <v>4184</v>
      </c>
      <c r="AJ1371" s="253" t="str">
        <f t="shared" si="274"/>
        <v>FFFFFFFF</v>
      </c>
      <c r="AK1371" s="253" t="s">
        <v>4185</v>
      </c>
      <c r="AL1371" s="265">
        <f t="shared" si="275"/>
        <v>1</v>
      </c>
      <c r="AM1371" s="253" t="s">
        <v>4186</v>
      </c>
      <c r="AN1371" s="253" t="s">
        <v>4187</v>
      </c>
      <c r="AO1371" s="254">
        <f t="shared" si="278"/>
        <v>0</v>
      </c>
      <c r="AP1371" s="253" t="s">
        <v>4188</v>
      </c>
      <c r="AQ1371" s="74">
        <f t="shared" si="283"/>
        <v>0</v>
      </c>
      <c r="AR1371" s="254" t="s">
        <v>4189</v>
      </c>
      <c r="AS1371" s="254" t="s">
        <v>4190</v>
      </c>
      <c r="AT1371" s="265">
        <f t="shared" si="284"/>
        <v>0</v>
      </c>
      <c r="AU1371" s="254" t="s">
        <v>4191</v>
      </c>
      <c r="AV1371" s="265">
        <f t="shared" si="285"/>
        <v>0</v>
      </c>
      <c r="AW1371" s="254" t="s">
        <v>4192</v>
      </c>
      <c r="AX1371" s="254" t="s">
        <v>4193</v>
      </c>
      <c r="AY1371" s="244" t="str">
        <f t="shared" si="279"/>
        <v/>
      </c>
    </row>
    <row r="1372" spans="1:51">
      <c r="A1372" s="198">
        <v>1367</v>
      </c>
      <c r="B1372" s="211"/>
      <c r="C1372" s="4" t="str">
        <f t="shared" si="276"/>
        <v>名称：&lt;br&gt;住所：&lt;br&gt;施設分類：&lt;br&gt;TEL：&lt;br&gt;：&lt;br&gt;：&lt;br&gt;：&lt;br&gt;</v>
      </c>
      <c r="D1372" s="211"/>
      <c r="E1372" s="245"/>
      <c r="F1372" s="202"/>
      <c r="G1372" s="202"/>
      <c r="H1372" s="202"/>
      <c r="I1372" s="245"/>
      <c r="J1372" s="245"/>
      <c r="K1372" s="240"/>
      <c r="L1372" s="240"/>
      <c r="M1372" s="240"/>
      <c r="N1372" s="240"/>
      <c r="O1372" s="4"/>
      <c r="P1372" s="246">
        <v>1</v>
      </c>
      <c r="Q1372" s="246"/>
      <c r="R1372" s="246" t="str">
        <f t="shared" si="273"/>
        <v>FFFFFFFF</v>
      </c>
      <c r="S1372" s="202">
        <v>100</v>
      </c>
      <c r="T1372" s="202">
        <v>100</v>
      </c>
      <c r="U1372" s="202">
        <v>100</v>
      </c>
      <c r="V1372" s="202">
        <v>100</v>
      </c>
      <c r="X1372" s="242"/>
      <c r="Z1372" s="239">
        <f t="shared" si="277"/>
        <v>1</v>
      </c>
      <c r="AA1372" s="253" t="s">
        <v>4179</v>
      </c>
      <c r="AB1372" s="265">
        <f t="shared" si="280"/>
        <v>0</v>
      </c>
      <c r="AC1372" s="254" t="s">
        <v>4194</v>
      </c>
      <c r="AD1372" s="254" t="s">
        <v>4181</v>
      </c>
      <c r="AE1372" s="254">
        <f t="shared" si="281"/>
        <v>0</v>
      </c>
      <c r="AF1372" s="254" t="s">
        <v>4182</v>
      </c>
      <c r="AG1372" s="254" t="s">
        <v>4183</v>
      </c>
      <c r="AH1372" s="74" t="str">
        <f t="shared" si="282"/>
        <v>名称：&lt;br&gt;住所：&lt;br&gt;施設分類：&lt;br&gt;TEL：&lt;br&gt;：&lt;br&gt;：&lt;br&gt;：&lt;br&gt;</v>
      </c>
      <c r="AI1372" s="255" t="s">
        <v>4184</v>
      </c>
      <c r="AJ1372" s="253" t="str">
        <f t="shared" si="274"/>
        <v>FFFFFFFF</v>
      </c>
      <c r="AK1372" s="253" t="s">
        <v>4185</v>
      </c>
      <c r="AL1372" s="265">
        <f t="shared" si="275"/>
        <v>1</v>
      </c>
      <c r="AM1372" s="253" t="s">
        <v>4186</v>
      </c>
      <c r="AN1372" s="253" t="s">
        <v>4187</v>
      </c>
      <c r="AO1372" s="254">
        <f t="shared" si="278"/>
        <v>0</v>
      </c>
      <c r="AP1372" s="253" t="s">
        <v>4188</v>
      </c>
      <c r="AQ1372" s="74">
        <f t="shared" si="283"/>
        <v>0</v>
      </c>
      <c r="AR1372" s="254" t="s">
        <v>4189</v>
      </c>
      <c r="AS1372" s="254" t="s">
        <v>4190</v>
      </c>
      <c r="AT1372" s="265">
        <f t="shared" si="284"/>
        <v>0</v>
      </c>
      <c r="AU1372" s="254" t="s">
        <v>4191</v>
      </c>
      <c r="AV1372" s="265">
        <f t="shared" si="285"/>
        <v>0</v>
      </c>
      <c r="AW1372" s="254" t="s">
        <v>4192</v>
      </c>
      <c r="AX1372" s="254" t="s">
        <v>4193</v>
      </c>
      <c r="AY1372" s="244" t="str">
        <f t="shared" si="279"/>
        <v/>
      </c>
    </row>
    <row r="1373" spans="1:51">
      <c r="A1373" s="198">
        <v>1368</v>
      </c>
      <c r="B1373" s="211"/>
      <c r="C1373" s="4" t="str">
        <f t="shared" si="276"/>
        <v>名称：&lt;br&gt;住所：&lt;br&gt;施設分類：&lt;br&gt;TEL：&lt;br&gt;：&lt;br&gt;：&lt;br&gt;：&lt;br&gt;</v>
      </c>
      <c r="D1373" s="211"/>
      <c r="E1373" s="245"/>
      <c r="F1373" s="202"/>
      <c r="G1373" s="202"/>
      <c r="H1373" s="202"/>
      <c r="I1373" s="245"/>
      <c r="J1373" s="245"/>
      <c r="K1373" s="240"/>
      <c r="L1373" s="240"/>
      <c r="M1373" s="240"/>
      <c r="N1373" s="240"/>
      <c r="O1373" s="4"/>
      <c r="P1373" s="246">
        <v>1</v>
      </c>
      <c r="Q1373" s="246"/>
      <c r="R1373" s="246" t="str">
        <f t="shared" si="273"/>
        <v>FFFFFFFF</v>
      </c>
      <c r="S1373" s="202">
        <v>100</v>
      </c>
      <c r="T1373" s="202">
        <v>100</v>
      </c>
      <c r="U1373" s="202">
        <v>100</v>
      </c>
      <c r="V1373" s="202">
        <v>100</v>
      </c>
      <c r="X1373" s="242"/>
      <c r="Z1373" s="239">
        <f t="shared" si="277"/>
        <v>1</v>
      </c>
      <c r="AA1373" s="253" t="s">
        <v>4179</v>
      </c>
      <c r="AB1373" s="265">
        <f t="shared" si="280"/>
        <v>0</v>
      </c>
      <c r="AC1373" s="254" t="s">
        <v>4194</v>
      </c>
      <c r="AD1373" s="254" t="s">
        <v>4181</v>
      </c>
      <c r="AE1373" s="254">
        <f t="shared" si="281"/>
        <v>0</v>
      </c>
      <c r="AF1373" s="254" t="s">
        <v>4182</v>
      </c>
      <c r="AG1373" s="254" t="s">
        <v>4183</v>
      </c>
      <c r="AH1373" s="74" t="str">
        <f t="shared" si="282"/>
        <v>名称：&lt;br&gt;住所：&lt;br&gt;施設分類：&lt;br&gt;TEL：&lt;br&gt;：&lt;br&gt;：&lt;br&gt;：&lt;br&gt;</v>
      </c>
      <c r="AI1373" s="255" t="s">
        <v>4184</v>
      </c>
      <c r="AJ1373" s="253" t="str">
        <f t="shared" si="274"/>
        <v>FFFFFFFF</v>
      </c>
      <c r="AK1373" s="253" t="s">
        <v>4185</v>
      </c>
      <c r="AL1373" s="265">
        <f t="shared" si="275"/>
        <v>1</v>
      </c>
      <c r="AM1373" s="253" t="s">
        <v>4186</v>
      </c>
      <c r="AN1373" s="253" t="s">
        <v>4187</v>
      </c>
      <c r="AO1373" s="254">
        <f t="shared" si="278"/>
        <v>0</v>
      </c>
      <c r="AP1373" s="253" t="s">
        <v>4188</v>
      </c>
      <c r="AQ1373" s="74">
        <f t="shared" si="283"/>
        <v>0</v>
      </c>
      <c r="AR1373" s="254" t="s">
        <v>4189</v>
      </c>
      <c r="AS1373" s="254" t="s">
        <v>4190</v>
      </c>
      <c r="AT1373" s="265">
        <f t="shared" si="284"/>
        <v>0</v>
      </c>
      <c r="AU1373" s="254" t="s">
        <v>4191</v>
      </c>
      <c r="AV1373" s="265">
        <f t="shared" si="285"/>
        <v>0</v>
      </c>
      <c r="AW1373" s="254" t="s">
        <v>4192</v>
      </c>
      <c r="AX1373" s="254" t="s">
        <v>4193</v>
      </c>
      <c r="AY1373" s="244" t="str">
        <f t="shared" si="279"/>
        <v/>
      </c>
    </row>
    <row r="1374" spans="1:51">
      <c r="A1374" s="198">
        <v>1369</v>
      </c>
      <c r="B1374" s="211"/>
      <c r="C1374" s="4" t="str">
        <f t="shared" si="276"/>
        <v>名称：&lt;br&gt;住所：&lt;br&gt;施設分類：&lt;br&gt;TEL：&lt;br&gt;：&lt;br&gt;：&lt;br&gt;：&lt;br&gt;</v>
      </c>
      <c r="D1374" s="211"/>
      <c r="E1374" s="202"/>
      <c r="F1374" s="202"/>
      <c r="G1374" s="202"/>
      <c r="H1374" s="202"/>
      <c r="I1374" s="202"/>
      <c r="J1374" s="202"/>
      <c r="K1374" s="240"/>
      <c r="L1374" s="240"/>
      <c r="M1374" s="240"/>
      <c r="N1374" s="240"/>
      <c r="O1374" s="4"/>
      <c r="P1374" s="246">
        <v>1</v>
      </c>
      <c r="Q1374" s="246"/>
      <c r="R1374" s="246" t="str">
        <f t="shared" si="273"/>
        <v>FFFFFFFF</v>
      </c>
      <c r="S1374" s="202">
        <v>100</v>
      </c>
      <c r="T1374" s="202">
        <v>100</v>
      </c>
      <c r="U1374" s="202">
        <v>100</v>
      </c>
      <c r="V1374" s="202">
        <v>100</v>
      </c>
      <c r="X1374" s="242"/>
      <c r="Z1374" s="239">
        <f t="shared" si="277"/>
        <v>1</v>
      </c>
      <c r="AA1374" s="253" t="s">
        <v>4179</v>
      </c>
      <c r="AB1374" s="265">
        <f t="shared" si="280"/>
        <v>0</v>
      </c>
      <c r="AC1374" s="254" t="s">
        <v>4194</v>
      </c>
      <c r="AD1374" s="254" t="s">
        <v>4181</v>
      </c>
      <c r="AE1374" s="254">
        <f t="shared" si="281"/>
        <v>0</v>
      </c>
      <c r="AF1374" s="254" t="s">
        <v>4182</v>
      </c>
      <c r="AG1374" s="254" t="s">
        <v>4183</v>
      </c>
      <c r="AH1374" s="74" t="str">
        <f t="shared" si="282"/>
        <v>名称：&lt;br&gt;住所：&lt;br&gt;施設分類：&lt;br&gt;TEL：&lt;br&gt;：&lt;br&gt;：&lt;br&gt;：&lt;br&gt;</v>
      </c>
      <c r="AI1374" s="255" t="s">
        <v>4184</v>
      </c>
      <c r="AJ1374" s="253" t="str">
        <f t="shared" si="274"/>
        <v>FFFFFFFF</v>
      </c>
      <c r="AK1374" s="253" t="s">
        <v>4185</v>
      </c>
      <c r="AL1374" s="265">
        <f t="shared" si="275"/>
        <v>1</v>
      </c>
      <c r="AM1374" s="253" t="s">
        <v>4186</v>
      </c>
      <c r="AN1374" s="253" t="s">
        <v>4187</v>
      </c>
      <c r="AO1374" s="254">
        <f t="shared" si="278"/>
        <v>0</v>
      </c>
      <c r="AP1374" s="253" t="s">
        <v>4188</v>
      </c>
      <c r="AQ1374" s="74">
        <f t="shared" si="283"/>
        <v>0</v>
      </c>
      <c r="AR1374" s="254" t="s">
        <v>4189</v>
      </c>
      <c r="AS1374" s="254" t="s">
        <v>4190</v>
      </c>
      <c r="AT1374" s="265">
        <f t="shared" si="284"/>
        <v>0</v>
      </c>
      <c r="AU1374" s="254" t="s">
        <v>4191</v>
      </c>
      <c r="AV1374" s="265">
        <f t="shared" si="285"/>
        <v>0</v>
      </c>
      <c r="AW1374" s="254" t="s">
        <v>4192</v>
      </c>
      <c r="AX1374" s="254" t="s">
        <v>4193</v>
      </c>
      <c r="AY1374" s="244" t="str">
        <f t="shared" si="279"/>
        <v/>
      </c>
    </row>
    <row r="1375" spans="1:51">
      <c r="A1375" s="198">
        <v>1370</v>
      </c>
      <c r="B1375" s="211"/>
      <c r="C1375" s="4" t="str">
        <f t="shared" si="276"/>
        <v>名称：&lt;br&gt;住所：&lt;br&gt;施設分類：&lt;br&gt;TEL：&lt;br&gt;：&lt;br&gt;：&lt;br&gt;：&lt;br&gt;</v>
      </c>
      <c r="D1375" s="211"/>
      <c r="E1375" s="202"/>
      <c r="F1375" s="202"/>
      <c r="G1375" s="202"/>
      <c r="H1375" s="202"/>
      <c r="I1375" s="202"/>
      <c r="J1375" s="202"/>
      <c r="K1375" s="240"/>
      <c r="L1375" s="240"/>
      <c r="M1375" s="240"/>
      <c r="N1375" s="240"/>
      <c r="O1375" s="4"/>
      <c r="P1375" s="246">
        <v>1</v>
      </c>
      <c r="Q1375" s="246"/>
      <c r="R1375" s="246" t="str">
        <f t="shared" si="273"/>
        <v>FFFFFFFF</v>
      </c>
      <c r="S1375" s="202">
        <v>100</v>
      </c>
      <c r="T1375" s="202">
        <v>100</v>
      </c>
      <c r="U1375" s="202">
        <v>100</v>
      </c>
      <c r="V1375" s="202">
        <v>100</v>
      </c>
      <c r="X1375" s="242"/>
      <c r="Z1375" s="239">
        <f t="shared" si="277"/>
        <v>1</v>
      </c>
      <c r="AA1375" s="253" t="s">
        <v>4179</v>
      </c>
      <c r="AB1375" s="265">
        <f t="shared" si="280"/>
        <v>0</v>
      </c>
      <c r="AC1375" s="254" t="s">
        <v>4194</v>
      </c>
      <c r="AD1375" s="254" t="s">
        <v>4181</v>
      </c>
      <c r="AE1375" s="254">
        <f t="shared" si="281"/>
        <v>0</v>
      </c>
      <c r="AF1375" s="254" t="s">
        <v>4182</v>
      </c>
      <c r="AG1375" s="254" t="s">
        <v>4183</v>
      </c>
      <c r="AH1375" s="74" t="str">
        <f t="shared" si="282"/>
        <v>名称：&lt;br&gt;住所：&lt;br&gt;施設分類：&lt;br&gt;TEL：&lt;br&gt;：&lt;br&gt;：&lt;br&gt;：&lt;br&gt;</v>
      </c>
      <c r="AI1375" s="255" t="s">
        <v>4184</v>
      </c>
      <c r="AJ1375" s="253" t="str">
        <f t="shared" si="274"/>
        <v>FFFFFFFF</v>
      </c>
      <c r="AK1375" s="253" t="s">
        <v>4185</v>
      </c>
      <c r="AL1375" s="265">
        <f t="shared" si="275"/>
        <v>1</v>
      </c>
      <c r="AM1375" s="253" t="s">
        <v>4186</v>
      </c>
      <c r="AN1375" s="253" t="s">
        <v>4187</v>
      </c>
      <c r="AO1375" s="254">
        <f t="shared" si="278"/>
        <v>0</v>
      </c>
      <c r="AP1375" s="253" t="s">
        <v>4188</v>
      </c>
      <c r="AQ1375" s="74">
        <f t="shared" si="283"/>
        <v>0</v>
      </c>
      <c r="AR1375" s="254" t="s">
        <v>4189</v>
      </c>
      <c r="AS1375" s="254" t="s">
        <v>4190</v>
      </c>
      <c r="AT1375" s="265">
        <f t="shared" si="284"/>
        <v>0</v>
      </c>
      <c r="AU1375" s="254" t="s">
        <v>4191</v>
      </c>
      <c r="AV1375" s="265">
        <f t="shared" si="285"/>
        <v>0</v>
      </c>
      <c r="AW1375" s="254" t="s">
        <v>4192</v>
      </c>
      <c r="AX1375" s="254" t="s">
        <v>4193</v>
      </c>
      <c r="AY1375" s="244" t="str">
        <f t="shared" si="279"/>
        <v/>
      </c>
    </row>
    <row r="1376" spans="1:51">
      <c r="A1376" s="198">
        <v>1371</v>
      </c>
      <c r="B1376" s="211"/>
      <c r="C1376" s="4" t="str">
        <f t="shared" si="276"/>
        <v>名称：&lt;br&gt;住所：&lt;br&gt;施設分類：&lt;br&gt;TEL：&lt;br&gt;：&lt;br&gt;：&lt;br&gt;：&lt;br&gt;</v>
      </c>
      <c r="D1376" s="211"/>
      <c r="E1376" s="202"/>
      <c r="F1376" s="202"/>
      <c r="G1376" s="202"/>
      <c r="H1376" s="202"/>
      <c r="I1376" s="202"/>
      <c r="J1376" s="202"/>
      <c r="K1376" s="240"/>
      <c r="L1376" s="240"/>
      <c r="M1376" s="240"/>
      <c r="N1376" s="240"/>
      <c r="O1376" s="4"/>
      <c r="P1376" s="246">
        <v>1</v>
      </c>
      <c r="Q1376" s="246"/>
      <c r="R1376" s="246" t="str">
        <f t="shared" si="273"/>
        <v>FFFFFFFF</v>
      </c>
      <c r="S1376" s="202">
        <v>100</v>
      </c>
      <c r="T1376" s="202">
        <v>100</v>
      </c>
      <c r="U1376" s="202">
        <v>100</v>
      </c>
      <c r="V1376" s="202">
        <v>100</v>
      </c>
      <c r="X1376" s="242"/>
      <c r="Z1376" s="239">
        <f t="shared" si="277"/>
        <v>1</v>
      </c>
      <c r="AA1376" s="253" t="s">
        <v>4179</v>
      </c>
      <c r="AB1376" s="265">
        <f t="shared" si="280"/>
        <v>0</v>
      </c>
      <c r="AC1376" s="254" t="s">
        <v>4194</v>
      </c>
      <c r="AD1376" s="254" t="s">
        <v>4181</v>
      </c>
      <c r="AE1376" s="254">
        <f t="shared" si="281"/>
        <v>0</v>
      </c>
      <c r="AF1376" s="254" t="s">
        <v>4182</v>
      </c>
      <c r="AG1376" s="254" t="s">
        <v>4183</v>
      </c>
      <c r="AH1376" s="74" t="str">
        <f t="shared" si="282"/>
        <v>名称：&lt;br&gt;住所：&lt;br&gt;施設分類：&lt;br&gt;TEL：&lt;br&gt;：&lt;br&gt;：&lt;br&gt;：&lt;br&gt;</v>
      </c>
      <c r="AI1376" s="255" t="s">
        <v>4184</v>
      </c>
      <c r="AJ1376" s="253" t="str">
        <f t="shared" si="274"/>
        <v>FFFFFFFF</v>
      </c>
      <c r="AK1376" s="253" t="s">
        <v>4185</v>
      </c>
      <c r="AL1376" s="265">
        <f t="shared" si="275"/>
        <v>1</v>
      </c>
      <c r="AM1376" s="253" t="s">
        <v>4186</v>
      </c>
      <c r="AN1376" s="253" t="s">
        <v>4187</v>
      </c>
      <c r="AO1376" s="254">
        <f t="shared" si="278"/>
        <v>0</v>
      </c>
      <c r="AP1376" s="253" t="s">
        <v>4188</v>
      </c>
      <c r="AQ1376" s="74">
        <f t="shared" si="283"/>
        <v>0</v>
      </c>
      <c r="AR1376" s="254" t="s">
        <v>4189</v>
      </c>
      <c r="AS1376" s="254" t="s">
        <v>4190</v>
      </c>
      <c r="AT1376" s="265">
        <f t="shared" si="284"/>
        <v>0</v>
      </c>
      <c r="AU1376" s="254" t="s">
        <v>4191</v>
      </c>
      <c r="AV1376" s="265">
        <f t="shared" si="285"/>
        <v>0</v>
      </c>
      <c r="AW1376" s="254" t="s">
        <v>4192</v>
      </c>
      <c r="AX1376" s="254" t="s">
        <v>4193</v>
      </c>
      <c r="AY1376" s="244" t="str">
        <f t="shared" si="279"/>
        <v/>
      </c>
    </row>
    <row r="1377" spans="1:51">
      <c r="A1377" s="198">
        <v>1372</v>
      </c>
      <c r="B1377" s="211"/>
      <c r="C1377" s="4" t="str">
        <f t="shared" si="276"/>
        <v>名称：&lt;br&gt;住所：&lt;br&gt;施設分類：&lt;br&gt;TEL：&lt;br&gt;：&lt;br&gt;：&lt;br&gt;：&lt;br&gt;</v>
      </c>
      <c r="D1377" s="211"/>
      <c r="E1377" s="202"/>
      <c r="F1377" s="202"/>
      <c r="G1377" s="202"/>
      <c r="H1377" s="202"/>
      <c r="I1377" s="202"/>
      <c r="J1377" s="202"/>
      <c r="K1377" s="240"/>
      <c r="L1377" s="240"/>
      <c r="M1377" s="240"/>
      <c r="N1377" s="240"/>
      <c r="O1377" s="4"/>
      <c r="P1377" s="246">
        <v>1</v>
      </c>
      <c r="Q1377" s="246"/>
      <c r="R1377" s="246" t="str">
        <f t="shared" si="273"/>
        <v>FFFFFFFF</v>
      </c>
      <c r="S1377" s="202">
        <v>100</v>
      </c>
      <c r="T1377" s="202">
        <v>100</v>
      </c>
      <c r="U1377" s="202">
        <v>100</v>
      </c>
      <c r="V1377" s="202">
        <v>100</v>
      </c>
      <c r="X1377" s="242"/>
      <c r="Z1377" s="239">
        <f t="shared" si="277"/>
        <v>1</v>
      </c>
      <c r="AA1377" s="253" t="s">
        <v>4179</v>
      </c>
      <c r="AB1377" s="265">
        <f t="shared" si="280"/>
        <v>0</v>
      </c>
      <c r="AC1377" s="254" t="s">
        <v>4194</v>
      </c>
      <c r="AD1377" s="254" t="s">
        <v>4181</v>
      </c>
      <c r="AE1377" s="254">
        <f t="shared" si="281"/>
        <v>0</v>
      </c>
      <c r="AF1377" s="254" t="s">
        <v>4182</v>
      </c>
      <c r="AG1377" s="254" t="s">
        <v>4183</v>
      </c>
      <c r="AH1377" s="74" t="str">
        <f t="shared" si="282"/>
        <v>名称：&lt;br&gt;住所：&lt;br&gt;施設分類：&lt;br&gt;TEL：&lt;br&gt;：&lt;br&gt;：&lt;br&gt;：&lt;br&gt;</v>
      </c>
      <c r="AI1377" s="255" t="s">
        <v>4184</v>
      </c>
      <c r="AJ1377" s="253" t="str">
        <f t="shared" si="274"/>
        <v>FFFFFFFF</v>
      </c>
      <c r="AK1377" s="253" t="s">
        <v>4185</v>
      </c>
      <c r="AL1377" s="265">
        <f t="shared" si="275"/>
        <v>1</v>
      </c>
      <c r="AM1377" s="253" t="s">
        <v>4186</v>
      </c>
      <c r="AN1377" s="253" t="s">
        <v>4187</v>
      </c>
      <c r="AO1377" s="254">
        <f t="shared" si="278"/>
        <v>0</v>
      </c>
      <c r="AP1377" s="253" t="s">
        <v>4188</v>
      </c>
      <c r="AQ1377" s="74">
        <f t="shared" si="283"/>
        <v>0</v>
      </c>
      <c r="AR1377" s="254" t="s">
        <v>4189</v>
      </c>
      <c r="AS1377" s="254" t="s">
        <v>4190</v>
      </c>
      <c r="AT1377" s="265">
        <f t="shared" si="284"/>
        <v>0</v>
      </c>
      <c r="AU1377" s="254" t="s">
        <v>4191</v>
      </c>
      <c r="AV1377" s="265">
        <f t="shared" si="285"/>
        <v>0</v>
      </c>
      <c r="AW1377" s="254" t="s">
        <v>4192</v>
      </c>
      <c r="AX1377" s="254" t="s">
        <v>4193</v>
      </c>
      <c r="AY1377" s="244" t="str">
        <f t="shared" si="279"/>
        <v/>
      </c>
    </row>
    <row r="1378" spans="1:51">
      <c r="A1378" s="198">
        <v>1373</v>
      </c>
      <c r="B1378" s="211"/>
      <c r="C1378" s="4" t="str">
        <f t="shared" si="276"/>
        <v>名称：&lt;br&gt;住所：&lt;br&gt;施設分類：&lt;br&gt;TEL：&lt;br&gt;：&lt;br&gt;：&lt;br&gt;：&lt;br&gt;</v>
      </c>
      <c r="D1378" s="211"/>
      <c r="E1378" s="245"/>
      <c r="F1378" s="202"/>
      <c r="G1378" s="202"/>
      <c r="H1378" s="202"/>
      <c r="I1378" s="245"/>
      <c r="J1378" s="245"/>
      <c r="K1378" s="240"/>
      <c r="L1378" s="240"/>
      <c r="M1378" s="240"/>
      <c r="N1378" s="240"/>
      <c r="O1378" s="4"/>
      <c r="P1378" s="246">
        <v>1</v>
      </c>
      <c r="Q1378" s="246"/>
      <c r="R1378" s="246" t="str">
        <f t="shared" si="273"/>
        <v>FFFFFFFF</v>
      </c>
      <c r="S1378" s="202">
        <v>100</v>
      </c>
      <c r="T1378" s="202">
        <v>100</v>
      </c>
      <c r="U1378" s="202">
        <v>100</v>
      </c>
      <c r="V1378" s="202">
        <v>100</v>
      </c>
      <c r="X1378" s="242"/>
      <c r="Z1378" s="239">
        <f t="shared" si="277"/>
        <v>1</v>
      </c>
      <c r="AA1378" s="253" t="s">
        <v>4179</v>
      </c>
      <c r="AB1378" s="265">
        <f t="shared" si="280"/>
        <v>0</v>
      </c>
      <c r="AC1378" s="254" t="s">
        <v>4194</v>
      </c>
      <c r="AD1378" s="254" t="s">
        <v>4181</v>
      </c>
      <c r="AE1378" s="254">
        <f t="shared" si="281"/>
        <v>0</v>
      </c>
      <c r="AF1378" s="254" t="s">
        <v>4182</v>
      </c>
      <c r="AG1378" s="254" t="s">
        <v>4183</v>
      </c>
      <c r="AH1378" s="74" t="str">
        <f t="shared" si="282"/>
        <v>名称：&lt;br&gt;住所：&lt;br&gt;施設分類：&lt;br&gt;TEL：&lt;br&gt;：&lt;br&gt;：&lt;br&gt;：&lt;br&gt;</v>
      </c>
      <c r="AI1378" s="255" t="s">
        <v>4184</v>
      </c>
      <c r="AJ1378" s="253" t="str">
        <f t="shared" si="274"/>
        <v>FFFFFFFF</v>
      </c>
      <c r="AK1378" s="253" t="s">
        <v>4185</v>
      </c>
      <c r="AL1378" s="265">
        <f t="shared" si="275"/>
        <v>1</v>
      </c>
      <c r="AM1378" s="253" t="s">
        <v>4186</v>
      </c>
      <c r="AN1378" s="253" t="s">
        <v>4187</v>
      </c>
      <c r="AO1378" s="254">
        <f t="shared" si="278"/>
        <v>0</v>
      </c>
      <c r="AP1378" s="253" t="s">
        <v>4188</v>
      </c>
      <c r="AQ1378" s="74">
        <f t="shared" si="283"/>
        <v>0</v>
      </c>
      <c r="AR1378" s="254" t="s">
        <v>4189</v>
      </c>
      <c r="AS1378" s="254" t="s">
        <v>4190</v>
      </c>
      <c r="AT1378" s="265">
        <f t="shared" si="284"/>
        <v>0</v>
      </c>
      <c r="AU1378" s="254" t="s">
        <v>4191</v>
      </c>
      <c r="AV1378" s="265">
        <f t="shared" si="285"/>
        <v>0</v>
      </c>
      <c r="AW1378" s="254" t="s">
        <v>4192</v>
      </c>
      <c r="AX1378" s="254" t="s">
        <v>4193</v>
      </c>
      <c r="AY1378" s="244" t="str">
        <f t="shared" si="279"/>
        <v/>
      </c>
    </row>
    <row r="1379" spans="1:51">
      <c r="A1379" s="198">
        <v>1374</v>
      </c>
      <c r="B1379" s="211"/>
      <c r="C1379" s="4" t="str">
        <f t="shared" si="276"/>
        <v>名称：&lt;br&gt;住所：&lt;br&gt;施設分類：&lt;br&gt;TEL：&lt;br&gt;：&lt;br&gt;：&lt;br&gt;：&lt;br&gt;</v>
      </c>
      <c r="D1379" s="211"/>
      <c r="E1379" s="245"/>
      <c r="F1379" s="202"/>
      <c r="G1379" s="202"/>
      <c r="H1379" s="202"/>
      <c r="I1379" s="245"/>
      <c r="J1379" s="245"/>
      <c r="K1379" s="240"/>
      <c r="L1379" s="240"/>
      <c r="M1379" s="240"/>
      <c r="N1379" s="240"/>
      <c r="O1379" s="4"/>
      <c r="P1379" s="246">
        <v>1</v>
      </c>
      <c r="Q1379" s="246"/>
      <c r="R1379" s="246" t="str">
        <f t="shared" si="273"/>
        <v>FFFFFFFF</v>
      </c>
      <c r="S1379" s="202">
        <v>100</v>
      </c>
      <c r="T1379" s="202">
        <v>100</v>
      </c>
      <c r="U1379" s="202">
        <v>100</v>
      </c>
      <c r="V1379" s="202">
        <v>100</v>
      </c>
      <c r="X1379" s="242"/>
      <c r="Z1379" s="239">
        <f t="shared" si="277"/>
        <v>1</v>
      </c>
      <c r="AA1379" s="253" t="s">
        <v>4179</v>
      </c>
      <c r="AB1379" s="265">
        <f t="shared" si="280"/>
        <v>0</v>
      </c>
      <c r="AC1379" s="254" t="s">
        <v>4194</v>
      </c>
      <c r="AD1379" s="254" t="s">
        <v>4181</v>
      </c>
      <c r="AE1379" s="254">
        <f t="shared" si="281"/>
        <v>0</v>
      </c>
      <c r="AF1379" s="254" t="s">
        <v>4182</v>
      </c>
      <c r="AG1379" s="254" t="s">
        <v>4183</v>
      </c>
      <c r="AH1379" s="74" t="str">
        <f t="shared" si="282"/>
        <v>名称：&lt;br&gt;住所：&lt;br&gt;施設分類：&lt;br&gt;TEL：&lt;br&gt;：&lt;br&gt;：&lt;br&gt;：&lt;br&gt;</v>
      </c>
      <c r="AI1379" s="255" t="s">
        <v>4184</v>
      </c>
      <c r="AJ1379" s="253" t="str">
        <f t="shared" si="274"/>
        <v>FFFFFFFF</v>
      </c>
      <c r="AK1379" s="253" t="s">
        <v>4185</v>
      </c>
      <c r="AL1379" s="265">
        <f t="shared" si="275"/>
        <v>1</v>
      </c>
      <c r="AM1379" s="253" t="s">
        <v>4186</v>
      </c>
      <c r="AN1379" s="253" t="s">
        <v>4187</v>
      </c>
      <c r="AO1379" s="254">
        <f t="shared" si="278"/>
        <v>0</v>
      </c>
      <c r="AP1379" s="253" t="s">
        <v>4188</v>
      </c>
      <c r="AQ1379" s="74">
        <f t="shared" si="283"/>
        <v>0</v>
      </c>
      <c r="AR1379" s="254" t="s">
        <v>4189</v>
      </c>
      <c r="AS1379" s="254" t="s">
        <v>4190</v>
      </c>
      <c r="AT1379" s="265">
        <f t="shared" si="284"/>
        <v>0</v>
      </c>
      <c r="AU1379" s="254" t="s">
        <v>4191</v>
      </c>
      <c r="AV1379" s="265">
        <f t="shared" si="285"/>
        <v>0</v>
      </c>
      <c r="AW1379" s="254" t="s">
        <v>4192</v>
      </c>
      <c r="AX1379" s="254" t="s">
        <v>4193</v>
      </c>
      <c r="AY1379" s="244" t="str">
        <f t="shared" si="279"/>
        <v/>
      </c>
    </row>
    <row r="1380" spans="1:51">
      <c r="A1380" s="198">
        <v>1375</v>
      </c>
      <c r="B1380" s="211"/>
      <c r="C1380" s="4" t="str">
        <f t="shared" si="276"/>
        <v>名称：&lt;br&gt;住所：&lt;br&gt;施設分類：&lt;br&gt;TEL：&lt;br&gt;：&lt;br&gt;：&lt;br&gt;：&lt;br&gt;</v>
      </c>
      <c r="D1380" s="211"/>
      <c r="E1380" s="202"/>
      <c r="F1380" s="202"/>
      <c r="G1380" s="202"/>
      <c r="H1380" s="202"/>
      <c r="I1380" s="202"/>
      <c r="J1380" s="202"/>
      <c r="K1380" s="240"/>
      <c r="L1380" s="240"/>
      <c r="M1380" s="240"/>
      <c r="N1380" s="240"/>
      <c r="O1380" s="4"/>
      <c r="P1380" s="246">
        <v>1</v>
      </c>
      <c r="Q1380" s="246"/>
      <c r="R1380" s="246" t="str">
        <f t="shared" si="273"/>
        <v>FFFFFFFF</v>
      </c>
      <c r="S1380" s="202">
        <v>100</v>
      </c>
      <c r="T1380" s="202">
        <v>100</v>
      </c>
      <c r="U1380" s="202">
        <v>100</v>
      </c>
      <c r="V1380" s="202">
        <v>100</v>
      </c>
      <c r="X1380" s="242"/>
      <c r="Z1380" s="239">
        <f t="shared" si="277"/>
        <v>1</v>
      </c>
      <c r="AA1380" s="253" t="s">
        <v>4179</v>
      </c>
      <c r="AB1380" s="265">
        <f t="shared" si="280"/>
        <v>0</v>
      </c>
      <c r="AC1380" s="254" t="s">
        <v>4194</v>
      </c>
      <c r="AD1380" s="254" t="s">
        <v>4181</v>
      </c>
      <c r="AE1380" s="254">
        <f t="shared" si="281"/>
        <v>0</v>
      </c>
      <c r="AF1380" s="254" t="s">
        <v>4182</v>
      </c>
      <c r="AG1380" s="254" t="s">
        <v>4183</v>
      </c>
      <c r="AH1380" s="74" t="str">
        <f t="shared" si="282"/>
        <v>名称：&lt;br&gt;住所：&lt;br&gt;施設分類：&lt;br&gt;TEL：&lt;br&gt;：&lt;br&gt;：&lt;br&gt;：&lt;br&gt;</v>
      </c>
      <c r="AI1380" s="255" t="s">
        <v>4184</v>
      </c>
      <c r="AJ1380" s="253" t="str">
        <f t="shared" si="274"/>
        <v>FFFFFFFF</v>
      </c>
      <c r="AK1380" s="253" t="s">
        <v>4185</v>
      </c>
      <c r="AL1380" s="265">
        <f t="shared" si="275"/>
        <v>1</v>
      </c>
      <c r="AM1380" s="253" t="s">
        <v>4186</v>
      </c>
      <c r="AN1380" s="253" t="s">
        <v>4187</v>
      </c>
      <c r="AO1380" s="254">
        <f t="shared" si="278"/>
        <v>0</v>
      </c>
      <c r="AP1380" s="253" t="s">
        <v>4188</v>
      </c>
      <c r="AQ1380" s="74">
        <f t="shared" si="283"/>
        <v>0</v>
      </c>
      <c r="AR1380" s="254" t="s">
        <v>4189</v>
      </c>
      <c r="AS1380" s="254" t="s">
        <v>4190</v>
      </c>
      <c r="AT1380" s="265">
        <f t="shared" si="284"/>
        <v>0</v>
      </c>
      <c r="AU1380" s="254" t="s">
        <v>4191</v>
      </c>
      <c r="AV1380" s="265">
        <f t="shared" si="285"/>
        <v>0</v>
      </c>
      <c r="AW1380" s="254" t="s">
        <v>4192</v>
      </c>
      <c r="AX1380" s="254" t="s">
        <v>4193</v>
      </c>
      <c r="AY1380" s="244" t="str">
        <f t="shared" si="279"/>
        <v/>
      </c>
    </row>
    <row r="1381" spans="1:51">
      <c r="A1381" s="198">
        <v>1376</v>
      </c>
      <c r="B1381" s="211"/>
      <c r="C1381" s="4" t="str">
        <f t="shared" si="276"/>
        <v>名称：&lt;br&gt;住所：&lt;br&gt;施設分類：&lt;br&gt;TEL：&lt;br&gt;：&lt;br&gt;：&lt;br&gt;：&lt;br&gt;</v>
      </c>
      <c r="D1381" s="211"/>
      <c r="E1381" s="202"/>
      <c r="F1381" s="202"/>
      <c r="G1381" s="202"/>
      <c r="H1381" s="202"/>
      <c r="I1381" s="202"/>
      <c r="J1381" s="202"/>
      <c r="K1381" s="240"/>
      <c r="L1381" s="240"/>
      <c r="M1381" s="240"/>
      <c r="N1381" s="240"/>
      <c r="O1381" s="4"/>
      <c r="P1381" s="246">
        <v>1</v>
      </c>
      <c r="Q1381" s="246"/>
      <c r="R1381" s="246" t="str">
        <f t="shared" si="273"/>
        <v>FFFFFFFF</v>
      </c>
      <c r="S1381" s="202">
        <v>100</v>
      </c>
      <c r="T1381" s="202">
        <v>100</v>
      </c>
      <c r="U1381" s="202">
        <v>100</v>
      </c>
      <c r="V1381" s="202">
        <v>100</v>
      </c>
      <c r="X1381" s="242"/>
      <c r="Z1381" s="239">
        <f t="shared" si="277"/>
        <v>1</v>
      </c>
      <c r="AA1381" s="253" t="s">
        <v>4179</v>
      </c>
      <c r="AB1381" s="265">
        <f t="shared" si="280"/>
        <v>0</v>
      </c>
      <c r="AC1381" s="254" t="s">
        <v>4194</v>
      </c>
      <c r="AD1381" s="254" t="s">
        <v>4181</v>
      </c>
      <c r="AE1381" s="254">
        <f t="shared" si="281"/>
        <v>0</v>
      </c>
      <c r="AF1381" s="254" t="s">
        <v>4182</v>
      </c>
      <c r="AG1381" s="254" t="s">
        <v>4183</v>
      </c>
      <c r="AH1381" s="74" t="str">
        <f t="shared" si="282"/>
        <v>名称：&lt;br&gt;住所：&lt;br&gt;施設分類：&lt;br&gt;TEL：&lt;br&gt;：&lt;br&gt;：&lt;br&gt;：&lt;br&gt;</v>
      </c>
      <c r="AI1381" s="255" t="s">
        <v>4184</v>
      </c>
      <c r="AJ1381" s="253" t="str">
        <f t="shared" si="274"/>
        <v>FFFFFFFF</v>
      </c>
      <c r="AK1381" s="253" t="s">
        <v>4185</v>
      </c>
      <c r="AL1381" s="265">
        <f t="shared" si="275"/>
        <v>1</v>
      </c>
      <c r="AM1381" s="253" t="s">
        <v>4186</v>
      </c>
      <c r="AN1381" s="253" t="s">
        <v>4187</v>
      </c>
      <c r="AO1381" s="254">
        <f t="shared" si="278"/>
        <v>0</v>
      </c>
      <c r="AP1381" s="253" t="s">
        <v>4188</v>
      </c>
      <c r="AQ1381" s="74">
        <f t="shared" si="283"/>
        <v>0</v>
      </c>
      <c r="AR1381" s="254" t="s">
        <v>4189</v>
      </c>
      <c r="AS1381" s="254" t="s">
        <v>4190</v>
      </c>
      <c r="AT1381" s="265">
        <f t="shared" si="284"/>
        <v>0</v>
      </c>
      <c r="AU1381" s="254" t="s">
        <v>4191</v>
      </c>
      <c r="AV1381" s="265">
        <f t="shared" si="285"/>
        <v>0</v>
      </c>
      <c r="AW1381" s="254" t="s">
        <v>4192</v>
      </c>
      <c r="AX1381" s="254" t="s">
        <v>4193</v>
      </c>
      <c r="AY1381" s="244" t="str">
        <f t="shared" si="279"/>
        <v/>
      </c>
    </row>
    <row r="1382" spans="1:51">
      <c r="A1382" s="198">
        <v>1377</v>
      </c>
      <c r="B1382" s="211"/>
      <c r="C1382" s="4" t="str">
        <f t="shared" si="276"/>
        <v>名称：&lt;br&gt;住所：&lt;br&gt;施設分類：&lt;br&gt;TEL：&lt;br&gt;：&lt;br&gt;：&lt;br&gt;：&lt;br&gt;</v>
      </c>
      <c r="D1382" s="211"/>
      <c r="E1382" s="202"/>
      <c r="F1382" s="202"/>
      <c r="G1382" s="202"/>
      <c r="H1382" s="202"/>
      <c r="I1382" s="202"/>
      <c r="J1382" s="202"/>
      <c r="K1382" s="240"/>
      <c r="L1382" s="240"/>
      <c r="M1382" s="240"/>
      <c r="N1382" s="240"/>
      <c r="O1382" s="4"/>
      <c r="P1382" s="246">
        <v>1</v>
      </c>
      <c r="Q1382" s="246"/>
      <c r="R1382" s="246" t="str">
        <f t="shared" si="273"/>
        <v>FFFFFFFF</v>
      </c>
      <c r="S1382" s="202">
        <v>100</v>
      </c>
      <c r="T1382" s="202">
        <v>100</v>
      </c>
      <c r="U1382" s="202">
        <v>100</v>
      </c>
      <c r="V1382" s="202">
        <v>100</v>
      </c>
      <c r="X1382" s="242"/>
      <c r="Z1382" s="239">
        <f t="shared" si="277"/>
        <v>1</v>
      </c>
      <c r="AA1382" s="253" t="s">
        <v>4179</v>
      </c>
      <c r="AB1382" s="265">
        <f t="shared" si="280"/>
        <v>0</v>
      </c>
      <c r="AC1382" s="254" t="s">
        <v>4194</v>
      </c>
      <c r="AD1382" s="254" t="s">
        <v>4181</v>
      </c>
      <c r="AE1382" s="254">
        <f t="shared" si="281"/>
        <v>0</v>
      </c>
      <c r="AF1382" s="254" t="s">
        <v>4182</v>
      </c>
      <c r="AG1382" s="254" t="s">
        <v>4183</v>
      </c>
      <c r="AH1382" s="74" t="str">
        <f t="shared" si="282"/>
        <v>名称：&lt;br&gt;住所：&lt;br&gt;施設分類：&lt;br&gt;TEL：&lt;br&gt;：&lt;br&gt;：&lt;br&gt;：&lt;br&gt;</v>
      </c>
      <c r="AI1382" s="255" t="s">
        <v>4184</v>
      </c>
      <c r="AJ1382" s="253" t="str">
        <f t="shared" si="274"/>
        <v>FFFFFFFF</v>
      </c>
      <c r="AK1382" s="253" t="s">
        <v>4185</v>
      </c>
      <c r="AL1382" s="265">
        <f t="shared" si="275"/>
        <v>1</v>
      </c>
      <c r="AM1382" s="253" t="s">
        <v>4186</v>
      </c>
      <c r="AN1382" s="253" t="s">
        <v>4187</v>
      </c>
      <c r="AO1382" s="254">
        <f t="shared" si="278"/>
        <v>0</v>
      </c>
      <c r="AP1382" s="253" t="s">
        <v>4188</v>
      </c>
      <c r="AQ1382" s="74">
        <f t="shared" si="283"/>
        <v>0</v>
      </c>
      <c r="AR1382" s="254" t="s">
        <v>4189</v>
      </c>
      <c r="AS1382" s="254" t="s">
        <v>4190</v>
      </c>
      <c r="AT1382" s="265">
        <f t="shared" si="284"/>
        <v>0</v>
      </c>
      <c r="AU1382" s="254" t="s">
        <v>4191</v>
      </c>
      <c r="AV1382" s="265">
        <f t="shared" si="285"/>
        <v>0</v>
      </c>
      <c r="AW1382" s="254" t="s">
        <v>4192</v>
      </c>
      <c r="AX1382" s="254" t="s">
        <v>4193</v>
      </c>
      <c r="AY1382" s="244" t="str">
        <f t="shared" si="279"/>
        <v/>
      </c>
    </row>
    <row r="1383" spans="1:51">
      <c r="A1383" s="198">
        <v>1378</v>
      </c>
      <c r="B1383" s="211"/>
      <c r="C1383" s="4" t="str">
        <f t="shared" si="276"/>
        <v>名称：&lt;br&gt;住所：&lt;br&gt;施設分類：&lt;br&gt;TEL：&lt;br&gt;：&lt;br&gt;：&lt;br&gt;：&lt;br&gt;</v>
      </c>
      <c r="D1383" s="211"/>
      <c r="E1383" s="202"/>
      <c r="F1383" s="202"/>
      <c r="G1383" s="202"/>
      <c r="H1383" s="202"/>
      <c r="I1383" s="202"/>
      <c r="J1383" s="202"/>
      <c r="K1383" s="240"/>
      <c r="L1383" s="240"/>
      <c r="M1383" s="240"/>
      <c r="N1383" s="240"/>
      <c r="O1383" s="4"/>
      <c r="P1383" s="246">
        <v>1</v>
      </c>
      <c r="Q1383" s="246"/>
      <c r="R1383" s="246" t="str">
        <f t="shared" si="273"/>
        <v>FFFFFFFF</v>
      </c>
      <c r="S1383" s="202">
        <v>100</v>
      </c>
      <c r="T1383" s="202">
        <v>100</v>
      </c>
      <c r="U1383" s="202">
        <v>100</v>
      </c>
      <c r="V1383" s="202">
        <v>100</v>
      </c>
      <c r="X1383" s="242"/>
      <c r="Z1383" s="239">
        <f t="shared" si="277"/>
        <v>1</v>
      </c>
      <c r="AA1383" s="253" t="s">
        <v>4179</v>
      </c>
      <c r="AB1383" s="265">
        <f t="shared" si="280"/>
        <v>0</v>
      </c>
      <c r="AC1383" s="254" t="s">
        <v>4194</v>
      </c>
      <c r="AD1383" s="254" t="s">
        <v>4181</v>
      </c>
      <c r="AE1383" s="254">
        <f t="shared" si="281"/>
        <v>0</v>
      </c>
      <c r="AF1383" s="254" t="s">
        <v>4182</v>
      </c>
      <c r="AG1383" s="254" t="s">
        <v>4183</v>
      </c>
      <c r="AH1383" s="74" t="str">
        <f t="shared" si="282"/>
        <v>名称：&lt;br&gt;住所：&lt;br&gt;施設分類：&lt;br&gt;TEL：&lt;br&gt;：&lt;br&gt;：&lt;br&gt;：&lt;br&gt;</v>
      </c>
      <c r="AI1383" s="255" t="s">
        <v>4184</v>
      </c>
      <c r="AJ1383" s="253" t="str">
        <f t="shared" si="274"/>
        <v>FFFFFFFF</v>
      </c>
      <c r="AK1383" s="253" t="s">
        <v>4185</v>
      </c>
      <c r="AL1383" s="265">
        <f t="shared" si="275"/>
        <v>1</v>
      </c>
      <c r="AM1383" s="253" t="s">
        <v>4186</v>
      </c>
      <c r="AN1383" s="253" t="s">
        <v>4187</v>
      </c>
      <c r="AO1383" s="254">
        <f t="shared" si="278"/>
        <v>0</v>
      </c>
      <c r="AP1383" s="253" t="s">
        <v>4188</v>
      </c>
      <c r="AQ1383" s="74">
        <f t="shared" si="283"/>
        <v>0</v>
      </c>
      <c r="AR1383" s="254" t="s">
        <v>4189</v>
      </c>
      <c r="AS1383" s="254" t="s">
        <v>4190</v>
      </c>
      <c r="AT1383" s="265">
        <f t="shared" si="284"/>
        <v>0</v>
      </c>
      <c r="AU1383" s="254" t="s">
        <v>4191</v>
      </c>
      <c r="AV1383" s="265">
        <f t="shared" si="285"/>
        <v>0</v>
      </c>
      <c r="AW1383" s="254" t="s">
        <v>4192</v>
      </c>
      <c r="AX1383" s="254" t="s">
        <v>4193</v>
      </c>
      <c r="AY1383" s="244" t="str">
        <f t="shared" si="279"/>
        <v/>
      </c>
    </row>
    <row r="1384" spans="1:51">
      <c r="A1384" s="198">
        <v>1379</v>
      </c>
      <c r="B1384" s="211"/>
      <c r="C1384" s="4" t="str">
        <f t="shared" si="276"/>
        <v>名称：&lt;br&gt;住所：&lt;br&gt;施設分類：&lt;br&gt;TEL：&lt;br&gt;：&lt;br&gt;：&lt;br&gt;：&lt;br&gt;</v>
      </c>
      <c r="D1384" s="211"/>
      <c r="E1384" s="245"/>
      <c r="F1384" s="202"/>
      <c r="G1384" s="202"/>
      <c r="H1384" s="202"/>
      <c r="I1384" s="245"/>
      <c r="J1384" s="245"/>
      <c r="K1384" s="240"/>
      <c r="L1384" s="240"/>
      <c r="M1384" s="240"/>
      <c r="N1384" s="240"/>
      <c r="O1384" s="4"/>
      <c r="P1384" s="246">
        <v>1</v>
      </c>
      <c r="Q1384" s="246"/>
      <c r="R1384" s="246" t="str">
        <f t="shared" si="273"/>
        <v>FFFFFFFF</v>
      </c>
      <c r="S1384" s="202">
        <v>100</v>
      </c>
      <c r="T1384" s="202">
        <v>100</v>
      </c>
      <c r="U1384" s="202">
        <v>100</v>
      </c>
      <c r="V1384" s="202">
        <v>100</v>
      </c>
      <c r="X1384" s="242"/>
      <c r="Z1384" s="239">
        <f t="shared" si="277"/>
        <v>1</v>
      </c>
      <c r="AA1384" s="253" t="s">
        <v>4179</v>
      </c>
      <c r="AB1384" s="265">
        <f t="shared" si="280"/>
        <v>0</v>
      </c>
      <c r="AC1384" s="254" t="s">
        <v>4194</v>
      </c>
      <c r="AD1384" s="254" t="s">
        <v>4181</v>
      </c>
      <c r="AE1384" s="254">
        <f t="shared" si="281"/>
        <v>0</v>
      </c>
      <c r="AF1384" s="254" t="s">
        <v>4182</v>
      </c>
      <c r="AG1384" s="254" t="s">
        <v>4183</v>
      </c>
      <c r="AH1384" s="74" t="str">
        <f t="shared" si="282"/>
        <v>名称：&lt;br&gt;住所：&lt;br&gt;施設分類：&lt;br&gt;TEL：&lt;br&gt;：&lt;br&gt;：&lt;br&gt;：&lt;br&gt;</v>
      </c>
      <c r="AI1384" s="255" t="s">
        <v>4184</v>
      </c>
      <c r="AJ1384" s="253" t="str">
        <f t="shared" si="274"/>
        <v>FFFFFFFF</v>
      </c>
      <c r="AK1384" s="253" t="s">
        <v>4185</v>
      </c>
      <c r="AL1384" s="265">
        <f t="shared" si="275"/>
        <v>1</v>
      </c>
      <c r="AM1384" s="253" t="s">
        <v>4186</v>
      </c>
      <c r="AN1384" s="253" t="s">
        <v>4187</v>
      </c>
      <c r="AO1384" s="254">
        <f t="shared" si="278"/>
        <v>0</v>
      </c>
      <c r="AP1384" s="253" t="s">
        <v>4188</v>
      </c>
      <c r="AQ1384" s="74">
        <f t="shared" si="283"/>
        <v>0</v>
      </c>
      <c r="AR1384" s="254" t="s">
        <v>4189</v>
      </c>
      <c r="AS1384" s="254" t="s">
        <v>4190</v>
      </c>
      <c r="AT1384" s="265">
        <f t="shared" si="284"/>
        <v>0</v>
      </c>
      <c r="AU1384" s="254" t="s">
        <v>4191</v>
      </c>
      <c r="AV1384" s="265">
        <f t="shared" si="285"/>
        <v>0</v>
      </c>
      <c r="AW1384" s="254" t="s">
        <v>4192</v>
      </c>
      <c r="AX1384" s="254" t="s">
        <v>4193</v>
      </c>
      <c r="AY1384" s="244" t="str">
        <f t="shared" si="279"/>
        <v/>
      </c>
    </row>
    <row r="1385" spans="1:51">
      <c r="A1385" s="198">
        <v>1380</v>
      </c>
      <c r="B1385" s="211"/>
      <c r="C1385" s="4" t="str">
        <f t="shared" si="276"/>
        <v>名称：&lt;br&gt;住所：&lt;br&gt;施設分類：&lt;br&gt;TEL：&lt;br&gt;：&lt;br&gt;：&lt;br&gt;：&lt;br&gt;</v>
      </c>
      <c r="D1385" s="211"/>
      <c r="E1385" s="245"/>
      <c r="F1385" s="202"/>
      <c r="G1385" s="202"/>
      <c r="H1385" s="202"/>
      <c r="I1385" s="245"/>
      <c r="J1385" s="245"/>
      <c r="K1385" s="240"/>
      <c r="L1385" s="240"/>
      <c r="M1385" s="240"/>
      <c r="N1385" s="240"/>
      <c r="O1385" s="4"/>
      <c r="P1385" s="246">
        <v>1</v>
      </c>
      <c r="Q1385" s="246"/>
      <c r="R1385" s="246" t="str">
        <f t="shared" si="273"/>
        <v>FFFFFFFF</v>
      </c>
      <c r="S1385" s="202">
        <v>100</v>
      </c>
      <c r="T1385" s="202">
        <v>100</v>
      </c>
      <c r="U1385" s="202">
        <v>100</v>
      </c>
      <c r="V1385" s="202">
        <v>100</v>
      </c>
      <c r="X1385" s="242"/>
      <c r="Z1385" s="239">
        <f t="shared" si="277"/>
        <v>1</v>
      </c>
      <c r="AA1385" s="253" t="s">
        <v>4179</v>
      </c>
      <c r="AB1385" s="265">
        <f t="shared" si="280"/>
        <v>0</v>
      </c>
      <c r="AC1385" s="254" t="s">
        <v>4194</v>
      </c>
      <c r="AD1385" s="254" t="s">
        <v>4181</v>
      </c>
      <c r="AE1385" s="254">
        <f t="shared" si="281"/>
        <v>0</v>
      </c>
      <c r="AF1385" s="254" t="s">
        <v>4182</v>
      </c>
      <c r="AG1385" s="254" t="s">
        <v>4183</v>
      </c>
      <c r="AH1385" s="74" t="str">
        <f t="shared" si="282"/>
        <v>名称：&lt;br&gt;住所：&lt;br&gt;施設分類：&lt;br&gt;TEL：&lt;br&gt;：&lt;br&gt;：&lt;br&gt;：&lt;br&gt;</v>
      </c>
      <c r="AI1385" s="255" t="s">
        <v>4184</v>
      </c>
      <c r="AJ1385" s="253" t="str">
        <f t="shared" si="274"/>
        <v>FFFFFFFF</v>
      </c>
      <c r="AK1385" s="253" t="s">
        <v>4185</v>
      </c>
      <c r="AL1385" s="265">
        <f t="shared" si="275"/>
        <v>1</v>
      </c>
      <c r="AM1385" s="253" t="s">
        <v>4186</v>
      </c>
      <c r="AN1385" s="253" t="s">
        <v>4187</v>
      </c>
      <c r="AO1385" s="254">
        <f t="shared" si="278"/>
        <v>0</v>
      </c>
      <c r="AP1385" s="253" t="s">
        <v>4188</v>
      </c>
      <c r="AQ1385" s="74">
        <f t="shared" si="283"/>
        <v>0</v>
      </c>
      <c r="AR1385" s="254" t="s">
        <v>4189</v>
      </c>
      <c r="AS1385" s="254" t="s">
        <v>4190</v>
      </c>
      <c r="AT1385" s="265">
        <f t="shared" si="284"/>
        <v>0</v>
      </c>
      <c r="AU1385" s="254" t="s">
        <v>4191</v>
      </c>
      <c r="AV1385" s="265">
        <f t="shared" si="285"/>
        <v>0</v>
      </c>
      <c r="AW1385" s="254" t="s">
        <v>4192</v>
      </c>
      <c r="AX1385" s="254" t="s">
        <v>4193</v>
      </c>
      <c r="AY1385" s="244" t="str">
        <f t="shared" si="279"/>
        <v/>
      </c>
    </row>
    <row r="1386" spans="1:51">
      <c r="A1386" s="198">
        <v>1381</v>
      </c>
      <c r="B1386" s="211"/>
      <c r="C1386" s="4" t="str">
        <f t="shared" si="276"/>
        <v>名称：&lt;br&gt;住所：&lt;br&gt;施設分類：&lt;br&gt;TEL：&lt;br&gt;：&lt;br&gt;：&lt;br&gt;：&lt;br&gt;</v>
      </c>
      <c r="D1386" s="211"/>
      <c r="E1386" s="202"/>
      <c r="F1386" s="202"/>
      <c r="G1386" s="202"/>
      <c r="H1386" s="202"/>
      <c r="I1386" s="202"/>
      <c r="J1386" s="202"/>
      <c r="K1386" s="240"/>
      <c r="L1386" s="240"/>
      <c r="M1386" s="240"/>
      <c r="N1386" s="240"/>
      <c r="O1386" s="4"/>
      <c r="P1386" s="246">
        <v>1</v>
      </c>
      <c r="Q1386" s="246"/>
      <c r="R1386" s="246" t="str">
        <f t="shared" si="273"/>
        <v>FFFFFFFF</v>
      </c>
      <c r="S1386" s="202">
        <v>100</v>
      </c>
      <c r="T1386" s="202">
        <v>100</v>
      </c>
      <c r="U1386" s="202">
        <v>100</v>
      </c>
      <c r="V1386" s="202">
        <v>100</v>
      </c>
      <c r="X1386" s="242"/>
      <c r="Z1386" s="239">
        <f t="shared" si="277"/>
        <v>1</v>
      </c>
      <c r="AA1386" s="253" t="s">
        <v>4179</v>
      </c>
      <c r="AB1386" s="265">
        <f t="shared" si="280"/>
        <v>0</v>
      </c>
      <c r="AC1386" s="254" t="s">
        <v>4194</v>
      </c>
      <c r="AD1386" s="254" t="s">
        <v>4181</v>
      </c>
      <c r="AE1386" s="254">
        <f t="shared" si="281"/>
        <v>0</v>
      </c>
      <c r="AF1386" s="254" t="s">
        <v>4182</v>
      </c>
      <c r="AG1386" s="254" t="s">
        <v>4183</v>
      </c>
      <c r="AH1386" s="74" t="str">
        <f t="shared" si="282"/>
        <v>名称：&lt;br&gt;住所：&lt;br&gt;施設分類：&lt;br&gt;TEL：&lt;br&gt;：&lt;br&gt;：&lt;br&gt;：&lt;br&gt;</v>
      </c>
      <c r="AI1386" s="255" t="s">
        <v>4184</v>
      </c>
      <c r="AJ1386" s="253" t="str">
        <f t="shared" si="274"/>
        <v>FFFFFFFF</v>
      </c>
      <c r="AK1386" s="253" t="s">
        <v>4185</v>
      </c>
      <c r="AL1386" s="265">
        <f t="shared" si="275"/>
        <v>1</v>
      </c>
      <c r="AM1386" s="253" t="s">
        <v>4186</v>
      </c>
      <c r="AN1386" s="253" t="s">
        <v>4187</v>
      </c>
      <c r="AO1386" s="254">
        <f t="shared" si="278"/>
        <v>0</v>
      </c>
      <c r="AP1386" s="253" t="s">
        <v>4188</v>
      </c>
      <c r="AQ1386" s="74">
        <f t="shared" si="283"/>
        <v>0</v>
      </c>
      <c r="AR1386" s="254" t="s">
        <v>4189</v>
      </c>
      <c r="AS1386" s="254" t="s">
        <v>4190</v>
      </c>
      <c r="AT1386" s="265">
        <f t="shared" si="284"/>
        <v>0</v>
      </c>
      <c r="AU1386" s="254" t="s">
        <v>4191</v>
      </c>
      <c r="AV1386" s="265">
        <f t="shared" si="285"/>
        <v>0</v>
      </c>
      <c r="AW1386" s="254" t="s">
        <v>4192</v>
      </c>
      <c r="AX1386" s="254" t="s">
        <v>4193</v>
      </c>
      <c r="AY1386" s="244" t="str">
        <f t="shared" si="279"/>
        <v/>
      </c>
    </row>
    <row r="1387" spans="1:51">
      <c r="A1387" s="198">
        <v>1382</v>
      </c>
      <c r="B1387" s="211"/>
      <c r="C1387" s="4" t="str">
        <f t="shared" si="276"/>
        <v>名称：&lt;br&gt;住所：&lt;br&gt;施設分類：&lt;br&gt;TEL：&lt;br&gt;：&lt;br&gt;：&lt;br&gt;：&lt;br&gt;</v>
      </c>
      <c r="D1387" s="211"/>
      <c r="E1387" s="202"/>
      <c r="F1387" s="202"/>
      <c r="G1387" s="202"/>
      <c r="H1387" s="202"/>
      <c r="I1387" s="202"/>
      <c r="J1387" s="202"/>
      <c r="K1387" s="240"/>
      <c r="L1387" s="240"/>
      <c r="M1387" s="240"/>
      <c r="N1387" s="240"/>
      <c r="O1387" s="4"/>
      <c r="P1387" s="246">
        <v>1</v>
      </c>
      <c r="Q1387" s="246"/>
      <c r="R1387" s="246" t="str">
        <f t="shared" si="273"/>
        <v>FFFFFFFF</v>
      </c>
      <c r="S1387" s="202">
        <v>100</v>
      </c>
      <c r="T1387" s="202">
        <v>100</v>
      </c>
      <c r="U1387" s="202">
        <v>100</v>
      </c>
      <c r="V1387" s="202">
        <v>100</v>
      </c>
      <c r="X1387" s="242"/>
      <c r="Z1387" s="239">
        <f t="shared" si="277"/>
        <v>1</v>
      </c>
      <c r="AA1387" s="253" t="s">
        <v>4179</v>
      </c>
      <c r="AB1387" s="265">
        <f t="shared" si="280"/>
        <v>0</v>
      </c>
      <c r="AC1387" s="254" t="s">
        <v>4194</v>
      </c>
      <c r="AD1387" s="254" t="s">
        <v>4181</v>
      </c>
      <c r="AE1387" s="254">
        <f t="shared" si="281"/>
        <v>0</v>
      </c>
      <c r="AF1387" s="254" t="s">
        <v>4182</v>
      </c>
      <c r="AG1387" s="254" t="s">
        <v>4183</v>
      </c>
      <c r="AH1387" s="74" t="str">
        <f t="shared" si="282"/>
        <v>名称：&lt;br&gt;住所：&lt;br&gt;施設分類：&lt;br&gt;TEL：&lt;br&gt;：&lt;br&gt;：&lt;br&gt;：&lt;br&gt;</v>
      </c>
      <c r="AI1387" s="255" t="s">
        <v>4184</v>
      </c>
      <c r="AJ1387" s="253" t="str">
        <f t="shared" si="274"/>
        <v>FFFFFFFF</v>
      </c>
      <c r="AK1387" s="253" t="s">
        <v>4185</v>
      </c>
      <c r="AL1387" s="265">
        <f t="shared" si="275"/>
        <v>1</v>
      </c>
      <c r="AM1387" s="253" t="s">
        <v>4186</v>
      </c>
      <c r="AN1387" s="253" t="s">
        <v>4187</v>
      </c>
      <c r="AO1387" s="254">
        <f t="shared" si="278"/>
        <v>0</v>
      </c>
      <c r="AP1387" s="253" t="s">
        <v>4188</v>
      </c>
      <c r="AQ1387" s="74">
        <f t="shared" si="283"/>
        <v>0</v>
      </c>
      <c r="AR1387" s="254" t="s">
        <v>4189</v>
      </c>
      <c r="AS1387" s="254" t="s">
        <v>4190</v>
      </c>
      <c r="AT1387" s="265">
        <f t="shared" si="284"/>
        <v>0</v>
      </c>
      <c r="AU1387" s="254" t="s">
        <v>4191</v>
      </c>
      <c r="AV1387" s="265">
        <f t="shared" si="285"/>
        <v>0</v>
      </c>
      <c r="AW1387" s="254" t="s">
        <v>4192</v>
      </c>
      <c r="AX1387" s="254" t="s">
        <v>4193</v>
      </c>
      <c r="AY1387" s="244" t="str">
        <f t="shared" si="279"/>
        <v/>
      </c>
    </row>
    <row r="1388" spans="1:51">
      <c r="A1388" s="198">
        <v>1383</v>
      </c>
      <c r="B1388" s="211"/>
      <c r="C1388" s="4" t="str">
        <f t="shared" si="276"/>
        <v>名称：&lt;br&gt;住所：&lt;br&gt;施設分類：&lt;br&gt;TEL：&lt;br&gt;：&lt;br&gt;：&lt;br&gt;：&lt;br&gt;</v>
      </c>
      <c r="D1388" s="211"/>
      <c r="E1388" s="202"/>
      <c r="F1388" s="202"/>
      <c r="G1388" s="202"/>
      <c r="H1388" s="202"/>
      <c r="I1388" s="202"/>
      <c r="J1388" s="202"/>
      <c r="K1388" s="240"/>
      <c r="L1388" s="240"/>
      <c r="M1388" s="240"/>
      <c r="N1388" s="240"/>
      <c r="O1388" s="4"/>
      <c r="P1388" s="246">
        <v>1</v>
      </c>
      <c r="Q1388" s="246"/>
      <c r="R1388" s="246" t="str">
        <f t="shared" si="273"/>
        <v>FFFFFFFF</v>
      </c>
      <c r="S1388" s="202">
        <v>100</v>
      </c>
      <c r="T1388" s="202">
        <v>100</v>
      </c>
      <c r="U1388" s="202">
        <v>100</v>
      </c>
      <c r="V1388" s="202">
        <v>100</v>
      </c>
      <c r="X1388" s="242"/>
      <c r="Z1388" s="239">
        <f t="shared" si="277"/>
        <v>1</v>
      </c>
      <c r="AA1388" s="253" t="s">
        <v>4179</v>
      </c>
      <c r="AB1388" s="265">
        <f t="shared" si="280"/>
        <v>0</v>
      </c>
      <c r="AC1388" s="254" t="s">
        <v>4194</v>
      </c>
      <c r="AD1388" s="254" t="s">
        <v>4181</v>
      </c>
      <c r="AE1388" s="254">
        <f t="shared" si="281"/>
        <v>0</v>
      </c>
      <c r="AF1388" s="254" t="s">
        <v>4182</v>
      </c>
      <c r="AG1388" s="254" t="s">
        <v>4183</v>
      </c>
      <c r="AH1388" s="74" t="str">
        <f t="shared" si="282"/>
        <v>名称：&lt;br&gt;住所：&lt;br&gt;施設分類：&lt;br&gt;TEL：&lt;br&gt;：&lt;br&gt;：&lt;br&gt;：&lt;br&gt;</v>
      </c>
      <c r="AI1388" s="255" t="s">
        <v>4184</v>
      </c>
      <c r="AJ1388" s="253" t="str">
        <f t="shared" si="274"/>
        <v>FFFFFFFF</v>
      </c>
      <c r="AK1388" s="253" t="s">
        <v>4185</v>
      </c>
      <c r="AL1388" s="265">
        <f t="shared" si="275"/>
        <v>1</v>
      </c>
      <c r="AM1388" s="253" t="s">
        <v>4186</v>
      </c>
      <c r="AN1388" s="253" t="s">
        <v>4187</v>
      </c>
      <c r="AO1388" s="254">
        <f t="shared" si="278"/>
        <v>0</v>
      </c>
      <c r="AP1388" s="253" t="s">
        <v>4188</v>
      </c>
      <c r="AQ1388" s="74">
        <f t="shared" si="283"/>
        <v>0</v>
      </c>
      <c r="AR1388" s="254" t="s">
        <v>4189</v>
      </c>
      <c r="AS1388" s="254" t="s">
        <v>4190</v>
      </c>
      <c r="AT1388" s="265">
        <f t="shared" si="284"/>
        <v>0</v>
      </c>
      <c r="AU1388" s="254" t="s">
        <v>4191</v>
      </c>
      <c r="AV1388" s="265">
        <f t="shared" si="285"/>
        <v>0</v>
      </c>
      <c r="AW1388" s="254" t="s">
        <v>4192</v>
      </c>
      <c r="AX1388" s="254" t="s">
        <v>4193</v>
      </c>
      <c r="AY1388" s="244" t="str">
        <f t="shared" si="279"/>
        <v/>
      </c>
    </row>
    <row r="1389" spans="1:51">
      <c r="A1389" s="198">
        <v>1384</v>
      </c>
      <c r="B1389" s="211"/>
      <c r="C1389" s="4" t="str">
        <f t="shared" si="276"/>
        <v>名称：&lt;br&gt;住所：&lt;br&gt;施設分類：&lt;br&gt;TEL：&lt;br&gt;：&lt;br&gt;：&lt;br&gt;：&lt;br&gt;</v>
      </c>
      <c r="D1389" s="211"/>
      <c r="E1389" s="202"/>
      <c r="F1389" s="202"/>
      <c r="G1389" s="202"/>
      <c r="H1389" s="202"/>
      <c r="I1389" s="202"/>
      <c r="J1389" s="202"/>
      <c r="K1389" s="240"/>
      <c r="L1389" s="240"/>
      <c r="M1389" s="240"/>
      <c r="N1389" s="240"/>
      <c r="O1389" s="4"/>
      <c r="P1389" s="246">
        <v>1</v>
      </c>
      <c r="Q1389" s="246"/>
      <c r="R1389" s="246" t="str">
        <f t="shared" si="273"/>
        <v>FFFFFFFF</v>
      </c>
      <c r="S1389" s="202">
        <v>100</v>
      </c>
      <c r="T1389" s="202">
        <v>100</v>
      </c>
      <c r="U1389" s="202">
        <v>100</v>
      </c>
      <c r="V1389" s="202">
        <v>100</v>
      </c>
      <c r="X1389" s="242"/>
      <c r="Z1389" s="239">
        <f t="shared" si="277"/>
        <v>1</v>
      </c>
      <c r="AA1389" s="253" t="s">
        <v>4179</v>
      </c>
      <c r="AB1389" s="265">
        <f t="shared" si="280"/>
        <v>0</v>
      </c>
      <c r="AC1389" s="254" t="s">
        <v>4194</v>
      </c>
      <c r="AD1389" s="254" t="s">
        <v>4181</v>
      </c>
      <c r="AE1389" s="254">
        <f t="shared" si="281"/>
        <v>0</v>
      </c>
      <c r="AF1389" s="254" t="s">
        <v>4182</v>
      </c>
      <c r="AG1389" s="254" t="s">
        <v>4183</v>
      </c>
      <c r="AH1389" s="74" t="str">
        <f t="shared" si="282"/>
        <v>名称：&lt;br&gt;住所：&lt;br&gt;施設分類：&lt;br&gt;TEL：&lt;br&gt;：&lt;br&gt;：&lt;br&gt;：&lt;br&gt;</v>
      </c>
      <c r="AI1389" s="255" t="s">
        <v>4184</v>
      </c>
      <c r="AJ1389" s="253" t="str">
        <f t="shared" si="274"/>
        <v>FFFFFFFF</v>
      </c>
      <c r="AK1389" s="253" t="s">
        <v>4185</v>
      </c>
      <c r="AL1389" s="265">
        <f t="shared" si="275"/>
        <v>1</v>
      </c>
      <c r="AM1389" s="253" t="s">
        <v>4186</v>
      </c>
      <c r="AN1389" s="253" t="s">
        <v>4187</v>
      </c>
      <c r="AO1389" s="254">
        <f t="shared" si="278"/>
        <v>0</v>
      </c>
      <c r="AP1389" s="253" t="s">
        <v>4188</v>
      </c>
      <c r="AQ1389" s="74">
        <f t="shared" si="283"/>
        <v>0</v>
      </c>
      <c r="AR1389" s="254" t="s">
        <v>4189</v>
      </c>
      <c r="AS1389" s="254" t="s">
        <v>4190</v>
      </c>
      <c r="AT1389" s="265">
        <f t="shared" si="284"/>
        <v>0</v>
      </c>
      <c r="AU1389" s="254" t="s">
        <v>4191</v>
      </c>
      <c r="AV1389" s="265">
        <f t="shared" si="285"/>
        <v>0</v>
      </c>
      <c r="AW1389" s="254" t="s">
        <v>4192</v>
      </c>
      <c r="AX1389" s="254" t="s">
        <v>4193</v>
      </c>
      <c r="AY1389" s="244" t="str">
        <f t="shared" si="279"/>
        <v/>
      </c>
    </row>
    <row r="1390" spans="1:51">
      <c r="A1390" s="198">
        <v>1385</v>
      </c>
      <c r="B1390" s="211"/>
      <c r="C1390" s="4" t="str">
        <f t="shared" si="276"/>
        <v>名称：&lt;br&gt;住所：&lt;br&gt;施設分類：&lt;br&gt;TEL：&lt;br&gt;：&lt;br&gt;：&lt;br&gt;：&lt;br&gt;</v>
      </c>
      <c r="D1390" s="211"/>
      <c r="E1390" s="245"/>
      <c r="F1390" s="202"/>
      <c r="G1390" s="202"/>
      <c r="H1390" s="202"/>
      <c r="I1390" s="245"/>
      <c r="J1390" s="245"/>
      <c r="K1390" s="240"/>
      <c r="L1390" s="240"/>
      <c r="M1390" s="240"/>
      <c r="N1390" s="240"/>
      <c r="O1390" s="4"/>
      <c r="P1390" s="246">
        <v>1</v>
      </c>
      <c r="Q1390" s="246"/>
      <c r="R1390" s="246" t="str">
        <f t="shared" si="273"/>
        <v>FFFFFFFF</v>
      </c>
      <c r="S1390" s="202">
        <v>100</v>
      </c>
      <c r="T1390" s="202">
        <v>100</v>
      </c>
      <c r="U1390" s="202">
        <v>100</v>
      </c>
      <c r="V1390" s="202">
        <v>100</v>
      </c>
      <c r="X1390" s="242"/>
      <c r="Z1390" s="239">
        <f t="shared" si="277"/>
        <v>1</v>
      </c>
      <c r="AA1390" s="253" t="s">
        <v>4179</v>
      </c>
      <c r="AB1390" s="265">
        <f t="shared" si="280"/>
        <v>0</v>
      </c>
      <c r="AC1390" s="254" t="s">
        <v>4194</v>
      </c>
      <c r="AD1390" s="254" t="s">
        <v>4181</v>
      </c>
      <c r="AE1390" s="254">
        <f t="shared" si="281"/>
        <v>0</v>
      </c>
      <c r="AF1390" s="254" t="s">
        <v>4182</v>
      </c>
      <c r="AG1390" s="254" t="s">
        <v>4183</v>
      </c>
      <c r="AH1390" s="74" t="str">
        <f t="shared" si="282"/>
        <v>名称：&lt;br&gt;住所：&lt;br&gt;施設分類：&lt;br&gt;TEL：&lt;br&gt;：&lt;br&gt;：&lt;br&gt;：&lt;br&gt;</v>
      </c>
      <c r="AI1390" s="255" t="s">
        <v>4184</v>
      </c>
      <c r="AJ1390" s="253" t="str">
        <f t="shared" si="274"/>
        <v>FFFFFFFF</v>
      </c>
      <c r="AK1390" s="253" t="s">
        <v>4185</v>
      </c>
      <c r="AL1390" s="265">
        <f t="shared" si="275"/>
        <v>1</v>
      </c>
      <c r="AM1390" s="253" t="s">
        <v>4186</v>
      </c>
      <c r="AN1390" s="253" t="s">
        <v>4187</v>
      </c>
      <c r="AO1390" s="254">
        <f t="shared" si="278"/>
        <v>0</v>
      </c>
      <c r="AP1390" s="253" t="s">
        <v>4188</v>
      </c>
      <c r="AQ1390" s="74">
        <f t="shared" si="283"/>
        <v>0</v>
      </c>
      <c r="AR1390" s="254" t="s">
        <v>4189</v>
      </c>
      <c r="AS1390" s="254" t="s">
        <v>4190</v>
      </c>
      <c r="AT1390" s="265">
        <f t="shared" si="284"/>
        <v>0</v>
      </c>
      <c r="AU1390" s="254" t="s">
        <v>4191</v>
      </c>
      <c r="AV1390" s="265">
        <f t="shared" si="285"/>
        <v>0</v>
      </c>
      <c r="AW1390" s="254" t="s">
        <v>4192</v>
      </c>
      <c r="AX1390" s="254" t="s">
        <v>4193</v>
      </c>
      <c r="AY1390" s="244" t="str">
        <f t="shared" si="279"/>
        <v/>
      </c>
    </row>
    <row r="1391" spans="1:51">
      <c r="A1391" s="198">
        <v>1386</v>
      </c>
      <c r="B1391" s="211"/>
      <c r="C1391" s="4" t="str">
        <f t="shared" si="276"/>
        <v>名称：&lt;br&gt;住所：&lt;br&gt;施設分類：&lt;br&gt;TEL：&lt;br&gt;：&lt;br&gt;：&lt;br&gt;：&lt;br&gt;</v>
      </c>
      <c r="D1391" s="211"/>
      <c r="E1391" s="245"/>
      <c r="F1391" s="202"/>
      <c r="G1391" s="202"/>
      <c r="H1391" s="202"/>
      <c r="I1391" s="245"/>
      <c r="J1391" s="245"/>
      <c r="K1391" s="240"/>
      <c r="L1391" s="240"/>
      <c r="M1391" s="240"/>
      <c r="N1391" s="240"/>
      <c r="O1391" s="4"/>
      <c r="P1391" s="246">
        <v>1</v>
      </c>
      <c r="Q1391" s="246"/>
      <c r="R1391" s="246" t="str">
        <f t="shared" si="273"/>
        <v>FFFFFFFF</v>
      </c>
      <c r="S1391" s="202">
        <v>100</v>
      </c>
      <c r="T1391" s="202">
        <v>100</v>
      </c>
      <c r="U1391" s="202">
        <v>100</v>
      </c>
      <c r="V1391" s="202">
        <v>100</v>
      </c>
      <c r="X1391" s="242"/>
      <c r="Z1391" s="239">
        <f t="shared" si="277"/>
        <v>1</v>
      </c>
      <c r="AA1391" s="253" t="s">
        <v>4179</v>
      </c>
      <c r="AB1391" s="265">
        <f t="shared" si="280"/>
        <v>0</v>
      </c>
      <c r="AC1391" s="254" t="s">
        <v>4194</v>
      </c>
      <c r="AD1391" s="254" t="s">
        <v>4181</v>
      </c>
      <c r="AE1391" s="254">
        <f t="shared" si="281"/>
        <v>0</v>
      </c>
      <c r="AF1391" s="254" t="s">
        <v>4182</v>
      </c>
      <c r="AG1391" s="254" t="s">
        <v>4183</v>
      </c>
      <c r="AH1391" s="74" t="str">
        <f t="shared" si="282"/>
        <v>名称：&lt;br&gt;住所：&lt;br&gt;施設分類：&lt;br&gt;TEL：&lt;br&gt;：&lt;br&gt;：&lt;br&gt;：&lt;br&gt;</v>
      </c>
      <c r="AI1391" s="255" t="s">
        <v>4184</v>
      </c>
      <c r="AJ1391" s="253" t="str">
        <f t="shared" si="274"/>
        <v>FFFFFFFF</v>
      </c>
      <c r="AK1391" s="253" t="s">
        <v>4185</v>
      </c>
      <c r="AL1391" s="265">
        <f t="shared" si="275"/>
        <v>1</v>
      </c>
      <c r="AM1391" s="253" t="s">
        <v>4186</v>
      </c>
      <c r="AN1391" s="253" t="s">
        <v>4187</v>
      </c>
      <c r="AO1391" s="254">
        <f t="shared" si="278"/>
        <v>0</v>
      </c>
      <c r="AP1391" s="253" t="s">
        <v>4188</v>
      </c>
      <c r="AQ1391" s="74">
        <f t="shared" si="283"/>
        <v>0</v>
      </c>
      <c r="AR1391" s="254" t="s">
        <v>4189</v>
      </c>
      <c r="AS1391" s="254" t="s">
        <v>4190</v>
      </c>
      <c r="AT1391" s="265">
        <f t="shared" si="284"/>
        <v>0</v>
      </c>
      <c r="AU1391" s="254" t="s">
        <v>4191</v>
      </c>
      <c r="AV1391" s="265">
        <f t="shared" si="285"/>
        <v>0</v>
      </c>
      <c r="AW1391" s="254" t="s">
        <v>4192</v>
      </c>
      <c r="AX1391" s="254" t="s">
        <v>4193</v>
      </c>
      <c r="AY1391" s="244" t="str">
        <f t="shared" si="279"/>
        <v/>
      </c>
    </row>
    <row r="1392" spans="1:51">
      <c r="A1392" s="198">
        <v>1387</v>
      </c>
      <c r="B1392" s="211"/>
      <c r="C1392" s="4" t="str">
        <f t="shared" si="276"/>
        <v>名称：&lt;br&gt;住所：&lt;br&gt;施設分類：&lt;br&gt;TEL：&lt;br&gt;：&lt;br&gt;：&lt;br&gt;：&lt;br&gt;</v>
      </c>
      <c r="D1392" s="211"/>
      <c r="E1392" s="202"/>
      <c r="F1392" s="202"/>
      <c r="G1392" s="202"/>
      <c r="H1392" s="202"/>
      <c r="I1392" s="202"/>
      <c r="J1392" s="202"/>
      <c r="K1392" s="240"/>
      <c r="L1392" s="240"/>
      <c r="M1392" s="240"/>
      <c r="N1392" s="240"/>
      <c r="O1392" s="4"/>
      <c r="P1392" s="246">
        <v>1</v>
      </c>
      <c r="Q1392" s="246"/>
      <c r="R1392" s="246" t="str">
        <f t="shared" si="273"/>
        <v>FFFFFFFF</v>
      </c>
      <c r="S1392" s="202">
        <v>100</v>
      </c>
      <c r="T1392" s="202">
        <v>100</v>
      </c>
      <c r="U1392" s="202">
        <v>100</v>
      </c>
      <c r="V1392" s="202">
        <v>100</v>
      </c>
      <c r="X1392" s="242"/>
      <c r="Z1392" s="239">
        <f t="shared" si="277"/>
        <v>1</v>
      </c>
      <c r="AA1392" s="253" t="s">
        <v>4179</v>
      </c>
      <c r="AB1392" s="265">
        <f t="shared" si="280"/>
        <v>0</v>
      </c>
      <c r="AC1392" s="254" t="s">
        <v>4194</v>
      </c>
      <c r="AD1392" s="254" t="s">
        <v>4181</v>
      </c>
      <c r="AE1392" s="254">
        <f t="shared" si="281"/>
        <v>0</v>
      </c>
      <c r="AF1392" s="254" t="s">
        <v>4182</v>
      </c>
      <c r="AG1392" s="254" t="s">
        <v>4183</v>
      </c>
      <c r="AH1392" s="74" t="str">
        <f t="shared" si="282"/>
        <v>名称：&lt;br&gt;住所：&lt;br&gt;施設分類：&lt;br&gt;TEL：&lt;br&gt;：&lt;br&gt;：&lt;br&gt;：&lt;br&gt;</v>
      </c>
      <c r="AI1392" s="255" t="s">
        <v>4184</v>
      </c>
      <c r="AJ1392" s="253" t="str">
        <f t="shared" si="274"/>
        <v>FFFFFFFF</v>
      </c>
      <c r="AK1392" s="253" t="s">
        <v>4185</v>
      </c>
      <c r="AL1392" s="265">
        <f t="shared" si="275"/>
        <v>1</v>
      </c>
      <c r="AM1392" s="253" t="s">
        <v>4186</v>
      </c>
      <c r="AN1392" s="253" t="s">
        <v>4187</v>
      </c>
      <c r="AO1392" s="254">
        <f t="shared" si="278"/>
        <v>0</v>
      </c>
      <c r="AP1392" s="253" t="s">
        <v>4188</v>
      </c>
      <c r="AQ1392" s="74">
        <f t="shared" si="283"/>
        <v>0</v>
      </c>
      <c r="AR1392" s="254" t="s">
        <v>4189</v>
      </c>
      <c r="AS1392" s="254" t="s">
        <v>4190</v>
      </c>
      <c r="AT1392" s="265">
        <f t="shared" si="284"/>
        <v>0</v>
      </c>
      <c r="AU1392" s="254" t="s">
        <v>4191</v>
      </c>
      <c r="AV1392" s="265">
        <f t="shared" si="285"/>
        <v>0</v>
      </c>
      <c r="AW1392" s="254" t="s">
        <v>4192</v>
      </c>
      <c r="AX1392" s="254" t="s">
        <v>4193</v>
      </c>
      <c r="AY1392" s="244" t="str">
        <f t="shared" si="279"/>
        <v/>
      </c>
    </row>
    <row r="1393" spans="1:51">
      <c r="A1393" s="198">
        <v>1388</v>
      </c>
      <c r="B1393" s="211"/>
      <c r="C1393" s="4" t="str">
        <f t="shared" si="276"/>
        <v>名称：&lt;br&gt;住所：&lt;br&gt;施設分類：&lt;br&gt;TEL：&lt;br&gt;：&lt;br&gt;：&lt;br&gt;：&lt;br&gt;</v>
      </c>
      <c r="D1393" s="211"/>
      <c r="E1393" s="202"/>
      <c r="F1393" s="202"/>
      <c r="G1393" s="202"/>
      <c r="H1393" s="202"/>
      <c r="I1393" s="202"/>
      <c r="J1393" s="202"/>
      <c r="K1393" s="240"/>
      <c r="L1393" s="240"/>
      <c r="M1393" s="240"/>
      <c r="N1393" s="240"/>
      <c r="O1393" s="4"/>
      <c r="P1393" s="246">
        <v>1</v>
      </c>
      <c r="Q1393" s="246"/>
      <c r="R1393" s="246" t="str">
        <f t="shared" si="273"/>
        <v>FFFFFFFF</v>
      </c>
      <c r="S1393" s="202">
        <v>100</v>
      </c>
      <c r="T1393" s="202">
        <v>100</v>
      </c>
      <c r="U1393" s="202">
        <v>100</v>
      </c>
      <c r="V1393" s="202">
        <v>100</v>
      </c>
      <c r="X1393" s="242"/>
      <c r="Z1393" s="239">
        <f t="shared" si="277"/>
        <v>1</v>
      </c>
      <c r="AA1393" s="253" t="s">
        <v>4179</v>
      </c>
      <c r="AB1393" s="265">
        <f t="shared" si="280"/>
        <v>0</v>
      </c>
      <c r="AC1393" s="254" t="s">
        <v>4194</v>
      </c>
      <c r="AD1393" s="254" t="s">
        <v>4181</v>
      </c>
      <c r="AE1393" s="254">
        <f t="shared" si="281"/>
        <v>0</v>
      </c>
      <c r="AF1393" s="254" t="s">
        <v>4182</v>
      </c>
      <c r="AG1393" s="254" t="s">
        <v>4183</v>
      </c>
      <c r="AH1393" s="74" t="str">
        <f t="shared" si="282"/>
        <v>名称：&lt;br&gt;住所：&lt;br&gt;施設分類：&lt;br&gt;TEL：&lt;br&gt;：&lt;br&gt;：&lt;br&gt;：&lt;br&gt;</v>
      </c>
      <c r="AI1393" s="255" t="s">
        <v>4184</v>
      </c>
      <c r="AJ1393" s="253" t="str">
        <f t="shared" si="274"/>
        <v>FFFFFFFF</v>
      </c>
      <c r="AK1393" s="253" t="s">
        <v>4185</v>
      </c>
      <c r="AL1393" s="265">
        <f t="shared" si="275"/>
        <v>1</v>
      </c>
      <c r="AM1393" s="253" t="s">
        <v>4186</v>
      </c>
      <c r="AN1393" s="253" t="s">
        <v>4187</v>
      </c>
      <c r="AO1393" s="254">
        <f t="shared" si="278"/>
        <v>0</v>
      </c>
      <c r="AP1393" s="253" t="s">
        <v>4188</v>
      </c>
      <c r="AQ1393" s="74">
        <f t="shared" si="283"/>
        <v>0</v>
      </c>
      <c r="AR1393" s="254" t="s">
        <v>4189</v>
      </c>
      <c r="AS1393" s="254" t="s">
        <v>4190</v>
      </c>
      <c r="AT1393" s="265">
        <f t="shared" si="284"/>
        <v>0</v>
      </c>
      <c r="AU1393" s="254" t="s">
        <v>4191</v>
      </c>
      <c r="AV1393" s="265">
        <f t="shared" si="285"/>
        <v>0</v>
      </c>
      <c r="AW1393" s="254" t="s">
        <v>4192</v>
      </c>
      <c r="AX1393" s="254" t="s">
        <v>4193</v>
      </c>
      <c r="AY1393" s="244" t="str">
        <f t="shared" si="279"/>
        <v/>
      </c>
    </row>
    <row r="1394" spans="1:51">
      <c r="A1394" s="198">
        <v>1389</v>
      </c>
      <c r="B1394" s="211"/>
      <c r="C1394" s="4" t="str">
        <f t="shared" si="276"/>
        <v>名称：&lt;br&gt;住所：&lt;br&gt;施設分類：&lt;br&gt;TEL：&lt;br&gt;：&lt;br&gt;：&lt;br&gt;：&lt;br&gt;</v>
      </c>
      <c r="D1394" s="211"/>
      <c r="E1394" s="202"/>
      <c r="F1394" s="202"/>
      <c r="G1394" s="202"/>
      <c r="H1394" s="202"/>
      <c r="I1394" s="202"/>
      <c r="J1394" s="202"/>
      <c r="K1394" s="240"/>
      <c r="L1394" s="240"/>
      <c r="M1394" s="240"/>
      <c r="N1394" s="240"/>
      <c r="O1394" s="4"/>
      <c r="P1394" s="246">
        <v>1</v>
      </c>
      <c r="Q1394" s="246"/>
      <c r="R1394" s="246" t="str">
        <f t="shared" si="273"/>
        <v>FFFFFFFF</v>
      </c>
      <c r="S1394" s="202">
        <v>100</v>
      </c>
      <c r="T1394" s="202">
        <v>100</v>
      </c>
      <c r="U1394" s="202">
        <v>100</v>
      </c>
      <c r="V1394" s="202">
        <v>100</v>
      </c>
      <c r="X1394" s="242"/>
      <c r="Z1394" s="239">
        <f t="shared" si="277"/>
        <v>1</v>
      </c>
      <c r="AA1394" s="253" t="s">
        <v>4179</v>
      </c>
      <c r="AB1394" s="265">
        <f t="shared" si="280"/>
        <v>0</v>
      </c>
      <c r="AC1394" s="254" t="s">
        <v>4194</v>
      </c>
      <c r="AD1394" s="254" t="s">
        <v>4181</v>
      </c>
      <c r="AE1394" s="254">
        <f t="shared" si="281"/>
        <v>0</v>
      </c>
      <c r="AF1394" s="254" t="s">
        <v>4182</v>
      </c>
      <c r="AG1394" s="254" t="s">
        <v>4183</v>
      </c>
      <c r="AH1394" s="74" t="str">
        <f t="shared" si="282"/>
        <v>名称：&lt;br&gt;住所：&lt;br&gt;施設分類：&lt;br&gt;TEL：&lt;br&gt;：&lt;br&gt;：&lt;br&gt;：&lt;br&gt;</v>
      </c>
      <c r="AI1394" s="255" t="s">
        <v>4184</v>
      </c>
      <c r="AJ1394" s="253" t="str">
        <f t="shared" si="274"/>
        <v>FFFFFFFF</v>
      </c>
      <c r="AK1394" s="253" t="s">
        <v>4185</v>
      </c>
      <c r="AL1394" s="265">
        <f t="shared" si="275"/>
        <v>1</v>
      </c>
      <c r="AM1394" s="253" t="s">
        <v>4186</v>
      </c>
      <c r="AN1394" s="253" t="s">
        <v>4187</v>
      </c>
      <c r="AO1394" s="254">
        <f t="shared" si="278"/>
        <v>0</v>
      </c>
      <c r="AP1394" s="253" t="s">
        <v>4188</v>
      </c>
      <c r="AQ1394" s="74">
        <f t="shared" si="283"/>
        <v>0</v>
      </c>
      <c r="AR1394" s="254" t="s">
        <v>4189</v>
      </c>
      <c r="AS1394" s="254" t="s">
        <v>4190</v>
      </c>
      <c r="AT1394" s="265">
        <f t="shared" si="284"/>
        <v>0</v>
      </c>
      <c r="AU1394" s="254" t="s">
        <v>4191</v>
      </c>
      <c r="AV1394" s="265">
        <f t="shared" si="285"/>
        <v>0</v>
      </c>
      <c r="AW1394" s="254" t="s">
        <v>4192</v>
      </c>
      <c r="AX1394" s="254" t="s">
        <v>4193</v>
      </c>
      <c r="AY1394" s="244" t="str">
        <f t="shared" si="279"/>
        <v/>
      </c>
    </row>
    <row r="1395" spans="1:51">
      <c r="A1395" s="198">
        <v>1390</v>
      </c>
      <c r="B1395" s="211"/>
      <c r="C1395" s="4" t="str">
        <f t="shared" si="276"/>
        <v>名称：&lt;br&gt;住所：&lt;br&gt;施設分類：&lt;br&gt;TEL：&lt;br&gt;：&lt;br&gt;：&lt;br&gt;：&lt;br&gt;</v>
      </c>
      <c r="D1395" s="211"/>
      <c r="E1395" s="202"/>
      <c r="F1395" s="202"/>
      <c r="G1395" s="202"/>
      <c r="H1395" s="202"/>
      <c r="I1395" s="202"/>
      <c r="J1395" s="202"/>
      <c r="K1395" s="240"/>
      <c r="L1395" s="240"/>
      <c r="M1395" s="240"/>
      <c r="N1395" s="240"/>
      <c r="O1395" s="4"/>
      <c r="P1395" s="246">
        <v>1</v>
      </c>
      <c r="Q1395" s="246"/>
      <c r="R1395" s="246" t="str">
        <f t="shared" si="273"/>
        <v>FFFFFFFF</v>
      </c>
      <c r="S1395" s="202">
        <v>100</v>
      </c>
      <c r="T1395" s="202">
        <v>100</v>
      </c>
      <c r="U1395" s="202">
        <v>100</v>
      </c>
      <c r="V1395" s="202">
        <v>100</v>
      </c>
      <c r="X1395" s="242"/>
      <c r="Z1395" s="239">
        <f t="shared" si="277"/>
        <v>1</v>
      </c>
      <c r="AA1395" s="253" t="s">
        <v>4179</v>
      </c>
      <c r="AB1395" s="265">
        <f t="shared" si="280"/>
        <v>0</v>
      </c>
      <c r="AC1395" s="254" t="s">
        <v>4194</v>
      </c>
      <c r="AD1395" s="254" t="s">
        <v>4181</v>
      </c>
      <c r="AE1395" s="254">
        <f t="shared" si="281"/>
        <v>0</v>
      </c>
      <c r="AF1395" s="254" t="s">
        <v>4182</v>
      </c>
      <c r="AG1395" s="254" t="s">
        <v>4183</v>
      </c>
      <c r="AH1395" s="74" t="str">
        <f t="shared" si="282"/>
        <v>名称：&lt;br&gt;住所：&lt;br&gt;施設分類：&lt;br&gt;TEL：&lt;br&gt;：&lt;br&gt;：&lt;br&gt;：&lt;br&gt;</v>
      </c>
      <c r="AI1395" s="255" t="s">
        <v>4184</v>
      </c>
      <c r="AJ1395" s="253" t="str">
        <f t="shared" si="274"/>
        <v>FFFFFFFF</v>
      </c>
      <c r="AK1395" s="253" t="s">
        <v>4185</v>
      </c>
      <c r="AL1395" s="265">
        <f t="shared" si="275"/>
        <v>1</v>
      </c>
      <c r="AM1395" s="253" t="s">
        <v>4186</v>
      </c>
      <c r="AN1395" s="253" t="s">
        <v>4187</v>
      </c>
      <c r="AO1395" s="254">
        <f t="shared" si="278"/>
        <v>0</v>
      </c>
      <c r="AP1395" s="253" t="s">
        <v>4188</v>
      </c>
      <c r="AQ1395" s="74">
        <f t="shared" si="283"/>
        <v>0</v>
      </c>
      <c r="AR1395" s="254" t="s">
        <v>4189</v>
      </c>
      <c r="AS1395" s="254" t="s">
        <v>4190</v>
      </c>
      <c r="AT1395" s="265">
        <f t="shared" si="284"/>
        <v>0</v>
      </c>
      <c r="AU1395" s="254" t="s">
        <v>4191</v>
      </c>
      <c r="AV1395" s="265">
        <f t="shared" si="285"/>
        <v>0</v>
      </c>
      <c r="AW1395" s="254" t="s">
        <v>4192</v>
      </c>
      <c r="AX1395" s="254" t="s">
        <v>4193</v>
      </c>
      <c r="AY1395" s="244" t="str">
        <f t="shared" si="279"/>
        <v/>
      </c>
    </row>
    <row r="1396" spans="1:51">
      <c r="A1396" s="198">
        <v>1391</v>
      </c>
      <c r="B1396" s="211"/>
      <c r="C1396" s="4" t="str">
        <f t="shared" si="276"/>
        <v>名称：&lt;br&gt;住所：&lt;br&gt;施設分類：&lt;br&gt;TEL：&lt;br&gt;：&lt;br&gt;：&lt;br&gt;：&lt;br&gt;</v>
      </c>
      <c r="D1396" s="211"/>
      <c r="E1396" s="245"/>
      <c r="F1396" s="202"/>
      <c r="G1396" s="202"/>
      <c r="H1396" s="202"/>
      <c r="I1396" s="245"/>
      <c r="J1396" s="245"/>
      <c r="K1396" s="240"/>
      <c r="L1396" s="240"/>
      <c r="M1396" s="240"/>
      <c r="N1396" s="240"/>
      <c r="O1396" s="4"/>
      <c r="P1396" s="246">
        <v>1</v>
      </c>
      <c r="Q1396" s="246"/>
      <c r="R1396" s="246" t="str">
        <f t="shared" si="273"/>
        <v>FFFFFFFF</v>
      </c>
      <c r="S1396" s="202">
        <v>100</v>
      </c>
      <c r="T1396" s="202">
        <v>100</v>
      </c>
      <c r="U1396" s="202">
        <v>100</v>
      </c>
      <c r="V1396" s="202">
        <v>100</v>
      </c>
      <c r="X1396" s="242"/>
      <c r="Z1396" s="239">
        <f t="shared" si="277"/>
        <v>1</v>
      </c>
      <c r="AA1396" s="253" t="s">
        <v>4179</v>
      </c>
      <c r="AB1396" s="265">
        <f t="shared" si="280"/>
        <v>0</v>
      </c>
      <c r="AC1396" s="254" t="s">
        <v>4194</v>
      </c>
      <c r="AD1396" s="254" t="s">
        <v>4181</v>
      </c>
      <c r="AE1396" s="254">
        <f t="shared" si="281"/>
        <v>0</v>
      </c>
      <c r="AF1396" s="254" t="s">
        <v>4182</v>
      </c>
      <c r="AG1396" s="254" t="s">
        <v>4183</v>
      </c>
      <c r="AH1396" s="74" t="str">
        <f t="shared" si="282"/>
        <v>名称：&lt;br&gt;住所：&lt;br&gt;施設分類：&lt;br&gt;TEL：&lt;br&gt;：&lt;br&gt;：&lt;br&gt;：&lt;br&gt;</v>
      </c>
      <c r="AI1396" s="255" t="s">
        <v>4184</v>
      </c>
      <c r="AJ1396" s="253" t="str">
        <f t="shared" si="274"/>
        <v>FFFFFFFF</v>
      </c>
      <c r="AK1396" s="253" t="s">
        <v>4185</v>
      </c>
      <c r="AL1396" s="265">
        <f t="shared" si="275"/>
        <v>1</v>
      </c>
      <c r="AM1396" s="253" t="s">
        <v>4186</v>
      </c>
      <c r="AN1396" s="253" t="s">
        <v>4187</v>
      </c>
      <c r="AO1396" s="254">
        <f t="shared" si="278"/>
        <v>0</v>
      </c>
      <c r="AP1396" s="253" t="s">
        <v>4188</v>
      </c>
      <c r="AQ1396" s="74">
        <f t="shared" si="283"/>
        <v>0</v>
      </c>
      <c r="AR1396" s="254" t="s">
        <v>4189</v>
      </c>
      <c r="AS1396" s="254" t="s">
        <v>4190</v>
      </c>
      <c r="AT1396" s="265">
        <f t="shared" si="284"/>
        <v>0</v>
      </c>
      <c r="AU1396" s="254" t="s">
        <v>4191</v>
      </c>
      <c r="AV1396" s="265">
        <f t="shared" si="285"/>
        <v>0</v>
      </c>
      <c r="AW1396" s="254" t="s">
        <v>4192</v>
      </c>
      <c r="AX1396" s="254" t="s">
        <v>4193</v>
      </c>
      <c r="AY1396" s="244" t="str">
        <f t="shared" si="279"/>
        <v/>
      </c>
    </row>
    <row r="1397" spans="1:51">
      <c r="A1397" s="198">
        <v>1392</v>
      </c>
      <c r="B1397" s="211"/>
      <c r="C1397" s="4" t="str">
        <f t="shared" si="276"/>
        <v>名称：&lt;br&gt;住所：&lt;br&gt;施設分類：&lt;br&gt;TEL：&lt;br&gt;：&lt;br&gt;：&lt;br&gt;：&lt;br&gt;</v>
      </c>
      <c r="D1397" s="211"/>
      <c r="E1397" s="245"/>
      <c r="F1397" s="202"/>
      <c r="G1397" s="202"/>
      <c r="H1397" s="202"/>
      <c r="I1397" s="245"/>
      <c r="J1397" s="245"/>
      <c r="K1397" s="240"/>
      <c r="L1397" s="240"/>
      <c r="M1397" s="240"/>
      <c r="N1397" s="240"/>
      <c r="O1397" s="4"/>
      <c r="P1397" s="246">
        <v>1</v>
      </c>
      <c r="Q1397" s="246"/>
      <c r="R1397" s="246" t="str">
        <f t="shared" si="273"/>
        <v>FFFFFFFF</v>
      </c>
      <c r="S1397" s="202">
        <v>100</v>
      </c>
      <c r="T1397" s="202">
        <v>100</v>
      </c>
      <c r="U1397" s="202">
        <v>100</v>
      </c>
      <c r="V1397" s="202">
        <v>100</v>
      </c>
      <c r="X1397" s="242"/>
      <c r="Z1397" s="239">
        <f t="shared" si="277"/>
        <v>1</v>
      </c>
      <c r="AA1397" s="253" t="s">
        <v>4179</v>
      </c>
      <c r="AB1397" s="265">
        <f t="shared" si="280"/>
        <v>0</v>
      </c>
      <c r="AC1397" s="254" t="s">
        <v>4194</v>
      </c>
      <c r="AD1397" s="254" t="s">
        <v>4181</v>
      </c>
      <c r="AE1397" s="254">
        <f t="shared" si="281"/>
        <v>0</v>
      </c>
      <c r="AF1397" s="254" t="s">
        <v>4182</v>
      </c>
      <c r="AG1397" s="254" t="s">
        <v>4183</v>
      </c>
      <c r="AH1397" s="74" t="str">
        <f t="shared" si="282"/>
        <v>名称：&lt;br&gt;住所：&lt;br&gt;施設分類：&lt;br&gt;TEL：&lt;br&gt;：&lt;br&gt;：&lt;br&gt;：&lt;br&gt;</v>
      </c>
      <c r="AI1397" s="255" t="s">
        <v>4184</v>
      </c>
      <c r="AJ1397" s="253" t="str">
        <f t="shared" si="274"/>
        <v>FFFFFFFF</v>
      </c>
      <c r="AK1397" s="253" t="s">
        <v>4185</v>
      </c>
      <c r="AL1397" s="265">
        <f t="shared" si="275"/>
        <v>1</v>
      </c>
      <c r="AM1397" s="253" t="s">
        <v>4186</v>
      </c>
      <c r="AN1397" s="253" t="s">
        <v>4187</v>
      </c>
      <c r="AO1397" s="254">
        <f t="shared" si="278"/>
        <v>0</v>
      </c>
      <c r="AP1397" s="253" t="s">
        <v>4188</v>
      </c>
      <c r="AQ1397" s="74">
        <f t="shared" si="283"/>
        <v>0</v>
      </c>
      <c r="AR1397" s="254" t="s">
        <v>4189</v>
      </c>
      <c r="AS1397" s="254" t="s">
        <v>4190</v>
      </c>
      <c r="AT1397" s="265">
        <f t="shared" si="284"/>
        <v>0</v>
      </c>
      <c r="AU1397" s="254" t="s">
        <v>4191</v>
      </c>
      <c r="AV1397" s="265">
        <f t="shared" si="285"/>
        <v>0</v>
      </c>
      <c r="AW1397" s="254" t="s">
        <v>4192</v>
      </c>
      <c r="AX1397" s="254" t="s">
        <v>4193</v>
      </c>
      <c r="AY1397" s="244" t="str">
        <f t="shared" si="279"/>
        <v/>
      </c>
    </row>
    <row r="1398" spans="1:51">
      <c r="A1398" s="198">
        <v>1393</v>
      </c>
      <c r="B1398" s="211"/>
      <c r="C1398" s="4" t="str">
        <f t="shared" si="276"/>
        <v>名称：&lt;br&gt;住所：&lt;br&gt;施設分類：&lt;br&gt;TEL：&lt;br&gt;：&lt;br&gt;：&lt;br&gt;：&lt;br&gt;</v>
      </c>
      <c r="D1398" s="211"/>
      <c r="E1398" s="202"/>
      <c r="F1398" s="202"/>
      <c r="G1398" s="202"/>
      <c r="H1398" s="202"/>
      <c r="I1398" s="202"/>
      <c r="J1398" s="202"/>
      <c r="K1398" s="240"/>
      <c r="L1398" s="240"/>
      <c r="M1398" s="240"/>
      <c r="N1398" s="240"/>
      <c r="O1398" s="4"/>
      <c r="P1398" s="246">
        <v>1</v>
      </c>
      <c r="Q1398" s="246"/>
      <c r="R1398" s="246" t="str">
        <f t="shared" si="273"/>
        <v>FFFFFFFF</v>
      </c>
      <c r="S1398" s="202">
        <v>100</v>
      </c>
      <c r="T1398" s="202">
        <v>100</v>
      </c>
      <c r="U1398" s="202">
        <v>100</v>
      </c>
      <c r="V1398" s="202">
        <v>100</v>
      </c>
      <c r="X1398" s="242"/>
      <c r="Z1398" s="239">
        <f t="shared" si="277"/>
        <v>1</v>
      </c>
      <c r="AA1398" s="253" t="s">
        <v>4179</v>
      </c>
      <c r="AB1398" s="265">
        <f t="shared" si="280"/>
        <v>0</v>
      </c>
      <c r="AC1398" s="254" t="s">
        <v>4194</v>
      </c>
      <c r="AD1398" s="254" t="s">
        <v>4181</v>
      </c>
      <c r="AE1398" s="254">
        <f t="shared" si="281"/>
        <v>0</v>
      </c>
      <c r="AF1398" s="254" t="s">
        <v>4182</v>
      </c>
      <c r="AG1398" s="254" t="s">
        <v>4183</v>
      </c>
      <c r="AH1398" s="74" t="str">
        <f t="shared" si="282"/>
        <v>名称：&lt;br&gt;住所：&lt;br&gt;施設分類：&lt;br&gt;TEL：&lt;br&gt;：&lt;br&gt;：&lt;br&gt;：&lt;br&gt;</v>
      </c>
      <c r="AI1398" s="255" t="s">
        <v>4184</v>
      </c>
      <c r="AJ1398" s="253" t="str">
        <f t="shared" si="274"/>
        <v>FFFFFFFF</v>
      </c>
      <c r="AK1398" s="253" t="s">
        <v>4185</v>
      </c>
      <c r="AL1398" s="265">
        <f t="shared" si="275"/>
        <v>1</v>
      </c>
      <c r="AM1398" s="253" t="s">
        <v>4186</v>
      </c>
      <c r="AN1398" s="253" t="s">
        <v>4187</v>
      </c>
      <c r="AO1398" s="254">
        <f t="shared" si="278"/>
        <v>0</v>
      </c>
      <c r="AP1398" s="253" t="s">
        <v>4188</v>
      </c>
      <c r="AQ1398" s="74">
        <f t="shared" si="283"/>
        <v>0</v>
      </c>
      <c r="AR1398" s="254" t="s">
        <v>4189</v>
      </c>
      <c r="AS1398" s="254" t="s">
        <v>4190</v>
      </c>
      <c r="AT1398" s="265">
        <f t="shared" si="284"/>
        <v>0</v>
      </c>
      <c r="AU1398" s="254" t="s">
        <v>4191</v>
      </c>
      <c r="AV1398" s="265">
        <f t="shared" si="285"/>
        <v>0</v>
      </c>
      <c r="AW1398" s="254" t="s">
        <v>4192</v>
      </c>
      <c r="AX1398" s="254" t="s">
        <v>4193</v>
      </c>
      <c r="AY1398" s="244" t="str">
        <f t="shared" si="279"/>
        <v/>
      </c>
    </row>
    <row r="1399" spans="1:51">
      <c r="A1399" s="198">
        <v>1394</v>
      </c>
      <c r="B1399" s="211"/>
      <c r="C1399" s="4" t="str">
        <f t="shared" si="276"/>
        <v>名称：&lt;br&gt;住所：&lt;br&gt;施設分類：&lt;br&gt;TEL：&lt;br&gt;：&lt;br&gt;：&lt;br&gt;：&lt;br&gt;</v>
      </c>
      <c r="D1399" s="211"/>
      <c r="E1399" s="202"/>
      <c r="F1399" s="202"/>
      <c r="G1399" s="202"/>
      <c r="H1399" s="202"/>
      <c r="I1399" s="202"/>
      <c r="J1399" s="202"/>
      <c r="K1399" s="240"/>
      <c r="L1399" s="240"/>
      <c r="M1399" s="240"/>
      <c r="N1399" s="240"/>
      <c r="O1399" s="4"/>
      <c r="P1399" s="246">
        <v>1</v>
      </c>
      <c r="Q1399" s="246"/>
      <c r="R1399" s="246" t="str">
        <f t="shared" si="273"/>
        <v>FFFFFFFF</v>
      </c>
      <c r="S1399" s="202">
        <v>100</v>
      </c>
      <c r="T1399" s="202">
        <v>100</v>
      </c>
      <c r="U1399" s="202">
        <v>100</v>
      </c>
      <c r="V1399" s="202">
        <v>100</v>
      </c>
      <c r="X1399" s="242"/>
      <c r="Z1399" s="239">
        <f t="shared" si="277"/>
        <v>1</v>
      </c>
      <c r="AA1399" s="253" t="s">
        <v>4179</v>
      </c>
      <c r="AB1399" s="265">
        <f t="shared" si="280"/>
        <v>0</v>
      </c>
      <c r="AC1399" s="254" t="s">
        <v>4194</v>
      </c>
      <c r="AD1399" s="254" t="s">
        <v>4181</v>
      </c>
      <c r="AE1399" s="254">
        <f t="shared" si="281"/>
        <v>0</v>
      </c>
      <c r="AF1399" s="254" t="s">
        <v>4182</v>
      </c>
      <c r="AG1399" s="254" t="s">
        <v>4183</v>
      </c>
      <c r="AH1399" s="74" t="str">
        <f t="shared" si="282"/>
        <v>名称：&lt;br&gt;住所：&lt;br&gt;施設分類：&lt;br&gt;TEL：&lt;br&gt;：&lt;br&gt;：&lt;br&gt;：&lt;br&gt;</v>
      </c>
      <c r="AI1399" s="255" t="s">
        <v>4184</v>
      </c>
      <c r="AJ1399" s="253" t="str">
        <f t="shared" si="274"/>
        <v>FFFFFFFF</v>
      </c>
      <c r="AK1399" s="253" t="s">
        <v>4185</v>
      </c>
      <c r="AL1399" s="265">
        <f t="shared" si="275"/>
        <v>1</v>
      </c>
      <c r="AM1399" s="253" t="s">
        <v>4186</v>
      </c>
      <c r="AN1399" s="253" t="s">
        <v>4187</v>
      </c>
      <c r="AO1399" s="254">
        <f t="shared" si="278"/>
        <v>0</v>
      </c>
      <c r="AP1399" s="253" t="s">
        <v>4188</v>
      </c>
      <c r="AQ1399" s="74">
        <f t="shared" si="283"/>
        <v>0</v>
      </c>
      <c r="AR1399" s="254" t="s">
        <v>4189</v>
      </c>
      <c r="AS1399" s="254" t="s">
        <v>4190</v>
      </c>
      <c r="AT1399" s="265">
        <f t="shared" si="284"/>
        <v>0</v>
      </c>
      <c r="AU1399" s="254" t="s">
        <v>4191</v>
      </c>
      <c r="AV1399" s="265">
        <f t="shared" si="285"/>
        <v>0</v>
      </c>
      <c r="AW1399" s="254" t="s">
        <v>4192</v>
      </c>
      <c r="AX1399" s="254" t="s">
        <v>4193</v>
      </c>
      <c r="AY1399" s="244" t="str">
        <f t="shared" si="279"/>
        <v/>
      </c>
    </row>
    <row r="1400" spans="1:51">
      <c r="A1400" s="198">
        <v>1395</v>
      </c>
      <c r="B1400" s="211"/>
      <c r="C1400" s="4" t="str">
        <f t="shared" si="276"/>
        <v>名称：&lt;br&gt;住所：&lt;br&gt;施設分類：&lt;br&gt;TEL：&lt;br&gt;：&lt;br&gt;：&lt;br&gt;：&lt;br&gt;</v>
      </c>
      <c r="D1400" s="211"/>
      <c r="E1400" s="202"/>
      <c r="F1400" s="202"/>
      <c r="G1400" s="202"/>
      <c r="H1400" s="202"/>
      <c r="I1400" s="202"/>
      <c r="J1400" s="202"/>
      <c r="K1400" s="240"/>
      <c r="L1400" s="240"/>
      <c r="M1400" s="240"/>
      <c r="N1400" s="240"/>
      <c r="O1400" s="4"/>
      <c r="P1400" s="246">
        <v>1</v>
      </c>
      <c r="Q1400" s="246"/>
      <c r="R1400" s="246" t="str">
        <f t="shared" si="273"/>
        <v>FFFFFFFF</v>
      </c>
      <c r="S1400" s="202">
        <v>100</v>
      </c>
      <c r="T1400" s="202">
        <v>100</v>
      </c>
      <c r="U1400" s="202">
        <v>100</v>
      </c>
      <c r="V1400" s="202">
        <v>100</v>
      </c>
      <c r="X1400" s="242"/>
      <c r="Z1400" s="239">
        <f t="shared" si="277"/>
        <v>1</v>
      </c>
      <c r="AA1400" s="253" t="s">
        <v>4179</v>
      </c>
      <c r="AB1400" s="265">
        <f t="shared" si="280"/>
        <v>0</v>
      </c>
      <c r="AC1400" s="254" t="s">
        <v>4194</v>
      </c>
      <c r="AD1400" s="254" t="s">
        <v>4181</v>
      </c>
      <c r="AE1400" s="254">
        <f t="shared" si="281"/>
        <v>0</v>
      </c>
      <c r="AF1400" s="254" t="s">
        <v>4182</v>
      </c>
      <c r="AG1400" s="254" t="s">
        <v>4183</v>
      </c>
      <c r="AH1400" s="74" t="str">
        <f t="shared" si="282"/>
        <v>名称：&lt;br&gt;住所：&lt;br&gt;施設分類：&lt;br&gt;TEL：&lt;br&gt;：&lt;br&gt;：&lt;br&gt;：&lt;br&gt;</v>
      </c>
      <c r="AI1400" s="255" t="s">
        <v>4184</v>
      </c>
      <c r="AJ1400" s="253" t="str">
        <f t="shared" si="274"/>
        <v>FFFFFFFF</v>
      </c>
      <c r="AK1400" s="253" t="s">
        <v>4185</v>
      </c>
      <c r="AL1400" s="265">
        <f t="shared" si="275"/>
        <v>1</v>
      </c>
      <c r="AM1400" s="253" t="s">
        <v>4186</v>
      </c>
      <c r="AN1400" s="253" t="s">
        <v>4187</v>
      </c>
      <c r="AO1400" s="254">
        <f t="shared" si="278"/>
        <v>0</v>
      </c>
      <c r="AP1400" s="253" t="s">
        <v>4188</v>
      </c>
      <c r="AQ1400" s="74">
        <f t="shared" si="283"/>
        <v>0</v>
      </c>
      <c r="AR1400" s="254" t="s">
        <v>4189</v>
      </c>
      <c r="AS1400" s="254" t="s">
        <v>4190</v>
      </c>
      <c r="AT1400" s="265">
        <f t="shared" si="284"/>
        <v>0</v>
      </c>
      <c r="AU1400" s="254" t="s">
        <v>4191</v>
      </c>
      <c r="AV1400" s="265">
        <f t="shared" si="285"/>
        <v>0</v>
      </c>
      <c r="AW1400" s="254" t="s">
        <v>4192</v>
      </c>
      <c r="AX1400" s="254" t="s">
        <v>4193</v>
      </c>
      <c r="AY1400" s="244" t="str">
        <f t="shared" si="279"/>
        <v/>
      </c>
    </row>
    <row r="1401" spans="1:51">
      <c r="A1401" s="198">
        <v>1396</v>
      </c>
      <c r="B1401" s="211"/>
      <c r="C1401" s="4" t="str">
        <f t="shared" si="276"/>
        <v>名称：&lt;br&gt;住所：&lt;br&gt;施設分類：&lt;br&gt;TEL：&lt;br&gt;：&lt;br&gt;：&lt;br&gt;：&lt;br&gt;</v>
      </c>
      <c r="D1401" s="211"/>
      <c r="E1401" s="202"/>
      <c r="F1401" s="202"/>
      <c r="G1401" s="202"/>
      <c r="H1401" s="202"/>
      <c r="I1401" s="202"/>
      <c r="J1401" s="202"/>
      <c r="K1401" s="240"/>
      <c r="L1401" s="240"/>
      <c r="M1401" s="240"/>
      <c r="N1401" s="240"/>
      <c r="O1401" s="4"/>
      <c r="P1401" s="246">
        <v>1</v>
      </c>
      <c r="Q1401" s="246"/>
      <c r="R1401" s="246" t="str">
        <f t="shared" si="273"/>
        <v>FFFFFFFF</v>
      </c>
      <c r="S1401" s="202">
        <v>100</v>
      </c>
      <c r="T1401" s="202">
        <v>100</v>
      </c>
      <c r="U1401" s="202">
        <v>100</v>
      </c>
      <c r="V1401" s="202">
        <v>100</v>
      </c>
      <c r="X1401" s="242"/>
      <c r="Z1401" s="239">
        <f t="shared" si="277"/>
        <v>1</v>
      </c>
      <c r="AA1401" s="253" t="s">
        <v>4179</v>
      </c>
      <c r="AB1401" s="265">
        <f t="shared" si="280"/>
        <v>0</v>
      </c>
      <c r="AC1401" s="254" t="s">
        <v>4194</v>
      </c>
      <c r="AD1401" s="254" t="s">
        <v>4181</v>
      </c>
      <c r="AE1401" s="254">
        <f t="shared" si="281"/>
        <v>0</v>
      </c>
      <c r="AF1401" s="254" t="s">
        <v>4182</v>
      </c>
      <c r="AG1401" s="254" t="s">
        <v>4183</v>
      </c>
      <c r="AH1401" s="74" t="str">
        <f t="shared" si="282"/>
        <v>名称：&lt;br&gt;住所：&lt;br&gt;施設分類：&lt;br&gt;TEL：&lt;br&gt;：&lt;br&gt;：&lt;br&gt;：&lt;br&gt;</v>
      </c>
      <c r="AI1401" s="255" t="s">
        <v>4184</v>
      </c>
      <c r="AJ1401" s="253" t="str">
        <f t="shared" si="274"/>
        <v>FFFFFFFF</v>
      </c>
      <c r="AK1401" s="253" t="s">
        <v>4185</v>
      </c>
      <c r="AL1401" s="265">
        <f t="shared" si="275"/>
        <v>1</v>
      </c>
      <c r="AM1401" s="253" t="s">
        <v>4186</v>
      </c>
      <c r="AN1401" s="253" t="s">
        <v>4187</v>
      </c>
      <c r="AO1401" s="254">
        <f t="shared" si="278"/>
        <v>0</v>
      </c>
      <c r="AP1401" s="253" t="s">
        <v>4188</v>
      </c>
      <c r="AQ1401" s="74">
        <f t="shared" si="283"/>
        <v>0</v>
      </c>
      <c r="AR1401" s="254" t="s">
        <v>4189</v>
      </c>
      <c r="AS1401" s="254" t="s">
        <v>4190</v>
      </c>
      <c r="AT1401" s="265">
        <f t="shared" si="284"/>
        <v>0</v>
      </c>
      <c r="AU1401" s="254" t="s">
        <v>4191</v>
      </c>
      <c r="AV1401" s="265">
        <f t="shared" si="285"/>
        <v>0</v>
      </c>
      <c r="AW1401" s="254" t="s">
        <v>4192</v>
      </c>
      <c r="AX1401" s="254" t="s">
        <v>4193</v>
      </c>
      <c r="AY1401" s="244" t="str">
        <f t="shared" si="279"/>
        <v/>
      </c>
    </row>
    <row r="1402" spans="1:51">
      <c r="A1402" s="198">
        <v>1397</v>
      </c>
      <c r="B1402" s="211"/>
      <c r="C1402" s="4" t="str">
        <f t="shared" si="276"/>
        <v>名称：&lt;br&gt;住所：&lt;br&gt;施設分類：&lt;br&gt;TEL：&lt;br&gt;：&lt;br&gt;：&lt;br&gt;：&lt;br&gt;</v>
      </c>
      <c r="D1402" s="211"/>
      <c r="E1402" s="245"/>
      <c r="F1402" s="202"/>
      <c r="G1402" s="202"/>
      <c r="H1402" s="202"/>
      <c r="I1402" s="245"/>
      <c r="J1402" s="245"/>
      <c r="K1402" s="240"/>
      <c r="L1402" s="240"/>
      <c r="M1402" s="240"/>
      <c r="N1402" s="240"/>
      <c r="O1402" s="4"/>
      <c r="P1402" s="246">
        <v>1</v>
      </c>
      <c r="Q1402" s="246"/>
      <c r="R1402" s="246" t="str">
        <f t="shared" si="273"/>
        <v>FFFFFFFF</v>
      </c>
      <c r="S1402" s="202">
        <v>100</v>
      </c>
      <c r="T1402" s="202">
        <v>100</v>
      </c>
      <c r="U1402" s="202">
        <v>100</v>
      </c>
      <c r="V1402" s="202">
        <v>100</v>
      </c>
      <c r="X1402" s="242"/>
      <c r="Z1402" s="239">
        <f t="shared" si="277"/>
        <v>1</v>
      </c>
      <c r="AA1402" s="253" t="s">
        <v>4179</v>
      </c>
      <c r="AB1402" s="265">
        <f t="shared" si="280"/>
        <v>0</v>
      </c>
      <c r="AC1402" s="254" t="s">
        <v>4194</v>
      </c>
      <c r="AD1402" s="254" t="s">
        <v>4181</v>
      </c>
      <c r="AE1402" s="254">
        <f t="shared" si="281"/>
        <v>0</v>
      </c>
      <c r="AF1402" s="254" t="s">
        <v>4182</v>
      </c>
      <c r="AG1402" s="254" t="s">
        <v>4183</v>
      </c>
      <c r="AH1402" s="74" t="str">
        <f t="shared" si="282"/>
        <v>名称：&lt;br&gt;住所：&lt;br&gt;施設分類：&lt;br&gt;TEL：&lt;br&gt;：&lt;br&gt;：&lt;br&gt;：&lt;br&gt;</v>
      </c>
      <c r="AI1402" s="255" t="s">
        <v>4184</v>
      </c>
      <c r="AJ1402" s="253" t="str">
        <f t="shared" si="274"/>
        <v>FFFFFFFF</v>
      </c>
      <c r="AK1402" s="253" t="s">
        <v>4185</v>
      </c>
      <c r="AL1402" s="265">
        <f t="shared" si="275"/>
        <v>1</v>
      </c>
      <c r="AM1402" s="253" t="s">
        <v>4186</v>
      </c>
      <c r="AN1402" s="253" t="s">
        <v>4187</v>
      </c>
      <c r="AO1402" s="254">
        <f t="shared" si="278"/>
        <v>0</v>
      </c>
      <c r="AP1402" s="253" t="s">
        <v>4188</v>
      </c>
      <c r="AQ1402" s="74">
        <f t="shared" si="283"/>
        <v>0</v>
      </c>
      <c r="AR1402" s="254" t="s">
        <v>4189</v>
      </c>
      <c r="AS1402" s="254" t="s">
        <v>4190</v>
      </c>
      <c r="AT1402" s="265">
        <f t="shared" si="284"/>
        <v>0</v>
      </c>
      <c r="AU1402" s="254" t="s">
        <v>4191</v>
      </c>
      <c r="AV1402" s="265">
        <f t="shared" si="285"/>
        <v>0</v>
      </c>
      <c r="AW1402" s="254" t="s">
        <v>4192</v>
      </c>
      <c r="AX1402" s="254" t="s">
        <v>4193</v>
      </c>
      <c r="AY1402" s="244" t="str">
        <f t="shared" si="279"/>
        <v/>
      </c>
    </row>
    <row r="1403" spans="1:51">
      <c r="A1403" s="198">
        <v>1398</v>
      </c>
      <c r="B1403" s="211"/>
      <c r="C1403" s="4" t="str">
        <f t="shared" si="276"/>
        <v>名称：&lt;br&gt;住所：&lt;br&gt;施設分類：&lt;br&gt;TEL：&lt;br&gt;：&lt;br&gt;：&lt;br&gt;：&lt;br&gt;</v>
      </c>
      <c r="D1403" s="211"/>
      <c r="E1403" s="245"/>
      <c r="F1403" s="202"/>
      <c r="G1403" s="202"/>
      <c r="H1403" s="202"/>
      <c r="I1403" s="245"/>
      <c r="J1403" s="245"/>
      <c r="K1403" s="240"/>
      <c r="L1403" s="240"/>
      <c r="M1403" s="240"/>
      <c r="N1403" s="240"/>
      <c r="O1403" s="4"/>
      <c r="P1403" s="246">
        <v>1</v>
      </c>
      <c r="Q1403" s="246"/>
      <c r="R1403" s="246" t="str">
        <f t="shared" si="273"/>
        <v>FFFFFFFF</v>
      </c>
      <c r="S1403" s="202">
        <v>100</v>
      </c>
      <c r="T1403" s="202">
        <v>100</v>
      </c>
      <c r="U1403" s="202">
        <v>100</v>
      </c>
      <c r="V1403" s="202">
        <v>100</v>
      </c>
      <c r="X1403" s="242"/>
      <c r="Z1403" s="239">
        <f t="shared" si="277"/>
        <v>1</v>
      </c>
      <c r="AA1403" s="253" t="s">
        <v>4179</v>
      </c>
      <c r="AB1403" s="265">
        <f t="shared" si="280"/>
        <v>0</v>
      </c>
      <c r="AC1403" s="254" t="s">
        <v>4194</v>
      </c>
      <c r="AD1403" s="254" t="s">
        <v>4181</v>
      </c>
      <c r="AE1403" s="254">
        <f t="shared" si="281"/>
        <v>0</v>
      </c>
      <c r="AF1403" s="254" t="s">
        <v>4182</v>
      </c>
      <c r="AG1403" s="254" t="s">
        <v>4183</v>
      </c>
      <c r="AH1403" s="74" t="str">
        <f t="shared" si="282"/>
        <v>名称：&lt;br&gt;住所：&lt;br&gt;施設分類：&lt;br&gt;TEL：&lt;br&gt;：&lt;br&gt;：&lt;br&gt;：&lt;br&gt;</v>
      </c>
      <c r="AI1403" s="255" t="s">
        <v>4184</v>
      </c>
      <c r="AJ1403" s="253" t="str">
        <f t="shared" si="274"/>
        <v>FFFFFFFF</v>
      </c>
      <c r="AK1403" s="253" t="s">
        <v>4185</v>
      </c>
      <c r="AL1403" s="265">
        <f t="shared" si="275"/>
        <v>1</v>
      </c>
      <c r="AM1403" s="253" t="s">
        <v>4186</v>
      </c>
      <c r="AN1403" s="253" t="s">
        <v>4187</v>
      </c>
      <c r="AO1403" s="254">
        <f t="shared" si="278"/>
        <v>0</v>
      </c>
      <c r="AP1403" s="253" t="s">
        <v>4188</v>
      </c>
      <c r="AQ1403" s="74">
        <f t="shared" si="283"/>
        <v>0</v>
      </c>
      <c r="AR1403" s="254" t="s">
        <v>4189</v>
      </c>
      <c r="AS1403" s="254" t="s">
        <v>4190</v>
      </c>
      <c r="AT1403" s="265">
        <f t="shared" si="284"/>
        <v>0</v>
      </c>
      <c r="AU1403" s="254" t="s">
        <v>4191</v>
      </c>
      <c r="AV1403" s="265">
        <f t="shared" si="285"/>
        <v>0</v>
      </c>
      <c r="AW1403" s="254" t="s">
        <v>4192</v>
      </c>
      <c r="AX1403" s="254" t="s">
        <v>4193</v>
      </c>
      <c r="AY1403" s="244" t="str">
        <f t="shared" si="279"/>
        <v/>
      </c>
    </row>
    <row r="1404" spans="1:51">
      <c r="A1404" s="198">
        <v>1399</v>
      </c>
      <c r="B1404" s="211"/>
      <c r="C1404" s="4" t="str">
        <f t="shared" si="276"/>
        <v>名称：&lt;br&gt;住所：&lt;br&gt;施設分類：&lt;br&gt;TEL：&lt;br&gt;：&lt;br&gt;：&lt;br&gt;：&lt;br&gt;</v>
      </c>
      <c r="D1404" s="247"/>
      <c r="E1404" s="202"/>
      <c r="F1404" s="202"/>
      <c r="G1404" s="202"/>
      <c r="H1404" s="202"/>
      <c r="I1404" s="202"/>
      <c r="J1404" s="202"/>
      <c r="K1404" s="240"/>
      <c r="L1404" s="240"/>
      <c r="M1404" s="240"/>
      <c r="N1404" s="240"/>
      <c r="O1404" s="4"/>
      <c r="P1404" s="246">
        <v>1</v>
      </c>
      <c r="Q1404" s="246"/>
      <c r="R1404" s="246" t="str">
        <f t="shared" si="273"/>
        <v>FFFFFFFF</v>
      </c>
      <c r="S1404" s="202">
        <v>100</v>
      </c>
      <c r="T1404" s="202">
        <v>100</v>
      </c>
      <c r="U1404" s="202">
        <v>100</v>
      </c>
      <c r="V1404" s="202">
        <v>100</v>
      </c>
      <c r="X1404" s="242"/>
      <c r="Z1404" s="239">
        <f t="shared" si="277"/>
        <v>1</v>
      </c>
      <c r="AA1404" s="253" t="s">
        <v>4179</v>
      </c>
      <c r="AB1404" s="265">
        <f t="shared" si="280"/>
        <v>0</v>
      </c>
      <c r="AC1404" s="254" t="s">
        <v>4194</v>
      </c>
      <c r="AD1404" s="254" t="s">
        <v>4181</v>
      </c>
      <c r="AE1404" s="254">
        <f t="shared" si="281"/>
        <v>0</v>
      </c>
      <c r="AF1404" s="254" t="s">
        <v>4182</v>
      </c>
      <c r="AG1404" s="254" t="s">
        <v>4183</v>
      </c>
      <c r="AH1404" s="74" t="str">
        <f t="shared" si="282"/>
        <v>名称：&lt;br&gt;住所：&lt;br&gt;施設分類：&lt;br&gt;TEL：&lt;br&gt;：&lt;br&gt;：&lt;br&gt;：&lt;br&gt;</v>
      </c>
      <c r="AI1404" s="255" t="s">
        <v>4184</v>
      </c>
      <c r="AJ1404" s="253" t="str">
        <f t="shared" si="274"/>
        <v>FFFFFFFF</v>
      </c>
      <c r="AK1404" s="253" t="s">
        <v>4185</v>
      </c>
      <c r="AL1404" s="265">
        <f t="shared" si="275"/>
        <v>1</v>
      </c>
      <c r="AM1404" s="253" t="s">
        <v>4186</v>
      </c>
      <c r="AN1404" s="253" t="s">
        <v>4187</v>
      </c>
      <c r="AO1404" s="254">
        <f t="shared" si="278"/>
        <v>0</v>
      </c>
      <c r="AP1404" s="253" t="s">
        <v>4188</v>
      </c>
      <c r="AQ1404" s="74">
        <f t="shared" si="283"/>
        <v>0</v>
      </c>
      <c r="AR1404" s="254" t="s">
        <v>4189</v>
      </c>
      <c r="AS1404" s="254" t="s">
        <v>4190</v>
      </c>
      <c r="AT1404" s="265">
        <f t="shared" si="284"/>
        <v>0</v>
      </c>
      <c r="AU1404" s="254" t="s">
        <v>4191</v>
      </c>
      <c r="AV1404" s="265">
        <f t="shared" si="285"/>
        <v>0</v>
      </c>
      <c r="AW1404" s="254" t="s">
        <v>4192</v>
      </c>
      <c r="AX1404" s="254" t="s">
        <v>4193</v>
      </c>
      <c r="AY1404" s="244" t="str">
        <f t="shared" si="279"/>
        <v/>
      </c>
    </row>
    <row r="1405" spans="1:51">
      <c r="A1405" s="198">
        <v>1400</v>
      </c>
      <c r="B1405" s="211"/>
      <c r="C1405" s="4" t="str">
        <f t="shared" si="276"/>
        <v>名称：&lt;br&gt;住所：&lt;br&gt;施設分類：&lt;br&gt;TEL：&lt;br&gt;：&lt;br&gt;：&lt;br&gt;：&lt;br&gt;</v>
      </c>
      <c r="D1405" s="211"/>
      <c r="E1405" s="202"/>
      <c r="F1405" s="202"/>
      <c r="G1405" s="202"/>
      <c r="H1405" s="202"/>
      <c r="I1405" s="202"/>
      <c r="J1405" s="202"/>
      <c r="K1405" s="240"/>
      <c r="L1405" s="240"/>
      <c r="M1405" s="240"/>
      <c r="N1405" s="240"/>
      <c r="O1405" s="4"/>
      <c r="P1405" s="246">
        <v>1</v>
      </c>
      <c r="Q1405" s="246"/>
      <c r="R1405" s="246" t="str">
        <f t="shared" si="273"/>
        <v>FFFFFFFF</v>
      </c>
      <c r="S1405" s="202">
        <v>100</v>
      </c>
      <c r="T1405" s="202">
        <v>100</v>
      </c>
      <c r="U1405" s="202">
        <v>100</v>
      </c>
      <c r="V1405" s="202">
        <v>100</v>
      </c>
      <c r="X1405" s="242"/>
      <c r="Z1405" s="239">
        <f t="shared" si="277"/>
        <v>1</v>
      </c>
      <c r="AA1405" s="253" t="s">
        <v>4179</v>
      </c>
      <c r="AB1405" s="265">
        <f t="shared" si="280"/>
        <v>0</v>
      </c>
      <c r="AC1405" s="254" t="s">
        <v>4194</v>
      </c>
      <c r="AD1405" s="254" t="s">
        <v>4181</v>
      </c>
      <c r="AE1405" s="254">
        <f t="shared" si="281"/>
        <v>0</v>
      </c>
      <c r="AF1405" s="254" t="s">
        <v>4182</v>
      </c>
      <c r="AG1405" s="254" t="s">
        <v>4183</v>
      </c>
      <c r="AH1405" s="74" t="str">
        <f t="shared" si="282"/>
        <v>名称：&lt;br&gt;住所：&lt;br&gt;施設分類：&lt;br&gt;TEL：&lt;br&gt;：&lt;br&gt;：&lt;br&gt;：&lt;br&gt;</v>
      </c>
      <c r="AI1405" s="255" t="s">
        <v>4184</v>
      </c>
      <c r="AJ1405" s="253" t="str">
        <f t="shared" si="274"/>
        <v>FFFFFFFF</v>
      </c>
      <c r="AK1405" s="253" t="s">
        <v>4185</v>
      </c>
      <c r="AL1405" s="265">
        <f t="shared" si="275"/>
        <v>1</v>
      </c>
      <c r="AM1405" s="253" t="s">
        <v>4186</v>
      </c>
      <c r="AN1405" s="253" t="s">
        <v>4187</v>
      </c>
      <c r="AO1405" s="254">
        <f t="shared" si="278"/>
        <v>0</v>
      </c>
      <c r="AP1405" s="253" t="s">
        <v>4188</v>
      </c>
      <c r="AQ1405" s="74">
        <f t="shared" si="283"/>
        <v>0</v>
      </c>
      <c r="AR1405" s="254" t="s">
        <v>4189</v>
      </c>
      <c r="AS1405" s="254" t="s">
        <v>4190</v>
      </c>
      <c r="AT1405" s="265">
        <f t="shared" si="284"/>
        <v>0</v>
      </c>
      <c r="AU1405" s="254" t="s">
        <v>4191</v>
      </c>
      <c r="AV1405" s="265">
        <f t="shared" si="285"/>
        <v>0</v>
      </c>
      <c r="AW1405" s="254" t="s">
        <v>4192</v>
      </c>
      <c r="AX1405" s="254" t="s">
        <v>4193</v>
      </c>
      <c r="AY1405" s="244" t="str">
        <f t="shared" si="279"/>
        <v/>
      </c>
    </row>
    <row r="1406" spans="1:51">
      <c r="A1406" s="198">
        <v>1401</v>
      </c>
      <c r="B1406" s="211"/>
      <c r="C1406" s="4" t="str">
        <f t="shared" si="276"/>
        <v>名称：&lt;br&gt;住所：&lt;br&gt;施設分類：&lt;br&gt;TEL：&lt;br&gt;：&lt;br&gt;：&lt;br&gt;：&lt;br&gt;</v>
      </c>
      <c r="D1406" s="211"/>
      <c r="E1406" s="202"/>
      <c r="F1406" s="202"/>
      <c r="G1406" s="202"/>
      <c r="H1406" s="202"/>
      <c r="I1406" s="202"/>
      <c r="J1406" s="202"/>
      <c r="K1406" s="240"/>
      <c r="L1406" s="240"/>
      <c r="M1406" s="240"/>
      <c r="N1406" s="240"/>
      <c r="O1406" s="4"/>
      <c r="P1406" s="246">
        <v>1</v>
      </c>
      <c r="Q1406" s="246"/>
      <c r="R1406" s="246" t="str">
        <f t="shared" si="273"/>
        <v>FFFFFFFF</v>
      </c>
      <c r="S1406" s="202">
        <v>100</v>
      </c>
      <c r="T1406" s="202">
        <v>100</v>
      </c>
      <c r="U1406" s="202">
        <v>100</v>
      </c>
      <c r="V1406" s="202">
        <v>100</v>
      </c>
      <c r="X1406" s="242"/>
      <c r="Z1406" s="239">
        <f t="shared" si="277"/>
        <v>1</v>
      </c>
      <c r="AA1406" s="253" t="s">
        <v>4179</v>
      </c>
      <c r="AB1406" s="265">
        <f t="shared" si="280"/>
        <v>0</v>
      </c>
      <c r="AC1406" s="254" t="s">
        <v>4194</v>
      </c>
      <c r="AD1406" s="254" t="s">
        <v>4181</v>
      </c>
      <c r="AE1406" s="254">
        <f t="shared" si="281"/>
        <v>0</v>
      </c>
      <c r="AF1406" s="254" t="s">
        <v>4182</v>
      </c>
      <c r="AG1406" s="254" t="s">
        <v>4183</v>
      </c>
      <c r="AH1406" s="74" t="str">
        <f t="shared" si="282"/>
        <v>名称：&lt;br&gt;住所：&lt;br&gt;施設分類：&lt;br&gt;TEL：&lt;br&gt;：&lt;br&gt;：&lt;br&gt;：&lt;br&gt;</v>
      </c>
      <c r="AI1406" s="255" t="s">
        <v>4184</v>
      </c>
      <c r="AJ1406" s="253" t="str">
        <f t="shared" si="274"/>
        <v>FFFFFFFF</v>
      </c>
      <c r="AK1406" s="253" t="s">
        <v>4185</v>
      </c>
      <c r="AL1406" s="265">
        <f t="shared" si="275"/>
        <v>1</v>
      </c>
      <c r="AM1406" s="253" t="s">
        <v>4186</v>
      </c>
      <c r="AN1406" s="253" t="s">
        <v>4187</v>
      </c>
      <c r="AO1406" s="254">
        <f t="shared" si="278"/>
        <v>0</v>
      </c>
      <c r="AP1406" s="253" t="s">
        <v>4188</v>
      </c>
      <c r="AQ1406" s="74">
        <f t="shared" si="283"/>
        <v>0</v>
      </c>
      <c r="AR1406" s="254" t="s">
        <v>4189</v>
      </c>
      <c r="AS1406" s="254" t="s">
        <v>4190</v>
      </c>
      <c r="AT1406" s="265">
        <f t="shared" si="284"/>
        <v>0</v>
      </c>
      <c r="AU1406" s="254" t="s">
        <v>4191</v>
      </c>
      <c r="AV1406" s="265">
        <f t="shared" si="285"/>
        <v>0</v>
      </c>
      <c r="AW1406" s="254" t="s">
        <v>4192</v>
      </c>
      <c r="AX1406" s="254" t="s">
        <v>4193</v>
      </c>
      <c r="AY1406" s="244" t="str">
        <f t="shared" si="279"/>
        <v/>
      </c>
    </row>
    <row r="1407" spans="1:51">
      <c r="A1407" s="198">
        <v>1402</v>
      </c>
      <c r="B1407" s="211"/>
      <c r="C1407" s="4" t="str">
        <f t="shared" si="276"/>
        <v>名称：&lt;br&gt;住所：&lt;br&gt;施設分類：&lt;br&gt;TEL：&lt;br&gt;：&lt;br&gt;：&lt;br&gt;：&lt;br&gt;</v>
      </c>
      <c r="D1407" s="211"/>
      <c r="E1407" s="202"/>
      <c r="F1407" s="202"/>
      <c r="G1407" s="202"/>
      <c r="H1407" s="202"/>
      <c r="I1407" s="202"/>
      <c r="J1407" s="202"/>
      <c r="K1407" s="240"/>
      <c r="L1407" s="240"/>
      <c r="M1407" s="240"/>
      <c r="N1407" s="240"/>
      <c r="O1407" s="4"/>
      <c r="P1407" s="246">
        <v>1</v>
      </c>
      <c r="Q1407" s="246"/>
      <c r="R1407" s="246" t="str">
        <f t="shared" si="273"/>
        <v>FFFFFFFF</v>
      </c>
      <c r="S1407" s="202">
        <v>100</v>
      </c>
      <c r="T1407" s="202">
        <v>100</v>
      </c>
      <c r="U1407" s="202">
        <v>100</v>
      </c>
      <c r="V1407" s="202">
        <v>100</v>
      </c>
      <c r="X1407" s="242"/>
      <c r="Z1407" s="239">
        <f t="shared" si="277"/>
        <v>1</v>
      </c>
      <c r="AA1407" s="253" t="s">
        <v>4179</v>
      </c>
      <c r="AB1407" s="265">
        <f t="shared" si="280"/>
        <v>0</v>
      </c>
      <c r="AC1407" s="254" t="s">
        <v>4194</v>
      </c>
      <c r="AD1407" s="254" t="s">
        <v>4181</v>
      </c>
      <c r="AE1407" s="254">
        <f t="shared" si="281"/>
        <v>0</v>
      </c>
      <c r="AF1407" s="254" t="s">
        <v>4182</v>
      </c>
      <c r="AG1407" s="254" t="s">
        <v>4183</v>
      </c>
      <c r="AH1407" s="74" t="str">
        <f t="shared" si="282"/>
        <v>名称：&lt;br&gt;住所：&lt;br&gt;施設分類：&lt;br&gt;TEL：&lt;br&gt;：&lt;br&gt;：&lt;br&gt;：&lt;br&gt;</v>
      </c>
      <c r="AI1407" s="255" t="s">
        <v>4184</v>
      </c>
      <c r="AJ1407" s="253" t="str">
        <f t="shared" si="274"/>
        <v>FFFFFFFF</v>
      </c>
      <c r="AK1407" s="253" t="s">
        <v>4185</v>
      </c>
      <c r="AL1407" s="265">
        <f t="shared" si="275"/>
        <v>1</v>
      </c>
      <c r="AM1407" s="253" t="s">
        <v>4186</v>
      </c>
      <c r="AN1407" s="253" t="s">
        <v>4187</v>
      </c>
      <c r="AO1407" s="254">
        <f t="shared" si="278"/>
        <v>0</v>
      </c>
      <c r="AP1407" s="253" t="s">
        <v>4188</v>
      </c>
      <c r="AQ1407" s="74">
        <f t="shared" si="283"/>
        <v>0</v>
      </c>
      <c r="AR1407" s="254" t="s">
        <v>4189</v>
      </c>
      <c r="AS1407" s="254" t="s">
        <v>4190</v>
      </c>
      <c r="AT1407" s="265">
        <f t="shared" si="284"/>
        <v>0</v>
      </c>
      <c r="AU1407" s="254" t="s">
        <v>4191</v>
      </c>
      <c r="AV1407" s="265">
        <f t="shared" si="285"/>
        <v>0</v>
      </c>
      <c r="AW1407" s="254" t="s">
        <v>4192</v>
      </c>
      <c r="AX1407" s="254" t="s">
        <v>4193</v>
      </c>
      <c r="AY1407" s="244" t="str">
        <f t="shared" si="279"/>
        <v/>
      </c>
    </row>
    <row r="1408" spans="1:51">
      <c r="A1408" s="198">
        <v>1403</v>
      </c>
      <c r="B1408" s="211"/>
      <c r="C1408" s="4" t="str">
        <f t="shared" si="276"/>
        <v>名称：&lt;br&gt;住所：&lt;br&gt;施設分類：&lt;br&gt;TEL：&lt;br&gt;：&lt;br&gt;：&lt;br&gt;：&lt;br&gt;</v>
      </c>
      <c r="D1408" s="211"/>
      <c r="E1408" s="245"/>
      <c r="F1408" s="202"/>
      <c r="G1408" s="202"/>
      <c r="H1408" s="202"/>
      <c r="I1408" s="245"/>
      <c r="J1408" s="245"/>
      <c r="K1408" s="240"/>
      <c r="L1408" s="240"/>
      <c r="M1408" s="240"/>
      <c r="N1408" s="240"/>
      <c r="O1408" s="4"/>
      <c r="P1408" s="246">
        <v>1</v>
      </c>
      <c r="Q1408" s="246"/>
      <c r="R1408" s="246" t="str">
        <f t="shared" si="273"/>
        <v>FFFFFFFF</v>
      </c>
      <c r="S1408" s="202">
        <v>100</v>
      </c>
      <c r="T1408" s="202">
        <v>100</v>
      </c>
      <c r="U1408" s="202">
        <v>100</v>
      </c>
      <c r="V1408" s="202">
        <v>100</v>
      </c>
      <c r="X1408" s="242"/>
      <c r="Z1408" s="239">
        <f t="shared" si="277"/>
        <v>1</v>
      </c>
      <c r="AA1408" s="253" t="s">
        <v>4179</v>
      </c>
      <c r="AB1408" s="265">
        <f t="shared" si="280"/>
        <v>0</v>
      </c>
      <c r="AC1408" s="254" t="s">
        <v>4194</v>
      </c>
      <c r="AD1408" s="254" t="s">
        <v>4181</v>
      </c>
      <c r="AE1408" s="254">
        <f t="shared" si="281"/>
        <v>0</v>
      </c>
      <c r="AF1408" s="254" t="s">
        <v>4182</v>
      </c>
      <c r="AG1408" s="254" t="s">
        <v>4183</v>
      </c>
      <c r="AH1408" s="74" t="str">
        <f t="shared" si="282"/>
        <v>名称：&lt;br&gt;住所：&lt;br&gt;施設分類：&lt;br&gt;TEL：&lt;br&gt;：&lt;br&gt;：&lt;br&gt;：&lt;br&gt;</v>
      </c>
      <c r="AI1408" s="255" t="s">
        <v>4184</v>
      </c>
      <c r="AJ1408" s="253" t="str">
        <f t="shared" si="274"/>
        <v>FFFFFFFF</v>
      </c>
      <c r="AK1408" s="253" t="s">
        <v>4185</v>
      </c>
      <c r="AL1408" s="265">
        <f t="shared" si="275"/>
        <v>1</v>
      </c>
      <c r="AM1408" s="253" t="s">
        <v>4186</v>
      </c>
      <c r="AN1408" s="253" t="s">
        <v>4187</v>
      </c>
      <c r="AO1408" s="254">
        <f t="shared" si="278"/>
        <v>0</v>
      </c>
      <c r="AP1408" s="253" t="s">
        <v>4188</v>
      </c>
      <c r="AQ1408" s="74">
        <f t="shared" si="283"/>
        <v>0</v>
      </c>
      <c r="AR1408" s="254" t="s">
        <v>4189</v>
      </c>
      <c r="AS1408" s="254" t="s">
        <v>4190</v>
      </c>
      <c r="AT1408" s="265">
        <f t="shared" si="284"/>
        <v>0</v>
      </c>
      <c r="AU1408" s="254" t="s">
        <v>4191</v>
      </c>
      <c r="AV1408" s="265">
        <f t="shared" si="285"/>
        <v>0</v>
      </c>
      <c r="AW1408" s="254" t="s">
        <v>4192</v>
      </c>
      <c r="AX1408" s="254" t="s">
        <v>4193</v>
      </c>
      <c r="AY1408" s="244" t="str">
        <f t="shared" si="279"/>
        <v/>
      </c>
    </row>
    <row r="1409" spans="1:51">
      <c r="A1409" s="198">
        <v>1404</v>
      </c>
      <c r="B1409" s="211"/>
      <c r="C1409" s="4" t="str">
        <f t="shared" si="276"/>
        <v>名称：&lt;br&gt;住所：&lt;br&gt;施設分類：&lt;br&gt;TEL：&lt;br&gt;：&lt;br&gt;：&lt;br&gt;：&lt;br&gt;</v>
      </c>
      <c r="D1409" s="211"/>
      <c r="E1409" s="245"/>
      <c r="F1409" s="202"/>
      <c r="G1409" s="202"/>
      <c r="H1409" s="202"/>
      <c r="I1409" s="245"/>
      <c r="J1409" s="245"/>
      <c r="K1409" s="240"/>
      <c r="L1409" s="240"/>
      <c r="M1409" s="240"/>
      <c r="N1409" s="240"/>
      <c r="O1409" s="4"/>
      <c r="P1409" s="246">
        <v>1</v>
      </c>
      <c r="Q1409" s="246"/>
      <c r="R1409" s="246" t="str">
        <f t="shared" si="273"/>
        <v>FFFFFFFF</v>
      </c>
      <c r="S1409" s="202">
        <v>100</v>
      </c>
      <c r="T1409" s="202">
        <v>100</v>
      </c>
      <c r="U1409" s="202">
        <v>100</v>
      </c>
      <c r="V1409" s="202">
        <v>100</v>
      </c>
      <c r="X1409" s="242"/>
      <c r="Z1409" s="239">
        <f t="shared" si="277"/>
        <v>1</v>
      </c>
      <c r="AA1409" s="253" t="s">
        <v>4179</v>
      </c>
      <c r="AB1409" s="265">
        <f t="shared" si="280"/>
        <v>0</v>
      </c>
      <c r="AC1409" s="254" t="s">
        <v>4194</v>
      </c>
      <c r="AD1409" s="254" t="s">
        <v>4181</v>
      </c>
      <c r="AE1409" s="254">
        <f t="shared" si="281"/>
        <v>0</v>
      </c>
      <c r="AF1409" s="254" t="s">
        <v>4182</v>
      </c>
      <c r="AG1409" s="254" t="s">
        <v>4183</v>
      </c>
      <c r="AH1409" s="74" t="str">
        <f t="shared" si="282"/>
        <v>名称：&lt;br&gt;住所：&lt;br&gt;施設分類：&lt;br&gt;TEL：&lt;br&gt;：&lt;br&gt;：&lt;br&gt;：&lt;br&gt;</v>
      </c>
      <c r="AI1409" s="255" t="s">
        <v>4184</v>
      </c>
      <c r="AJ1409" s="253" t="str">
        <f t="shared" si="274"/>
        <v>FFFFFFFF</v>
      </c>
      <c r="AK1409" s="253" t="s">
        <v>4185</v>
      </c>
      <c r="AL1409" s="265">
        <f t="shared" si="275"/>
        <v>1</v>
      </c>
      <c r="AM1409" s="253" t="s">
        <v>4186</v>
      </c>
      <c r="AN1409" s="253" t="s">
        <v>4187</v>
      </c>
      <c r="AO1409" s="254">
        <f t="shared" si="278"/>
        <v>0</v>
      </c>
      <c r="AP1409" s="253" t="s">
        <v>4188</v>
      </c>
      <c r="AQ1409" s="74">
        <f t="shared" si="283"/>
        <v>0</v>
      </c>
      <c r="AR1409" s="254" t="s">
        <v>4189</v>
      </c>
      <c r="AS1409" s="254" t="s">
        <v>4190</v>
      </c>
      <c r="AT1409" s="265">
        <f t="shared" si="284"/>
        <v>0</v>
      </c>
      <c r="AU1409" s="254" t="s">
        <v>4191</v>
      </c>
      <c r="AV1409" s="265">
        <f t="shared" si="285"/>
        <v>0</v>
      </c>
      <c r="AW1409" s="254" t="s">
        <v>4192</v>
      </c>
      <c r="AX1409" s="254" t="s">
        <v>4193</v>
      </c>
      <c r="AY1409" s="244" t="str">
        <f t="shared" si="279"/>
        <v/>
      </c>
    </row>
    <row r="1410" spans="1:51">
      <c r="A1410" s="198">
        <v>1405</v>
      </c>
      <c r="B1410" s="211"/>
      <c r="C1410" s="4" t="str">
        <f t="shared" si="276"/>
        <v>名称：&lt;br&gt;住所：&lt;br&gt;施設分類：&lt;br&gt;TEL：&lt;br&gt;：&lt;br&gt;：&lt;br&gt;：&lt;br&gt;</v>
      </c>
      <c r="D1410" s="211"/>
      <c r="E1410" s="202"/>
      <c r="F1410" s="202"/>
      <c r="G1410" s="202"/>
      <c r="H1410" s="202"/>
      <c r="I1410" s="202"/>
      <c r="J1410" s="202"/>
      <c r="K1410" s="240"/>
      <c r="L1410" s="240"/>
      <c r="M1410" s="240"/>
      <c r="N1410" s="240"/>
      <c r="O1410" s="4"/>
      <c r="P1410" s="246">
        <v>1</v>
      </c>
      <c r="Q1410" s="246"/>
      <c r="R1410" s="246" t="str">
        <f t="shared" si="273"/>
        <v>FFFFFFFF</v>
      </c>
      <c r="S1410" s="202">
        <v>100</v>
      </c>
      <c r="T1410" s="202">
        <v>100</v>
      </c>
      <c r="U1410" s="202">
        <v>100</v>
      </c>
      <c r="V1410" s="202">
        <v>100</v>
      </c>
      <c r="X1410" s="242"/>
      <c r="Z1410" s="239">
        <f t="shared" si="277"/>
        <v>1</v>
      </c>
      <c r="AA1410" s="253" t="s">
        <v>4179</v>
      </c>
      <c r="AB1410" s="265">
        <f t="shared" si="280"/>
        <v>0</v>
      </c>
      <c r="AC1410" s="254" t="s">
        <v>4194</v>
      </c>
      <c r="AD1410" s="254" t="s">
        <v>4181</v>
      </c>
      <c r="AE1410" s="254">
        <f t="shared" si="281"/>
        <v>0</v>
      </c>
      <c r="AF1410" s="254" t="s">
        <v>4182</v>
      </c>
      <c r="AG1410" s="254" t="s">
        <v>4183</v>
      </c>
      <c r="AH1410" s="74" t="str">
        <f t="shared" si="282"/>
        <v>名称：&lt;br&gt;住所：&lt;br&gt;施設分類：&lt;br&gt;TEL：&lt;br&gt;：&lt;br&gt;：&lt;br&gt;：&lt;br&gt;</v>
      </c>
      <c r="AI1410" s="255" t="s">
        <v>4184</v>
      </c>
      <c r="AJ1410" s="253" t="str">
        <f t="shared" si="274"/>
        <v>FFFFFFFF</v>
      </c>
      <c r="AK1410" s="253" t="s">
        <v>4185</v>
      </c>
      <c r="AL1410" s="265">
        <f t="shared" si="275"/>
        <v>1</v>
      </c>
      <c r="AM1410" s="253" t="s">
        <v>4186</v>
      </c>
      <c r="AN1410" s="253" t="s">
        <v>4187</v>
      </c>
      <c r="AO1410" s="254">
        <f t="shared" si="278"/>
        <v>0</v>
      </c>
      <c r="AP1410" s="253" t="s">
        <v>4188</v>
      </c>
      <c r="AQ1410" s="74">
        <f t="shared" si="283"/>
        <v>0</v>
      </c>
      <c r="AR1410" s="254" t="s">
        <v>4189</v>
      </c>
      <c r="AS1410" s="254" t="s">
        <v>4190</v>
      </c>
      <c r="AT1410" s="265">
        <f t="shared" si="284"/>
        <v>0</v>
      </c>
      <c r="AU1410" s="254" t="s">
        <v>4191</v>
      </c>
      <c r="AV1410" s="265">
        <f t="shared" si="285"/>
        <v>0</v>
      </c>
      <c r="AW1410" s="254" t="s">
        <v>4192</v>
      </c>
      <c r="AX1410" s="254" t="s">
        <v>4193</v>
      </c>
      <c r="AY1410" s="244" t="str">
        <f t="shared" si="279"/>
        <v/>
      </c>
    </row>
    <row r="1411" spans="1:51">
      <c r="A1411" s="198">
        <v>1406</v>
      </c>
      <c r="B1411" s="211"/>
      <c r="C1411" s="4" t="str">
        <f t="shared" si="276"/>
        <v>名称：&lt;br&gt;住所：&lt;br&gt;施設分類：&lt;br&gt;TEL：&lt;br&gt;：&lt;br&gt;：&lt;br&gt;：&lt;br&gt;</v>
      </c>
      <c r="D1411" s="211"/>
      <c r="E1411" s="202"/>
      <c r="F1411" s="202"/>
      <c r="G1411" s="202"/>
      <c r="H1411" s="202"/>
      <c r="I1411" s="202"/>
      <c r="J1411" s="202"/>
      <c r="K1411" s="240"/>
      <c r="L1411" s="240"/>
      <c r="M1411" s="240"/>
      <c r="N1411" s="240"/>
      <c r="O1411" s="4"/>
      <c r="P1411" s="246">
        <v>1</v>
      </c>
      <c r="Q1411" s="246"/>
      <c r="R1411" s="246" t="str">
        <f t="shared" si="273"/>
        <v>FFFFFFFF</v>
      </c>
      <c r="S1411" s="202">
        <v>100</v>
      </c>
      <c r="T1411" s="202">
        <v>100</v>
      </c>
      <c r="U1411" s="202">
        <v>100</v>
      </c>
      <c r="V1411" s="202">
        <v>100</v>
      </c>
      <c r="X1411" s="242"/>
      <c r="Z1411" s="239">
        <f t="shared" si="277"/>
        <v>1</v>
      </c>
      <c r="AA1411" s="253" t="s">
        <v>4179</v>
      </c>
      <c r="AB1411" s="265">
        <f t="shared" si="280"/>
        <v>0</v>
      </c>
      <c r="AC1411" s="254" t="s">
        <v>4194</v>
      </c>
      <c r="AD1411" s="254" t="s">
        <v>4181</v>
      </c>
      <c r="AE1411" s="254">
        <f t="shared" si="281"/>
        <v>0</v>
      </c>
      <c r="AF1411" s="254" t="s">
        <v>4182</v>
      </c>
      <c r="AG1411" s="254" t="s">
        <v>4183</v>
      </c>
      <c r="AH1411" s="74" t="str">
        <f t="shared" si="282"/>
        <v>名称：&lt;br&gt;住所：&lt;br&gt;施設分類：&lt;br&gt;TEL：&lt;br&gt;：&lt;br&gt;：&lt;br&gt;：&lt;br&gt;</v>
      </c>
      <c r="AI1411" s="255" t="s">
        <v>4184</v>
      </c>
      <c r="AJ1411" s="253" t="str">
        <f t="shared" si="274"/>
        <v>FFFFFFFF</v>
      </c>
      <c r="AK1411" s="253" t="s">
        <v>4185</v>
      </c>
      <c r="AL1411" s="265">
        <f t="shared" si="275"/>
        <v>1</v>
      </c>
      <c r="AM1411" s="253" t="s">
        <v>4186</v>
      </c>
      <c r="AN1411" s="253" t="s">
        <v>4187</v>
      </c>
      <c r="AO1411" s="254">
        <f t="shared" si="278"/>
        <v>0</v>
      </c>
      <c r="AP1411" s="253" t="s">
        <v>4188</v>
      </c>
      <c r="AQ1411" s="74">
        <f t="shared" si="283"/>
        <v>0</v>
      </c>
      <c r="AR1411" s="254" t="s">
        <v>4189</v>
      </c>
      <c r="AS1411" s="254" t="s">
        <v>4190</v>
      </c>
      <c r="AT1411" s="265">
        <f t="shared" si="284"/>
        <v>0</v>
      </c>
      <c r="AU1411" s="254" t="s">
        <v>4191</v>
      </c>
      <c r="AV1411" s="265">
        <f t="shared" si="285"/>
        <v>0</v>
      </c>
      <c r="AW1411" s="254" t="s">
        <v>4192</v>
      </c>
      <c r="AX1411" s="254" t="s">
        <v>4193</v>
      </c>
      <c r="AY1411" s="244" t="str">
        <f t="shared" si="279"/>
        <v/>
      </c>
    </row>
    <row r="1412" spans="1:51">
      <c r="A1412" s="198">
        <v>1407</v>
      </c>
      <c r="B1412" s="211"/>
      <c r="C1412" s="4" t="str">
        <f t="shared" si="276"/>
        <v>名称：&lt;br&gt;住所：&lt;br&gt;施設分類：&lt;br&gt;TEL：&lt;br&gt;：&lt;br&gt;：&lt;br&gt;：&lt;br&gt;</v>
      </c>
      <c r="D1412" s="211"/>
      <c r="E1412" s="202"/>
      <c r="F1412" s="202"/>
      <c r="G1412" s="202"/>
      <c r="H1412" s="202"/>
      <c r="I1412" s="202"/>
      <c r="J1412" s="202"/>
      <c r="K1412" s="240"/>
      <c r="L1412" s="240"/>
      <c r="M1412" s="240"/>
      <c r="N1412" s="240"/>
      <c r="O1412" s="4"/>
      <c r="P1412" s="246">
        <v>1</v>
      </c>
      <c r="Q1412" s="246"/>
      <c r="R1412" s="246" t="str">
        <f t="shared" si="273"/>
        <v>FFFFFFFF</v>
      </c>
      <c r="S1412" s="202">
        <v>100</v>
      </c>
      <c r="T1412" s="202">
        <v>100</v>
      </c>
      <c r="U1412" s="202">
        <v>100</v>
      </c>
      <c r="V1412" s="202">
        <v>100</v>
      </c>
      <c r="X1412" s="242"/>
      <c r="Z1412" s="239">
        <f t="shared" si="277"/>
        <v>1</v>
      </c>
      <c r="AA1412" s="253" t="s">
        <v>4179</v>
      </c>
      <c r="AB1412" s="265">
        <f t="shared" si="280"/>
        <v>0</v>
      </c>
      <c r="AC1412" s="254" t="s">
        <v>4194</v>
      </c>
      <c r="AD1412" s="254" t="s">
        <v>4181</v>
      </c>
      <c r="AE1412" s="254">
        <f t="shared" si="281"/>
        <v>0</v>
      </c>
      <c r="AF1412" s="254" t="s">
        <v>4182</v>
      </c>
      <c r="AG1412" s="254" t="s">
        <v>4183</v>
      </c>
      <c r="AH1412" s="74" t="str">
        <f t="shared" si="282"/>
        <v>名称：&lt;br&gt;住所：&lt;br&gt;施設分類：&lt;br&gt;TEL：&lt;br&gt;：&lt;br&gt;：&lt;br&gt;：&lt;br&gt;</v>
      </c>
      <c r="AI1412" s="255" t="s">
        <v>4184</v>
      </c>
      <c r="AJ1412" s="253" t="str">
        <f t="shared" si="274"/>
        <v>FFFFFFFF</v>
      </c>
      <c r="AK1412" s="253" t="s">
        <v>4185</v>
      </c>
      <c r="AL1412" s="265">
        <f t="shared" si="275"/>
        <v>1</v>
      </c>
      <c r="AM1412" s="253" t="s">
        <v>4186</v>
      </c>
      <c r="AN1412" s="253" t="s">
        <v>4187</v>
      </c>
      <c r="AO1412" s="254">
        <f t="shared" si="278"/>
        <v>0</v>
      </c>
      <c r="AP1412" s="253" t="s">
        <v>4188</v>
      </c>
      <c r="AQ1412" s="74">
        <f t="shared" si="283"/>
        <v>0</v>
      </c>
      <c r="AR1412" s="254" t="s">
        <v>4189</v>
      </c>
      <c r="AS1412" s="254" t="s">
        <v>4190</v>
      </c>
      <c r="AT1412" s="265">
        <f t="shared" si="284"/>
        <v>0</v>
      </c>
      <c r="AU1412" s="254" t="s">
        <v>4191</v>
      </c>
      <c r="AV1412" s="265">
        <f t="shared" si="285"/>
        <v>0</v>
      </c>
      <c r="AW1412" s="254" t="s">
        <v>4192</v>
      </c>
      <c r="AX1412" s="254" t="s">
        <v>4193</v>
      </c>
      <c r="AY1412" s="244" t="str">
        <f t="shared" si="279"/>
        <v/>
      </c>
    </row>
    <row r="1413" spans="1:51">
      <c r="A1413" s="198">
        <v>1408</v>
      </c>
      <c r="B1413" s="211"/>
      <c r="C1413" s="4" t="str">
        <f t="shared" si="276"/>
        <v>名称：&lt;br&gt;住所：&lt;br&gt;施設分類：&lt;br&gt;TEL：&lt;br&gt;：&lt;br&gt;：&lt;br&gt;：&lt;br&gt;</v>
      </c>
      <c r="D1413" s="211"/>
      <c r="E1413" s="202"/>
      <c r="F1413" s="202"/>
      <c r="G1413" s="202"/>
      <c r="H1413" s="202"/>
      <c r="I1413" s="202"/>
      <c r="J1413" s="202"/>
      <c r="K1413" s="240"/>
      <c r="L1413" s="240"/>
      <c r="M1413" s="240"/>
      <c r="N1413" s="240"/>
      <c r="O1413" s="4"/>
      <c r="P1413" s="246">
        <v>1</v>
      </c>
      <c r="Q1413" s="246"/>
      <c r="R1413" s="246" t="str">
        <f t="shared" si="273"/>
        <v>FFFFFFFF</v>
      </c>
      <c r="S1413" s="202">
        <v>100</v>
      </c>
      <c r="T1413" s="202">
        <v>100</v>
      </c>
      <c r="U1413" s="202">
        <v>100</v>
      </c>
      <c r="V1413" s="202">
        <v>100</v>
      </c>
      <c r="X1413" s="242"/>
      <c r="Z1413" s="239">
        <f t="shared" si="277"/>
        <v>1</v>
      </c>
      <c r="AA1413" s="253" t="s">
        <v>4179</v>
      </c>
      <c r="AB1413" s="265">
        <f t="shared" si="280"/>
        <v>0</v>
      </c>
      <c r="AC1413" s="254" t="s">
        <v>4194</v>
      </c>
      <c r="AD1413" s="254" t="s">
        <v>4181</v>
      </c>
      <c r="AE1413" s="254">
        <f t="shared" si="281"/>
        <v>0</v>
      </c>
      <c r="AF1413" s="254" t="s">
        <v>4182</v>
      </c>
      <c r="AG1413" s="254" t="s">
        <v>4183</v>
      </c>
      <c r="AH1413" s="74" t="str">
        <f t="shared" si="282"/>
        <v>名称：&lt;br&gt;住所：&lt;br&gt;施設分類：&lt;br&gt;TEL：&lt;br&gt;：&lt;br&gt;：&lt;br&gt;：&lt;br&gt;</v>
      </c>
      <c r="AI1413" s="255" t="s">
        <v>4184</v>
      </c>
      <c r="AJ1413" s="253" t="str">
        <f t="shared" si="274"/>
        <v>FFFFFFFF</v>
      </c>
      <c r="AK1413" s="253" t="s">
        <v>4185</v>
      </c>
      <c r="AL1413" s="265">
        <f t="shared" si="275"/>
        <v>1</v>
      </c>
      <c r="AM1413" s="253" t="s">
        <v>4186</v>
      </c>
      <c r="AN1413" s="253" t="s">
        <v>4187</v>
      </c>
      <c r="AO1413" s="254">
        <f t="shared" si="278"/>
        <v>0</v>
      </c>
      <c r="AP1413" s="253" t="s">
        <v>4188</v>
      </c>
      <c r="AQ1413" s="74">
        <f t="shared" si="283"/>
        <v>0</v>
      </c>
      <c r="AR1413" s="254" t="s">
        <v>4189</v>
      </c>
      <c r="AS1413" s="254" t="s">
        <v>4190</v>
      </c>
      <c r="AT1413" s="265">
        <f t="shared" si="284"/>
        <v>0</v>
      </c>
      <c r="AU1413" s="254" t="s">
        <v>4191</v>
      </c>
      <c r="AV1413" s="265">
        <f t="shared" si="285"/>
        <v>0</v>
      </c>
      <c r="AW1413" s="254" t="s">
        <v>4192</v>
      </c>
      <c r="AX1413" s="254" t="s">
        <v>4193</v>
      </c>
      <c r="AY1413" s="244" t="str">
        <f t="shared" si="279"/>
        <v/>
      </c>
    </row>
    <row r="1414" spans="1:51">
      <c r="A1414" s="198">
        <v>1409</v>
      </c>
      <c r="B1414" s="211"/>
      <c r="C1414" s="4" t="str">
        <f t="shared" si="276"/>
        <v>名称：&lt;br&gt;住所：&lt;br&gt;施設分類：&lt;br&gt;TEL：&lt;br&gt;：&lt;br&gt;：&lt;br&gt;：&lt;br&gt;</v>
      </c>
      <c r="D1414" s="211"/>
      <c r="E1414" s="245"/>
      <c r="F1414" s="202"/>
      <c r="G1414" s="202"/>
      <c r="H1414" s="202"/>
      <c r="I1414" s="245"/>
      <c r="J1414" s="245"/>
      <c r="K1414" s="240"/>
      <c r="L1414" s="240"/>
      <c r="M1414" s="240"/>
      <c r="N1414" s="240"/>
      <c r="O1414" s="4"/>
      <c r="P1414" s="246">
        <v>1</v>
      </c>
      <c r="Q1414" s="246"/>
      <c r="R1414" s="246" t="str">
        <f t="shared" ref="R1414:R1477" si="286">IF(OR(S1414="",T1414="",U1414="",V1414="")=TRUE,"ffffffff",DEC2HEX(S1414/100*255,2)&amp;DEC2HEX(T1414/100*255,2)&amp;DEC2HEX(U1414/100*255,2)&amp;DEC2HEX(V1414/100*255,2))</f>
        <v>FFFFFFFF</v>
      </c>
      <c r="S1414" s="202">
        <v>100</v>
      </c>
      <c r="T1414" s="202">
        <v>100</v>
      </c>
      <c r="U1414" s="202">
        <v>100</v>
      </c>
      <c r="V1414" s="202">
        <v>100</v>
      </c>
      <c r="X1414" s="242"/>
      <c r="Z1414" s="239">
        <f t="shared" si="277"/>
        <v>1</v>
      </c>
      <c r="AA1414" s="253" t="s">
        <v>4179</v>
      </c>
      <c r="AB1414" s="265">
        <f t="shared" si="280"/>
        <v>0</v>
      </c>
      <c r="AC1414" s="254" t="s">
        <v>4194</v>
      </c>
      <c r="AD1414" s="254" t="s">
        <v>4181</v>
      </c>
      <c r="AE1414" s="254">
        <f t="shared" si="281"/>
        <v>0</v>
      </c>
      <c r="AF1414" s="254" t="s">
        <v>4182</v>
      </c>
      <c r="AG1414" s="254" t="s">
        <v>4183</v>
      </c>
      <c r="AH1414" s="74" t="str">
        <f t="shared" si="282"/>
        <v>名称：&lt;br&gt;住所：&lt;br&gt;施設分類：&lt;br&gt;TEL：&lt;br&gt;：&lt;br&gt;：&lt;br&gt;：&lt;br&gt;</v>
      </c>
      <c r="AI1414" s="255" t="s">
        <v>4184</v>
      </c>
      <c r="AJ1414" s="253" t="str">
        <f t="shared" ref="AJ1414:AJ1477" si="287">R1414</f>
        <v>FFFFFFFF</v>
      </c>
      <c r="AK1414" s="253" t="s">
        <v>4185</v>
      </c>
      <c r="AL1414" s="265">
        <f t="shared" ref="AL1414:AL1477" si="288">IF(OR(P1414="",P1414=0)=TRUE,1,P1414)</f>
        <v>1</v>
      </c>
      <c r="AM1414" s="253" t="s">
        <v>4186</v>
      </c>
      <c r="AN1414" s="253" t="s">
        <v>4187</v>
      </c>
      <c r="AO1414" s="254">
        <f t="shared" si="278"/>
        <v>0</v>
      </c>
      <c r="AP1414" s="253" t="s">
        <v>4188</v>
      </c>
      <c r="AQ1414" s="74">
        <f t="shared" si="283"/>
        <v>0</v>
      </c>
      <c r="AR1414" s="254" t="s">
        <v>4189</v>
      </c>
      <c r="AS1414" s="254" t="s">
        <v>4190</v>
      </c>
      <c r="AT1414" s="265">
        <f t="shared" si="284"/>
        <v>0</v>
      </c>
      <c r="AU1414" s="254" t="s">
        <v>4191</v>
      </c>
      <c r="AV1414" s="265">
        <f t="shared" si="285"/>
        <v>0</v>
      </c>
      <c r="AW1414" s="254" t="s">
        <v>4192</v>
      </c>
      <c r="AX1414" s="254" t="s">
        <v>4193</v>
      </c>
      <c r="AY1414" s="244" t="str">
        <f t="shared" si="279"/>
        <v/>
      </c>
    </row>
    <row r="1415" spans="1:51">
      <c r="A1415" s="198">
        <v>1410</v>
      </c>
      <c r="B1415" s="211"/>
      <c r="C1415" s="4" t="str">
        <f t="shared" ref="C1415:C1478" si="289">B$5&amp;"："&amp;B1415&amp;"&lt;br&gt;"&amp;J$5&amp;"："&amp;J1415&amp;"&lt;br&gt;"&amp;I$5&amp;"："&amp;I1415&amp;"&lt;br&gt;"&amp;K$5&amp;"："&amp;K1415&amp;"&lt;br&gt;"&amp;L$5&amp;"："&amp;L1415&amp;"&lt;br&gt;"&amp;M$5&amp;"："&amp;M1415&amp;"&lt;br&gt;"&amp;N$5&amp;"："&amp;N1415&amp;"&lt;br&gt;"</f>
        <v>名称：&lt;br&gt;住所：&lt;br&gt;施設分類：&lt;br&gt;TEL：&lt;br&gt;：&lt;br&gt;：&lt;br&gt;：&lt;br&gt;</v>
      </c>
      <c r="D1415" s="211"/>
      <c r="E1415" s="245"/>
      <c r="F1415" s="202"/>
      <c r="G1415" s="202"/>
      <c r="H1415" s="202"/>
      <c r="I1415" s="245"/>
      <c r="J1415" s="245"/>
      <c r="K1415" s="240"/>
      <c r="L1415" s="240"/>
      <c r="M1415" s="240"/>
      <c r="N1415" s="240"/>
      <c r="O1415" s="4"/>
      <c r="P1415" s="246">
        <v>1</v>
      </c>
      <c r="Q1415" s="246"/>
      <c r="R1415" s="246" t="str">
        <f t="shared" si="286"/>
        <v>FFFFFFFF</v>
      </c>
      <c r="S1415" s="202">
        <v>100</v>
      </c>
      <c r="T1415" s="202">
        <v>100</v>
      </c>
      <c r="U1415" s="202">
        <v>100</v>
      </c>
      <c r="V1415" s="202">
        <v>100</v>
      </c>
      <c r="X1415" s="242"/>
      <c r="Z1415" s="239">
        <f t="shared" ref="Z1415:Z1478" si="290">IF(H1415="",1,0)</f>
        <v>1</v>
      </c>
      <c r="AA1415" s="253" t="s">
        <v>4179</v>
      </c>
      <c r="AB1415" s="265">
        <f t="shared" si="280"/>
        <v>0</v>
      </c>
      <c r="AC1415" s="254" t="s">
        <v>4194</v>
      </c>
      <c r="AD1415" s="254" t="s">
        <v>4181</v>
      </c>
      <c r="AE1415" s="254">
        <f t="shared" si="281"/>
        <v>0</v>
      </c>
      <c r="AF1415" s="254" t="s">
        <v>4182</v>
      </c>
      <c r="AG1415" s="254" t="s">
        <v>4183</v>
      </c>
      <c r="AH1415" s="74" t="str">
        <f t="shared" si="282"/>
        <v>名称：&lt;br&gt;住所：&lt;br&gt;施設分類：&lt;br&gt;TEL：&lt;br&gt;：&lt;br&gt;：&lt;br&gt;：&lt;br&gt;</v>
      </c>
      <c r="AI1415" s="255" t="s">
        <v>4184</v>
      </c>
      <c r="AJ1415" s="253" t="str">
        <f t="shared" si="287"/>
        <v>FFFFFFFF</v>
      </c>
      <c r="AK1415" s="253" t="s">
        <v>4185</v>
      </c>
      <c r="AL1415" s="265">
        <f t="shared" si="288"/>
        <v>1</v>
      </c>
      <c r="AM1415" s="253" t="s">
        <v>4186</v>
      </c>
      <c r="AN1415" s="253" t="s">
        <v>4187</v>
      </c>
      <c r="AO1415" s="254">
        <f t="shared" ref="AO1415:AO1478" si="291">Q1415</f>
        <v>0</v>
      </c>
      <c r="AP1415" s="253" t="s">
        <v>4188</v>
      </c>
      <c r="AQ1415" s="74">
        <f t="shared" si="283"/>
        <v>0</v>
      </c>
      <c r="AR1415" s="254" t="s">
        <v>4189</v>
      </c>
      <c r="AS1415" s="254" t="s">
        <v>4190</v>
      </c>
      <c r="AT1415" s="265">
        <f t="shared" si="284"/>
        <v>0</v>
      </c>
      <c r="AU1415" s="254" t="s">
        <v>4191</v>
      </c>
      <c r="AV1415" s="265">
        <f t="shared" si="285"/>
        <v>0</v>
      </c>
      <c r="AW1415" s="254" t="s">
        <v>4192</v>
      </c>
      <c r="AX1415" s="254" t="s">
        <v>4193</v>
      </c>
      <c r="AY1415" s="244" t="str">
        <f t="shared" ref="AY1415:AY1478" si="292">IF(AB1415=0,"",IF(Z1415=1,CONCATENATE(AA1415,AB1415,AC1415,AD1415,AE1415,AF1415,AG1415,AH1415,AI1415,AJ1415,AK1415,AL1415,AM1415,AN1415,AO1415,AP1415,AQ1415,AR1415,AX1415),CONCATENATE(AA1415,AB1415,AC1415,AG1415,AH1415,AI1415,AJ1415,AK1415,AL1415,AM1415,AN1415,AO1415,AP1415,AQ1415,AR1415,AS1415,AT1415,AU1415,AV1415,AW1415,AX1415)))</f>
        <v/>
      </c>
    </row>
    <row r="1416" spans="1:51">
      <c r="A1416" s="198">
        <v>1411</v>
      </c>
      <c r="B1416" s="211"/>
      <c r="C1416" s="4" t="str">
        <f t="shared" si="289"/>
        <v>名称：&lt;br&gt;住所：&lt;br&gt;施設分類：&lt;br&gt;TEL：&lt;br&gt;：&lt;br&gt;：&lt;br&gt;：&lt;br&gt;</v>
      </c>
      <c r="D1416" s="211"/>
      <c r="E1416" s="202"/>
      <c r="F1416" s="202"/>
      <c r="G1416" s="202"/>
      <c r="H1416" s="202"/>
      <c r="I1416" s="202"/>
      <c r="J1416" s="202"/>
      <c r="K1416" s="240"/>
      <c r="L1416" s="240"/>
      <c r="M1416" s="240"/>
      <c r="N1416" s="240"/>
      <c r="O1416" s="4"/>
      <c r="P1416" s="246">
        <v>1</v>
      </c>
      <c r="Q1416" s="246"/>
      <c r="R1416" s="246" t="str">
        <f t="shared" si="286"/>
        <v>FFFFFFFF</v>
      </c>
      <c r="S1416" s="202">
        <v>100</v>
      </c>
      <c r="T1416" s="202">
        <v>100</v>
      </c>
      <c r="U1416" s="202">
        <v>100</v>
      </c>
      <c r="V1416" s="202">
        <v>100</v>
      </c>
      <c r="X1416" s="242"/>
      <c r="Z1416" s="239">
        <f t="shared" si="290"/>
        <v>1</v>
      </c>
      <c r="AA1416" s="253" t="s">
        <v>4179</v>
      </c>
      <c r="AB1416" s="265">
        <f t="shared" ref="AB1416:AB1479" si="293">B1416</f>
        <v>0</v>
      </c>
      <c r="AC1416" s="254" t="s">
        <v>4194</v>
      </c>
      <c r="AD1416" s="254" t="s">
        <v>4181</v>
      </c>
      <c r="AE1416" s="254">
        <f t="shared" ref="AE1416:AE1479" si="294">D1416</f>
        <v>0</v>
      </c>
      <c r="AF1416" s="254" t="s">
        <v>4182</v>
      </c>
      <c r="AG1416" s="254" t="s">
        <v>4183</v>
      </c>
      <c r="AH1416" s="74" t="str">
        <f t="shared" ref="AH1416:AH1479" si="295">C1416</f>
        <v>名称：&lt;br&gt;住所：&lt;br&gt;施設分類：&lt;br&gt;TEL：&lt;br&gt;：&lt;br&gt;：&lt;br&gt;：&lt;br&gt;</v>
      </c>
      <c r="AI1416" s="255" t="s">
        <v>4184</v>
      </c>
      <c r="AJ1416" s="253" t="str">
        <f t="shared" si="287"/>
        <v>FFFFFFFF</v>
      </c>
      <c r="AK1416" s="253" t="s">
        <v>4185</v>
      </c>
      <c r="AL1416" s="265">
        <f t="shared" si="288"/>
        <v>1</v>
      </c>
      <c r="AM1416" s="253" t="s">
        <v>4186</v>
      </c>
      <c r="AN1416" s="253" t="s">
        <v>4187</v>
      </c>
      <c r="AO1416" s="254">
        <f t="shared" si="291"/>
        <v>0</v>
      </c>
      <c r="AP1416" s="253" t="s">
        <v>4188</v>
      </c>
      <c r="AQ1416" s="74">
        <f t="shared" ref="AQ1416:AQ1479" si="296">O1416</f>
        <v>0</v>
      </c>
      <c r="AR1416" s="254" t="s">
        <v>4189</v>
      </c>
      <c r="AS1416" s="254" t="s">
        <v>4190</v>
      </c>
      <c r="AT1416" s="265">
        <f t="shared" ref="AT1416:AT1479" si="297">H1416</f>
        <v>0</v>
      </c>
      <c r="AU1416" s="254" t="s">
        <v>4191</v>
      </c>
      <c r="AV1416" s="265">
        <f t="shared" ref="AV1416:AV1479" si="298">G1416</f>
        <v>0</v>
      </c>
      <c r="AW1416" s="254" t="s">
        <v>4192</v>
      </c>
      <c r="AX1416" s="254" t="s">
        <v>4193</v>
      </c>
      <c r="AY1416" s="244" t="str">
        <f t="shared" si="292"/>
        <v/>
      </c>
    </row>
    <row r="1417" spans="1:51">
      <c r="A1417" s="198">
        <v>1412</v>
      </c>
      <c r="B1417" s="211"/>
      <c r="C1417" s="4" t="str">
        <f t="shared" si="289"/>
        <v>名称：&lt;br&gt;住所：&lt;br&gt;施設分類：&lt;br&gt;TEL：&lt;br&gt;：&lt;br&gt;：&lt;br&gt;：&lt;br&gt;</v>
      </c>
      <c r="D1417" s="211"/>
      <c r="E1417" s="202"/>
      <c r="F1417" s="202"/>
      <c r="G1417" s="202"/>
      <c r="H1417" s="202"/>
      <c r="I1417" s="202"/>
      <c r="J1417" s="202"/>
      <c r="K1417" s="240"/>
      <c r="L1417" s="240"/>
      <c r="M1417" s="240"/>
      <c r="N1417" s="240"/>
      <c r="O1417" s="4"/>
      <c r="P1417" s="246">
        <v>1</v>
      </c>
      <c r="Q1417" s="246"/>
      <c r="R1417" s="246" t="str">
        <f t="shared" si="286"/>
        <v>FFFFFFFF</v>
      </c>
      <c r="S1417" s="202">
        <v>100</v>
      </c>
      <c r="T1417" s="202">
        <v>100</v>
      </c>
      <c r="U1417" s="202">
        <v>100</v>
      </c>
      <c r="V1417" s="202">
        <v>100</v>
      </c>
      <c r="X1417" s="242"/>
      <c r="Z1417" s="239">
        <f t="shared" si="290"/>
        <v>1</v>
      </c>
      <c r="AA1417" s="253" t="s">
        <v>4179</v>
      </c>
      <c r="AB1417" s="265">
        <f t="shared" si="293"/>
        <v>0</v>
      </c>
      <c r="AC1417" s="254" t="s">
        <v>4194</v>
      </c>
      <c r="AD1417" s="254" t="s">
        <v>4181</v>
      </c>
      <c r="AE1417" s="254">
        <f t="shared" si="294"/>
        <v>0</v>
      </c>
      <c r="AF1417" s="254" t="s">
        <v>4182</v>
      </c>
      <c r="AG1417" s="254" t="s">
        <v>4183</v>
      </c>
      <c r="AH1417" s="74" t="str">
        <f t="shared" si="295"/>
        <v>名称：&lt;br&gt;住所：&lt;br&gt;施設分類：&lt;br&gt;TEL：&lt;br&gt;：&lt;br&gt;：&lt;br&gt;：&lt;br&gt;</v>
      </c>
      <c r="AI1417" s="255" t="s">
        <v>4184</v>
      </c>
      <c r="AJ1417" s="253" t="str">
        <f t="shared" si="287"/>
        <v>FFFFFFFF</v>
      </c>
      <c r="AK1417" s="253" t="s">
        <v>4185</v>
      </c>
      <c r="AL1417" s="265">
        <f t="shared" si="288"/>
        <v>1</v>
      </c>
      <c r="AM1417" s="253" t="s">
        <v>4186</v>
      </c>
      <c r="AN1417" s="253" t="s">
        <v>4187</v>
      </c>
      <c r="AO1417" s="254">
        <f t="shared" si="291"/>
        <v>0</v>
      </c>
      <c r="AP1417" s="253" t="s">
        <v>4188</v>
      </c>
      <c r="AQ1417" s="74">
        <f t="shared" si="296"/>
        <v>0</v>
      </c>
      <c r="AR1417" s="254" t="s">
        <v>4189</v>
      </c>
      <c r="AS1417" s="254" t="s">
        <v>4190</v>
      </c>
      <c r="AT1417" s="265">
        <f t="shared" si="297"/>
        <v>0</v>
      </c>
      <c r="AU1417" s="254" t="s">
        <v>4191</v>
      </c>
      <c r="AV1417" s="265">
        <f t="shared" si="298"/>
        <v>0</v>
      </c>
      <c r="AW1417" s="254" t="s">
        <v>4192</v>
      </c>
      <c r="AX1417" s="254" t="s">
        <v>4193</v>
      </c>
      <c r="AY1417" s="244" t="str">
        <f t="shared" si="292"/>
        <v/>
      </c>
    </row>
    <row r="1418" spans="1:51">
      <c r="A1418" s="198">
        <v>1413</v>
      </c>
      <c r="B1418" s="211"/>
      <c r="C1418" s="4" t="str">
        <f t="shared" si="289"/>
        <v>名称：&lt;br&gt;住所：&lt;br&gt;施設分類：&lt;br&gt;TEL：&lt;br&gt;：&lt;br&gt;：&lt;br&gt;：&lt;br&gt;</v>
      </c>
      <c r="D1418" s="211"/>
      <c r="E1418" s="202"/>
      <c r="F1418" s="202"/>
      <c r="G1418" s="202"/>
      <c r="H1418" s="202"/>
      <c r="I1418" s="202"/>
      <c r="J1418" s="202"/>
      <c r="K1418" s="240"/>
      <c r="L1418" s="240"/>
      <c r="M1418" s="240"/>
      <c r="N1418" s="240"/>
      <c r="O1418" s="4"/>
      <c r="P1418" s="246">
        <v>1</v>
      </c>
      <c r="Q1418" s="246"/>
      <c r="R1418" s="246" t="str">
        <f t="shared" si="286"/>
        <v>FFFFFFFF</v>
      </c>
      <c r="S1418" s="202">
        <v>100</v>
      </c>
      <c r="T1418" s="202">
        <v>100</v>
      </c>
      <c r="U1418" s="202">
        <v>100</v>
      </c>
      <c r="V1418" s="202">
        <v>100</v>
      </c>
      <c r="X1418" s="242"/>
      <c r="Z1418" s="239">
        <f t="shared" si="290"/>
        <v>1</v>
      </c>
      <c r="AA1418" s="253" t="s">
        <v>4179</v>
      </c>
      <c r="AB1418" s="265">
        <f t="shared" si="293"/>
        <v>0</v>
      </c>
      <c r="AC1418" s="254" t="s">
        <v>4194</v>
      </c>
      <c r="AD1418" s="254" t="s">
        <v>4181</v>
      </c>
      <c r="AE1418" s="254">
        <f t="shared" si="294"/>
        <v>0</v>
      </c>
      <c r="AF1418" s="254" t="s">
        <v>4182</v>
      </c>
      <c r="AG1418" s="254" t="s">
        <v>4183</v>
      </c>
      <c r="AH1418" s="74" t="str">
        <f t="shared" si="295"/>
        <v>名称：&lt;br&gt;住所：&lt;br&gt;施設分類：&lt;br&gt;TEL：&lt;br&gt;：&lt;br&gt;：&lt;br&gt;：&lt;br&gt;</v>
      </c>
      <c r="AI1418" s="255" t="s">
        <v>4184</v>
      </c>
      <c r="AJ1418" s="253" t="str">
        <f t="shared" si="287"/>
        <v>FFFFFFFF</v>
      </c>
      <c r="AK1418" s="253" t="s">
        <v>4185</v>
      </c>
      <c r="AL1418" s="265">
        <f t="shared" si="288"/>
        <v>1</v>
      </c>
      <c r="AM1418" s="253" t="s">
        <v>4186</v>
      </c>
      <c r="AN1418" s="253" t="s">
        <v>4187</v>
      </c>
      <c r="AO1418" s="254">
        <f t="shared" si="291"/>
        <v>0</v>
      </c>
      <c r="AP1418" s="253" t="s">
        <v>4188</v>
      </c>
      <c r="AQ1418" s="74">
        <f t="shared" si="296"/>
        <v>0</v>
      </c>
      <c r="AR1418" s="254" t="s">
        <v>4189</v>
      </c>
      <c r="AS1418" s="254" t="s">
        <v>4190</v>
      </c>
      <c r="AT1418" s="265">
        <f t="shared" si="297"/>
        <v>0</v>
      </c>
      <c r="AU1418" s="254" t="s">
        <v>4191</v>
      </c>
      <c r="AV1418" s="265">
        <f t="shared" si="298"/>
        <v>0</v>
      </c>
      <c r="AW1418" s="254" t="s">
        <v>4192</v>
      </c>
      <c r="AX1418" s="254" t="s">
        <v>4193</v>
      </c>
      <c r="AY1418" s="244" t="str">
        <f t="shared" si="292"/>
        <v/>
      </c>
    </row>
    <row r="1419" spans="1:51">
      <c r="A1419" s="198">
        <v>1414</v>
      </c>
      <c r="B1419" s="211"/>
      <c r="C1419" s="4" t="str">
        <f t="shared" si="289"/>
        <v>名称：&lt;br&gt;住所：&lt;br&gt;施設分類：&lt;br&gt;TEL：&lt;br&gt;：&lt;br&gt;：&lt;br&gt;：&lt;br&gt;</v>
      </c>
      <c r="D1419" s="211"/>
      <c r="E1419" s="202"/>
      <c r="F1419" s="202"/>
      <c r="G1419" s="202"/>
      <c r="H1419" s="202"/>
      <c r="I1419" s="202"/>
      <c r="J1419" s="202"/>
      <c r="K1419" s="240"/>
      <c r="L1419" s="240"/>
      <c r="M1419" s="240"/>
      <c r="N1419" s="240"/>
      <c r="O1419" s="4"/>
      <c r="P1419" s="246">
        <v>1</v>
      </c>
      <c r="Q1419" s="246"/>
      <c r="R1419" s="246" t="str">
        <f t="shared" si="286"/>
        <v>FFFFFFFF</v>
      </c>
      <c r="S1419" s="202">
        <v>100</v>
      </c>
      <c r="T1419" s="202">
        <v>100</v>
      </c>
      <c r="U1419" s="202">
        <v>100</v>
      </c>
      <c r="V1419" s="202">
        <v>100</v>
      </c>
      <c r="X1419" s="242"/>
      <c r="Z1419" s="239">
        <f t="shared" si="290"/>
        <v>1</v>
      </c>
      <c r="AA1419" s="253" t="s">
        <v>4179</v>
      </c>
      <c r="AB1419" s="265">
        <f t="shared" si="293"/>
        <v>0</v>
      </c>
      <c r="AC1419" s="254" t="s">
        <v>4194</v>
      </c>
      <c r="AD1419" s="254" t="s">
        <v>4181</v>
      </c>
      <c r="AE1419" s="254">
        <f t="shared" si="294"/>
        <v>0</v>
      </c>
      <c r="AF1419" s="254" t="s">
        <v>4182</v>
      </c>
      <c r="AG1419" s="254" t="s">
        <v>4183</v>
      </c>
      <c r="AH1419" s="74" t="str">
        <f t="shared" si="295"/>
        <v>名称：&lt;br&gt;住所：&lt;br&gt;施設分類：&lt;br&gt;TEL：&lt;br&gt;：&lt;br&gt;：&lt;br&gt;：&lt;br&gt;</v>
      </c>
      <c r="AI1419" s="255" t="s">
        <v>4184</v>
      </c>
      <c r="AJ1419" s="253" t="str">
        <f t="shared" si="287"/>
        <v>FFFFFFFF</v>
      </c>
      <c r="AK1419" s="253" t="s">
        <v>4185</v>
      </c>
      <c r="AL1419" s="265">
        <f t="shared" si="288"/>
        <v>1</v>
      </c>
      <c r="AM1419" s="253" t="s">
        <v>4186</v>
      </c>
      <c r="AN1419" s="253" t="s">
        <v>4187</v>
      </c>
      <c r="AO1419" s="254">
        <f t="shared" si="291"/>
        <v>0</v>
      </c>
      <c r="AP1419" s="253" t="s">
        <v>4188</v>
      </c>
      <c r="AQ1419" s="74">
        <f t="shared" si="296"/>
        <v>0</v>
      </c>
      <c r="AR1419" s="254" t="s">
        <v>4189</v>
      </c>
      <c r="AS1419" s="254" t="s">
        <v>4190</v>
      </c>
      <c r="AT1419" s="265">
        <f t="shared" si="297"/>
        <v>0</v>
      </c>
      <c r="AU1419" s="254" t="s">
        <v>4191</v>
      </c>
      <c r="AV1419" s="265">
        <f t="shared" si="298"/>
        <v>0</v>
      </c>
      <c r="AW1419" s="254" t="s">
        <v>4192</v>
      </c>
      <c r="AX1419" s="254" t="s">
        <v>4193</v>
      </c>
      <c r="AY1419" s="244" t="str">
        <f t="shared" si="292"/>
        <v/>
      </c>
    </row>
    <row r="1420" spans="1:51">
      <c r="A1420" s="198">
        <v>1415</v>
      </c>
      <c r="B1420" s="211"/>
      <c r="C1420" s="4" t="str">
        <f t="shared" si="289"/>
        <v>名称：&lt;br&gt;住所：&lt;br&gt;施設分類：&lt;br&gt;TEL：&lt;br&gt;：&lt;br&gt;：&lt;br&gt;：&lt;br&gt;</v>
      </c>
      <c r="D1420" s="211"/>
      <c r="E1420" s="245"/>
      <c r="F1420" s="202"/>
      <c r="G1420" s="202"/>
      <c r="H1420" s="202"/>
      <c r="I1420" s="245"/>
      <c r="J1420" s="245"/>
      <c r="K1420" s="240"/>
      <c r="L1420" s="240"/>
      <c r="M1420" s="240"/>
      <c r="N1420" s="240"/>
      <c r="O1420" s="4"/>
      <c r="P1420" s="246">
        <v>1</v>
      </c>
      <c r="Q1420" s="246"/>
      <c r="R1420" s="246" t="str">
        <f t="shared" si="286"/>
        <v>FFFFFFFF</v>
      </c>
      <c r="S1420" s="202">
        <v>100</v>
      </c>
      <c r="T1420" s="202">
        <v>100</v>
      </c>
      <c r="U1420" s="202">
        <v>100</v>
      </c>
      <c r="V1420" s="202">
        <v>100</v>
      </c>
      <c r="X1420" s="242"/>
      <c r="Z1420" s="239">
        <f t="shared" si="290"/>
        <v>1</v>
      </c>
      <c r="AA1420" s="253" t="s">
        <v>4179</v>
      </c>
      <c r="AB1420" s="265">
        <f t="shared" si="293"/>
        <v>0</v>
      </c>
      <c r="AC1420" s="254" t="s">
        <v>4194</v>
      </c>
      <c r="AD1420" s="254" t="s">
        <v>4181</v>
      </c>
      <c r="AE1420" s="254">
        <f t="shared" si="294"/>
        <v>0</v>
      </c>
      <c r="AF1420" s="254" t="s">
        <v>4182</v>
      </c>
      <c r="AG1420" s="254" t="s">
        <v>4183</v>
      </c>
      <c r="AH1420" s="74" t="str">
        <f t="shared" si="295"/>
        <v>名称：&lt;br&gt;住所：&lt;br&gt;施設分類：&lt;br&gt;TEL：&lt;br&gt;：&lt;br&gt;：&lt;br&gt;：&lt;br&gt;</v>
      </c>
      <c r="AI1420" s="255" t="s">
        <v>4184</v>
      </c>
      <c r="AJ1420" s="253" t="str">
        <f t="shared" si="287"/>
        <v>FFFFFFFF</v>
      </c>
      <c r="AK1420" s="253" t="s">
        <v>4185</v>
      </c>
      <c r="AL1420" s="265">
        <f t="shared" si="288"/>
        <v>1</v>
      </c>
      <c r="AM1420" s="253" t="s">
        <v>4186</v>
      </c>
      <c r="AN1420" s="253" t="s">
        <v>4187</v>
      </c>
      <c r="AO1420" s="254">
        <f t="shared" si="291"/>
        <v>0</v>
      </c>
      <c r="AP1420" s="253" t="s">
        <v>4188</v>
      </c>
      <c r="AQ1420" s="74">
        <f t="shared" si="296"/>
        <v>0</v>
      </c>
      <c r="AR1420" s="254" t="s">
        <v>4189</v>
      </c>
      <c r="AS1420" s="254" t="s">
        <v>4190</v>
      </c>
      <c r="AT1420" s="265">
        <f t="shared" si="297"/>
        <v>0</v>
      </c>
      <c r="AU1420" s="254" t="s">
        <v>4191</v>
      </c>
      <c r="AV1420" s="265">
        <f t="shared" si="298"/>
        <v>0</v>
      </c>
      <c r="AW1420" s="254" t="s">
        <v>4192</v>
      </c>
      <c r="AX1420" s="254" t="s">
        <v>4193</v>
      </c>
      <c r="AY1420" s="244" t="str">
        <f t="shared" si="292"/>
        <v/>
      </c>
    </row>
    <row r="1421" spans="1:51">
      <c r="A1421" s="198">
        <v>1416</v>
      </c>
      <c r="B1421" s="211"/>
      <c r="C1421" s="4" t="str">
        <f t="shared" si="289"/>
        <v>名称：&lt;br&gt;住所：&lt;br&gt;施設分類：&lt;br&gt;TEL：&lt;br&gt;：&lt;br&gt;：&lt;br&gt;：&lt;br&gt;</v>
      </c>
      <c r="D1421" s="211"/>
      <c r="E1421" s="245"/>
      <c r="F1421" s="202"/>
      <c r="G1421" s="202"/>
      <c r="H1421" s="202"/>
      <c r="I1421" s="245"/>
      <c r="J1421" s="245"/>
      <c r="K1421" s="240"/>
      <c r="L1421" s="240"/>
      <c r="M1421" s="240"/>
      <c r="N1421" s="240"/>
      <c r="O1421" s="4"/>
      <c r="P1421" s="246">
        <v>1</v>
      </c>
      <c r="Q1421" s="246"/>
      <c r="R1421" s="246" t="str">
        <f t="shared" si="286"/>
        <v>FFFFFFFF</v>
      </c>
      <c r="S1421" s="202">
        <v>100</v>
      </c>
      <c r="T1421" s="202">
        <v>100</v>
      </c>
      <c r="U1421" s="202">
        <v>100</v>
      </c>
      <c r="V1421" s="202">
        <v>100</v>
      </c>
      <c r="X1421" s="242"/>
      <c r="Z1421" s="239">
        <f t="shared" si="290"/>
        <v>1</v>
      </c>
      <c r="AA1421" s="253" t="s">
        <v>4179</v>
      </c>
      <c r="AB1421" s="265">
        <f t="shared" si="293"/>
        <v>0</v>
      </c>
      <c r="AC1421" s="254" t="s">
        <v>4194</v>
      </c>
      <c r="AD1421" s="254" t="s">
        <v>4181</v>
      </c>
      <c r="AE1421" s="254">
        <f t="shared" si="294"/>
        <v>0</v>
      </c>
      <c r="AF1421" s="254" t="s">
        <v>4182</v>
      </c>
      <c r="AG1421" s="254" t="s">
        <v>4183</v>
      </c>
      <c r="AH1421" s="74" t="str">
        <f t="shared" si="295"/>
        <v>名称：&lt;br&gt;住所：&lt;br&gt;施設分類：&lt;br&gt;TEL：&lt;br&gt;：&lt;br&gt;：&lt;br&gt;：&lt;br&gt;</v>
      </c>
      <c r="AI1421" s="255" t="s">
        <v>4184</v>
      </c>
      <c r="AJ1421" s="253" t="str">
        <f t="shared" si="287"/>
        <v>FFFFFFFF</v>
      </c>
      <c r="AK1421" s="253" t="s">
        <v>4185</v>
      </c>
      <c r="AL1421" s="265">
        <f t="shared" si="288"/>
        <v>1</v>
      </c>
      <c r="AM1421" s="253" t="s">
        <v>4186</v>
      </c>
      <c r="AN1421" s="253" t="s">
        <v>4187</v>
      </c>
      <c r="AO1421" s="254">
        <f t="shared" si="291"/>
        <v>0</v>
      </c>
      <c r="AP1421" s="253" t="s">
        <v>4188</v>
      </c>
      <c r="AQ1421" s="74">
        <f t="shared" si="296"/>
        <v>0</v>
      </c>
      <c r="AR1421" s="254" t="s">
        <v>4189</v>
      </c>
      <c r="AS1421" s="254" t="s">
        <v>4190</v>
      </c>
      <c r="AT1421" s="265">
        <f t="shared" si="297"/>
        <v>0</v>
      </c>
      <c r="AU1421" s="254" t="s">
        <v>4191</v>
      </c>
      <c r="AV1421" s="265">
        <f t="shared" si="298"/>
        <v>0</v>
      </c>
      <c r="AW1421" s="254" t="s">
        <v>4192</v>
      </c>
      <c r="AX1421" s="254" t="s">
        <v>4193</v>
      </c>
      <c r="AY1421" s="244" t="str">
        <f t="shared" si="292"/>
        <v/>
      </c>
    </row>
    <row r="1422" spans="1:51">
      <c r="A1422" s="198">
        <v>1417</v>
      </c>
      <c r="B1422" s="211"/>
      <c r="C1422" s="4" t="str">
        <f t="shared" si="289"/>
        <v>名称：&lt;br&gt;住所：&lt;br&gt;施設分類：&lt;br&gt;TEL：&lt;br&gt;：&lt;br&gt;：&lt;br&gt;：&lt;br&gt;</v>
      </c>
      <c r="D1422" s="211"/>
      <c r="E1422" s="202"/>
      <c r="F1422" s="202"/>
      <c r="G1422" s="202"/>
      <c r="H1422" s="202"/>
      <c r="I1422" s="202"/>
      <c r="J1422" s="202"/>
      <c r="K1422" s="240"/>
      <c r="L1422" s="240"/>
      <c r="M1422" s="240"/>
      <c r="N1422" s="240"/>
      <c r="O1422" s="4"/>
      <c r="P1422" s="246">
        <v>1</v>
      </c>
      <c r="Q1422" s="246"/>
      <c r="R1422" s="246" t="str">
        <f t="shared" si="286"/>
        <v>FFFFFFFF</v>
      </c>
      <c r="S1422" s="202">
        <v>100</v>
      </c>
      <c r="T1422" s="202">
        <v>100</v>
      </c>
      <c r="U1422" s="202">
        <v>100</v>
      </c>
      <c r="V1422" s="202">
        <v>100</v>
      </c>
      <c r="X1422" s="242"/>
      <c r="Z1422" s="239">
        <f t="shared" si="290"/>
        <v>1</v>
      </c>
      <c r="AA1422" s="253" t="s">
        <v>4179</v>
      </c>
      <c r="AB1422" s="265">
        <f t="shared" si="293"/>
        <v>0</v>
      </c>
      <c r="AC1422" s="254" t="s">
        <v>4194</v>
      </c>
      <c r="AD1422" s="254" t="s">
        <v>4181</v>
      </c>
      <c r="AE1422" s="254">
        <f t="shared" si="294"/>
        <v>0</v>
      </c>
      <c r="AF1422" s="254" t="s">
        <v>4182</v>
      </c>
      <c r="AG1422" s="254" t="s">
        <v>4183</v>
      </c>
      <c r="AH1422" s="74" t="str">
        <f t="shared" si="295"/>
        <v>名称：&lt;br&gt;住所：&lt;br&gt;施設分類：&lt;br&gt;TEL：&lt;br&gt;：&lt;br&gt;：&lt;br&gt;：&lt;br&gt;</v>
      </c>
      <c r="AI1422" s="255" t="s">
        <v>4184</v>
      </c>
      <c r="AJ1422" s="253" t="str">
        <f t="shared" si="287"/>
        <v>FFFFFFFF</v>
      </c>
      <c r="AK1422" s="253" t="s">
        <v>4185</v>
      </c>
      <c r="AL1422" s="265">
        <f t="shared" si="288"/>
        <v>1</v>
      </c>
      <c r="AM1422" s="253" t="s">
        <v>4186</v>
      </c>
      <c r="AN1422" s="253" t="s">
        <v>4187</v>
      </c>
      <c r="AO1422" s="254">
        <f t="shared" si="291"/>
        <v>0</v>
      </c>
      <c r="AP1422" s="253" t="s">
        <v>4188</v>
      </c>
      <c r="AQ1422" s="74">
        <f t="shared" si="296"/>
        <v>0</v>
      </c>
      <c r="AR1422" s="254" t="s">
        <v>4189</v>
      </c>
      <c r="AS1422" s="254" t="s">
        <v>4190</v>
      </c>
      <c r="AT1422" s="265">
        <f t="shared" si="297"/>
        <v>0</v>
      </c>
      <c r="AU1422" s="254" t="s">
        <v>4191</v>
      </c>
      <c r="AV1422" s="265">
        <f t="shared" si="298"/>
        <v>0</v>
      </c>
      <c r="AW1422" s="254" t="s">
        <v>4192</v>
      </c>
      <c r="AX1422" s="254" t="s">
        <v>4193</v>
      </c>
      <c r="AY1422" s="244" t="str">
        <f t="shared" si="292"/>
        <v/>
      </c>
    </row>
    <row r="1423" spans="1:51">
      <c r="A1423" s="198">
        <v>1418</v>
      </c>
      <c r="B1423" s="211"/>
      <c r="C1423" s="4" t="str">
        <f t="shared" si="289"/>
        <v>名称：&lt;br&gt;住所：&lt;br&gt;施設分類：&lt;br&gt;TEL：&lt;br&gt;：&lt;br&gt;：&lt;br&gt;：&lt;br&gt;</v>
      </c>
      <c r="D1423" s="211"/>
      <c r="E1423" s="202"/>
      <c r="F1423" s="202"/>
      <c r="G1423" s="202"/>
      <c r="H1423" s="202"/>
      <c r="I1423" s="202"/>
      <c r="J1423" s="202"/>
      <c r="K1423" s="240"/>
      <c r="L1423" s="240"/>
      <c r="M1423" s="240"/>
      <c r="N1423" s="240"/>
      <c r="O1423" s="4"/>
      <c r="P1423" s="246">
        <v>1</v>
      </c>
      <c r="Q1423" s="246"/>
      <c r="R1423" s="246" t="str">
        <f t="shared" si="286"/>
        <v>FFFFFFFF</v>
      </c>
      <c r="S1423" s="202">
        <v>100</v>
      </c>
      <c r="T1423" s="202">
        <v>100</v>
      </c>
      <c r="U1423" s="202">
        <v>100</v>
      </c>
      <c r="V1423" s="202">
        <v>100</v>
      </c>
      <c r="X1423" s="242"/>
      <c r="Z1423" s="239">
        <f t="shared" si="290"/>
        <v>1</v>
      </c>
      <c r="AA1423" s="253" t="s">
        <v>4179</v>
      </c>
      <c r="AB1423" s="265">
        <f t="shared" si="293"/>
        <v>0</v>
      </c>
      <c r="AC1423" s="254" t="s">
        <v>4194</v>
      </c>
      <c r="AD1423" s="254" t="s">
        <v>4181</v>
      </c>
      <c r="AE1423" s="254">
        <f t="shared" si="294"/>
        <v>0</v>
      </c>
      <c r="AF1423" s="254" t="s">
        <v>4182</v>
      </c>
      <c r="AG1423" s="254" t="s">
        <v>4183</v>
      </c>
      <c r="AH1423" s="74" t="str">
        <f t="shared" si="295"/>
        <v>名称：&lt;br&gt;住所：&lt;br&gt;施設分類：&lt;br&gt;TEL：&lt;br&gt;：&lt;br&gt;：&lt;br&gt;：&lt;br&gt;</v>
      </c>
      <c r="AI1423" s="255" t="s">
        <v>4184</v>
      </c>
      <c r="AJ1423" s="253" t="str">
        <f t="shared" si="287"/>
        <v>FFFFFFFF</v>
      </c>
      <c r="AK1423" s="253" t="s">
        <v>4185</v>
      </c>
      <c r="AL1423" s="265">
        <f t="shared" si="288"/>
        <v>1</v>
      </c>
      <c r="AM1423" s="253" t="s">
        <v>4186</v>
      </c>
      <c r="AN1423" s="253" t="s">
        <v>4187</v>
      </c>
      <c r="AO1423" s="254">
        <f t="shared" si="291"/>
        <v>0</v>
      </c>
      <c r="AP1423" s="253" t="s">
        <v>4188</v>
      </c>
      <c r="AQ1423" s="74">
        <f t="shared" si="296"/>
        <v>0</v>
      </c>
      <c r="AR1423" s="254" t="s">
        <v>4189</v>
      </c>
      <c r="AS1423" s="254" t="s">
        <v>4190</v>
      </c>
      <c r="AT1423" s="265">
        <f t="shared" si="297"/>
        <v>0</v>
      </c>
      <c r="AU1423" s="254" t="s">
        <v>4191</v>
      </c>
      <c r="AV1423" s="265">
        <f t="shared" si="298"/>
        <v>0</v>
      </c>
      <c r="AW1423" s="254" t="s">
        <v>4192</v>
      </c>
      <c r="AX1423" s="254" t="s">
        <v>4193</v>
      </c>
      <c r="AY1423" s="244" t="str">
        <f t="shared" si="292"/>
        <v/>
      </c>
    </row>
    <row r="1424" spans="1:51">
      <c r="A1424" s="198">
        <v>1419</v>
      </c>
      <c r="B1424" s="211"/>
      <c r="C1424" s="4" t="str">
        <f t="shared" si="289"/>
        <v>名称：&lt;br&gt;住所：&lt;br&gt;施設分類：&lt;br&gt;TEL：&lt;br&gt;：&lt;br&gt;：&lt;br&gt;：&lt;br&gt;</v>
      </c>
      <c r="D1424" s="211"/>
      <c r="E1424" s="202"/>
      <c r="F1424" s="202"/>
      <c r="G1424" s="202"/>
      <c r="H1424" s="202"/>
      <c r="I1424" s="202"/>
      <c r="J1424" s="202"/>
      <c r="K1424" s="240"/>
      <c r="L1424" s="240"/>
      <c r="M1424" s="240"/>
      <c r="N1424" s="240"/>
      <c r="O1424" s="4"/>
      <c r="P1424" s="246">
        <v>1</v>
      </c>
      <c r="Q1424" s="246"/>
      <c r="R1424" s="246" t="str">
        <f t="shared" si="286"/>
        <v>FFFFFFFF</v>
      </c>
      <c r="S1424" s="202">
        <v>100</v>
      </c>
      <c r="T1424" s="202">
        <v>100</v>
      </c>
      <c r="U1424" s="202">
        <v>100</v>
      </c>
      <c r="V1424" s="202">
        <v>100</v>
      </c>
      <c r="X1424" s="242"/>
      <c r="Z1424" s="239">
        <f t="shared" si="290"/>
        <v>1</v>
      </c>
      <c r="AA1424" s="253" t="s">
        <v>4179</v>
      </c>
      <c r="AB1424" s="265">
        <f t="shared" si="293"/>
        <v>0</v>
      </c>
      <c r="AC1424" s="254" t="s">
        <v>4194</v>
      </c>
      <c r="AD1424" s="254" t="s">
        <v>4181</v>
      </c>
      <c r="AE1424" s="254">
        <f t="shared" si="294"/>
        <v>0</v>
      </c>
      <c r="AF1424" s="254" t="s">
        <v>4182</v>
      </c>
      <c r="AG1424" s="254" t="s">
        <v>4183</v>
      </c>
      <c r="AH1424" s="74" t="str">
        <f t="shared" si="295"/>
        <v>名称：&lt;br&gt;住所：&lt;br&gt;施設分類：&lt;br&gt;TEL：&lt;br&gt;：&lt;br&gt;：&lt;br&gt;：&lt;br&gt;</v>
      </c>
      <c r="AI1424" s="255" t="s">
        <v>4184</v>
      </c>
      <c r="AJ1424" s="253" t="str">
        <f t="shared" si="287"/>
        <v>FFFFFFFF</v>
      </c>
      <c r="AK1424" s="253" t="s">
        <v>4185</v>
      </c>
      <c r="AL1424" s="265">
        <f t="shared" si="288"/>
        <v>1</v>
      </c>
      <c r="AM1424" s="253" t="s">
        <v>4186</v>
      </c>
      <c r="AN1424" s="253" t="s">
        <v>4187</v>
      </c>
      <c r="AO1424" s="254">
        <f t="shared" si="291"/>
        <v>0</v>
      </c>
      <c r="AP1424" s="253" t="s">
        <v>4188</v>
      </c>
      <c r="AQ1424" s="74">
        <f t="shared" si="296"/>
        <v>0</v>
      </c>
      <c r="AR1424" s="254" t="s">
        <v>4189</v>
      </c>
      <c r="AS1424" s="254" t="s">
        <v>4190</v>
      </c>
      <c r="AT1424" s="265">
        <f t="shared" si="297"/>
        <v>0</v>
      </c>
      <c r="AU1424" s="254" t="s">
        <v>4191</v>
      </c>
      <c r="AV1424" s="265">
        <f t="shared" si="298"/>
        <v>0</v>
      </c>
      <c r="AW1424" s="254" t="s">
        <v>4192</v>
      </c>
      <c r="AX1424" s="254" t="s">
        <v>4193</v>
      </c>
      <c r="AY1424" s="244" t="str">
        <f t="shared" si="292"/>
        <v/>
      </c>
    </row>
    <row r="1425" spans="1:51">
      <c r="A1425" s="198">
        <v>1420</v>
      </c>
      <c r="B1425" s="211"/>
      <c r="C1425" s="4" t="str">
        <f t="shared" si="289"/>
        <v>名称：&lt;br&gt;住所：&lt;br&gt;施設分類：&lt;br&gt;TEL：&lt;br&gt;：&lt;br&gt;：&lt;br&gt;：&lt;br&gt;</v>
      </c>
      <c r="D1425" s="211"/>
      <c r="E1425" s="202"/>
      <c r="F1425" s="202"/>
      <c r="G1425" s="202"/>
      <c r="H1425" s="202"/>
      <c r="I1425" s="202"/>
      <c r="J1425" s="202"/>
      <c r="K1425" s="240"/>
      <c r="L1425" s="240"/>
      <c r="M1425" s="240"/>
      <c r="N1425" s="240"/>
      <c r="O1425" s="4"/>
      <c r="P1425" s="246">
        <v>1</v>
      </c>
      <c r="Q1425" s="246"/>
      <c r="R1425" s="246" t="str">
        <f t="shared" si="286"/>
        <v>FFFFFFFF</v>
      </c>
      <c r="S1425" s="202">
        <v>100</v>
      </c>
      <c r="T1425" s="202">
        <v>100</v>
      </c>
      <c r="U1425" s="202">
        <v>100</v>
      </c>
      <c r="V1425" s="202">
        <v>100</v>
      </c>
      <c r="X1425" s="242"/>
      <c r="Z1425" s="239">
        <f t="shared" si="290"/>
        <v>1</v>
      </c>
      <c r="AA1425" s="253" t="s">
        <v>4179</v>
      </c>
      <c r="AB1425" s="265">
        <f t="shared" si="293"/>
        <v>0</v>
      </c>
      <c r="AC1425" s="254" t="s">
        <v>4194</v>
      </c>
      <c r="AD1425" s="254" t="s">
        <v>4181</v>
      </c>
      <c r="AE1425" s="254">
        <f t="shared" si="294"/>
        <v>0</v>
      </c>
      <c r="AF1425" s="254" t="s">
        <v>4182</v>
      </c>
      <c r="AG1425" s="254" t="s">
        <v>4183</v>
      </c>
      <c r="AH1425" s="74" t="str">
        <f t="shared" si="295"/>
        <v>名称：&lt;br&gt;住所：&lt;br&gt;施設分類：&lt;br&gt;TEL：&lt;br&gt;：&lt;br&gt;：&lt;br&gt;：&lt;br&gt;</v>
      </c>
      <c r="AI1425" s="255" t="s">
        <v>4184</v>
      </c>
      <c r="AJ1425" s="253" t="str">
        <f t="shared" si="287"/>
        <v>FFFFFFFF</v>
      </c>
      <c r="AK1425" s="253" t="s">
        <v>4185</v>
      </c>
      <c r="AL1425" s="265">
        <f t="shared" si="288"/>
        <v>1</v>
      </c>
      <c r="AM1425" s="253" t="s">
        <v>4186</v>
      </c>
      <c r="AN1425" s="253" t="s">
        <v>4187</v>
      </c>
      <c r="AO1425" s="254">
        <f t="shared" si="291"/>
        <v>0</v>
      </c>
      <c r="AP1425" s="253" t="s">
        <v>4188</v>
      </c>
      <c r="AQ1425" s="74">
        <f t="shared" si="296"/>
        <v>0</v>
      </c>
      <c r="AR1425" s="254" t="s">
        <v>4189</v>
      </c>
      <c r="AS1425" s="254" t="s">
        <v>4190</v>
      </c>
      <c r="AT1425" s="265">
        <f t="shared" si="297"/>
        <v>0</v>
      </c>
      <c r="AU1425" s="254" t="s">
        <v>4191</v>
      </c>
      <c r="AV1425" s="265">
        <f t="shared" si="298"/>
        <v>0</v>
      </c>
      <c r="AW1425" s="254" t="s">
        <v>4192</v>
      </c>
      <c r="AX1425" s="254" t="s">
        <v>4193</v>
      </c>
      <c r="AY1425" s="244" t="str">
        <f t="shared" si="292"/>
        <v/>
      </c>
    </row>
    <row r="1426" spans="1:51">
      <c r="A1426" s="198">
        <v>1421</v>
      </c>
      <c r="B1426" s="211"/>
      <c r="C1426" s="4" t="str">
        <f t="shared" si="289"/>
        <v>名称：&lt;br&gt;住所：&lt;br&gt;施設分類：&lt;br&gt;TEL：&lt;br&gt;：&lt;br&gt;：&lt;br&gt;：&lt;br&gt;</v>
      </c>
      <c r="D1426" s="211"/>
      <c r="E1426" s="245"/>
      <c r="F1426" s="202"/>
      <c r="G1426" s="202"/>
      <c r="H1426" s="202"/>
      <c r="I1426" s="245"/>
      <c r="J1426" s="245"/>
      <c r="K1426" s="240"/>
      <c r="L1426" s="240"/>
      <c r="M1426" s="240"/>
      <c r="N1426" s="240"/>
      <c r="O1426" s="4"/>
      <c r="P1426" s="246">
        <v>1</v>
      </c>
      <c r="Q1426" s="246"/>
      <c r="R1426" s="246" t="str">
        <f t="shared" si="286"/>
        <v>FFFFFFFF</v>
      </c>
      <c r="S1426" s="202">
        <v>100</v>
      </c>
      <c r="T1426" s="202">
        <v>100</v>
      </c>
      <c r="U1426" s="202">
        <v>100</v>
      </c>
      <c r="V1426" s="202">
        <v>100</v>
      </c>
      <c r="X1426" s="242"/>
      <c r="Z1426" s="239">
        <f t="shared" si="290"/>
        <v>1</v>
      </c>
      <c r="AA1426" s="253" t="s">
        <v>4179</v>
      </c>
      <c r="AB1426" s="265">
        <f t="shared" si="293"/>
        <v>0</v>
      </c>
      <c r="AC1426" s="254" t="s">
        <v>4194</v>
      </c>
      <c r="AD1426" s="254" t="s">
        <v>4181</v>
      </c>
      <c r="AE1426" s="254">
        <f t="shared" si="294"/>
        <v>0</v>
      </c>
      <c r="AF1426" s="254" t="s">
        <v>4182</v>
      </c>
      <c r="AG1426" s="254" t="s">
        <v>4183</v>
      </c>
      <c r="AH1426" s="74" t="str">
        <f t="shared" si="295"/>
        <v>名称：&lt;br&gt;住所：&lt;br&gt;施設分類：&lt;br&gt;TEL：&lt;br&gt;：&lt;br&gt;：&lt;br&gt;：&lt;br&gt;</v>
      </c>
      <c r="AI1426" s="255" t="s">
        <v>4184</v>
      </c>
      <c r="AJ1426" s="253" t="str">
        <f t="shared" si="287"/>
        <v>FFFFFFFF</v>
      </c>
      <c r="AK1426" s="253" t="s">
        <v>4185</v>
      </c>
      <c r="AL1426" s="265">
        <f t="shared" si="288"/>
        <v>1</v>
      </c>
      <c r="AM1426" s="253" t="s">
        <v>4186</v>
      </c>
      <c r="AN1426" s="253" t="s">
        <v>4187</v>
      </c>
      <c r="AO1426" s="254">
        <f t="shared" si="291"/>
        <v>0</v>
      </c>
      <c r="AP1426" s="253" t="s">
        <v>4188</v>
      </c>
      <c r="AQ1426" s="74">
        <f t="shared" si="296"/>
        <v>0</v>
      </c>
      <c r="AR1426" s="254" t="s">
        <v>4189</v>
      </c>
      <c r="AS1426" s="254" t="s">
        <v>4190</v>
      </c>
      <c r="AT1426" s="265">
        <f t="shared" si="297"/>
        <v>0</v>
      </c>
      <c r="AU1426" s="254" t="s">
        <v>4191</v>
      </c>
      <c r="AV1426" s="265">
        <f t="shared" si="298"/>
        <v>0</v>
      </c>
      <c r="AW1426" s="254" t="s">
        <v>4192</v>
      </c>
      <c r="AX1426" s="254" t="s">
        <v>4193</v>
      </c>
      <c r="AY1426" s="244" t="str">
        <f t="shared" si="292"/>
        <v/>
      </c>
    </row>
    <row r="1427" spans="1:51">
      <c r="A1427" s="198">
        <v>1422</v>
      </c>
      <c r="B1427" s="211"/>
      <c r="C1427" s="4" t="str">
        <f t="shared" si="289"/>
        <v>名称：&lt;br&gt;住所：&lt;br&gt;施設分類：&lt;br&gt;TEL：&lt;br&gt;：&lt;br&gt;：&lt;br&gt;：&lt;br&gt;</v>
      </c>
      <c r="D1427" s="211"/>
      <c r="E1427" s="245"/>
      <c r="F1427" s="202"/>
      <c r="G1427" s="202"/>
      <c r="H1427" s="202"/>
      <c r="I1427" s="245"/>
      <c r="J1427" s="245"/>
      <c r="K1427" s="240"/>
      <c r="L1427" s="240"/>
      <c r="M1427" s="240"/>
      <c r="N1427" s="240"/>
      <c r="O1427" s="4"/>
      <c r="P1427" s="246">
        <v>1</v>
      </c>
      <c r="Q1427" s="246"/>
      <c r="R1427" s="246" t="str">
        <f t="shared" si="286"/>
        <v>FFFFFFFF</v>
      </c>
      <c r="S1427" s="202">
        <v>100</v>
      </c>
      <c r="T1427" s="202">
        <v>100</v>
      </c>
      <c r="U1427" s="202">
        <v>100</v>
      </c>
      <c r="V1427" s="202">
        <v>100</v>
      </c>
      <c r="X1427" s="242"/>
      <c r="Z1427" s="239">
        <f t="shared" si="290"/>
        <v>1</v>
      </c>
      <c r="AA1427" s="253" t="s">
        <v>4179</v>
      </c>
      <c r="AB1427" s="265">
        <f t="shared" si="293"/>
        <v>0</v>
      </c>
      <c r="AC1427" s="254" t="s">
        <v>4194</v>
      </c>
      <c r="AD1427" s="254" t="s">
        <v>4181</v>
      </c>
      <c r="AE1427" s="254">
        <f t="shared" si="294"/>
        <v>0</v>
      </c>
      <c r="AF1427" s="254" t="s">
        <v>4182</v>
      </c>
      <c r="AG1427" s="254" t="s">
        <v>4183</v>
      </c>
      <c r="AH1427" s="74" t="str">
        <f t="shared" si="295"/>
        <v>名称：&lt;br&gt;住所：&lt;br&gt;施設分類：&lt;br&gt;TEL：&lt;br&gt;：&lt;br&gt;：&lt;br&gt;：&lt;br&gt;</v>
      </c>
      <c r="AI1427" s="255" t="s">
        <v>4184</v>
      </c>
      <c r="AJ1427" s="253" t="str">
        <f t="shared" si="287"/>
        <v>FFFFFFFF</v>
      </c>
      <c r="AK1427" s="253" t="s">
        <v>4185</v>
      </c>
      <c r="AL1427" s="265">
        <f t="shared" si="288"/>
        <v>1</v>
      </c>
      <c r="AM1427" s="253" t="s">
        <v>4186</v>
      </c>
      <c r="AN1427" s="253" t="s">
        <v>4187</v>
      </c>
      <c r="AO1427" s="254">
        <f t="shared" si="291"/>
        <v>0</v>
      </c>
      <c r="AP1427" s="253" t="s">
        <v>4188</v>
      </c>
      <c r="AQ1427" s="74">
        <f t="shared" si="296"/>
        <v>0</v>
      </c>
      <c r="AR1427" s="254" t="s">
        <v>4189</v>
      </c>
      <c r="AS1427" s="254" t="s">
        <v>4190</v>
      </c>
      <c r="AT1427" s="265">
        <f t="shared" si="297"/>
        <v>0</v>
      </c>
      <c r="AU1427" s="254" t="s">
        <v>4191</v>
      </c>
      <c r="AV1427" s="265">
        <f t="shared" si="298"/>
        <v>0</v>
      </c>
      <c r="AW1427" s="254" t="s">
        <v>4192</v>
      </c>
      <c r="AX1427" s="254" t="s">
        <v>4193</v>
      </c>
      <c r="AY1427" s="244" t="str">
        <f t="shared" si="292"/>
        <v/>
      </c>
    </row>
    <row r="1428" spans="1:51">
      <c r="A1428" s="198">
        <v>1423</v>
      </c>
      <c r="B1428" s="211"/>
      <c r="C1428" s="4" t="str">
        <f t="shared" si="289"/>
        <v>名称：&lt;br&gt;住所：&lt;br&gt;施設分類：&lt;br&gt;TEL：&lt;br&gt;：&lt;br&gt;：&lt;br&gt;：&lt;br&gt;</v>
      </c>
      <c r="D1428" s="211"/>
      <c r="E1428" s="202"/>
      <c r="F1428" s="202"/>
      <c r="G1428" s="202"/>
      <c r="H1428" s="202"/>
      <c r="I1428" s="202"/>
      <c r="J1428" s="202"/>
      <c r="K1428" s="240"/>
      <c r="L1428" s="240"/>
      <c r="M1428" s="240"/>
      <c r="N1428" s="240"/>
      <c r="O1428" s="4"/>
      <c r="P1428" s="246">
        <v>1</v>
      </c>
      <c r="Q1428" s="246"/>
      <c r="R1428" s="246" t="str">
        <f t="shared" si="286"/>
        <v>FFFFFFFF</v>
      </c>
      <c r="S1428" s="202">
        <v>100</v>
      </c>
      <c r="T1428" s="202">
        <v>100</v>
      </c>
      <c r="U1428" s="202">
        <v>100</v>
      </c>
      <c r="V1428" s="202">
        <v>100</v>
      </c>
      <c r="X1428" s="242"/>
      <c r="Z1428" s="239">
        <f t="shared" si="290"/>
        <v>1</v>
      </c>
      <c r="AA1428" s="253" t="s">
        <v>4179</v>
      </c>
      <c r="AB1428" s="265">
        <f t="shared" si="293"/>
        <v>0</v>
      </c>
      <c r="AC1428" s="254" t="s">
        <v>4194</v>
      </c>
      <c r="AD1428" s="254" t="s">
        <v>4181</v>
      </c>
      <c r="AE1428" s="254">
        <f t="shared" si="294"/>
        <v>0</v>
      </c>
      <c r="AF1428" s="254" t="s">
        <v>4182</v>
      </c>
      <c r="AG1428" s="254" t="s">
        <v>4183</v>
      </c>
      <c r="AH1428" s="74" t="str">
        <f t="shared" si="295"/>
        <v>名称：&lt;br&gt;住所：&lt;br&gt;施設分類：&lt;br&gt;TEL：&lt;br&gt;：&lt;br&gt;：&lt;br&gt;：&lt;br&gt;</v>
      </c>
      <c r="AI1428" s="255" t="s">
        <v>4184</v>
      </c>
      <c r="AJ1428" s="253" t="str">
        <f t="shared" si="287"/>
        <v>FFFFFFFF</v>
      </c>
      <c r="AK1428" s="253" t="s">
        <v>4185</v>
      </c>
      <c r="AL1428" s="265">
        <f t="shared" si="288"/>
        <v>1</v>
      </c>
      <c r="AM1428" s="253" t="s">
        <v>4186</v>
      </c>
      <c r="AN1428" s="253" t="s">
        <v>4187</v>
      </c>
      <c r="AO1428" s="254">
        <f t="shared" si="291"/>
        <v>0</v>
      </c>
      <c r="AP1428" s="253" t="s">
        <v>4188</v>
      </c>
      <c r="AQ1428" s="74">
        <f t="shared" si="296"/>
        <v>0</v>
      </c>
      <c r="AR1428" s="254" t="s">
        <v>4189</v>
      </c>
      <c r="AS1428" s="254" t="s">
        <v>4190</v>
      </c>
      <c r="AT1428" s="265">
        <f t="shared" si="297"/>
        <v>0</v>
      </c>
      <c r="AU1428" s="254" t="s">
        <v>4191</v>
      </c>
      <c r="AV1428" s="265">
        <f t="shared" si="298"/>
        <v>0</v>
      </c>
      <c r="AW1428" s="254" t="s">
        <v>4192</v>
      </c>
      <c r="AX1428" s="254" t="s">
        <v>4193</v>
      </c>
      <c r="AY1428" s="244" t="str">
        <f t="shared" si="292"/>
        <v/>
      </c>
    </row>
    <row r="1429" spans="1:51">
      <c r="A1429" s="198">
        <v>1424</v>
      </c>
      <c r="B1429" s="211"/>
      <c r="C1429" s="4" t="str">
        <f t="shared" si="289"/>
        <v>名称：&lt;br&gt;住所：&lt;br&gt;施設分類：&lt;br&gt;TEL：&lt;br&gt;：&lt;br&gt;：&lt;br&gt;：&lt;br&gt;</v>
      </c>
      <c r="D1429" s="211"/>
      <c r="E1429" s="202"/>
      <c r="F1429" s="202"/>
      <c r="G1429" s="202"/>
      <c r="H1429" s="202"/>
      <c r="I1429" s="202"/>
      <c r="J1429" s="202"/>
      <c r="K1429" s="240"/>
      <c r="L1429" s="240"/>
      <c r="M1429" s="240"/>
      <c r="N1429" s="240"/>
      <c r="O1429" s="4"/>
      <c r="P1429" s="246">
        <v>1</v>
      </c>
      <c r="Q1429" s="246"/>
      <c r="R1429" s="246" t="str">
        <f t="shared" si="286"/>
        <v>FFFFFFFF</v>
      </c>
      <c r="S1429" s="202">
        <v>100</v>
      </c>
      <c r="T1429" s="202">
        <v>100</v>
      </c>
      <c r="U1429" s="202">
        <v>100</v>
      </c>
      <c r="V1429" s="202">
        <v>100</v>
      </c>
      <c r="X1429" s="242"/>
      <c r="Z1429" s="239">
        <f t="shared" si="290"/>
        <v>1</v>
      </c>
      <c r="AA1429" s="253" t="s">
        <v>4179</v>
      </c>
      <c r="AB1429" s="265">
        <f t="shared" si="293"/>
        <v>0</v>
      </c>
      <c r="AC1429" s="254" t="s">
        <v>4194</v>
      </c>
      <c r="AD1429" s="254" t="s">
        <v>4181</v>
      </c>
      <c r="AE1429" s="254">
        <f t="shared" si="294"/>
        <v>0</v>
      </c>
      <c r="AF1429" s="254" t="s">
        <v>4182</v>
      </c>
      <c r="AG1429" s="254" t="s">
        <v>4183</v>
      </c>
      <c r="AH1429" s="74" t="str">
        <f t="shared" si="295"/>
        <v>名称：&lt;br&gt;住所：&lt;br&gt;施設分類：&lt;br&gt;TEL：&lt;br&gt;：&lt;br&gt;：&lt;br&gt;：&lt;br&gt;</v>
      </c>
      <c r="AI1429" s="255" t="s">
        <v>4184</v>
      </c>
      <c r="AJ1429" s="253" t="str">
        <f t="shared" si="287"/>
        <v>FFFFFFFF</v>
      </c>
      <c r="AK1429" s="253" t="s">
        <v>4185</v>
      </c>
      <c r="AL1429" s="265">
        <f t="shared" si="288"/>
        <v>1</v>
      </c>
      <c r="AM1429" s="253" t="s">
        <v>4186</v>
      </c>
      <c r="AN1429" s="253" t="s">
        <v>4187</v>
      </c>
      <c r="AO1429" s="254">
        <f t="shared" si="291"/>
        <v>0</v>
      </c>
      <c r="AP1429" s="253" t="s">
        <v>4188</v>
      </c>
      <c r="AQ1429" s="74">
        <f t="shared" si="296"/>
        <v>0</v>
      </c>
      <c r="AR1429" s="254" t="s">
        <v>4189</v>
      </c>
      <c r="AS1429" s="254" t="s">
        <v>4190</v>
      </c>
      <c r="AT1429" s="265">
        <f t="shared" si="297"/>
        <v>0</v>
      </c>
      <c r="AU1429" s="254" t="s">
        <v>4191</v>
      </c>
      <c r="AV1429" s="265">
        <f t="shared" si="298"/>
        <v>0</v>
      </c>
      <c r="AW1429" s="254" t="s">
        <v>4192</v>
      </c>
      <c r="AX1429" s="254" t="s">
        <v>4193</v>
      </c>
      <c r="AY1429" s="244" t="str">
        <f t="shared" si="292"/>
        <v/>
      </c>
    </row>
    <row r="1430" spans="1:51">
      <c r="A1430" s="198">
        <v>1425</v>
      </c>
      <c r="B1430" s="211"/>
      <c r="C1430" s="4" t="str">
        <f t="shared" si="289"/>
        <v>名称：&lt;br&gt;住所：&lt;br&gt;施設分類：&lt;br&gt;TEL：&lt;br&gt;：&lt;br&gt;：&lt;br&gt;：&lt;br&gt;</v>
      </c>
      <c r="D1430" s="211"/>
      <c r="E1430" s="202"/>
      <c r="F1430" s="202"/>
      <c r="G1430" s="202"/>
      <c r="H1430" s="202"/>
      <c r="I1430" s="202"/>
      <c r="J1430" s="202"/>
      <c r="K1430" s="240"/>
      <c r="L1430" s="240"/>
      <c r="M1430" s="240"/>
      <c r="N1430" s="240"/>
      <c r="O1430" s="4"/>
      <c r="P1430" s="246">
        <v>1</v>
      </c>
      <c r="Q1430" s="246"/>
      <c r="R1430" s="246" t="str">
        <f t="shared" si="286"/>
        <v>FFFFFFFF</v>
      </c>
      <c r="S1430" s="202">
        <v>100</v>
      </c>
      <c r="T1430" s="202">
        <v>100</v>
      </c>
      <c r="U1430" s="202">
        <v>100</v>
      </c>
      <c r="V1430" s="202">
        <v>100</v>
      </c>
      <c r="X1430" s="242"/>
      <c r="Z1430" s="239">
        <f t="shared" si="290"/>
        <v>1</v>
      </c>
      <c r="AA1430" s="253" t="s">
        <v>4179</v>
      </c>
      <c r="AB1430" s="265">
        <f t="shared" si="293"/>
        <v>0</v>
      </c>
      <c r="AC1430" s="254" t="s">
        <v>4194</v>
      </c>
      <c r="AD1430" s="254" t="s">
        <v>4181</v>
      </c>
      <c r="AE1430" s="254">
        <f t="shared" si="294"/>
        <v>0</v>
      </c>
      <c r="AF1430" s="254" t="s">
        <v>4182</v>
      </c>
      <c r="AG1430" s="254" t="s">
        <v>4183</v>
      </c>
      <c r="AH1430" s="74" t="str">
        <f t="shared" si="295"/>
        <v>名称：&lt;br&gt;住所：&lt;br&gt;施設分類：&lt;br&gt;TEL：&lt;br&gt;：&lt;br&gt;：&lt;br&gt;：&lt;br&gt;</v>
      </c>
      <c r="AI1430" s="255" t="s">
        <v>4184</v>
      </c>
      <c r="AJ1430" s="253" t="str">
        <f t="shared" si="287"/>
        <v>FFFFFFFF</v>
      </c>
      <c r="AK1430" s="253" t="s">
        <v>4185</v>
      </c>
      <c r="AL1430" s="265">
        <f t="shared" si="288"/>
        <v>1</v>
      </c>
      <c r="AM1430" s="253" t="s">
        <v>4186</v>
      </c>
      <c r="AN1430" s="253" t="s">
        <v>4187</v>
      </c>
      <c r="AO1430" s="254">
        <f t="shared" si="291"/>
        <v>0</v>
      </c>
      <c r="AP1430" s="253" t="s">
        <v>4188</v>
      </c>
      <c r="AQ1430" s="74">
        <f t="shared" si="296"/>
        <v>0</v>
      </c>
      <c r="AR1430" s="254" t="s">
        <v>4189</v>
      </c>
      <c r="AS1430" s="254" t="s">
        <v>4190</v>
      </c>
      <c r="AT1430" s="265">
        <f t="shared" si="297"/>
        <v>0</v>
      </c>
      <c r="AU1430" s="254" t="s">
        <v>4191</v>
      </c>
      <c r="AV1430" s="265">
        <f t="shared" si="298"/>
        <v>0</v>
      </c>
      <c r="AW1430" s="254" t="s">
        <v>4192</v>
      </c>
      <c r="AX1430" s="254" t="s">
        <v>4193</v>
      </c>
      <c r="AY1430" s="244" t="str">
        <f t="shared" si="292"/>
        <v/>
      </c>
    </row>
    <row r="1431" spans="1:51">
      <c r="A1431" s="198">
        <v>1426</v>
      </c>
      <c r="B1431" s="211"/>
      <c r="C1431" s="4" t="str">
        <f t="shared" si="289"/>
        <v>名称：&lt;br&gt;住所：&lt;br&gt;施設分類：&lt;br&gt;TEL：&lt;br&gt;：&lt;br&gt;：&lt;br&gt;：&lt;br&gt;</v>
      </c>
      <c r="D1431" s="211"/>
      <c r="E1431" s="202"/>
      <c r="F1431" s="202"/>
      <c r="G1431" s="202"/>
      <c r="H1431" s="202"/>
      <c r="I1431" s="202"/>
      <c r="J1431" s="202"/>
      <c r="K1431" s="240"/>
      <c r="L1431" s="240"/>
      <c r="M1431" s="240"/>
      <c r="N1431" s="240"/>
      <c r="O1431" s="4"/>
      <c r="P1431" s="246">
        <v>1</v>
      </c>
      <c r="Q1431" s="246"/>
      <c r="R1431" s="246" t="str">
        <f t="shared" si="286"/>
        <v>FFFFFFFF</v>
      </c>
      <c r="S1431" s="202">
        <v>100</v>
      </c>
      <c r="T1431" s="202">
        <v>100</v>
      </c>
      <c r="U1431" s="202">
        <v>100</v>
      </c>
      <c r="V1431" s="202">
        <v>100</v>
      </c>
      <c r="X1431" s="242"/>
      <c r="Z1431" s="239">
        <f t="shared" si="290"/>
        <v>1</v>
      </c>
      <c r="AA1431" s="253" t="s">
        <v>4179</v>
      </c>
      <c r="AB1431" s="265">
        <f t="shared" si="293"/>
        <v>0</v>
      </c>
      <c r="AC1431" s="254" t="s">
        <v>4194</v>
      </c>
      <c r="AD1431" s="254" t="s">
        <v>4181</v>
      </c>
      <c r="AE1431" s="254">
        <f t="shared" si="294"/>
        <v>0</v>
      </c>
      <c r="AF1431" s="254" t="s">
        <v>4182</v>
      </c>
      <c r="AG1431" s="254" t="s">
        <v>4183</v>
      </c>
      <c r="AH1431" s="74" t="str">
        <f t="shared" si="295"/>
        <v>名称：&lt;br&gt;住所：&lt;br&gt;施設分類：&lt;br&gt;TEL：&lt;br&gt;：&lt;br&gt;：&lt;br&gt;：&lt;br&gt;</v>
      </c>
      <c r="AI1431" s="255" t="s">
        <v>4184</v>
      </c>
      <c r="AJ1431" s="253" t="str">
        <f t="shared" si="287"/>
        <v>FFFFFFFF</v>
      </c>
      <c r="AK1431" s="253" t="s">
        <v>4185</v>
      </c>
      <c r="AL1431" s="265">
        <f t="shared" si="288"/>
        <v>1</v>
      </c>
      <c r="AM1431" s="253" t="s">
        <v>4186</v>
      </c>
      <c r="AN1431" s="253" t="s">
        <v>4187</v>
      </c>
      <c r="AO1431" s="254">
        <f t="shared" si="291"/>
        <v>0</v>
      </c>
      <c r="AP1431" s="253" t="s">
        <v>4188</v>
      </c>
      <c r="AQ1431" s="74">
        <f t="shared" si="296"/>
        <v>0</v>
      </c>
      <c r="AR1431" s="254" t="s">
        <v>4189</v>
      </c>
      <c r="AS1431" s="254" t="s">
        <v>4190</v>
      </c>
      <c r="AT1431" s="265">
        <f t="shared" si="297"/>
        <v>0</v>
      </c>
      <c r="AU1431" s="254" t="s">
        <v>4191</v>
      </c>
      <c r="AV1431" s="265">
        <f t="shared" si="298"/>
        <v>0</v>
      </c>
      <c r="AW1431" s="254" t="s">
        <v>4192</v>
      </c>
      <c r="AX1431" s="254" t="s">
        <v>4193</v>
      </c>
      <c r="AY1431" s="244" t="str">
        <f t="shared" si="292"/>
        <v/>
      </c>
    </row>
    <row r="1432" spans="1:51">
      <c r="A1432" s="198">
        <v>1427</v>
      </c>
      <c r="B1432" s="211"/>
      <c r="C1432" s="4" t="str">
        <f t="shared" si="289"/>
        <v>名称：&lt;br&gt;住所：&lt;br&gt;施設分類：&lt;br&gt;TEL：&lt;br&gt;：&lt;br&gt;：&lt;br&gt;：&lt;br&gt;</v>
      </c>
      <c r="D1432" s="211"/>
      <c r="E1432" s="245"/>
      <c r="F1432" s="202"/>
      <c r="G1432" s="202"/>
      <c r="H1432" s="202"/>
      <c r="I1432" s="245"/>
      <c r="J1432" s="245"/>
      <c r="K1432" s="240"/>
      <c r="L1432" s="240"/>
      <c r="M1432" s="240"/>
      <c r="N1432" s="240"/>
      <c r="O1432" s="4"/>
      <c r="P1432" s="246">
        <v>1</v>
      </c>
      <c r="Q1432" s="246"/>
      <c r="R1432" s="246" t="str">
        <f t="shared" si="286"/>
        <v>FFFFFFFF</v>
      </c>
      <c r="S1432" s="202">
        <v>100</v>
      </c>
      <c r="T1432" s="202">
        <v>100</v>
      </c>
      <c r="U1432" s="202">
        <v>100</v>
      </c>
      <c r="V1432" s="202">
        <v>100</v>
      </c>
      <c r="X1432" s="242"/>
      <c r="Z1432" s="239">
        <f t="shared" si="290"/>
        <v>1</v>
      </c>
      <c r="AA1432" s="253" t="s">
        <v>4179</v>
      </c>
      <c r="AB1432" s="265">
        <f t="shared" si="293"/>
        <v>0</v>
      </c>
      <c r="AC1432" s="254" t="s">
        <v>4194</v>
      </c>
      <c r="AD1432" s="254" t="s">
        <v>4181</v>
      </c>
      <c r="AE1432" s="254">
        <f t="shared" si="294"/>
        <v>0</v>
      </c>
      <c r="AF1432" s="254" t="s">
        <v>4182</v>
      </c>
      <c r="AG1432" s="254" t="s">
        <v>4183</v>
      </c>
      <c r="AH1432" s="74" t="str">
        <f t="shared" si="295"/>
        <v>名称：&lt;br&gt;住所：&lt;br&gt;施設分類：&lt;br&gt;TEL：&lt;br&gt;：&lt;br&gt;：&lt;br&gt;：&lt;br&gt;</v>
      </c>
      <c r="AI1432" s="255" t="s">
        <v>4184</v>
      </c>
      <c r="AJ1432" s="253" t="str">
        <f t="shared" si="287"/>
        <v>FFFFFFFF</v>
      </c>
      <c r="AK1432" s="253" t="s">
        <v>4185</v>
      </c>
      <c r="AL1432" s="265">
        <f t="shared" si="288"/>
        <v>1</v>
      </c>
      <c r="AM1432" s="253" t="s">
        <v>4186</v>
      </c>
      <c r="AN1432" s="253" t="s">
        <v>4187</v>
      </c>
      <c r="AO1432" s="254">
        <f t="shared" si="291"/>
        <v>0</v>
      </c>
      <c r="AP1432" s="253" t="s">
        <v>4188</v>
      </c>
      <c r="AQ1432" s="74">
        <f t="shared" si="296"/>
        <v>0</v>
      </c>
      <c r="AR1432" s="254" t="s">
        <v>4189</v>
      </c>
      <c r="AS1432" s="254" t="s">
        <v>4190</v>
      </c>
      <c r="AT1432" s="265">
        <f t="shared" si="297"/>
        <v>0</v>
      </c>
      <c r="AU1432" s="254" t="s">
        <v>4191</v>
      </c>
      <c r="AV1432" s="265">
        <f t="shared" si="298"/>
        <v>0</v>
      </c>
      <c r="AW1432" s="254" t="s">
        <v>4192</v>
      </c>
      <c r="AX1432" s="254" t="s">
        <v>4193</v>
      </c>
      <c r="AY1432" s="244" t="str">
        <f t="shared" si="292"/>
        <v/>
      </c>
    </row>
    <row r="1433" spans="1:51">
      <c r="A1433" s="198">
        <v>1428</v>
      </c>
      <c r="B1433" s="211"/>
      <c r="C1433" s="4" t="str">
        <f t="shared" si="289"/>
        <v>名称：&lt;br&gt;住所：&lt;br&gt;施設分類：&lt;br&gt;TEL：&lt;br&gt;：&lt;br&gt;：&lt;br&gt;：&lt;br&gt;</v>
      </c>
      <c r="D1433" s="211"/>
      <c r="E1433" s="245"/>
      <c r="F1433" s="202"/>
      <c r="G1433" s="202"/>
      <c r="H1433" s="202"/>
      <c r="I1433" s="245"/>
      <c r="J1433" s="245"/>
      <c r="K1433" s="240"/>
      <c r="L1433" s="240"/>
      <c r="M1433" s="240"/>
      <c r="N1433" s="240"/>
      <c r="O1433" s="4"/>
      <c r="P1433" s="246">
        <v>1</v>
      </c>
      <c r="Q1433" s="246"/>
      <c r="R1433" s="246" t="str">
        <f t="shared" si="286"/>
        <v>FFFFFFFF</v>
      </c>
      <c r="S1433" s="202">
        <v>100</v>
      </c>
      <c r="T1433" s="202">
        <v>100</v>
      </c>
      <c r="U1433" s="202">
        <v>100</v>
      </c>
      <c r="V1433" s="202">
        <v>100</v>
      </c>
      <c r="X1433" s="242"/>
      <c r="Z1433" s="239">
        <f t="shared" si="290"/>
        <v>1</v>
      </c>
      <c r="AA1433" s="253" t="s">
        <v>4179</v>
      </c>
      <c r="AB1433" s="265">
        <f t="shared" si="293"/>
        <v>0</v>
      </c>
      <c r="AC1433" s="254" t="s">
        <v>4194</v>
      </c>
      <c r="AD1433" s="254" t="s">
        <v>4181</v>
      </c>
      <c r="AE1433" s="254">
        <f t="shared" si="294"/>
        <v>0</v>
      </c>
      <c r="AF1433" s="254" t="s">
        <v>4182</v>
      </c>
      <c r="AG1433" s="254" t="s">
        <v>4183</v>
      </c>
      <c r="AH1433" s="74" t="str">
        <f t="shared" si="295"/>
        <v>名称：&lt;br&gt;住所：&lt;br&gt;施設分類：&lt;br&gt;TEL：&lt;br&gt;：&lt;br&gt;：&lt;br&gt;：&lt;br&gt;</v>
      </c>
      <c r="AI1433" s="255" t="s">
        <v>4184</v>
      </c>
      <c r="AJ1433" s="253" t="str">
        <f t="shared" si="287"/>
        <v>FFFFFFFF</v>
      </c>
      <c r="AK1433" s="253" t="s">
        <v>4185</v>
      </c>
      <c r="AL1433" s="265">
        <f t="shared" si="288"/>
        <v>1</v>
      </c>
      <c r="AM1433" s="253" t="s">
        <v>4186</v>
      </c>
      <c r="AN1433" s="253" t="s">
        <v>4187</v>
      </c>
      <c r="AO1433" s="254">
        <f t="shared" si="291"/>
        <v>0</v>
      </c>
      <c r="AP1433" s="253" t="s">
        <v>4188</v>
      </c>
      <c r="AQ1433" s="74">
        <f t="shared" si="296"/>
        <v>0</v>
      </c>
      <c r="AR1433" s="254" t="s">
        <v>4189</v>
      </c>
      <c r="AS1433" s="254" t="s">
        <v>4190</v>
      </c>
      <c r="AT1433" s="265">
        <f t="shared" si="297"/>
        <v>0</v>
      </c>
      <c r="AU1433" s="254" t="s">
        <v>4191</v>
      </c>
      <c r="AV1433" s="265">
        <f t="shared" si="298"/>
        <v>0</v>
      </c>
      <c r="AW1433" s="254" t="s">
        <v>4192</v>
      </c>
      <c r="AX1433" s="254" t="s">
        <v>4193</v>
      </c>
      <c r="AY1433" s="244" t="str">
        <f t="shared" si="292"/>
        <v/>
      </c>
    </row>
    <row r="1434" spans="1:51">
      <c r="A1434" s="198">
        <v>1429</v>
      </c>
      <c r="B1434" s="211"/>
      <c r="C1434" s="4" t="str">
        <f t="shared" si="289"/>
        <v>名称：&lt;br&gt;住所：&lt;br&gt;施設分類：&lt;br&gt;TEL：&lt;br&gt;：&lt;br&gt;：&lt;br&gt;：&lt;br&gt;</v>
      </c>
      <c r="D1434" s="211"/>
      <c r="E1434" s="202"/>
      <c r="F1434" s="202"/>
      <c r="G1434" s="202"/>
      <c r="H1434" s="202"/>
      <c r="I1434" s="202"/>
      <c r="J1434" s="202"/>
      <c r="K1434" s="240"/>
      <c r="L1434" s="240"/>
      <c r="M1434" s="240"/>
      <c r="N1434" s="240"/>
      <c r="O1434" s="4"/>
      <c r="P1434" s="246">
        <v>1</v>
      </c>
      <c r="Q1434" s="246"/>
      <c r="R1434" s="246" t="str">
        <f t="shared" si="286"/>
        <v>FFFFFFFF</v>
      </c>
      <c r="S1434" s="202">
        <v>100</v>
      </c>
      <c r="T1434" s="202">
        <v>100</v>
      </c>
      <c r="U1434" s="202">
        <v>100</v>
      </c>
      <c r="V1434" s="202">
        <v>100</v>
      </c>
      <c r="X1434" s="242"/>
      <c r="Z1434" s="239">
        <f t="shared" si="290"/>
        <v>1</v>
      </c>
      <c r="AA1434" s="253" t="s">
        <v>4179</v>
      </c>
      <c r="AB1434" s="265">
        <f t="shared" si="293"/>
        <v>0</v>
      </c>
      <c r="AC1434" s="254" t="s">
        <v>4194</v>
      </c>
      <c r="AD1434" s="254" t="s">
        <v>4181</v>
      </c>
      <c r="AE1434" s="254">
        <f t="shared" si="294"/>
        <v>0</v>
      </c>
      <c r="AF1434" s="254" t="s">
        <v>4182</v>
      </c>
      <c r="AG1434" s="254" t="s">
        <v>4183</v>
      </c>
      <c r="AH1434" s="74" t="str">
        <f t="shared" si="295"/>
        <v>名称：&lt;br&gt;住所：&lt;br&gt;施設分類：&lt;br&gt;TEL：&lt;br&gt;：&lt;br&gt;：&lt;br&gt;：&lt;br&gt;</v>
      </c>
      <c r="AI1434" s="255" t="s">
        <v>4184</v>
      </c>
      <c r="AJ1434" s="253" t="str">
        <f t="shared" si="287"/>
        <v>FFFFFFFF</v>
      </c>
      <c r="AK1434" s="253" t="s">
        <v>4185</v>
      </c>
      <c r="AL1434" s="265">
        <f t="shared" si="288"/>
        <v>1</v>
      </c>
      <c r="AM1434" s="253" t="s">
        <v>4186</v>
      </c>
      <c r="AN1434" s="253" t="s">
        <v>4187</v>
      </c>
      <c r="AO1434" s="254">
        <f t="shared" si="291"/>
        <v>0</v>
      </c>
      <c r="AP1434" s="253" t="s">
        <v>4188</v>
      </c>
      <c r="AQ1434" s="74">
        <f t="shared" si="296"/>
        <v>0</v>
      </c>
      <c r="AR1434" s="254" t="s">
        <v>4189</v>
      </c>
      <c r="AS1434" s="254" t="s">
        <v>4190</v>
      </c>
      <c r="AT1434" s="265">
        <f t="shared" si="297"/>
        <v>0</v>
      </c>
      <c r="AU1434" s="254" t="s">
        <v>4191</v>
      </c>
      <c r="AV1434" s="265">
        <f t="shared" si="298"/>
        <v>0</v>
      </c>
      <c r="AW1434" s="254" t="s">
        <v>4192</v>
      </c>
      <c r="AX1434" s="254" t="s">
        <v>4193</v>
      </c>
      <c r="AY1434" s="244" t="str">
        <f t="shared" si="292"/>
        <v/>
      </c>
    </row>
    <row r="1435" spans="1:51">
      <c r="A1435" s="198">
        <v>1430</v>
      </c>
      <c r="B1435" s="211"/>
      <c r="C1435" s="4" t="str">
        <f t="shared" si="289"/>
        <v>名称：&lt;br&gt;住所：&lt;br&gt;施設分類：&lt;br&gt;TEL：&lt;br&gt;：&lt;br&gt;：&lt;br&gt;：&lt;br&gt;</v>
      </c>
      <c r="D1435" s="211"/>
      <c r="E1435" s="202"/>
      <c r="F1435" s="202"/>
      <c r="G1435" s="202"/>
      <c r="H1435" s="202"/>
      <c r="I1435" s="202"/>
      <c r="J1435" s="202"/>
      <c r="K1435" s="240"/>
      <c r="L1435" s="240"/>
      <c r="M1435" s="240"/>
      <c r="N1435" s="240"/>
      <c r="O1435" s="4"/>
      <c r="P1435" s="246">
        <v>1</v>
      </c>
      <c r="Q1435" s="246"/>
      <c r="R1435" s="246" t="str">
        <f t="shared" si="286"/>
        <v>FFFFFFFF</v>
      </c>
      <c r="S1435" s="202">
        <v>100</v>
      </c>
      <c r="T1435" s="202">
        <v>100</v>
      </c>
      <c r="U1435" s="202">
        <v>100</v>
      </c>
      <c r="V1435" s="202">
        <v>100</v>
      </c>
      <c r="X1435" s="242"/>
      <c r="Z1435" s="239">
        <f t="shared" si="290"/>
        <v>1</v>
      </c>
      <c r="AA1435" s="253" t="s">
        <v>4179</v>
      </c>
      <c r="AB1435" s="265">
        <f t="shared" si="293"/>
        <v>0</v>
      </c>
      <c r="AC1435" s="254" t="s">
        <v>4194</v>
      </c>
      <c r="AD1435" s="254" t="s">
        <v>4181</v>
      </c>
      <c r="AE1435" s="254">
        <f t="shared" si="294"/>
        <v>0</v>
      </c>
      <c r="AF1435" s="254" t="s">
        <v>4182</v>
      </c>
      <c r="AG1435" s="254" t="s">
        <v>4183</v>
      </c>
      <c r="AH1435" s="74" t="str">
        <f t="shared" si="295"/>
        <v>名称：&lt;br&gt;住所：&lt;br&gt;施設分類：&lt;br&gt;TEL：&lt;br&gt;：&lt;br&gt;：&lt;br&gt;：&lt;br&gt;</v>
      </c>
      <c r="AI1435" s="255" t="s">
        <v>4184</v>
      </c>
      <c r="AJ1435" s="253" t="str">
        <f t="shared" si="287"/>
        <v>FFFFFFFF</v>
      </c>
      <c r="AK1435" s="253" t="s">
        <v>4185</v>
      </c>
      <c r="AL1435" s="265">
        <f t="shared" si="288"/>
        <v>1</v>
      </c>
      <c r="AM1435" s="253" t="s">
        <v>4186</v>
      </c>
      <c r="AN1435" s="253" t="s">
        <v>4187</v>
      </c>
      <c r="AO1435" s="254">
        <f t="shared" si="291"/>
        <v>0</v>
      </c>
      <c r="AP1435" s="253" t="s">
        <v>4188</v>
      </c>
      <c r="AQ1435" s="74">
        <f t="shared" si="296"/>
        <v>0</v>
      </c>
      <c r="AR1435" s="254" t="s">
        <v>4189</v>
      </c>
      <c r="AS1435" s="254" t="s">
        <v>4190</v>
      </c>
      <c r="AT1435" s="265">
        <f t="shared" si="297"/>
        <v>0</v>
      </c>
      <c r="AU1435" s="254" t="s">
        <v>4191</v>
      </c>
      <c r="AV1435" s="265">
        <f t="shared" si="298"/>
        <v>0</v>
      </c>
      <c r="AW1435" s="254" t="s">
        <v>4192</v>
      </c>
      <c r="AX1435" s="254" t="s">
        <v>4193</v>
      </c>
      <c r="AY1435" s="244" t="str">
        <f t="shared" si="292"/>
        <v/>
      </c>
    </row>
    <row r="1436" spans="1:51">
      <c r="A1436" s="198">
        <v>1431</v>
      </c>
      <c r="B1436" s="211"/>
      <c r="C1436" s="4" t="str">
        <f t="shared" si="289"/>
        <v>名称：&lt;br&gt;住所：&lt;br&gt;施設分類：&lt;br&gt;TEL：&lt;br&gt;：&lt;br&gt;：&lt;br&gt;：&lt;br&gt;</v>
      </c>
      <c r="D1436" s="211"/>
      <c r="E1436" s="202"/>
      <c r="F1436" s="202"/>
      <c r="G1436" s="202"/>
      <c r="H1436" s="202"/>
      <c r="I1436" s="202"/>
      <c r="J1436" s="202"/>
      <c r="K1436" s="240"/>
      <c r="L1436" s="240"/>
      <c r="M1436" s="240"/>
      <c r="N1436" s="240"/>
      <c r="O1436" s="4"/>
      <c r="P1436" s="246">
        <v>1</v>
      </c>
      <c r="Q1436" s="246"/>
      <c r="R1436" s="246" t="str">
        <f t="shared" si="286"/>
        <v>FFFFFFFF</v>
      </c>
      <c r="S1436" s="202">
        <v>100</v>
      </c>
      <c r="T1436" s="202">
        <v>100</v>
      </c>
      <c r="U1436" s="202">
        <v>100</v>
      </c>
      <c r="V1436" s="202">
        <v>100</v>
      </c>
      <c r="X1436" s="242"/>
      <c r="Z1436" s="239">
        <f t="shared" si="290"/>
        <v>1</v>
      </c>
      <c r="AA1436" s="253" t="s">
        <v>4179</v>
      </c>
      <c r="AB1436" s="265">
        <f t="shared" si="293"/>
        <v>0</v>
      </c>
      <c r="AC1436" s="254" t="s">
        <v>4194</v>
      </c>
      <c r="AD1436" s="254" t="s">
        <v>4181</v>
      </c>
      <c r="AE1436" s="254">
        <f t="shared" si="294"/>
        <v>0</v>
      </c>
      <c r="AF1436" s="254" t="s">
        <v>4182</v>
      </c>
      <c r="AG1436" s="254" t="s">
        <v>4183</v>
      </c>
      <c r="AH1436" s="74" t="str">
        <f t="shared" si="295"/>
        <v>名称：&lt;br&gt;住所：&lt;br&gt;施設分類：&lt;br&gt;TEL：&lt;br&gt;：&lt;br&gt;：&lt;br&gt;：&lt;br&gt;</v>
      </c>
      <c r="AI1436" s="255" t="s">
        <v>4184</v>
      </c>
      <c r="AJ1436" s="253" t="str">
        <f t="shared" si="287"/>
        <v>FFFFFFFF</v>
      </c>
      <c r="AK1436" s="253" t="s">
        <v>4185</v>
      </c>
      <c r="AL1436" s="265">
        <f t="shared" si="288"/>
        <v>1</v>
      </c>
      <c r="AM1436" s="253" t="s">
        <v>4186</v>
      </c>
      <c r="AN1436" s="253" t="s">
        <v>4187</v>
      </c>
      <c r="AO1436" s="254">
        <f t="shared" si="291"/>
        <v>0</v>
      </c>
      <c r="AP1436" s="253" t="s">
        <v>4188</v>
      </c>
      <c r="AQ1436" s="74">
        <f t="shared" si="296"/>
        <v>0</v>
      </c>
      <c r="AR1436" s="254" t="s">
        <v>4189</v>
      </c>
      <c r="AS1436" s="254" t="s">
        <v>4190</v>
      </c>
      <c r="AT1436" s="265">
        <f t="shared" si="297"/>
        <v>0</v>
      </c>
      <c r="AU1436" s="254" t="s">
        <v>4191</v>
      </c>
      <c r="AV1436" s="265">
        <f t="shared" si="298"/>
        <v>0</v>
      </c>
      <c r="AW1436" s="254" t="s">
        <v>4192</v>
      </c>
      <c r="AX1436" s="254" t="s">
        <v>4193</v>
      </c>
      <c r="AY1436" s="244" t="str">
        <f t="shared" si="292"/>
        <v/>
      </c>
    </row>
    <row r="1437" spans="1:51">
      <c r="A1437" s="198">
        <v>1432</v>
      </c>
      <c r="B1437" s="211"/>
      <c r="C1437" s="4" t="str">
        <f t="shared" si="289"/>
        <v>名称：&lt;br&gt;住所：&lt;br&gt;施設分類：&lt;br&gt;TEL：&lt;br&gt;：&lt;br&gt;：&lt;br&gt;：&lt;br&gt;</v>
      </c>
      <c r="D1437" s="211"/>
      <c r="E1437" s="202"/>
      <c r="F1437" s="202"/>
      <c r="G1437" s="202"/>
      <c r="H1437" s="202"/>
      <c r="I1437" s="202"/>
      <c r="J1437" s="202"/>
      <c r="K1437" s="240"/>
      <c r="L1437" s="240"/>
      <c r="M1437" s="240"/>
      <c r="N1437" s="240"/>
      <c r="O1437" s="4"/>
      <c r="P1437" s="246">
        <v>1</v>
      </c>
      <c r="Q1437" s="246"/>
      <c r="R1437" s="246" t="str">
        <f t="shared" si="286"/>
        <v>FFFFFFFF</v>
      </c>
      <c r="S1437" s="202">
        <v>100</v>
      </c>
      <c r="T1437" s="202">
        <v>100</v>
      </c>
      <c r="U1437" s="202">
        <v>100</v>
      </c>
      <c r="V1437" s="202">
        <v>100</v>
      </c>
      <c r="X1437" s="242"/>
      <c r="Z1437" s="239">
        <f t="shared" si="290"/>
        <v>1</v>
      </c>
      <c r="AA1437" s="253" t="s">
        <v>4179</v>
      </c>
      <c r="AB1437" s="265">
        <f t="shared" si="293"/>
        <v>0</v>
      </c>
      <c r="AC1437" s="254" t="s">
        <v>4194</v>
      </c>
      <c r="AD1437" s="254" t="s">
        <v>4181</v>
      </c>
      <c r="AE1437" s="254">
        <f t="shared" si="294"/>
        <v>0</v>
      </c>
      <c r="AF1437" s="254" t="s">
        <v>4182</v>
      </c>
      <c r="AG1437" s="254" t="s">
        <v>4183</v>
      </c>
      <c r="AH1437" s="74" t="str">
        <f t="shared" si="295"/>
        <v>名称：&lt;br&gt;住所：&lt;br&gt;施設分類：&lt;br&gt;TEL：&lt;br&gt;：&lt;br&gt;：&lt;br&gt;：&lt;br&gt;</v>
      </c>
      <c r="AI1437" s="255" t="s">
        <v>4184</v>
      </c>
      <c r="AJ1437" s="253" t="str">
        <f t="shared" si="287"/>
        <v>FFFFFFFF</v>
      </c>
      <c r="AK1437" s="253" t="s">
        <v>4185</v>
      </c>
      <c r="AL1437" s="265">
        <f t="shared" si="288"/>
        <v>1</v>
      </c>
      <c r="AM1437" s="253" t="s">
        <v>4186</v>
      </c>
      <c r="AN1437" s="253" t="s">
        <v>4187</v>
      </c>
      <c r="AO1437" s="254">
        <f t="shared" si="291"/>
        <v>0</v>
      </c>
      <c r="AP1437" s="253" t="s">
        <v>4188</v>
      </c>
      <c r="AQ1437" s="74">
        <f t="shared" si="296"/>
        <v>0</v>
      </c>
      <c r="AR1437" s="254" t="s">
        <v>4189</v>
      </c>
      <c r="AS1437" s="254" t="s">
        <v>4190</v>
      </c>
      <c r="AT1437" s="265">
        <f t="shared" si="297"/>
        <v>0</v>
      </c>
      <c r="AU1437" s="254" t="s">
        <v>4191</v>
      </c>
      <c r="AV1437" s="265">
        <f t="shared" si="298"/>
        <v>0</v>
      </c>
      <c r="AW1437" s="254" t="s">
        <v>4192</v>
      </c>
      <c r="AX1437" s="254" t="s">
        <v>4193</v>
      </c>
      <c r="AY1437" s="244" t="str">
        <f t="shared" si="292"/>
        <v/>
      </c>
    </row>
    <row r="1438" spans="1:51">
      <c r="A1438" s="198">
        <v>1433</v>
      </c>
      <c r="B1438" s="211"/>
      <c r="C1438" s="4" t="str">
        <f t="shared" si="289"/>
        <v>名称：&lt;br&gt;住所：&lt;br&gt;施設分類：&lt;br&gt;TEL：&lt;br&gt;：&lt;br&gt;：&lt;br&gt;：&lt;br&gt;</v>
      </c>
      <c r="D1438" s="211"/>
      <c r="E1438" s="245"/>
      <c r="F1438" s="202"/>
      <c r="G1438" s="202"/>
      <c r="H1438" s="202"/>
      <c r="I1438" s="245"/>
      <c r="J1438" s="245"/>
      <c r="K1438" s="240"/>
      <c r="L1438" s="240"/>
      <c r="M1438" s="240"/>
      <c r="N1438" s="240"/>
      <c r="O1438" s="4"/>
      <c r="P1438" s="246">
        <v>1</v>
      </c>
      <c r="Q1438" s="246"/>
      <c r="R1438" s="246" t="str">
        <f t="shared" si="286"/>
        <v>FFFFFFFF</v>
      </c>
      <c r="S1438" s="202">
        <v>100</v>
      </c>
      <c r="T1438" s="202">
        <v>100</v>
      </c>
      <c r="U1438" s="202">
        <v>100</v>
      </c>
      <c r="V1438" s="202">
        <v>100</v>
      </c>
      <c r="X1438" s="242"/>
      <c r="Z1438" s="239">
        <f t="shared" si="290"/>
        <v>1</v>
      </c>
      <c r="AA1438" s="253" t="s">
        <v>4179</v>
      </c>
      <c r="AB1438" s="265">
        <f t="shared" si="293"/>
        <v>0</v>
      </c>
      <c r="AC1438" s="254" t="s">
        <v>4194</v>
      </c>
      <c r="AD1438" s="254" t="s">
        <v>4181</v>
      </c>
      <c r="AE1438" s="254">
        <f t="shared" si="294"/>
        <v>0</v>
      </c>
      <c r="AF1438" s="254" t="s">
        <v>4182</v>
      </c>
      <c r="AG1438" s="254" t="s">
        <v>4183</v>
      </c>
      <c r="AH1438" s="74" t="str">
        <f t="shared" si="295"/>
        <v>名称：&lt;br&gt;住所：&lt;br&gt;施設分類：&lt;br&gt;TEL：&lt;br&gt;：&lt;br&gt;：&lt;br&gt;：&lt;br&gt;</v>
      </c>
      <c r="AI1438" s="255" t="s">
        <v>4184</v>
      </c>
      <c r="AJ1438" s="253" t="str">
        <f t="shared" si="287"/>
        <v>FFFFFFFF</v>
      </c>
      <c r="AK1438" s="253" t="s">
        <v>4185</v>
      </c>
      <c r="AL1438" s="265">
        <f t="shared" si="288"/>
        <v>1</v>
      </c>
      <c r="AM1438" s="253" t="s">
        <v>4186</v>
      </c>
      <c r="AN1438" s="253" t="s">
        <v>4187</v>
      </c>
      <c r="AO1438" s="254">
        <f t="shared" si="291"/>
        <v>0</v>
      </c>
      <c r="AP1438" s="253" t="s">
        <v>4188</v>
      </c>
      <c r="AQ1438" s="74">
        <f t="shared" si="296"/>
        <v>0</v>
      </c>
      <c r="AR1438" s="254" t="s">
        <v>4189</v>
      </c>
      <c r="AS1438" s="254" t="s">
        <v>4190</v>
      </c>
      <c r="AT1438" s="265">
        <f t="shared" si="297"/>
        <v>0</v>
      </c>
      <c r="AU1438" s="254" t="s">
        <v>4191</v>
      </c>
      <c r="AV1438" s="265">
        <f t="shared" si="298"/>
        <v>0</v>
      </c>
      <c r="AW1438" s="254" t="s">
        <v>4192</v>
      </c>
      <c r="AX1438" s="254" t="s">
        <v>4193</v>
      </c>
      <c r="AY1438" s="244" t="str">
        <f t="shared" si="292"/>
        <v/>
      </c>
    </row>
    <row r="1439" spans="1:51">
      <c r="A1439" s="198">
        <v>1434</v>
      </c>
      <c r="B1439" s="211"/>
      <c r="C1439" s="4" t="str">
        <f t="shared" si="289"/>
        <v>名称：&lt;br&gt;住所：&lt;br&gt;施設分類：&lt;br&gt;TEL：&lt;br&gt;：&lt;br&gt;：&lt;br&gt;：&lt;br&gt;</v>
      </c>
      <c r="D1439" s="211"/>
      <c r="E1439" s="245"/>
      <c r="F1439" s="202"/>
      <c r="G1439" s="202"/>
      <c r="H1439" s="202"/>
      <c r="I1439" s="245"/>
      <c r="J1439" s="245"/>
      <c r="K1439" s="240"/>
      <c r="L1439" s="240"/>
      <c r="M1439" s="240"/>
      <c r="N1439" s="240"/>
      <c r="O1439" s="4"/>
      <c r="P1439" s="246">
        <v>1</v>
      </c>
      <c r="Q1439" s="246"/>
      <c r="R1439" s="246" t="str">
        <f t="shared" si="286"/>
        <v>FFFFFFFF</v>
      </c>
      <c r="S1439" s="202">
        <v>100</v>
      </c>
      <c r="T1439" s="202">
        <v>100</v>
      </c>
      <c r="U1439" s="202">
        <v>100</v>
      </c>
      <c r="V1439" s="202">
        <v>100</v>
      </c>
      <c r="X1439" s="242"/>
      <c r="Z1439" s="239">
        <f t="shared" si="290"/>
        <v>1</v>
      </c>
      <c r="AA1439" s="253" t="s">
        <v>4179</v>
      </c>
      <c r="AB1439" s="265">
        <f t="shared" si="293"/>
        <v>0</v>
      </c>
      <c r="AC1439" s="254" t="s">
        <v>4194</v>
      </c>
      <c r="AD1439" s="254" t="s">
        <v>4181</v>
      </c>
      <c r="AE1439" s="254">
        <f t="shared" si="294"/>
        <v>0</v>
      </c>
      <c r="AF1439" s="254" t="s">
        <v>4182</v>
      </c>
      <c r="AG1439" s="254" t="s">
        <v>4183</v>
      </c>
      <c r="AH1439" s="74" t="str">
        <f t="shared" si="295"/>
        <v>名称：&lt;br&gt;住所：&lt;br&gt;施設分類：&lt;br&gt;TEL：&lt;br&gt;：&lt;br&gt;：&lt;br&gt;：&lt;br&gt;</v>
      </c>
      <c r="AI1439" s="255" t="s">
        <v>4184</v>
      </c>
      <c r="AJ1439" s="253" t="str">
        <f t="shared" si="287"/>
        <v>FFFFFFFF</v>
      </c>
      <c r="AK1439" s="253" t="s">
        <v>4185</v>
      </c>
      <c r="AL1439" s="265">
        <f t="shared" si="288"/>
        <v>1</v>
      </c>
      <c r="AM1439" s="253" t="s">
        <v>4186</v>
      </c>
      <c r="AN1439" s="253" t="s">
        <v>4187</v>
      </c>
      <c r="AO1439" s="254">
        <f t="shared" si="291"/>
        <v>0</v>
      </c>
      <c r="AP1439" s="253" t="s">
        <v>4188</v>
      </c>
      <c r="AQ1439" s="74">
        <f t="shared" si="296"/>
        <v>0</v>
      </c>
      <c r="AR1439" s="254" t="s">
        <v>4189</v>
      </c>
      <c r="AS1439" s="254" t="s">
        <v>4190</v>
      </c>
      <c r="AT1439" s="265">
        <f t="shared" si="297"/>
        <v>0</v>
      </c>
      <c r="AU1439" s="254" t="s">
        <v>4191</v>
      </c>
      <c r="AV1439" s="265">
        <f t="shared" si="298"/>
        <v>0</v>
      </c>
      <c r="AW1439" s="254" t="s">
        <v>4192</v>
      </c>
      <c r="AX1439" s="254" t="s">
        <v>4193</v>
      </c>
      <c r="AY1439" s="244" t="str">
        <f t="shared" si="292"/>
        <v/>
      </c>
    </row>
    <row r="1440" spans="1:51">
      <c r="A1440" s="198">
        <v>1435</v>
      </c>
      <c r="B1440" s="211"/>
      <c r="C1440" s="4" t="str">
        <f t="shared" si="289"/>
        <v>名称：&lt;br&gt;住所：&lt;br&gt;施設分類：&lt;br&gt;TEL：&lt;br&gt;：&lt;br&gt;：&lt;br&gt;：&lt;br&gt;</v>
      </c>
      <c r="D1440" s="211"/>
      <c r="E1440" s="202"/>
      <c r="F1440" s="202"/>
      <c r="G1440" s="202"/>
      <c r="H1440" s="202"/>
      <c r="I1440" s="202"/>
      <c r="J1440" s="202"/>
      <c r="K1440" s="240"/>
      <c r="L1440" s="240"/>
      <c r="M1440" s="240"/>
      <c r="N1440" s="240"/>
      <c r="O1440" s="4"/>
      <c r="P1440" s="246">
        <v>1</v>
      </c>
      <c r="Q1440" s="246"/>
      <c r="R1440" s="246" t="str">
        <f t="shared" si="286"/>
        <v>FFFFFFFF</v>
      </c>
      <c r="S1440" s="202">
        <v>100</v>
      </c>
      <c r="T1440" s="202">
        <v>100</v>
      </c>
      <c r="U1440" s="202">
        <v>100</v>
      </c>
      <c r="V1440" s="202">
        <v>100</v>
      </c>
      <c r="X1440" s="242"/>
      <c r="Z1440" s="239">
        <f t="shared" si="290"/>
        <v>1</v>
      </c>
      <c r="AA1440" s="253" t="s">
        <v>4179</v>
      </c>
      <c r="AB1440" s="265">
        <f t="shared" si="293"/>
        <v>0</v>
      </c>
      <c r="AC1440" s="254" t="s">
        <v>4194</v>
      </c>
      <c r="AD1440" s="254" t="s">
        <v>4181</v>
      </c>
      <c r="AE1440" s="254">
        <f t="shared" si="294"/>
        <v>0</v>
      </c>
      <c r="AF1440" s="254" t="s">
        <v>4182</v>
      </c>
      <c r="AG1440" s="254" t="s">
        <v>4183</v>
      </c>
      <c r="AH1440" s="74" t="str">
        <f t="shared" si="295"/>
        <v>名称：&lt;br&gt;住所：&lt;br&gt;施設分類：&lt;br&gt;TEL：&lt;br&gt;：&lt;br&gt;：&lt;br&gt;：&lt;br&gt;</v>
      </c>
      <c r="AI1440" s="255" t="s">
        <v>4184</v>
      </c>
      <c r="AJ1440" s="253" t="str">
        <f t="shared" si="287"/>
        <v>FFFFFFFF</v>
      </c>
      <c r="AK1440" s="253" t="s">
        <v>4185</v>
      </c>
      <c r="AL1440" s="265">
        <f t="shared" si="288"/>
        <v>1</v>
      </c>
      <c r="AM1440" s="253" t="s">
        <v>4186</v>
      </c>
      <c r="AN1440" s="253" t="s">
        <v>4187</v>
      </c>
      <c r="AO1440" s="254">
        <f t="shared" si="291"/>
        <v>0</v>
      </c>
      <c r="AP1440" s="253" t="s">
        <v>4188</v>
      </c>
      <c r="AQ1440" s="74">
        <f t="shared" si="296"/>
        <v>0</v>
      </c>
      <c r="AR1440" s="254" t="s">
        <v>4189</v>
      </c>
      <c r="AS1440" s="254" t="s">
        <v>4190</v>
      </c>
      <c r="AT1440" s="265">
        <f t="shared" si="297"/>
        <v>0</v>
      </c>
      <c r="AU1440" s="254" t="s">
        <v>4191</v>
      </c>
      <c r="AV1440" s="265">
        <f t="shared" si="298"/>
        <v>0</v>
      </c>
      <c r="AW1440" s="254" t="s">
        <v>4192</v>
      </c>
      <c r="AX1440" s="254" t="s">
        <v>4193</v>
      </c>
      <c r="AY1440" s="244" t="str">
        <f t="shared" si="292"/>
        <v/>
      </c>
    </row>
    <row r="1441" spans="1:51">
      <c r="A1441" s="198">
        <v>1436</v>
      </c>
      <c r="B1441" s="211"/>
      <c r="C1441" s="4" t="str">
        <f t="shared" si="289"/>
        <v>名称：&lt;br&gt;住所：&lt;br&gt;施設分類：&lt;br&gt;TEL：&lt;br&gt;：&lt;br&gt;：&lt;br&gt;：&lt;br&gt;</v>
      </c>
      <c r="D1441" s="211"/>
      <c r="E1441" s="202"/>
      <c r="F1441" s="202"/>
      <c r="G1441" s="202"/>
      <c r="H1441" s="202"/>
      <c r="I1441" s="202"/>
      <c r="J1441" s="202"/>
      <c r="K1441" s="240"/>
      <c r="L1441" s="240"/>
      <c r="M1441" s="240"/>
      <c r="N1441" s="240"/>
      <c r="O1441" s="4"/>
      <c r="P1441" s="246">
        <v>1</v>
      </c>
      <c r="Q1441" s="246"/>
      <c r="R1441" s="246" t="str">
        <f t="shared" si="286"/>
        <v>FFFFFFFF</v>
      </c>
      <c r="S1441" s="202">
        <v>100</v>
      </c>
      <c r="T1441" s="202">
        <v>100</v>
      </c>
      <c r="U1441" s="202">
        <v>100</v>
      </c>
      <c r="V1441" s="202">
        <v>100</v>
      </c>
      <c r="X1441" s="242"/>
      <c r="Z1441" s="239">
        <f t="shared" si="290"/>
        <v>1</v>
      </c>
      <c r="AA1441" s="253" t="s">
        <v>4179</v>
      </c>
      <c r="AB1441" s="265">
        <f t="shared" si="293"/>
        <v>0</v>
      </c>
      <c r="AC1441" s="254" t="s">
        <v>4194</v>
      </c>
      <c r="AD1441" s="254" t="s">
        <v>4181</v>
      </c>
      <c r="AE1441" s="254">
        <f t="shared" si="294"/>
        <v>0</v>
      </c>
      <c r="AF1441" s="254" t="s">
        <v>4182</v>
      </c>
      <c r="AG1441" s="254" t="s">
        <v>4183</v>
      </c>
      <c r="AH1441" s="74" t="str">
        <f t="shared" si="295"/>
        <v>名称：&lt;br&gt;住所：&lt;br&gt;施設分類：&lt;br&gt;TEL：&lt;br&gt;：&lt;br&gt;：&lt;br&gt;：&lt;br&gt;</v>
      </c>
      <c r="AI1441" s="255" t="s">
        <v>4184</v>
      </c>
      <c r="AJ1441" s="253" t="str">
        <f t="shared" si="287"/>
        <v>FFFFFFFF</v>
      </c>
      <c r="AK1441" s="253" t="s">
        <v>4185</v>
      </c>
      <c r="AL1441" s="265">
        <f t="shared" si="288"/>
        <v>1</v>
      </c>
      <c r="AM1441" s="253" t="s">
        <v>4186</v>
      </c>
      <c r="AN1441" s="253" t="s">
        <v>4187</v>
      </c>
      <c r="AO1441" s="254">
        <f t="shared" si="291"/>
        <v>0</v>
      </c>
      <c r="AP1441" s="253" t="s">
        <v>4188</v>
      </c>
      <c r="AQ1441" s="74">
        <f t="shared" si="296"/>
        <v>0</v>
      </c>
      <c r="AR1441" s="254" t="s">
        <v>4189</v>
      </c>
      <c r="AS1441" s="254" t="s">
        <v>4190</v>
      </c>
      <c r="AT1441" s="265">
        <f t="shared" si="297"/>
        <v>0</v>
      </c>
      <c r="AU1441" s="254" t="s">
        <v>4191</v>
      </c>
      <c r="AV1441" s="265">
        <f t="shared" si="298"/>
        <v>0</v>
      </c>
      <c r="AW1441" s="254" t="s">
        <v>4192</v>
      </c>
      <c r="AX1441" s="254" t="s">
        <v>4193</v>
      </c>
      <c r="AY1441" s="244" t="str">
        <f t="shared" si="292"/>
        <v/>
      </c>
    </row>
    <row r="1442" spans="1:51">
      <c r="A1442" s="198">
        <v>1437</v>
      </c>
      <c r="B1442" s="211"/>
      <c r="C1442" s="4" t="str">
        <f t="shared" si="289"/>
        <v>名称：&lt;br&gt;住所：&lt;br&gt;施設分類：&lt;br&gt;TEL：&lt;br&gt;：&lt;br&gt;：&lt;br&gt;：&lt;br&gt;</v>
      </c>
      <c r="D1442" s="211"/>
      <c r="E1442" s="202"/>
      <c r="F1442" s="202"/>
      <c r="G1442" s="202"/>
      <c r="H1442" s="202"/>
      <c r="I1442" s="202"/>
      <c r="J1442" s="202"/>
      <c r="K1442" s="240"/>
      <c r="L1442" s="240"/>
      <c r="M1442" s="240"/>
      <c r="N1442" s="240"/>
      <c r="O1442" s="4"/>
      <c r="P1442" s="246">
        <v>1</v>
      </c>
      <c r="Q1442" s="246"/>
      <c r="R1442" s="246" t="str">
        <f t="shared" si="286"/>
        <v>FFFFFFFF</v>
      </c>
      <c r="S1442" s="202">
        <v>100</v>
      </c>
      <c r="T1442" s="202">
        <v>100</v>
      </c>
      <c r="U1442" s="202">
        <v>100</v>
      </c>
      <c r="V1442" s="202">
        <v>100</v>
      </c>
      <c r="X1442" s="242"/>
      <c r="Z1442" s="239">
        <f t="shared" si="290"/>
        <v>1</v>
      </c>
      <c r="AA1442" s="253" t="s">
        <v>4179</v>
      </c>
      <c r="AB1442" s="265">
        <f t="shared" si="293"/>
        <v>0</v>
      </c>
      <c r="AC1442" s="254" t="s">
        <v>4194</v>
      </c>
      <c r="AD1442" s="254" t="s">
        <v>4181</v>
      </c>
      <c r="AE1442" s="254">
        <f t="shared" si="294"/>
        <v>0</v>
      </c>
      <c r="AF1442" s="254" t="s">
        <v>4182</v>
      </c>
      <c r="AG1442" s="254" t="s">
        <v>4183</v>
      </c>
      <c r="AH1442" s="74" t="str">
        <f t="shared" si="295"/>
        <v>名称：&lt;br&gt;住所：&lt;br&gt;施設分類：&lt;br&gt;TEL：&lt;br&gt;：&lt;br&gt;：&lt;br&gt;：&lt;br&gt;</v>
      </c>
      <c r="AI1442" s="255" t="s">
        <v>4184</v>
      </c>
      <c r="AJ1442" s="253" t="str">
        <f t="shared" si="287"/>
        <v>FFFFFFFF</v>
      </c>
      <c r="AK1442" s="253" t="s">
        <v>4185</v>
      </c>
      <c r="AL1442" s="265">
        <f t="shared" si="288"/>
        <v>1</v>
      </c>
      <c r="AM1442" s="253" t="s">
        <v>4186</v>
      </c>
      <c r="AN1442" s="253" t="s">
        <v>4187</v>
      </c>
      <c r="AO1442" s="254">
        <f t="shared" si="291"/>
        <v>0</v>
      </c>
      <c r="AP1442" s="253" t="s">
        <v>4188</v>
      </c>
      <c r="AQ1442" s="74">
        <f t="shared" si="296"/>
        <v>0</v>
      </c>
      <c r="AR1442" s="254" t="s">
        <v>4189</v>
      </c>
      <c r="AS1442" s="254" t="s">
        <v>4190</v>
      </c>
      <c r="AT1442" s="265">
        <f t="shared" si="297"/>
        <v>0</v>
      </c>
      <c r="AU1442" s="254" t="s">
        <v>4191</v>
      </c>
      <c r="AV1442" s="265">
        <f t="shared" si="298"/>
        <v>0</v>
      </c>
      <c r="AW1442" s="254" t="s">
        <v>4192</v>
      </c>
      <c r="AX1442" s="254" t="s">
        <v>4193</v>
      </c>
      <c r="AY1442" s="244" t="str">
        <f t="shared" si="292"/>
        <v/>
      </c>
    </row>
    <row r="1443" spans="1:51">
      <c r="A1443" s="198">
        <v>1438</v>
      </c>
      <c r="B1443" s="211"/>
      <c r="C1443" s="4" t="str">
        <f t="shared" si="289"/>
        <v>名称：&lt;br&gt;住所：&lt;br&gt;施設分類：&lt;br&gt;TEL：&lt;br&gt;：&lt;br&gt;：&lt;br&gt;：&lt;br&gt;</v>
      </c>
      <c r="D1443" s="211"/>
      <c r="E1443" s="202"/>
      <c r="F1443" s="202"/>
      <c r="G1443" s="202"/>
      <c r="H1443" s="202"/>
      <c r="I1443" s="202"/>
      <c r="J1443" s="202"/>
      <c r="K1443" s="240"/>
      <c r="L1443" s="240"/>
      <c r="M1443" s="240"/>
      <c r="N1443" s="240"/>
      <c r="O1443" s="4"/>
      <c r="P1443" s="246">
        <v>1</v>
      </c>
      <c r="Q1443" s="246"/>
      <c r="R1443" s="246" t="str">
        <f t="shared" si="286"/>
        <v>FFFFFFFF</v>
      </c>
      <c r="S1443" s="202">
        <v>100</v>
      </c>
      <c r="T1443" s="202">
        <v>100</v>
      </c>
      <c r="U1443" s="202">
        <v>100</v>
      </c>
      <c r="V1443" s="202">
        <v>100</v>
      </c>
      <c r="X1443" s="242"/>
      <c r="Z1443" s="239">
        <f t="shared" si="290"/>
        <v>1</v>
      </c>
      <c r="AA1443" s="253" t="s">
        <v>4179</v>
      </c>
      <c r="AB1443" s="265">
        <f t="shared" si="293"/>
        <v>0</v>
      </c>
      <c r="AC1443" s="254" t="s">
        <v>4194</v>
      </c>
      <c r="AD1443" s="254" t="s">
        <v>4181</v>
      </c>
      <c r="AE1443" s="254">
        <f t="shared" si="294"/>
        <v>0</v>
      </c>
      <c r="AF1443" s="254" t="s">
        <v>4182</v>
      </c>
      <c r="AG1443" s="254" t="s">
        <v>4183</v>
      </c>
      <c r="AH1443" s="74" t="str">
        <f t="shared" si="295"/>
        <v>名称：&lt;br&gt;住所：&lt;br&gt;施設分類：&lt;br&gt;TEL：&lt;br&gt;：&lt;br&gt;：&lt;br&gt;：&lt;br&gt;</v>
      </c>
      <c r="AI1443" s="255" t="s">
        <v>4184</v>
      </c>
      <c r="AJ1443" s="253" t="str">
        <f t="shared" si="287"/>
        <v>FFFFFFFF</v>
      </c>
      <c r="AK1443" s="253" t="s">
        <v>4185</v>
      </c>
      <c r="AL1443" s="265">
        <f t="shared" si="288"/>
        <v>1</v>
      </c>
      <c r="AM1443" s="253" t="s">
        <v>4186</v>
      </c>
      <c r="AN1443" s="253" t="s">
        <v>4187</v>
      </c>
      <c r="AO1443" s="254">
        <f t="shared" si="291"/>
        <v>0</v>
      </c>
      <c r="AP1443" s="253" t="s">
        <v>4188</v>
      </c>
      <c r="AQ1443" s="74">
        <f t="shared" si="296"/>
        <v>0</v>
      </c>
      <c r="AR1443" s="254" t="s">
        <v>4189</v>
      </c>
      <c r="AS1443" s="254" t="s">
        <v>4190</v>
      </c>
      <c r="AT1443" s="265">
        <f t="shared" si="297"/>
        <v>0</v>
      </c>
      <c r="AU1443" s="254" t="s">
        <v>4191</v>
      </c>
      <c r="AV1443" s="265">
        <f t="shared" si="298"/>
        <v>0</v>
      </c>
      <c r="AW1443" s="254" t="s">
        <v>4192</v>
      </c>
      <c r="AX1443" s="254" t="s">
        <v>4193</v>
      </c>
      <c r="AY1443" s="244" t="str">
        <f t="shared" si="292"/>
        <v/>
      </c>
    </row>
    <row r="1444" spans="1:51">
      <c r="A1444" s="198">
        <v>1439</v>
      </c>
      <c r="B1444" s="211"/>
      <c r="C1444" s="4" t="str">
        <f t="shared" si="289"/>
        <v>名称：&lt;br&gt;住所：&lt;br&gt;施設分類：&lt;br&gt;TEL：&lt;br&gt;：&lt;br&gt;：&lt;br&gt;：&lt;br&gt;</v>
      </c>
      <c r="D1444" s="211"/>
      <c r="E1444" s="202"/>
      <c r="F1444" s="202"/>
      <c r="G1444" s="202"/>
      <c r="H1444" s="202"/>
      <c r="I1444" s="202"/>
      <c r="J1444" s="202"/>
      <c r="K1444" s="240"/>
      <c r="L1444" s="240"/>
      <c r="M1444" s="240"/>
      <c r="N1444" s="240"/>
      <c r="O1444" s="4"/>
      <c r="P1444" s="246">
        <v>1</v>
      </c>
      <c r="Q1444" s="246"/>
      <c r="R1444" s="246" t="str">
        <f t="shared" si="286"/>
        <v>FFFFFFFF</v>
      </c>
      <c r="S1444" s="202">
        <v>100</v>
      </c>
      <c r="T1444" s="202">
        <v>100</v>
      </c>
      <c r="U1444" s="202">
        <v>100</v>
      </c>
      <c r="V1444" s="202">
        <v>100</v>
      </c>
      <c r="X1444" s="242"/>
      <c r="Z1444" s="239">
        <f t="shared" si="290"/>
        <v>1</v>
      </c>
      <c r="AA1444" s="253" t="s">
        <v>4179</v>
      </c>
      <c r="AB1444" s="265">
        <f t="shared" si="293"/>
        <v>0</v>
      </c>
      <c r="AC1444" s="254" t="s">
        <v>4194</v>
      </c>
      <c r="AD1444" s="254" t="s">
        <v>4181</v>
      </c>
      <c r="AE1444" s="254">
        <f t="shared" si="294"/>
        <v>0</v>
      </c>
      <c r="AF1444" s="254" t="s">
        <v>4182</v>
      </c>
      <c r="AG1444" s="254" t="s">
        <v>4183</v>
      </c>
      <c r="AH1444" s="74" t="str">
        <f t="shared" si="295"/>
        <v>名称：&lt;br&gt;住所：&lt;br&gt;施設分類：&lt;br&gt;TEL：&lt;br&gt;：&lt;br&gt;：&lt;br&gt;：&lt;br&gt;</v>
      </c>
      <c r="AI1444" s="255" t="s">
        <v>4184</v>
      </c>
      <c r="AJ1444" s="253" t="str">
        <f t="shared" si="287"/>
        <v>FFFFFFFF</v>
      </c>
      <c r="AK1444" s="253" t="s">
        <v>4185</v>
      </c>
      <c r="AL1444" s="265">
        <f t="shared" si="288"/>
        <v>1</v>
      </c>
      <c r="AM1444" s="253" t="s">
        <v>4186</v>
      </c>
      <c r="AN1444" s="253" t="s">
        <v>4187</v>
      </c>
      <c r="AO1444" s="254">
        <f t="shared" si="291"/>
        <v>0</v>
      </c>
      <c r="AP1444" s="253" t="s">
        <v>4188</v>
      </c>
      <c r="AQ1444" s="74">
        <f t="shared" si="296"/>
        <v>0</v>
      </c>
      <c r="AR1444" s="254" t="s">
        <v>4189</v>
      </c>
      <c r="AS1444" s="254" t="s">
        <v>4190</v>
      </c>
      <c r="AT1444" s="265">
        <f t="shared" si="297"/>
        <v>0</v>
      </c>
      <c r="AU1444" s="254" t="s">
        <v>4191</v>
      </c>
      <c r="AV1444" s="265">
        <f t="shared" si="298"/>
        <v>0</v>
      </c>
      <c r="AW1444" s="254" t="s">
        <v>4192</v>
      </c>
      <c r="AX1444" s="254" t="s">
        <v>4193</v>
      </c>
      <c r="AY1444" s="244" t="str">
        <f t="shared" si="292"/>
        <v/>
      </c>
    </row>
    <row r="1445" spans="1:51">
      <c r="A1445" s="198">
        <v>1440</v>
      </c>
      <c r="B1445" s="211"/>
      <c r="C1445" s="4" t="str">
        <f t="shared" si="289"/>
        <v>名称：&lt;br&gt;住所：&lt;br&gt;施設分類：&lt;br&gt;TEL：&lt;br&gt;：&lt;br&gt;：&lt;br&gt;：&lt;br&gt;</v>
      </c>
      <c r="D1445" s="211"/>
      <c r="E1445" s="245"/>
      <c r="F1445" s="202"/>
      <c r="G1445" s="202"/>
      <c r="H1445" s="202"/>
      <c r="I1445" s="245"/>
      <c r="J1445" s="245"/>
      <c r="K1445" s="240"/>
      <c r="L1445" s="240"/>
      <c r="M1445" s="240"/>
      <c r="N1445" s="240"/>
      <c r="O1445" s="4"/>
      <c r="P1445" s="246">
        <v>1</v>
      </c>
      <c r="Q1445" s="246"/>
      <c r="R1445" s="246" t="str">
        <f t="shared" si="286"/>
        <v>FFFFFFFF</v>
      </c>
      <c r="S1445" s="202">
        <v>100</v>
      </c>
      <c r="T1445" s="202">
        <v>100</v>
      </c>
      <c r="U1445" s="202">
        <v>100</v>
      </c>
      <c r="V1445" s="202">
        <v>100</v>
      </c>
      <c r="X1445" s="242"/>
      <c r="Z1445" s="239">
        <f t="shared" si="290"/>
        <v>1</v>
      </c>
      <c r="AA1445" s="253" t="s">
        <v>4179</v>
      </c>
      <c r="AB1445" s="265">
        <f t="shared" si="293"/>
        <v>0</v>
      </c>
      <c r="AC1445" s="254" t="s">
        <v>4194</v>
      </c>
      <c r="AD1445" s="254" t="s">
        <v>4181</v>
      </c>
      <c r="AE1445" s="254">
        <f t="shared" si="294"/>
        <v>0</v>
      </c>
      <c r="AF1445" s="254" t="s">
        <v>4182</v>
      </c>
      <c r="AG1445" s="254" t="s">
        <v>4183</v>
      </c>
      <c r="AH1445" s="74" t="str">
        <f t="shared" si="295"/>
        <v>名称：&lt;br&gt;住所：&lt;br&gt;施設分類：&lt;br&gt;TEL：&lt;br&gt;：&lt;br&gt;：&lt;br&gt;：&lt;br&gt;</v>
      </c>
      <c r="AI1445" s="255" t="s">
        <v>4184</v>
      </c>
      <c r="AJ1445" s="253" t="str">
        <f t="shared" si="287"/>
        <v>FFFFFFFF</v>
      </c>
      <c r="AK1445" s="253" t="s">
        <v>4185</v>
      </c>
      <c r="AL1445" s="265">
        <f t="shared" si="288"/>
        <v>1</v>
      </c>
      <c r="AM1445" s="253" t="s">
        <v>4186</v>
      </c>
      <c r="AN1445" s="253" t="s">
        <v>4187</v>
      </c>
      <c r="AO1445" s="254">
        <f t="shared" si="291"/>
        <v>0</v>
      </c>
      <c r="AP1445" s="253" t="s">
        <v>4188</v>
      </c>
      <c r="AQ1445" s="74">
        <f t="shared" si="296"/>
        <v>0</v>
      </c>
      <c r="AR1445" s="254" t="s">
        <v>4189</v>
      </c>
      <c r="AS1445" s="254" t="s">
        <v>4190</v>
      </c>
      <c r="AT1445" s="265">
        <f t="shared" si="297"/>
        <v>0</v>
      </c>
      <c r="AU1445" s="254" t="s">
        <v>4191</v>
      </c>
      <c r="AV1445" s="265">
        <f t="shared" si="298"/>
        <v>0</v>
      </c>
      <c r="AW1445" s="254" t="s">
        <v>4192</v>
      </c>
      <c r="AX1445" s="254" t="s">
        <v>4193</v>
      </c>
      <c r="AY1445" s="244" t="str">
        <f t="shared" si="292"/>
        <v/>
      </c>
    </row>
    <row r="1446" spans="1:51">
      <c r="A1446" s="198">
        <v>1441</v>
      </c>
      <c r="B1446" s="211"/>
      <c r="C1446" s="4" t="str">
        <f t="shared" si="289"/>
        <v>名称：&lt;br&gt;住所：&lt;br&gt;施設分類：&lt;br&gt;TEL：&lt;br&gt;：&lt;br&gt;：&lt;br&gt;：&lt;br&gt;</v>
      </c>
      <c r="D1446" s="211"/>
      <c r="E1446" s="245"/>
      <c r="F1446" s="202"/>
      <c r="G1446" s="202"/>
      <c r="H1446" s="202"/>
      <c r="I1446" s="245"/>
      <c r="J1446" s="245"/>
      <c r="K1446" s="240"/>
      <c r="L1446" s="240"/>
      <c r="M1446" s="240"/>
      <c r="N1446" s="240"/>
      <c r="O1446" s="4"/>
      <c r="P1446" s="246">
        <v>1</v>
      </c>
      <c r="Q1446" s="246"/>
      <c r="R1446" s="246" t="str">
        <f t="shared" si="286"/>
        <v>FFFFFFFF</v>
      </c>
      <c r="S1446" s="202">
        <v>100</v>
      </c>
      <c r="T1446" s="202">
        <v>100</v>
      </c>
      <c r="U1446" s="202">
        <v>100</v>
      </c>
      <c r="V1446" s="202">
        <v>100</v>
      </c>
      <c r="X1446" s="242"/>
      <c r="Z1446" s="239">
        <f t="shared" si="290"/>
        <v>1</v>
      </c>
      <c r="AA1446" s="253" t="s">
        <v>4179</v>
      </c>
      <c r="AB1446" s="265">
        <f t="shared" si="293"/>
        <v>0</v>
      </c>
      <c r="AC1446" s="254" t="s">
        <v>4194</v>
      </c>
      <c r="AD1446" s="254" t="s">
        <v>4181</v>
      </c>
      <c r="AE1446" s="254">
        <f t="shared" si="294"/>
        <v>0</v>
      </c>
      <c r="AF1446" s="254" t="s">
        <v>4182</v>
      </c>
      <c r="AG1446" s="254" t="s">
        <v>4183</v>
      </c>
      <c r="AH1446" s="74" t="str">
        <f t="shared" si="295"/>
        <v>名称：&lt;br&gt;住所：&lt;br&gt;施設分類：&lt;br&gt;TEL：&lt;br&gt;：&lt;br&gt;：&lt;br&gt;：&lt;br&gt;</v>
      </c>
      <c r="AI1446" s="255" t="s">
        <v>4184</v>
      </c>
      <c r="AJ1446" s="253" t="str">
        <f t="shared" si="287"/>
        <v>FFFFFFFF</v>
      </c>
      <c r="AK1446" s="253" t="s">
        <v>4185</v>
      </c>
      <c r="AL1446" s="265">
        <f t="shared" si="288"/>
        <v>1</v>
      </c>
      <c r="AM1446" s="253" t="s">
        <v>4186</v>
      </c>
      <c r="AN1446" s="253" t="s">
        <v>4187</v>
      </c>
      <c r="AO1446" s="254">
        <f t="shared" si="291"/>
        <v>0</v>
      </c>
      <c r="AP1446" s="253" t="s">
        <v>4188</v>
      </c>
      <c r="AQ1446" s="74">
        <f t="shared" si="296"/>
        <v>0</v>
      </c>
      <c r="AR1446" s="254" t="s">
        <v>4189</v>
      </c>
      <c r="AS1446" s="254" t="s">
        <v>4190</v>
      </c>
      <c r="AT1446" s="265">
        <f t="shared" si="297"/>
        <v>0</v>
      </c>
      <c r="AU1446" s="254" t="s">
        <v>4191</v>
      </c>
      <c r="AV1446" s="265">
        <f t="shared" si="298"/>
        <v>0</v>
      </c>
      <c r="AW1446" s="254" t="s">
        <v>4192</v>
      </c>
      <c r="AX1446" s="254" t="s">
        <v>4193</v>
      </c>
      <c r="AY1446" s="244" t="str">
        <f t="shared" si="292"/>
        <v/>
      </c>
    </row>
    <row r="1447" spans="1:51">
      <c r="A1447" s="198">
        <v>1442</v>
      </c>
      <c r="B1447" s="211"/>
      <c r="C1447" s="4" t="str">
        <f t="shared" si="289"/>
        <v>名称：&lt;br&gt;住所：&lt;br&gt;施設分類：&lt;br&gt;TEL：&lt;br&gt;：&lt;br&gt;：&lt;br&gt;：&lt;br&gt;</v>
      </c>
      <c r="D1447" s="211"/>
      <c r="E1447" s="202"/>
      <c r="F1447" s="202"/>
      <c r="G1447" s="202"/>
      <c r="H1447" s="202"/>
      <c r="I1447" s="202"/>
      <c r="J1447" s="202"/>
      <c r="K1447" s="240"/>
      <c r="L1447" s="240"/>
      <c r="M1447" s="240"/>
      <c r="N1447" s="240"/>
      <c r="O1447" s="4"/>
      <c r="P1447" s="246">
        <v>1</v>
      </c>
      <c r="Q1447" s="246"/>
      <c r="R1447" s="246" t="str">
        <f t="shared" si="286"/>
        <v>FFFFFFFF</v>
      </c>
      <c r="S1447" s="202">
        <v>100</v>
      </c>
      <c r="T1447" s="202">
        <v>100</v>
      </c>
      <c r="U1447" s="202">
        <v>100</v>
      </c>
      <c r="V1447" s="202">
        <v>100</v>
      </c>
      <c r="X1447" s="242"/>
      <c r="Z1447" s="239">
        <f t="shared" si="290"/>
        <v>1</v>
      </c>
      <c r="AA1447" s="253" t="s">
        <v>4179</v>
      </c>
      <c r="AB1447" s="265">
        <f t="shared" si="293"/>
        <v>0</v>
      </c>
      <c r="AC1447" s="254" t="s">
        <v>4194</v>
      </c>
      <c r="AD1447" s="254" t="s">
        <v>4181</v>
      </c>
      <c r="AE1447" s="254">
        <f t="shared" si="294"/>
        <v>0</v>
      </c>
      <c r="AF1447" s="254" t="s">
        <v>4182</v>
      </c>
      <c r="AG1447" s="254" t="s">
        <v>4183</v>
      </c>
      <c r="AH1447" s="74" t="str">
        <f t="shared" si="295"/>
        <v>名称：&lt;br&gt;住所：&lt;br&gt;施設分類：&lt;br&gt;TEL：&lt;br&gt;：&lt;br&gt;：&lt;br&gt;：&lt;br&gt;</v>
      </c>
      <c r="AI1447" s="255" t="s">
        <v>4184</v>
      </c>
      <c r="AJ1447" s="253" t="str">
        <f t="shared" si="287"/>
        <v>FFFFFFFF</v>
      </c>
      <c r="AK1447" s="253" t="s">
        <v>4185</v>
      </c>
      <c r="AL1447" s="265">
        <f t="shared" si="288"/>
        <v>1</v>
      </c>
      <c r="AM1447" s="253" t="s">
        <v>4186</v>
      </c>
      <c r="AN1447" s="253" t="s">
        <v>4187</v>
      </c>
      <c r="AO1447" s="254">
        <f t="shared" si="291"/>
        <v>0</v>
      </c>
      <c r="AP1447" s="253" t="s">
        <v>4188</v>
      </c>
      <c r="AQ1447" s="74">
        <f t="shared" si="296"/>
        <v>0</v>
      </c>
      <c r="AR1447" s="254" t="s">
        <v>4189</v>
      </c>
      <c r="AS1447" s="254" t="s">
        <v>4190</v>
      </c>
      <c r="AT1447" s="265">
        <f t="shared" si="297"/>
        <v>0</v>
      </c>
      <c r="AU1447" s="254" t="s">
        <v>4191</v>
      </c>
      <c r="AV1447" s="265">
        <f t="shared" si="298"/>
        <v>0</v>
      </c>
      <c r="AW1447" s="254" t="s">
        <v>4192</v>
      </c>
      <c r="AX1447" s="254" t="s">
        <v>4193</v>
      </c>
      <c r="AY1447" s="244" t="str">
        <f t="shared" si="292"/>
        <v/>
      </c>
    </row>
    <row r="1448" spans="1:51">
      <c r="A1448" s="198">
        <v>1443</v>
      </c>
      <c r="B1448" s="211"/>
      <c r="C1448" s="4" t="str">
        <f t="shared" si="289"/>
        <v>名称：&lt;br&gt;住所：&lt;br&gt;施設分類：&lt;br&gt;TEL：&lt;br&gt;：&lt;br&gt;：&lt;br&gt;：&lt;br&gt;</v>
      </c>
      <c r="D1448" s="211"/>
      <c r="E1448" s="202"/>
      <c r="F1448" s="202"/>
      <c r="G1448" s="202"/>
      <c r="H1448" s="202"/>
      <c r="I1448" s="202"/>
      <c r="J1448" s="202"/>
      <c r="K1448" s="240"/>
      <c r="L1448" s="240"/>
      <c r="M1448" s="240"/>
      <c r="N1448" s="240"/>
      <c r="O1448" s="4"/>
      <c r="P1448" s="246">
        <v>1</v>
      </c>
      <c r="Q1448" s="246"/>
      <c r="R1448" s="246" t="str">
        <f t="shared" si="286"/>
        <v>FFFFFFFF</v>
      </c>
      <c r="S1448" s="202">
        <v>100</v>
      </c>
      <c r="T1448" s="202">
        <v>100</v>
      </c>
      <c r="U1448" s="202">
        <v>100</v>
      </c>
      <c r="V1448" s="202">
        <v>100</v>
      </c>
      <c r="X1448" s="242"/>
      <c r="Z1448" s="239">
        <f t="shared" si="290"/>
        <v>1</v>
      </c>
      <c r="AA1448" s="253" t="s">
        <v>4179</v>
      </c>
      <c r="AB1448" s="265">
        <f t="shared" si="293"/>
        <v>0</v>
      </c>
      <c r="AC1448" s="254" t="s">
        <v>4194</v>
      </c>
      <c r="AD1448" s="254" t="s">
        <v>4181</v>
      </c>
      <c r="AE1448" s="254">
        <f t="shared" si="294"/>
        <v>0</v>
      </c>
      <c r="AF1448" s="254" t="s">
        <v>4182</v>
      </c>
      <c r="AG1448" s="254" t="s">
        <v>4183</v>
      </c>
      <c r="AH1448" s="74" t="str">
        <f t="shared" si="295"/>
        <v>名称：&lt;br&gt;住所：&lt;br&gt;施設分類：&lt;br&gt;TEL：&lt;br&gt;：&lt;br&gt;：&lt;br&gt;：&lt;br&gt;</v>
      </c>
      <c r="AI1448" s="255" t="s">
        <v>4184</v>
      </c>
      <c r="AJ1448" s="253" t="str">
        <f t="shared" si="287"/>
        <v>FFFFFFFF</v>
      </c>
      <c r="AK1448" s="253" t="s">
        <v>4185</v>
      </c>
      <c r="AL1448" s="265">
        <f t="shared" si="288"/>
        <v>1</v>
      </c>
      <c r="AM1448" s="253" t="s">
        <v>4186</v>
      </c>
      <c r="AN1448" s="253" t="s">
        <v>4187</v>
      </c>
      <c r="AO1448" s="254">
        <f t="shared" si="291"/>
        <v>0</v>
      </c>
      <c r="AP1448" s="253" t="s">
        <v>4188</v>
      </c>
      <c r="AQ1448" s="74">
        <f t="shared" si="296"/>
        <v>0</v>
      </c>
      <c r="AR1448" s="254" t="s">
        <v>4189</v>
      </c>
      <c r="AS1448" s="254" t="s">
        <v>4190</v>
      </c>
      <c r="AT1448" s="265">
        <f t="shared" si="297"/>
        <v>0</v>
      </c>
      <c r="AU1448" s="254" t="s">
        <v>4191</v>
      </c>
      <c r="AV1448" s="265">
        <f t="shared" si="298"/>
        <v>0</v>
      </c>
      <c r="AW1448" s="254" t="s">
        <v>4192</v>
      </c>
      <c r="AX1448" s="254" t="s">
        <v>4193</v>
      </c>
      <c r="AY1448" s="244" t="str">
        <f t="shared" si="292"/>
        <v/>
      </c>
    </row>
    <row r="1449" spans="1:51">
      <c r="A1449" s="198">
        <v>1444</v>
      </c>
      <c r="B1449" s="211"/>
      <c r="C1449" s="4" t="str">
        <f t="shared" si="289"/>
        <v>名称：&lt;br&gt;住所：&lt;br&gt;施設分類：&lt;br&gt;TEL：&lt;br&gt;：&lt;br&gt;：&lt;br&gt;：&lt;br&gt;</v>
      </c>
      <c r="D1449" s="211"/>
      <c r="E1449" s="202"/>
      <c r="F1449" s="202"/>
      <c r="G1449" s="202"/>
      <c r="H1449" s="202"/>
      <c r="I1449" s="202"/>
      <c r="J1449" s="202"/>
      <c r="K1449" s="240"/>
      <c r="L1449" s="240"/>
      <c r="M1449" s="240"/>
      <c r="N1449" s="240"/>
      <c r="O1449" s="4"/>
      <c r="P1449" s="246">
        <v>1</v>
      </c>
      <c r="Q1449" s="246"/>
      <c r="R1449" s="246" t="str">
        <f t="shared" si="286"/>
        <v>FFFFFFFF</v>
      </c>
      <c r="S1449" s="202">
        <v>100</v>
      </c>
      <c r="T1449" s="202">
        <v>100</v>
      </c>
      <c r="U1449" s="202">
        <v>100</v>
      </c>
      <c r="V1449" s="202">
        <v>100</v>
      </c>
      <c r="X1449" s="242"/>
      <c r="Z1449" s="239">
        <f t="shared" si="290"/>
        <v>1</v>
      </c>
      <c r="AA1449" s="253" t="s">
        <v>4179</v>
      </c>
      <c r="AB1449" s="265">
        <f t="shared" si="293"/>
        <v>0</v>
      </c>
      <c r="AC1449" s="254" t="s">
        <v>4194</v>
      </c>
      <c r="AD1449" s="254" t="s">
        <v>4181</v>
      </c>
      <c r="AE1449" s="254">
        <f t="shared" si="294"/>
        <v>0</v>
      </c>
      <c r="AF1449" s="254" t="s">
        <v>4182</v>
      </c>
      <c r="AG1449" s="254" t="s">
        <v>4183</v>
      </c>
      <c r="AH1449" s="74" t="str">
        <f t="shared" si="295"/>
        <v>名称：&lt;br&gt;住所：&lt;br&gt;施設分類：&lt;br&gt;TEL：&lt;br&gt;：&lt;br&gt;：&lt;br&gt;：&lt;br&gt;</v>
      </c>
      <c r="AI1449" s="255" t="s">
        <v>4184</v>
      </c>
      <c r="AJ1449" s="253" t="str">
        <f t="shared" si="287"/>
        <v>FFFFFFFF</v>
      </c>
      <c r="AK1449" s="253" t="s">
        <v>4185</v>
      </c>
      <c r="AL1449" s="265">
        <f t="shared" si="288"/>
        <v>1</v>
      </c>
      <c r="AM1449" s="253" t="s">
        <v>4186</v>
      </c>
      <c r="AN1449" s="253" t="s">
        <v>4187</v>
      </c>
      <c r="AO1449" s="254">
        <f t="shared" si="291"/>
        <v>0</v>
      </c>
      <c r="AP1449" s="253" t="s">
        <v>4188</v>
      </c>
      <c r="AQ1449" s="74">
        <f t="shared" si="296"/>
        <v>0</v>
      </c>
      <c r="AR1449" s="254" t="s">
        <v>4189</v>
      </c>
      <c r="AS1449" s="254" t="s">
        <v>4190</v>
      </c>
      <c r="AT1449" s="265">
        <f t="shared" si="297"/>
        <v>0</v>
      </c>
      <c r="AU1449" s="254" t="s">
        <v>4191</v>
      </c>
      <c r="AV1449" s="265">
        <f t="shared" si="298"/>
        <v>0</v>
      </c>
      <c r="AW1449" s="254" t="s">
        <v>4192</v>
      </c>
      <c r="AX1449" s="254" t="s">
        <v>4193</v>
      </c>
      <c r="AY1449" s="244" t="str">
        <f t="shared" si="292"/>
        <v/>
      </c>
    </row>
    <row r="1450" spans="1:51">
      <c r="A1450" s="198">
        <v>1445</v>
      </c>
      <c r="B1450" s="211"/>
      <c r="C1450" s="4" t="str">
        <f t="shared" si="289"/>
        <v>名称：&lt;br&gt;住所：&lt;br&gt;施設分類：&lt;br&gt;TEL：&lt;br&gt;：&lt;br&gt;：&lt;br&gt;：&lt;br&gt;</v>
      </c>
      <c r="D1450" s="211"/>
      <c r="E1450" s="202"/>
      <c r="F1450" s="202"/>
      <c r="G1450" s="202"/>
      <c r="H1450" s="202"/>
      <c r="I1450" s="202"/>
      <c r="J1450" s="202"/>
      <c r="K1450" s="240"/>
      <c r="L1450" s="240"/>
      <c r="M1450" s="240"/>
      <c r="N1450" s="240"/>
      <c r="O1450" s="4"/>
      <c r="P1450" s="246">
        <v>1</v>
      </c>
      <c r="Q1450" s="246"/>
      <c r="R1450" s="246" t="str">
        <f t="shared" si="286"/>
        <v>FFFFFFFF</v>
      </c>
      <c r="S1450" s="202">
        <v>100</v>
      </c>
      <c r="T1450" s="202">
        <v>100</v>
      </c>
      <c r="U1450" s="202">
        <v>100</v>
      </c>
      <c r="V1450" s="202">
        <v>100</v>
      </c>
      <c r="X1450" s="242"/>
      <c r="Z1450" s="239">
        <f t="shared" si="290"/>
        <v>1</v>
      </c>
      <c r="AA1450" s="253" t="s">
        <v>4179</v>
      </c>
      <c r="AB1450" s="265">
        <f t="shared" si="293"/>
        <v>0</v>
      </c>
      <c r="AC1450" s="254" t="s">
        <v>4194</v>
      </c>
      <c r="AD1450" s="254" t="s">
        <v>4181</v>
      </c>
      <c r="AE1450" s="254">
        <f t="shared" si="294"/>
        <v>0</v>
      </c>
      <c r="AF1450" s="254" t="s">
        <v>4182</v>
      </c>
      <c r="AG1450" s="254" t="s">
        <v>4183</v>
      </c>
      <c r="AH1450" s="74" t="str">
        <f t="shared" si="295"/>
        <v>名称：&lt;br&gt;住所：&lt;br&gt;施設分類：&lt;br&gt;TEL：&lt;br&gt;：&lt;br&gt;：&lt;br&gt;：&lt;br&gt;</v>
      </c>
      <c r="AI1450" s="255" t="s">
        <v>4184</v>
      </c>
      <c r="AJ1450" s="253" t="str">
        <f t="shared" si="287"/>
        <v>FFFFFFFF</v>
      </c>
      <c r="AK1450" s="253" t="s">
        <v>4185</v>
      </c>
      <c r="AL1450" s="265">
        <f t="shared" si="288"/>
        <v>1</v>
      </c>
      <c r="AM1450" s="253" t="s">
        <v>4186</v>
      </c>
      <c r="AN1450" s="253" t="s">
        <v>4187</v>
      </c>
      <c r="AO1450" s="254">
        <f t="shared" si="291"/>
        <v>0</v>
      </c>
      <c r="AP1450" s="253" t="s">
        <v>4188</v>
      </c>
      <c r="AQ1450" s="74">
        <f t="shared" si="296"/>
        <v>0</v>
      </c>
      <c r="AR1450" s="254" t="s">
        <v>4189</v>
      </c>
      <c r="AS1450" s="254" t="s">
        <v>4190</v>
      </c>
      <c r="AT1450" s="265">
        <f t="shared" si="297"/>
        <v>0</v>
      </c>
      <c r="AU1450" s="254" t="s">
        <v>4191</v>
      </c>
      <c r="AV1450" s="265">
        <f t="shared" si="298"/>
        <v>0</v>
      </c>
      <c r="AW1450" s="254" t="s">
        <v>4192</v>
      </c>
      <c r="AX1450" s="254" t="s">
        <v>4193</v>
      </c>
      <c r="AY1450" s="244" t="str">
        <f t="shared" si="292"/>
        <v/>
      </c>
    </row>
    <row r="1451" spans="1:51">
      <c r="A1451" s="198">
        <v>1446</v>
      </c>
      <c r="B1451" s="211"/>
      <c r="C1451" s="4" t="str">
        <f t="shared" si="289"/>
        <v>名称：&lt;br&gt;住所：&lt;br&gt;施設分類：&lt;br&gt;TEL：&lt;br&gt;：&lt;br&gt;：&lt;br&gt;：&lt;br&gt;</v>
      </c>
      <c r="D1451" s="211"/>
      <c r="E1451" s="202"/>
      <c r="F1451" s="202"/>
      <c r="G1451" s="202"/>
      <c r="H1451" s="202"/>
      <c r="I1451" s="202"/>
      <c r="J1451" s="202"/>
      <c r="K1451" s="240"/>
      <c r="L1451" s="240"/>
      <c r="M1451" s="240"/>
      <c r="N1451" s="240"/>
      <c r="O1451" s="4"/>
      <c r="P1451" s="246">
        <v>1</v>
      </c>
      <c r="Q1451" s="246"/>
      <c r="R1451" s="246" t="str">
        <f t="shared" si="286"/>
        <v>FFFFFFFF</v>
      </c>
      <c r="S1451" s="202">
        <v>100</v>
      </c>
      <c r="T1451" s="202">
        <v>100</v>
      </c>
      <c r="U1451" s="202">
        <v>100</v>
      </c>
      <c r="V1451" s="202">
        <v>100</v>
      </c>
      <c r="X1451" s="242"/>
      <c r="Z1451" s="239">
        <f t="shared" si="290"/>
        <v>1</v>
      </c>
      <c r="AA1451" s="253" t="s">
        <v>4179</v>
      </c>
      <c r="AB1451" s="265">
        <f t="shared" si="293"/>
        <v>0</v>
      </c>
      <c r="AC1451" s="254" t="s">
        <v>4194</v>
      </c>
      <c r="AD1451" s="254" t="s">
        <v>4181</v>
      </c>
      <c r="AE1451" s="254">
        <f t="shared" si="294"/>
        <v>0</v>
      </c>
      <c r="AF1451" s="254" t="s">
        <v>4182</v>
      </c>
      <c r="AG1451" s="254" t="s">
        <v>4183</v>
      </c>
      <c r="AH1451" s="74" t="str">
        <f t="shared" si="295"/>
        <v>名称：&lt;br&gt;住所：&lt;br&gt;施設分類：&lt;br&gt;TEL：&lt;br&gt;：&lt;br&gt;：&lt;br&gt;：&lt;br&gt;</v>
      </c>
      <c r="AI1451" s="255" t="s">
        <v>4184</v>
      </c>
      <c r="AJ1451" s="253" t="str">
        <f t="shared" si="287"/>
        <v>FFFFFFFF</v>
      </c>
      <c r="AK1451" s="253" t="s">
        <v>4185</v>
      </c>
      <c r="AL1451" s="265">
        <f t="shared" si="288"/>
        <v>1</v>
      </c>
      <c r="AM1451" s="253" t="s">
        <v>4186</v>
      </c>
      <c r="AN1451" s="253" t="s">
        <v>4187</v>
      </c>
      <c r="AO1451" s="254">
        <f t="shared" si="291"/>
        <v>0</v>
      </c>
      <c r="AP1451" s="253" t="s">
        <v>4188</v>
      </c>
      <c r="AQ1451" s="74">
        <f t="shared" si="296"/>
        <v>0</v>
      </c>
      <c r="AR1451" s="254" t="s">
        <v>4189</v>
      </c>
      <c r="AS1451" s="254" t="s">
        <v>4190</v>
      </c>
      <c r="AT1451" s="265">
        <f t="shared" si="297"/>
        <v>0</v>
      </c>
      <c r="AU1451" s="254" t="s">
        <v>4191</v>
      </c>
      <c r="AV1451" s="265">
        <f t="shared" si="298"/>
        <v>0</v>
      </c>
      <c r="AW1451" s="254" t="s">
        <v>4192</v>
      </c>
      <c r="AX1451" s="254" t="s">
        <v>4193</v>
      </c>
      <c r="AY1451" s="244" t="str">
        <f t="shared" si="292"/>
        <v/>
      </c>
    </row>
    <row r="1452" spans="1:51">
      <c r="A1452" s="198">
        <v>1447</v>
      </c>
      <c r="B1452" s="211"/>
      <c r="C1452" s="4" t="str">
        <f t="shared" si="289"/>
        <v>名称：&lt;br&gt;住所：&lt;br&gt;施設分類：&lt;br&gt;TEL：&lt;br&gt;：&lt;br&gt;：&lt;br&gt;：&lt;br&gt;</v>
      </c>
      <c r="D1452" s="211"/>
      <c r="E1452" s="245"/>
      <c r="F1452" s="202"/>
      <c r="G1452" s="202"/>
      <c r="H1452" s="202"/>
      <c r="I1452" s="245"/>
      <c r="J1452" s="245"/>
      <c r="K1452" s="240"/>
      <c r="L1452" s="240"/>
      <c r="M1452" s="240"/>
      <c r="N1452" s="240"/>
      <c r="O1452" s="4"/>
      <c r="P1452" s="246">
        <v>1</v>
      </c>
      <c r="Q1452" s="246"/>
      <c r="R1452" s="246" t="str">
        <f t="shared" si="286"/>
        <v>FFFFFFFF</v>
      </c>
      <c r="S1452" s="202">
        <v>100</v>
      </c>
      <c r="T1452" s="202">
        <v>100</v>
      </c>
      <c r="U1452" s="202">
        <v>100</v>
      </c>
      <c r="V1452" s="202">
        <v>100</v>
      </c>
      <c r="X1452" s="242"/>
      <c r="Z1452" s="239">
        <f t="shared" si="290"/>
        <v>1</v>
      </c>
      <c r="AA1452" s="253" t="s">
        <v>4179</v>
      </c>
      <c r="AB1452" s="265">
        <f t="shared" si="293"/>
        <v>0</v>
      </c>
      <c r="AC1452" s="254" t="s">
        <v>4194</v>
      </c>
      <c r="AD1452" s="254" t="s">
        <v>4181</v>
      </c>
      <c r="AE1452" s="254">
        <f t="shared" si="294"/>
        <v>0</v>
      </c>
      <c r="AF1452" s="254" t="s">
        <v>4182</v>
      </c>
      <c r="AG1452" s="254" t="s">
        <v>4183</v>
      </c>
      <c r="AH1452" s="74" t="str">
        <f t="shared" si="295"/>
        <v>名称：&lt;br&gt;住所：&lt;br&gt;施設分類：&lt;br&gt;TEL：&lt;br&gt;：&lt;br&gt;：&lt;br&gt;：&lt;br&gt;</v>
      </c>
      <c r="AI1452" s="255" t="s">
        <v>4184</v>
      </c>
      <c r="AJ1452" s="253" t="str">
        <f t="shared" si="287"/>
        <v>FFFFFFFF</v>
      </c>
      <c r="AK1452" s="253" t="s">
        <v>4185</v>
      </c>
      <c r="AL1452" s="265">
        <f t="shared" si="288"/>
        <v>1</v>
      </c>
      <c r="AM1452" s="253" t="s">
        <v>4186</v>
      </c>
      <c r="AN1452" s="253" t="s">
        <v>4187</v>
      </c>
      <c r="AO1452" s="254">
        <f t="shared" si="291"/>
        <v>0</v>
      </c>
      <c r="AP1452" s="253" t="s">
        <v>4188</v>
      </c>
      <c r="AQ1452" s="74">
        <f t="shared" si="296"/>
        <v>0</v>
      </c>
      <c r="AR1452" s="254" t="s">
        <v>4189</v>
      </c>
      <c r="AS1452" s="254" t="s">
        <v>4190</v>
      </c>
      <c r="AT1452" s="265">
        <f t="shared" si="297"/>
        <v>0</v>
      </c>
      <c r="AU1452" s="254" t="s">
        <v>4191</v>
      </c>
      <c r="AV1452" s="265">
        <f t="shared" si="298"/>
        <v>0</v>
      </c>
      <c r="AW1452" s="254" t="s">
        <v>4192</v>
      </c>
      <c r="AX1452" s="254" t="s">
        <v>4193</v>
      </c>
      <c r="AY1452" s="244" t="str">
        <f t="shared" si="292"/>
        <v/>
      </c>
    </row>
    <row r="1453" spans="1:51">
      <c r="A1453" s="198">
        <v>1448</v>
      </c>
      <c r="B1453" s="211"/>
      <c r="C1453" s="4" t="str">
        <f t="shared" si="289"/>
        <v>名称：&lt;br&gt;住所：&lt;br&gt;施設分類：&lt;br&gt;TEL：&lt;br&gt;：&lt;br&gt;：&lt;br&gt;：&lt;br&gt;</v>
      </c>
      <c r="D1453" s="211"/>
      <c r="E1453" s="245"/>
      <c r="F1453" s="202"/>
      <c r="G1453" s="202"/>
      <c r="H1453" s="202"/>
      <c r="I1453" s="245"/>
      <c r="J1453" s="245"/>
      <c r="K1453" s="240"/>
      <c r="L1453" s="240"/>
      <c r="M1453" s="240"/>
      <c r="N1453" s="240"/>
      <c r="O1453" s="4"/>
      <c r="P1453" s="246">
        <v>1</v>
      </c>
      <c r="Q1453" s="246"/>
      <c r="R1453" s="246" t="str">
        <f t="shared" si="286"/>
        <v>FFFFFFFF</v>
      </c>
      <c r="S1453" s="202">
        <v>100</v>
      </c>
      <c r="T1453" s="202">
        <v>100</v>
      </c>
      <c r="U1453" s="202">
        <v>100</v>
      </c>
      <c r="V1453" s="202">
        <v>100</v>
      </c>
      <c r="X1453" s="242"/>
      <c r="Z1453" s="239">
        <f t="shared" si="290"/>
        <v>1</v>
      </c>
      <c r="AA1453" s="253" t="s">
        <v>4179</v>
      </c>
      <c r="AB1453" s="265">
        <f t="shared" si="293"/>
        <v>0</v>
      </c>
      <c r="AC1453" s="254" t="s">
        <v>4194</v>
      </c>
      <c r="AD1453" s="254" t="s">
        <v>4181</v>
      </c>
      <c r="AE1453" s="254">
        <f t="shared" si="294"/>
        <v>0</v>
      </c>
      <c r="AF1453" s="254" t="s">
        <v>4182</v>
      </c>
      <c r="AG1453" s="254" t="s">
        <v>4183</v>
      </c>
      <c r="AH1453" s="74" t="str">
        <f t="shared" si="295"/>
        <v>名称：&lt;br&gt;住所：&lt;br&gt;施設分類：&lt;br&gt;TEL：&lt;br&gt;：&lt;br&gt;：&lt;br&gt;：&lt;br&gt;</v>
      </c>
      <c r="AI1453" s="255" t="s">
        <v>4184</v>
      </c>
      <c r="AJ1453" s="253" t="str">
        <f t="shared" si="287"/>
        <v>FFFFFFFF</v>
      </c>
      <c r="AK1453" s="253" t="s">
        <v>4185</v>
      </c>
      <c r="AL1453" s="265">
        <f t="shared" si="288"/>
        <v>1</v>
      </c>
      <c r="AM1453" s="253" t="s">
        <v>4186</v>
      </c>
      <c r="AN1453" s="253" t="s">
        <v>4187</v>
      </c>
      <c r="AO1453" s="254">
        <f t="shared" si="291"/>
        <v>0</v>
      </c>
      <c r="AP1453" s="253" t="s">
        <v>4188</v>
      </c>
      <c r="AQ1453" s="74">
        <f t="shared" si="296"/>
        <v>0</v>
      </c>
      <c r="AR1453" s="254" t="s">
        <v>4189</v>
      </c>
      <c r="AS1453" s="254" t="s">
        <v>4190</v>
      </c>
      <c r="AT1453" s="265">
        <f t="shared" si="297"/>
        <v>0</v>
      </c>
      <c r="AU1453" s="254" t="s">
        <v>4191</v>
      </c>
      <c r="AV1453" s="265">
        <f t="shared" si="298"/>
        <v>0</v>
      </c>
      <c r="AW1453" s="254" t="s">
        <v>4192</v>
      </c>
      <c r="AX1453" s="254" t="s">
        <v>4193</v>
      </c>
      <c r="AY1453" s="244" t="str">
        <f t="shared" si="292"/>
        <v/>
      </c>
    </row>
    <row r="1454" spans="1:51">
      <c r="A1454" s="198">
        <v>1449</v>
      </c>
      <c r="B1454" s="211"/>
      <c r="C1454" s="4" t="str">
        <f t="shared" si="289"/>
        <v>名称：&lt;br&gt;住所：&lt;br&gt;施設分類：&lt;br&gt;TEL：&lt;br&gt;：&lt;br&gt;：&lt;br&gt;：&lt;br&gt;</v>
      </c>
      <c r="D1454" s="211"/>
      <c r="E1454" s="202"/>
      <c r="F1454" s="202"/>
      <c r="G1454" s="202"/>
      <c r="H1454" s="202"/>
      <c r="I1454" s="202"/>
      <c r="J1454" s="202"/>
      <c r="K1454" s="240"/>
      <c r="L1454" s="240"/>
      <c r="M1454" s="240"/>
      <c r="N1454" s="240"/>
      <c r="O1454" s="4"/>
      <c r="P1454" s="246">
        <v>1</v>
      </c>
      <c r="Q1454" s="246"/>
      <c r="R1454" s="246" t="str">
        <f t="shared" si="286"/>
        <v>FFFFFFFF</v>
      </c>
      <c r="S1454" s="202">
        <v>100</v>
      </c>
      <c r="T1454" s="202">
        <v>100</v>
      </c>
      <c r="U1454" s="202">
        <v>100</v>
      </c>
      <c r="V1454" s="202">
        <v>100</v>
      </c>
      <c r="X1454" s="242"/>
      <c r="Z1454" s="239">
        <f t="shared" si="290"/>
        <v>1</v>
      </c>
      <c r="AA1454" s="253" t="s">
        <v>4179</v>
      </c>
      <c r="AB1454" s="265">
        <f t="shared" si="293"/>
        <v>0</v>
      </c>
      <c r="AC1454" s="254" t="s">
        <v>4194</v>
      </c>
      <c r="AD1454" s="254" t="s">
        <v>4181</v>
      </c>
      <c r="AE1454" s="254">
        <f t="shared" si="294"/>
        <v>0</v>
      </c>
      <c r="AF1454" s="254" t="s">
        <v>4182</v>
      </c>
      <c r="AG1454" s="254" t="s">
        <v>4183</v>
      </c>
      <c r="AH1454" s="74" t="str">
        <f t="shared" si="295"/>
        <v>名称：&lt;br&gt;住所：&lt;br&gt;施設分類：&lt;br&gt;TEL：&lt;br&gt;：&lt;br&gt;：&lt;br&gt;：&lt;br&gt;</v>
      </c>
      <c r="AI1454" s="255" t="s">
        <v>4184</v>
      </c>
      <c r="AJ1454" s="253" t="str">
        <f t="shared" si="287"/>
        <v>FFFFFFFF</v>
      </c>
      <c r="AK1454" s="253" t="s">
        <v>4185</v>
      </c>
      <c r="AL1454" s="265">
        <f t="shared" si="288"/>
        <v>1</v>
      </c>
      <c r="AM1454" s="253" t="s">
        <v>4186</v>
      </c>
      <c r="AN1454" s="253" t="s">
        <v>4187</v>
      </c>
      <c r="AO1454" s="254">
        <f t="shared" si="291"/>
        <v>0</v>
      </c>
      <c r="AP1454" s="253" t="s">
        <v>4188</v>
      </c>
      <c r="AQ1454" s="74">
        <f t="shared" si="296"/>
        <v>0</v>
      </c>
      <c r="AR1454" s="254" t="s">
        <v>4189</v>
      </c>
      <c r="AS1454" s="254" t="s">
        <v>4190</v>
      </c>
      <c r="AT1454" s="265">
        <f t="shared" si="297"/>
        <v>0</v>
      </c>
      <c r="AU1454" s="254" t="s">
        <v>4191</v>
      </c>
      <c r="AV1454" s="265">
        <f t="shared" si="298"/>
        <v>0</v>
      </c>
      <c r="AW1454" s="254" t="s">
        <v>4192</v>
      </c>
      <c r="AX1454" s="254" t="s">
        <v>4193</v>
      </c>
      <c r="AY1454" s="244" t="str">
        <f t="shared" si="292"/>
        <v/>
      </c>
    </row>
    <row r="1455" spans="1:51">
      <c r="A1455" s="198">
        <v>1450</v>
      </c>
      <c r="B1455" s="211"/>
      <c r="C1455" s="4" t="str">
        <f t="shared" si="289"/>
        <v>名称：&lt;br&gt;住所：&lt;br&gt;施設分類：&lt;br&gt;TEL：&lt;br&gt;：&lt;br&gt;：&lt;br&gt;：&lt;br&gt;</v>
      </c>
      <c r="D1455" s="211"/>
      <c r="E1455" s="202"/>
      <c r="F1455" s="202"/>
      <c r="G1455" s="202"/>
      <c r="H1455" s="202"/>
      <c r="I1455" s="202"/>
      <c r="J1455" s="202"/>
      <c r="K1455" s="240"/>
      <c r="L1455" s="240"/>
      <c r="M1455" s="240"/>
      <c r="N1455" s="240"/>
      <c r="O1455" s="4"/>
      <c r="P1455" s="246">
        <v>1</v>
      </c>
      <c r="Q1455" s="246"/>
      <c r="R1455" s="246" t="str">
        <f t="shared" si="286"/>
        <v>FFFFFFFF</v>
      </c>
      <c r="S1455" s="202">
        <v>100</v>
      </c>
      <c r="T1455" s="202">
        <v>100</v>
      </c>
      <c r="U1455" s="202">
        <v>100</v>
      </c>
      <c r="V1455" s="202">
        <v>100</v>
      </c>
      <c r="X1455" s="242"/>
      <c r="Z1455" s="239">
        <f t="shared" si="290"/>
        <v>1</v>
      </c>
      <c r="AA1455" s="253" t="s">
        <v>4179</v>
      </c>
      <c r="AB1455" s="265">
        <f t="shared" si="293"/>
        <v>0</v>
      </c>
      <c r="AC1455" s="254" t="s">
        <v>4194</v>
      </c>
      <c r="AD1455" s="254" t="s">
        <v>4181</v>
      </c>
      <c r="AE1455" s="254">
        <f t="shared" si="294"/>
        <v>0</v>
      </c>
      <c r="AF1455" s="254" t="s">
        <v>4182</v>
      </c>
      <c r="AG1455" s="254" t="s">
        <v>4183</v>
      </c>
      <c r="AH1455" s="74" t="str">
        <f t="shared" si="295"/>
        <v>名称：&lt;br&gt;住所：&lt;br&gt;施設分類：&lt;br&gt;TEL：&lt;br&gt;：&lt;br&gt;：&lt;br&gt;：&lt;br&gt;</v>
      </c>
      <c r="AI1455" s="255" t="s">
        <v>4184</v>
      </c>
      <c r="AJ1455" s="253" t="str">
        <f t="shared" si="287"/>
        <v>FFFFFFFF</v>
      </c>
      <c r="AK1455" s="253" t="s">
        <v>4185</v>
      </c>
      <c r="AL1455" s="265">
        <f t="shared" si="288"/>
        <v>1</v>
      </c>
      <c r="AM1455" s="253" t="s">
        <v>4186</v>
      </c>
      <c r="AN1455" s="253" t="s">
        <v>4187</v>
      </c>
      <c r="AO1455" s="254">
        <f t="shared" si="291"/>
        <v>0</v>
      </c>
      <c r="AP1455" s="253" t="s">
        <v>4188</v>
      </c>
      <c r="AQ1455" s="74">
        <f t="shared" si="296"/>
        <v>0</v>
      </c>
      <c r="AR1455" s="254" t="s">
        <v>4189</v>
      </c>
      <c r="AS1455" s="254" t="s">
        <v>4190</v>
      </c>
      <c r="AT1455" s="265">
        <f t="shared" si="297"/>
        <v>0</v>
      </c>
      <c r="AU1455" s="254" t="s">
        <v>4191</v>
      </c>
      <c r="AV1455" s="265">
        <f t="shared" si="298"/>
        <v>0</v>
      </c>
      <c r="AW1455" s="254" t="s">
        <v>4192</v>
      </c>
      <c r="AX1455" s="254" t="s">
        <v>4193</v>
      </c>
      <c r="AY1455" s="244" t="str">
        <f t="shared" si="292"/>
        <v/>
      </c>
    </row>
    <row r="1456" spans="1:51">
      <c r="A1456" s="198">
        <v>1451</v>
      </c>
      <c r="B1456" s="211"/>
      <c r="C1456" s="4" t="str">
        <f t="shared" si="289"/>
        <v>名称：&lt;br&gt;住所：&lt;br&gt;施設分類：&lt;br&gt;TEL：&lt;br&gt;：&lt;br&gt;：&lt;br&gt;：&lt;br&gt;</v>
      </c>
      <c r="D1456" s="211"/>
      <c r="E1456" s="202"/>
      <c r="F1456" s="202"/>
      <c r="G1456" s="202"/>
      <c r="H1456" s="202"/>
      <c r="I1456" s="202"/>
      <c r="J1456" s="202"/>
      <c r="K1456" s="240"/>
      <c r="L1456" s="240"/>
      <c r="M1456" s="240"/>
      <c r="N1456" s="240"/>
      <c r="O1456" s="4"/>
      <c r="P1456" s="246">
        <v>1</v>
      </c>
      <c r="Q1456" s="246"/>
      <c r="R1456" s="246" t="str">
        <f t="shared" si="286"/>
        <v>FFFFFFFF</v>
      </c>
      <c r="S1456" s="202">
        <v>100</v>
      </c>
      <c r="T1456" s="202">
        <v>100</v>
      </c>
      <c r="U1456" s="202">
        <v>100</v>
      </c>
      <c r="V1456" s="202">
        <v>100</v>
      </c>
      <c r="X1456" s="242"/>
      <c r="Z1456" s="239">
        <f t="shared" si="290"/>
        <v>1</v>
      </c>
      <c r="AA1456" s="253" t="s">
        <v>4179</v>
      </c>
      <c r="AB1456" s="265">
        <f t="shared" si="293"/>
        <v>0</v>
      </c>
      <c r="AC1456" s="254" t="s">
        <v>4194</v>
      </c>
      <c r="AD1456" s="254" t="s">
        <v>4181</v>
      </c>
      <c r="AE1456" s="254">
        <f t="shared" si="294"/>
        <v>0</v>
      </c>
      <c r="AF1456" s="254" t="s">
        <v>4182</v>
      </c>
      <c r="AG1456" s="254" t="s">
        <v>4183</v>
      </c>
      <c r="AH1456" s="74" t="str">
        <f t="shared" si="295"/>
        <v>名称：&lt;br&gt;住所：&lt;br&gt;施設分類：&lt;br&gt;TEL：&lt;br&gt;：&lt;br&gt;：&lt;br&gt;：&lt;br&gt;</v>
      </c>
      <c r="AI1456" s="255" t="s">
        <v>4184</v>
      </c>
      <c r="AJ1456" s="253" t="str">
        <f t="shared" si="287"/>
        <v>FFFFFFFF</v>
      </c>
      <c r="AK1456" s="253" t="s">
        <v>4185</v>
      </c>
      <c r="AL1456" s="265">
        <f t="shared" si="288"/>
        <v>1</v>
      </c>
      <c r="AM1456" s="253" t="s">
        <v>4186</v>
      </c>
      <c r="AN1456" s="253" t="s">
        <v>4187</v>
      </c>
      <c r="AO1456" s="254">
        <f t="shared" si="291"/>
        <v>0</v>
      </c>
      <c r="AP1456" s="253" t="s">
        <v>4188</v>
      </c>
      <c r="AQ1456" s="74">
        <f t="shared" si="296"/>
        <v>0</v>
      </c>
      <c r="AR1456" s="254" t="s">
        <v>4189</v>
      </c>
      <c r="AS1456" s="254" t="s">
        <v>4190</v>
      </c>
      <c r="AT1456" s="265">
        <f t="shared" si="297"/>
        <v>0</v>
      </c>
      <c r="AU1456" s="254" t="s">
        <v>4191</v>
      </c>
      <c r="AV1456" s="265">
        <f t="shared" si="298"/>
        <v>0</v>
      </c>
      <c r="AW1456" s="254" t="s">
        <v>4192</v>
      </c>
      <c r="AX1456" s="254" t="s">
        <v>4193</v>
      </c>
      <c r="AY1456" s="244" t="str">
        <f t="shared" si="292"/>
        <v/>
      </c>
    </row>
    <row r="1457" spans="1:51">
      <c r="A1457" s="198">
        <v>1452</v>
      </c>
      <c r="B1457" s="211"/>
      <c r="C1457" s="4" t="str">
        <f t="shared" si="289"/>
        <v>名称：&lt;br&gt;住所：&lt;br&gt;施設分類：&lt;br&gt;TEL：&lt;br&gt;：&lt;br&gt;：&lt;br&gt;：&lt;br&gt;</v>
      </c>
      <c r="D1457" s="211"/>
      <c r="E1457" s="202"/>
      <c r="F1457" s="202"/>
      <c r="G1457" s="202"/>
      <c r="H1457" s="202"/>
      <c r="I1457" s="202"/>
      <c r="J1457" s="202"/>
      <c r="K1457" s="240"/>
      <c r="L1457" s="240"/>
      <c r="M1457" s="240"/>
      <c r="N1457" s="240"/>
      <c r="O1457" s="4"/>
      <c r="P1457" s="246">
        <v>1</v>
      </c>
      <c r="Q1457" s="246"/>
      <c r="R1457" s="246" t="str">
        <f t="shared" si="286"/>
        <v>FFFFFFFF</v>
      </c>
      <c r="S1457" s="202">
        <v>100</v>
      </c>
      <c r="T1457" s="202">
        <v>100</v>
      </c>
      <c r="U1457" s="202">
        <v>100</v>
      </c>
      <c r="V1457" s="202">
        <v>100</v>
      </c>
      <c r="X1457" s="242"/>
      <c r="Z1457" s="239">
        <f t="shared" si="290"/>
        <v>1</v>
      </c>
      <c r="AA1457" s="253" t="s">
        <v>4179</v>
      </c>
      <c r="AB1457" s="265">
        <f t="shared" si="293"/>
        <v>0</v>
      </c>
      <c r="AC1457" s="254" t="s">
        <v>4194</v>
      </c>
      <c r="AD1457" s="254" t="s">
        <v>4181</v>
      </c>
      <c r="AE1457" s="254">
        <f t="shared" si="294"/>
        <v>0</v>
      </c>
      <c r="AF1457" s="254" t="s">
        <v>4182</v>
      </c>
      <c r="AG1457" s="254" t="s">
        <v>4183</v>
      </c>
      <c r="AH1457" s="74" t="str">
        <f t="shared" si="295"/>
        <v>名称：&lt;br&gt;住所：&lt;br&gt;施設分類：&lt;br&gt;TEL：&lt;br&gt;：&lt;br&gt;：&lt;br&gt;：&lt;br&gt;</v>
      </c>
      <c r="AI1457" s="255" t="s">
        <v>4184</v>
      </c>
      <c r="AJ1457" s="253" t="str">
        <f t="shared" si="287"/>
        <v>FFFFFFFF</v>
      </c>
      <c r="AK1457" s="253" t="s">
        <v>4185</v>
      </c>
      <c r="AL1457" s="265">
        <f t="shared" si="288"/>
        <v>1</v>
      </c>
      <c r="AM1457" s="253" t="s">
        <v>4186</v>
      </c>
      <c r="AN1457" s="253" t="s">
        <v>4187</v>
      </c>
      <c r="AO1457" s="254">
        <f t="shared" si="291"/>
        <v>0</v>
      </c>
      <c r="AP1457" s="253" t="s">
        <v>4188</v>
      </c>
      <c r="AQ1457" s="74">
        <f t="shared" si="296"/>
        <v>0</v>
      </c>
      <c r="AR1457" s="254" t="s">
        <v>4189</v>
      </c>
      <c r="AS1457" s="254" t="s">
        <v>4190</v>
      </c>
      <c r="AT1457" s="265">
        <f t="shared" si="297"/>
        <v>0</v>
      </c>
      <c r="AU1457" s="254" t="s">
        <v>4191</v>
      </c>
      <c r="AV1457" s="265">
        <f t="shared" si="298"/>
        <v>0</v>
      </c>
      <c r="AW1457" s="254" t="s">
        <v>4192</v>
      </c>
      <c r="AX1457" s="254" t="s">
        <v>4193</v>
      </c>
      <c r="AY1457" s="244" t="str">
        <f t="shared" si="292"/>
        <v/>
      </c>
    </row>
    <row r="1458" spans="1:51">
      <c r="A1458" s="198">
        <v>1453</v>
      </c>
      <c r="B1458" s="211"/>
      <c r="C1458" s="4" t="str">
        <f t="shared" si="289"/>
        <v>名称：&lt;br&gt;住所：&lt;br&gt;施設分類：&lt;br&gt;TEL：&lt;br&gt;：&lt;br&gt;：&lt;br&gt;：&lt;br&gt;</v>
      </c>
      <c r="D1458" s="211"/>
      <c r="E1458" s="202"/>
      <c r="F1458" s="202"/>
      <c r="G1458" s="202"/>
      <c r="H1458" s="202"/>
      <c r="I1458" s="202"/>
      <c r="J1458" s="202"/>
      <c r="K1458" s="240"/>
      <c r="L1458" s="240"/>
      <c r="M1458" s="240"/>
      <c r="N1458" s="240"/>
      <c r="O1458" s="4"/>
      <c r="P1458" s="246">
        <v>1</v>
      </c>
      <c r="Q1458" s="246"/>
      <c r="R1458" s="246" t="str">
        <f t="shared" si="286"/>
        <v>FFFFFFFF</v>
      </c>
      <c r="S1458" s="202">
        <v>100</v>
      </c>
      <c r="T1458" s="202">
        <v>100</v>
      </c>
      <c r="U1458" s="202">
        <v>100</v>
      </c>
      <c r="V1458" s="202">
        <v>100</v>
      </c>
      <c r="X1458" s="242"/>
      <c r="Z1458" s="239">
        <f t="shared" si="290"/>
        <v>1</v>
      </c>
      <c r="AA1458" s="253" t="s">
        <v>4179</v>
      </c>
      <c r="AB1458" s="265">
        <f t="shared" si="293"/>
        <v>0</v>
      </c>
      <c r="AC1458" s="254" t="s">
        <v>4194</v>
      </c>
      <c r="AD1458" s="254" t="s">
        <v>4181</v>
      </c>
      <c r="AE1458" s="254">
        <f t="shared" si="294"/>
        <v>0</v>
      </c>
      <c r="AF1458" s="254" t="s">
        <v>4182</v>
      </c>
      <c r="AG1458" s="254" t="s">
        <v>4183</v>
      </c>
      <c r="AH1458" s="74" t="str">
        <f t="shared" si="295"/>
        <v>名称：&lt;br&gt;住所：&lt;br&gt;施設分類：&lt;br&gt;TEL：&lt;br&gt;：&lt;br&gt;：&lt;br&gt;：&lt;br&gt;</v>
      </c>
      <c r="AI1458" s="255" t="s">
        <v>4184</v>
      </c>
      <c r="AJ1458" s="253" t="str">
        <f t="shared" si="287"/>
        <v>FFFFFFFF</v>
      </c>
      <c r="AK1458" s="253" t="s">
        <v>4185</v>
      </c>
      <c r="AL1458" s="265">
        <f t="shared" si="288"/>
        <v>1</v>
      </c>
      <c r="AM1458" s="253" t="s">
        <v>4186</v>
      </c>
      <c r="AN1458" s="253" t="s">
        <v>4187</v>
      </c>
      <c r="AO1458" s="254">
        <f t="shared" si="291"/>
        <v>0</v>
      </c>
      <c r="AP1458" s="253" t="s">
        <v>4188</v>
      </c>
      <c r="AQ1458" s="74">
        <f t="shared" si="296"/>
        <v>0</v>
      </c>
      <c r="AR1458" s="254" t="s">
        <v>4189</v>
      </c>
      <c r="AS1458" s="254" t="s">
        <v>4190</v>
      </c>
      <c r="AT1458" s="265">
        <f t="shared" si="297"/>
        <v>0</v>
      </c>
      <c r="AU1458" s="254" t="s">
        <v>4191</v>
      </c>
      <c r="AV1458" s="265">
        <f t="shared" si="298"/>
        <v>0</v>
      </c>
      <c r="AW1458" s="254" t="s">
        <v>4192</v>
      </c>
      <c r="AX1458" s="254" t="s">
        <v>4193</v>
      </c>
      <c r="AY1458" s="244" t="str">
        <f t="shared" si="292"/>
        <v/>
      </c>
    </row>
    <row r="1459" spans="1:51">
      <c r="A1459" s="198">
        <v>1454</v>
      </c>
      <c r="B1459" s="211"/>
      <c r="C1459" s="4" t="str">
        <f t="shared" si="289"/>
        <v>名称：&lt;br&gt;住所：&lt;br&gt;施設分類：&lt;br&gt;TEL：&lt;br&gt;：&lt;br&gt;：&lt;br&gt;：&lt;br&gt;</v>
      </c>
      <c r="D1459" s="211"/>
      <c r="E1459" s="245"/>
      <c r="F1459" s="202"/>
      <c r="G1459" s="202"/>
      <c r="H1459" s="202"/>
      <c r="I1459" s="245"/>
      <c r="J1459" s="245"/>
      <c r="K1459" s="240"/>
      <c r="L1459" s="240"/>
      <c r="M1459" s="240"/>
      <c r="N1459" s="240"/>
      <c r="O1459" s="4"/>
      <c r="P1459" s="246">
        <v>1</v>
      </c>
      <c r="Q1459" s="246"/>
      <c r="R1459" s="246" t="str">
        <f t="shared" si="286"/>
        <v>FFFFFFFF</v>
      </c>
      <c r="S1459" s="202">
        <v>100</v>
      </c>
      <c r="T1459" s="202">
        <v>100</v>
      </c>
      <c r="U1459" s="202">
        <v>100</v>
      </c>
      <c r="V1459" s="202">
        <v>100</v>
      </c>
      <c r="X1459" s="242"/>
      <c r="Z1459" s="239">
        <f t="shared" si="290"/>
        <v>1</v>
      </c>
      <c r="AA1459" s="253" t="s">
        <v>4179</v>
      </c>
      <c r="AB1459" s="265">
        <f t="shared" si="293"/>
        <v>0</v>
      </c>
      <c r="AC1459" s="254" t="s">
        <v>4194</v>
      </c>
      <c r="AD1459" s="254" t="s">
        <v>4181</v>
      </c>
      <c r="AE1459" s="254">
        <f t="shared" si="294"/>
        <v>0</v>
      </c>
      <c r="AF1459" s="254" t="s">
        <v>4182</v>
      </c>
      <c r="AG1459" s="254" t="s">
        <v>4183</v>
      </c>
      <c r="AH1459" s="74" t="str">
        <f t="shared" si="295"/>
        <v>名称：&lt;br&gt;住所：&lt;br&gt;施設分類：&lt;br&gt;TEL：&lt;br&gt;：&lt;br&gt;：&lt;br&gt;：&lt;br&gt;</v>
      </c>
      <c r="AI1459" s="255" t="s">
        <v>4184</v>
      </c>
      <c r="AJ1459" s="253" t="str">
        <f t="shared" si="287"/>
        <v>FFFFFFFF</v>
      </c>
      <c r="AK1459" s="253" t="s">
        <v>4185</v>
      </c>
      <c r="AL1459" s="265">
        <f t="shared" si="288"/>
        <v>1</v>
      </c>
      <c r="AM1459" s="253" t="s">
        <v>4186</v>
      </c>
      <c r="AN1459" s="253" t="s">
        <v>4187</v>
      </c>
      <c r="AO1459" s="254">
        <f t="shared" si="291"/>
        <v>0</v>
      </c>
      <c r="AP1459" s="253" t="s">
        <v>4188</v>
      </c>
      <c r="AQ1459" s="74">
        <f t="shared" si="296"/>
        <v>0</v>
      </c>
      <c r="AR1459" s="254" t="s">
        <v>4189</v>
      </c>
      <c r="AS1459" s="254" t="s">
        <v>4190</v>
      </c>
      <c r="AT1459" s="265">
        <f t="shared" si="297"/>
        <v>0</v>
      </c>
      <c r="AU1459" s="254" t="s">
        <v>4191</v>
      </c>
      <c r="AV1459" s="265">
        <f t="shared" si="298"/>
        <v>0</v>
      </c>
      <c r="AW1459" s="254" t="s">
        <v>4192</v>
      </c>
      <c r="AX1459" s="254" t="s">
        <v>4193</v>
      </c>
      <c r="AY1459" s="244" t="str">
        <f t="shared" si="292"/>
        <v/>
      </c>
    </row>
    <row r="1460" spans="1:51">
      <c r="A1460" s="198">
        <v>1455</v>
      </c>
      <c r="B1460" s="211"/>
      <c r="C1460" s="4" t="str">
        <f t="shared" si="289"/>
        <v>名称：&lt;br&gt;住所：&lt;br&gt;施設分類：&lt;br&gt;TEL：&lt;br&gt;：&lt;br&gt;：&lt;br&gt;：&lt;br&gt;</v>
      </c>
      <c r="D1460" s="211"/>
      <c r="E1460" s="245"/>
      <c r="F1460" s="202"/>
      <c r="G1460" s="202"/>
      <c r="H1460" s="202"/>
      <c r="I1460" s="245"/>
      <c r="J1460" s="245"/>
      <c r="K1460" s="240"/>
      <c r="L1460" s="240"/>
      <c r="M1460" s="240"/>
      <c r="N1460" s="240"/>
      <c r="O1460" s="4"/>
      <c r="P1460" s="246">
        <v>1</v>
      </c>
      <c r="Q1460" s="246"/>
      <c r="R1460" s="246" t="str">
        <f t="shared" si="286"/>
        <v>FFFFFFFF</v>
      </c>
      <c r="S1460" s="202">
        <v>100</v>
      </c>
      <c r="T1460" s="202">
        <v>100</v>
      </c>
      <c r="U1460" s="202">
        <v>100</v>
      </c>
      <c r="V1460" s="202">
        <v>100</v>
      </c>
      <c r="X1460" s="242"/>
      <c r="Z1460" s="239">
        <f t="shared" si="290"/>
        <v>1</v>
      </c>
      <c r="AA1460" s="253" t="s">
        <v>4179</v>
      </c>
      <c r="AB1460" s="265">
        <f t="shared" si="293"/>
        <v>0</v>
      </c>
      <c r="AC1460" s="254" t="s">
        <v>4194</v>
      </c>
      <c r="AD1460" s="254" t="s">
        <v>4181</v>
      </c>
      <c r="AE1460" s="254">
        <f t="shared" si="294"/>
        <v>0</v>
      </c>
      <c r="AF1460" s="254" t="s">
        <v>4182</v>
      </c>
      <c r="AG1460" s="254" t="s">
        <v>4183</v>
      </c>
      <c r="AH1460" s="74" t="str">
        <f t="shared" si="295"/>
        <v>名称：&lt;br&gt;住所：&lt;br&gt;施設分類：&lt;br&gt;TEL：&lt;br&gt;：&lt;br&gt;：&lt;br&gt;：&lt;br&gt;</v>
      </c>
      <c r="AI1460" s="255" t="s">
        <v>4184</v>
      </c>
      <c r="AJ1460" s="253" t="str">
        <f t="shared" si="287"/>
        <v>FFFFFFFF</v>
      </c>
      <c r="AK1460" s="253" t="s">
        <v>4185</v>
      </c>
      <c r="AL1460" s="265">
        <f t="shared" si="288"/>
        <v>1</v>
      </c>
      <c r="AM1460" s="253" t="s">
        <v>4186</v>
      </c>
      <c r="AN1460" s="253" t="s">
        <v>4187</v>
      </c>
      <c r="AO1460" s="254">
        <f t="shared" si="291"/>
        <v>0</v>
      </c>
      <c r="AP1460" s="253" t="s">
        <v>4188</v>
      </c>
      <c r="AQ1460" s="74">
        <f t="shared" si="296"/>
        <v>0</v>
      </c>
      <c r="AR1460" s="254" t="s">
        <v>4189</v>
      </c>
      <c r="AS1460" s="254" t="s">
        <v>4190</v>
      </c>
      <c r="AT1460" s="265">
        <f t="shared" si="297"/>
        <v>0</v>
      </c>
      <c r="AU1460" s="254" t="s">
        <v>4191</v>
      </c>
      <c r="AV1460" s="265">
        <f t="shared" si="298"/>
        <v>0</v>
      </c>
      <c r="AW1460" s="254" t="s">
        <v>4192</v>
      </c>
      <c r="AX1460" s="254" t="s">
        <v>4193</v>
      </c>
      <c r="AY1460" s="244" t="str">
        <f t="shared" si="292"/>
        <v/>
      </c>
    </row>
    <row r="1461" spans="1:51">
      <c r="A1461" s="198">
        <v>1456</v>
      </c>
      <c r="B1461" s="211"/>
      <c r="C1461" s="4" t="str">
        <f t="shared" si="289"/>
        <v>名称：&lt;br&gt;住所：&lt;br&gt;施設分類：&lt;br&gt;TEL：&lt;br&gt;：&lt;br&gt;：&lt;br&gt;：&lt;br&gt;</v>
      </c>
      <c r="D1461" s="211"/>
      <c r="E1461" s="202"/>
      <c r="F1461" s="202"/>
      <c r="G1461" s="202"/>
      <c r="H1461" s="202"/>
      <c r="I1461" s="202"/>
      <c r="J1461" s="202"/>
      <c r="K1461" s="240"/>
      <c r="L1461" s="240"/>
      <c r="M1461" s="240"/>
      <c r="N1461" s="240"/>
      <c r="O1461" s="4"/>
      <c r="P1461" s="246">
        <v>1</v>
      </c>
      <c r="Q1461" s="246"/>
      <c r="R1461" s="246" t="str">
        <f t="shared" si="286"/>
        <v>FFFFFFFF</v>
      </c>
      <c r="S1461" s="202">
        <v>100</v>
      </c>
      <c r="T1461" s="202">
        <v>100</v>
      </c>
      <c r="U1461" s="202">
        <v>100</v>
      </c>
      <c r="V1461" s="202">
        <v>100</v>
      </c>
      <c r="X1461" s="242"/>
      <c r="Z1461" s="239">
        <f t="shared" si="290"/>
        <v>1</v>
      </c>
      <c r="AA1461" s="253" t="s">
        <v>4179</v>
      </c>
      <c r="AB1461" s="265">
        <f t="shared" si="293"/>
        <v>0</v>
      </c>
      <c r="AC1461" s="254" t="s">
        <v>4194</v>
      </c>
      <c r="AD1461" s="254" t="s">
        <v>4181</v>
      </c>
      <c r="AE1461" s="254">
        <f t="shared" si="294"/>
        <v>0</v>
      </c>
      <c r="AF1461" s="254" t="s">
        <v>4182</v>
      </c>
      <c r="AG1461" s="254" t="s">
        <v>4183</v>
      </c>
      <c r="AH1461" s="74" t="str">
        <f t="shared" si="295"/>
        <v>名称：&lt;br&gt;住所：&lt;br&gt;施設分類：&lt;br&gt;TEL：&lt;br&gt;：&lt;br&gt;：&lt;br&gt;：&lt;br&gt;</v>
      </c>
      <c r="AI1461" s="255" t="s">
        <v>4184</v>
      </c>
      <c r="AJ1461" s="253" t="str">
        <f t="shared" si="287"/>
        <v>FFFFFFFF</v>
      </c>
      <c r="AK1461" s="253" t="s">
        <v>4185</v>
      </c>
      <c r="AL1461" s="265">
        <f t="shared" si="288"/>
        <v>1</v>
      </c>
      <c r="AM1461" s="253" t="s">
        <v>4186</v>
      </c>
      <c r="AN1461" s="253" t="s">
        <v>4187</v>
      </c>
      <c r="AO1461" s="254">
        <f t="shared" si="291"/>
        <v>0</v>
      </c>
      <c r="AP1461" s="253" t="s">
        <v>4188</v>
      </c>
      <c r="AQ1461" s="74">
        <f t="shared" si="296"/>
        <v>0</v>
      </c>
      <c r="AR1461" s="254" t="s">
        <v>4189</v>
      </c>
      <c r="AS1461" s="254" t="s">
        <v>4190</v>
      </c>
      <c r="AT1461" s="265">
        <f t="shared" si="297"/>
        <v>0</v>
      </c>
      <c r="AU1461" s="254" t="s">
        <v>4191</v>
      </c>
      <c r="AV1461" s="265">
        <f t="shared" si="298"/>
        <v>0</v>
      </c>
      <c r="AW1461" s="254" t="s">
        <v>4192</v>
      </c>
      <c r="AX1461" s="254" t="s">
        <v>4193</v>
      </c>
      <c r="AY1461" s="244" t="str">
        <f t="shared" si="292"/>
        <v/>
      </c>
    </row>
    <row r="1462" spans="1:51">
      <c r="A1462" s="198">
        <v>1457</v>
      </c>
      <c r="B1462" s="211"/>
      <c r="C1462" s="4" t="str">
        <f t="shared" si="289"/>
        <v>名称：&lt;br&gt;住所：&lt;br&gt;施設分類：&lt;br&gt;TEL：&lt;br&gt;：&lt;br&gt;：&lt;br&gt;：&lt;br&gt;</v>
      </c>
      <c r="D1462" s="211"/>
      <c r="E1462" s="202"/>
      <c r="F1462" s="202"/>
      <c r="G1462" s="202"/>
      <c r="H1462" s="202"/>
      <c r="I1462" s="202"/>
      <c r="J1462" s="202"/>
      <c r="K1462" s="240"/>
      <c r="L1462" s="240"/>
      <c r="M1462" s="240"/>
      <c r="N1462" s="240"/>
      <c r="O1462" s="4"/>
      <c r="P1462" s="246">
        <v>1</v>
      </c>
      <c r="Q1462" s="246"/>
      <c r="R1462" s="246" t="str">
        <f t="shared" si="286"/>
        <v>FFFFFFFF</v>
      </c>
      <c r="S1462" s="202">
        <v>100</v>
      </c>
      <c r="T1462" s="202">
        <v>100</v>
      </c>
      <c r="U1462" s="202">
        <v>100</v>
      </c>
      <c r="V1462" s="202">
        <v>100</v>
      </c>
      <c r="X1462" s="242"/>
      <c r="Z1462" s="239">
        <f t="shared" si="290"/>
        <v>1</v>
      </c>
      <c r="AA1462" s="253" t="s">
        <v>4179</v>
      </c>
      <c r="AB1462" s="265">
        <f t="shared" si="293"/>
        <v>0</v>
      </c>
      <c r="AC1462" s="254" t="s">
        <v>4194</v>
      </c>
      <c r="AD1462" s="254" t="s">
        <v>4181</v>
      </c>
      <c r="AE1462" s="254">
        <f t="shared" si="294"/>
        <v>0</v>
      </c>
      <c r="AF1462" s="254" t="s">
        <v>4182</v>
      </c>
      <c r="AG1462" s="254" t="s">
        <v>4183</v>
      </c>
      <c r="AH1462" s="74" t="str">
        <f t="shared" si="295"/>
        <v>名称：&lt;br&gt;住所：&lt;br&gt;施設分類：&lt;br&gt;TEL：&lt;br&gt;：&lt;br&gt;：&lt;br&gt;：&lt;br&gt;</v>
      </c>
      <c r="AI1462" s="255" t="s">
        <v>4184</v>
      </c>
      <c r="AJ1462" s="253" t="str">
        <f t="shared" si="287"/>
        <v>FFFFFFFF</v>
      </c>
      <c r="AK1462" s="253" t="s">
        <v>4185</v>
      </c>
      <c r="AL1462" s="265">
        <f t="shared" si="288"/>
        <v>1</v>
      </c>
      <c r="AM1462" s="253" t="s">
        <v>4186</v>
      </c>
      <c r="AN1462" s="253" t="s">
        <v>4187</v>
      </c>
      <c r="AO1462" s="254">
        <f t="shared" si="291"/>
        <v>0</v>
      </c>
      <c r="AP1462" s="253" t="s">
        <v>4188</v>
      </c>
      <c r="AQ1462" s="74">
        <f t="shared" si="296"/>
        <v>0</v>
      </c>
      <c r="AR1462" s="254" t="s">
        <v>4189</v>
      </c>
      <c r="AS1462" s="254" t="s">
        <v>4190</v>
      </c>
      <c r="AT1462" s="265">
        <f t="shared" si="297"/>
        <v>0</v>
      </c>
      <c r="AU1462" s="254" t="s">
        <v>4191</v>
      </c>
      <c r="AV1462" s="265">
        <f t="shared" si="298"/>
        <v>0</v>
      </c>
      <c r="AW1462" s="254" t="s">
        <v>4192</v>
      </c>
      <c r="AX1462" s="254" t="s">
        <v>4193</v>
      </c>
      <c r="AY1462" s="244" t="str">
        <f t="shared" si="292"/>
        <v/>
      </c>
    </row>
    <row r="1463" spans="1:51">
      <c r="A1463" s="198">
        <v>1458</v>
      </c>
      <c r="B1463" s="211"/>
      <c r="C1463" s="4" t="str">
        <f t="shared" si="289"/>
        <v>名称：&lt;br&gt;住所：&lt;br&gt;施設分類：&lt;br&gt;TEL：&lt;br&gt;：&lt;br&gt;：&lt;br&gt;：&lt;br&gt;</v>
      </c>
      <c r="D1463" s="211"/>
      <c r="E1463" s="202"/>
      <c r="F1463" s="202"/>
      <c r="G1463" s="202"/>
      <c r="H1463" s="202"/>
      <c r="I1463" s="202"/>
      <c r="J1463" s="202"/>
      <c r="K1463" s="240"/>
      <c r="L1463" s="240"/>
      <c r="M1463" s="240"/>
      <c r="N1463" s="240"/>
      <c r="O1463" s="4"/>
      <c r="P1463" s="246">
        <v>1</v>
      </c>
      <c r="Q1463" s="246"/>
      <c r="R1463" s="246" t="str">
        <f t="shared" si="286"/>
        <v>FFFFFFFF</v>
      </c>
      <c r="S1463" s="202">
        <v>100</v>
      </c>
      <c r="T1463" s="202">
        <v>100</v>
      </c>
      <c r="U1463" s="202">
        <v>100</v>
      </c>
      <c r="V1463" s="202">
        <v>100</v>
      </c>
      <c r="X1463" s="242"/>
      <c r="Z1463" s="239">
        <f t="shared" si="290"/>
        <v>1</v>
      </c>
      <c r="AA1463" s="253" t="s">
        <v>4179</v>
      </c>
      <c r="AB1463" s="265">
        <f t="shared" si="293"/>
        <v>0</v>
      </c>
      <c r="AC1463" s="254" t="s">
        <v>4194</v>
      </c>
      <c r="AD1463" s="254" t="s">
        <v>4181</v>
      </c>
      <c r="AE1463" s="254">
        <f t="shared" si="294"/>
        <v>0</v>
      </c>
      <c r="AF1463" s="254" t="s">
        <v>4182</v>
      </c>
      <c r="AG1463" s="254" t="s">
        <v>4183</v>
      </c>
      <c r="AH1463" s="74" t="str">
        <f t="shared" si="295"/>
        <v>名称：&lt;br&gt;住所：&lt;br&gt;施設分類：&lt;br&gt;TEL：&lt;br&gt;：&lt;br&gt;：&lt;br&gt;：&lt;br&gt;</v>
      </c>
      <c r="AI1463" s="255" t="s">
        <v>4184</v>
      </c>
      <c r="AJ1463" s="253" t="str">
        <f t="shared" si="287"/>
        <v>FFFFFFFF</v>
      </c>
      <c r="AK1463" s="253" t="s">
        <v>4185</v>
      </c>
      <c r="AL1463" s="265">
        <f t="shared" si="288"/>
        <v>1</v>
      </c>
      <c r="AM1463" s="253" t="s">
        <v>4186</v>
      </c>
      <c r="AN1463" s="253" t="s">
        <v>4187</v>
      </c>
      <c r="AO1463" s="254">
        <f t="shared" si="291"/>
        <v>0</v>
      </c>
      <c r="AP1463" s="253" t="s">
        <v>4188</v>
      </c>
      <c r="AQ1463" s="74">
        <f t="shared" si="296"/>
        <v>0</v>
      </c>
      <c r="AR1463" s="254" t="s">
        <v>4189</v>
      </c>
      <c r="AS1463" s="254" t="s">
        <v>4190</v>
      </c>
      <c r="AT1463" s="265">
        <f t="shared" si="297"/>
        <v>0</v>
      </c>
      <c r="AU1463" s="254" t="s">
        <v>4191</v>
      </c>
      <c r="AV1463" s="265">
        <f t="shared" si="298"/>
        <v>0</v>
      </c>
      <c r="AW1463" s="254" t="s">
        <v>4192</v>
      </c>
      <c r="AX1463" s="254" t="s">
        <v>4193</v>
      </c>
      <c r="AY1463" s="244" t="str">
        <f t="shared" si="292"/>
        <v/>
      </c>
    </row>
    <row r="1464" spans="1:51">
      <c r="A1464" s="198">
        <v>1459</v>
      </c>
      <c r="B1464" s="211"/>
      <c r="C1464" s="4" t="str">
        <f t="shared" si="289"/>
        <v>名称：&lt;br&gt;住所：&lt;br&gt;施設分類：&lt;br&gt;TEL：&lt;br&gt;：&lt;br&gt;：&lt;br&gt;：&lt;br&gt;</v>
      </c>
      <c r="D1464" s="211"/>
      <c r="E1464" s="202"/>
      <c r="F1464" s="202"/>
      <c r="G1464" s="202"/>
      <c r="H1464" s="202"/>
      <c r="I1464" s="202"/>
      <c r="J1464" s="202"/>
      <c r="K1464" s="240"/>
      <c r="L1464" s="240"/>
      <c r="M1464" s="240"/>
      <c r="N1464" s="240"/>
      <c r="O1464" s="4"/>
      <c r="P1464" s="246">
        <v>1</v>
      </c>
      <c r="Q1464" s="246"/>
      <c r="R1464" s="246" t="str">
        <f t="shared" si="286"/>
        <v>FFFFFFFF</v>
      </c>
      <c r="S1464" s="202">
        <v>100</v>
      </c>
      <c r="T1464" s="202">
        <v>100</v>
      </c>
      <c r="U1464" s="202">
        <v>100</v>
      </c>
      <c r="V1464" s="202">
        <v>100</v>
      </c>
      <c r="X1464" s="242"/>
      <c r="Z1464" s="239">
        <f t="shared" si="290"/>
        <v>1</v>
      </c>
      <c r="AA1464" s="253" t="s">
        <v>4179</v>
      </c>
      <c r="AB1464" s="265">
        <f t="shared" si="293"/>
        <v>0</v>
      </c>
      <c r="AC1464" s="254" t="s">
        <v>4194</v>
      </c>
      <c r="AD1464" s="254" t="s">
        <v>4181</v>
      </c>
      <c r="AE1464" s="254">
        <f t="shared" si="294"/>
        <v>0</v>
      </c>
      <c r="AF1464" s="254" t="s">
        <v>4182</v>
      </c>
      <c r="AG1464" s="254" t="s">
        <v>4183</v>
      </c>
      <c r="AH1464" s="74" t="str">
        <f t="shared" si="295"/>
        <v>名称：&lt;br&gt;住所：&lt;br&gt;施設分類：&lt;br&gt;TEL：&lt;br&gt;：&lt;br&gt;：&lt;br&gt;：&lt;br&gt;</v>
      </c>
      <c r="AI1464" s="255" t="s">
        <v>4184</v>
      </c>
      <c r="AJ1464" s="253" t="str">
        <f t="shared" si="287"/>
        <v>FFFFFFFF</v>
      </c>
      <c r="AK1464" s="253" t="s">
        <v>4185</v>
      </c>
      <c r="AL1464" s="265">
        <f t="shared" si="288"/>
        <v>1</v>
      </c>
      <c r="AM1464" s="253" t="s">
        <v>4186</v>
      </c>
      <c r="AN1464" s="253" t="s">
        <v>4187</v>
      </c>
      <c r="AO1464" s="254">
        <f t="shared" si="291"/>
        <v>0</v>
      </c>
      <c r="AP1464" s="253" t="s">
        <v>4188</v>
      </c>
      <c r="AQ1464" s="74">
        <f t="shared" si="296"/>
        <v>0</v>
      </c>
      <c r="AR1464" s="254" t="s">
        <v>4189</v>
      </c>
      <c r="AS1464" s="254" t="s">
        <v>4190</v>
      </c>
      <c r="AT1464" s="265">
        <f t="shared" si="297"/>
        <v>0</v>
      </c>
      <c r="AU1464" s="254" t="s">
        <v>4191</v>
      </c>
      <c r="AV1464" s="265">
        <f t="shared" si="298"/>
        <v>0</v>
      </c>
      <c r="AW1464" s="254" t="s">
        <v>4192</v>
      </c>
      <c r="AX1464" s="254" t="s">
        <v>4193</v>
      </c>
      <c r="AY1464" s="244" t="str">
        <f t="shared" si="292"/>
        <v/>
      </c>
    </row>
    <row r="1465" spans="1:51">
      <c r="A1465" s="198">
        <v>1460</v>
      </c>
      <c r="B1465" s="211"/>
      <c r="C1465" s="4" t="str">
        <f t="shared" si="289"/>
        <v>名称：&lt;br&gt;住所：&lt;br&gt;施設分類：&lt;br&gt;TEL：&lt;br&gt;：&lt;br&gt;：&lt;br&gt;：&lt;br&gt;</v>
      </c>
      <c r="D1465" s="211"/>
      <c r="E1465" s="202"/>
      <c r="F1465" s="202"/>
      <c r="G1465" s="202"/>
      <c r="H1465" s="202"/>
      <c r="I1465" s="202"/>
      <c r="J1465" s="202"/>
      <c r="K1465" s="240"/>
      <c r="L1465" s="240"/>
      <c r="M1465" s="240"/>
      <c r="N1465" s="240"/>
      <c r="O1465" s="4"/>
      <c r="P1465" s="246">
        <v>1</v>
      </c>
      <c r="Q1465" s="246"/>
      <c r="R1465" s="246" t="str">
        <f t="shared" si="286"/>
        <v>FFFFFFFF</v>
      </c>
      <c r="S1465" s="202">
        <v>100</v>
      </c>
      <c r="T1465" s="202">
        <v>100</v>
      </c>
      <c r="U1465" s="202">
        <v>100</v>
      </c>
      <c r="V1465" s="202">
        <v>100</v>
      </c>
      <c r="X1465" s="242"/>
      <c r="Z1465" s="239">
        <f t="shared" si="290"/>
        <v>1</v>
      </c>
      <c r="AA1465" s="253" t="s">
        <v>4179</v>
      </c>
      <c r="AB1465" s="265">
        <f t="shared" si="293"/>
        <v>0</v>
      </c>
      <c r="AC1465" s="254" t="s">
        <v>4194</v>
      </c>
      <c r="AD1465" s="254" t="s">
        <v>4181</v>
      </c>
      <c r="AE1465" s="254">
        <f t="shared" si="294"/>
        <v>0</v>
      </c>
      <c r="AF1465" s="254" t="s">
        <v>4182</v>
      </c>
      <c r="AG1465" s="254" t="s">
        <v>4183</v>
      </c>
      <c r="AH1465" s="74" t="str">
        <f t="shared" si="295"/>
        <v>名称：&lt;br&gt;住所：&lt;br&gt;施設分類：&lt;br&gt;TEL：&lt;br&gt;：&lt;br&gt;：&lt;br&gt;：&lt;br&gt;</v>
      </c>
      <c r="AI1465" s="255" t="s">
        <v>4184</v>
      </c>
      <c r="AJ1465" s="253" t="str">
        <f t="shared" si="287"/>
        <v>FFFFFFFF</v>
      </c>
      <c r="AK1465" s="253" t="s">
        <v>4185</v>
      </c>
      <c r="AL1465" s="265">
        <f t="shared" si="288"/>
        <v>1</v>
      </c>
      <c r="AM1465" s="253" t="s">
        <v>4186</v>
      </c>
      <c r="AN1465" s="253" t="s">
        <v>4187</v>
      </c>
      <c r="AO1465" s="254">
        <f t="shared" si="291"/>
        <v>0</v>
      </c>
      <c r="AP1465" s="253" t="s">
        <v>4188</v>
      </c>
      <c r="AQ1465" s="74">
        <f t="shared" si="296"/>
        <v>0</v>
      </c>
      <c r="AR1465" s="254" t="s">
        <v>4189</v>
      </c>
      <c r="AS1465" s="254" t="s">
        <v>4190</v>
      </c>
      <c r="AT1465" s="265">
        <f t="shared" si="297"/>
        <v>0</v>
      </c>
      <c r="AU1465" s="254" t="s">
        <v>4191</v>
      </c>
      <c r="AV1465" s="265">
        <f t="shared" si="298"/>
        <v>0</v>
      </c>
      <c r="AW1465" s="254" t="s">
        <v>4192</v>
      </c>
      <c r="AX1465" s="254" t="s">
        <v>4193</v>
      </c>
      <c r="AY1465" s="244" t="str">
        <f t="shared" si="292"/>
        <v/>
      </c>
    </row>
    <row r="1466" spans="1:51">
      <c r="A1466" s="198">
        <v>1461</v>
      </c>
      <c r="B1466" s="211"/>
      <c r="C1466" s="4" t="str">
        <f t="shared" si="289"/>
        <v>名称：&lt;br&gt;住所：&lt;br&gt;施設分類：&lt;br&gt;TEL：&lt;br&gt;：&lt;br&gt;：&lt;br&gt;：&lt;br&gt;</v>
      </c>
      <c r="D1466" s="211"/>
      <c r="E1466" s="245"/>
      <c r="F1466" s="202"/>
      <c r="G1466" s="202"/>
      <c r="H1466" s="202"/>
      <c r="I1466" s="245"/>
      <c r="J1466" s="245"/>
      <c r="K1466" s="240"/>
      <c r="L1466" s="240"/>
      <c r="M1466" s="240"/>
      <c r="N1466" s="240"/>
      <c r="O1466" s="4"/>
      <c r="P1466" s="246">
        <v>1</v>
      </c>
      <c r="Q1466" s="246"/>
      <c r="R1466" s="246" t="str">
        <f t="shared" si="286"/>
        <v>FFFFFFFF</v>
      </c>
      <c r="S1466" s="202">
        <v>100</v>
      </c>
      <c r="T1466" s="202">
        <v>100</v>
      </c>
      <c r="U1466" s="202">
        <v>100</v>
      </c>
      <c r="V1466" s="202">
        <v>100</v>
      </c>
      <c r="X1466" s="242"/>
      <c r="Z1466" s="239">
        <f t="shared" si="290"/>
        <v>1</v>
      </c>
      <c r="AA1466" s="253" t="s">
        <v>4179</v>
      </c>
      <c r="AB1466" s="265">
        <f t="shared" si="293"/>
        <v>0</v>
      </c>
      <c r="AC1466" s="254" t="s">
        <v>4194</v>
      </c>
      <c r="AD1466" s="254" t="s">
        <v>4181</v>
      </c>
      <c r="AE1466" s="254">
        <f t="shared" si="294"/>
        <v>0</v>
      </c>
      <c r="AF1466" s="254" t="s">
        <v>4182</v>
      </c>
      <c r="AG1466" s="254" t="s">
        <v>4183</v>
      </c>
      <c r="AH1466" s="74" t="str">
        <f t="shared" si="295"/>
        <v>名称：&lt;br&gt;住所：&lt;br&gt;施設分類：&lt;br&gt;TEL：&lt;br&gt;：&lt;br&gt;：&lt;br&gt;：&lt;br&gt;</v>
      </c>
      <c r="AI1466" s="255" t="s">
        <v>4184</v>
      </c>
      <c r="AJ1466" s="253" t="str">
        <f t="shared" si="287"/>
        <v>FFFFFFFF</v>
      </c>
      <c r="AK1466" s="253" t="s">
        <v>4185</v>
      </c>
      <c r="AL1466" s="265">
        <f t="shared" si="288"/>
        <v>1</v>
      </c>
      <c r="AM1466" s="253" t="s">
        <v>4186</v>
      </c>
      <c r="AN1466" s="253" t="s">
        <v>4187</v>
      </c>
      <c r="AO1466" s="254">
        <f t="shared" si="291"/>
        <v>0</v>
      </c>
      <c r="AP1466" s="253" t="s">
        <v>4188</v>
      </c>
      <c r="AQ1466" s="74">
        <f t="shared" si="296"/>
        <v>0</v>
      </c>
      <c r="AR1466" s="254" t="s">
        <v>4189</v>
      </c>
      <c r="AS1466" s="254" t="s">
        <v>4190</v>
      </c>
      <c r="AT1466" s="265">
        <f t="shared" si="297"/>
        <v>0</v>
      </c>
      <c r="AU1466" s="254" t="s">
        <v>4191</v>
      </c>
      <c r="AV1466" s="265">
        <f t="shared" si="298"/>
        <v>0</v>
      </c>
      <c r="AW1466" s="254" t="s">
        <v>4192</v>
      </c>
      <c r="AX1466" s="254" t="s">
        <v>4193</v>
      </c>
      <c r="AY1466" s="244" t="str">
        <f t="shared" si="292"/>
        <v/>
      </c>
    </row>
    <row r="1467" spans="1:51">
      <c r="A1467" s="198">
        <v>1462</v>
      </c>
      <c r="B1467" s="211"/>
      <c r="C1467" s="4" t="str">
        <f t="shared" si="289"/>
        <v>名称：&lt;br&gt;住所：&lt;br&gt;施設分類：&lt;br&gt;TEL：&lt;br&gt;：&lt;br&gt;：&lt;br&gt;：&lt;br&gt;</v>
      </c>
      <c r="D1467" s="211"/>
      <c r="E1467" s="245"/>
      <c r="F1467" s="202"/>
      <c r="G1467" s="202"/>
      <c r="H1467" s="202"/>
      <c r="I1467" s="245"/>
      <c r="J1467" s="245"/>
      <c r="K1467" s="240"/>
      <c r="L1467" s="240"/>
      <c r="M1467" s="240"/>
      <c r="N1467" s="240"/>
      <c r="O1467" s="4"/>
      <c r="P1467" s="246">
        <v>1</v>
      </c>
      <c r="Q1467" s="246"/>
      <c r="R1467" s="246" t="str">
        <f t="shared" si="286"/>
        <v>FFFFFFFF</v>
      </c>
      <c r="S1467" s="202">
        <v>100</v>
      </c>
      <c r="T1467" s="202">
        <v>100</v>
      </c>
      <c r="U1467" s="202">
        <v>100</v>
      </c>
      <c r="V1467" s="202">
        <v>100</v>
      </c>
      <c r="X1467" s="242"/>
      <c r="Z1467" s="239">
        <f t="shared" si="290"/>
        <v>1</v>
      </c>
      <c r="AA1467" s="253" t="s">
        <v>4179</v>
      </c>
      <c r="AB1467" s="265">
        <f t="shared" si="293"/>
        <v>0</v>
      </c>
      <c r="AC1467" s="254" t="s">
        <v>4194</v>
      </c>
      <c r="AD1467" s="254" t="s">
        <v>4181</v>
      </c>
      <c r="AE1467" s="254">
        <f t="shared" si="294"/>
        <v>0</v>
      </c>
      <c r="AF1467" s="254" t="s">
        <v>4182</v>
      </c>
      <c r="AG1467" s="254" t="s">
        <v>4183</v>
      </c>
      <c r="AH1467" s="74" t="str">
        <f t="shared" si="295"/>
        <v>名称：&lt;br&gt;住所：&lt;br&gt;施設分類：&lt;br&gt;TEL：&lt;br&gt;：&lt;br&gt;：&lt;br&gt;：&lt;br&gt;</v>
      </c>
      <c r="AI1467" s="255" t="s">
        <v>4184</v>
      </c>
      <c r="AJ1467" s="253" t="str">
        <f t="shared" si="287"/>
        <v>FFFFFFFF</v>
      </c>
      <c r="AK1467" s="253" t="s">
        <v>4185</v>
      </c>
      <c r="AL1467" s="265">
        <f t="shared" si="288"/>
        <v>1</v>
      </c>
      <c r="AM1467" s="253" t="s">
        <v>4186</v>
      </c>
      <c r="AN1467" s="253" t="s">
        <v>4187</v>
      </c>
      <c r="AO1467" s="254">
        <f t="shared" si="291"/>
        <v>0</v>
      </c>
      <c r="AP1467" s="253" t="s">
        <v>4188</v>
      </c>
      <c r="AQ1467" s="74">
        <f t="shared" si="296"/>
        <v>0</v>
      </c>
      <c r="AR1467" s="254" t="s">
        <v>4189</v>
      </c>
      <c r="AS1467" s="254" t="s">
        <v>4190</v>
      </c>
      <c r="AT1467" s="265">
        <f t="shared" si="297"/>
        <v>0</v>
      </c>
      <c r="AU1467" s="254" t="s">
        <v>4191</v>
      </c>
      <c r="AV1467" s="265">
        <f t="shared" si="298"/>
        <v>0</v>
      </c>
      <c r="AW1467" s="254" t="s">
        <v>4192</v>
      </c>
      <c r="AX1467" s="254" t="s">
        <v>4193</v>
      </c>
      <c r="AY1467" s="244" t="str">
        <f t="shared" si="292"/>
        <v/>
      </c>
    </row>
    <row r="1468" spans="1:51">
      <c r="A1468" s="198">
        <v>1463</v>
      </c>
      <c r="B1468" s="211"/>
      <c r="C1468" s="4" t="str">
        <f t="shared" si="289"/>
        <v>名称：&lt;br&gt;住所：&lt;br&gt;施設分類：&lt;br&gt;TEL：&lt;br&gt;：&lt;br&gt;：&lt;br&gt;：&lt;br&gt;</v>
      </c>
      <c r="D1468" s="211"/>
      <c r="E1468" s="202"/>
      <c r="F1468" s="202"/>
      <c r="G1468" s="202"/>
      <c r="H1468" s="202"/>
      <c r="I1468" s="202"/>
      <c r="J1468" s="202"/>
      <c r="K1468" s="240"/>
      <c r="L1468" s="240"/>
      <c r="M1468" s="240"/>
      <c r="N1468" s="240"/>
      <c r="O1468" s="4"/>
      <c r="P1468" s="246">
        <v>1</v>
      </c>
      <c r="Q1468" s="246"/>
      <c r="R1468" s="246" t="str">
        <f t="shared" si="286"/>
        <v>FFFFFFFF</v>
      </c>
      <c r="S1468" s="202">
        <v>100</v>
      </c>
      <c r="T1468" s="202">
        <v>100</v>
      </c>
      <c r="U1468" s="202">
        <v>100</v>
      </c>
      <c r="V1468" s="202">
        <v>100</v>
      </c>
      <c r="X1468" s="242"/>
      <c r="Z1468" s="239">
        <f t="shared" si="290"/>
        <v>1</v>
      </c>
      <c r="AA1468" s="253" t="s">
        <v>4179</v>
      </c>
      <c r="AB1468" s="265">
        <f t="shared" si="293"/>
        <v>0</v>
      </c>
      <c r="AC1468" s="254" t="s">
        <v>4194</v>
      </c>
      <c r="AD1468" s="254" t="s">
        <v>4181</v>
      </c>
      <c r="AE1468" s="254">
        <f t="shared" si="294"/>
        <v>0</v>
      </c>
      <c r="AF1468" s="254" t="s">
        <v>4182</v>
      </c>
      <c r="AG1468" s="254" t="s">
        <v>4183</v>
      </c>
      <c r="AH1468" s="74" t="str">
        <f t="shared" si="295"/>
        <v>名称：&lt;br&gt;住所：&lt;br&gt;施設分類：&lt;br&gt;TEL：&lt;br&gt;：&lt;br&gt;：&lt;br&gt;：&lt;br&gt;</v>
      </c>
      <c r="AI1468" s="255" t="s">
        <v>4184</v>
      </c>
      <c r="AJ1468" s="253" t="str">
        <f t="shared" si="287"/>
        <v>FFFFFFFF</v>
      </c>
      <c r="AK1468" s="253" t="s">
        <v>4185</v>
      </c>
      <c r="AL1468" s="265">
        <f t="shared" si="288"/>
        <v>1</v>
      </c>
      <c r="AM1468" s="253" t="s">
        <v>4186</v>
      </c>
      <c r="AN1468" s="253" t="s">
        <v>4187</v>
      </c>
      <c r="AO1468" s="254">
        <f t="shared" si="291"/>
        <v>0</v>
      </c>
      <c r="AP1468" s="253" t="s">
        <v>4188</v>
      </c>
      <c r="AQ1468" s="74">
        <f t="shared" si="296"/>
        <v>0</v>
      </c>
      <c r="AR1468" s="254" t="s">
        <v>4189</v>
      </c>
      <c r="AS1468" s="254" t="s">
        <v>4190</v>
      </c>
      <c r="AT1468" s="265">
        <f t="shared" si="297"/>
        <v>0</v>
      </c>
      <c r="AU1468" s="254" t="s">
        <v>4191</v>
      </c>
      <c r="AV1468" s="265">
        <f t="shared" si="298"/>
        <v>0</v>
      </c>
      <c r="AW1468" s="254" t="s">
        <v>4192</v>
      </c>
      <c r="AX1468" s="254" t="s">
        <v>4193</v>
      </c>
      <c r="AY1468" s="244" t="str">
        <f t="shared" si="292"/>
        <v/>
      </c>
    </row>
    <row r="1469" spans="1:51">
      <c r="A1469" s="198">
        <v>1464</v>
      </c>
      <c r="B1469" s="211"/>
      <c r="C1469" s="4" t="str">
        <f t="shared" si="289"/>
        <v>名称：&lt;br&gt;住所：&lt;br&gt;施設分類：&lt;br&gt;TEL：&lt;br&gt;：&lt;br&gt;：&lt;br&gt;：&lt;br&gt;</v>
      </c>
      <c r="D1469" s="211"/>
      <c r="E1469" s="202"/>
      <c r="F1469" s="202"/>
      <c r="G1469" s="202"/>
      <c r="H1469" s="202"/>
      <c r="I1469" s="202"/>
      <c r="J1469" s="202"/>
      <c r="K1469" s="240"/>
      <c r="L1469" s="240"/>
      <c r="M1469" s="240"/>
      <c r="N1469" s="240"/>
      <c r="O1469" s="4"/>
      <c r="P1469" s="246">
        <v>1</v>
      </c>
      <c r="Q1469" s="246"/>
      <c r="R1469" s="246" t="str">
        <f t="shared" si="286"/>
        <v>FFFFFFFF</v>
      </c>
      <c r="S1469" s="202">
        <v>100</v>
      </c>
      <c r="T1469" s="202">
        <v>100</v>
      </c>
      <c r="U1469" s="202">
        <v>100</v>
      </c>
      <c r="V1469" s="202">
        <v>100</v>
      </c>
      <c r="X1469" s="242"/>
      <c r="Z1469" s="239">
        <f t="shared" si="290"/>
        <v>1</v>
      </c>
      <c r="AA1469" s="253" t="s">
        <v>4179</v>
      </c>
      <c r="AB1469" s="265">
        <f t="shared" si="293"/>
        <v>0</v>
      </c>
      <c r="AC1469" s="254" t="s">
        <v>4194</v>
      </c>
      <c r="AD1469" s="254" t="s">
        <v>4181</v>
      </c>
      <c r="AE1469" s="254">
        <f t="shared" si="294"/>
        <v>0</v>
      </c>
      <c r="AF1469" s="254" t="s">
        <v>4182</v>
      </c>
      <c r="AG1469" s="254" t="s">
        <v>4183</v>
      </c>
      <c r="AH1469" s="74" t="str">
        <f t="shared" si="295"/>
        <v>名称：&lt;br&gt;住所：&lt;br&gt;施設分類：&lt;br&gt;TEL：&lt;br&gt;：&lt;br&gt;：&lt;br&gt;：&lt;br&gt;</v>
      </c>
      <c r="AI1469" s="255" t="s">
        <v>4184</v>
      </c>
      <c r="AJ1469" s="253" t="str">
        <f t="shared" si="287"/>
        <v>FFFFFFFF</v>
      </c>
      <c r="AK1469" s="253" t="s">
        <v>4185</v>
      </c>
      <c r="AL1469" s="265">
        <f t="shared" si="288"/>
        <v>1</v>
      </c>
      <c r="AM1469" s="253" t="s">
        <v>4186</v>
      </c>
      <c r="AN1469" s="253" t="s">
        <v>4187</v>
      </c>
      <c r="AO1469" s="254">
        <f t="shared" si="291"/>
        <v>0</v>
      </c>
      <c r="AP1469" s="253" t="s">
        <v>4188</v>
      </c>
      <c r="AQ1469" s="74">
        <f t="shared" si="296"/>
        <v>0</v>
      </c>
      <c r="AR1469" s="254" t="s">
        <v>4189</v>
      </c>
      <c r="AS1469" s="254" t="s">
        <v>4190</v>
      </c>
      <c r="AT1469" s="265">
        <f t="shared" si="297"/>
        <v>0</v>
      </c>
      <c r="AU1469" s="254" t="s">
        <v>4191</v>
      </c>
      <c r="AV1469" s="265">
        <f t="shared" si="298"/>
        <v>0</v>
      </c>
      <c r="AW1469" s="254" t="s">
        <v>4192</v>
      </c>
      <c r="AX1469" s="254" t="s">
        <v>4193</v>
      </c>
      <c r="AY1469" s="244" t="str">
        <f t="shared" si="292"/>
        <v/>
      </c>
    </row>
    <row r="1470" spans="1:51">
      <c r="A1470" s="198">
        <v>1465</v>
      </c>
      <c r="B1470" s="211"/>
      <c r="C1470" s="4" t="str">
        <f t="shared" si="289"/>
        <v>名称：&lt;br&gt;住所：&lt;br&gt;施設分類：&lt;br&gt;TEL：&lt;br&gt;：&lt;br&gt;：&lt;br&gt;：&lt;br&gt;</v>
      </c>
      <c r="D1470" s="211"/>
      <c r="E1470" s="202"/>
      <c r="F1470" s="202"/>
      <c r="G1470" s="202"/>
      <c r="H1470" s="202"/>
      <c r="I1470" s="202"/>
      <c r="J1470" s="202"/>
      <c r="K1470" s="240"/>
      <c r="L1470" s="240"/>
      <c r="M1470" s="240"/>
      <c r="N1470" s="240"/>
      <c r="O1470" s="4"/>
      <c r="P1470" s="246">
        <v>1</v>
      </c>
      <c r="Q1470" s="246"/>
      <c r="R1470" s="246" t="str">
        <f t="shared" si="286"/>
        <v>FFFFFFFF</v>
      </c>
      <c r="S1470" s="202">
        <v>100</v>
      </c>
      <c r="T1470" s="202">
        <v>100</v>
      </c>
      <c r="U1470" s="202">
        <v>100</v>
      </c>
      <c r="V1470" s="202">
        <v>100</v>
      </c>
      <c r="X1470" s="242"/>
      <c r="Z1470" s="239">
        <f t="shared" si="290"/>
        <v>1</v>
      </c>
      <c r="AA1470" s="253" t="s">
        <v>4179</v>
      </c>
      <c r="AB1470" s="265">
        <f t="shared" si="293"/>
        <v>0</v>
      </c>
      <c r="AC1470" s="254" t="s">
        <v>4194</v>
      </c>
      <c r="AD1470" s="254" t="s">
        <v>4181</v>
      </c>
      <c r="AE1470" s="254">
        <f t="shared" si="294"/>
        <v>0</v>
      </c>
      <c r="AF1470" s="254" t="s">
        <v>4182</v>
      </c>
      <c r="AG1470" s="254" t="s">
        <v>4183</v>
      </c>
      <c r="AH1470" s="74" t="str">
        <f t="shared" si="295"/>
        <v>名称：&lt;br&gt;住所：&lt;br&gt;施設分類：&lt;br&gt;TEL：&lt;br&gt;：&lt;br&gt;：&lt;br&gt;：&lt;br&gt;</v>
      </c>
      <c r="AI1470" s="255" t="s">
        <v>4184</v>
      </c>
      <c r="AJ1470" s="253" t="str">
        <f t="shared" si="287"/>
        <v>FFFFFFFF</v>
      </c>
      <c r="AK1470" s="253" t="s">
        <v>4185</v>
      </c>
      <c r="AL1470" s="265">
        <f t="shared" si="288"/>
        <v>1</v>
      </c>
      <c r="AM1470" s="253" t="s">
        <v>4186</v>
      </c>
      <c r="AN1470" s="253" t="s">
        <v>4187</v>
      </c>
      <c r="AO1470" s="254">
        <f t="shared" si="291"/>
        <v>0</v>
      </c>
      <c r="AP1470" s="253" t="s">
        <v>4188</v>
      </c>
      <c r="AQ1470" s="74">
        <f t="shared" si="296"/>
        <v>0</v>
      </c>
      <c r="AR1470" s="254" t="s">
        <v>4189</v>
      </c>
      <c r="AS1470" s="254" t="s">
        <v>4190</v>
      </c>
      <c r="AT1470" s="265">
        <f t="shared" si="297"/>
        <v>0</v>
      </c>
      <c r="AU1470" s="254" t="s">
        <v>4191</v>
      </c>
      <c r="AV1470" s="265">
        <f t="shared" si="298"/>
        <v>0</v>
      </c>
      <c r="AW1470" s="254" t="s">
        <v>4192</v>
      </c>
      <c r="AX1470" s="254" t="s">
        <v>4193</v>
      </c>
      <c r="AY1470" s="244" t="str">
        <f t="shared" si="292"/>
        <v/>
      </c>
    </row>
    <row r="1471" spans="1:51">
      <c r="A1471" s="198">
        <v>1466</v>
      </c>
      <c r="B1471" s="264"/>
      <c r="C1471" s="4" t="str">
        <f t="shared" si="289"/>
        <v>名称：&lt;br&gt;住所：&lt;br&gt;施設分類：&lt;br&gt;TEL：&lt;br&gt;：&lt;br&gt;：&lt;br&gt;：&lt;br&gt;</v>
      </c>
      <c r="D1471" s="211"/>
      <c r="E1471" s="202"/>
      <c r="F1471" s="202"/>
      <c r="G1471" s="202"/>
      <c r="H1471" s="202"/>
      <c r="I1471" s="202"/>
      <c r="J1471" s="202"/>
      <c r="K1471" s="240"/>
      <c r="L1471" s="240"/>
      <c r="M1471" s="240"/>
      <c r="N1471" s="240"/>
      <c r="O1471" s="4"/>
      <c r="P1471" s="246">
        <v>1</v>
      </c>
      <c r="Q1471" s="246"/>
      <c r="R1471" s="246" t="str">
        <f t="shared" si="286"/>
        <v>FFFFFFFF</v>
      </c>
      <c r="S1471" s="202">
        <v>100</v>
      </c>
      <c r="T1471" s="202">
        <v>100</v>
      </c>
      <c r="U1471" s="202">
        <v>100</v>
      </c>
      <c r="V1471" s="202">
        <v>100</v>
      </c>
      <c r="X1471" s="242"/>
      <c r="Z1471" s="239">
        <f t="shared" si="290"/>
        <v>1</v>
      </c>
      <c r="AA1471" s="253" t="s">
        <v>4179</v>
      </c>
      <c r="AB1471" s="265">
        <f t="shared" si="293"/>
        <v>0</v>
      </c>
      <c r="AC1471" s="254" t="s">
        <v>4194</v>
      </c>
      <c r="AD1471" s="254" t="s">
        <v>4181</v>
      </c>
      <c r="AE1471" s="254">
        <f t="shared" si="294"/>
        <v>0</v>
      </c>
      <c r="AF1471" s="254" t="s">
        <v>4182</v>
      </c>
      <c r="AG1471" s="254" t="s">
        <v>4183</v>
      </c>
      <c r="AH1471" s="74" t="str">
        <f t="shared" si="295"/>
        <v>名称：&lt;br&gt;住所：&lt;br&gt;施設分類：&lt;br&gt;TEL：&lt;br&gt;：&lt;br&gt;：&lt;br&gt;：&lt;br&gt;</v>
      </c>
      <c r="AI1471" s="255" t="s">
        <v>4184</v>
      </c>
      <c r="AJ1471" s="253" t="str">
        <f t="shared" si="287"/>
        <v>FFFFFFFF</v>
      </c>
      <c r="AK1471" s="253" t="s">
        <v>4185</v>
      </c>
      <c r="AL1471" s="265">
        <f t="shared" si="288"/>
        <v>1</v>
      </c>
      <c r="AM1471" s="253" t="s">
        <v>4186</v>
      </c>
      <c r="AN1471" s="253" t="s">
        <v>4187</v>
      </c>
      <c r="AO1471" s="254">
        <f t="shared" si="291"/>
        <v>0</v>
      </c>
      <c r="AP1471" s="253" t="s">
        <v>4188</v>
      </c>
      <c r="AQ1471" s="74">
        <f t="shared" si="296"/>
        <v>0</v>
      </c>
      <c r="AR1471" s="254" t="s">
        <v>4189</v>
      </c>
      <c r="AS1471" s="254" t="s">
        <v>4190</v>
      </c>
      <c r="AT1471" s="265">
        <f t="shared" si="297"/>
        <v>0</v>
      </c>
      <c r="AU1471" s="254" t="s">
        <v>4191</v>
      </c>
      <c r="AV1471" s="265">
        <f t="shared" si="298"/>
        <v>0</v>
      </c>
      <c r="AW1471" s="254" t="s">
        <v>4192</v>
      </c>
      <c r="AX1471" s="254" t="s">
        <v>4193</v>
      </c>
      <c r="AY1471" s="244" t="str">
        <f t="shared" si="292"/>
        <v/>
      </c>
    </row>
    <row r="1472" spans="1:51">
      <c r="A1472" s="198">
        <v>1467</v>
      </c>
      <c r="B1472" s="264"/>
      <c r="C1472" s="4" t="str">
        <f t="shared" si="289"/>
        <v>名称：&lt;br&gt;住所：&lt;br&gt;施設分類：&lt;br&gt;TEL：&lt;br&gt;：&lt;br&gt;：&lt;br&gt;：&lt;br&gt;</v>
      </c>
      <c r="D1472" s="211"/>
      <c r="E1472" s="202"/>
      <c r="F1472" s="202"/>
      <c r="G1472" s="202"/>
      <c r="H1472" s="202"/>
      <c r="I1472" s="202"/>
      <c r="J1472" s="202"/>
      <c r="K1472" s="240"/>
      <c r="L1472" s="240"/>
      <c r="M1472" s="240"/>
      <c r="N1472" s="240"/>
      <c r="O1472" s="4"/>
      <c r="P1472" s="246">
        <v>1</v>
      </c>
      <c r="Q1472" s="246"/>
      <c r="R1472" s="246" t="str">
        <f t="shared" si="286"/>
        <v>FFFFFFFF</v>
      </c>
      <c r="S1472" s="202">
        <v>100</v>
      </c>
      <c r="T1472" s="202">
        <v>100</v>
      </c>
      <c r="U1472" s="202">
        <v>100</v>
      </c>
      <c r="V1472" s="202">
        <v>100</v>
      </c>
      <c r="X1472" s="242"/>
      <c r="Z1472" s="239">
        <f t="shared" si="290"/>
        <v>1</v>
      </c>
      <c r="AA1472" s="253" t="s">
        <v>4179</v>
      </c>
      <c r="AB1472" s="265">
        <f t="shared" si="293"/>
        <v>0</v>
      </c>
      <c r="AC1472" s="254" t="s">
        <v>4194</v>
      </c>
      <c r="AD1472" s="254" t="s">
        <v>4181</v>
      </c>
      <c r="AE1472" s="254">
        <f t="shared" si="294"/>
        <v>0</v>
      </c>
      <c r="AF1472" s="254" t="s">
        <v>4182</v>
      </c>
      <c r="AG1472" s="254" t="s">
        <v>4183</v>
      </c>
      <c r="AH1472" s="74" t="str">
        <f t="shared" si="295"/>
        <v>名称：&lt;br&gt;住所：&lt;br&gt;施設分類：&lt;br&gt;TEL：&lt;br&gt;：&lt;br&gt;：&lt;br&gt;：&lt;br&gt;</v>
      </c>
      <c r="AI1472" s="255" t="s">
        <v>4184</v>
      </c>
      <c r="AJ1472" s="253" t="str">
        <f t="shared" si="287"/>
        <v>FFFFFFFF</v>
      </c>
      <c r="AK1472" s="253" t="s">
        <v>4185</v>
      </c>
      <c r="AL1472" s="265">
        <f t="shared" si="288"/>
        <v>1</v>
      </c>
      <c r="AM1472" s="253" t="s">
        <v>4186</v>
      </c>
      <c r="AN1472" s="253" t="s">
        <v>4187</v>
      </c>
      <c r="AO1472" s="254">
        <f t="shared" si="291"/>
        <v>0</v>
      </c>
      <c r="AP1472" s="253" t="s">
        <v>4188</v>
      </c>
      <c r="AQ1472" s="74">
        <f t="shared" si="296"/>
        <v>0</v>
      </c>
      <c r="AR1472" s="254" t="s">
        <v>4189</v>
      </c>
      <c r="AS1472" s="254" t="s">
        <v>4190</v>
      </c>
      <c r="AT1472" s="265">
        <f t="shared" si="297"/>
        <v>0</v>
      </c>
      <c r="AU1472" s="254" t="s">
        <v>4191</v>
      </c>
      <c r="AV1472" s="265">
        <f t="shared" si="298"/>
        <v>0</v>
      </c>
      <c r="AW1472" s="254" t="s">
        <v>4192</v>
      </c>
      <c r="AX1472" s="254" t="s">
        <v>4193</v>
      </c>
      <c r="AY1472" s="244" t="str">
        <f t="shared" si="292"/>
        <v/>
      </c>
    </row>
    <row r="1473" spans="1:51">
      <c r="A1473" s="198">
        <v>1468</v>
      </c>
      <c r="B1473" s="211"/>
      <c r="C1473" s="4" t="str">
        <f t="shared" si="289"/>
        <v>名称：&lt;br&gt;住所：&lt;br&gt;施設分類：&lt;br&gt;TEL：&lt;br&gt;：&lt;br&gt;：&lt;br&gt;：&lt;br&gt;</v>
      </c>
      <c r="D1473" s="211"/>
      <c r="E1473" s="245"/>
      <c r="F1473" s="202"/>
      <c r="G1473" s="202"/>
      <c r="H1473" s="202"/>
      <c r="I1473" s="245"/>
      <c r="J1473" s="245"/>
      <c r="K1473" s="240"/>
      <c r="L1473" s="240"/>
      <c r="M1473" s="240"/>
      <c r="N1473" s="240"/>
      <c r="O1473" s="4"/>
      <c r="P1473" s="246">
        <v>1</v>
      </c>
      <c r="Q1473" s="246"/>
      <c r="R1473" s="246" t="str">
        <f t="shared" si="286"/>
        <v>FFFFFFFF</v>
      </c>
      <c r="S1473" s="202">
        <v>100</v>
      </c>
      <c r="T1473" s="202">
        <v>100</v>
      </c>
      <c r="U1473" s="202">
        <v>100</v>
      </c>
      <c r="V1473" s="202">
        <v>100</v>
      </c>
      <c r="X1473" s="242"/>
      <c r="Z1473" s="239">
        <f t="shared" si="290"/>
        <v>1</v>
      </c>
      <c r="AA1473" s="253" t="s">
        <v>4179</v>
      </c>
      <c r="AB1473" s="265">
        <f t="shared" si="293"/>
        <v>0</v>
      </c>
      <c r="AC1473" s="254" t="s">
        <v>4194</v>
      </c>
      <c r="AD1473" s="254" t="s">
        <v>4181</v>
      </c>
      <c r="AE1473" s="254">
        <f t="shared" si="294"/>
        <v>0</v>
      </c>
      <c r="AF1473" s="254" t="s">
        <v>4182</v>
      </c>
      <c r="AG1473" s="254" t="s">
        <v>4183</v>
      </c>
      <c r="AH1473" s="74" t="str">
        <f t="shared" si="295"/>
        <v>名称：&lt;br&gt;住所：&lt;br&gt;施設分類：&lt;br&gt;TEL：&lt;br&gt;：&lt;br&gt;：&lt;br&gt;：&lt;br&gt;</v>
      </c>
      <c r="AI1473" s="255" t="s">
        <v>4184</v>
      </c>
      <c r="AJ1473" s="253" t="str">
        <f t="shared" si="287"/>
        <v>FFFFFFFF</v>
      </c>
      <c r="AK1473" s="253" t="s">
        <v>4185</v>
      </c>
      <c r="AL1473" s="265">
        <f t="shared" si="288"/>
        <v>1</v>
      </c>
      <c r="AM1473" s="253" t="s">
        <v>4186</v>
      </c>
      <c r="AN1473" s="253" t="s">
        <v>4187</v>
      </c>
      <c r="AO1473" s="254">
        <f t="shared" si="291"/>
        <v>0</v>
      </c>
      <c r="AP1473" s="253" t="s">
        <v>4188</v>
      </c>
      <c r="AQ1473" s="74">
        <f t="shared" si="296"/>
        <v>0</v>
      </c>
      <c r="AR1473" s="254" t="s">
        <v>4189</v>
      </c>
      <c r="AS1473" s="254" t="s">
        <v>4190</v>
      </c>
      <c r="AT1473" s="265">
        <f t="shared" si="297"/>
        <v>0</v>
      </c>
      <c r="AU1473" s="254" t="s">
        <v>4191</v>
      </c>
      <c r="AV1473" s="265">
        <f t="shared" si="298"/>
        <v>0</v>
      </c>
      <c r="AW1473" s="254" t="s">
        <v>4192</v>
      </c>
      <c r="AX1473" s="254" t="s">
        <v>4193</v>
      </c>
      <c r="AY1473" s="244" t="str">
        <f t="shared" si="292"/>
        <v/>
      </c>
    </row>
    <row r="1474" spans="1:51">
      <c r="A1474" s="198">
        <v>1469</v>
      </c>
      <c r="B1474" s="211"/>
      <c r="C1474" s="4" t="str">
        <f t="shared" si="289"/>
        <v>名称：&lt;br&gt;住所：&lt;br&gt;施設分類：&lt;br&gt;TEL：&lt;br&gt;：&lt;br&gt;：&lt;br&gt;：&lt;br&gt;</v>
      </c>
      <c r="D1474" s="211"/>
      <c r="E1474" s="245"/>
      <c r="F1474" s="202"/>
      <c r="G1474" s="202"/>
      <c r="H1474" s="202"/>
      <c r="I1474" s="245"/>
      <c r="J1474" s="245"/>
      <c r="K1474" s="240"/>
      <c r="L1474" s="240"/>
      <c r="M1474" s="240"/>
      <c r="N1474" s="240"/>
      <c r="O1474" s="4"/>
      <c r="P1474" s="246">
        <v>1</v>
      </c>
      <c r="Q1474" s="246"/>
      <c r="R1474" s="246" t="str">
        <f t="shared" si="286"/>
        <v>FFFFFFFF</v>
      </c>
      <c r="S1474" s="202">
        <v>100</v>
      </c>
      <c r="T1474" s="202">
        <v>100</v>
      </c>
      <c r="U1474" s="202">
        <v>100</v>
      </c>
      <c r="V1474" s="202">
        <v>100</v>
      </c>
      <c r="X1474" s="242"/>
      <c r="Z1474" s="239">
        <f t="shared" si="290"/>
        <v>1</v>
      </c>
      <c r="AA1474" s="253" t="s">
        <v>4179</v>
      </c>
      <c r="AB1474" s="265">
        <f t="shared" si="293"/>
        <v>0</v>
      </c>
      <c r="AC1474" s="254" t="s">
        <v>4194</v>
      </c>
      <c r="AD1474" s="254" t="s">
        <v>4181</v>
      </c>
      <c r="AE1474" s="254">
        <f t="shared" si="294"/>
        <v>0</v>
      </c>
      <c r="AF1474" s="254" t="s">
        <v>4182</v>
      </c>
      <c r="AG1474" s="254" t="s">
        <v>4183</v>
      </c>
      <c r="AH1474" s="74" t="str">
        <f t="shared" si="295"/>
        <v>名称：&lt;br&gt;住所：&lt;br&gt;施設分類：&lt;br&gt;TEL：&lt;br&gt;：&lt;br&gt;：&lt;br&gt;：&lt;br&gt;</v>
      </c>
      <c r="AI1474" s="255" t="s">
        <v>4184</v>
      </c>
      <c r="AJ1474" s="253" t="str">
        <f t="shared" si="287"/>
        <v>FFFFFFFF</v>
      </c>
      <c r="AK1474" s="253" t="s">
        <v>4185</v>
      </c>
      <c r="AL1474" s="265">
        <f t="shared" si="288"/>
        <v>1</v>
      </c>
      <c r="AM1474" s="253" t="s">
        <v>4186</v>
      </c>
      <c r="AN1474" s="253" t="s">
        <v>4187</v>
      </c>
      <c r="AO1474" s="254">
        <f t="shared" si="291"/>
        <v>0</v>
      </c>
      <c r="AP1474" s="253" t="s">
        <v>4188</v>
      </c>
      <c r="AQ1474" s="74">
        <f t="shared" si="296"/>
        <v>0</v>
      </c>
      <c r="AR1474" s="254" t="s">
        <v>4189</v>
      </c>
      <c r="AS1474" s="254" t="s">
        <v>4190</v>
      </c>
      <c r="AT1474" s="265">
        <f t="shared" si="297"/>
        <v>0</v>
      </c>
      <c r="AU1474" s="254" t="s">
        <v>4191</v>
      </c>
      <c r="AV1474" s="265">
        <f t="shared" si="298"/>
        <v>0</v>
      </c>
      <c r="AW1474" s="254" t="s">
        <v>4192</v>
      </c>
      <c r="AX1474" s="254" t="s">
        <v>4193</v>
      </c>
      <c r="AY1474" s="244" t="str">
        <f t="shared" si="292"/>
        <v/>
      </c>
    </row>
    <row r="1475" spans="1:51">
      <c r="A1475" s="198">
        <v>1470</v>
      </c>
      <c r="B1475" s="211"/>
      <c r="C1475" s="4" t="str">
        <f t="shared" si="289"/>
        <v>名称：&lt;br&gt;住所：&lt;br&gt;施設分類：&lt;br&gt;TEL：&lt;br&gt;：&lt;br&gt;：&lt;br&gt;：&lt;br&gt;</v>
      </c>
      <c r="D1475" s="211"/>
      <c r="E1475" s="202"/>
      <c r="F1475" s="202"/>
      <c r="G1475" s="202"/>
      <c r="H1475" s="202"/>
      <c r="I1475" s="202"/>
      <c r="J1475" s="202"/>
      <c r="K1475" s="240"/>
      <c r="L1475" s="240"/>
      <c r="M1475" s="240"/>
      <c r="N1475" s="240"/>
      <c r="O1475" s="4"/>
      <c r="P1475" s="246">
        <v>1</v>
      </c>
      <c r="Q1475" s="246"/>
      <c r="R1475" s="246" t="str">
        <f t="shared" si="286"/>
        <v>FFFFFFFF</v>
      </c>
      <c r="S1475" s="202">
        <v>100</v>
      </c>
      <c r="T1475" s="202">
        <v>100</v>
      </c>
      <c r="U1475" s="202">
        <v>100</v>
      </c>
      <c r="V1475" s="202">
        <v>100</v>
      </c>
      <c r="X1475" s="242"/>
      <c r="Z1475" s="239">
        <f t="shared" si="290"/>
        <v>1</v>
      </c>
      <c r="AA1475" s="253" t="s">
        <v>4179</v>
      </c>
      <c r="AB1475" s="265">
        <f t="shared" si="293"/>
        <v>0</v>
      </c>
      <c r="AC1475" s="254" t="s">
        <v>4194</v>
      </c>
      <c r="AD1475" s="254" t="s">
        <v>4181</v>
      </c>
      <c r="AE1475" s="254">
        <f t="shared" si="294"/>
        <v>0</v>
      </c>
      <c r="AF1475" s="254" t="s">
        <v>4182</v>
      </c>
      <c r="AG1475" s="254" t="s">
        <v>4183</v>
      </c>
      <c r="AH1475" s="74" t="str">
        <f t="shared" si="295"/>
        <v>名称：&lt;br&gt;住所：&lt;br&gt;施設分類：&lt;br&gt;TEL：&lt;br&gt;：&lt;br&gt;：&lt;br&gt;：&lt;br&gt;</v>
      </c>
      <c r="AI1475" s="255" t="s">
        <v>4184</v>
      </c>
      <c r="AJ1475" s="253" t="str">
        <f t="shared" si="287"/>
        <v>FFFFFFFF</v>
      </c>
      <c r="AK1475" s="253" t="s">
        <v>4185</v>
      </c>
      <c r="AL1475" s="265">
        <f t="shared" si="288"/>
        <v>1</v>
      </c>
      <c r="AM1475" s="253" t="s">
        <v>4186</v>
      </c>
      <c r="AN1475" s="253" t="s">
        <v>4187</v>
      </c>
      <c r="AO1475" s="254">
        <f t="shared" si="291"/>
        <v>0</v>
      </c>
      <c r="AP1475" s="253" t="s">
        <v>4188</v>
      </c>
      <c r="AQ1475" s="74">
        <f t="shared" si="296"/>
        <v>0</v>
      </c>
      <c r="AR1475" s="254" t="s">
        <v>4189</v>
      </c>
      <c r="AS1475" s="254" t="s">
        <v>4190</v>
      </c>
      <c r="AT1475" s="265">
        <f t="shared" si="297"/>
        <v>0</v>
      </c>
      <c r="AU1475" s="254" t="s">
        <v>4191</v>
      </c>
      <c r="AV1475" s="265">
        <f t="shared" si="298"/>
        <v>0</v>
      </c>
      <c r="AW1475" s="254" t="s">
        <v>4192</v>
      </c>
      <c r="AX1475" s="254" t="s">
        <v>4193</v>
      </c>
      <c r="AY1475" s="244" t="str">
        <f t="shared" si="292"/>
        <v/>
      </c>
    </row>
    <row r="1476" spans="1:51">
      <c r="A1476" s="198">
        <v>1471</v>
      </c>
      <c r="B1476" s="211"/>
      <c r="C1476" s="4" t="str">
        <f t="shared" si="289"/>
        <v>名称：&lt;br&gt;住所：&lt;br&gt;施設分類：&lt;br&gt;TEL：&lt;br&gt;：&lt;br&gt;：&lt;br&gt;：&lt;br&gt;</v>
      </c>
      <c r="D1476" s="211"/>
      <c r="E1476" s="202"/>
      <c r="F1476" s="202"/>
      <c r="G1476" s="202"/>
      <c r="H1476" s="202"/>
      <c r="I1476" s="202"/>
      <c r="J1476" s="202"/>
      <c r="K1476" s="240"/>
      <c r="L1476" s="240"/>
      <c r="M1476" s="240"/>
      <c r="N1476" s="240"/>
      <c r="O1476" s="4"/>
      <c r="P1476" s="246">
        <v>1</v>
      </c>
      <c r="Q1476" s="246"/>
      <c r="R1476" s="246" t="str">
        <f t="shared" si="286"/>
        <v>FFFFFFFF</v>
      </c>
      <c r="S1476" s="202">
        <v>100</v>
      </c>
      <c r="T1476" s="202">
        <v>100</v>
      </c>
      <c r="U1476" s="202">
        <v>100</v>
      </c>
      <c r="V1476" s="202">
        <v>100</v>
      </c>
      <c r="X1476" s="242"/>
      <c r="Z1476" s="239">
        <f t="shared" si="290"/>
        <v>1</v>
      </c>
      <c r="AA1476" s="253" t="s">
        <v>4179</v>
      </c>
      <c r="AB1476" s="265">
        <f t="shared" si="293"/>
        <v>0</v>
      </c>
      <c r="AC1476" s="254" t="s">
        <v>4194</v>
      </c>
      <c r="AD1476" s="254" t="s">
        <v>4181</v>
      </c>
      <c r="AE1476" s="254">
        <f t="shared" si="294"/>
        <v>0</v>
      </c>
      <c r="AF1476" s="254" t="s">
        <v>4182</v>
      </c>
      <c r="AG1476" s="254" t="s">
        <v>4183</v>
      </c>
      <c r="AH1476" s="74" t="str">
        <f t="shared" si="295"/>
        <v>名称：&lt;br&gt;住所：&lt;br&gt;施設分類：&lt;br&gt;TEL：&lt;br&gt;：&lt;br&gt;：&lt;br&gt;：&lt;br&gt;</v>
      </c>
      <c r="AI1476" s="255" t="s">
        <v>4184</v>
      </c>
      <c r="AJ1476" s="253" t="str">
        <f t="shared" si="287"/>
        <v>FFFFFFFF</v>
      </c>
      <c r="AK1476" s="253" t="s">
        <v>4185</v>
      </c>
      <c r="AL1476" s="265">
        <f t="shared" si="288"/>
        <v>1</v>
      </c>
      <c r="AM1476" s="253" t="s">
        <v>4186</v>
      </c>
      <c r="AN1476" s="253" t="s">
        <v>4187</v>
      </c>
      <c r="AO1476" s="254">
        <f t="shared" si="291"/>
        <v>0</v>
      </c>
      <c r="AP1476" s="253" t="s">
        <v>4188</v>
      </c>
      <c r="AQ1476" s="74">
        <f t="shared" si="296"/>
        <v>0</v>
      </c>
      <c r="AR1476" s="254" t="s">
        <v>4189</v>
      </c>
      <c r="AS1476" s="254" t="s">
        <v>4190</v>
      </c>
      <c r="AT1476" s="265">
        <f t="shared" si="297"/>
        <v>0</v>
      </c>
      <c r="AU1476" s="254" t="s">
        <v>4191</v>
      </c>
      <c r="AV1476" s="265">
        <f t="shared" si="298"/>
        <v>0</v>
      </c>
      <c r="AW1476" s="254" t="s">
        <v>4192</v>
      </c>
      <c r="AX1476" s="254" t="s">
        <v>4193</v>
      </c>
      <c r="AY1476" s="244" t="str">
        <f t="shared" si="292"/>
        <v/>
      </c>
    </row>
    <row r="1477" spans="1:51">
      <c r="A1477" s="198">
        <v>1472</v>
      </c>
      <c r="B1477" s="211"/>
      <c r="C1477" s="4" t="str">
        <f t="shared" si="289"/>
        <v>名称：&lt;br&gt;住所：&lt;br&gt;施設分類：&lt;br&gt;TEL：&lt;br&gt;：&lt;br&gt;：&lt;br&gt;：&lt;br&gt;</v>
      </c>
      <c r="D1477" s="211"/>
      <c r="E1477" s="202"/>
      <c r="F1477" s="202"/>
      <c r="G1477" s="202"/>
      <c r="H1477" s="202"/>
      <c r="I1477" s="202"/>
      <c r="J1477" s="202"/>
      <c r="K1477" s="240"/>
      <c r="L1477" s="240"/>
      <c r="M1477" s="240"/>
      <c r="N1477" s="240"/>
      <c r="O1477" s="4"/>
      <c r="P1477" s="246">
        <v>1</v>
      </c>
      <c r="Q1477" s="246"/>
      <c r="R1477" s="246" t="str">
        <f t="shared" si="286"/>
        <v>FFFFFFFF</v>
      </c>
      <c r="S1477" s="202">
        <v>100</v>
      </c>
      <c r="T1477" s="202">
        <v>100</v>
      </c>
      <c r="U1477" s="202">
        <v>100</v>
      </c>
      <c r="V1477" s="202">
        <v>100</v>
      </c>
      <c r="X1477" s="242"/>
      <c r="Z1477" s="239">
        <f t="shared" si="290"/>
        <v>1</v>
      </c>
      <c r="AA1477" s="253" t="s">
        <v>4179</v>
      </c>
      <c r="AB1477" s="265">
        <f t="shared" si="293"/>
        <v>0</v>
      </c>
      <c r="AC1477" s="254" t="s">
        <v>4194</v>
      </c>
      <c r="AD1477" s="254" t="s">
        <v>4181</v>
      </c>
      <c r="AE1477" s="254">
        <f t="shared" si="294"/>
        <v>0</v>
      </c>
      <c r="AF1477" s="254" t="s">
        <v>4182</v>
      </c>
      <c r="AG1477" s="254" t="s">
        <v>4183</v>
      </c>
      <c r="AH1477" s="74" t="str">
        <f t="shared" si="295"/>
        <v>名称：&lt;br&gt;住所：&lt;br&gt;施設分類：&lt;br&gt;TEL：&lt;br&gt;：&lt;br&gt;：&lt;br&gt;：&lt;br&gt;</v>
      </c>
      <c r="AI1477" s="255" t="s">
        <v>4184</v>
      </c>
      <c r="AJ1477" s="253" t="str">
        <f t="shared" si="287"/>
        <v>FFFFFFFF</v>
      </c>
      <c r="AK1477" s="253" t="s">
        <v>4185</v>
      </c>
      <c r="AL1477" s="265">
        <f t="shared" si="288"/>
        <v>1</v>
      </c>
      <c r="AM1477" s="253" t="s">
        <v>4186</v>
      </c>
      <c r="AN1477" s="253" t="s">
        <v>4187</v>
      </c>
      <c r="AO1477" s="254">
        <f t="shared" si="291"/>
        <v>0</v>
      </c>
      <c r="AP1477" s="253" t="s">
        <v>4188</v>
      </c>
      <c r="AQ1477" s="74">
        <f t="shared" si="296"/>
        <v>0</v>
      </c>
      <c r="AR1477" s="254" t="s">
        <v>4189</v>
      </c>
      <c r="AS1477" s="254" t="s">
        <v>4190</v>
      </c>
      <c r="AT1477" s="265">
        <f t="shared" si="297"/>
        <v>0</v>
      </c>
      <c r="AU1477" s="254" t="s">
        <v>4191</v>
      </c>
      <c r="AV1477" s="265">
        <f t="shared" si="298"/>
        <v>0</v>
      </c>
      <c r="AW1477" s="254" t="s">
        <v>4192</v>
      </c>
      <c r="AX1477" s="254" t="s">
        <v>4193</v>
      </c>
      <c r="AY1477" s="244" t="str">
        <f t="shared" si="292"/>
        <v/>
      </c>
    </row>
    <row r="1478" spans="1:51">
      <c r="A1478" s="198">
        <v>1473</v>
      </c>
      <c r="B1478" s="211"/>
      <c r="C1478" s="4" t="str">
        <f t="shared" si="289"/>
        <v>名称：&lt;br&gt;住所：&lt;br&gt;施設分類：&lt;br&gt;TEL：&lt;br&gt;：&lt;br&gt;：&lt;br&gt;：&lt;br&gt;</v>
      </c>
      <c r="D1478" s="211"/>
      <c r="E1478" s="202"/>
      <c r="F1478" s="202"/>
      <c r="G1478" s="202"/>
      <c r="H1478" s="202"/>
      <c r="I1478" s="202"/>
      <c r="J1478" s="202"/>
      <c r="K1478" s="240"/>
      <c r="L1478" s="240"/>
      <c r="M1478" s="240"/>
      <c r="N1478" s="240"/>
      <c r="O1478" s="4"/>
      <c r="P1478" s="246">
        <v>1</v>
      </c>
      <c r="Q1478" s="246"/>
      <c r="R1478" s="246" t="str">
        <f t="shared" ref="R1478:R1541" si="299">IF(OR(S1478="",T1478="",U1478="",V1478="")=TRUE,"ffffffff",DEC2HEX(S1478/100*255,2)&amp;DEC2HEX(T1478/100*255,2)&amp;DEC2HEX(U1478/100*255,2)&amp;DEC2HEX(V1478/100*255,2))</f>
        <v>FFFFFFFF</v>
      </c>
      <c r="S1478" s="202">
        <v>100</v>
      </c>
      <c r="T1478" s="202">
        <v>100</v>
      </c>
      <c r="U1478" s="202">
        <v>100</v>
      </c>
      <c r="V1478" s="202">
        <v>100</v>
      </c>
      <c r="X1478" s="242"/>
      <c r="Z1478" s="239">
        <f t="shared" si="290"/>
        <v>1</v>
      </c>
      <c r="AA1478" s="253" t="s">
        <v>4179</v>
      </c>
      <c r="AB1478" s="265">
        <f t="shared" si="293"/>
        <v>0</v>
      </c>
      <c r="AC1478" s="254" t="s">
        <v>4194</v>
      </c>
      <c r="AD1478" s="254" t="s">
        <v>4181</v>
      </c>
      <c r="AE1478" s="254">
        <f t="shared" si="294"/>
        <v>0</v>
      </c>
      <c r="AF1478" s="254" t="s">
        <v>4182</v>
      </c>
      <c r="AG1478" s="254" t="s">
        <v>4183</v>
      </c>
      <c r="AH1478" s="74" t="str">
        <f t="shared" si="295"/>
        <v>名称：&lt;br&gt;住所：&lt;br&gt;施設分類：&lt;br&gt;TEL：&lt;br&gt;：&lt;br&gt;：&lt;br&gt;：&lt;br&gt;</v>
      </c>
      <c r="AI1478" s="255" t="s">
        <v>4184</v>
      </c>
      <c r="AJ1478" s="253" t="str">
        <f t="shared" ref="AJ1478:AJ1541" si="300">R1478</f>
        <v>FFFFFFFF</v>
      </c>
      <c r="AK1478" s="253" t="s">
        <v>4185</v>
      </c>
      <c r="AL1478" s="265">
        <f t="shared" ref="AL1478:AL1541" si="301">IF(OR(P1478="",P1478=0)=TRUE,1,P1478)</f>
        <v>1</v>
      </c>
      <c r="AM1478" s="253" t="s">
        <v>4186</v>
      </c>
      <c r="AN1478" s="253" t="s">
        <v>4187</v>
      </c>
      <c r="AO1478" s="254">
        <f t="shared" si="291"/>
        <v>0</v>
      </c>
      <c r="AP1478" s="253" t="s">
        <v>4188</v>
      </c>
      <c r="AQ1478" s="74">
        <f t="shared" si="296"/>
        <v>0</v>
      </c>
      <c r="AR1478" s="254" t="s">
        <v>4189</v>
      </c>
      <c r="AS1478" s="254" t="s">
        <v>4190</v>
      </c>
      <c r="AT1478" s="265">
        <f t="shared" si="297"/>
        <v>0</v>
      </c>
      <c r="AU1478" s="254" t="s">
        <v>4191</v>
      </c>
      <c r="AV1478" s="265">
        <f t="shared" si="298"/>
        <v>0</v>
      </c>
      <c r="AW1478" s="254" t="s">
        <v>4192</v>
      </c>
      <c r="AX1478" s="254" t="s">
        <v>4193</v>
      </c>
      <c r="AY1478" s="244" t="str">
        <f t="shared" si="292"/>
        <v/>
      </c>
    </row>
    <row r="1479" spans="1:51">
      <c r="A1479" s="198">
        <v>1474</v>
      </c>
      <c r="B1479" s="211"/>
      <c r="C1479" s="4" t="str">
        <f t="shared" ref="C1479:C1542" si="302">B$5&amp;"："&amp;B1479&amp;"&lt;br&gt;"&amp;J$5&amp;"："&amp;J1479&amp;"&lt;br&gt;"&amp;I$5&amp;"："&amp;I1479&amp;"&lt;br&gt;"&amp;K$5&amp;"："&amp;K1479&amp;"&lt;br&gt;"&amp;L$5&amp;"："&amp;L1479&amp;"&lt;br&gt;"&amp;M$5&amp;"："&amp;M1479&amp;"&lt;br&gt;"&amp;N$5&amp;"："&amp;N1479&amp;"&lt;br&gt;"</f>
        <v>名称：&lt;br&gt;住所：&lt;br&gt;施設分類：&lt;br&gt;TEL：&lt;br&gt;：&lt;br&gt;：&lt;br&gt;：&lt;br&gt;</v>
      </c>
      <c r="D1479" s="211"/>
      <c r="E1479" s="202"/>
      <c r="F1479" s="202"/>
      <c r="G1479" s="202"/>
      <c r="H1479" s="202"/>
      <c r="I1479" s="202"/>
      <c r="J1479" s="202"/>
      <c r="K1479" s="240"/>
      <c r="L1479" s="240"/>
      <c r="M1479" s="240"/>
      <c r="N1479" s="240"/>
      <c r="O1479" s="4"/>
      <c r="P1479" s="246">
        <v>1</v>
      </c>
      <c r="Q1479" s="246"/>
      <c r="R1479" s="246" t="str">
        <f t="shared" si="299"/>
        <v>FFFFFFFF</v>
      </c>
      <c r="S1479" s="202">
        <v>100</v>
      </c>
      <c r="T1479" s="202">
        <v>100</v>
      </c>
      <c r="U1479" s="202">
        <v>100</v>
      </c>
      <c r="V1479" s="202">
        <v>100</v>
      </c>
      <c r="X1479" s="242"/>
      <c r="Z1479" s="239">
        <f t="shared" ref="Z1479:Z1542" si="303">IF(H1479="",1,0)</f>
        <v>1</v>
      </c>
      <c r="AA1479" s="253" t="s">
        <v>4179</v>
      </c>
      <c r="AB1479" s="265">
        <f t="shared" si="293"/>
        <v>0</v>
      </c>
      <c r="AC1479" s="254" t="s">
        <v>4194</v>
      </c>
      <c r="AD1479" s="254" t="s">
        <v>4181</v>
      </c>
      <c r="AE1479" s="254">
        <f t="shared" si="294"/>
        <v>0</v>
      </c>
      <c r="AF1479" s="254" t="s">
        <v>4182</v>
      </c>
      <c r="AG1479" s="254" t="s">
        <v>4183</v>
      </c>
      <c r="AH1479" s="74" t="str">
        <f t="shared" si="295"/>
        <v>名称：&lt;br&gt;住所：&lt;br&gt;施設分類：&lt;br&gt;TEL：&lt;br&gt;：&lt;br&gt;：&lt;br&gt;：&lt;br&gt;</v>
      </c>
      <c r="AI1479" s="255" t="s">
        <v>4184</v>
      </c>
      <c r="AJ1479" s="253" t="str">
        <f t="shared" si="300"/>
        <v>FFFFFFFF</v>
      </c>
      <c r="AK1479" s="253" t="s">
        <v>4185</v>
      </c>
      <c r="AL1479" s="265">
        <f t="shared" si="301"/>
        <v>1</v>
      </c>
      <c r="AM1479" s="253" t="s">
        <v>4186</v>
      </c>
      <c r="AN1479" s="253" t="s">
        <v>4187</v>
      </c>
      <c r="AO1479" s="254">
        <f t="shared" ref="AO1479:AO1542" si="304">Q1479</f>
        <v>0</v>
      </c>
      <c r="AP1479" s="253" t="s">
        <v>4188</v>
      </c>
      <c r="AQ1479" s="74">
        <f t="shared" si="296"/>
        <v>0</v>
      </c>
      <c r="AR1479" s="254" t="s">
        <v>4189</v>
      </c>
      <c r="AS1479" s="254" t="s">
        <v>4190</v>
      </c>
      <c r="AT1479" s="265">
        <f t="shared" si="297"/>
        <v>0</v>
      </c>
      <c r="AU1479" s="254" t="s">
        <v>4191</v>
      </c>
      <c r="AV1479" s="265">
        <f t="shared" si="298"/>
        <v>0</v>
      </c>
      <c r="AW1479" s="254" t="s">
        <v>4192</v>
      </c>
      <c r="AX1479" s="254" t="s">
        <v>4193</v>
      </c>
      <c r="AY1479" s="244" t="str">
        <f t="shared" ref="AY1479:AY1542" si="305">IF(AB1479=0,"",IF(Z1479=1,CONCATENATE(AA1479,AB1479,AC1479,AD1479,AE1479,AF1479,AG1479,AH1479,AI1479,AJ1479,AK1479,AL1479,AM1479,AN1479,AO1479,AP1479,AQ1479,AR1479,AX1479),CONCATENATE(AA1479,AB1479,AC1479,AG1479,AH1479,AI1479,AJ1479,AK1479,AL1479,AM1479,AN1479,AO1479,AP1479,AQ1479,AR1479,AS1479,AT1479,AU1479,AV1479,AW1479,AX1479)))</f>
        <v/>
      </c>
    </row>
    <row r="1480" spans="1:51">
      <c r="A1480" s="198">
        <v>1475</v>
      </c>
      <c r="B1480" s="211"/>
      <c r="C1480" s="4" t="str">
        <f t="shared" si="302"/>
        <v>名称：&lt;br&gt;住所：&lt;br&gt;施設分類：&lt;br&gt;TEL：&lt;br&gt;：&lt;br&gt;：&lt;br&gt;：&lt;br&gt;</v>
      </c>
      <c r="D1480" s="211"/>
      <c r="E1480" s="245"/>
      <c r="F1480" s="202"/>
      <c r="G1480" s="202"/>
      <c r="H1480" s="202"/>
      <c r="I1480" s="245"/>
      <c r="J1480" s="245"/>
      <c r="K1480" s="240"/>
      <c r="L1480" s="240"/>
      <c r="M1480" s="240"/>
      <c r="N1480" s="240"/>
      <c r="O1480" s="4"/>
      <c r="P1480" s="246">
        <v>1</v>
      </c>
      <c r="Q1480" s="246"/>
      <c r="R1480" s="246" t="str">
        <f t="shared" si="299"/>
        <v>FFFFFFFF</v>
      </c>
      <c r="S1480" s="202">
        <v>100</v>
      </c>
      <c r="T1480" s="202">
        <v>100</v>
      </c>
      <c r="U1480" s="202">
        <v>100</v>
      </c>
      <c r="V1480" s="202">
        <v>100</v>
      </c>
      <c r="X1480" s="242"/>
      <c r="Z1480" s="239">
        <f t="shared" si="303"/>
        <v>1</v>
      </c>
      <c r="AA1480" s="253" t="s">
        <v>4179</v>
      </c>
      <c r="AB1480" s="265">
        <f t="shared" ref="AB1480:AB1543" si="306">B1480</f>
        <v>0</v>
      </c>
      <c r="AC1480" s="254" t="s">
        <v>4194</v>
      </c>
      <c r="AD1480" s="254" t="s">
        <v>4181</v>
      </c>
      <c r="AE1480" s="254">
        <f t="shared" ref="AE1480:AE1543" si="307">D1480</f>
        <v>0</v>
      </c>
      <c r="AF1480" s="254" t="s">
        <v>4182</v>
      </c>
      <c r="AG1480" s="254" t="s">
        <v>4183</v>
      </c>
      <c r="AH1480" s="74" t="str">
        <f t="shared" ref="AH1480:AH1543" si="308">C1480</f>
        <v>名称：&lt;br&gt;住所：&lt;br&gt;施設分類：&lt;br&gt;TEL：&lt;br&gt;：&lt;br&gt;：&lt;br&gt;：&lt;br&gt;</v>
      </c>
      <c r="AI1480" s="255" t="s">
        <v>4184</v>
      </c>
      <c r="AJ1480" s="253" t="str">
        <f t="shared" si="300"/>
        <v>FFFFFFFF</v>
      </c>
      <c r="AK1480" s="253" t="s">
        <v>4185</v>
      </c>
      <c r="AL1480" s="265">
        <f t="shared" si="301"/>
        <v>1</v>
      </c>
      <c r="AM1480" s="253" t="s">
        <v>4186</v>
      </c>
      <c r="AN1480" s="253" t="s">
        <v>4187</v>
      </c>
      <c r="AO1480" s="254">
        <f t="shared" si="304"/>
        <v>0</v>
      </c>
      <c r="AP1480" s="253" t="s">
        <v>4188</v>
      </c>
      <c r="AQ1480" s="74">
        <f t="shared" ref="AQ1480:AQ1543" si="309">O1480</f>
        <v>0</v>
      </c>
      <c r="AR1480" s="254" t="s">
        <v>4189</v>
      </c>
      <c r="AS1480" s="254" t="s">
        <v>4190</v>
      </c>
      <c r="AT1480" s="265">
        <f t="shared" ref="AT1480:AT1543" si="310">H1480</f>
        <v>0</v>
      </c>
      <c r="AU1480" s="254" t="s">
        <v>4191</v>
      </c>
      <c r="AV1480" s="265">
        <f t="shared" ref="AV1480:AV1543" si="311">G1480</f>
        <v>0</v>
      </c>
      <c r="AW1480" s="254" t="s">
        <v>4192</v>
      </c>
      <c r="AX1480" s="254" t="s">
        <v>4193</v>
      </c>
      <c r="AY1480" s="244" t="str">
        <f t="shared" si="305"/>
        <v/>
      </c>
    </row>
    <row r="1481" spans="1:51">
      <c r="A1481" s="198">
        <v>1476</v>
      </c>
      <c r="B1481" s="211"/>
      <c r="C1481" s="4" t="str">
        <f t="shared" si="302"/>
        <v>名称：&lt;br&gt;住所：&lt;br&gt;施設分類：&lt;br&gt;TEL：&lt;br&gt;：&lt;br&gt;：&lt;br&gt;：&lt;br&gt;</v>
      </c>
      <c r="D1481" s="211"/>
      <c r="E1481" s="245"/>
      <c r="F1481" s="202"/>
      <c r="G1481" s="202"/>
      <c r="H1481" s="202"/>
      <c r="I1481" s="245"/>
      <c r="J1481" s="245"/>
      <c r="K1481" s="240"/>
      <c r="L1481" s="240"/>
      <c r="M1481" s="240"/>
      <c r="N1481" s="240"/>
      <c r="O1481" s="4"/>
      <c r="P1481" s="246">
        <v>1</v>
      </c>
      <c r="Q1481" s="246"/>
      <c r="R1481" s="246" t="str">
        <f t="shared" si="299"/>
        <v>FFFFFFFF</v>
      </c>
      <c r="S1481" s="202">
        <v>100</v>
      </c>
      <c r="T1481" s="202">
        <v>100</v>
      </c>
      <c r="U1481" s="202">
        <v>100</v>
      </c>
      <c r="V1481" s="202">
        <v>100</v>
      </c>
      <c r="X1481" s="242"/>
      <c r="Z1481" s="239">
        <f t="shared" si="303"/>
        <v>1</v>
      </c>
      <c r="AA1481" s="253" t="s">
        <v>4179</v>
      </c>
      <c r="AB1481" s="265">
        <f t="shared" si="306"/>
        <v>0</v>
      </c>
      <c r="AC1481" s="254" t="s">
        <v>4194</v>
      </c>
      <c r="AD1481" s="254" t="s">
        <v>4181</v>
      </c>
      <c r="AE1481" s="254">
        <f t="shared" si="307"/>
        <v>0</v>
      </c>
      <c r="AF1481" s="254" t="s">
        <v>4182</v>
      </c>
      <c r="AG1481" s="254" t="s">
        <v>4183</v>
      </c>
      <c r="AH1481" s="74" t="str">
        <f t="shared" si="308"/>
        <v>名称：&lt;br&gt;住所：&lt;br&gt;施設分類：&lt;br&gt;TEL：&lt;br&gt;：&lt;br&gt;：&lt;br&gt;：&lt;br&gt;</v>
      </c>
      <c r="AI1481" s="255" t="s">
        <v>4184</v>
      </c>
      <c r="AJ1481" s="253" t="str">
        <f t="shared" si="300"/>
        <v>FFFFFFFF</v>
      </c>
      <c r="AK1481" s="253" t="s">
        <v>4185</v>
      </c>
      <c r="AL1481" s="265">
        <f t="shared" si="301"/>
        <v>1</v>
      </c>
      <c r="AM1481" s="253" t="s">
        <v>4186</v>
      </c>
      <c r="AN1481" s="253" t="s">
        <v>4187</v>
      </c>
      <c r="AO1481" s="254">
        <f t="shared" si="304"/>
        <v>0</v>
      </c>
      <c r="AP1481" s="253" t="s">
        <v>4188</v>
      </c>
      <c r="AQ1481" s="74">
        <f t="shared" si="309"/>
        <v>0</v>
      </c>
      <c r="AR1481" s="254" t="s">
        <v>4189</v>
      </c>
      <c r="AS1481" s="254" t="s">
        <v>4190</v>
      </c>
      <c r="AT1481" s="265">
        <f t="shared" si="310"/>
        <v>0</v>
      </c>
      <c r="AU1481" s="254" t="s">
        <v>4191</v>
      </c>
      <c r="AV1481" s="265">
        <f t="shared" si="311"/>
        <v>0</v>
      </c>
      <c r="AW1481" s="254" t="s">
        <v>4192</v>
      </c>
      <c r="AX1481" s="254" t="s">
        <v>4193</v>
      </c>
      <c r="AY1481" s="244" t="str">
        <f t="shared" si="305"/>
        <v/>
      </c>
    </row>
    <row r="1482" spans="1:51">
      <c r="A1482" s="198">
        <v>1477</v>
      </c>
      <c r="B1482" s="211"/>
      <c r="C1482" s="4" t="str">
        <f t="shared" si="302"/>
        <v>名称：&lt;br&gt;住所：&lt;br&gt;施設分類：&lt;br&gt;TEL：&lt;br&gt;：&lt;br&gt;：&lt;br&gt;：&lt;br&gt;</v>
      </c>
      <c r="D1482" s="211"/>
      <c r="E1482" s="202"/>
      <c r="F1482" s="202"/>
      <c r="G1482" s="202"/>
      <c r="H1482" s="202"/>
      <c r="I1482" s="202"/>
      <c r="J1482" s="202"/>
      <c r="K1482" s="240"/>
      <c r="L1482" s="240"/>
      <c r="M1482" s="240"/>
      <c r="N1482" s="240"/>
      <c r="O1482" s="4"/>
      <c r="P1482" s="246">
        <v>1</v>
      </c>
      <c r="Q1482" s="246"/>
      <c r="R1482" s="246" t="str">
        <f t="shared" si="299"/>
        <v>FFFFFFFF</v>
      </c>
      <c r="S1482" s="202">
        <v>100</v>
      </c>
      <c r="T1482" s="202">
        <v>100</v>
      </c>
      <c r="U1482" s="202">
        <v>100</v>
      </c>
      <c r="V1482" s="202">
        <v>100</v>
      </c>
      <c r="X1482" s="242"/>
      <c r="Z1482" s="239">
        <f t="shared" si="303"/>
        <v>1</v>
      </c>
      <c r="AA1482" s="253" t="s">
        <v>4179</v>
      </c>
      <c r="AB1482" s="265">
        <f t="shared" si="306"/>
        <v>0</v>
      </c>
      <c r="AC1482" s="254" t="s">
        <v>4194</v>
      </c>
      <c r="AD1482" s="254" t="s">
        <v>4181</v>
      </c>
      <c r="AE1482" s="254">
        <f t="shared" si="307"/>
        <v>0</v>
      </c>
      <c r="AF1482" s="254" t="s">
        <v>4182</v>
      </c>
      <c r="AG1482" s="254" t="s">
        <v>4183</v>
      </c>
      <c r="AH1482" s="74" t="str">
        <f t="shared" si="308"/>
        <v>名称：&lt;br&gt;住所：&lt;br&gt;施設分類：&lt;br&gt;TEL：&lt;br&gt;：&lt;br&gt;：&lt;br&gt;：&lt;br&gt;</v>
      </c>
      <c r="AI1482" s="255" t="s">
        <v>4184</v>
      </c>
      <c r="AJ1482" s="253" t="str">
        <f t="shared" si="300"/>
        <v>FFFFFFFF</v>
      </c>
      <c r="AK1482" s="253" t="s">
        <v>4185</v>
      </c>
      <c r="AL1482" s="265">
        <f t="shared" si="301"/>
        <v>1</v>
      </c>
      <c r="AM1482" s="253" t="s">
        <v>4186</v>
      </c>
      <c r="AN1482" s="253" t="s">
        <v>4187</v>
      </c>
      <c r="AO1482" s="254">
        <f t="shared" si="304"/>
        <v>0</v>
      </c>
      <c r="AP1482" s="253" t="s">
        <v>4188</v>
      </c>
      <c r="AQ1482" s="74">
        <f t="shared" si="309"/>
        <v>0</v>
      </c>
      <c r="AR1482" s="254" t="s">
        <v>4189</v>
      </c>
      <c r="AS1482" s="254" t="s">
        <v>4190</v>
      </c>
      <c r="AT1482" s="265">
        <f t="shared" si="310"/>
        <v>0</v>
      </c>
      <c r="AU1482" s="254" t="s">
        <v>4191</v>
      </c>
      <c r="AV1482" s="265">
        <f t="shared" si="311"/>
        <v>0</v>
      </c>
      <c r="AW1482" s="254" t="s">
        <v>4192</v>
      </c>
      <c r="AX1482" s="254" t="s">
        <v>4193</v>
      </c>
      <c r="AY1482" s="244" t="str">
        <f t="shared" si="305"/>
        <v/>
      </c>
    </row>
    <row r="1483" spans="1:51">
      <c r="A1483" s="198">
        <v>1478</v>
      </c>
      <c r="B1483" s="211"/>
      <c r="C1483" s="4" t="str">
        <f t="shared" si="302"/>
        <v>名称：&lt;br&gt;住所：&lt;br&gt;施設分類：&lt;br&gt;TEL：&lt;br&gt;：&lt;br&gt;：&lt;br&gt;：&lt;br&gt;</v>
      </c>
      <c r="D1483" s="211"/>
      <c r="E1483" s="202"/>
      <c r="F1483" s="202"/>
      <c r="G1483" s="202"/>
      <c r="H1483" s="202"/>
      <c r="I1483" s="202"/>
      <c r="J1483" s="202"/>
      <c r="K1483" s="240"/>
      <c r="L1483" s="240"/>
      <c r="M1483" s="240"/>
      <c r="N1483" s="240"/>
      <c r="O1483" s="4"/>
      <c r="P1483" s="246">
        <v>1</v>
      </c>
      <c r="Q1483" s="246"/>
      <c r="R1483" s="246" t="str">
        <f t="shared" si="299"/>
        <v>FFFFFFFF</v>
      </c>
      <c r="S1483" s="202">
        <v>100</v>
      </c>
      <c r="T1483" s="202">
        <v>100</v>
      </c>
      <c r="U1483" s="202">
        <v>100</v>
      </c>
      <c r="V1483" s="202">
        <v>100</v>
      </c>
      <c r="X1483" s="242"/>
      <c r="Z1483" s="239">
        <f t="shared" si="303"/>
        <v>1</v>
      </c>
      <c r="AA1483" s="253" t="s">
        <v>4179</v>
      </c>
      <c r="AB1483" s="265">
        <f t="shared" si="306"/>
        <v>0</v>
      </c>
      <c r="AC1483" s="254" t="s">
        <v>4194</v>
      </c>
      <c r="AD1483" s="254" t="s">
        <v>4181</v>
      </c>
      <c r="AE1483" s="254">
        <f t="shared" si="307"/>
        <v>0</v>
      </c>
      <c r="AF1483" s="254" t="s">
        <v>4182</v>
      </c>
      <c r="AG1483" s="254" t="s">
        <v>4183</v>
      </c>
      <c r="AH1483" s="74" t="str">
        <f t="shared" si="308"/>
        <v>名称：&lt;br&gt;住所：&lt;br&gt;施設分類：&lt;br&gt;TEL：&lt;br&gt;：&lt;br&gt;：&lt;br&gt;：&lt;br&gt;</v>
      </c>
      <c r="AI1483" s="255" t="s">
        <v>4184</v>
      </c>
      <c r="AJ1483" s="253" t="str">
        <f t="shared" si="300"/>
        <v>FFFFFFFF</v>
      </c>
      <c r="AK1483" s="253" t="s">
        <v>4185</v>
      </c>
      <c r="AL1483" s="265">
        <f t="shared" si="301"/>
        <v>1</v>
      </c>
      <c r="AM1483" s="253" t="s">
        <v>4186</v>
      </c>
      <c r="AN1483" s="253" t="s">
        <v>4187</v>
      </c>
      <c r="AO1483" s="254">
        <f t="shared" si="304"/>
        <v>0</v>
      </c>
      <c r="AP1483" s="253" t="s">
        <v>4188</v>
      </c>
      <c r="AQ1483" s="74">
        <f t="shared" si="309"/>
        <v>0</v>
      </c>
      <c r="AR1483" s="254" t="s">
        <v>4189</v>
      </c>
      <c r="AS1483" s="254" t="s">
        <v>4190</v>
      </c>
      <c r="AT1483" s="265">
        <f t="shared" si="310"/>
        <v>0</v>
      </c>
      <c r="AU1483" s="254" t="s">
        <v>4191</v>
      </c>
      <c r="AV1483" s="265">
        <f t="shared" si="311"/>
        <v>0</v>
      </c>
      <c r="AW1483" s="254" t="s">
        <v>4192</v>
      </c>
      <c r="AX1483" s="254" t="s">
        <v>4193</v>
      </c>
      <c r="AY1483" s="244" t="str">
        <f t="shared" si="305"/>
        <v/>
      </c>
    </row>
    <row r="1484" spans="1:51">
      <c r="A1484" s="198">
        <v>1479</v>
      </c>
      <c r="B1484" s="211"/>
      <c r="C1484" s="4" t="str">
        <f t="shared" si="302"/>
        <v>名称：&lt;br&gt;住所：&lt;br&gt;施設分類：&lt;br&gt;TEL：&lt;br&gt;：&lt;br&gt;：&lt;br&gt;：&lt;br&gt;</v>
      </c>
      <c r="D1484" s="211"/>
      <c r="E1484" s="202"/>
      <c r="F1484" s="202"/>
      <c r="G1484" s="202"/>
      <c r="H1484" s="202"/>
      <c r="I1484" s="202"/>
      <c r="J1484" s="202"/>
      <c r="K1484" s="240"/>
      <c r="L1484" s="240"/>
      <c r="M1484" s="240"/>
      <c r="N1484" s="240"/>
      <c r="O1484" s="4"/>
      <c r="P1484" s="246">
        <v>1</v>
      </c>
      <c r="Q1484" s="246"/>
      <c r="R1484" s="246" t="str">
        <f t="shared" si="299"/>
        <v>FFFFFFFF</v>
      </c>
      <c r="S1484" s="202">
        <v>100</v>
      </c>
      <c r="T1484" s="202">
        <v>100</v>
      </c>
      <c r="U1484" s="202">
        <v>100</v>
      </c>
      <c r="V1484" s="202">
        <v>100</v>
      </c>
      <c r="X1484" s="242"/>
      <c r="Z1484" s="239">
        <f t="shared" si="303"/>
        <v>1</v>
      </c>
      <c r="AA1484" s="253" t="s">
        <v>4179</v>
      </c>
      <c r="AB1484" s="265">
        <f t="shared" si="306"/>
        <v>0</v>
      </c>
      <c r="AC1484" s="254" t="s">
        <v>4194</v>
      </c>
      <c r="AD1484" s="254" t="s">
        <v>4181</v>
      </c>
      <c r="AE1484" s="254">
        <f t="shared" si="307"/>
        <v>0</v>
      </c>
      <c r="AF1484" s="254" t="s">
        <v>4182</v>
      </c>
      <c r="AG1484" s="254" t="s">
        <v>4183</v>
      </c>
      <c r="AH1484" s="74" t="str">
        <f t="shared" si="308"/>
        <v>名称：&lt;br&gt;住所：&lt;br&gt;施設分類：&lt;br&gt;TEL：&lt;br&gt;：&lt;br&gt;：&lt;br&gt;：&lt;br&gt;</v>
      </c>
      <c r="AI1484" s="255" t="s">
        <v>4184</v>
      </c>
      <c r="AJ1484" s="253" t="str">
        <f t="shared" si="300"/>
        <v>FFFFFFFF</v>
      </c>
      <c r="AK1484" s="253" t="s">
        <v>4185</v>
      </c>
      <c r="AL1484" s="265">
        <f t="shared" si="301"/>
        <v>1</v>
      </c>
      <c r="AM1484" s="253" t="s">
        <v>4186</v>
      </c>
      <c r="AN1484" s="253" t="s">
        <v>4187</v>
      </c>
      <c r="AO1484" s="254">
        <f t="shared" si="304"/>
        <v>0</v>
      </c>
      <c r="AP1484" s="253" t="s">
        <v>4188</v>
      </c>
      <c r="AQ1484" s="74">
        <f t="shared" si="309"/>
        <v>0</v>
      </c>
      <c r="AR1484" s="254" t="s">
        <v>4189</v>
      </c>
      <c r="AS1484" s="254" t="s">
        <v>4190</v>
      </c>
      <c r="AT1484" s="265">
        <f t="shared" si="310"/>
        <v>0</v>
      </c>
      <c r="AU1484" s="254" t="s">
        <v>4191</v>
      </c>
      <c r="AV1484" s="265">
        <f t="shared" si="311"/>
        <v>0</v>
      </c>
      <c r="AW1484" s="254" t="s">
        <v>4192</v>
      </c>
      <c r="AX1484" s="254" t="s">
        <v>4193</v>
      </c>
      <c r="AY1484" s="244" t="str">
        <f t="shared" si="305"/>
        <v/>
      </c>
    </row>
    <row r="1485" spans="1:51">
      <c r="A1485" s="198">
        <v>1480</v>
      </c>
      <c r="B1485" s="211"/>
      <c r="C1485" s="4" t="str">
        <f t="shared" si="302"/>
        <v>名称：&lt;br&gt;住所：&lt;br&gt;施設分類：&lt;br&gt;TEL：&lt;br&gt;：&lt;br&gt;：&lt;br&gt;：&lt;br&gt;</v>
      </c>
      <c r="D1485" s="211"/>
      <c r="E1485" s="202"/>
      <c r="F1485" s="202"/>
      <c r="G1485" s="202"/>
      <c r="H1485" s="202"/>
      <c r="I1485" s="202"/>
      <c r="J1485" s="202"/>
      <c r="K1485" s="240"/>
      <c r="L1485" s="240"/>
      <c r="M1485" s="240"/>
      <c r="N1485" s="240"/>
      <c r="O1485" s="4"/>
      <c r="P1485" s="246">
        <v>1</v>
      </c>
      <c r="Q1485" s="246"/>
      <c r="R1485" s="246" t="str">
        <f t="shared" si="299"/>
        <v>FFFFFFFF</v>
      </c>
      <c r="S1485" s="202">
        <v>100</v>
      </c>
      <c r="T1485" s="202">
        <v>100</v>
      </c>
      <c r="U1485" s="202">
        <v>100</v>
      </c>
      <c r="V1485" s="202">
        <v>100</v>
      </c>
      <c r="X1485" s="242"/>
      <c r="Z1485" s="239">
        <f t="shared" si="303"/>
        <v>1</v>
      </c>
      <c r="AA1485" s="253" t="s">
        <v>4179</v>
      </c>
      <c r="AB1485" s="265">
        <f t="shared" si="306"/>
        <v>0</v>
      </c>
      <c r="AC1485" s="254" t="s">
        <v>4194</v>
      </c>
      <c r="AD1485" s="254" t="s">
        <v>4181</v>
      </c>
      <c r="AE1485" s="254">
        <f t="shared" si="307"/>
        <v>0</v>
      </c>
      <c r="AF1485" s="254" t="s">
        <v>4182</v>
      </c>
      <c r="AG1485" s="254" t="s">
        <v>4183</v>
      </c>
      <c r="AH1485" s="74" t="str">
        <f t="shared" si="308"/>
        <v>名称：&lt;br&gt;住所：&lt;br&gt;施設分類：&lt;br&gt;TEL：&lt;br&gt;：&lt;br&gt;：&lt;br&gt;：&lt;br&gt;</v>
      </c>
      <c r="AI1485" s="255" t="s">
        <v>4184</v>
      </c>
      <c r="AJ1485" s="253" t="str">
        <f t="shared" si="300"/>
        <v>FFFFFFFF</v>
      </c>
      <c r="AK1485" s="253" t="s">
        <v>4185</v>
      </c>
      <c r="AL1485" s="265">
        <f t="shared" si="301"/>
        <v>1</v>
      </c>
      <c r="AM1485" s="253" t="s">
        <v>4186</v>
      </c>
      <c r="AN1485" s="253" t="s">
        <v>4187</v>
      </c>
      <c r="AO1485" s="254">
        <f t="shared" si="304"/>
        <v>0</v>
      </c>
      <c r="AP1485" s="253" t="s">
        <v>4188</v>
      </c>
      <c r="AQ1485" s="74">
        <f t="shared" si="309"/>
        <v>0</v>
      </c>
      <c r="AR1485" s="254" t="s">
        <v>4189</v>
      </c>
      <c r="AS1485" s="254" t="s">
        <v>4190</v>
      </c>
      <c r="AT1485" s="265">
        <f t="shared" si="310"/>
        <v>0</v>
      </c>
      <c r="AU1485" s="254" t="s">
        <v>4191</v>
      </c>
      <c r="AV1485" s="265">
        <f t="shared" si="311"/>
        <v>0</v>
      </c>
      <c r="AW1485" s="254" t="s">
        <v>4192</v>
      </c>
      <c r="AX1485" s="254" t="s">
        <v>4193</v>
      </c>
      <c r="AY1485" s="244" t="str">
        <f t="shared" si="305"/>
        <v/>
      </c>
    </row>
    <row r="1486" spans="1:51">
      <c r="A1486" s="198">
        <v>1481</v>
      </c>
      <c r="B1486" s="211"/>
      <c r="C1486" s="4" t="str">
        <f t="shared" si="302"/>
        <v>名称：&lt;br&gt;住所：&lt;br&gt;施設分類：&lt;br&gt;TEL：&lt;br&gt;：&lt;br&gt;：&lt;br&gt;：&lt;br&gt;</v>
      </c>
      <c r="D1486" s="211"/>
      <c r="E1486" s="202"/>
      <c r="F1486" s="202"/>
      <c r="G1486" s="202"/>
      <c r="H1486" s="202"/>
      <c r="I1486" s="202"/>
      <c r="J1486" s="202"/>
      <c r="K1486" s="240"/>
      <c r="L1486" s="240"/>
      <c r="M1486" s="240"/>
      <c r="N1486" s="240"/>
      <c r="O1486" s="4"/>
      <c r="P1486" s="246">
        <v>1</v>
      </c>
      <c r="Q1486" s="246"/>
      <c r="R1486" s="246" t="str">
        <f t="shared" si="299"/>
        <v>FFFFFFFF</v>
      </c>
      <c r="S1486" s="202">
        <v>100</v>
      </c>
      <c r="T1486" s="202">
        <v>100</v>
      </c>
      <c r="U1486" s="202">
        <v>100</v>
      </c>
      <c r="V1486" s="202">
        <v>100</v>
      </c>
      <c r="X1486" s="242"/>
      <c r="Z1486" s="239">
        <f t="shared" si="303"/>
        <v>1</v>
      </c>
      <c r="AA1486" s="253" t="s">
        <v>4179</v>
      </c>
      <c r="AB1486" s="265">
        <f t="shared" si="306"/>
        <v>0</v>
      </c>
      <c r="AC1486" s="254" t="s">
        <v>4194</v>
      </c>
      <c r="AD1486" s="254" t="s">
        <v>4181</v>
      </c>
      <c r="AE1486" s="254">
        <f t="shared" si="307"/>
        <v>0</v>
      </c>
      <c r="AF1486" s="254" t="s">
        <v>4182</v>
      </c>
      <c r="AG1486" s="254" t="s">
        <v>4183</v>
      </c>
      <c r="AH1486" s="74" t="str">
        <f t="shared" si="308"/>
        <v>名称：&lt;br&gt;住所：&lt;br&gt;施設分類：&lt;br&gt;TEL：&lt;br&gt;：&lt;br&gt;：&lt;br&gt;：&lt;br&gt;</v>
      </c>
      <c r="AI1486" s="255" t="s">
        <v>4184</v>
      </c>
      <c r="AJ1486" s="253" t="str">
        <f t="shared" si="300"/>
        <v>FFFFFFFF</v>
      </c>
      <c r="AK1486" s="253" t="s">
        <v>4185</v>
      </c>
      <c r="AL1486" s="265">
        <f t="shared" si="301"/>
        <v>1</v>
      </c>
      <c r="AM1486" s="253" t="s">
        <v>4186</v>
      </c>
      <c r="AN1486" s="253" t="s">
        <v>4187</v>
      </c>
      <c r="AO1486" s="254">
        <f t="shared" si="304"/>
        <v>0</v>
      </c>
      <c r="AP1486" s="253" t="s">
        <v>4188</v>
      </c>
      <c r="AQ1486" s="74">
        <f t="shared" si="309"/>
        <v>0</v>
      </c>
      <c r="AR1486" s="254" t="s">
        <v>4189</v>
      </c>
      <c r="AS1486" s="254" t="s">
        <v>4190</v>
      </c>
      <c r="AT1486" s="265">
        <f t="shared" si="310"/>
        <v>0</v>
      </c>
      <c r="AU1486" s="254" t="s">
        <v>4191</v>
      </c>
      <c r="AV1486" s="265">
        <f t="shared" si="311"/>
        <v>0</v>
      </c>
      <c r="AW1486" s="254" t="s">
        <v>4192</v>
      </c>
      <c r="AX1486" s="254" t="s">
        <v>4193</v>
      </c>
      <c r="AY1486" s="244" t="str">
        <f t="shared" si="305"/>
        <v/>
      </c>
    </row>
    <row r="1487" spans="1:51">
      <c r="A1487" s="198">
        <v>1482</v>
      </c>
      <c r="B1487" s="211"/>
      <c r="C1487" s="4" t="str">
        <f t="shared" si="302"/>
        <v>名称：&lt;br&gt;住所：&lt;br&gt;施設分類：&lt;br&gt;TEL：&lt;br&gt;：&lt;br&gt;：&lt;br&gt;：&lt;br&gt;</v>
      </c>
      <c r="D1487" s="211"/>
      <c r="E1487" s="245"/>
      <c r="F1487" s="202"/>
      <c r="G1487" s="202"/>
      <c r="H1487" s="202"/>
      <c r="I1487" s="245"/>
      <c r="J1487" s="245"/>
      <c r="K1487" s="240"/>
      <c r="L1487" s="240"/>
      <c r="M1487" s="240"/>
      <c r="N1487" s="240"/>
      <c r="O1487" s="4"/>
      <c r="P1487" s="246">
        <v>1</v>
      </c>
      <c r="Q1487" s="246"/>
      <c r="R1487" s="246" t="str">
        <f t="shared" si="299"/>
        <v>FFFFFFFF</v>
      </c>
      <c r="S1487" s="202">
        <v>100</v>
      </c>
      <c r="T1487" s="202">
        <v>100</v>
      </c>
      <c r="U1487" s="202">
        <v>100</v>
      </c>
      <c r="V1487" s="202">
        <v>100</v>
      </c>
      <c r="X1487" s="242"/>
      <c r="Z1487" s="239">
        <f t="shared" si="303"/>
        <v>1</v>
      </c>
      <c r="AA1487" s="253" t="s">
        <v>4179</v>
      </c>
      <c r="AB1487" s="265">
        <f t="shared" si="306"/>
        <v>0</v>
      </c>
      <c r="AC1487" s="254" t="s">
        <v>4194</v>
      </c>
      <c r="AD1487" s="254" t="s">
        <v>4181</v>
      </c>
      <c r="AE1487" s="254">
        <f t="shared" si="307"/>
        <v>0</v>
      </c>
      <c r="AF1487" s="254" t="s">
        <v>4182</v>
      </c>
      <c r="AG1487" s="254" t="s">
        <v>4183</v>
      </c>
      <c r="AH1487" s="74" t="str">
        <f t="shared" si="308"/>
        <v>名称：&lt;br&gt;住所：&lt;br&gt;施設分類：&lt;br&gt;TEL：&lt;br&gt;：&lt;br&gt;：&lt;br&gt;：&lt;br&gt;</v>
      </c>
      <c r="AI1487" s="255" t="s">
        <v>4184</v>
      </c>
      <c r="AJ1487" s="253" t="str">
        <f t="shared" si="300"/>
        <v>FFFFFFFF</v>
      </c>
      <c r="AK1487" s="253" t="s">
        <v>4185</v>
      </c>
      <c r="AL1487" s="265">
        <f t="shared" si="301"/>
        <v>1</v>
      </c>
      <c r="AM1487" s="253" t="s">
        <v>4186</v>
      </c>
      <c r="AN1487" s="253" t="s">
        <v>4187</v>
      </c>
      <c r="AO1487" s="254">
        <f t="shared" si="304"/>
        <v>0</v>
      </c>
      <c r="AP1487" s="253" t="s">
        <v>4188</v>
      </c>
      <c r="AQ1487" s="74">
        <f t="shared" si="309"/>
        <v>0</v>
      </c>
      <c r="AR1487" s="254" t="s">
        <v>4189</v>
      </c>
      <c r="AS1487" s="254" t="s">
        <v>4190</v>
      </c>
      <c r="AT1487" s="265">
        <f t="shared" si="310"/>
        <v>0</v>
      </c>
      <c r="AU1487" s="254" t="s">
        <v>4191</v>
      </c>
      <c r="AV1487" s="265">
        <f t="shared" si="311"/>
        <v>0</v>
      </c>
      <c r="AW1487" s="254" t="s">
        <v>4192</v>
      </c>
      <c r="AX1487" s="254" t="s">
        <v>4193</v>
      </c>
      <c r="AY1487" s="244" t="str">
        <f t="shared" si="305"/>
        <v/>
      </c>
    </row>
    <row r="1488" spans="1:51">
      <c r="A1488" s="198">
        <v>1483</v>
      </c>
      <c r="B1488" s="211"/>
      <c r="C1488" s="4" t="str">
        <f t="shared" si="302"/>
        <v>名称：&lt;br&gt;住所：&lt;br&gt;施設分類：&lt;br&gt;TEL：&lt;br&gt;：&lt;br&gt;：&lt;br&gt;：&lt;br&gt;</v>
      </c>
      <c r="D1488" s="211"/>
      <c r="E1488" s="245"/>
      <c r="F1488" s="202"/>
      <c r="G1488" s="202"/>
      <c r="H1488" s="202"/>
      <c r="I1488" s="245"/>
      <c r="J1488" s="245"/>
      <c r="K1488" s="240"/>
      <c r="L1488" s="240"/>
      <c r="M1488" s="240"/>
      <c r="N1488" s="240"/>
      <c r="O1488" s="4"/>
      <c r="P1488" s="246">
        <v>1</v>
      </c>
      <c r="Q1488" s="246"/>
      <c r="R1488" s="246" t="str">
        <f t="shared" si="299"/>
        <v>FFFFFFFF</v>
      </c>
      <c r="S1488" s="202">
        <v>100</v>
      </c>
      <c r="T1488" s="202">
        <v>100</v>
      </c>
      <c r="U1488" s="202">
        <v>100</v>
      </c>
      <c r="V1488" s="202">
        <v>100</v>
      </c>
      <c r="X1488" s="242"/>
      <c r="Z1488" s="239">
        <f t="shared" si="303"/>
        <v>1</v>
      </c>
      <c r="AA1488" s="253" t="s">
        <v>4179</v>
      </c>
      <c r="AB1488" s="265">
        <f t="shared" si="306"/>
        <v>0</v>
      </c>
      <c r="AC1488" s="254" t="s">
        <v>4194</v>
      </c>
      <c r="AD1488" s="254" t="s">
        <v>4181</v>
      </c>
      <c r="AE1488" s="254">
        <f t="shared" si="307"/>
        <v>0</v>
      </c>
      <c r="AF1488" s="254" t="s">
        <v>4182</v>
      </c>
      <c r="AG1488" s="254" t="s">
        <v>4183</v>
      </c>
      <c r="AH1488" s="74" t="str">
        <f t="shared" si="308"/>
        <v>名称：&lt;br&gt;住所：&lt;br&gt;施設分類：&lt;br&gt;TEL：&lt;br&gt;：&lt;br&gt;：&lt;br&gt;：&lt;br&gt;</v>
      </c>
      <c r="AI1488" s="255" t="s">
        <v>4184</v>
      </c>
      <c r="AJ1488" s="253" t="str">
        <f t="shared" si="300"/>
        <v>FFFFFFFF</v>
      </c>
      <c r="AK1488" s="253" t="s">
        <v>4185</v>
      </c>
      <c r="AL1488" s="265">
        <f t="shared" si="301"/>
        <v>1</v>
      </c>
      <c r="AM1488" s="253" t="s">
        <v>4186</v>
      </c>
      <c r="AN1488" s="253" t="s">
        <v>4187</v>
      </c>
      <c r="AO1488" s="254">
        <f t="shared" si="304"/>
        <v>0</v>
      </c>
      <c r="AP1488" s="253" t="s">
        <v>4188</v>
      </c>
      <c r="AQ1488" s="74">
        <f t="shared" si="309"/>
        <v>0</v>
      </c>
      <c r="AR1488" s="254" t="s">
        <v>4189</v>
      </c>
      <c r="AS1488" s="254" t="s">
        <v>4190</v>
      </c>
      <c r="AT1488" s="265">
        <f t="shared" si="310"/>
        <v>0</v>
      </c>
      <c r="AU1488" s="254" t="s">
        <v>4191</v>
      </c>
      <c r="AV1488" s="265">
        <f t="shared" si="311"/>
        <v>0</v>
      </c>
      <c r="AW1488" s="254" t="s">
        <v>4192</v>
      </c>
      <c r="AX1488" s="254" t="s">
        <v>4193</v>
      </c>
      <c r="AY1488" s="244" t="str">
        <f t="shared" si="305"/>
        <v/>
      </c>
    </row>
    <row r="1489" spans="1:51">
      <c r="A1489" s="198">
        <v>1484</v>
      </c>
      <c r="B1489" s="211"/>
      <c r="C1489" s="4" t="str">
        <f t="shared" si="302"/>
        <v>名称：&lt;br&gt;住所：&lt;br&gt;施設分類：&lt;br&gt;TEL：&lt;br&gt;：&lt;br&gt;：&lt;br&gt;：&lt;br&gt;</v>
      </c>
      <c r="D1489" s="211"/>
      <c r="E1489" s="202"/>
      <c r="F1489" s="202"/>
      <c r="G1489" s="202"/>
      <c r="H1489" s="202"/>
      <c r="I1489" s="202"/>
      <c r="J1489" s="202"/>
      <c r="K1489" s="240"/>
      <c r="L1489" s="240"/>
      <c r="M1489" s="240"/>
      <c r="N1489" s="240"/>
      <c r="O1489" s="4"/>
      <c r="P1489" s="246">
        <v>1</v>
      </c>
      <c r="Q1489" s="246"/>
      <c r="R1489" s="246" t="str">
        <f t="shared" si="299"/>
        <v>FFFFFFFF</v>
      </c>
      <c r="S1489" s="202">
        <v>100</v>
      </c>
      <c r="T1489" s="202">
        <v>100</v>
      </c>
      <c r="U1489" s="202">
        <v>100</v>
      </c>
      <c r="V1489" s="202">
        <v>100</v>
      </c>
      <c r="X1489" s="242"/>
      <c r="Z1489" s="239">
        <f t="shared" si="303"/>
        <v>1</v>
      </c>
      <c r="AA1489" s="253" t="s">
        <v>4179</v>
      </c>
      <c r="AB1489" s="265">
        <f t="shared" si="306"/>
        <v>0</v>
      </c>
      <c r="AC1489" s="254" t="s">
        <v>4194</v>
      </c>
      <c r="AD1489" s="254" t="s">
        <v>4181</v>
      </c>
      <c r="AE1489" s="254">
        <f t="shared" si="307"/>
        <v>0</v>
      </c>
      <c r="AF1489" s="254" t="s">
        <v>4182</v>
      </c>
      <c r="AG1489" s="254" t="s">
        <v>4183</v>
      </c>
      <c r="AH1489" s="74" t="str">
        <f t="shared" si="308"/>
        <v>名称：&lt;br&gt;住所：&lt;br&gt;施設分類：&lt;br&gt;TEL：&lt;br&gt;：&lt;br&gt;：&lt;br&gt;：&lt;br&gt;</v>
      </c>
      <c r="AI1489" s="255" t="s">
        <v>4184</v>
      </c>
      <c r="AJ1489" s="253" t="str">
        <f t="shared" si="300"/>
        <v>FFFFFFFF</v>
      </c>
      <c r="AK1489" s="253" t="s">
        <v>4185</v>
      </c>
      <c r="AL1489" s="265">
        <f t="shared" si="301"/>
        <v>1</v>
      </c>
      <c r="AM1489" s="253" t="s">
        <v>4186</v>
      </c>
      <c r="AN1489" s="253" t="s">
        <v>4187</v>
      </c>
      <c r="AO1489" s="254">
        <f t="shared" si="304"/>
        <v>0</v>
      </c>
      <c r="AP1489" s="253" t="s">
        <v>4188</v>
      </c>
      <c r="AQ1489" s="74">
        <f t="shared" si="309"/>
        <v>0</v>
      </c>
      <c r="AR1489" s="254" t="s">
        <v>4189</v>
      </c>
      <c r="AS1489" s="254" t="s">
        <v>4190</v>
      </c>
      <c r="AT1489" s="265">
        <f t="shared" si="310"/>
        <v>0</v>
      </c>
      <c r="AU1489" s="254" t="s">
        <v>4191</v>
      </c>
      <c r="AV1489" s="265">
        <f t="shared" si="311"/>
        <v>0</v>
      </c>
      <c r="AW1489" s="254" t="s">
        <v>4192</v>
      </c>
      <c r="AX1489" s="254" t="s">
        <v>4193</v>
      </c>
      <c r="AY1489" s="244" t="str">
        <f t="shared" si="305"/>
        <v/>
      </c>
    </row>
    <row r="1490" spans="1:51">
      <c r="A1490" s="198">
        <v>1485</v>
      </c>
      <c r="B1490" s="211"/>
      <c r="C1490" s="4" t="str">
        <f t="shared" si="302"/>
        <v>名称：&lt;br&gt;住所：&lt;br&gt;施設分類：&lt;br&gt;TEL：&lt;br&gt;：&lt;br&gt;：&lt;br&gt;：&lt;br&gt;</v>
      </c>
      <c r="D1490" s="211"/>
      <c r="E1490" s="202"/>
      <c r="F1490" s="202"/>
      <c r="G1490" s="202"/>
      <c r="H1490" s="202"/>
      <c r="I1490" s="202"/>
      <c r="J1490" s="202"/>
      <c r="K1490" s="240"/>
      <c r="L1490" s="240"/>
      <c r="M1490" s="240"/>
      <c r="N1490" s="240"/>
      <c r="O1490" s="4"/>
      <c r="P1490" s="246">
        <v>1</v>
      </c>
      <c r="Q1490" s="246"/>
      <c r="R1490" s="246" t="str">
        <f t="shared" si="299"/>
        <v>FFFFFFFF</v>
      </c>
      <c r="S1490" s="202">
        <v>100</v>
      </c>
      <c r="T1490" s="202">
        <v>100</v>
      </c>
      <c r="U1490" s="202">
        <v>100</v>
      </c>
      <c r="V1490" s="202">
        <v>100</v>
      </c>
      <c r="X1490" s="242"/>
      <c r="Z1490" s="239">
        <f t="shared" si="303"/>
        <v>1</v>
      </c>
      <c r="AA1490" s="253" t="s">
        <v>4179</v>
      </c>
      <c r="AB1490" s="265">
        <f t="shared" si="306"/>
        <v>0</v>
      </c>
      <c r="AC1490" s="254" t="s">
        <v>4194</v>
      </c>
      <c r="AD1490" s="254" t="s">
        <v>4181</v>
      </c>
      <c r="AE1490" s="254">
        <f t="shared" si="307"/>
        <v>0</v>
      </c>
      <c r="AF1490" s="254" t="s">
        <v>4182</v>
      </c>
      <c r="AG1490" s="254" t="s">
        <v>4183</v>
      </c>
      <c r="AH1490" s="74" t="str">
        <f t="shared" si="308"/>
        <v>名称：&lt;br&gt;住所：&lt;br&gt;施設分類：&lt;br&gt;TEL：&lt;br&gt;：&lt;br&gt;：&lt;br&gt;：&lt;br&gt;</v>
      </c>
      <c r="AI1490" s="255" t="s">
        <v>4184</v>
      </c>
      <c r="AJ1490" s="253" t="str">
        <f t="shared" si="300"/>
        <v>FFFFFFFF</v>
      </c>
      <c r="AK1490" s="253" t="s">
        <v>4185</v>
      </c>
      <c r="AL1490" s="265">
        <f t="shared" si="301"/>
        <v>1</v>
      </c>
      <c r="AM1490" s="253" t="s">
        <v>4186</v>
      </c>
      <c r="AN1490" s="253" t="s">
        <v>4187</v>
      </c>
      <c r="AO1490" s="254">
        <f t="shared" si="304"/>
        <v>0</v>
      </c>
      <c r="AP1490" s="253" t="s">
        <v>4188</v>
      </c>
      <c r="AQ1490" s="74">
        <f t="shared" si="309"/>
        <v>0</v>
      </c>
      <c r="AR1490" s="254" t="s">
        <v>4189</v>
      </c>
      <c r="AS1490" s="254" t="s">
        <v>4190</v>
      </c>
      <c r="AT1490" s="265">
        <f t="shared" si="310"/>
        <v>0</v>
      </c>
      <c r="AU1490" s="254" t="s">
        <v>4191</v>
      </c>
      <c r="AV1490" s="265">
        <f t="shared" si="311"/>
        <v>0</v>
      </c>
      <c r="AW1490" s="254" t="s">
        <v>4192</v>
      </c>
      <c r="AX1490" s="254" t="s">
        <v>4193</v>
      </c>
      <c r="AY1490" s="244" t="str">
        <f t="shared" si="305"/>
        <v/>
      </c>
    </row>
    <row r="1491" spans="1:51">
      <c r="A1491" s="198">
        <v>1486</v>
      </c>
      <c r="B1491" s="211"/>
      <c r="C1491" s="4" t="str">
        <f t="shared" si="302"/>
        <v>名称：&lt;br&gt;住所：&lt;br&gt;施設分類：&lt;br&gt;TEL：&lt;br&gt;：&lt;br&gt;：&lt;br&gt;：&lt;br&gt;</v>
      </c>
      <c r="D1491" s="211"/>
      <c r="E1491" s="202"/>
      <c r="F1491" s="202"/>
      <c r="G1491" s="202"/>
      <c r="H1491" s="202"/>
      <c r="I1491" s="202"/>
      <c r="J1491" s="202"/>
      <c r="K1491" s="240"/>
      <c r="L1491" s="240"/>
      <c r="M1491" s="240"/>
      <c r="N1491" s="240"/>
      <c r="O1491" s="4"/>
      <c r="P1491" s="246">
        <v>1</v>
      </c>
      <c r="Q1491" s="246"/>
      <c r="R1491" s="246" t="str">
        <f t="shared" si="299"/>
        <v>FFFFFFFF</v>
      </c>
      <c r="S1491" s="202">
        <v>100</v>
      </c>
      <c r="T1491" s="202">
        <v>100</v>
      </c>
      <c r="U1491" s="202">
        <v>100</v>
      </c>
      <c r="V1491" s="202">
        <v>100</v>
      </c>
      <c r="X1491" s="242"/>
      <c r="Z1491" s="239">
        <f t="shared" si="303"/>
        <v>1</v>
      </c>
      <c r="AA1491" s="253" t="s">
        <v>4179</v>
      </c>
      <c r="AB1491" s="265">
        <f t="shared" si="306"/>
        <v>0</v>
      </c>
      <c r="AC1491" s="254" t="s">
        <v>4194</v>
      </c>
      <c r="AD1491" s="254" t="s">
        <v>4181</v>
      </c>
      <c r="AE1491" s="254">
        <f t="shared" si="307"/>
        <v>0</v>
      </c>
      <c r="AF1491" s="254" t="s">
        <v>4182</v>
      </c>
      <c r="AG1491" s="254" t="s">
        <v>4183</v>
      </c>
      <c r="AH1491" s="74" t="str">
        <f t="shared" si="308"/>
        <v>名称：&lt;br&gt;住所：&lt;br&gt;施設分類：&lt;br&gt;TEL：&lt;br&gt;：&lt;br&gt;：&lt;br&gt;：&lt;br&gt;</v>
      </c>
      <c r="AI1491" s="255" t="s">
        <v>4184</v>
      </c>
      <c r="AJ1491" s="253" t="str">
        <f t="shared" si="300"/>
        <v>FFFFFFFF</v>
      </c>
      <c r="AK1491" s="253" t="s">
        <v>4185</v>
      </c>
      <c r="AL1491" s="265">
        <f t="shared" si="301"/>
        <v>1</v>
      </c>
      <c r="AM1491" s="253" t="s">
        <v>4186</v>
      </c>
      <c r="AN1491" s="253" t="s">
        <v>4187</v>
      </c>
      <c r="AO1491" s="254">
        <f t="shared" si="304"/>
        <v>0</v>
      </c>
      <c r="AP1491" s="253" t="s">
        <v>4188</v>
      </c>
      <c r="AQ1491" s="74">
        <f t="shared" si="309"/>
        <v>0</v>
      </c>
      <c r="AR1491" s="254" t="s">
        <v>4189</v>
      </c>
      <c r="AS1491" s="254" t="s">
        <v>4190</v>
      </c>
      <c r="AT1491" s="265">
        <f t="shared" si="310"/>
        <v>0</v>
      </c>
      <c r="AU1491" s="254" t="s">
        <v>4191</v>
      </c>
      <c r="AV1491" s="265">
        <f t="shared" si="311"/>
        <v>0</v>
      </c>
      <c r="AW1491" s="254" t="s">
        <v>4192</v>
      </c>
      <c r="AX1491" s="254" t="s">
        <v>4193</v>
      </c>
      <c r="AY1491" s="244" t="str">
        <f t="shared" si="305"/>
        <v/>
      </c>
    </row>
    <row r="1492" spans="1:51">
      <c r="A1492" s="198">
        <v>1487</v>
      </c>
      <c r="B1492" s="211"/>
      <c r="C1492" s="4" t="str">
        <f t="shared" si="302"/>
        <v>名称：&lt;br&gt;住所：&lt;br&gt;施設分類：&lt;br&gt;TEL：&lt;br&gt;：&lt;br&gt;：&lt;br&gt;：&lt;br&gt;</v>
      </c>
      <c r="D1492" s="211"/>
      <c r="E1492" s="202"/>
      <c r="F1492" s="202"/>
      <c r="G1492" s="202"/>
      <c r="H1492" s="202"/>
      <c r="I1492" s="202"/>
      <c r="J1492" s="202"/>
      <c r="K1492" s="240"/>
      <c r="L1492" s="240"/>
      <c r="M1492" s="240"/>
      <c r="N1492" s="240"/>
      <c r="O1492" s="4"/>
      <c r="P1492" s="246">
        <v>1</v>
      </c>
      <c r="Q1492" s="246"/>
      <c r="R1492" s="246" t="str">
        <f t="shared" si="299"/>
        <v>FFFFFFFF</v>
      </c>
      <c r="S1492" s="202">
        <v>100</v>
      </c>
      <c r="T1492" s="202">
        <v>100</v>
      </c>
      <c r="U1492" s="202">
        <v>100</v>
      </c>
      <c r="V1492" s="202">
        <v>100</v>
      </c>
      <c r="X1492" s="242"/>
      <c r="Z1492" s="239">
        <f t="shared" si="303"/>
        <v>1</v>
      </c>
      <c r="AA1492" s="253" t="s">
        <v>4179</v>
      </c>
      <c r="AB1492" s="265">
        <f t="shared" si="306"/>
        <v>0</v>
      </c>
      <c r="AC1492" s="254" t="s">
        <v>4194</v>
      </c>
      <c r="AD1492" s="254" t="s">
        <v>4181</v>
      </c>
      <c r="AE1492" s="254">
        <f t="shared" si="307"/>
        <v>0</v>
      </c>
      <c r="AF1492" s="254" t="s">
        <v>4182</v>
      </c>
      <c r="AG1492" s="254" t="s">
        <v>4183</v>
      </c>
      <c r="AH1492" s="74" t="str">
        <f t="shared" si="308"/>
        <v>名称：&lt;br&gt;住所：&lt;br&gt;施設分類：&lt;br&gt;TEL：&lt;br&gt;：&lt;br&gt;：&lt;br&gt;：&lt;br&gt;</v>
      </c>
      <c r="AI1492" s="255" t="s">
        <v>4184</v>
      </c>
      <c r="AJ1492" s="253" t="str">
        <f t="shared" si="300"/>
        <v>FFFFFFFF</v>
      </c>
      <c r="AK1492" s="253" t="s">
        <v>4185</v>
      </c>
      <c r="AL1492" s="265">
        <f t="shared" si="301"/>
        <v>1</v>
      </c>
      <c r="AM1492" s="253" t="s">
        <v>4186</v>
      </c>
      <c r="AN1492" s="253" t="s">
        <v>4187</v>
      </c>
      <c r="AO1492" s="254">
        <f t="shared" si="304"/>
        <v>0</v>
      </c>
      <c r="AP1492" s="253" t="s">
        <v>4188</v>
      </c>
      <c r="AQ1492" s="74">
        <f t="shared" si="309"/>
        <v>0</v>
      </c>
      <c r="AR1492" s="254" t="s">
        <v>4189</v>
      </c>
      <c r="AS1492" s="254" t="s">
        <v>4190</v>
      </c>
      <c r="AT1492" s="265">
        <f t="shared" si="310"/>
        <v>0</v>
      </c>
      <c r="AU1492" s="254" t="s">
        <v>4191</v>
      </c>
      <c r="AV1492" s="265">
        <f t="shared" si="311"/>
        <v>0</v>
      </c>
      <c r="AW1492" s="254" t="s">
        <v>4192</v>
      </c>
      <c r="AX1492" s="254" t="s">
        <v>4193</v>
      </c>
      <c r="AY1492" s="244" t="str">
        <f t="shared" si="305"/>
        <v/>
      </c>
    </row>
    <row r="1493" spans="1:51">
      <c r="A1493" s="198">
        <v>1488</v>
      </c>
      <c r="B1493" s="211"/>
      <c r="C1493" s="4" t="str">
        <f t="shared" si="302"/>
        <v>名称：&lt;br&gt;住所：&lt;br&gt;施設分類：&lt;br&gt;TEL：&lt;br&gt;：&lt;br&gt;：&lt;br&gt;：&lt;br&gt;</v>
      </c>
      <c r="D1493" s="211"/>
      <c r="E1493" s="202"/>
      <c r="F1493" s="202"/>
      <c r="G1493" s="202"/>
      <c r="H1493" s="202"/>
      <c r="I1493" s="202"/>
      <c r="J1493" s="202"/>
      <c r="K1493" s="240"/>
      <c r="L1493" s="240"/>
      <c r="M1493" s="240"/>
      <c r="N1493" s="240"/>
      <c r="O1493" s="4"/>
      <c r="P1493" s="246">
        <v>1</v>
      </c>
      <c r="Q1493" s="246"/>
      <c r="R1493" s="246" t="str">
        <f t="shared" si="299"/>
        <v>FFFFFFFF</v>
      </c>
      <c r="S1493" s="202">
        <v>100</v>
      </c>
      <c r="T1493" s="202">
        <v>100</v>
      </c>
      <c r="U1493" s="202">
        <v>100</v>
      </c>
      <c r="V1493" s="202">
        <v>100</v>
      </c>
      <c r="X1493" s="242"/>
      <c r="Z1493" s="239">
        <f t="shared" si="303"/>
        <v>1</v>
      </c>
      <c r="AA1493" s="253" t="s">
        <v>4179</v>
      </c>
      <c r="AB1493" s="265">
        <f t="shared" si="306"/>
        <v>0</v>
      </c>
      <c r="AC1493" s="254" t="s">
        <v>4194</v>
      </c>
      <c r="AD1493" s="254" t="s">
        <v>4181</v>
      </c>
      <c r="AE1493" s="254">
        <f t="shared" si="307"/>
        <v>0</v>
      </c>
      <c r="AF1493" s="254" t="s">
        <v>4182</v>
      </c>
      <c r="AG1493" s="254" t="s">
        <v>4183</v>
      </c>
      <c r="AH1493" s="74" t="str">
        <f t="shared" si="308"/>
        <v>名称：&lt;br&gt;住所：&lt;br&gt;施設分類：&lt;br&gt;TEL：&lt;br&gt;：&lt;br&gt;：&lt;br&gt;：&lt;br&gt;</v>
      </c>
      <c r="AI1493" s="255" t="s">
        <v>4184</v>
      </c>
      <c r="AJ1493" s="253" t="str">
        <f t="shared" si="300"/>
        <v>FFFFFFFF</v>
      </c>
      <c r="AK1493" s="253" t="s">
        <v>4185</v>
      </c>
      <c r="AL1493" s="265">
        <f t="shared" si="301"/>
        <v>1</v>
      </c>
      <c r="AM1493" s="253" t="s">
        <v>4186</v>
      </c>
      <c r="AN1493" s="253" t="s">
        <v>4187</v>
      </c>
      <c r="AO1493" s="254">
        <f t="shared" si="304"/>
        <v>0</v>
      </c>
      <c r="AP1493" s="253" t="s">
        <v>4188</v>
      </c>
      <c r="AQ1493" s="74">
        <f t="shared" si="309"/>
        <v>0</v>
      </c>
      <c r="AR1493" s="254" t="s">
        <v>4189</v>
      </c>
      <c r="AS1493" s="254" t="s">
        <v>4190</v>
      </c>
      <c r="AT1493" s="265">
        <f t="shared" si="310"/>
        <v>0</v>
      </c>
      <c r="AU1493" s="254" t="s">
        <v>4191</v>
      </c>
      <c r="AV1493" s="265">
        <f t="shared" si="311"/>
        <v>0</v>
      </c>
      <c r="AW1493" s="254" t="s">
        <v>4192</v>
      </c>
      <c r="AX1493" s="254" t="s">
        <v>4193</v>
      </c>
      <c r="AY1493" s="244" t="str">
        <f t="shared" si="305"/>
        <v/>
      </c>
    </row>
    <row r="1494" spans="1:51">
      <c r="A1494" s="198">
        <v>1489</v>
      </c>
      <c r="B1494" s="211"/>
      <c r="C1494" s="4" t="str">
        <f t="shared" si="302"/>
        <v>名称：&lt;br&gt;住所：&lt;br&gt;施設分類：&lt;br&gt;TEL：&lt;br&gt;：&lt;br&gt;：&lt;br&gt;：&lt;br&gt;</v>
      </c>
      <c r="D1494" s="211"/>
      <c r="E1494" s="245"/>
      <c r="F1494" s="202"/>
      <c r="G1494" s="202"/>
      <c r="H1494" s="202"/>
      <c r="I1494" s="245"/>
      <c r="J1494" s="245"/>
      <c r="K1494" s="240"/>
      <c r="L1494" s="240"/>
      <c r="M1494" s="240"/>
      <c r="N1494" s="240"/>
      <c r="O1494" s="4"/>
      <c r="P1494" s="246">
        <v>1</v>
      </c>
      <c r="Q1494" s="246"/>
      <c r="R1494" s="246" t="str">
        <f t="shared" si="299"/>
        <v>FFFFFFFF</v>
      </c>
      <c r="S1494" s="202">
        <v>100</v>
      </c>
      <c r="T1494" s="202">
        <v>100</v>
      </c>
      <c r="U1494" s="202">
        <v>100</v>
      </c>
      <c r="V1494" s="202">
        <v>100</v>
      </c>
      <c r="X1494" s="242"/>
      <c r="Z1494" s="239">
        <f t="shared" si="303"/>
        <v>1</v>
      </c>
      <c r="AA1494" s="253" t="s">
        <v>4179</v>
      </c>
      <c r="AB1494" s="265">
        <f t="shared" si="306"/>
        <v>0</v>
      </c>
      <c r="AC1494" s="254" t="s">
        <v>4194</v>
      </c>
      <c r="AD1494" s="254" t="s">
        <v>4181</v>
      </c>
      <c r="AE1494" s="254">
        <f t="shared" si="307"/>
        <v>0</v>
      </c>
      <c r="AF1494" s="254" t="s">
        <v>4182</v>
      </c>
      <c r="AG1494" s="254" t="s">
        <v>4183</v>
      </c>
      <c r="AH1494" s="74" t="str">
        <f t="shared" si="308"/>
        <v>名称：&lt;br&gt;住所：&lt;br&gt;施設分類：&lt;br&gt;TEL：&lt;br&gt;：&lt;br&gt;：&lt;br&gt;：&lt;br&gt;</v>
      </c>
      <c r="AI1494" s="255" t="s">
        <v>4184</v>
      </c>
      <c r="AJ1494" s="253" t="str">
        <f t="shared" si="300"/>
        <v>FFFFFFFF</v>
      </c>
      <c r="AK1494" s="253" t="s">
        <v>4185</v>
      </c>
      <c r="AL1494" s="265">
        <f t="shared" si="301"/>
        <v>1</v>
      </c>
      <c r="AM1494" s="253" t="s">
        <v>4186</v>
      </c>
      <c r="AN1494" s="253" t="s">
        <v>4187</v>
      </c>
      <c r="AO1494" s="254">
        <f t="shared" si="304"/>
        <v>0</v>
      </c>
      <c r="AP1494" s="253" t="s">
        <v>4188</v>
      </c>
      <c r="AQ1494" s="74">
        <f t="shared" si="309"/>
        <v>0</v>
      </c>
      <c r="AR1494" s="254" t="s">
        <v>4189</v>
      </c>
      <c r="AS1494" s="254" t="s">
        <v>4190</v>
      </c>
      <c r="AT1494" s="265">
        <f t="shared" si="310"/>
        <v>0</v>
      </c>
      <c r="AU1494" s="254" t="s">
        <v>4191</v>
      </c>
      <c r="AV1494" s="265">
        <f t="shared" si="311"/>
        <v>0</v>
      </c>
      <c r="AW1494" s="254" t="s">
        <v>4192</v>
      </c>
      <c r="AX1494" s="254" t="s">
        <v>4193</v>
      </c>
      <c r="AY1494" s="244" t="str">
        <f t="shared" si="305"/>
        <v/>
      </c>
    </row>
    <row r="1495" spans="1:51">
      <c r="A1495" s="198">
        <v>1490</v>
      </c>
      <c r="B1495" s="211"/>
      <c r="C1495" s="4" t="str">
        <f t="shared" si="302"/>
        <v>名称：&lt;br&gt;住所：&lt;br&gt;施設分類：&lt;br&gt;TEL：&lt;br&gt;：&lt;br&gt;：&lt;br&gt;：&lt;br&gt;</v>
      </c>
      <c r="D1495" s="211"/>
      <c r="E1495" s="245"/>
      <c r="F1495" s="202"/>
      <c r="G1495" s="202"/>
      <c r="H1495" s="202"/>
      <c r="I1495" s="245"/>
      <c r="J1495" s="245"/>
      <c r="K1495" s="240"/>
      <c r="L1495" s="240"/>
      <c r="M1495" s="240"/>
      <c r="N1495" s="240"/>
      <c r="O1495" s="4"/>
      <c r="P1495" s="246">
        <v>1</v>
      </c>
      <c r="Q1495" s="246"/>
      <c r="R1495" s="246" t="str">
        <f t="shared" si="299"/>
        <v>FFFFFFFF</v>
      </c>
      <c r="S1495" s="202">
        <v>100</v>
      </c>
      <c r="T1495" s="202">
        <v>100</v>
      </c>
      <c r="U1495" s="202">
        <v>100</v>
      </c>
      <c r="V1495" s="202">
        <v>100</v>
      </c>
      <c r="X1495" s="242"/>
      <c r="Z1495" s="239">
        <f t="shared" si="303"/>
        <v>1</v>
      </c>
      <c r="AA1495" s="253" t="s">
        <v>4179</v>
      </c>
      <c r="AB1495" s="265">
        <f t="shared" si="306"/>
        <v>0</v>
      </c>
      <c r="AC1495" s="254" t="s">
        <v>4194</v>
      </c>
      <c r="AD1495" s="254" t="s">
        <v>4181</v>
      </c>
      <c r="AE1495" s="254">
        <f t="shared" si="307"/>
        <v>0</v>
      </c>
      <c r="AF1495" s="254" t="s">
        <v>4182</v>
      </c>
      <c r="AG1495" s="254" t="s">
        <v>4183</v>
      </c>
      <c r="AH1495" s="74" t="str">
        <f t="shared" si="308"/>
        <v>名称：&lt;br&gt;住所：&lt;br&gt;施設分類：&lt;br&gt;TEL：&lt;br&gt;：&lt;br&gt;：&lt;br&gt;：&lt;br&gt;</v>
      </c>
      <c r="AI1495" s="255" t="s">
        <v>4184</v>
      </c>
      <c r="AJ1495" s="253" t="str">
        <f t="shared" si="300"/>
        <v>FFFFFFFF</v>
      </c>
      <c r="AK1495" s="253" t="s">
        <v>4185</v>
      </c>
      <c r="AL1495" s="265">
        <f t="shared" si="301"/>
        <v>1</v>
      </c>
      <c r="AM1495" s="253" t="s">
        <v>4186</v>
      </c>
      <c r="AN1495" s="253" t="s">
        <v>4187</v>
      </c>
      <c r="AO1495" s="254">
        <f t="shared" si="304"/>
        <v>0</v>
      </c>
      <c r="AP1495" s="253" t="s">
        <v>4188</v>
      </c>
      <c r="AQ1495" s="74">
        <f t="shared" si="309"/>
        <v>0</v>
      </c>
      <c r="AR1495" s="254" t="s">
        <v>4189</v>
      </c>
      <c r="AS1495" s="254" t="s">
        <v>4190</v>
      </c>
      <c r="AT1495" s="265">
        <f t="shared" si="310"/>
        <v>0</v>
      </c>
      <c r="AU1495" s="254" t="s">
        <v>4191</v>
      </c>
      <c r="AV1495" s="265">
        <f t="shared" si="311"/>
        <v>0</v>
      </c>
      <c r="AW1495" s="254" t="s">
        <v>4192</v>
      </c>
      <c r="AX1495" s="254" t="s">
        <v>4193</v>
      </c>
      <c r="AY1495" s="244" t="str">
        <f t="shared" si="305"/>
        <v/>
      </c>
    </row>
    <row r="1496" spans="1:51">
      <c r="A1496" s="198">
        <v>1491</v>
      </c>
      <c r="B1496" s="211"/>
      <c r="C1496" s="4" t="str">
        <f t="shared" si="302"/>
        <v>名称：&lt;br&gt;住所：&lt;br&gt;施設分類：&lt;br&gt;TEL：&lt;br&gt;：&lt;br&gt;：&lt;br&gt;：&lt;br&gt;</v>
      </c>
      <c r="D1496" s="211"/>
      <c r="E1496" s="202"/>
      <c r="F1496" s="202"/>
      <c r="G1496" s="202"/>
      <c r="H1496" s="202"/>
      <c r="I1496" s="202"/>
      <c r="J1496" s="202"/>
      <c r="K1496" s="240"/>
      <c r="L1496" s="240"/>
      <c r="M1496" s="240"/>
      <c r="N1496" s="240"/>
      <c r="O1496" s="4"/>
      <c r="P1496" s="246">
        <v>1</v>
      </c>
      <c r="Q1496" s="246"/>
      <c r="R1496" s="246" t="str">
        <f t="shared" si="299"/>
        <v>FFFFFFFF</v>
      </c>
      <c r="S1496" s="202">
        <v>100</v>
      </c>
      <c r="T1496" s="202">
        <v>100</v>
      </c>
      <c r="U1496" s="202">
        <v>100</v>
      </c>
      <c r="V1496" s="202">
        <v>100</v>
      </c>
      <c r="X1496" s="242"/>
      <c r="Z1496" s="239">
        <f t="shared" si="303"/>
        <v>1</v>
      </c>
      <c r="AA1496" s="253" t="s">
        <v>4179</v>
      </c>
      <c r="AB1496" s="265">
        <f t="shared" si="306"/>
        <v>0</v>
      </c>
      <c r="AC1496" s="254" t="s">
        <v>4194</v>
      </c>
      <c r="AD1496" s="254" t="s">
        <v>4181</v>
      </c>
      <c r="AE1496" s="254">
        <f t="shared" si="307"/>
        <v>0</v>
      </c>
      <c r="AF1496" s="254" t="s">
        <v>4182</v>
      </c>
      <c r="AG1496" s="254" t="s">
        <v>4183</v>
      </c>
      <c r="AH1496" s="74" t="str">
        <f t="shared" si="308"/>
        <v>名称：&lt;br&gt;住所：&lt;br&gt;施設分類：&lt;br&gt;TEL：&lt;br&gt;：&lt;br&gt;：&lt;br&gt;：&lt;br&gt;</v>
      </c>
      <c r="AI1496" s="255" t="s">
        <v>4184</v>
      </c>
      <c r="AJ1496" s="253" t="str">
        <f t="shared" si="300"/>
        <v>FFFFFFFF</v>
      </c>
      <c r="AK1496" s="253" t="s">
        <v>4185</v>
      </c>
      <c r="AL1496" s="265">
        <f t="shared" si="301"/>
        <v>1</v>
      </c>
      <c r="AM1496" s="253" t="s">
        <v>4186</v>
      </c>
      <c r="AN1496" s="253" t="s">
        <v>4187</v>
      </c>
      <c r="AO1496" s="254">
        <f t="shared" si="304"/>
        <v>0</v>
      </c>
      <c r="AP1496" s="253" t="s">
        <v>4188</v>
      </c>
      <c r="AQ1496" s="74">
        <f t="shared" si="309"/>
        <v>0</v>
      </c>
      <c r="AR1496" s="254" t="s">
        <v>4189</v>
      </c>
      <c r="AS1496" s="254" t="s">
        <v>4190</v>
      </c>
      <c r="AT1496" s="265">
        <f t="shared" si="310"/>
        <v>0</v>
      </c>
      <c r="AU1496" s="254" t="s">
        <v>4191</v>
      </c>
      <c r="AV1496" s="265">
        <f t="shared" si="311"/>
        <v>0</v>
      </c>
      <c r="AW1496" s="254" t="s">
        <v>4192</v>
      </c>
      <c r="AX1496" s="254" t="s">
        <v>4193</v>
      </c>
      <c r="AY1496" s="244" t="str">
        <f t="shared" si="305"/>
        <v/>
      </c>
    </row>
    <row r="1497" spans="1:51">
      <c r="A1497" s="198">
        <v>1492</v>
      </c>
      <c r="B1497" s="211"/>
      <c r="C1497" s="4" t="str">
        <f t="shared" si="302"/>
        <v>名称：&lt;br&gt;住所：&lt;br&gt;施設分類：&lt;br&gt;TEL：&lt;br&gt;：&lt;br&gt;：&lt;br&gt;：&lt;br&gt;</v>
      </c>
      <c r="D1497" s="211"/>
      <c r="E1497" s="202"/>
      <c r="F1497" s="202"/>
      <c r="G1497" s="202"/>
      <c r="H1497" s="202"/>
      <c r="I1497" s="202"/>
      <c r="J1497" s="202"/>
      <c r="K1497" s="240"/>
      <c r="L1497" s="240"/>
      <c r="M1497" s="240"/>
      <c r="N1497" s="240"/>
      <c r="O1497" s="4"/>
      <c r="P1497" s="246">
        <v>1</v>
      </c>
      <c r="Q1497" s="246"/>
      <c r="R1497" s="246" t="str">
        <f t="shared" si="299"/>
        <v>FFFFFFFF</v>
      </c>
      <c r="S1497" s="202">
        <v>100</v>
      </c>
      <c r="T1497" s="202">
        <v>100</v>
      </c>
      <c r="U1497" s="202">
        <v>100</v>
      </c>
      <c r="V1497" s="202">
        <v>100</v>
      </c>
      <c r="X1497" s="242"/>
      <c r="Z1497" s="239">
        <f t="shared" si="303"/>
        <v>1</v>
      </c>
      <c r="AA1497" s="253" t="s">
        <v>4179</v>
      </c>
      <c r="AB1497" s="265">
        <f t="shared" si="306"/>
        <v>0</v>
      </c>
      <c r="AC1497" s="254" t="s">
        <v>4194</v>
      </c>
      <c r="AD1497" s="254" t="s">
        <v>4181</v>
      </c>
      <c r="AE1497" s="254">
        <f t="shared" si="307"/>
        <v>0</v>
      </c>
      <c r="AF1497" s="254" t="s">
        <v>4182</v>
      </c>
      <c r="AG1497" s="254" t="s">
        <v>4183</v>
      </c>
      <c r="AH1497" s="74" t="str">
        <f t="shared" si="308"/>
        <v>名称：&lt;br&gt;住所：&lt;br&gt;施設分類：&lt;br&gt;TEL：&lt;br&gt;：&lt;br&gt;：&lt;br&gt;：&lt;br&gt;</v>
      </c>
      <c r="AI1497" s="255" t="s">
        <v>4184</v>
      </c>
      <c r="AJ1497" s="253" t="str">
        <f t="shared" si="300"/>
        <v>FFFFFFFF</v>
      </c>
      <c r="AK1497" s="253" t="s">
        <v>4185</v>
      </c>
      <c r="AL1497" s="265">
        <f t="shared" si="301"/>
        <v>1</v>
      </c>
      <c r="AM1497" s="253" t="s">
        <v>4186</v>
      </c>
      <c r="AN1497" s="253" t="s">
        <v>4187</v>
      </c>
      <c r="AO1497" s="254">
        <f t="shared" si="304"/>
        <v>0</v>
      </c>
      <c r="AP1497" s="253" t="s">
        <v>4188</v>
      </c>
      <c r="AQ1497" s="74">
        <f t="shared" si="309"/>
        <v>0</v>
      </c>
      <c r="AR1497" s="254" t="s">
        <v>4189</v>
      </c>
      <c r="AS1497" s="254" t="s">
        <v>4190</v>
      </c>
      <c r="AT1497" s="265">
        <f t="shared" si="310"/>
        <v>0</v>
      </c>
      <c r="AU1497" s="254" t="s">
        <v>4191</v>
      </c>
      <c r="AV1497" s="265">
        <f t="shared" si="311"/>
        <v>0</v>
      </c>
      <c r="AW1497" s="254" t="s">
        <v>4192</v>
      </c>
      <c r="AX1497" s="254" t="s">
        <v>4193</v>
      </c>
      <c r="AY1497" s="244" t="str">
        <f t="shared" si="305"/>
        <v/>
      </c>
    </row>
    <row r="1498" spans="1:51">
      <c r="A1498" s="198">
        <v>1493</v>
      </c>
      <c r="B1498" s="211"/>
      <c r="C1498" s="4" t="str">
        <f t="shared" si="302"/>
        <v>名称：&lt;br&gt;住所：&lt;br&gt;施設分類：&lt;br&gt;TEL：&lt;br&gt;：&lt;br&gt;：&lt;br&gt;：&lt;br&gt;</v>
      </c>
      <c r="D1498" s="211"/>
      <c r="E1498" s="202"/>
      <c r="F1498" s="202"/>
      <c r="G1498" s="202"/>
      <c r="H1498" s="202"/>
      <c r="I1498" s="202"/>
      <c r="J1498" s="202"/>
      <c r="K1498" s="240"/>
      <c r="L1498" s="240"/>
      <c r="M1498" s="240"/>
      <c r="N1498" s="240"/>
      <c r="O1498" s="4"/>
      <c r="P1498" s="246">
        <v>1</v>
      </c>
      <c r="Q1498" s="246"/>
      <c r="R1498" s="246" t="str">
        <f t="shared" si="299"/>
        <v>FFFFFFFF</v>
      </c>
      <c r="S1498" s="202">
        <v>100</v>
      </c>
      <c r="T1498" s="202">
        <v>100</v>
      </c>
      <c r="U1498" s="202">
        <v>100</v>
      </c>
      <c r="V1498" s="202">
        <v>100</v>
      </c>
      <c r="X1498" s="242"/>
      <c r="Z1498" s="239">
        <f t="shared" si="303"/>
        <v>1</v>
      </c>
      <c r="AA1498" s="253" t="s">
        <v>4179</v>
      </c>
      <c r="AB1498" s="265">
        <f t="shared" si="306"/>
        <v>0</v>
      </c>
      <c r="AC1498" s="254" t="s">
        <v>4194</v>
      </c>
      <c r="AD1498" s="254" t="s">
        <v>4181</v>
      </c>
      <c r="AE1498" s="254">
        <f t="shared" si="307"/>
        <v>0</v>
      </c>
      <c r="AF1498" s="254" t="s">
        <v>4182</v>
      </c>
      <c r="AG1498" s="254" t="s">
        <v>4183</v>
      </c>
      <c r="AH1498" s="74" t="str">
        <f t="shared" si="308"/>
        <v>名称：&lt;br&gt;住所：&lt;br&gt;施設分類：&lt;br&gt;TEL：&lt;br&gt;：&lt;br&gt;：&lt;br&gt;：&lt;br&gt;</v>
      </c>
      <c r="AI1498" s="255" t="s">
        <v>4184</v>
      </c>
      <c r="AJ1498" s="253" t="str">
        <f t="shared" si="300"/>
        <v>FFFFFFFF</v>
      </c>
      <c r="AK1498" s="253" t="s">
        <v>4185</v>
      </c>
      <c r="AL1498" s="265">
        <f t="shared" si="301"/>
        <v>1</v>
      </c>
      <c r="AM1498" s="253" t="s">
        <v>4186</v>
      </c>
      <c r="AN1498" s="253" t="s">
        <v>4187</v>
      </c>
      <c r="AO1498" s="254">
        <f t="shared" si="304"/>
        <v>0</v>
      </c>
      <c r="AP1498" s="253" t="s">
        <v>4188</v>
      </c>
      <c r="AQ1498" s="74">
        <f t="shared" si="309"/>
        <v>0</v>
      </c>
      <c r="AR1498" s="254" t="s">
        <v>4189</v>
      </c>
      <c r="AS1498" s="254" t="s">
        <v>4190</v>
      </c>
      <c r="AT1498" s="265">
        <f t="shared" si="310"/>
        <v>0</v>
      </c>
      <c r="AU1498" s="254" t="s">
        <v>4191</v>
      </c>
      <c r="AV1498" s="265">
        <f t="shared" si="311"/>
        <v>0</v>
      </c>
      <c r="AW1498" s="254" t="s">
        <v>4192</v>
      </c>
      <c r="AX1498" s="254" t="s">
        <v>4193</v>
      </c>
      <c r="AY1498" s="244" t="str">
        <f t="shared" si="305"/>
        <v/>
      </c>
    </row>
    <row r="1499" spans="1:51">
      <c r="A1499" s="198">
        <v>1494</v>
      </c>
      <c r="B1499" s="211"/>
      <c r="C1499" s="4" t="str">
        <f t="shared" si="302"/>
        <v>名称：&lt;br&gt;住所：&lt;br&gt;施設分類：&lt;br&gt;TEL：&lt;br&gt;：&lt;br&gt;：&lt;br&gt;：&lt;br&gt;</v>
      </c>
      <c r="D1499" s="211"/>
      <c r="E1499" s="202"/>
      <c r="F1499" s="202"/>
      <c r="G1499" s="202"/>
      <c r="H1499" s="202"/>
      <c r="I1499" s="202"/>
      <c r="J1499" s="202"/>
      <c r="K1499" s="240"/>
      <c r="L1499" s="240"/>
      <c r="M1499" s="240"/>
      <c r="N1499" s="240"/>
      <c r="O1499" s="4"/>
      <c r="P1499" s="246">
        <v>1</v>
      </c>
      <c r="Q1499" s="246"/>
      <c r="R1499" s="246" t="str">
        <f t="shared" si="299"/>
        <v>FFFFFFFF</v>
      </c>
      <c r="S1499" s="202">
        <v>100</v>
      </c>
      <c r="T1499" s="202">
        <v>100</v>
      </c>
      <c r="U1499" s="202">
        <v>100</v>
      </c>
      <c r="V1499" s="202">
        <v>100</v>
      </c>
      <c r="X1499" s="242"/>
      <c r="Z1499" s="239">
        <f t="shared" si="303"/>
        <v>1</v>
      </c>
      <c r="AA1499" s="253" t="s">
        <v>4179</v>
      </c>
      <c r="AB1499" s="265">
        <f t="shared" si="306"/>
        <v>0</v>
      </c>
      <c r="AC1499" s="254" t="s">
        <v>4194</v>
      </c>
      <c r="AD1499" s="254" t="s">
        <v>4181</v>
      </c>
      <c r="AE1499" s="254">
        <f t="shared" si="307"/>
        <v>0</v>
      </c>
      <c r="AF1499" s="254" t="s">
        <v>4182</v>
      </c>
      <c r="AG1499" s="254" t="s">
        <v>4183</v>
      </c>
      <c r="AH1499" s="74" t="str">
        <f t="shared" si="308"/>
        <v>名称：&lt;br&gt;住所：&lt;br&gt;施設分類：&lt;br&gt;TEL：&lt;br&gt;：&lt;br&gt;：&lt;br&gt;：&lt;br&gt;</v>
      </c>
      <c r="AI1499" s="255" t="s">
        <v>4184</v>
      </c>
      <c r="AJ1499" s="253" t="str">
        <f t="shared" si="300"/>
        <v>FFFFFFFF</v>
      </c>
      <c r="AK1499" s="253" t="s">
        <v>4185</v>
      </c>
      <c r="AL1499" s="265">
        <f t="shared" si="301"/>
        <v>1</v>
      </c>
      <c r="AM1499" s="253" t="s">
        <v>4186</v>
      </c>
      <c r="AN1499" s="253" t="s">
        <v>4187</v>
      </c>
      <c r="AO1499" s="254">
        <f t="shared" si="304"/>
        <v>0</v>
      </c>
      <c r="AP1499" s="253" t="s">
        <v>4188</v>
      </c>
      <c r="AQ1499" s="74">
        <f t="shared" si="309"/>
        <v>0</v>
      </c>
      <c r="AR1499" s="254" t="s">
        <v>4189</v>
      </c>
      <c r="AS1499" s="254" t="s">
        <v>4190</v>
      </c>
      <c r="AT1499" s="265">
        <f t="shared" si="310"/>
        <v>0</v>
      </c>
      <c r="AU1499" s="254" t="s">
        <v>4191</v>
      </c>
      <c r="AV1499" s="265">
        <f t="shared" si="311"/>
        <v>0</v>
      </c>
      <c r="AW1499" s="254" t="s">
        <v>4192</v>
      </c>
      <c r="AX1499" s="254" t="s">
        <v>4193</v>
      </c>
      <c r="AY1499" s="244" t="str">
        <f t="shared" si="305"/>
        <v/>
      </c>
    </row>
    <row r="1500" spans="1:51">
      <c r="A1500" s="198">
        <v>1495</v>
      </c>
      <c r="B1500" s="211"/>
      <c r="C1500" s="4" t="str">
        <f t="shared" si="302"/>
        <v>名称：&lt;br&gt;住所：&lt;br&gt;施設分類：&lt;br&gt;TEL：&lt;br&gt;：&lt;br&gt;：&lt;br&gt;：&lt;br&gt;</v>
      </c>
      <c r="D1500" s="211"/>
      <c r="E1500" s="202"/>
      <c r="F1500" s="202"/>
      <c r="G1500" s="202"/>
      <c r="H1500" s="202"/>
      <c r="I1500" s="202"/>
      <c r="J1500" s="202"/>
      <c r="K1500" s="240"/>
      <c r="L1500" s="240"/>
      <c r="M1500" s="240"/>
      <c r="N1500" s="240"/>
      <c r="O1500" s="4"/>
      <c r="P1500" s="246">
        <v>1</v>
      </c>
      <c r="Q1500" s="246"/>
      <c r="R1500" s="246" t="str">
        <f t="shared" si="299"/>
        <v>FFFFFFFF</v>
      </c>
      <c r="S1500" s="202">
        <v>100</v>
      </c>
      <c r="T1500" s="202">
        <v>100</v>
      </c>
      <c r="U1500" s="202">
        <v>100</v>
      </c>
      <c r="V1500" s="202">
        <v>100</v>
      </c>
      <c r="X1500" s="242"/>
      <c r="Z1500" s="239">
        <f t="shared" si="303"/>
        <v>1</v>
      </c>
      <c r="AA1500" s="253" t="s">
        <v>4179</v>
      </c>
      <c r="AB1500" s="265">
        <f t="shared" si="306"/>
        <v>0</v>
      </c>
      <c r="AC1500" s="254" t="s">
        <v>4194</v>
      </c>
      <c r="AD1500" s="254" t="s">
        <v>4181</v>
      </c>
      <c r="AE1500" s="254">
        <f t="shared" si="307"/>
        <v>0</v>
      </c>
      <c r="AF1500" s="254" t="s">
        <v>4182</v>
      </c>
      <c r="AG1500" s="254" t="s">
        <v>4183</v>
      </c>
      <c r="AH1500" s="74" t="str">
        <f t="shared" si="308"/>
        <v>名称：&lt;br&gt;住所：&lt;br&gt;施設分類：&lt;br&gt;TEL：&lt;br&gt;：&lt;br&gt;：&lt;br&gt;：&lt;br&gt;</v>
      </c>
      <c r="AI1500" s="255" t="s">
        <v>4184</v>
      </c>
      <c r="AJ1500" s="253" t="str">
        <f t="shared" si="300"/>
        <v>FFFFFFFF</v>
      </c>
      <c r="AK1500" s="253" t="s">
        <v>4185</v>
      </c>
      <c r="AL1500" s="265">
        <f t="shared" si="301"/>
        <v>1</v>
      </c>
      <c r="AM1500" s="253" t="s">
        <v>4186</v>
      </c>
      <c r="AN1500" s="253" t="s">
        <v>4187</v>
      </c>
      <c r="AO1500" s="254">
        <f t="shared" si="304"/>
        <v>0</v>
      </c>
      <c r="AP1500" s="253" t="s">
        <v>4188</v>
      </c>
      <c r="AQ1500" s="74">
        <f t="shared" si="309"/>
        <v>0</v>
      </c>
      <c r="AR1500" s="254" t="s">
        <v>4189</v>
      </c>
      <c r="AS1500" s="254" t="s">
        <v>4190</v>
      </c>
      <c r="AT1500" s="265">
        <f t="shared" si="310"/>
        <v>0</v>
      </c>
      <c r="AU1500" s="254" t="s">
        <v>4191</v>
      </c>
      <c r="AV1500" s="265">
        <f t="shared" si="311"/>
        <v>0</v>
      </c>
      <c r="AW1500" s="254" t="s">
        <v>4192</v>
      </c>
      <c r="AX1500" s="254" t="s">
        <v>4193</v>
      </c>
      <c r="AY1500" s="244" t="str">
        <f t="shared" si="305"/>
        <v/>
      </c>
    </row>
    <row r="1501" spans="1:51">
      <c r="A1501" s="198">
        <v>1496</v>
      </c>
      <c r="B1501" s="211"/>
      <c r="C1501" s="4" t="str">
        <f t="shared" si="302"/>
        <v>名称：&lt;br&gt;住所：&lt;br&gt;施設分類：&lt;br&gt;TEL：&lt;br&gt;：&lt;br&gt;：&lt;br&gt;：&lt;br&gt;</v>
      </c>
      <c r="D1501" s="211"/>
      <c r="E1501" s="245"/>
      <c r="F1501" s="202"/>
      <c r="G1501" s="202"/>
      <c r="H1501" s="202"/>
      <c r="I1501" s="245"/>
      <c r="J1501" s="245"/>
      <c r="K1501" s="240"/>
      <c r="L1501" s="240"/>
      <c r="M1501" s="240"/>
      <c r="N1501" s="240"/>
      <c r="O1501" s="4"/>
      <c r="P1501" s="246">
        <v>1</v>
      </c>
      <c r="Q1501" s="246"/>
      <c r="R1501" s="246" t="str">
        <f t="shared" si="299"/>
        <v>FFFFFFFF</v>
      </c>
      <c r="S1501" s="202">
        <v>100</v>
      </c>
      <c r="T1501" s="202">
        <v>100</v>
      </c>
      <c r="U1501" s="202">
        <v>100</v>
      </c>
      <c r="V1501" s="202">
        <v>100</v>
      </c>
      <c r="X1501" s="242"/>
      <c r="Z1501" s="239">
        <f t="shared" si="303"/>
        <v>1</v>
      </c>
      <c r="AA1501" s="253" t="s">
        <v>4179</v>
      </c>
      <c r="AB1501" s="265">
        <f t="shared" si="306"/>
        <v>0</v>
      </c>
      <c r="AC1501" s="254" t="s">
        <v>4194</v>
      </c>
      <c r="AD1501" s="254" t="s">
        <v>4181</v>
      </c>
      <c r="AE1501" s="254">
        <f t="shared" si="307"/>
        <v>0</v>
      </c>
      <c r="AF1501" s="254" t="s">
        <v>4182</v>
      </c>
      <c r="AG1501" s="254" t="s">
        <v>4183</v>
      </c>
      <c r="AH1501" s="74" t="str">
        <f t="shared" si="308"/>
        <v>名称：&lt;br&gt;住所：&lt;br&gt;施設分類：&lt;br&gt;TEL：&lt;br&gt;：&lt;br&gt;：&lt;br&gt;：&lt;br&gt;</v>
      </c>
      <c r="AI1501" s="255" t="s">
        <v>4184</v>
      </c>
      <c r="AJ1501" s="253" t="str">
        <f t="shared" si="300"/>
        <v>FFFFFFFF</v>
      </c>
      <c r="AK1501" s="253" t="s">
        <v>4185</v>
      </c>
      <c r="AL1501" s="265">
        <f t="shared" si="301"/>
        <v>1</v>
      </c>
      <c r="AM1501" s="253" t="s">
        <v>4186</v>
      </c>
      <c r="AN1501" s="253" t="s">
        <v>4187</v>
      </c>
      <c r="AO1501" s="254">
        <f t="shared" si="304"/>
        <v>0</v>
      </c>
      <c r="AP1501" s="253" t="s">
        <v>4188</v>
      </c>
      <c r="AQ1501" s="74">
        <f t="shared" si="309"/>
        <v>0</v>
      </c>
      <c r="AR1501" s="254" t="s">
        <v>4189</v>
      </c>
      <c r="AS1501" s="254" t="s">
        <v>4190</v>
      </c>
      <c r="AT1501" s="265">
        <f t="shared" si="310"/>
        <v>0</v>
      </c>
      <c r="AU1501" s="254" t="s">
        <v>4191</v>
      </c>
      <c r="AV1501" s="265">
        <f t="shared" si="311"/>
        <v>0</v>
      </c>
      <c r="AW1501" s="254" t="s">
        <v>4192</v>
      </c>
      <c r="AX1501" s="254" t="s">
        <v>4193</v>
      </c>
      <c r="AY1501" s="244" t="str">
        <f t="shared" si="305"/>
        <v/>
      </c>
    </row>
    <row r="1502" spans="1:51">
      <c r="A1502" s="198">
        <v>1497</v>
      </c>
      <c r="B1502" s="211"/>
      <c r="C1502" s="4" t="str">
        <f t="shared" si="302"/>
        <v>名称：&lt;br&gt;住所：&lt;br&gt;施設分類：&lt;br&gt;TEL：&lt;br&gt;：&lt;br&gt;：&lt;br&gt;：&lt;br&gt;</v>
      </c>
      <c r="D1502" s="211"/>
      <c r="E1502" s="245"/>
      <c r="F1502" s="202"/>
      <c r="G1502" s="202"/>
      <c r="H1502" s="202"/>
      <c r="I1502" s="245"/>
      <c r="J1502" s="245"/>
      <c r="K1502" s="240"/>
      <c r="L1502" s="240"/>
      <c r="M1502" s="240"/>
      <c r="N1502" s="240"/>
      <c r="O1502" s="4"/>
      <c r="P1502" s="246">
        <v>1</v>
      </c>
      <c r="Q1502" s="246"/>
      <c r="R1502" s="246" t="str">
        <f t="shared" si="299"/>
        <v>FFFFFFFF</v>
      </c>
      <c r="S1502" s="202">
        <v>100</v>
      </c>
      <c r="T1502" s="202">
        <v>100</v>
      </c>
      <c r="U1502" s="202">
        <v>100</v>
      </c>
      <c r="V1502" s="202">
        <v>100</v>
      </c>
      <c r="X1502" s="242"/>
      <c r="Z1502" s="239">
        <f t="shared" si="303"/>
        <v>1</v>
      </c>
      <c r="AA1502" s="253" t="s">
        <v>4179</v>
      </c>
      <c r="AB1502" s="265">
        <f t="shared" si="306"/>
        <v>0</v>
      </c>
      <c r="AC1502" s="254" t="s">
        <v>4194</v>
      </c>
      <c r="AD1502" s="254" t="s">
        <v>4181</v>
      </c>
      <c r="AE1502" s="254">
        <f t="shared" si="307"/>
        <v>0</v>
      </c>
      <c r="AF1502" s="254" t="s">
        <v>4182</v>
      </c>
      <c r="AG1502" s="254" t="s">
        <v>4183</v>
      </c>
      <c r="AH1502" s="74" t="str">
        <f t="shared" si="308"/>
        <v>名称：&lt;br&gt;住所：&lt;br&gt;施設分類：&lt;br&gt;TEL：&lt;br&gt;：&lt;br&gt;：&lt;br&gt;：&lt;br&gt;</v>
      </c>
      <c r="AI1502" s="255" t="s">
        <v>4184</v>
      </c>
      <c r="AJ1502" s="253" t="str">
        <f t="shared" si="300"/>
        <v>FFFFFFFF</v>
      </c>
      <c r="AK1502" s="253" t="s">
        <v>4185</v>
      </c>
      <c r="AL1502" s="265">
        <f t="shared" si="301"/>
        <v>1</v>
      </c>
      <c r="AM1502" s="253" t="s">
        <v>4186</v>
      </c>
      <c r="AN1502" s="253" t="s">
        <v>4187</v>
      </c>
      <c r="AO1502" s="254">
        <f t="shared" si="304"/>
        <v>0</v>
      </c>
      <c r="AP1502" s="253" t="s">
        <v>4188</v>
      </c>
      <c r="AQ1502" s="74">
        <f t="shared" si="309"/>
        <v>0</v>
      </c>
      <c r="AR1502" s="254" t="s">
        <v>4189</v>
      </c>
      <c r="AS1502" s="254" t="s">
        <v>4190</v>
      </c>
      <c r="AT1502" s="265">
        <f t="shared" si="310"/>
        <v>0</v>
      </c>
      <c r="AU1502" s="254" t="s">
        <v>4191</v>
      </c>
      <c r="AV1502" s="265">
        <f t="shared" si="311"/>
        <v>0</v>
      </c>
      <c r="AW1502" s="254" t="s">
        <v>4192</v>
      </c>
      <c r="AX1502" s="254" t="s">
        <v>4193</v>
      </c>
      <c r="AY1502" s="244" t="str">
        <f t="shared" si="305"/>
        <v/>
      </c>
    </row>
    <row r="1503" spans="1:51">
      <c r="A1503" s="198">
        <v>1498</v>
      </c>
      <c r="B1503" s="211"/>
      <c r="C1503" s="4" t="str">
        <f t="shared" si="302"/>
        <v>名称：&lt;br&gt;住所：&lt;br&gt;施設分類：&lt;br&gt;TEL：&lt;br&gt;：&lt;br&gt;：&lt;br&gt;：&lt;br&gt;</v>
      </c>
      <c r="D1503" s="211"/>
      <c r="E1503" s="202"/>
      <c r="F1503" s="202"/>
      <c r="G1503" s="202"/>
      <c r="H1503" s="202"/>
      <c r="I1503" s="202"/>
      <c r="J1503" s="202"/>
      <c r="K1503" s="240"/>
      <c r="L1503" s="240"/>
      <c r="M1503" s="240"/>
      <c r="N1503" s="240"/>
      <c r="O1503" s="4"/>
      <c r="P1503" s="246">
        <v>1</v>
      </c>
      <c r="Q1503" s="246"/>
      <c r="R1503" s="246" t="str">
        <f t="shared" si="299"/>
        <v>FFFFFFFF</v>
      </c>
      <c r="S1503" s="202">
        <v>100</v>
      </c>
      <c r="T1503" s="202">
        <v>100</v>
      </c>
      <c r="U1503" s="202">
        <v>100</v>
      </c>
      <c r="V1503" s="202">
        <v>100</v>
      </c>
      <c r="X1503" s="242"/>
      <c r="Z1503" s="239">
        <f t="shared" si="303"/>
        <v>1</v>
      </c>
      <c r="AA1503" s="253" t="s">
        <v>4179</v>
      </c>
      <c r="AB1503" s="265">
        <f t="shared" si="306"/>
        <v>0</v>
      </c>
      <c r="AC1503" s="254" t="s">
        <v>4194</v>
      </c>
      <c r="AD1503" s="254" t="s">
        <v>4181</v>
      </c>
      <c r="AE1503" s="254">
        <f t="shared" si="307"/>
        <v>0</v>
      </c>
      <c r="AF1503" s="254" t="s">
        <v>4182</v>
      </c>
      <c r="AG1503" s="254" t="s">
        <v>4183</v>
      </c>
      <c r="AH1503" s="74" t="str">
        <f t="shared" si="308"/>
        <v>名称：&lt;br&gt;住所：&lt;br&gt;施設分類：&lt;br&gt;TEL：&lt;br&gt;：&lt;br&gt;：&lt;br&gt;：&lt;br&gt;</v>
      </c>
      <c r="AI1503" s="255" t="s">
        <v>4184</v>
      </c>
      <c r="AJ1503" s="253" t="str">
        <f t="shared" si="300"/>
        <v>FFFFFFFF</v>
      </c>
      <c r="AK1503" s="253" t="s">
        <v>4185</v>
      </c>
      <c r="AL1503" s="265">
        <f t="shared" si="301"/>
        <v>1</v>
      </c>
      <c r="AM1503" s="253" t="s">
        <v>4186</v>
      </c>
      <c r="AN1503" s="253" t="s">
        <v>4187</v>
      </c>
      <c r="AO1503" s="254">
        <f t="shared" si="304"/>
        <v>0</v>
      </c>
      <c r="AP1503" s="253" t="s">
        <v>4188</v>
      </c>
      <c r="AQ1503" s="74">
        <f t="shared" si="309"/>
        <v>0</v>
      </c>
      <c r="AR1503" s="254" t="s">
        <v>4189</v>
      </c>
      <c r="AS1503" s="254" t="s">
        <v>4190</v>
      </c>
      <c r="AT1503" s="265">
        <f t="shared" si="310"/>
        <v>0</v>
      </c>
      <c r="AU1503" s="254" t="s">
        <v>4191</v>
      </c>
      <c r="AV1503" s="265">
        <f t="shared" si="311"/>
        <v>0</v>
      </c>
      <c r="AW1503" s="254" t="s">
        <v>4192</v>
      </c>
      <c r="AX1503" s="254" t="s">
        <v>4193</v>
      </c>
      <c r="AY1503" s="244" t="str">
        <f t="shared" si="305"/>
        <v/>
      </c>
    </row>
    <row r="1504" spans="1:51">
      <c r="A1504" s="198">
        <v>1499</v>
      </c>
      <c r="B1504" s="211"/>
      <c r="C1504" s="4" t="str">
        <f t="shared" si="302"/>
        <v>名称：&lt;br&gt;住所：&lt;br&gt;施設分類：&lt;br&gt;TEL：&lt;br&gt;：&lt;br&gt;：&lt;br&gt;：&lt;br&gt;</v>
      </c>
      <c r="D1504" s="211"/>
      <c r="E1504" s="202"/>
      <c r="F1504" s="202"/>
      <c r="G1504" s="202"/>
      <c r="H1504" s="202"/>
      <c r="I1504" s="202"/>
      <c r="J1504" s="202"/>
      <c r="K1504" s="240"/>
      <c r="L1504" s="240"/>
      <c r="M1504" s="240"/>
      <c r="N1504" s="240"/>
      <c r="O1504" s="4"/>
      <c r="P1504" s="246">
        <v>1</v>
      </c>
      <c r="Q1504" s="246"/>
      <c r="R1504" s="246" t="str">
        <f t="shared" si="299"/>
        <v>FFFFFFFF</v>
      </c>
      <c r="S1504" s="202">
        <v>100</v>
      </c>
      <c r="T1504" s="202">
        <v>100</v>
      </c>
      <c r="U1504" s="202">
        <v>100</v>
      </c>
      <c r="V1504" s="202">
        <v>100</v>
      </c>
      <c r="X1504" s="242"/>
      <c r="Z1504" s="239">
        <f t="shared" si="303"/>
        <v>1</v>
      </c>
      <c r="AA1504" s="253" t="s">
        <v>4179</v>
      </c>
      <c r="AB1504" s="265">
        <f t="shared" si="306"/>
        <v>0</v>
      </c>
      <c r="AC1504" s="254" t="s">
        <v>4194</v>
      </c>
      <c r="AD1504" s="254" t="s">
        <v>4181</v>
      </c>
      <c r="AE1504" s="254">
        <f t="shared" si="307"/>
        <v>0</v>
      </c>
      <c r="AF1504" s="254" t="s">
        <v>4182</v>
      </c>
      <c r="AG1504" s="254" t="s">
        <v>4183</v>
      </c>
      <c r="AH1504" s="74" t="str">
        <f t="shared" si="308"/>
        <v>名称：&lt;br&gt;住所：&lt;br&gt;施設分類：&lt;br&gt;TEL：&lt;br&gt;：&lt;br&gt;：&lt;br&gt;：&lt;br&gt;</v>
      </c>
      <c r="AI1504" s="255" t="s">
        <v>4184</v>
      </c>
      <c r="AJ1504" s="253" t="str">
        <f t="shared" si="300"/>
        <v>FFFFFFFF</v>
      </c>
      <c r="AK1504" s="253" t="s">
        <v>4185</v>
      </c>
      <c r="AL1504" s="265">
        <f t="shared" si="301"/>
        <v>1</v>
      </c>
      <c r="AM1504" s="253" t="s">
        <v>4186</v>
      </c>
      <c r="AN1504" s="253" t="s">
        <v>4187</v>
      </c>
      <c r="AO1504" s="254">
        <f t="shared" si="304"/>
        <v>0</v>
      </c>
      <c r="AP1504" s="253" t="s">
        <v>4188</v>
      </c>
      <c r="AQ1504" s="74">
        <f t="shared" si="309"/>
        <v>0</v>
      </c>
      <c r="AR1504" s="254" t="s">
        <v>4189</v>
      </c>
      <c r="AS1504" s="254" t="s">
        <v>4190</v>
      </c>
      <c r="AT1504" s="265">
        <f t="shared" si="310"/>
        <v>0</v>
      </c>
      <c r="AU1504" s="254" t="s">
        <v>4191</v>
      </c>
      <c r="AV1504" s="265">
        <f t="shared" si="311"/>
        <v>0</v>
      </c>
      <c r="AW1504" s="254" t="s">
        <v>4192</v>
      </c>
      <c r="AX1504" s="254" t="s">
        <v>4193</v>
      </c>
      <c r="AY1504" s="244" t="str">
        <f t="shared" si="305"/>
        <v/>
      </c>
    </row>
    <row r="1505" spans="1:51">
      <c r="A1505" s="198">
        <v>1500</v>
      </c>
      <c r="B1505" s="211"/>
      <c r="C1505" s="4" t="str">
        <f t="shared" si="302"/>
        <v>名称：&lt;br&gt;住所：&lt;br&gt;施設分類：&lt;br&gt;TEL：&lt;br&gt;：&lt;br&gt;：&lt;br&gt;：&lt;br&gt;</v>
      </c>
      <c r="D1505" s="211"/>
      <c r="E1505" s="202"/>
      <c r="F1505" s="202"/>
      <c r="G1505" s="202"/>
      <c r="H1505" s="202"/>
      <c r="I1505" s="202"/>
      <c r="J1505" s="202"/>
      <c r="K1505" s="240"/>
      <c r="L1505" s="240"/>
      <c r="M1505" s="240"/>
      <c r="N1505" s="240"/>
      <c r="O1505" s="4"/>
      <c r="P1505" s="246">
        <v>1</v>
      </c>
      <c r="Q1505" s="246"/>
      <c r="R1505" s="246" t="str">
        <f t="shared" si="299"/>
        <v>FFFFFFFF</v>
      </c>
      <c r="S1505" s="202">
        <v>100</v>
      </c>
      <c r="T1505" s="202">
        <v>100</v>
      </c>
      <c r="U1505" s="202">
        <v>100</v>
      </c>
      <c r="V1505" s="202">
        <v>100</v>
      </c>
      <c r="X1505" s="242"/>
      <c r="Z1505" s="239">
        <f t="shared" si="303"/>
        <v>1</v>
      </c>
      <c r="AA1505" s="253" t="s">
        <v>4179</v>
      </c>
      <c r="AB1505" s="265">
        <f t="shared" si="306"/>
        <v>0</v>
      </c>
      <c r="AC1505" s="254" t="s">
        <v>4194</v>
      </c>
      <c r="AD1505" s="254" t="s">
        <v>4181</v>
      </c>
      <c r="AE1505" s="254">
        <f t="shared" si="307"/>
        <v>0</v>
      </c>
      <c r="AF1505" s="254" t="s">
        <v>4182</v>
      </c>
      <c r="AG1505" s="254" t="s">
        <v>4183</v>
      </c>
      <c r="AH1505" s="74" t="str">
        <f t="shared" si="308"/>
        <v>名称：&lt;br&gt;住所：&lt;br&gt;施設分類：&lt;br&gt;TEL：&lt;br&gt;：&lt;br&gt;：&lt;br&gt;：&lt;br&gt;</v>
      </c>
      <c r="AI1505" s="255" t="s">
        <v>4184</v>
      </c>
      <c r="AJ1505" s="253" t="str">
        <f t="shared" si="300"/>
        <v>FFFFFFFF</v>
      </c>
      <c r="AK1505" s="253" t="s">
        <v>4185</v>
      </c>
      <c r="AL1505" s="265">
        <f t="shared" si="301"/>
        <v>1</v>
      </c>
      <c r="AM1505" s="253" t="s">
        <v>4186</v>
      </c>
      <c r="AN1505" s="253" t="s">
        <v>4187</v>
      </c>
      <c r="AO1505" s="254">
        <f t="shared" si="304"/>
        <v>0</v>
      </c>
      <c r="AP1505" s="253" t="s">
        <v>4188</v>
      </c>
      <c r="AQ1505" s="74">
        <f t="shared" si="309"/>
        <v>0</v>
      </c>
      <c r="AR1505" s="254" t="s">
        <v>4189</v>
      </c>
      <c r="AS1505" s="254" t="s">
        <v>4190</v>
      </c>
      <c r="AT1505" s="265">
        <f t="shared" si="310"/>
        <v>0</v>
      </c>
      <c r="AU1505" s="254" t="s">
        <v>4191</v>
      </c>
      <c r="AV1505" s="265">
        <f t="shared" si="311"/>
        <v>0</v>
      </c>
      <c r="AW1505" s="254" t="s">
        <v>4192</v>
      </c>
      <c r="AX1505" s="254" t="s">
        <v>4193</v>
      </c>
      <c r="AY1505" s="244" t="str">
        <f t="shared" si="305"/>
        <v/>
      </c>
    </row>
    <row r="1506" spans="1:51">
      <c r="A1506" s="198">
        <v>1501</v>
      </c>
      <c r="B1506" s="211"/>
      <c r="C1506" s="4" t="str">
        <f t="shared" si="302"/>
        <v>名称：&lt;br&gt;住所：&lt;br&gt;施設分類：&lt;br&gt;TEL：&lt;br&gt;：&lt;br&gt;：&lt;br&gt;：&lt;br&gt;</v>
      </c>
      <c r="D1506" s="211"/>
      <c r="E1506" s="202"/>
      <c r="F1506" s="202"/>
      <c r="G1506" s="202"/>
      <c r="H1506" s="202"/>
      <c r="I1506" s="202"/>
      <c r="J1506" s="202"/>
      <c r="K1506" s="240"/>
      <c r="L1506" s="240"/>
      <c r="M1506" s="240"/>
      <c r="N1506" s="240"/>
      <c r="O1506" s="4"/>
      <c r="P1506" s="246">
        <v>1</v>
      </c>
      <c r="Q1506" s="246"/>
      <c r="R1506" s="246" t="str">
        <f t="shared" si="299"/>
        <v>FFFFFFFF</v>
      </c>
      <c r="S1506" s="202">
        <v>100</v>
      </c>
      <c r="T1506" s="202">
        <v>100</v>
      </c>
      <c r="U1506" s="202">
        <v>100</v>
      </c>
      <c r="V1506" s="202">
        <v>100</v>
      </c>
      <c r="X1506" s="242"/>
      <c r="Z1506" s="239">
        <f t="shared" si="303"/>
        <v>1</v>
      </c>
      <c r="AA1506" s="253" t="s">
        <v>4179</v>
      </c>
      <c r="AB1506" s="265">
        <f t="shared" si="306"/>
        <v>0</v>
      </c>
      <c r="AC1506" s="254" t="s">
        <v>4194</v>
      </c>
      <c r="AD1506" s="254" t="s">
        <v>4181</v>
      </c>
      <c r="AE1506" s="254">
        <f t="shared" si="307"/>
        <v>0</v>
      </c>
      <c r="AF1506" s="254" t="s">
        <v>4182</v>
      </c>
      <c r="AG1506" s="254" t="s">
        <v>4183</v>
      </c>
      <c r="AH1506" s="74" t="str">
        <f t="shared" si="308"/>
        <v>名称：&lt;br&gt;住所：&lt;br&gt;施設分類：&lt;br&gt;TEL：&lt;br&gt;：&lt;br&gt;：&lt;br&gt;：&lt;br&gt;</v>
      </c>
      <c r="AI1506" s="255" t="s">
        <v>4184</v>
      </c>
      <c r="AJ1506" s="253" t="str">
        <f t="shared" si="300"/>
        <v>FFFFFFFF</v>
      </c>
      <c r="AK1506" s="253" t="s">
        <v>4185</v>
      </c>
      <c r="AL1506" s="265">
        <f t="shared" si="301"/>
        <v>1</v>
      </c>
      <c r="AM1506" s="253" t="s">
        <v>4186</v>
      </c>
      <c r="AN1506" s="253" t="s">
        <v>4187</v>
      </c>
      <c r="AO1506" s="254">
        <f t="shared" si="304"/>
        <v>0</v>
      </c>
      <c r="AP1506" s="253" t="s">
        <v>4188</v>
      </c>
      <c r="AQ1506" s="74">
        <f t="shared" si="309"/>
        <v>0</v>
      </c>
      <c r="AR1506" s="254" t="s">
        <v>4189</v>
      </c>
      <c r="AS1506" s="254" t="s">
        <v>4190</v>
      </c>
      <c r="AT1506" s="265">
        <f t="shared" si="310"/>
        <v>0</v>
      </c>
      <c r="AU1506" s="254" t="s">
        <v>4191</v>
      </c>
      <c r="AV1506" s="265">
        <f t="shared" si="311"/>
        <v>0</v>
      </c>
      <c r="AW1506" s="254" t="s">
        <v>4192</v>
      </c>
      <c r="AX1506" s="254" t="s">
        <v>4193</v>
      </c>
      <c r="AY1506" s="244" t="str">
        <f t="shared" si="305"/>
        <v/>
      </c>
    </row>
    <row r="1507" spans="1:51">
      <c r="A1507" s="198">
        <v>1502</v>
      </c>
      <c r="B1507" s="211"/>
      <c r="C1507" s="4" t="str">
        <f t="shared" si="302"/>
        <v>名称：&lt;br&gt;住所：&lt;br&gt;施設分類：&lt;br&gt;TEL：&lt;br&gt;：&lt;br&gt;：&lt;br&gt;：&lt;br&gt;</v>
      </c>
      <c r="D1507" s="211"/>
      <c r="E1507" s="202"/>
      <c r="F1507" s="202"/>
      <c r="G1507" s="202"/>
      <c r="H1507" s="202"/>
      <c r="I1507" s="202"/>
      <c r="J1507" s="202"/>
      <c r="K1507" s="240"/>
      <c r="L1507" s="240"/>
      <c r="M1507" s="240"/>
      <c r="N1507" s="240"/>
      <c r="O1507" s="4"/>
      <c r="P1507" s="246">
        <v>1</v>
      </c>
      <c r="Q1507" s="246"/>
      <c r="R1507" s="246" t="str">
        <f t="shared" si="299"/>
        <v>FFFFFFFF</v>
      </c>
      <c r="S1507" s="202">
        <v>100</v>
      </c>
      <c r="T1507" s="202">
        <v>100</v>
      </c>
      <c r="U1507" s="202">
        <v>100</v>
      </c>
      <c r="V1507" s="202">
        <v>100</v>
      </c>
      <c r="X1507" s="242"/>
      <c r="Z1507" s="239">
        <f t="shared" si="303"/>
        <v>1</v>
      </c>
      <c r="AA1507" s="253" t="s">
        <v>4179</v>
      </c>
      <c r="AB1507" s="265">
        <f t="shared" si="306"/>
        <v>0</v>
      </c>
      <c r="AC1507" s="254" t="s">
        <v>4194</v>
      </c>
      <c r="AD1507" s="254" t="s">
        <v>4181</v>
      </c>
      <c r="AE1507" s="254">
        <f t="shared" si="307"/>
        <v>0</v>
      </c>
      <c r="AF1507" s="254" t="s">
        <v>4182</v>
      </c>
      <c r="AG1507" s="254" t="s">
        <v>4183</v>
      </c>
      <c r="AH1507" s="74" t="str">
        <f t="shared" si="308"/>
        <v>名称：&lt;br&gt;住所：&lt;br&gt;施設分類：&lt;br&gt;TEL：&lt;br&gt;：&lt;br&gt;：&lt;br&gt;：&lt;br&gt;</v>
      </c>
      <c r="AI1507" s="255" t="s">
        <v>4184</v>
      </c>
      <c r="AJ1507" s="253" t="str">
        <f t="shared" si="300"/>
        <v>FFFFFFFF</v>
      </c>
      <c r="AK1507" s="253" t="s">
        <v>4185</v>
      </c>
      <c r="AL1507" s="265">
        <f t="shared" si="301"/>
        <v>1</v>
      </c>
      <c r="AM1507" s="253" t="s">
        <v>4186</v>
      </c>
      <c r="AN1507" s="253" t="s">
        <v>4187</v>
      </c>
      <c r="AO1507" s="254">
        <f t="shared" si="304"/>
        <v>0</v>
      </c>
      <c r="AP1507" s="253" t="s">
        <v>4188</v>
      </c>
      <c r="AQ1507" s="74">
        <f t="shared" si="309"/>
        <v>0</v>
      </c>
      <c r="AR1507" s="254" t="s">
        <v>4189</v>
      </c>
      <c r="AS1507" s="254" t="s">
        <v>4190</v>
      </c>
      <c r="AT1507" s="265">
        <f t="shared" si="310"/>
        <v>0</v>
      </c>
      <c r="AU1507" s="254" t="s">
        <v>4191</v>
      </c>
      <c r="AV1507" s="265">
        <f t="shared" si="311"/>
        <v>0</v>
      </c>
      <c r="AW1507" s="254" t="s">
        <v>4192</v>
      </c>
      <c r="AX1507" s="254" t="s">
        <v>4193</v>
      </c>
      <c r="AY1507" s="244" t="str">
        <f t="shared" si="305"/>
        <v/>
      </c>
    </row>
    <row r="1508" spans="1:51">
      <c r="A1508" s="198">
        <v>1503</v>
      </c>
      <c r="B1508" s="211"/>
      <c r="C1508" s="4" t="str">
        <f t="shared" si="302"/>
        <v>名称：&lt;br&gt;住所：&lt;br&gt;施設分類：&lt;br&gt;TEL：&lt;br&gt;：&lt;br&gt;：&lt;br&gt;：&lt;br&gt;</v>
      </c>
      <c r="D1508" s="211"/>
      <c r="E1508" s="245"/>
      <c r="F1508" s="202"/>
      <c r="G1508" s="202"/>
      <c r="H1508" s="202"/>
      <c r="I1508" s="245"/>
      <c r="J1508" s="245"/>
      <c r="K1508" s="240"/>
      <c r="L1508" s="240"/>
      <c r="M1508" s="240"/>
      <c r="N1508" s="240"/>
      <c r="O1508" s="4"/>
      <c r="P1508" s="246">
        <v>1</v>
      </c>
      <c r="Q1508" s="246"/>
      <c r="R1508" s="246" t="str">
        <f t="shared" si="299"/>
        <v>FFFFFFFF</v>
      </c>
      <c r="S1508" s="202">
        <v>100</v>
      </c>
      <c r="T1508" s="202">
        <v>100</v>
      </c>
      <c r="U1508" s="202">
        <v>100</v>
      </c>
      <c r="V1508" s="202">
        <v>100</v>
      </c>
      <c r="X1508" s="242"/>
      <c r="Z1508" s="239">
        <f t="shared" si="303"/>
        <v>1</v>
      </c>
      <c r="AA1508" s="253" t="s">
        <v>4179</v>
      </c>
      <c r="AB1508" s="265">
        <f t="shared" si="306"/>
        <v>0</v>
      </c>
      <c r="AC1508" s="254" t="s">
        <v>4194</v>
      </c>
      <c r="AD1508" s="254" t="s">
        <v>4181</v>
      </c>
      <c r="AE1508" s="254">
        <f t="shared" si="307"/>
        <v>0</v>
      </c>
      <c r="AF1508" s="254" t="s">
        <v>4182</v>
      </c>
      <c r="AG1508" s="254" t="s">
        <v>4183</v>
      </c>
      <c r="AH1508" s="74" t="str">
        <f t="shared" si="308"/>
        <v>名称：&lt;br&gt;住所：&lt;br&gt;施設分類：&lt;br&gt;TEL：&lt;br&gt;：&lt;br&gt;：&lt;br&gt;：&lt;br&gt;</v>
      </c>
      <c r="AI1508" s="255" t="s">
        <v>4184</v>
      </c>
      <c r="AJ1508" s="253" t="str">
        <f t="shared" si="300"/>
        <v>FFFFFFFF</v>
      </c>
      <c r="AK1508" s="253" t="s">
        <v>4185</v>
      </c>
      <c r="AL1508" s="265">
        <f t="shared" si="301"/>
        <v>1</v>
      </c>
      <c r="AM1508" s="253" t="s">
        <v>4186</v>
      </c>
      <c r="AN1508" s="253" t="s">
        <v>4187</v>
      </c>
      <c r="AO1508" s="254">
        <f t="shared" si="304"/>
        <v>0</v>
      </c>
      <c r="AP1508" s="253" t="s">
        <v>4188</v>
      </c>
      <c r="AQ1508" s="74">
        <f t="shared" si="309"/>
        <v>0</v>
      </c>
      <c r="AR1508" s="254" t="s">
        <v>4189</v>
      </c>
      <c r="AS1508" s="254" t="s">
        <v>4190</v>
      </c>
      <c r="AT1508" s="265">
        <f t="shared" si="310"/>
        <v>0</v>
      </c>
      <c r="AU1508" s="254" t="s">
        <v>4191</v>
      </c>
      <c r="AV1508" s="265">
        <f t="shared" si="311"/>
        <v>0</v>
      </c>
      <c r="AW1508" s="254" t="s">
        <v>4192</v>
      </c>
      <c r="AX1508" s="254" t="s">
        <v>4193</v>
      </c>
      <c r="AY1508" s="244" t="str">
        <f t="shared" si="305"/>
        <v/>
      </c>
    </row>
    <row r="1509" spans="1:51">
      <c r="A1509" s="198">
        <v>1504</v>
      </c>
      <c r="B1509" s="264"/>
      <c r="C1509" s="4" t="str">
        <f t="shared" si="302"/>
        <v>名称：&lt;br&gt;住所：&lt;br&gt;施設分類：&lt;br&gt;TEL：&lt;br&gt;：&lt;br&gt;：&lt;br&gt;：&lt;br&gt;</v>
      </c>
      <c r="D1509" s="211"/>
      <c r="E1509" s="245"/>
      <c r="F1509" s="202"/>
      <c r="G1509" s="202"/>
      <c r="H1509" s="202"/>
      <c r="I1509" s="245"/>
      <c r="J1509" s="245"/>
      <c r="K1509" s="240"/>
      <c r="L1509" s="240"/>
      <c r="M1509" s="240"/>
      <c r="N1509" s="240"/>
      <c r="O1509" s="4"/>
      <c r="P1509" s="246">
        <v>1</v>
      </c>
      <c r="Q1509" s="246"/>
      <c r="R1509" s="246" t="str">
        <f t="shared" si="299"/>
        <v>FFFFFFFF</v>
      </c>
      <c r="S1509" s="202">
        <v>100</v>
      </c>
      <c r="T1509" s="202">
        <v>100</v>
      </c>
      <c r="U1509" s="202">
        <v>100</v>
      </c>
      <c r="V1509" s="202">
        <v>100</v>
      </c>
      <c r="X1509" s="242"/>
      <c r="Z1509" s="239">
        <f t="shared" si="303"/>
        <v>1</v>
      </c>
      <c r="AA1509" s="253" t="s">
        <v>4179</v>
      </c>
      <c r="AB1509" s="265">
        <f t="shared" si="306"/>
        <v>0</v>
      </c>
      <c r="AC1509" s="254" t="s">
        <v>4194</v>
      </c>
      <c r="AD1509" s="254" t="s">
        <v>4181</v>
      </c>
      <c r="AE1509" s="254">
        <f t="shared" si="307"/>
        <v>0</v>
      </c>
      <c r="AF1509" s="254" t="s">
        <v>4182</v>
      </c>
      <c r="AG1509" s="254" t="s">
        <v>4183</v>
      </c>
      <c r="AH1509" s="74" t="str">
        <f t="shared" si="308"/>
        <v>名称：&lt;br&gt;住所：&lt;br&gt;施設分類：&lt;br&gt;TEL：&lt;br&gt;：&lt;br&gt;：&lt;br&gt;：&lt;br&gt;</v>
      </c>
      <c r="AI1509" s="255" t="s">
        <v>4184</v>
      </c>
      <c r="AJ1509" s="253" t="str">
        <f t="shared" si="300"/>
        <v>FFFFFFFF</v>
      </c>
      <c r="AK1509" s="253" t="s">
        <v>4185</v>
      </c>
      <c r="AL1509" s="265">
        <f t="shared" si="301"/>
        <v>1</v>
      </c>
      <c r="AM1509" s="253" t="s">
        <v>4186</v>
      </c>
      <c r="AN1509" s="253" t="s">
        <v>4187</v>
      </c>
      <c r="AO1509" s="254">
        <f t="shared" si="304"/>
        <v>0</v>
      </c>
      <c r="AP1509" s="253" t="s">
        <v>4188</v>
      </c>
      <c r="AQ1509" s="74">
        <f t="shared" si="309"/>
        <v>0</v>
      </c>
      <c r="AR1509" s="254" t="s">
        <v>4189</v>
      </c>
      <c r="AS1509" s="254" t="s">
        <v>4190</v>
      </c>
      <c r="AT1509" s="265">
        <f t="shared" si="310"/>
        <v>0</v>
      </c>
      <c r="AU1509" s="254" t="s">
        <v>4191</v>
      </c>
      <c r="AV1509" s="265">
        <f t="shared" si="311"/>
        <v>0</v>
      </c>
      <c r="AW1509" s="254" t="s">
        <v>4192</v>
      </c>
      <c r="AX1509" s="254" t="s">
        <v>4193</v>
      </c>
      <c r="AY1509" s="244" t="str">
        <f t="shared" si="305"/>
        <v/>
      </c>
    </row>
    <row r="1510" spans="1:51">
      <c r="A1510" s="198">
        <v>1505</v>
      </c>
      <c r="B1510" s="211"/>
      <c r="C1510" s="4" t="str">
        <f t="shared" si="302"/>
        <v>名称：&lt;br&gt;住所：&lt;br&gt;施設分類：&lt;br&gt;TEL：&lt;br&gt;：&lt;br&gt;：&lt;br&gt;：&lt;br&gt;</v>
      </c>
      <c r="D1510" s="211"/>
      <c r="E1510" s="202"/>
      <c r="F1510" s="202"/>
      <c r="G1510" s="202"/>
      <c r="H1510" s="202"/>
      <c r="I1510" s="202"/>
      <c r="J1510" s="202"/>
      <c r="K1510" s="240"/>
      <c r="L1510" s="240"/>
      <c r="M1510" s="240"/>
      <c r="N1510" s="240"/>
      <c r="O1510" s="4"/>
      <c r="P1510" s="246">
        <v>1</v>
      </c>
      <c r="Q1510" s="246"/>
      <c r="R1510" s="246" t="str">
        <f t="shared" si="299"/>
        <v>FFFFFFFF</v>
      </c>
      <c r="S1510" s="202">
        <v>100</v>
      </c>
      <c r="T1510" s="202">
        <v>100</v>
      </c>
      <c r="U1510" s="202">
        <v>100</v>
      </c>
      <c r="V1510" s="202">
        <v>100</v>
      </c>
      <c r="X1510" s="242"/>
      <c r="Z1510" s="239">
        <f t="shared" si="303"/>
        <v>1</v>
      </c>
      <c r="AA1510" s="253" t="s">
        <v>4179</v>
      </c>
      <c r="AB1510" s="265">
        <f t="shared" si="306"/>
        <v>0</v>
      </c>
      <c r="AC1510" s="254" t="s">
        <v>4194</v>
      </c>
      <c r="AD1510" s="254" t="s">
        <v>4181</v>
      </c>
      <c r="AE1510" s="254">
        <f t="shared" si="307"/>
        <v>0</v>
      </c>
      <c r="AF1510" s="254" t="s">
        <v>4182</v>
      </c>
      <c r="AG1510" s="254" t="s">
        <v>4183</v>
      </c>
      <c r="AH1510" s="74" t="str">
        <f t="shared" si="308"/>
        <v>名称：&lt;br&gt;住所：&lt;br&gt;施設分類：&lt;br&gt;TEL：&lt;br&gt;：&lt;br&gt;：&lt;br&gt;：&lt;br&gt;</v>
      </c>
      <c r="AI1510" s="255" t="s">
        <v>4184</v>
      </c>
      <c r="AJ1510" s="253" t="str">
        <f t="shared" si="300"/>
        <v>FFFFFFFF</v>
      </c>
      <c r="AK1510" s="253" t="s">
        <v>4185</v>
      </c>
      <c r="AL1510" s="265">
        <f t="shared" si="301"/>
        <v>1</v>
      </c>
      <c r="AM1510" s="253" t="s">
        <v>4186</v>
      </c>
      <c r="AN1510" s="253" t="s">
        <v>4187</v>
      </c>
      <c r="AO1510" s="254">
        <f t="shared" si="304"/>
        <v>0</v>
      </c>
      <c r="AP1510" s="253" t="s">
        <v>4188</v>
      </c>
      <c r="AQ1510" s="74">
        <f t="shared" si="309"/>
        <v>0</v>
      </c>
      <c r="AR1510" s="254" t="s">
        <v>4189</v>
      </c>
      <c r="AS1510" s="254" t="s">
        <v>4190</v>
      </c>
      <c r="AT1510" s="265">
        <f t="shared" si="310"/>
        <v>0</v>
      </c>
      <c r="AU1510" s="254" t="s">
        <v>4191</v>
      </c>
      <c r="AV1510" s="265">
        <f t="shared" si="311"/>
        <v>0</v>
      </c>
      <c r="AW1510" s="254" t="s">
        <v>4192</v>
      </c>
      <c r="AX1510" s="254" t="s">
        <v>4193</v>
      </c>
      <c r="AY1510" s="244" t="str">
        <f t="shared" si="305"/>
        <v/>
      </c>
    </row>
    <row r="1511" spans="1:51">
      <c r="A1511" s="198">
        <v>1506</v>
      </c>
      <c r="B1511" s="211"/>
      <c r="C1511" s="4" t="str">
        <f t="shared" si="302"/>
        <v>名称：&lt;br&gt;住所：&lt;br&gt;施設分類：&lt;br&gt;TEL：&lt;br&gt;：&lt;br&gt;：&lt;br&gt;：&lt;br&gt;</v>
      </c>
      <c r="D1511" s="211"/>
      <c r="E1511" s="202"/>
      <c r="F1511" s="202"/>
      <c r="G1511" s="202"/>
      <c r="H1511" s="202"/>
      <c r="I1511" s="202"/>
      <c r="J1511" s="202"/>
      <c r="K1511" s="240"/>
      <c r="L1511" s="240"/>
      <c r="M1511" s="240"/>
      <c r="N1511" s="240"/>
      <c r="O1511" s="4"/>
      <c r="P1511" s="246">
        <v>1</v>
      </c>
      <c r="Q1511" s="246"/>
      <c r="R1511" s="246" t="str">
        <f t="shared" si="299"/>
        <v>FFFFFFFF</v>
      </c>
      <c r="S1511" s="202">
        <v>100</v>
      </c>
      <c r="T1511" s="202">
        <v>100</v>
      </c>
      <c r="U1511" s="202">
        <v>100</v>
      </c>
      <c r="V1511" s="202">
        <v>100</v>
      </c>
      <c r="X1511" s="242"/>
      <c r="Z1511" s="239">
        <f t="shared" si="303"/>
        <v>1</v>
      </c>
      <c r="AA1511" s="253" t="s">
        <v>4179</v>
      </c>
      <c r="AB1511" s="265">
        <f t="shared" si="306"/>
        <v>0</v>
      </c>
      <c r="AC1511" s="254" t="s">
        <v>4194</v>
      </c>
      <c r="AD1511" s="254" t="s">
        <v>4181</v>
      </c>
      <c r="AE1511" s="254">
        <f t="shared" si="307"/>
        <v>0</v>
      </c>
      <c r="AF1511" s="254" t="s">
        <v>4182</v>
      </c>
      <c r="AG1511" s="254" t="s">
        <v>4183</v>
      </c>
      <c r="AH1511" s="74" t="str">
        <f t="shared" si="308"/>
        <v>名称：&lt;br&gt;住所：&lt;br&gt;施設分類：&lt;br&gt;TEL：&lt;br&gt;：&lt;br&gt;：&lt;br&gt;：&lt;br&gt;</v>
      </c>
      <c r="AI1511" s="255" t="s">
        <v>4184</v>
      </c>
      <c r="AJ1511" s="253" t="str">
        <f t="shared" si="300"/>
        <v>FFFFFFFF</v>
      </c>
      <c r="AK1511" s="253" t="s">
        <v>4185</v>
      </c>
      <c r="AL1511" s="265">
        <f t="shared" si="301"/>
        <v>1</v>
      </c>
      <c r="AM1511" s="253" t="s">
        <v>4186</v>
      </c>
      <c r="AN1511" s="253" t="s">
        <v>4187</v>
      </c>
      <c r="AO1511" s="254">
        <f t="shared" si="304"/>
        <v>0</v>
      </c>
      <c r="AP1511" s="253" t="s">
        <v>4188</v>
      </c>
      <c r="AQ1511" s="74">
        <f t="shared" si="309"/>
        <v>0</v>
      </c>
      <c r="AR1511" s="254" t="s">
        <v>4189</v>
      </c>
      <c r="AS1511" s="254" t="s">
        <v>4190</v>
      </c>
      <c r="AT1511" s="265">
        <f t="shared" si="310"/>
        <v>0</v>
      </c>
      <c r="AU1511" s="254" t="s">
        <v>4191</v>
      </c>
      <c r="AV1511" s="265">
        <f t="shared" si="311"/>
        <v>0</v>
      </c>
      <c r="AW1511" s="254" t="s">
        <v>4192</v>
      </c>
      <c r="AX1511" s="254" t="s">
        <v>4193</v>
      </c>
      <c r="AY1511" s="244" t="str">
        <f t="shared" si="305"/>
        <v/>
      </c>
    </row>
    <row r="1512" spans="1:51">
      <c r="A1512" s="198">
        <v>1507</v>
      </c>
      <c r="B1512" s="211"/>
      <c r="C1512" s="4" t="str">
        <f t="shared" si="302"/>
        <v>名称：&lt;br&gt;住所：&lt;br&gt;施設分類：&lt;br&gt;TEL：&lt;br&gt;：&lt;br&gt;：&lt;br&gt;：&lt;br&gt;</v>
      </c>
      <c r="D1512" s="211"/>
      <c r="E1512" s="202"/>
      <c r="F1512" s="202"/>
      <c r="G1512" s="202"/>
      <c r="H1512" s="202"/>
      <c r="I1512" s="202"/>
      <c r="J1512" s="202"/>
      <c r="K1512" s="240"/>
      <c r="L1512" s="240"/>
      <c r="M1512" s="240"/>
      <c r="N1512" s="240"/>
      <c r="O1512" s="4"/>
      <c r="P1512" s="246">
        <v>1</v>
      </c>
      <c r="Q1512" s="246"/>
      <c r="R1512" s="246" t="str">
        <f t="shared" si="299"/>
        <v>FFFFFFFF</v>
      </c>
      <c r="S1512" s="202">
        <v>100</v>
      </c>
      <c r="T1512" s="202">
        <v>100</v>
      </c>
      <c r="U1512" s="202">
        <v>100</v>
      </c>
      <c r="V1512" s="202">
        <v>100</v>
      </c>
      <c r="X1512" s="242"/>
      <c r="Z1512" s="239">
        <f t="shared" si="303"/>
        <v>1</v>
      </c>
      <c r="AA1512" s="253" t="s">
        <v>4179</v>
      </c>
      <c r="AB1512" s="265">
        <f t="shared" si="306"/>
        <v>0</v>
      </c>
      <c r="AC1512" s="254" t="s">
        <v>4194</v>
      </c>
      <c r="AD1512" s="254" t="s">
        <v>4181</v>
      </c>
      <c r="AE1512" s="254">
        <f t="shared" si="307"/>
        <v>0</v>
      </c>
      <c r="AF1512" s="254" t="s">
        <v>4182</v>
      </c>
      <c r="AG1512" s="254" t="s">
        <v>4183</v>
      </c>
      <c r="AH1512" s="74" t="str">
        <f t="shared" si="308"/>
        <v>名称：&lt;br&gt;住所：&lt;br&gt;施設分類：&lt;br&gt;TEL：&lt;br&gt;：&lt;br&gt;：&lt;br&gt;：&lt;br&gt;</v>
      </c>
      <c r="AI1512" s="255" t="s">
        <v>4184</v>
      </c>
      <c r="AJ1512" s="253" t="str">
        <f t="shared" si="300"/>
        <v>FFFFFFFF</v>
      </c>
      <c r="AK1512" s="253" t="s">
        <v>4185</v>
      </c>
      <c r="AL1512" s="265">
        <f t="shared" si="301"/>
        <v>1</v>
      </c>
      <c r="AM1512" s="253" t="s">
        <v>4186</v>
      </c>
      <c r="AN1512" s="253" t="s">
        <v>4187</v>
      </c>
      <c r="AO1512" s="254">
        <f t="shared" si="304"/>
        <v>0</v>
      </c>
      <c r="AP1512" s="253" t="s">
        <v>4188</v>
      </c>
      <c r="AQ1512" s="74">
        <f t="shared" si="309"/>
        <v>0</v>
      </c>
      <c r="AR1512" s="254" t="s">
        <v>4189</v>
      </c>
      <c r="AS1512" s="254" t="s">
        <v>4190</v>
      </c>
      <c r="AT1512" s="265">
        <f t="shared" si="310"/>
        <v>0</v>
      </c>
      <c r="AU1512" s="254" t="s">
        <v>4191</v>
      </c>
      <c r="AV1512" s="265">
        <f t="shared" si="311"/>
        <v>0</v>
      </c>
      <c r="AW1512" s="254" t="s">
        <v>4192</v>
      </c>
      <c r="AX1512" s="254" t="s">
        <v>4193</v>
      </c>
      <c r="AY1512" s="244" t="str">
        <f t="shared" si="305"/>
        <v/>
      </c>
    </row>
    <row r="1513" spans="1:51">
      <c r="A1513" s="198">
        <v>1508</v>
      </c>
      <c r="B1513" s="211"/>
      <c r="C1513" s="4" t="str">
        <f t="shared" si="302"/>
        <v>名称：&lt;br&gt;住所：&lt;br&gt;施設分類：&lt;br&gt;TEL：&lt;br&gt;：&lt;br&gt;：&lt;br&gt;：&lt;br&gt;</v>
      </c>
      <c r="D1513" s="211"/>
      <c r="E1513" s="202"/>
      <c r="F1513" s="202"/>
      <c r="G1513" s="202"/>
      <c r="H1513" s="202"/>
      <c r="I1513" s="202"/>
      <c r="J1513" s="202"/>
      <c r="K1513" s="240"/>
      <c r="L1513" s="240"/>
      <c r="M1513" s="240"/>
      <c r="N1513" s="240"/>
      <c r="O1513" s="4"/>
      <c r="P1513" s="246">
        <v>1</v>
      </c>
      <c r="Q1513" s="246"/>
      <c r="R1513" s="246" t="str">
        <f t="shared" si="299"/>
        <v>FFFFFFFF</v>
      </c>
      <c r="S1513" s="202">
        <v>100</v>
      </c>
      <c r="T1513" s="202">
        <v>100</v>
      </c>
      <c r="U1513" s="202">
        <v>100</v>
      </c>
      <c r="V1513" s="202">
        <v>100</v>
      </c>
      <c r="X1513" s="242"/>
      <c r="Z1513" s="239">
        <f t="shared" si="303"/>
        <v>1</v>
      </c>
      <c r="AA1513" s="253" t="s">
        <v>4179</v>
      </c>
      <c r="AB1513" s="265">
        <f t="shared" si="306"/>
        <v>0</v>
      </c>
      <c r="AC1513" s="254" t="s">
        <v>4194</v>
      </c>
      <c r="AD1513" s="254" t="s">
        <v>4181</v>
      </c>
      <c r="AE1513" s="254">
        <f t="shared" si="307"/>
        <v>0</v>
      </c>
      <c r="AF1513" s="254" t="s">
        <v>4182</v>
      </c>
      <c r="AG1513" s="254" t="s">
        <v>4183</v>
      </c>
      <c r="AH1513" s="74" t="str">
        <f t="shared" si="308"/>
        <v>名称：&lt;br&gt;住所：&lt;br&gt;施設分類：&lt;br&gt;TEL：&lt;br&gt;：&lt;br&gt;：&lt;br&gt;：&lt;br&gt;</v>
      </c>
      <c r="AI1513" s="255" t="s">
        <v>4184</v>
      </c>
      <c r="AJ1513" s="253" t="str">
        <f t="shared" si="300"/>
        <v>FFFFFFFF</v>
      </c>
      <c r="AK1513" s="253" t="s">
        <v>4185</v>
      </c>
      <c r="AL1513" s="265">
        <f t="shared" si="301"/>
        <v>1</v>
      </c>
      <c r="AM1513" s="253" t="s">
        <v>4186</v>
      </c>
      <c r="AN1513" s="253" t="s">
        <v>4187</v>
      </c>
      <c r="AO1513" s="254">
        <f t="shared" si="304"/>
        <v>0</v>
      </c>
      <c r="AP1513" s="253" t="s">
        <v>4188</v>
      </c>
      <c r="AQ1513" s="74">
        <f t="shared" si="309"/>
        <v>0</v>
      </c>
      <c r="AR1513" s="254" t="s">
        <v>4189</v>
      </c>
      <c r="AS1513" s="254" t="s">
        <v>4190</v>
      </c>
      <c r="AT1513" s="265">
        <f t="shared" si="310"/>
        <v>0</v>
      </c>
      <c r="AU1513" s="254" t="s">
        <v>4191</v>
      </c>
      <c r="AV1513" s="265">
        <f t="shared" si="311"/>
        <v>0</v>
      </c>
      <c r="AW1513" s="254" t="s">
        <v>4192</v>
      </c>
      <c r="AX1513" s="254" t="s">
        <v>4193</v>
      </c>
      <c r="AY1513" s="244" t="str">
        <f t="shared" si="305"/>
        <v/>
      </c>
    </row>
    <row r="1514" spans="1:51">
      <c r="A1514" s="198">
        <v>1509</v>
      </c>
      <c r="B1514" s="211"/>
      <c r="C1514" s="4" t="str">
        <f t="shared" si="302"/>
        <v>名称：&lt;br&gt;住所：&lt;br&gt;施設分類：&lt;br&gt;TEL：&lt;br&gt;：&lt;br&gt;：&lt;br&gt;：&lt;br&gt;</v>
      </c>
      <c r="D1514" s="211"/>
      <c r="E1514" s="202"/>
      <c r="F1514" s="202"/>
      <c r="G1514" s="202"/>
      <c r="H1514" s="202"/>
      <c r="I1514" s="202"/>
      <c r="J1514" s="202"/>
      <c r="K1514" s="240"/>
      <c r="L1514" s="240"/>
      <c r="M1514" s="240"/>
      <c r="N1514" s="240"/>
      <c r="O1514" s="4"/>
      <c r="P1514" s="246">
        <v>1</v>
      </c>
      <c r="Q1514" s="246"/>
      <c r="R1514" s="246" t="str">
        <f t="shared" si="299"/>
        <v>FFFFFFFF</v>
      </c>
      <c r="S1514" s="202">
        <v>100</v>
      </c>
      <c r="T1514" s="202">
        <v>100</v>
      </c>
      <c r="U1514" s="202">
        <v>100</v>
      </c>
      <c r="V1514" s="202">
        <v>100</v>
      </c>
      <c r="X1514" s="242"/>
      <c r="Z1514" s="239">
        <f t="shared" si="303"/>
        <v>1</v>
      </c>
      <c r="AA1514" s="253" t="s">
        <v>4179</v>
      </c>
      <c r="AB1514" s="265">
        <f t="shared" si="306"/>
        <v>0</v>
      </c>
      <c r="AC1514" s="254" t="s">
        <v>4194</v>
      </c>
      <c r="AD1514" s="254" t="s">
        <v>4181</v>
      </c>
      <c r="AE1514" s="254">
        <f t="shared" si="307"/>
        <v>0</v>
      </c>
      <c r="AF1514" s="254" t="s">
        <v>4182</v>
      </c>
      <c r="AG1514" s="254" t="s">
        <v>4183</v>
      </c>
      <c r="AH1514" s="74" t="str">
        <f t="shared" si="308"/>
        <v>名称：&lt;br&gt;住所：&lt;br&gt;施設分類：&lt;br&gt;TEL：&lt;br&gt;：&lt;br&gt;：&lt;br&gt;：&lt;br&gt;</v>
      </c>
      <c r="AI1514" s="255" t="s">
        <v>4184</v>
      </c>
      <c r="AJ1514" s="253" t="str">
        <f t="shared" si="300"/>
        <v>FFFFFFFF</v>
      </c>
      <c r="AK1514" s="253" t="s">
        <v>4185</v>
      </c>
      <c r="AL1514" s="265">
        <f t="shared" si="301"/>
        <v>1</v>
      </c>
      <c r="AM1514" s="253" t="s">
        <v>4186</v>
      </c>
      <c r="AN1514" s="253" t="s">
        <v>4187</v>
      </c>
      <c r="AO1514" s="254">
        <f t="shared" si="304"/>
        <v>0</v>
      </c>
      <c r="AP1514" s="253" t="s">
        <v>4188</v>
      </c>
      <c r="AQ1514" s="74">
        <f t="shared" si="309"/>
        <v>0</v>
      </c>
      <c r="AR1514" s="254" t="s">
        <v>4189</v>
      </c>
      <c r="AS1514" s="254" t="s">
        <v>4190</v>
      </c>
      <c r="AT1514" s="265">
        <f t="shared" si="310"/>
        <v>0</v>
      </c>
      <c r="AU1514" s="254" t="s">
        <v>4191</v>
      </c>
      <c r="AV1514" s="265">
        <f t="shared" si="311"/>
        <v>0</v>
      </c>
      <c r="AW1514" s="254" t="s">
        <v>4192</v>
      </c>
      <c r="AX1514" s="254" t="s">
        <v>4193</v>
      </c>
      <c r="AY1514" s="244" t="str">
        <f t="shared" si="305"/>
        <v/>
      </c>
    </row>
    <row r="1515" spans="1:51">
      <c r="A1515" s="198">
        <v>1510</v>
      </c>
      <c r="B1515" s="211"/>
      <c r="C1515" s="4" t="str">
        <f t="shared" si="302"/>
        <v>名称：&lt;br&gt;住所：&lt;br&gt;施設分類：&lt;br&gt;TEL：&lt;br&gt;：&lt;br&gt;：&lt;br&gt;：&lt;br&gt;</v>
      </c>
      <c r="D1515" s="211"/>
      <c r="E1515" s="245"/>
      <c r="F1515" s="202"/>
      <c r="G1515" s="202"/>
      <c r="H1515" s="202"/>
      <c r="I1515" s="245"/>
      <c r="J1515" s="245"/>
      <c r="K1515" s="240"/>
      <c r="L1515" s="240"/>
      <c r="M1515" s="240"/>
      <c r="N1515" s="240"/>
      <c r="O1515" s="4"/>
      <c r="P1515" s="246">
        <v>1</v>
      </c>
      <c r="Q1515" s="246"/>
      <c r="R1515" s="246" t="str">
        <f t="shared" si="299"/>
        <v>FFFFFFFF</v>
      </c>
      <c r="S1515" s="202">
        <v>100</v>
      </c>
      <c r="T1515" s="202">
        <v>100</v>
      </c>
      <c r="U1515" s="202">
        <v>100</v>
      </c>
      <c r="V1515" s="202">
        <v>100</v>
      </c>
      <c r="X1515" s="242"/>
      <c r="Z1515" s="239">
        <f t="shared" si="303"/>
        <v>1</v>
      </c>
      <c r="AA1515" s="253" t="s">
        <v>4179</v>
      </c>
      <c r="AB1515" s="265">
        <f t="shared" si="306"/>
        <v>0</v>
      </c>
      <c r="AC1515" s="254" t="s">
        <v>4194</v>
      </c>
      <c r="AD1515" s="254" t="s">
        <v>4181</v>
      </c>
      <c r="AE1515" s="254">
        <f t="shared" si="307"/>
        <v>0</v>
      </c>
      <c r="AF1515" s="254" t="s">
        <v>4182</v>
      </c>
      <c r="AG1515" s="254" t="s">
        <v>4183</v>
      </c>
      <c r="AH1515" s="74" t="str">
        <f t="shared" si="308"/>
        <v>名称：&lt;br&gt;住所：&lt;br&gt;施設分類：&lt;br&gt;TEL：&lt;br&gt;：&lt;br&gt;：&lt;br&gt;：&lt;br&gt;</v>
      </c>
      <c r="AI1515" s="255" t="s">
        <v>4184</v>
      </c>
      <c r="AJ1515" s="253" t="str">
        <f t="shared" si="300"/>
        <v>FFFFFFFF</v>
      </c>
      <c r="AK1515" s="253" t="s">
        <v>4185</v>
      </c>
      <c r="AL1515" s="265">
        <f t="shared" si="301"/>
        <v>1</v>
      </c>
      <c r="AM1515" s="253" t="s">
        <v>4186</v>
      </c>
      <c r="AN1515" s="253" t="s">
        <v>4187</v>
      </c>
      <c r="AO1515" s="254">
        <f t="shared" si="304"/>
        <v>0</v>
      </c>
      <c r="AP1515" s="253" t="s">
        <v>4188</v>
      </c>
      <c r="AQ1515" s="74">
        <f t="shared" si="309"/>
        <v>0</v>
      </c>
      <c r="AR1515" s="254" t="s">
        <v>4189</v>
      </c>
      <c r="AS1515" s="254" t="s">
        <v>4190</v>
      </c>
      <c r="AT1515" s="265">
        <f t="shared" si="310"/>
        <v>0</v>
      </c>
      <c r="AU1515" s="254" t="s">
        <v>4191</v>
      </c>
      <c r="AV1515" s="265">
        <f t="shared" si="311"/>
        <v>0</v>
      </c>
      <c r="AW1515" s="254" t="s">
        <v>4192</v>
      </c>
      <c r="AX1515" s="254" t="s">
        <v>4193</v>
      </c>
      <c r="AY1515" s="244" t="str">
        <f t="shared" si="305"/>
        <v/>
      </c>
    </row>
    <row r="1516" spans="1:51">
      <c r="A1516" s="198">
        <v>1511</v>
      </c>
      <c r="B1516" s="264"/>
      <c r="C1516" s="4" t="str">
        <f t="shared" si="302"/>
        <v>名称：&lt;br&gt;住所：&lt;br&gt;施設分類：&lt;br&gt;TEL：&lt;br&gt;：&lt;br&gt;：&lt;br&gt;：&lt;br&gt;</v>
      </c>
      <c r="D1516" s="211"/>
      <c r="E1516" s="245"/>
      <c r="F1516" s="202"/>
      <c r="G1516" s="202"/>
      <c r="H1516" s="202"/>
      <c r="I1516" s="245"/>
      <c r="J1516" s="245"/>
      <c r="K1516" s="240"/>
      <c r="L1516" s="240"/>
      <c r="M1516" s="240"/>
      <c r="N1516" s="240"/>
      <c r="O1516" s="4"/>
      <c r="P1516" s="246">
        <v>1</v>
      </c>
      <c r="Q1516" s="246"/>
      <c r="R1516" s="246" t="str">
        <f t="shared" si="299"/>
        <v>FFFFFFFF</v>
      </c>
      <c r="S1516" s="202">
        <v>100</v>
      </c>
      <c r="T1516" s="202">
        <v>100</v>
      </c>
      <c r="U1516" s="202">
        <v>100</v>
      </c>
      <c r="V1516" s="202">
        <v>100</v>
      </c>
      <c r="X1516" s="242"/>
      <c r="Z1516" s="239">
        <f t="shared" si="303"/>
        <v>1</v>
      </c>
      <c r="AA1516" s="253" t="s">
        <v>4179</v>
      </c>
      <c r="AB1516" s="265">
        <f t="shared" si="306"/>
        <v>0</v>
      </c>
      <c r="AC1516" s="254" t="s">
        <v>4194</v>
      </c>
      <c r="AD1516" s="254" t="s">
        <v>4181</v>
      </c>
      <c r="AE1516" s="254">
        <f t="shared" si="307"/>
        <v>0</v>
      </c>
      <c r="AF1516" s="254" t="s">
        <v>4182</v>
      </c>
      <c r="AG1516" s="254" t="s">
        <v>4183</v>
      </c>
      <c r="AH1516" s="74" t="str">
        <f t="shared" si="308"/>
        <v>名称：&lt;br&gt;住所：&lt;br&gt;施設分類：&lt;br&gt;TEL：&lt;br&gt;：&lt;br&gt;：&lt;br&gt;：&lt;br&gt;</v>
      </c>
      <c r="AI1516" s="255" t="s">
        <v>4184</v>
      </c>
      <c r="AJ1516" s="253" t="str">
        <f t="shared" si="300"/>
        <v>FFFFFFFF</v>
      </c>
      <c r="AK1516" s="253" t="s">
        <v>4185</v>
      </c>
      <c r="AL1516" s="265">
        <f t="shared" si="301"/>
        <v>1</v>
      </c>
      <c r="AM1516" s="253" t="s">
        <v>4186</v>
      </c>
      <c r="AN1516" s="253" t="s">
        <v>4187</v>
      </c>
      <c r="AO1516" s="254">
        <f t="shared" si="304"/>
        <v>0</v>
      </c>
      <c r="AP1516" s="253" t="s">
        <v>4188</v>
      </c>
      <c r="AQ1516" s="74">
        <f t="shared" si="309"/>
        <v>0</v>
      </c>
      <c r="AR1516" s="254" t="s">
        <v>4189</v>
      </c>
      <c r="AS1516" s="254" t="s">
        <v>4190</v>
      </c>
      <c r="AT1516" s="265">
        <f t="shared" si="310"/>
        <v>0</v>
      </c>
      <c r="AU1516" s="254" t="s">
        <v>4191</v>
      </c>
      <c r="AV1516" s="265">
        <f t="shared" si="311"/>
        <v>0</v>
      </c>
      <c r="AW1516" s="254" t="s">
        <v>4192</v>
      </c>
      <c r="AX1516" s="254" t="s">
        <v>4193</v>
      </c>
      <c r="AY1516" s="244" t="str">
        <f t="shared" si="305"/>
        <v/>
      </c>
    </row>
    <row r="1517" spans="1:51">
      <c r="A1517" s="198">
        <v>1512</v>
      </c>
      <c r="B1517" s="264"/>
      <c r="C1517" s="4" t="str">
        <f t="shared" si="302"/>
        <v>名称：&lt;br&gt;住所：&lt;br&gt;施設分類：&lt;br&gt;TEL：&lt;br&gt;：&lt;br&gt;：&lt;br&gt;：&lt;br&gt;</v>
      </c>
      <c r="D1517" s="211"/>
      <c r="E1517" s="202"/>
      <c r="F1517" s="202"/>
      <c r="G1517" s="202"/>
      <c r="H1517" s="202"/>
      <c r="I1517" s="202"/>
      <c r="J1517" s="202"/>
      <c r="K1517" s="240"/>
      <c r="L1517" s="240"/>
      <c r="M1517" s="240"/>
      <c r="N1517" s="240"/>
      <c r="O1517" s="4"/>
      <c r="P1517" s="246">
        <v>1</v>
      </c>
      <c r="Q1517" s="246"/>
      <c r="R1517" s="246" t="str">
        <f t="shared" si="299"/>
        <v>FFFFFFFF</v>
      </c>
      <c r="S1517" s="202">
        <v>100</v>
      </c>
      <c r="T1517" s="202">
        <v>100</v>
      </c>
      <c r="U1517" s="202">
        <v>100</v>
      </c>
      <c r="V1517" s="202">
        <v>100</v>
      </c>
      <c r="X1517" s="242"/>
      <c r="Z1517" s="239">
        <f t="shared" si="303"/>
        <v>1</v>
      </c>
      <c r="AA1517" s="253" t="s">
        <v>4179</v>
      </c>
      <c r="AB1517" s="265">
        <f t="shared" si="306"/>
        <v>0</v>
      </c>
      <c r="AC1517" s="254" t="s">
        <v>4194</v>
      </c>
      <c r="AD1517" s="254" t="s">
        <v>4181</v>
      </c>
      <c r="AE1517" s="254">
        <f t="shared" si="307"/>
        <v>0</v>
      </c>
      <c r="AF1517" s="254" t="s">
        <v>4182</v>
      </c>
      <c r="AG1517" s="254" t="s">
        <v>4183</v>
      </c>
      <c r="AH1517" s="74" t="str">
        <f t="shared" si="308"/>
        <v>名称：&lt;br&gt;住所：&lt;br&gt;施設分類：&lt;br&gt;TEL：&lt;br&gt;：&lt;br&gt;：&lt;br&gt;：&lt;br&gt;</v>
      </c>
      <c r="AI1517" s="255" t="s">
        <v>4184</v>
      </c>
      <c r="AJ1517" s="253" t="str">
        <f t="shared" si="300"/>
        <v>FFFFFFFF</v>
      </c>
      <c r="AK1517" s="253" t="s">
        <v>4185</v>
      </c>
      <c r="AL1517" s="265">
        <f t="shared" si="301"/>
        <v>1</v>
      </c>
      <c r="AM1517" s="253" t="s">
        <v>4186</v>
      </c>
      <c r="AN1517" s="253" t="s">
        <v>4187</v>
      </c>
      <c r="AO1517" s="254">
        <f t="shared" si="304"/>
        <v>0</v>
      </c>
      <c r="AP1517" s="253" t="s">
        <v>4188</v>
      </c>
      <c r="AQ1517" s="74">
        <f t="shared" si="309"/>
        <v>0</v>
      </c>
      <c r="AR1517" s="254" t="s">
        <v>4189</v>
      </c>
      <c r="AS1517" s="254" t="s">
        <v>4190</v>
      </c>
      <c r="AT1517" s="265">
        <f t="shared" si="310"/>
        <v>0</v>
      </c>
      <c r="AU1517" s="254" t="s">
        <v>4191</v>
      </c>
      <c r="AV1517" s="265">
        <f t="shared" si="311"/>
        <v>0</v>
      </c>
      <c r="AW1517" s="254" t="s">
        <v>4192</v>
      </c>
      <c r="AX1517" s="254" t="s">
        <v>4193</v>
      </c>
      <c r="AY1517" s="244" t="str">
        <f t="shared" si="305"/>
        <v/>
      </c>
    </row>
    <row r="1518" spans="1:51">
      <c r="A1518" s="198">
        <v>1513</v>
      </c>
      <c r="B1518" s="264"/>
      <c r="C1518" s="4" t="str">
        <f t="shared" si="302"/>
        <v>名称：&lt;br&gt;住所：&lt;br&gt;施設分類：&lt;br&gt;TEL：&lt;br&gt;：&lt;br&gt;：&lt;br&gt;：&lt;br&gt;</v>
      </c>
      <c r="D1518" s="211"/>
      <c r="E1518" s="202"/>
      <c r="F1518" s="202"/>
      <c r="G1518" s="202"/>
      <c r="H1518" s="202"/>
      <c r="I1518" s="202"/>
      <c r="J1518" s="202"/>
      <c r="K1518" s="240"/>
      <c r="L1518" s="240"/>
      <c r="M1518" s="240"/>
      <c r="N1518" s="240"/>
      <c r="O1518" s="4"/>
      <c r="P1518" s="246">
        <v>1</v>
      </c>
      <c r="Q1518" s="246"/>
      <c r="R1518" s="246" t="str">
        <f t="shared" si="299"/>
        <v>FFFFFFFF</v>
      </c>
      <c r="S1518" s="202">
        <v>100</v>
      </c>
      <c r="T1518" s="202">
        <v>100</v>
      </c>
      <c r="U1518" s="202">
        <v>100</v>
      </c>
      <c r="V1518" s="202">
        <v>100</v>
      </c>
      <c r="X1518" s="242"/>
      <c r="Z1518" s="239">
        <f t="shared" si="303"/>
        <v>1</v>
      </c>
      <c r="AA1518" s="253" t="s">
        <v>4179</v>
      </c>
      <c r="AB1518" s="265">
        <f t="shared" si="306"/>
        <v>0</v>
      </c>
      <c r="AC1518" s="254" t="s">
        <v>4194</v>
      </c>
      <c r="AD1518" s="254" t="s">
        <v>4181</v>
      </c>
      <c r="AE1518" s="254">
        <f t="shared" si="307"/>
        <v>0</v>
      </c>
      <c r="AF1518" s="254" t="s">
        <v>4182</v>
      </c>
      <c r="AG1518" s="254" t="s">
        <v>4183</v>
      </c>
      <c r="AH1518" s="74" t="str">
        <f t="shared" si="308"/>
        <v>名称：&lt;br&gt;住所：&lt;br&gt;施設分類：&lt;br&gt;TEL：&lt;br&gt;：&lt;br&gt;：&lt;br&gt;：&lt;br&gt;</v>
      </c>
      <c r="AI1518" s="255" t="s">
        <v>4184</v>
      </c>
      <c r="AJ1518" s="253" t="str">
        <f t="shared" si="300"/>
        <v>FFFFFFFF</v>
      </c>
      <c r="AK1518" s="253" t="s">
        <v>4185</v>
      </c>
      <c r="AL1518" s="265">
        <f t="shared" si="301"/>
        <v>1</v>
      </c>
      <c r="AM1518" s="253" t="s">
        <v>4186</v>
      </c>
      <c r="AN1518" s="253" t="s">
        <v>4187</v>
      </c>
      <c r="AO1518" s="254">
        <f t="shared" si="304"/>
        <v>0</v>
      </c>
      <c r="AP1518" s="253" t="s">
        <v>4188</v>
      </c>
      <c r="AQ1518" s="74">
        <f t="shared" si="309"/>
        <v>0</v>
      </c>
      <c r="AR1518" s="254" t="s">
        <v>4189</v>
      </c>
      <c r="AS1518" s="254" t="s">
        <v>4190</v>
      </c>
      <c r="AT1518" s="265">
        <f t="shared" si="310"/>
        <v>0</v>
      </c>
      <c r="AU1518" s="254" t="s">
        <v>4191</v>
      </c>
      <c r="AV1518" s="265">
        <f t="shared" si="311"/>
        <v>0</v>
      </c>
      <c r="AW1518" s="254" t="s">
        <v>4192</v>
      </c>
      <c r="AX1518" s="254" t="s">
        <v>4193</v>
      </c>
      <c r="AY1518" s="244" t="str">
        <f t="shared" si="305"/>
        <v/>
      </c>
    </row>
    <row r="1519" spans="1:51">
      <c r="A1519" s="198">
        <v>1514</v>
      </c>
      <c r="B1519" s="264"/>
      <c r="C1519" s="4" t="str">
        <f t="shared" si="302"/>
        <v>名称：&lt;br&gt;住所：&lt;br&gt;施設分類：&lt;br&gt;TEL：&lt;br&gt;：&lt;br&gt;：&lt;br&gt;：&lt;br&gt;</v>
      </c>
      <c r="D1519" s="211"/>
      <c r="E1519" s="202"/>
      <c r="F1519" s="202"/>
      <c r="G1519" s="202"/>
      <c r="H1519" s="202"/>
      <c r="I1519" s="202"/>
      <c r="J1519" s="202"/>
      <c r="K1519" s="240"/>
      <c r="L1519" s="240"/>
      <c r="M1519" s="240"/>
      <c r="N1519" s="240"/>
      <c r="O1519" s="4"/>
      <c r="P1519" s="246">
        <v>1</v>
      </c>
      <c r="Q1519" s="246"/>
      <c r="R1519" s="246" t="str">
        <f t="shared" si="299"/>
        <v>FFFFFFFF</v>
      </c>
      <c r="S1519" s="202">
        <v>100</v>
      </c>
      <c r="T1519" s="202">
        <v>100</v>
      </c>
      <c r="U1519" s="202">
        <v>100</v>
      </c>
      <c r="V1519" s="202">
        <v>100</v>
      </c>
      <c r="X1519" s="242"/>
      <c r="Z1519" s="239">
        <f t="shared" si="303"/>
        <v>1</v>
      </c>
      <c r="AA1519" s="253" t="s">
        <v>4179</v>
      </c>
      <c r="AB1519" s="265">
        <f t="shared" si="306"/>
        <v>0</v>
      </c>
      <c r="AC1519" s="254" t="s">
        <v>4194</v>
      </c>
      <c r="AD1519" s="254" t="s">
        <v>4181</v>
      </c>
      <c r="AE1519" s="254">
        <f t="shared" si="307"/>
        <v>0</v>
      </c>
      <c r="AF1519" s="254" t="s">
        <v>4182</v>
      </c>
      <c r="AG1519" s="254" t="s">
        <v>4183</v>
      </c>
      <c r="AH1519" s="74" t="str">
        <f t="shared" si="308"/>
        <v>名称：&lt;br&gt;住所：&lt;br&gt;施設分類：&lt;br&gt;TEL：&lt;br&gt;：&lt;br&gt;：&lt;br&gt;：&lt;br&gt;</v>
      </c>
      <c r="AI1519" s="255" t="s">
        <v>4184</v>
      </c>
      <c r="AJ1519" s="253" t="str">
        <f t="shared" si="300"/>
        <v>FFFFFFFF</v>
      </c>
      <c r="AK1519" s="253" t="s">
        <v>4185</v>
      </c>
      <c r="AL1519" s="265">
        <f t="shared" si="301"/>
        <v>1</v>
      </c>
      <c r="AM1519" s="253" t="s">
        <v>4186</v>
      </c>
      <c r="AN1519" s="253" t="s">
        <v>4187</v>
      </c>
      <c r="AO1519" s="254">
        <f t="shared" si="304"/>
        <v>0</v>
      </c>
      <c r="AP1519" s="253" t="s">
        <v>4188</v>
      </c>
      <c r="AQ1519" s="74">
        <f t="shared" si="309"/>
        <v>0</v>
      </c>
      <c r="AR1519" s="254" t="s">
        <v>4189</v>
      </c>
      <c r="AS1519" s="254" t="s">
        <v>4190</v>
      </c>
      <c r="AT1519" s="265">
        <f t="shared" si="310"/>
        <v>0</v>
      </c>
      <c r="AU1519" s="254" t="s">
        <v>4191</v>
      </c>
      <c r="AV1519" s="265">
        <f t="shared" si="311"/>
        <v>0</v>
      </c>
      <c r="AW1519" s="254" t="s">
        <v>4192</v>
      </c>
      <c r="AX1519" s="254" t="s">
        <v>4193</v>
      </c>
      <c r="AY1519" s="244" t="str">
        <f t="shared" si="305"/>
        <v/>
      </c>
    </row>
    <row r="1520" spans="1:51">
      <c r="A1520" s="198">
        <v>1515</v>
      </c>
      <c r="B1520" s="264"/>
      <c r="C1520" s="4" t="str">
        <f t="shared" si="302"/>
        <v>名称：&lt;br&gt;住所：&lt;br&gt;施設分類：&lt;br&gt;TEL：&lt;br&gt;：&lt;br&gt;：&lt;br&gt;：&lt;br&gt;</v>
      </c>
      <c r="D1520" s="211"/>
      <c r="E1520" s="202"/>
      <c r="F1520" s="202"/>
      <c r="G1520" s="202"/>
      <c r="H1520" s="202"/>
      <c r="I1520" s="202"/>
      <c r="J1520" s="202"/>
      <c r="K1520" s="240"/>
      <c r="L1520" s="240"/>
      <c r="M1520" s="240"/>
      <c r="N1520" s="240"/>
      <c r="O1520" s="4"/>
      <c r="P1520" s="246">
        <v>1</v>
      </c>
      <c r="Q1520" s="246"/>
      <c r="R1520" s="246" t="str">
        <f t="shared" si="299"/>
        <v>FFFFFFFF</v>
      </c>
      <c r="S1520" s="202">
        <v>100</v>
      </c>
      <c r="T1520" s="202">
        <v>100</v>
      </c>
      <c r="U1520" s="202">
        <v>100</v>
      </c>
      <c r="V1520" s="202">
        <v>100</v>
      </c>
      <c r="X1520" s="242"/>
      <c r="Z1520" s="239">
        <f t="shared" si="303"/>
        <v>1</v>
      </c>
      <c r="AA1520" s="253" t="s">
        <v>4179</v>
      </c>
      <c r="AB1520" s="265">
        <f t="shared" si="306"/>
        <v>0</v>
      </c>
      <c r="AC1520" s="254" t="s">
        <v>4194</v>
      </c>
      <c r="AD1520" s="254" t="s">
        <v>4181</v>
      </c>
      <c r="AE1520" s="254">
        <f t="shared" si="307"/>
        <v>0</v>
      </c>
      <c r="AF1520" s="254" t="s">
        <v>4182</v>
      </c>
      <c r="AG1520" s="254" t="s">
        <v>4183</v>
      </c>
      <c r="AH1520" s="74" t="str">
        <f t="shared" si="308"/>
        <v>名称：&lt;br&gt;住所：&lt;br&gt;施設分類：&lt;br&gt;TEL：&lt;br&gt;：&lt;br&gt;：&lt;br&gt;：&lt;br&gt;</v>
      </c>
      <c r="AI1520" s="255" t="s">
        <v>4184</v>
      </c>
      <c r="AJ1520" s="253" t="str">
        <f t="shared" si="300"/>
        <v>FFFFFFFF</v>
      </c>
      <c r="AK1520" s="253" t="s">
        <v>4185</v>
      </c>
      <c r="AL1520" s="265">
        <f t="shared" si="301"/>
        <v>1</v>
      </c>
      <c r="AM1520" s="253" t="s">
        <v>4186</v>
      </c>
      <c r="AN1520" s="253" t="s">
        <v>4187</v>
      </c>
      <c r="AO1520" s="254">
        <f t="shared" si="304"/>
        <v>0</v>
      </c>
      <c r="AP1520" s="253" t="s">
        <v>4188</v>
      </c>
      <c r="AQ1520" s="74">
        <f t="shared" si="309"/>
        <v>0</v>
      </c>
      <c r="AR1520" s="254" t="s">
        <v>4189</v>
      </c>
      <c r="AS1520" s="254" t="s">
        <v>4190</v>
      </c>
      <c r="AT1520" s="265">
        <f t="shared" si="310"/>
        <v>0</v>
      </c>
      <c r="AU1520" s="254" t="s">
        <v>4191</v>
      </c>
      <c r="AV1520" s="265">
        <f t="shared" si="311"/>
        <v>0</v>
      </c>
      <c r="AW1520" s="254" t="s">
        <v>4192</v>
      </c>
      <c r="AX1520" s="254" t="s">
        <v>4193</v>
      </c>
      <c r="AY1520" s="244" t="str">
        <f t="shared" si="305"/>
        <v/>
      </c>
    </row>
    <row r="1521" spans="1:51">
      <c r="A1521" s="198">
        <v>1516</v>
      </c>
      <c r="B1521" s="264"/>
      <c r="C1521" s="4" t="str">
        <f t="shared" si="302"/>
        <v>名称：&lt;br&gt;住所：&lt;br&gt;施設分類：&lt;br&gt;TEL：&lt;br&gt;：&lt;br&gt;：&lt;br&gt;：&lt;br&gt;</v>
      </c>
      <c r="D1521" s="211"/>
      <c r="E1521" s="202"/>
      <c r="F1521" s="202"/>
      <c r="G1521" s="202"/>
      <c r="H1521" s="202"/>
      <c r="I1521" s="202"/>
      <c r="J1521" s="202"/>
      <c r="K1521" s="240"/>
      <c r="L1521" s="240"/>
      <c r="M1521" s="240"/>
      <c r="N1521" s="240"/>
      <c r="O1521" s="4"/>
      <c r="P1521" s="246">
        <v>1</v>
      </c>
      <c r="Q1521" s="246"/>
      <c r="R1521" s="246" t="str">
        <f t="shared" si="299"/>
        <v>FFFFFFFF</v>
      </c>
      <c r="S1521" s="202">
        <v>100</v>
      </c>
      <c r="T1521" s="202">
        <v>100</v>
      </c>
      <c r="U1521" s="202">
        <v>100</v>
      </c>
      <c r="V1521" s="202">
        <v>100</v>
      </c>
      <c r="X1521" s="242"/>
      <c r="Z1521" s="239">
        <f t="shared" si="303"/>
        <v>1</v>
      </c>
      <c r="AA1521" s="253" t="s">
        <v>4179</v>
      </c>
      <c r="AB1521" s="265">
        <f t="shared" si="306"/>
        <v>0</v>
      </c>
      <c r="AC1521" s="254" t="s">
        <v>4194</v>
      </c>
      <c r="AD1521" s="254" t="s">
        <v>4181</v>
      </c>
      <c r="AE1521" s="254">
        <f t="shared" si="307"/>
        <v>0</v>
      </c>
      <c r="AF1521" s="254" t="s">
        <v>4182</v>
      </c>
      <c r="AG1521" s="254" t="s">
        <v>4183</v>
      </c>
      <c r="AH1521" s="74" t="str">
        <f t="shared" si="308"/>
        <v>名称：&lt;br&gt;住所：&lt;br&gt;施設分類：&lt;br&gt;TEL：&lt;br&gt;：&lt;br&gt;：&lt;br&gt;：&lt;br&gt;</v>
      </c>
      <c r="AI1521" s="255" t="s">
        <v>4184</v>
      </c>
      <c r="AJ1521" s="253" t="str">
        <f t="shared" si="300"/>
        <v>FFFFFFFF</v>
      </c>
      <c r="AK1521" s="253" t="s">
        <v>4185</v>
      </c>
      <c r="AL1521" s="265">
        <f t="shared" si="301"/>
        <v>1</v>
      </c>
      <c r="AM1521" s="253" t="s">
        <v>4186</v>
      </c>
      <c r="AN1521" s="253" t="s">
        <v>4187</v>
      </c>
      <c r="AO1521" s="254">
        <f t="shared" si="304"/>
        <v>0</v>
      </c>
      <c r="AP1521" s="253" t="s">
        <v>4188</v>
      </c>
      <c r="AQ1521" s="74">
        <f t="shared" si="309"/>
        <v>0</v>
      </c>
      <c r="AR1521" s="254" t="s">
        <v>4189</v>
      </c>
      <c r="AS1521" s="254" t="s">
        <v>4190</v>
      </c>
      <c r="AT1521" s="265">
        <f t="shared" si="310"/>
        <v>0</v>
      </c>
      <c r="AU1521" s="254" t="s">
        <v>4191</v>
      </c>
      <c r="AV1521" s="265">
        <f t="shared" si="311"/>
        <v>0</v>
      </c>
      <c r="AW1521" s="254" t="s">
        <v>4192</v>
      </c>
      <c r="AX1521" s="254" t="s">
        <v>4193</v>
      </c>
      <c r="AY1521" s="244" t="str">
        <f t="shared" si="305"/>
        <v/>
      </c>
    </row>
    <row r="1522" spans="1:51">
      <c r="A1522" s="198">
        <v>1517</v>
      </c>
      <c r="B1522" s="264"/>
      <c r="C1522" s="4" t="str">
        <f t="shared" si="302"/>
        <v>名称：&lt;br&gt;住所：&lt;br&gt;施設分類：&lt;br&gt;TEL：&lt;br&gt;：&lt;br&gt;：&lt;br&gt;：&lt;br&gt;</v>
      </c>
      <c r="D1522" s="211"/>
      <c r="E1522" s="245"/>
      <c r="F1522" s="202"/>
      <c r="G1522" s="202"/>
      <c r="H1522" s="202"/>
      <c r="I1522" s="245"/>
      <c r="J1522" s="245"/>
      <c r="K1522" s="240"/>
      <c r="L1522" s="240"/>
      <c r="M1522" s="240"/>
      <c r="N1522" s="240"/>
      <c r="O1522" s="4"/>
      <c r="P1522" s="246">
        <v>1</v>
      </c>
      <c r="Q1522" s="246"/>
      <c r="R1522" s="246" t="str">
        <f t="shared" si="299"/>
        <v>FFFFFFFF</v>
      </c>
      <c r="S1522" s="202">
        <v>100</v>
      </c>
      <c r="T1522" s="202">
        <v>100</v>
      </c>
      <c r="U1522" s="202">
        <v>100</v>
      </c>
      <c r="V1522" s="202">
        <v>100</v>
      </c>
      <c r="X1522" s="242"/>
      <c r="Z1522" s="239">
        <f t="shared" si="303"/>
        <v>1</v>
      </c>
      <c r="AA1522" s="253" t="s">
        <v>4179</v>
      </c>
      <c r="AB1522" s="265">
        <f t="shared" si="306"/>
        <v>0</v>
      </c>
      <c r="AC1522" s="254" t="s">
        <v>4194</v>
      </c>
      <c r="AD1522" s="254" t="s">
        <v>4181</v>
      </c>
      <c r="AE1522" s="254">
        <f t="shared" si="307"/>
        <v>0</v>
      </c>
      <c r="AF1522" s="254" t="s">
        <v>4182</v>
      </c>
      <c r="AG1522" s="254" t="s">
        <v>4183</v>
      </c>
      <c r="AH1522" s="74" t="str">
        <f t="shared" si="308"/>
        <v>名称：&lt;br&gt;住所：&lt;br&gt;施設分類：&lt;br&gt;TEL：&lt;br&gt;：&lt;br&gt;：&lt;br&gt;：&lt;br&gt;</v>
      </c>
      <c r="AI1522" s="255" t="s">
        <v>4184</v>
      </c>
      <c r="AJ1522" s="253" t="str">
        <f t="shared" si="300"/>
        <v>FFFFFFFF</v>
      </c>
      <c r="AK1522" s="253" t="s">
        <v>4185</v>
      </c>
      <c r="AL1522" s="265">
        <f t="shared" si="301"/>
        <v>1</v>
      </c>
      <c r="AM1522" s="253" t="s">
        <v>4186</v>
      </c>
      <c r="AN1522" s="253" t="s">
        <v>4187</v>
      </c>
      <c r="AO1522" s="254">
        <f t="shared" si="304"/>
        <v>0</v>
      </c>
      <c r="AP1522" s="253" t="s">
        <v>4188</v>
      </c>
      <c r="AQ1522" s="74">
        <f t="shared" si="309"/>
        <v>0</v>
      </c>
      <c r="AR1522" s="254" t="s">
        <v>4189</v>
      </c>
      <c r="AS1522" s="254" t="s">
        <v>4190</v>
      </c>
      <c r="AT1522" s="265">
        <f t="shared" si="310"/>
        <v>0</v>
      </c>
      <c r="AU1522" s="254" t="s">
        <v>4191</v>
      </c>
      <c r="AV1522" s="265">
        <f t="shared" si="311"/>
        <v>0</v>
      </c>
      <c r="AW1522" s="254" t="s">
        <v>4192</v>
      </c>
      <c r="AX1522" s="254" t="s">
        <v>4193</v>
      </c>
      <c r="AY1522" s="244" t="str">
        <f t="shared" si="305"/>
        <v/>
      </c>
    </row>
    <row r="1523" spans="1:51">
      <c r="A1523" s="198">
        <v>1518</v>
      </c>
      <c r="B1523" s="264"/>
      <c r="C1523" s="4" t="str">
        <f t="shared" si="302"/>
        <v>名称：&lt;br&gt;住所：&lt;br&gt;施設分類：&lt;br&gt;TEL：&lt;br&gt;：&lt;br&gt;：&lt;br&gt;：&lt;br&gt;</v>
      </c>
      <c r="D1523" s="211"/>
      <c r="E1523" s="245"/>
      <c r="F1523" s="202"/>
      <c r="G1523" s="202"/>
      <c r="H1523" s="202"/>
      <c r="I1523" s="245"/>
      <c r="J1523" s="245"/>
      <c r="K1523" s="240"/>
      <c r="L1523" s="240"/>
      <c r="M1523" s="240"/>
      <c r="N1523" s="240"/>
      <c r="O1523" s="4"/>
      <c r="P1523" s="246">
        <v>1</v>
      </c>
      <c r="Q1523" s="246"/>
      <c r="R1523" s="246" t="str">
        <f t="shared" si="299"/>
        <v>FFFFFFFF</v>
      </c>
      <c r="S1523" s="202">
        <v>100</v>
      </c>
      <c r="T1523" s="202">
        <v>100</v>
      </c>
      <c r="U1523" s="202">
        <v>100</v>
      </c>
      <c r="V1523" s="202">
        <v>100</v>
      </c>
      <c r="X1523" s="242"/>
      <c r="Z1523" s="239">
        <f t="shared" si="303"/>
        <v>1</v>
      </c>
      <c r="AA1523" s="253" t="s">
        <v>4179</v>
      </c>
      <c r="AB1523" s="265">
        <f t="shared" si="306"/>
        <v>0</v>
      </c>
      <c r="AC1523" s="254" t="s">
        <v>4194</v>
      </c>
      <c r="AD1523" s="254" t="s">
        <v>4181</v>
      </c>
      <c r="AE1523" s="254">
        <f t="shared" si="307"/>
        <v>0</v>
      </c>
      <c r="AF1523" s="254" t="s">
        <v>4182</v>
      </c>
      <c r="AG1523" s="254" t="s">
        <v>4183</v>
      </c>
      <c r="AH1523" s="74" t="str">
        <f t="shared" si="308"/>
        <v>名称：&lt;br&gt;住所：&lt;br&gt;施設分類：&lt;br&gt;TEL：&lt;br&gt;：&lt;br&gt;：&lt;br&gt;：&lt;br&gt;</v>
      </c>
      <c r="AI1523" s="255" t="s">
        <v>4184</v>
      </c>
      <c r="AJ1523" s="253" t="str">
        <f t="shared" si="300"/>
        <v>FFFFFFFF</v>
      </c>
      <c r="AK1523" s="253" t="s">
        <v>4185</v>
      </c>
      <c r="AL1523" s="265">
        <f t="shared" si="301"/>
        <v>1</v>
      </c>
      <c r="AM1523" s="253" t="s">
        <v>4186</v>
      </c>
      <c r="AN1523" s="253" t="s">
        <v>4187</v>
      </c>
      <c r="AO1523" s="254">
        <f t="shared" si="304"/>
        <v>0</v>
      </c>
      <c r="AP1523" s="253" t="s">
        <v>4188</v>
      </c>
      <c r="AQ1523" s="74">
        <f t="shared" si="309"/>
        <v>0</v>
      </c>
      <c r="AR1523" s="254" t="s">
        <v>4189</v>
      </c>
      <c r="AS1523" s="254" t="s">
        <v>4190</v>
      </c>
      <c r="AT1523" s="265">
        <f t="shared" si="310"/>
        <v>0</v>
      </c>
      <c r="AU1523" s="254" t="s">
        <v>4191</v>
      </c>
      <c r="AV1523" s="265">
        <f t="shared" si="311"/>
        <v>0</v>
      </c>
      <c r="AW1523" s="254" t="s">
        <v>4192</v>
      </c>
      <c r="AX1523" s="254" t="s">
        <v>4193</v>
      </c>
      <c r="AY1523" s="244" t="str">
        <f t="shared" si="305"/>
        <v/>
      </c>
    </row>
    <row r="1524" spans="1:51">
      <c r="A1524" s="198">
        <v>1519</v>
      </c>
      <c r="B1524" s="264"/>
      <c r="C1524" s="4" t="str">
        <f t="shared" si="302"/>
        <v>名称：&lt;br&gt;住所：&lt;br&gt;施設分類：&lt;br&gt;TEL：&lt;br&gt;：&lt;br&gt;：&lt;br&gt;：&lt;br&gt;</v>
      </c>
      <c r="D1524" s="211"/>
      <c r="E1524" s="202"/>
      <c r="F1524" s="202"/>
      <c r="G1524" s="202"/>
      <c r="H1524" s="202"/>
      <c r="I1524" s="202"/>
      <c r="J1524" s="202"/>
      <c r="K1524" s="240"/>
      <c r="L1524" s="240"/>
      <c r="M1524" s="240"/>
      <c r="N1524" s="240"/>
      <c r="O1524" s="4"/>
      <c r="P1524" s="246">
        <v>1</v>
      </c>
      <c r="Q1524" s="246"/>
      <c r="R1524" s="246" t="str">
        <f t="shared" si="299"/>
        <v>FFFFFFFF</v>
      </c>
      <c r="S1524" s="202">
        <v>100</v>
      </c>
      <c r="T1524" s="202">
        <v>100</v>
      </c>
      <c r="U1524" s="202">
        <v>100</v>
      </c>
      <c r="V1524" s="202">
        <v>100</v>
      </c>
      <c r="X1524" s="242"/>
      <c r="Z1524" s="239">
        <f t="shared" si="303"/>
        <v>1</v>
      </c>
      <c r="AA1524" s="253" t="s">
        <v>4179</v>
      </c>
      <c r="AB1524" s="265">
        <f t="shared" si="306"/>
        <v>0</v>
      </c>
      <c r="AC1524" s="254" t="s">
        <v>4194</v>
      </c>
      <c r="AD1524" s="254" t="s">
        <v>4181</v>
      </c>
      <c r="AE1524" s="254">
        <f t="shared" si="307"/>
        <v>0</v>
      </c>
      <c r="AF1524" s="254" t="s">
        <v>4182</v>
      </c>
      <c r="AG1524" s="254" t="s">
        <v>4183</v>
      </c>
      <c r="AH1524" s="74" t="str">
        <f t="shared" si="308"/>
        <v>名称：&lt;br&gt;住所：&lt;br&gt;施設分類：&lt;br&gt;TEL：&lt;br&gt;：&lt;br&gt;：&lt;br&gt;：&lt;br&gt;</v>
      </c>
      <c r="AI1524" s="255" t="s">
        <v>4184</v>
      </c>
      <c r="AJ1524" s="253" t="str">
        <f t="shared" si="300"/>
        <v>FFFFFFFF</v>
      </c>
      <c r="AK1524" s="253" t="s">
        <v>4185</v>
      </c>
      <c r="AL1524" s="265">
        <f t="shared" si="301"/>
        <v>1</v>
      </c>
      <c r="AM1524" s="253" t="s">
        <v>4186</v>
      </c>
      <c r="AN1524" s="253" t="s">
        <v>4187</v>
      </c>
      <c r="AO1524" s="254">
        <f t="shared" si="304"/>
        <v>0</v>
      </c>
      <c r="AP1524" s="253" t="s">
        <v>4188</v>
      </c>
      <c r="AQ1524" s="74">
        <f t="shared" si="309"/>
        <v>0</v>
      </c>
      <c r="AR1524" s="254" t="s">
        <v>4189</v>
      </c>
      <c r="AS1524" s="254" t="s">
        <v>4190</v>
      </c>
      <c r="AT1524" s="265">
        <f t="shared" si="310"/>
        <v>0</v>
      </c>
      <c r="AU1524" s="254" t="s">
        <v>4191</v>
      </c>
      <c r="AV1524" s="265">
        <f t="shared" si="311"/>
        <v>0</v>
      </c>
      <c r="AW1524" s="254" t="s">
        <v>4192</v>
      </c>
      <c r="AX1524" s="254" t="s">
        <v>4193</v>
      </c>
      <c r="AY1524" s="244" t="str">
        <f t="shared" si="305"/>
        <v/>
      </c>
    </row>
    <row r="1525" spans="1:51">
      <c r="A1525" s="198">
        <v>1520</v>
      </c>
      <c r="B1525" s="264"/>
      <c r="C1525" s="4" t="str">
        <f t="shared" si="302"/>
        <v>名称：&lt;br&gt;住所：&lt;br&gt;施設分類：&lt;br&gt;TEL：&lt;br&gt;：&lt;br&gt;：&lt;br&gt;：&lt;br&gt;</v>
      </c>
      <c r="D1525" s="211"/>
      <c r="E1525" s="202"/>
      <c r="F1525" s="202"/>
      <c r="G1525" s="202"/>
      <c r="H1525" s="202"/>
      <c r="I1525" s="202"/>
      <c r="J1525" s="202"/>
      <c r="K1525" s="240"/>
      <c r="L1525" s="240"/>
      <c r="M1525" s="240"/>
      <c r="N1525" s="240"/>
      <c r="O1525" s="4"/>
      <c r="P1525" s="246">
        <v>1</v>
      </c>
      <c r="Q1525" s="246"/>
      <c r="R1525" s="246" t="str">
        <f t="shared" si="299"/>
        <v>FFFFFFFF</v>
      </c>
      <c r="S1525" s="202">
        <v>100</v>
      </c>
      <c r="T1525" s="202">
        <v>100</v>
      </c>
      <c r="U1525" s="202">
        <v>100</v>
      </c>
      <c r="V1525" s="202">
        <v>100</v>
      </c>
      <c r="X1525" s="242"/>
      <c r="Z1525" s="239">
        <f t="shared" si="303"/>
        <v>1</v>
      </c>
      <c r="AA1525" s="253" t="s">
        <v>4179</v>
      </c>
      <c r="AB1525" s="265">
        <f t="shared" si="306"/>
        <v>0</v>
      </c>
      <c r="AC1525" s="254" t="s">
        <v>4194</v>
      </c>
      <c r="AD1525" s="254" t="s">
        <v>4181</v>
      </c>
      <c r="AE1525" s="254">
        <f t="shared" si="307"/>
        <v>0</v>
      </c>
      <c r="AF1525" s="254" t="s">
        <v>4182</v>
      </c>
      <c r="AG1525" s="254" t="s">
        <v>4183</v>
      </c>
      <c r="AH1525" s="74" t="str">
        <f t="shared" si="308"/>
        <v>名称：&lt;br&gt;住所：&lt;br&gt;施設分類：&lt;br&gt;TEL：&lt;br&gt;：&lt;br&gt;：&lt;br&gt;：&lt;br&gt;</v>
      </c>
      <c r="AI1525" s="255" t="s">
        <v>4184</v>
      </c>
      <c r="AJ1525" s="253" t="str">
        <f t="shared" si="300"/>
        <v>FFFFFFFF</v>
      </c>
      <c r="AK1525" s="253" t="s">
        <v>4185</v>
      </c>
      <c r="AL1525" s="265">
        <f t="shared" si="301"/>
        <v>1</v>
      </c>
      <c r="AM1525" s="253" t="s">
        <v>4186</v>
      </c>
      <c r="AN1525" s="253" t="s">
        <v>4187</v>
      </c>
      <c r="AO1525" s="254">
        <f t="shared" si="304"/>
        <v>0</v>
      </c>
      <c r="AP1525" s="253" t="s">
        <v>4188</v>
      </c>
      <c r="AQ1525" s="74">
        <f t="shared" si="309"/>
        <v>0</v>
      </c>
      <c r="AR1525" s="254" t="s">
        <v>4189</v>
      </c>
      <c r="AS1525" s="254" t="s">
        <v>4190</v>
      </c>
      <c r="AT1525" s="265">
        <f t="shared" si="310"/>
        <v>0</v>
      </c>
      <c r="AU1525" s="254" t="s">
        <v>4191</v>
      </c>
      <c r="AV1525" s="265">
        <f t="shared" si="311"/>
        <v>0</v>
      </c>
      <c r="AW1525" s="254" t="s">
        <v>4192</v>
      </c>
      <c r="AX1525" s="254" t="s">
        <v>4193</v>
      </c>
      <c r="AY1525" s="244" t="str">
        <f t="shared" si="305"/>
        <v/>
      </c>
    </row>
    <row r="1526" spans="1:51">
      <c r="A1526" s="198">
        <v>1521</v>
      </c>
      <c r="B1526" s="264"/>
      <c r="C1526" s="4" t="str">
        <f t="shared" si="302"/>
        <v>名称：&lt;br&gt;住所：&lt;br&gt;施設分類：&lt;br&gt;TEL：&lt;br&gt;：&lt;br&gt;：&lt;br&gt;：&lt;br&gt;</v>
      </c>
      <c r="D1526" s="211"/>
      <c r="E1526" s="202"/>
      <c r="F1526" s="202"/>
      <c r="G1526" s="202"/>
      <c r="H1526" s="202"/>
      <c r="I1526" s="202"/>
      <c r="J1526" s="202"/>
      <c r="K1526" s="240"/>
      <c r="L1526" s="240"/>
      <c r="M1526" s="240"/>
      <c r="N1526" s="240"/>
      <c r="O1526" s="4"/>
      <c r="P1526" s="246">
        <v>1</v>
      </c>
      <c r="Q1526" s="246"/>
      <c r="R1526" s="246" t="str">
        <f t="shared" si="299"/>
        <v>FFFFFFFF</v>
      </c>
      <c r="S1526" s="202">
        <v>100</v>
      </c>
      <c r="T1526" s="202">
        <v>100</v>
      </c>
      <c r="U1526" s="202">
        <v>100</v>
      </c>
      <c r="V1526" s="202">
        <v>100</v>
      </c>
      <c r="X1526" s="242"/>
      <c r="Z1526" s="239">
        <f t="shared" si="303"/>
        <v>1</v>
      </c>
      <c r="AA1526" s="253" t="s">
        <v>4179</v>
      </c>
      <c r="AB1526" s="265">
        <f t="shared" si="306"/>
        <v>0</v>
      </c>
      <c r="AC1526" s="254" t="s">
        <v>4194</v>
      </c>
      <c r="AD1526" s="254" t="s">
        <v>4181</v>
      </c>
      <c r="AE1526" s="254">
        <f t="shared" si="307"/>
        <v>0</v>
      </c>
      <c r="AF1526" s="254" t="s">
        <v>4182</v>
      </c>
      <c r="AG1526" s="254" t="s">
        <v>4183</v>
      </c>
      <c r="AH1526" s="74" t="str">
        <f t="shared" si="308"/>
        <v>名称：&lt;br&gt;住所：&lt;br&gt;施設分類：&lt;br&gt;TEL：&lt;br&gt;：&lt;br&gt;：&lt;br&gt;：&lt;br&gt;</v>
      </c>
      <c r="AI1526" s="255" t="s">
        <v>4184</v>
      </c>
      <c r="AJ1526" s="253" t="str">
        <f t="shared" si="300"/>
        <v>FFFFFFFF</v>
      </c>
      <c r="AK1526" s="253" t="s">
        <v>4185</v>
      </c>
      <c r="AL1526" s="265">
        <f t="shared" si="301"/>
        <v>1</v>
      </c>
      <c r="AM1526" s="253" t="s">
        <v>4186</v>
      </c>
      <c r="AN1526" s="253" t="s">
        <v>4187</v>
      </c>
      <c r="AO1526" s="254">
        <f t="shared" si="304"/>
        <v>0</v>
      </c>
      <c r="AP1526" s="253" t="s">
        <v>4188</v>
      </c>
      <c r="AQ1526" s="74">
        <f t="shared" si="309"/>
        <v>0</v>
      </c>
      <c r="AR1526" s="254" t="s">
        <v>4189</v>
      </c>
      <c r="AS1526" s="254" t="s">
        <v>4190</v>
      </c>
      <c r="AT1526" s="265">
        <f t="shared" si="310"/>
        <v>0</v>
      </c>
      <c r="AU1526" s="254" t="s">
        <v>4191</v>
      </c>
      <c r="AV1526" s="265">
        <f t="shared" si="311"/>
        <v>0</v>
      </c>
      <c r="AW1526" s="254" t="s">
        <v>4192</v>
      </c>
      <c r="AX1526" s="254" t="s">
        <v>4193</v>
      </c>
      <c r="AY1526" s="244" t="str">
        <f t="shared" si="305"/>
        <v/>
      </c>
    </row>
    <row r="1527" spans="1:51">
      <c r="A1527" s="198">
        <v>1522</v>
      </c>
      <c r="B1527" s="264"/>
      <c r="C1527" s="4" t="str">
        <f t="shared" si="302"/>
        <v>名称：&lt;br&gt;住所：&lt;br&gt;施設分類：&lt;br&gt;TEL：&lt;br&gt;：&lt;br&gt;：&lt;br&gt;：&lt;br&gt;</v>
      </c>
      <c r="D1527" s="211"/>
      <c r="E1527" s="202"/>
      <c r="F1527" s="202"/>
      <c r="G1527" s="202"/>
      <c r="H1527" s="202"/>
      <c r="I1527" s="202"/>
      <c r="J1527" s="202"/>
      <c r="K1527" s="240"/>
      <c r="L1527" s="240"/>
      <c r="M1527" s="240"/>
      <c r="N1527" s="240"/>
      <c r="O1527" s="4"/>
      <c r="P1527" s="246">
        <v>1</v>
      </c>
      <c r="Q1527" s="246"/>
      <c r="R1527" s="246" t="str">
        <f t="shared" si="299"/>
        <v>FFFFFFFF</v>
      </c>
      <c r="S1527" s="202">
        <v>100</v>
      </c>
      <c r="T1527" s="202">
        <v>100</v>
      </c>
      <c r="U1527" s="202">
        <v>100</v>
      </c>
      <c r="V1527" s="202">
        <v>100</v>
      </c>
      <c r="X1527" s="242"/>
      <c r="Z1527" s="239">
        <f t="shared" si="303"/>
        <v>1</v>
      </c>
      <c r="AA1527" s="253" t="s">
        <v>4179</v>
      </c>
      <c r="AB1527" s="265">
        <f t="shared" si="306"/>
        <v>0</v>
      </c>
      <c r="AC1527" s="254" t="s">
        <v>4194</v>
      </c>
      <c r="AD1527" s="254" t="s">
        <v>4181</v>
      </c>
      <c r="AE1527" s="254">
        <f t="shared" si="307"/>
        <v>0</v>
      </c>
      <c r="AF1527" s="254" t="s">
        <v>4182</v>
      </c>
      <c r="AG1527" s="254" t="s">
        <v>4183</v>
      </c>
      <c r="AH1527" s="74" t="str">
        <f t="shared" si="308"/>
        <v>名称：&lt;br&gt;住所：&lt;br&gt;施設分類：&lt;br&gt;TEL：&lt;br&gt;：&lt;br&gt;：&lt;br&gt;：&lt;br&gt;</v>
      </c>
      <c r="AI1527" s="255" t="s">
        <v>4184</v>
      </c>
      <c r="AJ1527" s="253" t="str">
        <f t="shared" si="300"/>
        <v>FFFFFFFF</v>
      </c>
      <c r="AK1527" s="253" t="s">
        <v>4185</v>
      </c>
      <c r="AL1527" s="265">
        <f t="shared" si="301"/>
        <v>1</v>
      </c>
      <c r="AM1527" s="253" t="s">
        <v>4186</v>
      </c>
      <c r="AN1527" s="253" t="s">
        <v>4187</v>
      </c>
      <c r="AO1527" s="254">
        <f t="shared" si="304"/>
        <v>0</v>
      </c>
      <c r="AP1527" s="253" t="s">
        <v>4188</v>
      </c>
      <c r="AQ1527" s="74">
        <f t="shared" si="309"/>
        <v>0</v>
      </c>
      <c r="AR1527" s="254" t="s">
        <v>4189</v>
      </c>
      <c r="AS1527" s="254" t="s">
        <v>4190</v>
      </c>
      <c r="AT1527" s="265">
        <f t="shared" si="310"/>
        <v>0</v>
      </c>
      <c r="AU1527" s="254" t="s">
        <v>4191</v>
      </c>
      <c r="AV1527" s="265">
        <f t="shared" si="311"/>
        <v>0</v>
      </c>
      <c r="AW1527" s="254" t="s">
        <v>4192</v>
      </c>
      <c r="AX1527" s="254" t="s">
        <v>4193</v>
      </c>
      <c r="AY1527" s="244" t="str">
        <f t="shared" si="305"/>
        <v/>
      </c>
    </row>
    <row r="1528" spans="1:51">
      <c r="A1528" s="198">
        <v>1523</v>
      </c>
      <c r="B1528" s="211"/>
      <c r="C1528" s="4" t="str">
        <f t="shared" si="302"/>
        <v>名称：&lt;br&gt;住所：&lt;br&gt;施設分類：&lt;br&gt;TEL：&lt;br&gt;：&lt;br&gt;：&lt;br&gt;：&lt;br&gt;</v>
      </c>
      <c r="D1528" s="211"/>
      <c r="E1528" s="202"/>
      <c r="F1528" s="202"/>
      <c r="G1528" s="202"/>
      <c r="H1528" s="202"/>
      <c r="I1528" s="202"/>
      <c r="J1528" s="202"/>
      <c r="K1528" s="240"/>
      <c r="L1528" s="240"/>
      <c r="M1528" s="240"/>
      <c r="N1528" s="240"/>
      <c r="O1528" s="4"/>
      <c r="P1528" s="246">
        <v>1</v>
      </c>
      <c r="Q1528" s="246"/>
      <c r="R1528" s="246" t="str">
        <f t="shared" si="299"/>
        <v>FFFFFFFF</v>
      </c>
      <c r="S1528" s="202">
        <v>100</v>
      </c>
      <c r="T1528" s="202">
        <v>100</v>
      </c>
      <c r="U1528" s="202">
        <v>100</v>
      </c>
      <c r="V1528" s="202">
        <v>100</v>
      </c>
      <c r="X1528" s="242"/>
      <c r="Z1528" s="239">
        <f t="shared" si="303"/>
        <v>1</v>
      </c>
      <c r="AA1528" s="253" t="s">
        <v>4179</v>
      </c>
      <c r="AB1528" s="265">
        <f t="shared" si="306"/>
        <v>0</v>
      </c>
      <c r="AC1528" s="254" t="s">
        <v>4194</v>
      </c>
      <c r="AD1528" s="254" t="s">
        <v>4181</v>
      </c>
      <c r="AE1528" s="254">
        <f t="shared" si="307"/>
        <v>0</v>
      </c>
      <c r="AF1528" s="254" t="s">
        <v>4182</v>
      </c>
      <c r="AG1528" s="254" t="s">
        <v>4183</v>
      </c>
      <c r="AH1528" s="74" t="str">
        <f t="shared" si="308"/>
        <v>名称：&lt;br&gt;住所：&lt;br&gt;施設分類：&lt;br&gt;TEL：&lt;br&gt;：&lt;br&gt;：&lt;br&gt;：&lt;br&gt;</v>
      </c>
      <c r="AI1528" s="255" t="s">
        <v>4184</v>
      </c>
      <c r="AJ1528" s="253" t="str">
        <f t="shared" si="300"/>
        <v>FFFFFFFF</v>
      </c>
      <c r="AK1528" s="253" t="s">
        <v>4185</v>
      </c>
      <c r="AL1528" s="265">
        <f t="shared" si="301"/>
        <v>1</v>
      </c>
      <c r="AM1528" s="253" t="s">
        <v>4186</v>
      </c>
      <c r="AN1528" s="253" t="s">
        <v>4187</v>
      </c>
      <c r="AO1528" s="254">
        <f t="shared" si="304"/>
        <v>0</v>
      </c>
      <c r="AP1528" s="253" t="s">
        <v>4188</v>
      </c>
      <c r="AQ1528" s="74">
        <f t="shared" si="309"/>
        <v>0</v>
      </c>
      <c r="AR1528" s="254" t="s">
        <v>4189</v>
      </c>
      <c r="AS1528" s="254" t="s">
        <v>4190</v>
      </c>
      <c r="AT1528" s="265">
        <f t="shared" si="310"/>
        <v>0</v>
      </c>
      <c r="AU1528" s="254" t="s">
        <v>4191</v>
      </c>
      <c r="AV1528" s="265">
        <f t="shared" si="311"/>
        <v>0</v>
      </c>
      <c r="AW1528" s="254" t="s">
        <v>4192</v>
      </c>
      <c r="AX1528" s="254" t="s">
        <v>4193</v>
      </c>
      <c r="AY1528" s="244" t="str">
        <f t="shared" si="305"/>
        <v/>
      </c>
    </row>
    <row r="1529" spans="1:51">
      <c r="A1529" s="198">
        <v>1524</v>
      </c>
      <c r="B1529" s="211"/>
      <c r="C1529" s="4" t="str">
        <f t="shared" si="302"/>
        <v>名称：&lt;br&gt;住所：&lt;br&gt;施設分類：&lt;br&gt;TEL：&lt;br&gt;：&lt;br&gt;：&lt;br&gt;：&lt;br&gt;</v>
      </c>
      <c r="D1529" s="211"/>
      <c r="E1529" s="245"/>
      <c r="F1529" s="202"/>
      <c r="G1529" s="202"/>
      <c r="H1529" s="202"/>
      <c r="I1529" s="245"/>
      <c r="J1529" s="245"/>
      <c r="K1529" s="240"/>
      <c r="L1529" s="240"/>
      <c r="M1529" s="240"/>
      <c r="N1529" s="240"/>
      <c r="O1529" s="4"/>
      <c r="P1529" s="246">
        <v>1</v>
      </c>
      <c r="Q1529" s="246"/>
      <c r="R1529" s="246" t="str">
        <f t="shared" si="299"/>
        <v>FFFFFFFF</v>
      </c>
      <c r="S1529" s="202">
        <v>100</v>
      </c>
      <c r="T1529" s="202">
        <v>100</v>
      </c>
      <c r="U1529" s="202">
        <v>100</v>
      </c>
      <c r="V1529" s="202">
        <v>100</v>
      </c>
      <c r="X1529" s="242"/>
      <c r="Z1529" s="239">
        <f t="shared" si="303"/>
        <v>1</v>
      </c>
      <c r="AA1529" s="253" t="s">
        <v>4179</v>
      </c>
      <c r="AB1529" s="265">
        <f t="shared" si="306"/>
        <v>0</v>
      </c>
      <c r="AC1529" s="254" t="s">
        <v>4194</v>
      </c>
      <c r="AD1529" s="254" t="s">
        <v>4181</v>
      </c>
      <c r="AE1529" s="254">
        <f t="shared" si="307"/>
        <v>0</v>
      </c>
      <c r="AF1529" s="254" t="s">
        <v>4182</v>
      </c>
      <c r="AG1529" s="254" t="s">
        <v>4183</v>
      </c>
      <c r="AH1529" s="74" t="str">
        <f t="shared" si="308"/>
        <v>名称：&lt;br&gt;住所：&lt;br&gt;施設分類：&lt;br&gt;TEL：&lt;br&gt;：&lt;br&gt;：&lt;br&gt;：&lt;br&gt;</v>
      </c>
      <c r="AI1529" s="255" t="s">
        <v>4184</v>
      </c>
      <c r="AJ1529" s="253" t="str">
        <f t="shared" si="300"/>
        <v>FFFFFFFF</v>
      </c>
      <c r="AK1529" s="253" t="s">
        <v>4185</v>
      </c>
      <c r="AL1529" s="265">
        <f t="shared" si="301"/>
        <v>1</v>
      </c>
      <c r="AM1529" s="253" t="s">
        <v>4186</v>
      </c>
      <c r="AN1529" s="253" t="s">
        <v>4187</v>
      </c>
      <c r="AO1529" s="254">
        <f t="shared" si="304"/>
        <v>0</v>
      </c>
      <c r="AP1529" s="253" t="s">
        <v>4188</v>
      </c>
      <c r="AQ1529" s="74">
        <f t="shared" si="309"/>
        <v>0</v>
      </c>
      <c r="AR1529" s="254" t="s">
        <v>4189</v>
      </c>
      <c r="AS1529" s="254" t="s">
        <v>4190</v>
      </c>
      <c r="AT1529" s="265">
        <f t="shared" si="310"/>
        <v>0</v>
      </c>
      <c r="AU1529" s="254" t="s">
        <v>4191</v>
      </c>
      <c r="AV1529" s="265">
        <f t="shared" si="311"/>
        <v>0</v>
      </c>
      <c r="AW1529" s="254" t="s">
        <v>4192</v>
      </c>
      <c r="AX1529" s="254" t="s">
        <v>4193</v>
      </c>
      <c r="AY1529" s="244" t="str">
        <f t="shared" si="305"/>
        <v/>
      </c>
    </row>
    <row r="1530" spans="1:51">
      <c r="A1530" s="198">
        <v>1525</v>
      </c>
      <c r="B1530" s="211"/>
      <c r="C1530" s="4" t="str">
        <f t="shared" si="302"/>
        <v>名称：&lt;br&gt;住所：&lt;br&gt;施設分類：&lt;br&gt;TEL：&lt;br&gt;：&lt;br&gt;：&lt;br&gt;：&lt;br&gt;</v>
      </c>
      <c r="D1530" s="211"/>
      <c r="E1530" s="245"/>
      <c r="F1530" s="202"/>
      <c r="G1530" s="202"/>
      <c r="H1530" s="202"/>
      <c r="I1530" s="245"/>
      <c r="J1530" s="245"/>
      <c r="K1530" s="240"/>
      <c r="L1530" s="240"/>
      <c r="M1530" s="240"/>
      <c r="N1530" s="240"/>
      <c r="O1530" s="4"/>
      <c r="P1530" s="246">
        <v>1</v>
      </c>
      <c r="Q1530" s="246"/>
      <c r="R1530" s="246" t="str">
        <f t="shared" si="299"/>
        <v>FFFFFFFF</v>
      </c>
      <c r="S1530" s="202">
        <v>100</v>
      </c>
      <c r="T1530" s="202">
        <v>100</v>
      </c>
      <c r="U1530" s="202">
        <v>100</v>
      </c>
      <c r="V1530" s="202">
        <v>100</v>
      </c>
      <c r="X1530" s="242"/>
      <c r="Z1530" s="239">
        <f t="shared" si="303"/>
        <v>1</v>
      </c>
      <c r="AA1530" s="253" t="s">
        <v>4179</v>
      </c>
      <c r="AB1530" s="265">
        <f t="shared" si="306"/>
        <v>0</v>
      </c>
      <c r="AC1530" s="254" t="s">
        <v>4194</v>
      </c>
      <c r="AD1530" s="254" t="s">
        <v>4181</v>
      </c>
      <c r="AE1530" s="254">
        <f t="shared" si="307"/>
        <v>0</v>
      </c>
      <c r="AF1530" s="254" t="s">
        <v>4182</v>
      </c>
      <c r="AG1530" s="254" t="s">
        <v>4183</v>
      </c>
      <c r="AH1530" s="74" t="str">
        <f t="shared" si="308"/>
        <v>名称：&lt;br&gt;住所：&lt;br&gt;施設分類：&lt;br&gt;TEL：&lt;br&gt;：&lt;br&gt;：&lt;br&gt;：&lt;br&gt;</v>
      </c>
      <c r="AI1530" s="255" t="s">
        <v>4184</v>
      </c>
      <c r="AJ1530" s="253" t="str">
        <f t="shared" si="300"/>
        <v>FFFFFFFF</v>
      </c>
      <c r="AK1530" s="253" t="s">
        <v>4185</v>
      </c>
      <c r="AL1530" s="265">
        <f t="shared" si="301"/>
        <v>1</v>
      </c>
      <c r="AM1530" s="253" t="s">
        <v>4186</v>
      </c>
      <c r="AN1530" s="253" t="s">
        <v>4187</v>
      </c>
      <c r="AO1530" s="254">
        <f t="shared" si="304"/>
        <v>0</v>
      </c>
      <c r="AP1530" s="253" t="s">
        <v>4188</v>
      </c>
      <c r="AQ1530" s="74">
        <f t="shared" si="309"/>
        <v>0</v>
      </c>
      <c r="AR1530" s="254" t="s">
        <v>4189</v>
      </c>
      <c r="AS1530" s="254" t="s">
        <v>4190</v>
      </c>
      <c r="AT1530" s="265">
        <f t="shared" si="310"/>
        <v>0</v>
      </c>
      <c r="AU1530" s="254" t="s">
        <v>4191</v>
      </c>
      <c r="AV1530" s="265">
        <f t="shared" si="311"/>
        <v>0</v>
      </c>
      <c r="AW1530" s="254" t="s">
        <v>4192</v>
      </c>
      <c r="AX1530" s="254" t="s">
        <v>4193</v>
      </c>
      <c r="AY1530" s="244" t="str">
        <f t="shared" si="305"/>
        <v/>
      </c>
    </row>
    <row r="1531" spans="1:51">
      <c r="A1531" s="198">
        <v>1526</v>
      </c>
      <c r="B1531" s="264"/>
      <c r="C1531" s="4" t="str">
        <f t="shared" si="302"/>
        <v>名称：&lt;br&gt;住所：&lt;br&gt;施設分類：&lt;br&gt;TEL：&lt;br&gt;：&lt;br&gt;：&lt;br&gt;：&lt;br&gt;</v>
      </c>
      <c r="D1531" s="211"/>
      <c r="E1531" s="202"/>
      <c r="F1531" s="202"/>
      <c r="G1531" s="202"/>
      <c r="H1531" s="202"/>
      <c r="I1531" s="202"/>
      <c r="J1531" s="202"/>
      <c r="K1531" s="240"/>
      <c r="L1531" s="240"/>
      <c r="M1531" s="240"/>
      <c r="N1531" s="240"/>
      <c r="O1531" s="4"/>
      <c r="P1531" s="246">
        <v>1</v>
      </c>
      <c r="Q1531" s="246"/>
      <c r="R1531" s="246" t="str">
        <f t="shared" si="299"/>
        <v>FFFFFFFF</v>
      </c>
      <c r="S1531" s="202">
        <v>100</v>
      </c>
      <c r="T1531" s="202">
        <v>100</v>
      </c>
      <c r="U1531" s="202">
        <v>100</v>
      </c>
      <c r="V1531" s="202">
        <v>100</v>
      </c>
      <c r="X1531" s="242"/>
      <c r="Z1531" s="239">
        <f t="shared" si="303"/>
        <v>1</v>
      </c>
      <c r="AA1531" s="253" t="s">
        <v>4179</v>
      </c>
      <c r="AB1531" s="265">
        <f t="shared" si="306"/>
        <v>0</v>
      </c>
      <c r="AC1531" s="254" t="s">
        <v>4194</v>
      </c>
      <c r="AD1531" s="254" t="s">
        <v>4181</v>
      </c>
      <c r="AE1531" s="254">
        <f t="shared" si="307"/>
        <v>0</v>
      </c>
      <c r="AF1531" s="254" t="s">
        <v>4182</v>
      </c>
      <c r="AG1531" s="254" t="s">
        <v>4183</v>
      </c>
      <c r="AH1531" s="74" t="str">
        <f t="shared" si="308"/>
        <v>名称：&lt;br&gt;住所：&lt;br&gt;施設分類：&lt;br&gt;TEL：&lt;br&gt;：&lt;br&gt;：&lt;br&gt;：&lt;br&gt;</v>
      </c>
      <c r="AI1531" s="255" t="s">
        <v>4184</v>
      </c>
      <c r="AJ1531" s="253" t="str">
        <f t="shared" si="300"/>
        <v>FFFFFFFF</v>
      </c>
      <c r="AK1531" s="253" t="s">
        <v>4185</v>
      </c>
      <c r="AL1531" s="265">
        <f t="shared" si="301"/>
        <v>1</v>
      </c>
      <c r="AM1531" s="253" t="s">
        <v>4186</v>
      </c>
      <c r="AN1531" s="253" t="s">
        <v>4187</v>
      </c>
      <c r="AO1531" s="254">
        <f t="shared" si="304"/>
        <v>0</v>
      </c>
      <c r="AP1531" s="253" t="s">
        <v>4188</v>
      </c>
      <c r="AQ1531" s="74">
        <f t="shared" si="309"/>
        <v>0</v>
      </c>
      <c r="AR1531" s="254" t="s">
        <v>4189</v>
      </c>
      <c r="AS1531" s="254" t="s">
        <v>4190</v>
      </c>
      <c r="AT1531" s="265">
        <f t="shared" si="310"/>
        <v>0</v>
      </c>
      <c r="AU1531" s="254" t="s">
        <v>4191</v>
      </c>
      <c r="AV1531" s="265">
        <f t="shared" si="311"/>
        <v>0</v>
      </c>
      <c r="AW1531" s="254" t="s">
        <v>4192</v>
      </c>
      <c r="AX1531" s="254" t="s">
        <v>4193</v>
      </c>
      <c r="AY1531" s="244" t="str">
        <f t="shared" si="305"/>
        <v/>
      </c>
    </row>
    <row r="1532" spans="1:51">
      <c r="A1532" s="198">
        <v>1527</v>
      </c>
      <c r="B1532" s="264"/>
      <c r="C1532" s="4" t="str">
        <f t="shared" si="302"/>
        <v>名称：&lt;br&gt;住所：&lt;br&gt;施設分類：&lt;br&gt;TEL：&lt;br&gt;：&lt;br&gt;：&lt;br&gt;：&lt;br&gt;</v>
      </c>
      <c r="D1532" s="211"/>
      <c r="E1532" s="202"/>
      <c r="F1532" s="202"/>
      <c r="G1532" s="202"/>
      <c r="H1532" s="202"/>
      <c r="I1532" s="202"/>
      <c r="J1532" s="202"/>
      <c r="K1532" s="240"/>
      <c r="L1532" s="240"/>
      <c r="M1532" s="240"/>
      <c r="N1532" s="240"/>
      <c r="O1532" s="4"/>
      <c r="P1532" s="246">
        <v>1</v>
      </c>
      <c r="Q1532" s="246"/>
      <c r="R1532" s="246" t="str">
        <f t="shared" si="299"/>
        <v>FFFFFFFF</v>
      </c>
      <c r="S1532" s="202">
        <v>100</v>
      </c>
      <c r="T1532" s="202">
        <v>100</v>
      </c>
      <c r="U1532" s="202">
        <v>100</v>
      </c>
      <c r="V1532" s="202">
        <v>100</v>
      </c>
      <c r="X1532" s="242"/>
      <c r="Z1532" s="239">
        <f t="shared" si="303"/>
        <v>1</v>
      </c>
      <c r="AA1532" s="253" t="s">
        <v>4179</v>
      </c>
      <c r="AB1532" s="265">
        <f t="shared" si="306"/>
        <v>0</v>
      </c>
      <c r="AC1532" s="254" t="s">
        <v>4194</v>
      </c>
      <c r="AD1532" s="254" t="s">
        <v>4181</v>
      </c>
      <c r="AE1532" s="254">
        <f t="shared" si="307"/>
        <v>0</v>
      </c>
      <c r="AF1532" s="254" t="s">
        <v>4182</v>
      </c>
      <c r="AG1532" s="254" t="s">
        <v>4183</v>
      </c>
      <c r="AH1532" s="74" t="str">
        <f t="shared" si="308"/>
        <v>名称：&lt;br&gt;住所：&lt;br&gt;施設分類：&lt;br&gt;TEL：&lt;br&gt;：&lt;br&gt;：&lt;br&gt;：&lt;br&gt;</v>
      </c>
      <c r="AI1532" s="255" t="s">
        <v>4184</v>
      </c>
      <c r="AJ1532" s="253" t="str">
        <f t="shared" si="300"/>
        <v>FFFFFFFF</v>
      </c>
      <c r="AK1532" s="253" t="s">
        <v>4185</v>
      </c>
      <c r="AL1532" s="265">
        <f t="shared" si="301"/>
        <v>1</v>
      </c>
      <c r="AM1532" s="253" t="s">
        <v>4186</v>
      </c>
      <c r="AN1532" s="253" t="s">
        <v>4187</v>
      </c>
      <c r="AO1532" s="254">
        <f t="shared" si="304"/>
        <v>0</v>
      </c>
      <c r="AP1532" s="253" t="s">
        <v>4188</v>
      </c>
      <c r="AQ1532" s="74">
        <f t="shared" si="309"/>
        <v>0</v>
      </c>
      <c r="AR1532" s="254" t="s">
        <v>4189</v>
      </c>
      <c r="AS1532" s="254" t="s">
        <v>4190</v>
      </c>
      <c r="AT1532" s="265">
        <f t="shared" si="310"/>
        <v>0</v>
      </c>
      <c r="AU1532" s="254" t="s">
        <v>4191</v>
      </c>
      <c r="AV1532" s="265">
        <f t="shared" si="311"/>
        <v>0</v>
      </c>
      <c r="AW1532" s="254" t="s">
        <v>4192</v>
      </c>
      <c r="AX1532" s="254" t="s">
        <v>4193</v>
      </c>
      <c r="AY1532" s="244" t="str">
        <f t="shared" si="305"/>
        <v/>
      </c>
    </row>
    <row r="1533" spans="1:51">
      <c r="A1533" s="198">
        <v>1528</v>
      </c>
      <c r="B1533" s="264"/>
      <c r="C1533" s="4" t="str">
        <f t="shared" si="302"/>
        <v>名称：&lt;br&gt;住所：&lt;br&gt;施設分類：&lt;br&gt;TEL：&lt;br&gt;：&lt;br&gt;：&lt;br&gt;：&lt;br&gt;</v>
      </c>
      <c r="D1533" s="211"/>
      <c r="E1533" s="202"/>
      <c r="F1533" s="202"/>
      <c r="G1533" s="202"/>
      <c r="H1533" s="202"/>
      <c r="I1533" s="202"/>
      <c r="J1533" s="202"/>
      <c r="K1533" s="240"/>
      <c r="L1533" s="240"/>
      <c r="M1533" s="240"/>
      <c r="N1533" s="240"/>
      <c r="O1533" s="4"/>
      <c r="P1533" s="246">
        <v>1</v>
      </c>
      <c r="Q1533" s="246"/>
      <c r="R1533" s="246" t="str">
        <f t="shared" si="299"/>
        <v>FFFFFFFF</v>
      </c>
      <c r="S1533" s="202">
        <v>100</v>
      </c>
      <c r="T1533" s="202">
        <v>100</v>
      </c>
      <c r="U1533" s="202">
        <v>100</v>
      </c>
      <c r="V1533" s="202">
        <v>100</v>
      </c>
      <c r="X1533" s="242"/>
      <c r="Z1533" s="239">
        <f t="shared" si="303"/>
        <v>1</v>
      </c>
      <c r="AA1533" s="253" t="s">
        <v>4179</v>
      </c>
      <c r="AB1533" s="265">
        <f t="shared" si="306"/>
        <v>0</v>
      </c>
      <c r="AC1533" s="254" t="s">
        <v>4194</v>
      </c>
      <c r="AD1533" s="254" t="s">
        <v>4181</v>
      </c>
      <c r="AE1533" s="254">
        <f t="shared" si="307"/>
        <v>0</v>
      </c>
      <c r="AF1533" s="254" t="s">
        <v>4182</v>
      </c>
      <c r="AG1533" s="254" t="s">
        <v>4183</v>
      </c>
      <c r="AH1533" s="74" t="str">
        <f t="shared" si="308"/>
        <v>名称：&lt;br&gt;住所：&lt;br&gt;施設分類：&lt;br&gt;TEL：&lt;br&gt;：&lt;br&gt;：&lt;br&gt;：&lt;br&gt;</v>
      </c>
      <c r="AI1533" s="255" t="s">
        <v>4184</v>
      </c>
      <c r="AJ1533" s="253" t="str">
        <f t="shared" si="300"/>
        <v>FFFFFFFF</v>
      </c>
      <c r="AK1533" s="253" t="s">
        <v>4185</v>
      </c>
      <c r="AL1533" s="265">
        <f t="shared" si="301"/>
        <v>1</v>
      </c>
      <c r="AM1533" s="253" t="s">
        <v>4186</v>
      </c>
      <c r="AN1533" s="253" t="s">
        <v>4187</v>
      </c>
      <c r="AO1533" s="254">
        <f t="shared" si="304"/>
        <v>0</v>
      </c>
      <c r="AP1533" s="253" t="s">
        <v>4188</v>
      </c>
      <c r="AQ1533" s="74">
        <f t="shared" si="309"/>
        <v>0</v>
      </c>
      <c r="AR1533" s="254" t="s">
        <v>4189</v>
      </c>
      <c r="AS1533" s="254" t="s">
        <v>4190</v>
      </c>
      <c r="AT1533" s="265">
        <f t="shared" si="310"/>
        <v>0</v>
      </c>
      <c r="AU1533" s="254" t="s">
        <v>4191</v>
      </c>
      <c r="AV1533" s="265">
        <f t="shared" si="311"/>
        <v>0</v>
      </c>
      <c r="AW1533" s="254" t="s">
        <v>4192</v>
      </c>
      <c r="AX1533" s="254" t="s">
        <v>4193</v>
      </c>
      <c r="AY1533" s="244" t="str">
        <f t="shared" si="305"/>
        <v/>
      </c>
    </row>
    <row r="1534" spans="1:51">
      <c r="A1534" s="198">
        <v>1529</v>
      </c>
      <c r="B1534" s="264"/>
      <c r="C1534" s="4" t="str">
        <f t="shared" si="302"/>
        <v>名称：&lt;br&gt;住所：&lt;br&gt;施設分類：&lt;br&gt;TEL：&lt;br&gt;：&lt;br&gt;：&lt;br&gt;：&lt;br&gt;</v>
      </c>
      <c r="D1534" s="211"/>
      <c r="E1534" s="202"/>
      <c r="F1534" s="202"/>
      <c r="G1534" s="202"/>
      <c r="H1534" s="202"/>
      <c r="I1534" s="202"/>
      <c r="J1534" s="202"/>
      <c r="K1534" s="240"/>
      <c r="L1534" s="240"/>
      <c r="M1534" s="240"/>
      <c r="N1534" s="240"/>
      <c r="O1534" s="4"/>
      <c r="P1534" s="246">
        <v>1</v>
      </c>
      <c r="Q1534" s="246"/>
      <c r="R1534" s="246" t="str">
        <f t="shared" si="299"/>
        <v>FFFFFFFF</v>
      </c>
      <c r="S1534" s="202">
        <v>100</v>
      </c>
      <c r="T1534" s="202">
        <v>100</v>
      </c>
      <c r="U1534" s="202">
        <v>100</v>
      </c>
      <c r="V1534" s="202">
        <v>100</v>
      </c>
      <c r="X1534" s="242"/>
      <c r="Z1534" s="239">
        <f t="shared" si="303"/>
        <v>1</v>
      </c>
      <c r="AA1534" s="253" t="s">
        <v>4179</v>
      </c>
      <c r="AB1534" s="265">
        <f t="shared" si="306"/>
        <v>0</v>
      </c>
      <c r="AC1534" s="254" t="s">
        <v>4194</v>
      </c>
      <c r="AD1534" s="254" t="s">
        <v>4181</v>
      </c>
      <c r="AE1534" s="254">
        <f t="shared" si="307"/>
        <v>0</v>
      </c>
      <c r="AF1534" s="254" t="s">
        <v>4182</v>
      </c>
      <c r="AG1534" s="254" t="s">
        <v>4183</v>
      </c>
      <c r="AH1534" s="74" t="str">
        <f t="shared" si="308"/>
        <v>名称：&lt;br&gt;住所：&lt;br&gt;施設分類：&lt;br&gt;TEL：&lt;br&gt;：&lt;br&gt;：&lt;br&gt;：&lt;br&gt;</v>
      </c>
      <c r="AI1534" s="255" t="s">
        <v>4184</v>
      </c>
      <c r="AJ1534" s="253" t="str">
        <f t="shared" si="300"/>
        <v>FFFFFFFF</v>
      </c>
      <c r="AK1534" s="253" t="s">
        <v>4185</v>
      </c>
      <c r="AL1534" s="265">
        <f t="shared" si="301"/>
        <v>1</v>
      </c>
      <c r="AM1534" s="253" t="s">
        <v>4186</v>
      </c>
      <c r="AN1534" s="253" t="s">
        <v>4187</v>
      </c>
      <c r="AO1534" s="254">
        <f t="shared" si="304"/>
        <v>0</v>
      </c>
      <c r="AP1534" s="253" t="s">
        <v>4188</v>
      </c>
      <c r="AQ1534" s="74">
        <f t="shared" si="309"/>
        <v>0</v>
      </c>
      <c r="AR1534" s="254" t="s">
        <v>4189</v>
      </c>
      <c r="AS1534" s="254" t="s">
        <v>4190</v>
      </c>
      <c r="AT1534" s="265">
        <f t="shared" si="310"/>
        <v>0</v>
      </c>
      <c r="AU1534" s="254" t="s">
        <v>4191</v>
      </c>
      <c r="AV1534" s="265">
        <f t="shared" si="311"/>
        <v>0</v>
      </c>
      <c r="AW1534" s="254" t="s">
        <v>4192</v>
      </c>
      <c r="AX1534" s="254" t="s">
        <v>4193</v>
      </c>
      <c r="AY1534" s="244" t="str">
        <f t="shared" si="305"/>
        <v/>
      </c>
    </row>
    <row r="1535" spans="1:51">
      <c r="A1535" s="198">
        <v>1530</v>
      </c>
      <c r="B1535" s="264"/>
      <c r="C1535" s="4" t="str">
        <f t="shared" si="302"/>
        <v>名称：&lt;br&gt;住所：&lt;br&gt;施設分類：&lt;br&gt;TEL：&lt;br&gt;：&lt;br&gt;：&lt;br&gt;：&lt;br&gt;</v>
      </c>
      <c r="D1535" s="211"/>
      <c r="E1535" s="202"/>
      <c r="F1535" s="202"/>
      <c r="G1535" s="202"/>
      <c r="H1535" s="202"/>
      <c r="I1535" s="202"/>
      <c r="J1535" s="202"/>
      <c r="K1535" s="240"/>
      <c r="L1535" s="240"/>
      <c r="M1535" s="240"/>
      <c r="N1535" s="240"/>
      <c r="O1535" s="4"/>
      <c r="P1535" s="246">
        <v>1</v>
      </c>
      <c r="Q1535" s="246"/>
      <c r="R1535" s="246" t="str">
        <f t="shared" si="299"/>
        <v>FFFFFFFF</v>
      </c>
      <c r="S1535" s="202">
        <v>100</v>
      </c>
      <c r="T1535" s="202">
        <v>100</v>
      </c>
      <c r="U1535" s="202">
        <v>100</v>
      </c>
      <c r="V1535" s="202">
        <v>100</v>
      </c>
      <c r="X1535" s="242"/>
      <c r="Z1535" s="239">
        <f t="shared" si="303"/>
        <v>1</v>
      </c>
      <c r="AA1535" s="253" t="s">
        <v>4179</v>
      </c>
      <c r="AB1535" s="265">
        <f t="shared" si="306"/>
        <v>0</v>
      </c>
      <c r="AC1535" s="254" t="s">
        <v>4194</v>
      </c>
      <c r="AD1535" s="254" t="s">
        <v>4181</v>
      </c>
      <c r="AE1535" s="254">
        <f t="shared" si="307"/>
        <v>0</v>
      </c>
      <c r="AF1535" s="254" t="s">
        <v>4182</v>
      </c>
      <c r="AG1535" s="254" t="s">
        <v>4183</v>
      </c>
      <c r="AH1535" s="74" t="str">
        <f t="shared" si="308"/>
        <v>名称：&lt;br&gt;住所：&lt;br&gt;施設分類：&lt;br&gt;TEL：&lt;br&gt;：&lt;br&gt;：&lt;br&gt;：&lt;br&gt;</v>
      </c>
      <c r="AI1535" s="255" t="s">
        <v>4184</v>
      </c>
      <c r="AJ1535" s="253" t="str">
        <f t="shared" si="300"/>
        <v>FFFFFFFF</v>
      </c>
      <c r="AK1535" s="253" t="s">
        <v>4185</v>
      </c>
      <c r="AL1535" s="265">
        <f t="shared" si="301"/>
        <v>1</v>
      </c>
      <c r="AM1535" s="253" t="s">
        <v>4186</v>
      </c>
      <c r="AN1535" s="253" t="s">
        <v>4187</v>
      </c>
      <c r="AO1535" s="254">
        <f t="shared" si="304"/>
        <v>0</v>
      </c>
      <c r="AP1535" s="253" t="s">
        <v>4188</v>
      </c>
      <c r="AQ1535" s="74">
        <f t="shared" si="309"/>
        <v>0</v>
      </c>
      <c r="AR1535" s="254" t="s">
        <v>4189</v>
      </c>
      <c r="AS1535" s="254" t="s">
        <v>4190</v>
      </c>
      <c r="AT1535" s="265">
        <f t="shared" si="310"/>
        <v>0</v>
      </c>
      <c r="AU1535" s="254" t="s">
        <v>4191</v>
      </c>
      <c r="AV1535" s="265">
        <f t="shared" si="311"/>
        <v>0</v>
      </c>
      <c r="AW1535" s="254" t="s">
        <v>4192</v>
      </c>
      <c r="AX1535" s="254" t="s">
        <v>4193</v>
      </c>
      <c r="AY1535" s="244" t="str">
        <f t="shared" si="305"/>
        <v/>
      </c>
    </row>
    <row r="1536" spans="1:51">
      <c r="A1536" s="198">
        <v>1531</v>
      </c>
      <c r="B1536" s="264"/>
      <c r="C1536" s="4" t="str">
        <f t="shared" si="302"/>
        <v>名称：&lt;br&gt;住所：&lt;br&gt;施設分類：&lt;br&gt;TEL：&lt;br&gt;：&lt;br&gt;：&lt;br&gt;：&lt;br&gt;</v>
      </c>
      <c r="D1536" s="211"/>
      <c r="E1536" s="245"/>
      <c r="F1536" s="202"/>
      <c r="G1536" s="202"/>
      <c r="H1536" s="202"/>
      <c r="I1536" s="245"/>
      <c r="J1536" s="245"/>
      <c r="K1536" s="240"/>
      <c r="L1536" s="240"/>
      <c r="M1536" s="240"/>
      <c r="N1536" s="240"/>
      <c r="O1536" s="4"/>
      <c r="P1536" s="246">
        <v>1</v>
      </c>
      <c r="Q1536" s="246"/>
      <c r="R1536" s="246" t="str">
        <f t="shared" si="299"/>
        <v>FFFFFFFF</v>
      </c>
      <c r="S1536" s="202">
        <v>100</v>
      </c>
      <c r="T1536" s="202">
        <v>100</v>
      </c>
      <c r="U1536" s="202">
        <v>100</v>
      </c>
      <c r="V1536" s="202">
        <v>100</v>
      </c>
      <c r="X1536" s="242"/>
      <c r="Z1536" s="239">
        <f t="shared" si="303"/>
        <v>1</v>
      </c>
      <c r="AA1536" s="253" t="s">
        <v>4179</v>
      </c>
      <c r="AB1536" s="265">
        <f t="shared" si="306"/>
        <v>0</v>
      </c>
      <c r="AC1536" s="254" t="s">
        <v>4194</v>
      </c>
      <c r="AD1536" s="254" t="s">
        <v>4181</v>
      </c>
      <c r="AE1536" s="254">
        <f t="shared" si="307"/>
        <v>0</v>
      </c>
      <c r="AF1536" s="254" t="s">
        <v>4182</v>
      </c>
      <c r="AG1536" s="254" t="s">
        <v>4183</v>
      </c>
      <c r="AH1536" s="74" t="str">
        <f t="shared" si="308"/>
        <v>名称：&lt;br&gt;住所：&lt;br&gt;施設分類：&lt;br&gt;TEL：&lt;br&gt;：&lt;br&gt;：&lt;br&gt;：&lt;br&gt;</v>
      </c>
      <c r="AI1536" s="255" t="s">
        <v>4184</v>
      </c>
      <c r="AJ1536" s="253" t="str">
        <f t="shared" si="300"/>
        <v>FFFFFFFF</v>
      </c>
      <c r="AK1536" s="253" t="s">
        <v>4185</v>
      </c>
      <c r="AL1536" s="265">
        <f t="shared" si="301"/>
        <v>1</v>
      </c>
      <c r="AM1536" s="253" t="s">
        <v>4186</v>
      </c>
      <c r="AN1536" s="253" t="s">
        <v>4187</v>
      </c>
      <c r="AO1536" s="254">
        <f t="shared" si="304"/>
        <v>0</v>
      </c>
      <c r="AP1536" s="253" t="s">
        <v>4188</v>
      </c>
      <c r="AQ1536" s="74">
        <f t="shared" si="309"/>
        <v>0</v>
      </c>
      <c r="AR1536" s="254" t="s">
        <v>4189</v>
      </c>
      <c r="AS1536" s="254" t="s">
        <v>4190</v>
      </c>
      <c r="AT1536" s="265">
        <f t="shared" si="310"/>
        <v>0</v>
      </c>
      <c r="AU1536" s="254" t="s">
        <v>4191</v>
      </c>
      <c r="AV1536" s="265">
        <f t="shared" si="311"/>
        <v>0</v>
      </c>
      <c r="AW1536" s="254" t="s">
        <v>4192</v>
      </c>
      <c r="AX1536" s="254" t="s">
        <v>4193</v>
      </c>
      <c r="AY1536" s="244" t="str">
        <f t="shared" si="305"/>
        <v/>
      </c>
    </row>
    <row r="1537" spans="1:51">
      <c r="A1537" s="198">
        <v>1532</v>
      </c>
      <c r="B1537" s="264"/>
      <c r="C1537" s="4" t="str">
        <f t="shared" si="302"/>
        <v>名称：&lt;br&gt;住所：&lt;br&gt;施設分類：&lt;br&gt;TEL：&lt;br&gt;：&lt;br&gt;：&lt;br&gt;：&lt;br&gt;</v>
      </c>
      <c r="D1537" s="211"/>
      <c r="E1537" s="245"/>
      <c r="F1537" s="202"/>
      <c r="G1537" s="202"/>
      <c r="H1537" s="202"/>
      <c r="I1537" s="245"/>
      <c r="J1537" s="245"/>
      <c r="K1537" s="240"/>
      <c r="L1537" s="240"/>
      <c r="M1537" s="240"/>
      <c r="N1537" s="240"/>
      <c r="O1537" s="4"/>
      <c r="P1537" s="246">
        <v>1</v>
      </c>
      <c r="Q1537" s="246"/>
      <c r="R1537" s="246" t="str">
        <f t="shared" si="299"/>
        <v>FFFFFFFF</v>
      </c>
      <c r="S1537" s="202">
        <v>100</v>
      </c>
      <c r="T1537" s="202">
        <v>100</v>
      </c>
      <c r="U1537" s="202">
        <v>100</v>
      </c>
      <c r="V1537" s="202">
        <v>100</v>
      </c>
      <c r="X1537" s="242"/>
      <c r="Z1537" s="239">
        <f t="shared" si="303"/>
        <v>1</v>
      </c>
      <c r="AA1537" s="253" t="s">
        <v>4179</v>
      </c>
      <c r="AB1537" s="265">
        <f t="shared" si="306"/>
        <v>0</v>
      </c>
      <c r="AC1537" s="254" t="s">
        <v>4194</v>
      </c>
      <c r="AD1537" s="254" t="s">
        <v>4181</v>
      </c>
      <c r="AE1537" s="254">
        <f t="shared" si="307"/>
        <v>0</v>
      </c>
      <c r="AF1537" s="254" t="s">
        <v>4182</v>
      </c>
      <c r="AG1537" s="254" t="s">
        <v>4183</v>
      </c>
      <c r="AH1537" s="74" t="str">
        <f t="shared" si="308"/>
        <v>名称：&lt;br&gt;住所：&lt;br&gt;施設分類：&lt;br&gt;TEL：&lt;br&gt;：&lt;br&gt;：&lt;br&gt;：&lt;br&gt;</v>
      </c>
      <c r="AI1537" s="255" t="s">
        <v>4184</v>
      </c>
      <c r="AJ1537" s="253" t="str">
        <f t="shared" si="300"/>
        <v>FFFFFFFF</v>
      </c>
      <c r="AK1537" s="253" t="s">
        <v>4185</v>
      </c>
      <c r="AL1537" s="265">
        <f t="shared" si="301"/>
        <v>1</v>
      </c>
      <c r="AM1537" s="253" t="s">
        <v>4186</v>
      </c>
      <c r="AN1537" s="253" t="s">
        <v>4187</v>
      </c>
      <c r="AO1537" s="254">
        <f t="shared" si="304"/>
        <v>0</v>
      </c>
      <c r="AP1537" s="253" t="s">
        <v>4188</v>
      </c>
      <c r="AQ1537" s="74">
        <f t="shared" si="309"/>
        <v>0</v>
      </c>
      <c r="AR1537" s="254" t="s">
        <v>4189</v>
      </c>
      <c r="AS1537" s="254" t="s">
        <v>4190</v>
      </c>
      <c r="AT1537" s="265">
        <f t="shared" si="310"/>
        <v>0</v>
      </c>
      <c r="AU1537" s="254" t="s">
        <v>4191</v>
      </c>
      <c r="AV1537" s="265">
        <f t="shared" si="311"/>
        <v>0</v>
      </c>
      <c r="AW1537" s="254" t="s">
        <v>4192</v>
      </c>
      <c r="AX1537" s="254" t="s">
        <v>4193</v>
      </c>
      <c r="AY1537" s="244" t="str">
        <f t="shared" si="305"/>
        <v/>
      </c>
    </row>
    <row r="1538" spans="1:51">
      <c r="A1538" s="198">
        <v>1533</v>
      </c>
      <c r="B1538" s="264"/>
      <c r="C1538" s="4" t="str">
        <f t="shared" si="302"/>
        <v>名称：&lt;br&gt;住所：&lt;br&gt;施設分類：&lt;br&gt;TEL：&lt;br&gt;：&lt;br&gt;：&lt;br&gt;：&lt;br&gt;</v>
      </c>
      <c r="D1538" s="211"/>
      <c r="E1538" s="202"/>
      <c r="F1538" s="202"/>
      <c r="G1538" s="202"/>
      <c r="H1538" s="202"/>
      <c r="I1538" s="202"/>
      <c r="J1538" s="202"/>
      <c r="K1538" s="240"/>
      <c r="L1538" s="240"/>
      <c r="M1538" s="240"/>
      <c r="N1538" s="240"/>
      <c r="O1538" s="4"/>
      <c r="P1538" s="246">
        <v>1</v>
      </c>
      <c r="Q1538" s="246"/>
      <c r="R1538" s="246" t="str">
        <f t="shared" si="299"/>
        <v>FFFFFFFF</v>
      </c>
      <c r="S1538" s="202">
        <v>100</v>
      </c>
      <c r="T1538" s="202">
        <v>100</v>
      </c>
      <c r="U1538" s="202">
        <v>100</v>
      </c>
      <c r="V1538" s="202">
        <v>100</v>
      </c>
      <c r="X1538" s="242"/>
      <c r="Z1538" s="239">
        <f t="shared" si="303"/>
        <v>1</v>
      </c>
      <c r="AA1538" s="253" t="s">
        <v>4179</v>
      </c>
      <c r="AB1538" s="265">
        <f t="shared" si="306"/>
        <v>0</v>
      </c>
      <c r="AC1538" s="254" t="s">
        <v>4194</v>
      </c>
      <c r="AD1538" s="254" t="s">
        <v>4181</v>
      </c>
      <c r="AE1538" s="254">
        <f t="shared" si="307"/>
        <v>0</v>
      </c>
      <c r="AF1538" s="254" t="s">
        <v>4182</v>
      </c>
      <c r="AG1538" s="254" t="s">
        <v>4183</v>
      </c>
      <c r="AH1538" s="74" t="str">
        <f t="shared" si="308"/>
        <v>名称：&lt;br&gt;住所：&lt;br&gt;施設分類：&lt;br&gt;TEL：&lt;br&gt;：&lt;br&gt;：&lt;br&gt;：&lt;br&gt;</v>
      </c>
      <c r="AI1538" s="255" t="s">
        <v>4184</v>
      </c>
      <c r="AJ1538" s="253" t="str">
        <f t="shared" si="300"/>
        <v>FFFFFFFF</v>
      </c>
      <c r="AK1538" s="253" t="s">
        <v>4185</v>
      </c>
      <c r="AL1538" s="265">
        <f t="shared" si="301"/>
        <v>1</v>
      </c>
      <c r="AM1538" s="253" t="s">
        <v>4186</v>
      </c>
      <c r="AN1538" s="253" t="s">
        <v>4187</v>
      </c>
      <c r="AO1538" s="254">
        <f t="shared" si="304"/>
        <v>0</v>
      </c>
      <c r="AP1538" s="253" t="s">
        <v>4188</v>
      </c>
      <c r="AQ1538" s="74">
        <f t="shared" si="309"/>
        <v>0</v>
      </c>
      <c r="AR1538" s="254" t="s">
        <v>4189</v>
      </c>
      <c r="AS1538" s="254" t="s">
        <v>4190</v>
      </c>
      <c r="AT1538" s="265">
        <f t="shared" si="310"/>
        <v>0</v>
      </c>
      <c r="AU1538" s="254" t="s">
        <v>4191</v>
      </c>
      <c r="AV1538" s="265">
        <f t="shared" si="311"/>
        <v>0</v>
      </c>
      <c r="AW1538" s="254" t="s">
        <v>4192</v>
      </c>
      <c r="AX1538" s="254" t="s">
        <v>4193</v>
      </c>
      <c r="AY1538" s="244" t="str">
        <f t="shared" si="305"/>
        <v/>
      </c>
    </row>
    <row r="1539" spans="1:51">
      <c r="A1539" s="198">
        <v>1534</v>
      </c>
      <c r="B1539" s="264"/>
      <c r="C1539" s="4" t="str">
        <f t="shared" si="302"/>
        <v>名称：&lt;br&gt;住所：&lt;br&gt;施設分類：&lt;br&gt;TEL：&lt;br&gt;：&lt;br&gt;：&lt;br&gt;：&lt;br&gt;</v>
      </c>
      <c r="D1539" s="211"/>
      <c r="E1539" s="202"/>
      <c r="F1539" s="202"/>
      <c r="G1539" s="202"/>
      <c r="H1539" s="202"/>
      <c r="I1539" s="202"/>
      <c r="J1539" s="202"/>
      <c r="K1539" s="240"/>
      <c r="L1539" s="240"/>
      <c r="M1539" s="240"/>
      <c r="N1539" s="240"/>
      <c r="O1539" s="4"/>
      <c r="P1539" s="246">
        <v>1</v>
      </c>
      <c r="Q1539" s="246"/>
      <c r="R1539" s="246" t="str">
        <f t="shared" si="299"/>
        <v>FFFFFFFF</v>
      </c>
      <c r="S1539" s="202">
        <v>100</v>
      </c>
      <c r="T1539" s="202">
        <v>100</v>
      </c>
      <c r="U1539" s="202">
        <v>100</v>
      </c>
      <c r="V1539" s="202">
        <v>100</v>
      </c>
      <c r="X1539" s="242"/>
      <c r="Z1539" s="239">
        <f t="shared" si="303"/>
        <v>1</v>
      </c>
      <c r="AA1539" s="253" t="s">
        <v>4179</v>
      </c>
      <c r="AB1539" s="265">
        <f t="shared" si="306"/>
        <v>0</v>
      </c>
      <c r="AC1539" s="254" t="s">
        <v>4194</v>
      </c>
      <c r="AD1539" s="254" t="s">
        <v>4181</v>
      </c>
      <c r="AE1539" s="254">
        <f t="shared" si="307"/>
        <v>0</v>
      </c>
      <c r="AF1539" s="254" t="s">
        <v>4182</v>
      </c>
      <c r="AG1539" s="254" t="s">
        <v>4183</v>
      </c>
      <c r="AH1539" s="74" t="str">
        <f t="shared" si="308"/>
        <v>名称：&lt;br&gt;住所：&lt;br&gt;施設分類：&lt;br&gt;TEL：&lt;br&gt;：&lt;br&gt;：&lt;br&gt;：&lt;br&gt;</v>
      </c>
      <c r="AI1539" s="255" t="s">
        <v>4184</v>
      </c>
      <c r="AJ1539" s="253" t="str">
        <f t="shared" si="300"/>
        <v>FFFFFFFF</v>
      </c>
      <c r="AK1539" s="253" t="s">
        <v>4185</v>
      </c>
      <c r="AL1539" s="265">
        <f t="shared" si="301"/>
        <v>1</v>
      </c>
      <c r="AM1539" s="253" t="s">
        <v>4186</v>
      </c>
      <c r="AN1539" s="253" t="s">
        <v>4187</v>
      </c>
      <c r="AO1539" s="254">
        <f t="shared" si="304"/>
        <v>0</v>
      </c>
      <c r="AP1539" s="253" t="s">
        <v>4188</v>
      </c>
      <c r="AQ1539" s="74">
        <f t="shared" si="309"/>
        <v>0</v>
      </c>
      <c r="AR1539" s="254" t="s">
        <v>4189</v>
      </c>
      <c r="AS1539" s="254" t="s">
        <v>4190</v>
      </c>
      <c r="AT1539" s="265">
        <f t="shared" si="310"/>
        <v>0</v>
      </c>
      <c r="AU1539" s="254" t="s">
        <v>4191</v>
      </c>
      <c r="AV1539" s="265">
        <f t="shared" si="311"/>
        <v>0</v>
      </c>
      <c r="AW1539" s="254" t="s">
        <v>4192</v>
      </c>
      <c r="AX1539" s="254" t="s">
        <v>4193</v>
      </c>
      <c r="AY1539" s="244" t="str">
        <f t="shared" si="305"/>
        <v/>
      </c>
    </row>
    <row r="1540" spans="1:51">
      <c r="A1540" s="198">
        <v>1535</v>
      </c>
      <c r="B1540" s="264"/>
      <c r="C1540" s="4" t="str">
        <f t="shared" si="302"/>
        <v>名称：&lt;br&gt;住所：&lt;br&gt;施設分類：&lt;br&gt;TEL：&lt;br&gt;：&lt;br&gt;：&lt;br&gt;：&lt;br&gt;</v>
      </c>
      <c r="D1540" s="211"/>
      <c r="E1540" s="202"/>
      <c r="F1540" s="202"/>
      <c r="G1540" s="202"/>
      <c r="H1540" s="202"/>
      <c r="I1540" s="202"/>
      <c r="J1540" s="202"/>
      <c r="K1540" s="240"/>
      <c r="L1540" s="240"/>
      <c r="M1540" s="240"/>
      <c r="N1540" s="240"/>
      <c r="O1540" s="4"/>
      <c r="P1540" s="246">
        <v>1</v>
      </c>
      <c r="Q1540" s="246"/>
      <c r="R1540" s="246" t="str">
        <f t="shared" si="299"/>
        <v>FFFFFFFF</v>
      </c>
      <c r="S1540" s="202">
        <v>100</v>
      </c>
      <c r="T1540" s="202">
        <v>100</v>
      </c>
      <c r="U1540" s="202">
        <v>100</v>
      </c>
      <c r="V1540" s="202">
        <v>100</v>
      </c>
      <c r="X1540" s="242"/>
      <c r="Z1540" s="239">
        <f t="shared" si="303"/>
        <v>1</v>
      </c>
      <c r="AA1540" s="253" t="s">
        <v>4179</v>
      </c>
      <c r="AB1540" s="265">
        <f t="shared" si="306"/>
        <v>0</v>
      </c>
      <c r="AC1540" s="254" t="s">
        <v>4194</v>
      </c>
      <c r="AD1540" s="254" t="s">
        <v>4181</v>
      </c>
      <c r="AE1540" s="254">
        <f t="shared" si="307"/>
        <v>0</v>
      </c>
      <c r="AF1540" s="254" t="s">
        <v>4182</v>
      </c>
      <c r="AG1540" s="254" t="s">
        <v>4183</v>
      </c>
      <c r="AH1540" s="74" t="str">
        <f t="shared" si="308"/>
        <v>名称：&lt;br&gt;住所：&lt;br&gt;施設分類：&lt;br&gt;TEL：&lt;br&gt;：&lt;br&gt;：&lt;br&gt;：&lt;br&gt;</v>
      </c>
      <c r="AI1540" s="255" t="s">
        <v>4184</v>
      </c>
      <c r="AJ1540" s="253" t="str">
        <f t="shared" si="300"/>
        <v>FFFFFFFF</v>
      </c>
      <c r="AK1540" s="253" t="s">
        <v>4185</v>
      </c>
      <c r="AL1540" s="265">
        <f t="shared" si="301"/>
        <v>1</v>
      </c>
      <c r="AM1540" s="253" t="s">
        <v>4186</v>
      </c>
      <c r="AN1540" s="253" t="s">
        <v>4187</v>
      </c>
      <c r="AO1540" s="254">
        <f t="shared" si="304"/>
        <v>0</v>
      </c>
      <c r="AP1540" s="253" t="s">
        <v>4188</v>
      </c>
      <c r="AQ1540" s="74">
        <f t="shared" si="309"/>
        <v>0</v>
      </c>
      <c r="AR1540" s="254" t="s">
        <v>4189</v>
      </c>
      <c r="AS1540" s="254" t="s">
        <v>4190</v>
      </c>
      <c r="AT1540" s="265">
        <f t="shared" si="310"/>
        <v>0</v>
      </c>
      <c r="AU1540" s="254" t="s">
        <v>4191</v>
      </c>
      <c r="AV1540" s="265">
        <f t="shared" si="311"/>
        <v>0</v>
      </c>
      <c r="AW1540" s="254" t="s">
        <v>4192</v>
      </c>
      <c r="AX1540" s="254" t="s">
        <v>4193</v>
      </c>
      <c r="AY1540" s="244" t="str">
        <f t="shared" si="305"/>
        <v/>
      </c>
    </row>
    <row r="1541" spans="1:51">
      <c r="A1541" s="198">
        <v>1536</v>
      </c>
      <c r="B1541" s="264"/>
      <c r="C1541" s="4" t="str">
        <f t="shared" si="302"/>
        <v>名称：&lt;br&gt;住所：&lt;br&gt;施設分類：&lt;br&gt;TEL：&lt;br&gt;：&lt;br&gt;：&lt;br&gt;：&lt;br&gt;</v>
      </c>
      <c r="D1541" s="211"/>
      <c r="E1541" s="202"/>
      <c r="F1541" s="202"/>
      <c r="G1541" s="202"/>
      <c r="H1541" s="202"/>
      <c r="I1541" s="202"/>
      <c r="J1541" s="202"/>
      <c r="K1541" s="240"/>
      <c r="L1541" s="240"/>
      <c r="M1541" s="240"/>
      <c r="N1541" s="240"/>
      <c r="O1541" s="4"/>
      <c r="P1541" s="246">
        <v>1</v>
      </c>
      <c r="Q1541" s="246"/>
      <c r="R1541" s="246" t="str">
        <f t="shared" si="299"/>
        <v>FFFFFFFF</v>
      </c>
      <c r="S1541" s="202">
        <v>100</v>
      </c>
      <c r="T1541" s="202">
        <v>100</v>
      </c>
      <c r="U1541" s="202">
        <v>100</v>
      </c>
      <c r="V1541" s="202">
        <v>100</v>
      </c>
      <c r="X1541" s="242"/>
      <c r="Z1541" s="239">
        <f t="shared" si="303"/>
        <v>1</v>
      </c>
      <c r="AA1541" s="253" t="s">
        <v>4179</v>
      </c>
      <c r="AB1541" s="265">
        <f t="shared" si="306"/>
        <v>0</v>
      </c>
      <c r="AC1541" s="254" t="s">
        <v>4194</v>
      </c>
      <c r="AD1541" s="254" t="s">
        <v>4181</v>
      </c>
      <c r="AE1541" s="254">
        <f t="shared" si="307"/>
        <v>0</v>
      </c>
      <c r="AF1541" s="254" t="s">
        <v>4182</v>
      </c>
      <c r="AG1541" s="254" t="s">
        <v>4183</v>
      </c>
      <c r="AH1541" s="74" t="str">
        <f t="shared" si="308"/>
        <v>名称：&lt;br&gt;住所：&lt;br&gt;施設分類：&lt;br&gt;TEL：&lt;br&gt;：&lt;br&gt;：&lt;br&gt;：&lt;br&gt;</v>
      </c>
      <c r="AI1541" s="255" t="s">
        <v>4184</v>
      </c>
      <c r="AJ1541" s="253" t="str">
        <f t="shared" si="300"/>
        <v>FFFFFFFF</v>
      </c>
      <c r="AK1541" s="253" t="s">
        <v>4185</v>
      </c>
      <c r="AL1541" s="265">
        <f t="shared" si="301"/>
        <v>1</v>
      </c>
      <c r="AM1541" s="253" t="s">
        <v>4186</v>
      </c>
      <c r="AN1541" s="253" t="s">
        <v>4187</v>
      </c>
      <c r="AO1541" s="254">
        <f t="shared" si="304"/>
        <v>0</v>
      </c>
      <c r="AP1541" s="253" t="s">
        <v>4188</v>
      </c>
      <c r="AQ1541" s="74">
        <f t="shared" si="309"/>
        <v>0</v>
      </c>
      <c r="AR1541" s="254" t="s">
        <v>4189</v>
      </c>
      <c r="AS1541" s="254" t="s">
        <v>4190</v>
      </c>
      <c r="AT1541" s="265">
        <f t="shared" si="310"/>
        <v>0</v>
      </c>
      <c r="AU1541" s="254" t="s">
        <v>4191</v>
      </c>
      <c r="AV1541" s="265">
        <f t="shared" si="311"/>
        <v>0</v>
      </c>
      <c r="AW1541" s="254" t="s">
        <v>4192</v>
      </c>
      <c r="AX1541" s="254" t="s">
        <v>4193</v>
      </c>
      <c r="AY1541" s="244" t="str">
        <f t="shared" si="305"/>
        <v/>
      </c>
    </row>
    <row r="1542" spans="1:51">
      <c r="A1542" s="198">
        <v>1537</v>
      </c>
      <c r="B1542" s="264"/>
      <c r="C1542" s="4" t="str">
        <f t="shared" si="302"/>
        <v>名称：&lt;br&gt;住所：&lt;br&gt;施設分類：&lt;br&gt;TEL：&lt;br&gt;：&lt;br&gt;：&lt;br&gt;：&lt;br&gt;</v>
      </c>
      <c r="D1542" s="211"/>
      <c r="E1542" s="202"/>
      <c r="F1542" s="202"/>
      <c r="G1542" s="202"/>
      <c r="H1542" s="202"/>
      <c r="I1542" s="202"/>
      <c r="J1542" s="202"/>
      <c r="K1542" s="240"/>
      <c r="L1542" s="240"/>
      <c r="M1542" s="240"/>
      <c r="N1542" s="240"/>
      <c r="O1542" s="4"/>
      <c r="P1542" s="246">
        <v>1</v>
      </c>
      <c r="Q1542" s="246"/>
      <c r="R1542" s="246" t="str">
        <f t="shared" ref="R1542:R1605" si="312">IF(OR(S1542="",T1542="",U1542="",V1542="")=TRUE,"ffffffff",DEC2HEX(S1542/100*255,2)&amp;DEC2HEX(T1542/100*255,2)&amp;DEC2HEX(U1542/100*255,2)&amp;DEC2HEX(V1542/100*255,2))</f>
        <v>FFFFFFFF</v>
      </c>
      <c r="S1542" s="202">
        <v>100</v>
      </c>
      <c r="T1542" s="202">
        <v>100</v>
      </c>
      <c r="U1542" s="202">
        <v>100</v>
      </c>
      <c r="V1542" s="202">
        <v>100</v>
      </c>
      <c r="X1542" s="242"/>
      <c r="Z1542" s="239">
        <f t="shared" si="303"/>
        <v>1</v>
      </c>
      <c r="AA1542" s="253" t="s">
        <v>4179</v>
      </c>
      <c r="AB1542" s="265">
        <f t="shared" si="306"/>
        <v>0</v>
      </c>
      <c r="AC1542" s="254" t="s">
        <v>4194</v>
      </c>
      <c r="AD1542" s="254" t="s">
        <v>4181</v>
      </c>
      <c r="AE1542" s="254">
        <f t="shared" si="307"/>
        <v>0</v>
      </c>
      <c r="AF1542" s="254" t="s">
        <v>4182</v>
      </c>
      <c r="AG1542" s="254" t="s">
        <v>4183</v>
      </c>
      <c r="AH1542" s="74" t="str">
        <f t="shared" si="308"/>
        <v>名称：&lt;br&gt;住所：&lt;br&gt;施設分類：&lt;br&gt;TEL：&lt;br&gt;：&lt;br&gt;：&lt;br&gt;：&lt;br&gt;</v>
      </c>
      <c r="AI1542" s="255" t="s">
        <v>4184</v>
      </c>
      <c r="AJ1542" s="253" t="str">
        <f t="shared" ref="AJ1542:AJ1605" si="313">R1542</f>
        <v>FFFFFFFF</v>
      </c>
      <c r="AK1542" s="253" t="s">
        <v>4185</v>
      </c>
      <c r="AL1542" s="265">
        <f t="shared" ref="AL1542:AL1605" si="314">IF(OR(P1542="",P1542=0)=TRUE,1,P1542)</f>
        <v>1</v>
      </c>
      <c r="AM1542" s="253" t="s">
        <v>4186</v>
      </c>
      <c r="AN1542" s="253" t="s">
        <v>4187</v>
      </c>
      <c r="AO1542" s="254">
        <f t="shared" si="304"/>
        <v>0</v>
      </c>
      <c r="AP1542" s="253" t="s">
        <v>4188</v>
      </c>
      <c r="AQ1542" s="74">
        <f t="shared" si="309"/>
        <v>0</v>
      </c>
      <c r="AR1542" s="254" t="s">
        <v>4189</v>
      </c>
      <c r="AS1542" s="254" t="s">
        <v>4190</v>
      </c>
      <c r="AT1542" s="265">
        <f t="shared" si="310"/>
        <v>0</v>
      </c>
      <c r="AU1542" s="254" t="s">
        <v>4191</v>
      </c>
      <c r="AV1542" s="265">
        <f t="shared" si="311"/>
        <v>0</v>
      </c>
      <c r="AW1542" s="254" t="s">
        <v>4192</v>
      </c>
      <c r="AX1542" s="254" t="s">
        <v>4193</v>
      </c>
      <c r="AY1542" s="244" t="str">
        <f t="shared" si="305"/>
        <v/>
      </c>
    </row>
    <row r="1543" spans="1:51">
      <c r="A1543" s="198">
        <v>1538</v>
      </c>
      <c r="B1543" s="264"/>
      <c r="C1543" s="4" t="str">
        <f t="shared" ref="C1543:C1606" si="315">B$5&amp;"："&amp;B1543&amp;"&lt;br&gt;"&amp;J$5&amp;"："&amp;J1543&amp;"&lt;br&gt;"&amp;I$5&amp;"："&amp;I1543&amp;"&lt;br&gt;"&amp;K$5&amp;"："&amp;K1543&amp;"&lt;br&gt;"&amp;L$5&amp;"："&amp;L1543&amp;"&lt;br&gt;"&amp;M$5&amp;"："&amp;M1543&amp;"&lt;br&gt;"&amp;N$5&amp;"："&amp;N1543&amp;"&lt;br&gt;"</f>
        <v>名称：&lt;br&gt;住所：&lt;br&gt;施設分類：&lt;br&gt;TEL：&lt;br&gt;：&lt;br&gt;：&lt;br&gt;：&lt;br&gt;</v>
      </c>
      <c r="D1543" s="211"/>
      <c r="E1543" s="245"/>
      <c r="F1543" s="202"/>
      <c r="G1543" s="202"/>
      <c r="H1543" s="202"/>
      <c r="I1543" s="245"/>
      <c r="J1543" s="245"/>
      <c r="K1543" s="240"/>
      <c r="L1543" s="240"/>
      <c r="M1543" s="240"/>
      <c r="N1543" s="240"/>
      <c r="O1543" s="4"/>
      <c r="P1543" s="246">
        <v>1</v>
      </c>
      <c r="Q1543" s="246"/>
      <c r="R1543" s="246" t="str">
        <f t="shared" si="312"/>
        <v>FFFFFFFF</v>
      </c>
      <c r="S1543" s="202">
        <v>100</v>
      </c>
      <c r="T1543" s="202">
        <v>100</v>
      </c>
      <c r="U1543" s="202">
        <v>100</v>
      </c>
      <c r="V1543" s="202">
        <v>100</v>
      </c>
      <c r="X1543" s="242"/>
      <c r="Z1543" s="239">
        <f t="shared" ref="Z1543:Z1606" si="316">IF(H1543="",1,0)</f>
        <v>1</v>
      </c>
      <c r="AA1543" s="253" t="s">
        <v>4179</v>
      </c>
      <c r="AB1543" s="265">
        <f t="shared" si="306"/>
        <v>0</v>
      </c>
      <c r="AC1543" s="254" t="s">
        <v>4194</v>
      </c>
      <c r="AD1543" s="254" t="s">
        <v>4181</v>
      </c>
      <c r="AE1543" s="254">
        <f t="shared" si="307"/>
        <v>0</v>
      </c>
      <c r="AF1543" s="254" t="s">
        <v>4182</v>
      </c>
      <c r="AG1543" s="254" t="s">
        <v>4183</v>
      </c>
      <c r="AH1543" s="74" t="str">
        <f t="shared" si="308"/>
        <v>名称：&lt;br&gt;住所：&lt;br&gt;施設分類：&lt;br&gt;TEL：&lt;br&gt;：&lt;br&gt;：&lt;br&gt;：&lt;br&gt;</v>
      </c>
      <c r="AI1543" s="255" t="s">
        <v>4184</v>
      </c>
      <c r="AJ1543" s="253" t="str">
        <f t="shared" si="313"/>
        <v>FFFFFFFF</v>
      </c>
      <c r="AK1543" s="253" t="s">
        <v>4185</v>
      </c>
      <c r="AL1543" s="265">
        <f t="shared" si="314"/>
        <v>1</v>
      </c>
      <c r="AM1543" s="253" t="s">
        <v>4186</v>
      </c>
      <c r="AN1543" s="253" t="s">
        <v>4187</v>
      </c>
      <c r="AO1543" s="254">
        <f t="shared" ref="AO1543:AO1606" si="317">Q1543</f>
        <v>0</v>
      </c>
      <c r="AP1543" s="253" t="s">
        <v>4188</v>
      </c>
      <c r="AQ1543" s="74">
        <f t="shared" si="309"/>
        <v>0</v>
      </c>
      <c r="AR1543" s="254" t="s">
        <v>4189</v>
      </c>
      <c r="AS1543" s="254" t="s">
        <v>4190</v>
      </c>
      <c r="AT1543" s="265">
        <f t="shared" si="310"/>
        <v>0</v>
      </c>
      <c r="AU1543" s="254" t="s">
        <v>4191</v>
      </c>
      <c r="AV1543" s="265">
        <f t="shared" si="311"/>
        <v>0</v>
      </c>
      <c r="AW1543" s="254" t="s">
        <v>4192</v>
      </c>
      <c r="AX1543" s="254" t="s">
        <v>4193</v>
      </c>
      <c r="AY1543" s="244" t="str">
        <f t="shared" ref="AY1543:AY1606" si="318">IF(AB1543=0,"",IF(Z1543=1,CONCATENATE(AA1543,AB1543,AC1543,AD1543,AE1543,AF1543,AG1543,AH1543,AI1543,AJ1543,AK1543,AL1543,AM1543,AN1543,AO1543,AP1543,AQ1543,AR1543,AX1543),CONCATENATE(AA1543,AB1543,AC1543,AG1543,AH1543,AI1543,AJ1543,AK1543,AL1543,AM1543,AN1543,AO1543,AP1543,AQ1543,AR1543,AS1543,AT1543,AU1543,AV1543,AW1543,AX1543)))</f>
        <v/>
      </c>
    </row>
    <row r="1544" spans="1:51">
      <c r="A1544" s="198">
        <v>1539</v>
      </c>
      <c r="B1544" s="264"/>
      <c r="C1544" s="4" t="str">
        <f t="shared" si="315"/>
        <v>名称：&lt;br&gt;住所：&lt;br&gt;施設分類：&lt;br&gt;TEL：&lt;br&gt;：&lt;br&gt;：&lt;br&gt;：&lt;br&gt;</v>
      </c>
      <c r="D1544" s="211"/>
      <c r="E1544" s="245"/>
      <c r="F1544" s="202"/>
      <c r="G1544" s="202"/>
      <c r="H1544" s="202"/>
      <c r="I1544" s="245"/>
      <c r="J1544" s="245"/>
      <c r="K1544" s="240"/>
      <c r="L1544" s="240"/>
      <c r="M1544" s="240"/>
      <c r="N1544" s="240"/>
      <c r="O1544" s="4"/>
      <c r="P1544" s="246">
        <v>1</v>
      </c>
      <c r="Q1544" s="246"/>
      <c r="R1544" s="246" t="str">
        <f t="shared" si="312"/>
        <v>FFFFFFFF</v>
      </c>
      <c r="S1544" s="202">
        <v>100</v>
      </c>
      <c r="T1544" s="202">
        <v>100</v>
      </c>
      <c r="U1544" s="202">
        <v>100</v>
      </c>
      <c r="V1544" s="202">
        <v>100</v>
      </c>
      <c r="X1544" s="242"/>
      <c r="Z1544" s="239">
        <f t="shared" si="316"/>
        <v>1</v>
      </c>
      <c r="AA1544" s="253" t="s">
        <v>4179</v>
      </c>
      <c r="AB1544" s="265">
        <f t="shared" ref="AB1544:AB1607" si="319">B1544</f>
        <v>0</v>
      </c>
      <c r="AC1544" s="254" t="s">
        <v>4194</v>
      </c>
      <c r="AD1544" s="254" t="s">
        <v>4181</v>
      </c>
      <c r="AE1544" s="254">
        <f t="shared" ref="AE1544:AE1607" si="320">D1544</f>
        <v>0</v>
      </c>
      <c r="AF1544" s="254" t="s">
        <v>4182</v>
      </c>
      <c r="AG1544" s="254" t="s">
        <v>4183</v>
      </c>
      <c r="AH1544" s="74" t="str">
        <f t="shared" ref="AH1544:AH1607" si="321">C1544</f>
        <v>名称：&lt;br&gt;住所：&lt;br&gt;施設分類：&lt;br&gt;TEL：&lt;br&gt;：&lt;br&gt;：&lt;br&gt;：&lt;br&gt;</v>
      </c>
      <c r="AI1544" s="255" t="s">
        <v>4184</v>
      </c>
      <c r="AJ1544" s="253" t="str">
        <f t="shared" si="313"/>
        <v>FFFFFFFF</v>
      </c>
      <c r="AK1544" s="253" t="s">
        <v>4185</v>
      </c>
      <c r="AL1544" s="265">
        <f t="shared" si="314"/>
        <v>1</v>
      </c>
      <c r="AM1544" s="253" t="s">
        <v>4186</v>
      </c>
      <c r="AN1544" s="253" t="s">
        <v>4187</v>
      </c>
      <c r="AO1544" s="254">
        <f t="shared" si="317"/>
        <v>0</v>
      </c>
      <c r="AP1544" s="253" t="s">
        <v>4188</v>
      </c>
      <c r="AQ1544" s="74">
        <f t="shared" ref="AQ1544:AQ1607" si="322">O1544</f>
        <v>0</v>
      </c>
      <c r="AR1544" s="254" t="s">
        <v>4189</v>
      </c>
      <c r="AS1544" s="254" t="s">
        <v>4190</v>
      </c>
      <c r="AT1544" s="265">
        <f t="shared" ref="AT1544:AT1607" si="323">H1544</f>
        <v>0</v>
      </c>
      <c r="AU1544" s="254" t="s">
        <v>4191</v>
      </c>
      <c r="AV1544" s="265">
        <f t="shared" ref="AV1544:AV1607" si="324">G1544</f>
        <v>0</v>
      </c>
      <c r="AW1544" s="254" t="s">
        <v>4192</v>
      </c>
      <c r="AX1544" s="254" t="s">
        <v>4193</v>
      </c>
      <c r="AY1544" s="244" t="str">
        <f t="shared" si="318"/>
        <v/>
      </c>
    </row>
    <row r="1545" spans="1:51">
      <c r="A1545" s="198">
        <v>1540</v>
      </c>
      <c r="B1545" s="264"/>
      <c r="C1545" s="4" t="str">
        <f t="shared" si="315"/>
        <v>名称：&lt;br&gt;住所：&lt;br&gt;施設分類：&lt;br&gt;TEL：&lt;br&gt;：&lt;br&gt;：&lt;br&gt;：&lt;br&gt;</v>
      </c>
      <c r="D1545" s="211"/>
      <c r="E1545" s="202"/>
      <c r="F1545" s="202"/>
      <c r="G1545" s="202"/>
      <c r="H1545" s="202"/>
      <c r="I1545" s="202"/>
      <c r="J1545" s="202"/>
      <c r="K1545" s="240"/>
      <c r="L1545" s="240"/>
      <c r="M1545" s="240"/>
      <c r="N1545" s="240"/>
      <c r="O1545" s="4"/>
      <c r="P1545" s="246">
        <v>1</v>
      </c>
      <c r="Q1545" s="246"/>
      <c r="R1545" s="246" t="str">
        <f t="shared" si="312"/>
        <v>FFFFFFFF</v>
      </c>
      <c r="S1545" s="202">
        <v>100</v>
      </c>
      <c r="T1545" s="202">
        <v>100</v>
      </c>
      <c r="U1545" s="202">
        <v>100</v>
      </c>
      <c r="V1545" s="202">
        <v>100</v>
      </c>
      <c r="X1545" s="242"/>
      <c r="Z1545" s="239">
        <f t="shared" si="316"/>
        <v>1</v>
      </c>
      <c r="AA1545" s="253" t="s">
        <v>4179</v>
      </c>
      <c r="AB1545" s="265">
        <f t="shared" si="319"/>
        <v>0</v>
      </c>
      <c r="AC1545" s="254" t="s">
        <v>4194</v>
      </c>
      <c r="AD1545" s="254" t="s">
        <v>4181</v>
      </c>
      <c r="AE1545" s="254">
        <f t="shared" si="320"/>
        <v>0</v>
      </c>
      <c r="AF1545" s="254" t="s">
        <v>4182</v>
      </c>
      <c r="AG1545" s="254" t="s">
        <v>4183</v>
      </c>
      <c r="AH1545" s="74" t="str">
        <f t="shared" si="321"/>
        <v>名称：&lt;br&gt;住所：&lt;br&gt;施設分類：&lt;br&gt;TEL：&lt;br&gt;：&lt;br&gt;：&lt;br&gt;：&lt;br&gt;</v>
      </c>
      <c r="AI1545" s="255" t="s">
        <v>4184</v>
      </c>
      <c r="AJ1545" s="253" t="str">
        <f t="shared" si="313"/>
        <v>FFFFFFFF</v>
      </c>
      <c r="AK1545" s="253" t="s">
        <v>4185</v>
      </c>
      <c r="AL1545" s="265">
        <f t="shared" si="314"/>
        <v>1</v>
      </c>
      <c r="AM1545" s="253" t="s">
        <v>4186</v>
      </c>
      <c r="AN1545" s="253" t="s">
        <v>4187</v>
      </c>
      <c r="AO1545" s="254">
        <f t="shared" si="317"/>
        <v>0</v>
      </c>
      <c r="AP1545" s="253" t="s">
        <v>4188</v>
      </c>
      <c r="AQ1545" s="74">
        <f t="shared" si="322"/>
        <v>0</v>
      </c>
      <c r="AR1545" s="254" t="s">
        <v>4189</v>
      </c>
      <c r="AS1545" s="254" t="s">
        <v>4190</v>
      </c>
      <c r="AT1545" s="265">
        <f t="shared" si="323"/>
        <v>0</v>
      </c>
      <c r="AU1545" s="254" t="s">
        <v>4191</v>
      </c>
      <c r="AV1545" s="265">
        <f t="shared" si="324"/>
        <v>0</v>
      </c>
      <c r="AW1545" s="254" t="s">
        <v>4192</v>
      </c>
      <c r="AX1545" s="254" t="s">
        <v>4193</v>
      </c>
      <c r="AY1545" s="244" t="str">
        <f t="shared" si="318"/>
        <v/>
      </c>
    </row>
    <row r="1546" spans="1:51">
      <c r="A1546" s="198">
        <v>1541</v>
      </c>
      <c r="B1546" s="264"/>
      <c r="C1546" s="4" t="str">
        <f t="shared" si="315"/>
        <v>名称：&lt;br&gt;住所：&lt;br&gt;施設分類：&lt;br&gt;TEL：&lt;br&gt;：&lt;br&gt;：&lt;br&gt;：&lt;br&gt;</v>
      </c>
      <c r="D1546" s="211"/>
      <c r="E1546" s="202"/>
      <c r="F1546" s="202"/>
      <c r="G1546" s="202"/>
      <c r="H1546" s="202"/>
      <c r="I1546" s="202"/>
      <c r="J1546" s="202"/>
      <c r="K1546" s="240"/>
      <c r="L1546" s="240"/>
      <c r="M1546" s="240"/>
      <c r="N1546" s="240"/>
      <c r="O1546" s="4"/>
      <c r="P1546" s="246">
        <v>1</v>
      </c>
      <c r="Q1546" s="246"/>
      <c r="R1546" s="246" t="str">
        <f t="shared" si="312"/>
        <v>FFFFFFFF</v>
      </c>
      <c r="S1546" s="202">
        <v>100</v>
      </c>
      <c r="T1546" s="202">
        <v>100</v>
      </c>
      <c r="U1546" s="202">
        <v>100</v>
      </c>
      <c r="V1546" s="202">
        <v>100</v>
      </c>
      <c r="X1546" s="242"/>
      <c r="Z1546" s="239">
        <f t="shared" si="316"/>
        <v>1</v>
      </c>
      <c r="AA1546" s="253" t="s">
        <v>4179</v>
      </c>
      <c r="AB1546" s="265">
        <f t="shared" si="319"/>
        <v>0</v>
      </c>
      <c r="AC1546" s="254" t="s">
        <v>4194</v>
      </c>
      <c r="AD1546" s="254" t="s">
        <v>4181</v>
      </c>
      <c r="AE1546" s="254">
        <f t="shared" si="320"/>
        <v>0</v>
      </c>
      <c r="AF1546" s="254" t="s">
        <v>4182</v>
      </c>
      <c r="AG1546" s="254" t="s">
        <v>4183</v>
      </c>
      <c r="AH1546" s="74" t="str">
        <f t="shared" si="321"/>
        <v>名称：&lt;br&gt;住所：&lt;br&gt;施設分類：&lt;br&gt;TEL：&lt;br&gt;：&lt;br&gt;：&lt;br&gt;：&lt;br&gt;</v>
      </c>
      <c r="AI1546" s="255" t="s">
        <v>4184</v>
      </c>
      <c r="AJ1546" s="253" t="str">
        <f t="shared" si="313"/>
        <v>FFFFFFFF</v>
      </c>
      <c r="AK1546" s="253" t="s">
        <v>4185</v>
      </c>
      <c r="AL1546" s="265">
        <f t="shared" si="314"/>
        <v>1</v>
      </c>
      <c r="AM1546" s="253" t="s">
        <v>4186</v>
      </c>
      <c r="AN1546" s="253" t="s">
        <v>4187</v>
      </c>
      <c r="AO1546" s="254">
        <f t="shared" si="317"/>
        <v>0</v>
      </c>
      <c r="AP1546" s="253" t="s">
        <v>4188</v>
      </c>
      <c r="AQ1546" s="74">
        <f t="shared" si="322"/>
        <v>0</v>
      </c>
      <c r="AR1546" s="254" t="s">
        <v>4189</v>
      </c>
      <c r="AS1546" s="254" t="s">
        <v>4190</v>
      </c>
      <c r="AT1546" s="265">
        <f t="shared" si="323"/>
        <v>0</v>
      </c>
      <c r="AU1546" s="254" t="s">
        <v>4191</v>
      </c>
      <c r="AV1546" s="265">
        <f t="shared" si="324"/>
        <v>0</v>
      </c>
      <c r="AW1546" s="254" t="s">
        <v>4192</v>
      </c>
      <c r="AX1546" s="254" t="s">
        <v>4193</v>
      </c>
      <c r="AY1546" s="244" t="str">
        <f t="shared" si="318"/>
        <v/>
      </c>
    </row>
    <row r="1547" spans="1:51">
      <c r="A1547" s="198">
        <v>1542</v>
      </c>
      <c r="B1547" s="264"/>
      <c r="C1547" s="4" t="str">
        <f t="shared" si="315"/>
        <v>名称：&lt;br&gt;住所：&lt;br&gt;施設分類：&lt;br&gt;TEL：&lt;br&gt;：&lt;br&gt;：&lt;br&gt;：&lt;br&gt;</v>
      </c>
      <c r="D1547" s="211"/>
      <c r="E1547" s="202"/>
      <c r="F1547" s="202"/>
      <c r="G1547" s="202"/>
      <c r="H1547" s="202"/>
      <c r="I1547" s="202"/>
      <c r="J1547" s="202"/>
      <c r="K1547" s="240"/>
      <c r="L1547" s="240"/>
      <c r="M1547" s="240"/>
      <c r="N1547" s="240"/>
      <c r="O1547" s="4"/>
      <c r="P1547" s="246">
        <v>1</v>
      </c>
      <c r="Q1547" s="246"/>
      <c r="R1547" s="246" t="str">
        <f t="shared" si="312"/>
        <v>FFFFFFFF</v>
      </c>
      <c r="S1547" s="202">
        <v>100</v>
      </c>
      <c r="T1547" s="202">
        <v>100</v>
      </c>
      <c r="U1547" s="202">
        <v>100</v>
      </c>
      <c r="V1547" s="202">
        <v>100</v>
      </c>
      <c r="X1547" s="242"/>
      <c r="Z1547" s="239">
        <f t="shared" si="316"/>
        <v>1</v>
      </c>
      <c r="AA1547" s="253" t="s">
        <v>4179</v>
      </c>
      <c r="AB1547" s="265">
        <f t="shared" si="319"/>
        <v>0</v>
      </c>
      <c r="AC1547" s="254" t="s">
        <v>4194</v>
      </c>
      <c r="AD1547" s="254" t="s">
        <v>4181</v>
      </c>
      <c r="AE1547" s="254">
        <f t="shared" si="320"/>
        <v>0</v>
      </c>
      <c r="AF1547" s="254" t="s">
        <v>4182</v>
      </c>
      <c r="AG1547" s="254" t="s">
        <v>4183</v>
      </c>
      <c r="AH1547" s="74" t="str">
        <f t="shared" si="321"/>
        <v>名称：&lt;br&gt;住所：&lt;br&gt;施設分類：&lt;br&gt;TEL：&lt;br&gt;：&lt;br&gt;：&lt;br&gt;：&lt;br&gt;</v>
      </c>
      <c r="AI1547" s="255" t="s">
        <v>4184</v>
      </c>
      <c r="AJ1547" s="253" t="str">
        <f t="shared" si="313"/>
        <v>FFFFFFFF</v>
      </c>
      <c r="AK1547" s="253" t="s">
        <v>4185</v>
      </c>
      <c r="AL1547" s="265">
        <f t="shared" si="314"/>
        <v>1</v>
      </c>
      <c r="AM1547" s="253" t="s">
        <v>4186</v>
      </c>
      <c r="AN1547" s="253" t="s">
        <v>4187</v>
      </c>
      <c r="AO1547" s="254">
        <f t="shared" si="317"/>
        <v>0</v>
      </c>
      <c r="AP1547" s="253" t="s">
        <v>4188</v>
      </c>
      <c r="AQ1547" s="74">
        <f t="shared" si="322"/>
        <v>0</v>
      </c>
      <c r="AR1547" s="254" t="s">
        <v>4189</v>
      </c>
      <c r="AS1547" s="254" t="s">
        <v>4190</v>
      </c>
      <c r="AT1547" s="265">
        <f t="shared" si="323"/>
        <v>0</v>
      </c>
      <c r="AU1547" s="254" t="s">
        <v>4191</v>
      </c>
      <c r="AV1547" s="265">
        <f t="shared" si="324"/>
        <v>0</v>
      </c>
      <c r="AW1547" s="254" t="s">
        <v>4192</v>
      </c>
      <c r="AX1547" s="254" t="s">
        <v>4193</v>
      </c>
      <c r="AY1547" s="244" t="str">
        <f t="shared" si="318"/>
        <v/>
      </c>
    </row>
    <row r="1548" spans="1:51">
      <c r="A1548" s="198">
        <v>1543</v>
      </c>
      <c r="B1548" s="264"/>
      <c r="C1548" s="4" t="str">
        <f t="shared" si="315"/>
        <v>名称：&lt;br&gt;住所：&lt;br&gt;施設分類：&lt;br&gt;TEL：&lt;br&gt;：&lt;br&gt;：&lt;br&gt;：&lt;br&gt;</v>
      </c>
      <c r="D1548" s="211"/>
      <c r="E1548" s="202"/>
      <c r="F1548" s="202"/>
      <c r="G1548" s="202"/>
      <c r="H1548" s="202"/>
      <c r="I1548" s="202"/>
      <c r="J1548" s="202"/>
      <c r="K1548" s="240"/>
      <c r="L1548" s="240"/>
      <c r="M1548" s="240"/>
      <c r="N1548" s="240"/>
      <c r="O1548" s="4"/>
      <c r="P1548" s="246">
        <v>1</v>
      </c>
      <c r="Q1548" s="246"/>
      <c r="R1548" s="246" t="str">
        <f t="shared" si="312"/>
        <v>FFFFFFFF</v>
      </c>
      <c r="S1548" s="202">
        <v>100</v>
      </c>
      <c r="T1548" s="202">
        <v>100</v>
      </c>
      <c r="U1548" s="202">
        <v>100</v>
      </c>
      <c r="V1548" s="202">
        <v>100</v>
      </c>
      <c r="X1548" s="242"/>
      <c r="Z1548" s="239">
        <f t="shared" si="316"/>
        <v>1</v>
      </c>
      <c r="AA1548" s="253" t="s">
        <v>4179</v>
      </c>
      <c r="AB1548" s="265">
        <f t="shared" si="319"/>
        <v>0</v>
      </c>
      <c r="AC1548" s="254" t="s">
        <v>4194</v>
      </c>
      <c r="AD1548" s="254" t="s">
        <v>4181</v>
      </c>
      <c r="AE1548" s="254">
        <f t="shared" si="320"/>
        <v>0</v>
      </c>
      <c r="AF1548" s="254" t="s">
        <v>4182</v>
      </c>
      <c r="AG1548" s="254" t="s">
        <v>4183</v>
      </c>
      <c r="AH1548" s="74" t="str">
        <f t="shared" si="321"/>
        <v>名称：&lt;br&gt;住所：&lt;br&gt;施設分類：&lt;br&gt;TEL：&lt;br&gt;：&lt;br&gt;：&lt;br&gt;：&lt;br&gt;</v>
      </c>
      <c r="AI1548" s="255" t="s">
        <v>4184</v>
      </c>
      <c r="AJ1548" s="253" t="str">
        <f t="shared" si="313"/>
        <v>FFFFFFFF</v>
      </c>
      <c r="AK1548" s="253" t="s">
        <v>4185</v>
      </c>
      <c r="AL1548" s="265">
        <f t="shared" si="314"/>
        <v>1</v>
      </c>
      <c r="AM1548" s="253" t="s">
        <v>4186</v>
      </c>
      <c r="AN1548" s="253" t="s">
        <v>4187</v>
      </c>
      <c r="AO1548" s="254">
        <f t="shared" si="317"/>
        <v>0</v>
      </c>
      <c r="AP1548" s="253" t="s">
        <v>4188</v>
      </c>
      <c r="AQ1548" s="74">
        <f t="shared" si="322"/>
        <v>0</v>
      </c>
      <c r="AR1548" s="254" t="s">
        <v>4189</v>
      </c>
      <c r="AS1548" s="254" t="s">
        <v>4190</v>
      </c>
      <c r="AT1548" s="265">
        <f t="shared" si="323"/>
        <v>0</v>
      </c>
      <c r="AU1548" s="254" t="s">
        <v>4191</v>
      </c>
      <c r="AV1548" s="265">
        <f t="shared" si="324"/>
        <v>0</v>
      </c>
      <c r="AW1548" s="254" t="s">
        <v>4192</v>
      </c>
      <c r="AX1548" s="254" t="s">
        <v>4193</v>
      </c>
      <c r="AY1548" s="244" t="str">
        <f t="shared" si="318"/>
        <v/>
      </c>
    </row>
    <row r="1549" spans="1:51">
      <c r="A1549" s="198">
        <v>1544</v>
      </c>
      <c r="B1549" s="264"/>
      <c r="C1549" s="4" t="str">
        <f t="shared" si="315"/>
        <v>名称：&lt;br&gt;住所：&lt;br&gt;施設分類：&lt;br&gt;TEL：&lt;br&gt;：&lt;br&gt;：&lt;br&gt;：&lt;br&gt;</v>
      </c>
      <c r="D1549" s="211"/>
      <c r="E1549" s="202"/>
      <c r="F1549" s="202"/>
      <c r="G1549" s="202"/>
      <c r="H1549" s="202"/>
      <c r="I1549" s="202"/>
      <c r="J1549" s="202"/>
      <c r="K1549" s="240"/>
      <c r="L1549" s="240"/>
      <c r="M1549" s="240"/>
      <c r="N1549" s="240"/>
      <c r="O1549" s="4"/>
      <c r="P1549" s="246">
        <v>1</v>
      </c>
      <c r="Q1549" s="246"/>
      <c r="R1549" s="246" t="str">
        <f t="shared" si="312"/>
        <v>FFFFFFFF</v>
      </c>
      <c r="S1549" s="202">
        <v>100</v>
      </c>
      <c r="T1549" s="202">
        <v>100</v>
      </c>
      <c r="U1549" s="202">
        <v>100</v>
      </c>
      <c r="V1549" s="202">
        <v>100</v>
      </c>
      <c r="X1549" s="242"/>
      <c r="Z1549" s="239">
        <f t="shared" si="316"/>
        <v>1</v>
      </c>
      <c r="AA1549" s="253" t="s">
        <v>4179</v>
      </c>
      <c r="AB1549" s="265">
        <f t="shared" si="319"/>
        <v>0</v>
      </c>
      <c r="AC1549" s="254" t="s">
        <v>4194</v>
      </c>
      <c r="AD1549" s="254" t="s">
        <v>4181</v>
      </c>
      <c r="AE1549" s="254">
        <f t="shared" si="320"/>
        <v>0</v>
      </c>
      <c r="AF1549" s="254" t="s">
        <v>4182</v>
      </c>
      <c r="AG1549" s="254" t="s">
        <v>4183</v>
      </c>
      <c r="AH1549" s="74" t="str">
        <f t="shared" si="321"/>
        <v>名称：&lt;br&gt;住所：&lt;br&gt;施設分類：&lt;br&gt;TEL：&lt;br&gt;：&lt;br&gt;：&lt;br&gt;：&lt;br&gt;</v>
      </c>
      <c r="AI1549" s="255" t="s">
        <v>4184</v>
      </c>
      <c r="AJ1549" s="253" t="str">
        <f t="shared" si="313"/>
        <v>FFFFFFFF</v>
      </c>
      <c r="AK1549" s="253" t="s">
        <v>4185</v>
      </c>
      <c r="AL1549" s="265">
        <f t="shared" si="314"/>
        <v>1</v>
      </c>
      <c r="AM1549" s="253" t="s">
        <v>4186</v>
      </c>
      <c r="AN1549" s="253" t="s">
        <v>4187</v>
      </c>
      <c r="AO1549" s="254">
        <f t="shared" si="317"/>
        <v>0</v>
      </c>
      <c r="AP1549" s="253" t="s">
        <v>4188</v>
      </c>
      <c r="AQ1549" s="74">
        <f t="shared" si="322"/>
        <v>0</v>
      </c>
      <c r="AR1549" s="254" t="s">
        <v>4189</v>
      </c>
      <c r="AS1549" s="254" t="s">
        <v>4190</v>
      </c>
      <c r="AT1549" s="265">
        <f t="shared" si="323"/>
        <v>0</v>
      </c>
      <c r="AU1549" s="254" t="s">
        <v>4191</v>
      </c>
      <c r="AV1549" s="265">
        <f t="shared" si="324"/>
        <v>0</v>
      </c>
      <c r="AW1549" s="254" t="s">
        <v>4192</v>
      </c>
      <c r="AX1549" s="254" t="s">
        <v>4193</v>
      </c>
      <c r="AY1549" s="244" t="str">
        <f t="shared" si="318"/>
        <v/>
      </c>
    </row>
    <row r="1550" spans="1:51">
      <c r="A1550" s="198">
        <v>1545</v>
      </c>
      <c r="B1550" s="264"/>
      <c r="C1550" s="4" t="str">
        <f t="shared" si="315"/>
        <v>名称：&lt;br&gt;住所：&lt;br&gt;施設分類：&lt;br&gt;TEL：&lt;br&gt;：&lt;br&gt;：&lt;br&gt;：&lt;br&gt;</v>
      </c>
      <c r="D1550" s="211"/>
      <c r="E1550" s="245"/>
      <c r="F1550" s="202"/>
      <c r="G1550" s="202"/>
      <c r="H1550" s="202"/>
      <c r="I1550" s="245"/>
      <c r="J1550" s="245"/>
      <c r="K1550" s="240"/>
      <c r="L1550" s="240"/>
      <c r="M1550" s="240"/>
      <c r="N1550" s="240"/>
      <c r="O1550" s="4"/>
      <c r="P1550" s="246">
        <v>1</v>
      </c>
      <c r="Q1550" s="246"/>
      <c r="R1550" s="246" t="str">
        <f t="shared" si="312"/>
        <v>FFFFFFFF</v>
      </c>
      <c r="S1550" s="202">
        <v>100</v>
      </c>
      <c r="T1550" s="202">
        <v>100</v>
      </c>
      <c r="U1550" s="202">
        <v>100</v>
      </c>
      <c r="V1550" s="202">
        <v>100</v>
      </c>
      <c r="X1550" s="242"/>
      <c r="Z1550" s="239">
        <f t="shared" si="316"/>
        <v>1</v>
      </c>
      <c r="AA1550" s="253" t="s">
        <v>4179</v>
      </c>
      <c r="AB1550" s="265">
        <f t="shared" si="319"/>
        <v>0</v>
      </c>
      <c r="AC1550" s="254" t="s">
        <v>4194</v>
      </c>
      <c r="AD1550" s="254" t="s">
        <v>4181</v>
      </c>
      <c r="AE1550" s="254">
        <f t="shared" si="320"/>
        <v>0</v>
      </c>
      <c r="AF1550" s="254" t="s">
        <v>4182</v>
      </c>
      <c r="AG1550" s="254" t="s">
        <v>4183</v>
      </c>
      <c r="AH1550" s="74" t="str">
        <f t="shared" si="321"/>
        <v>名称：&lt;br&gt;住所：&lt;br&gt;施設分類：&lt;br&gt;TEL：&lt;br&gt;：&lt;br&gt;：&lt;br&gt;：&lt;br&gt;</v>
      </c>
      <c r="AI1550" s="255" t="s">
        <v>4184</v>
      </c>
      <c r="AJ1550" s="253" t="str">
        <f t="shared" si="313"/>
        <v>FFFFFFFF</v>
      </c>
      <c r="AK1550" s="253" t="s">
        <v>4185</v>
      </c>
      <c r="AL1550" s="265">
        <f t="shared" si="314"/>
        <v>1</v>
      </c>
      <c r="AM1550" s="253" t="s">
        <v>4186</v>
      </c>
      <c r="AN1550" s="253" t="s">
        <v>4187</v>
      </c>
      <c r="AO1550" s="254">
        <f t="shared" si="317"/>
        <v>0</v>
      </c>
      <c r="AP1550" s="253" t="s">
        <v>4188</v>
      </c>
      <c r="AQ1550" s="74">
        <f t="shared" si="322"/>
        <v>0</v>
      </c>
      <c r="AR1550" s="254" t="s">
        <v>4189</v>
      </c>
      <c r="AS1550" s="254" t="s">
        <v>4190</v>
      </c>
      <c r="AT1550" s="265">
        <f t="shared" si="323"/>
        <v>0</v>
      </c>
      <c r="AU1550" s="254" t="s">
        <v>4191</v>
      </c>
      <c r="AV1550" s="265">
        <f t="shared" si="324"/>
        <v>0</v>
      </c>
      <c r="AW1550" s="254" t="s">
        <v>4192</v>
      </c>
      <c r="AX1550" s="254" t="s">
        <v>4193</v>
      </c>
      <c r="AY1550" s="244" t="str">
        <f t="shared" si="318"/>
        <v/>
      </c>
    </row>
    <row r="1551" spans="1:51">
      <c r="A1551" s="198">
        <v>1546</v>
      </c>
      <c r="B1551" s="211"/>
      <c r="C1551" s="4" t="str">
        <f t="shared" si="315"/>
        <v>名称：&lt;br&gt;住所：&lt;br&gt;施設分類：&lt;br&gt;TEL：&lt;br&gt;：&lt;br&gt;：&lt;br&gt;：&lt;br&gt;</v>
      </c>
      <c r="D1551" s="211"/>
      <c r="E1551" s="245"/>
      <c r="F1551" s="202"/>
      <c r="G1551" s="202"/>
      <c r="H1551" s="202"/>
      <c r="I1551" s="245"/>
      <c r="J1551" s="245"/>
      <c r="K1551" s="240"/>
      <c r="L1551" s="240"/>
      <c r="M1551" s="240"/>
      <c r="N1551" s="240"/>
      <c r="O1551" s="4"/>
      <c r="P1551" s="246">
        <v>1</v>
      </c>
      <c r="Q1551" s="246"/>
      <c r="R1551" s="246" t="str">
        <f t="shared" si="312"/>
        <v>FFFFFFFF</v>
      </c>
      <c r="S1551" s="202">
        <v>100</v>
      </c>
      <c r="T1551" s="202">
        <v>100</v>
      </c>
      <c r="U1551" s="202">
        <v>100</v>
      </c>
      <c r="V1551" s="202">
        <v>100</v>
      </c>
      <c r="X1551" s="242"/>
      <c r="Z1551" s="239">
        <f t="shared" si="316"/>
        <v>1</v>
      </c>
      <c r="AA1551" s="253" t="s">
        <v>4179</v>
      </c>
      <c r="AB1551" s="265">
        <f t="shared" si="319"/>
        <v>0</v>
      </c>
      <c r="AC1551" s="254" t="s">
        <v>4194</v>
      </c>
      <c r="AD1551" s="254" t="s">
        <v>4181</v>
      </c>
      <c r="AE1551" s="254">
        <f t="shared" si="320"/>
        <v>0</v>
      </c>
      <c r="AF1551" s="254" t="s">
        <v>4182</v>
      </c>
      <c r="AG1551" s="254" t="s">
        <v>4183</v>
      </c>
      <c r="AH1551" s="74" t="str">
        <f t="shared" si="321"/>
        <v>名称：&lt;br&gt;住所：&lt;br&gt;施設分類：&lt;br&gt;TEL：&lt;br&gt;：&lt;br&gt;：&lt;br&gt;：&lt;br&gt;</v>
      </c>
      <c r="AI1551" s="255" t="s">
        <v>4184</v>
      </c>
      <c r="AJ1551" s="253" t="str">
        <f t="shared" si="313"/>
        <v>FFFFFFFF</v>
      </c>
      <c r="AK1551" s="253" t="s">
        <v>4185</v>
      </c>
      <c r="AL1551" s="265">
        <f t="shared" si="314"/>
        <v>1</v>
      </c>
      <c r="AM1551" s="253" t="s">
        <v>4186</v>
      </c>
      <c r="AN1551" s="253" t="s">
        <v>4187</v>
      </c>
      <c r="AO1551" s="254">
        <f t="shared" si="317"/>
        <v>0</v>
      </c>
      <c r="AP1551" s="253" t="s">
        <v>4188</v>
      </c>
      <c r="AQ1551" s="74">
        <f t="shared" si="322"/>
        <v>0</v>
      </c>
      <c r="AR1551" s="254" t="s">
        <v>4189</v>
      </c>
      <c r="AS1551" s="254" t="s">
        <v>4190</v>
      </c>
      <c r="AT1551" s="265">
        <f t="shared" si="323"/>
        <v>0</v>
      </c>
      <c r="AU1551" s="254" t="s">
        <v>4191</v>
      </c>
      <c r="AV1551" s="265">
        <f t="shared" si="324"/>
        <v>0</v>
      </c>
      <c r="AW1551" s="254" t="s">
        <v>4192</v>
      </c>
      <c r="AX1551" s="254" t="s">
        <v>4193</v>
      </c>
      <c r="AY1551" s="244" t="str">
        <f t="shared" si="318"/>
        <v/>
      </c>
    </row>
    <row r="1552" spans="1:51">
      <c r="A1552" s="198">
        <v>1547</v>
      </c>
      <c r="B1552" s="211"/>
      <c r="C1552" s="4" t="str">
        <f t="shared" si="315"/>
        <v>名称：&lt;br&gt;住所：&lt;br&gt;施設分類：&lt;br&gt;TEL：&lt;br&gt;：&lt;br&gt;：&lt;br&gt;：&lt;br&gt;</v>
      </c>
      <c r="D1552" s="211"/>
      <c r="E1552" s="245"/>
      <c r="F1552" s="202"/>
      <c r="G1552" s="211"/>
      <c r="H1552" s="202"/>
      <c r="I1552" s="245"/>
      <c r="J1552" s="245"/>
      <c r="K1552" s="240"/>
      <c r="L1552" s="240"/>
      <c r="M1552" s="240"/>
      <c r="N1552" s="240"/>
      <c r="O1552" s="4"/>
      <c r="P1552" s="246">
        <v>1</v>
      </c>
      <c r="Q1552" s="246"/>
      <c r="R1552" s="246" t="str">
        <f t="shared" si="312"/>
        <v>FFFFFFFF</v>
      </c>
      <c r="S1552" s="202">
        <v>100</v>
      </c>
      <c r="T1552" s="202">
        <v>100</v>
      </c>
      <c r="U1552" s="202">
        <v>100</v>
      </c>
      <c r="V1552" s="202">
        <v>100</v>
      </c>
      <c r="X1552" s="242"/>
      <c r="Z1552" s="239">
        <f t="shared" si="316"/>
        <v>1</v>
      </c>
      <c r="AA1552" s="253" t="s">
        <v>4179</v>
      </c>
      <c r="AB1552" s="265">
        <f t="shared" si="319"/>
        <v>0</v>
      </c>
      <c r="AC1552" s="254" t="s">
        <v>4194</v>
      </c>
      <c r="AD1552" s="254" t="s">
        <v>4181</v>
      </c>
      <c r="AE1552" s="254">
        <f t="shared" si="320"/>
        <v>0</v>
      </c>
      <c r="AF1552" s="254" t="s">
        <v>4182</v>
      </c>
      <c r="AG1552" s="254" t="s">
        <v>4183</v>
      </c>
      <c r="AH1552" s="74" t="str">
        <f t="shared" si="321"/>
        <v>名称：&lt;br&gt;住所：&lt;br&gt;施設分類：&lt;br&gt;TEL：&lt;br&gt;：&lt;br&gt;：&lt;br&gt;：&lt;br&gt;</v>
      </c>
      <c r="AI1552" s="255" t="s">
        <v>4184</v>
      </c>
      <c r="AJ1552" s="253" t="str">
        <f t="shared" si="313"/>
        <v>FFFFFFFF</v>
      </c>
      <c r="AK1552" s="253" t="s">
        <v>4185</v>
      </c>
      <c r="AL1552" s="265">
        <f t="shared" si="314"/>
        <v>1</v>
      </c>
      <c r="AM1552" s="253" t="s">
        <v>4186</v>
      </c>
      <c r="AN1552" s="253" t="s">
        <v>4187</v>
      </c>
      <c r="AO1552" s="254">
        <f t="shared" si="317"/>
        <v>0</v>
      </c>
      <c r="AP1552" s="253" t="s">
        <v>4188</v>
      </c>
      <c r="AQ1552" s="74">
        <f t="shared" si="322"/>
        <v>0</v>
      </c>
      <c r="AR1552" s="254" t="s">
        <v>4189</v>
      </c>
      <c r="AS1552" s="254" t="s">
        <v>4190</v>
      </c>
      <c r="AT1552" s="265">
        <f t="shared" si="323"/>
        <v>0</v>
      </c>
      <c r="AU1552" s="254" t="s">
        <v>4191</v>
      </c>
      <c r="AV1552" s="265">
        <f t="shared" si="324"/>
        <v>0</v>
      </c>
      <c r="AW1552" s="254" t="s">
        <v>4192</v>
      </c>
      <c r="AX1552" s="254" t="s">
        <v>4193</v>
      </c>
      <c r="AY1552" s="244" t="str">
        <f t="shared" si="318"/>
        <v/>
      </c>
    </row>
    <row r="1553" spans="1:51">
      <c r="A1553" s="198">
        <v>1548</v>
      </c>
      <c r="B1553" s="211"/>
      <c r="C1553" s="4" t="str">
        <f t="shared" si="315"/>
        <v>名称：&lt;br&gt;住所：&lt;br&gt;施設分類：&lt;br&gt;TEL：&lt;br&gt;：&lt;br&gt;：&lt;br&gt;：&lt;br&gt;</v>
      </c>
      <c r="D1553" s="211"/>
      <c r="E1553" s="245"/>
      <c r="F1553" s="202"/>
      <c r="G1553" s="202"/>
      <c r="H1553" s="202"/>
      <c r="I1553" s="245"/>
      <c r="J1553" s="245"/>
      <c r="K1553" s="240"/>
      <c r="L1553" s="240"/>
      <c r="M1553" s="240"/>
      <c r="N1553" s="240"/>
      <c r="O1553" s="4"/>
      <c r="P1553" s="246">
        <v>1</v>
      </c>
      <c r="Q1553" s="246"/>
      <c r="R1553" s="246" t="str">
        <f t="shared" si="312"/>
        <v>FFFFFFFF</v>
      </c>
      <c r="S1553" s="202">
        <v>100</v>
      </c>
      <c r="T1553" s="202">
        <v>100</v>
      </c>
      <c r="U1553" s="202">
        <v>100</v>
      </c>
      <c r="V1553" s="202">
        <v>100</v>
      </c>
      <c r="X1553" s="242"/>
      <c r="Z1553" s="239">
        <f t="shared" si="316"/>
        <v>1</v>
      </c>
      <c r="AA1553" s="253" t="s">
        <v>4179</v>
      </c>
      <c r="AB1553" s="265">
        <f t="shared" si="319"/>
        <v>0</v>
      </c>
      <c r="AC1553" s="254" t="s">
        <v>4194</v>
      </c>
      <c r="AD1553" s="254" t="s">
        <v>4181</v>
      </c>
      <c r="AE1553" s="254">
        <f t="shared" si="320"/>
        <v>0</v>
      </c>
      <c r="AF1553" s="254" t="s">
        <v>4182</v>
      </c>
      <c r="AG1553" s="254" t="s">
        <v>4183</v>
      </c>
      <c r="AH1553" s="74" t="str">
        <f t="shared" si="321"/>
        <v>名称：&lt;br&gt;住所：&lt;br&gt;施設分類：&lt;br&gt;TEL：&lt;br&gt;：&lt;br&gt;：&lt;br&gt;：&lt;br&gt;</v>
      </c>
      <c r="AI1553" s="255" t="s">
        <v>4184</v>
      </c>
      <c r="AJ1553" s="253" t="str">
        <f t="shared" si="313"/>
        <v>FFFFFFFF</v>
      </c>
      <c r="AK1553" s="253" t="s">
        <v>4185</v>
      </c>
      <c r="AL1553" s="265">
        <f t="shared" si="314"/>
        <v>1</v>
      </c>
      <c r="AM1553" s="253" t="s">
        <v>4186</v>
      </c>
      <c r="AN1553" s="253" t="s">
        <v>4187</v>
      </c>
      <c r="AO1553" s="254">
        <f t="shared" si="317"/>
        <v>0</v>
      </c>
      <c r="AP1553" s="253" t="s">
        <v>4188</v>
      </c>
      <c r="AQ1553" s="74">
        <f t="shared" si="322"/>
        <v>0</v>
      </c>
      <c r="AR1553" s="254" t="s">
        <v>4189</v>
      </c>
      <c r="AS1553" s="254" t="s">
        <v>4190</v>
      </c>
      <c r="AT1553" s="265">
        <f t="shared" si="323"/>
        <v>0</v>
      </c>
      <c r="AU1553" s="254" t="s">
        <v>4191</v>
      </c>
      <c r="AV1553" s="265">
        <f t="shared" si="324"/>
        <v>0</v>
      </c>
      <c r="AW1553" s="254" t="s">
        <v>4192</v>
      </c>
      <c r="AX1553" s="254" t="s">
        <v>4193</v>
      </c>
      <c r="AY1553" s="244" t="str">
        <f t="shared" si="318"/>
        <v/>
      </c>
    </row>
    <row r="1554" spans="1:51">
      <c r="A1554" s="198">
        <v>1549</v>
      </c>
      <c r="B1554" s="211"/>
      <c r="C1554" s="4" t="str">
        <f t="shared" si="315"/>
        <v>名称：&lt;br&gt;住所：&lt;br&gt;施設分類：&lt;br&gt;TEL：&lt;br&gt;：&lt;br&gt;：&lt;br&gt;：&lt;br&gt;</v>
      </c>
      <c r="D1554" s="211"/>
      <c r="E1554" s="202"/>
      <c r="F1554" s="202"/>
      <c r="G1554" s="202"/>
      <c r="H1554" s="202"/>
      <c r="I1554" s="202"/>
      <c r="J1554" s="202"/>
      <c r="K1554" s="240"/>
      <c r="L1554" s="240"/>
      <c r="M1554" s="240"/>
      <c r="N1554" s="240"/>
      <c r="O1554" s="4"/>
      <c r="P1554" s="246">
        <v>1</v>
      </c>
      <c r="Q1554" s="246"/>
      <c r="R1554" s="246" t="str">
        <f t="shared" si="312"/>
        <v>FFFFFFFF</v>
      </c>
      <c r="S1554" s="202">
        <v>100</v>
      </c>
      <c r="T1554" s="202">
        <v>100</v>
      </c>
      <c r="U1554" s="202">
        <v>100</v>
      </c>
      <c r="V1554" s="202">
        <v>100</v>
      </c>
      <c r="X1554" s="242"/>
      <c r="Z1554" s="239">
        <f t="shared" si="316"/>
        <v>1</v>
      </c>
      <c r="AA1554" s="253" t="s">
        <v>4179</v>
      </c>
      <c r="AB1554" s="265">
        <f t="shared" si="319"/>
        <v>0</v>
      </c>
      <c r="AC1554" s="254" t="s">
        <v>4194</v>
      </c>
      <c r="AD1554" s="254" t="s">
        <v>4181</v>
      </c>
      <c r="AE1554" s="254">
        <f t="shared" si="320"/>
        <v>0</v>
      </c>
      <c r="AF1554" s="254" t="s">
        <v>4182</v>
      </c>
      <c r="AG1554" s="254" t="s">
        <v>4183</v>
      </c>
      <c r="AH1554" s="74" t="str">
        <f t="shared" si="321"/>
        <v>名称：&lt;br&gt;住所：&lt;br&gt;施設分類：&lt;br&gt;TEL：&lt;br&gt;：&lt;br&gt;：&lt;br&gt;：&lt;br&gt;</v>
      </c>
      <c r="AI1554" s="255" t="s">
        <v>4184</v>
      </c>
      <c r="AJ1554" s="253" t="str">
        <f t="shared" si="313"/>
        <v>FFFFFFFF</v>
      </c>
      <c r="AK1554" s="253" t="s">
        <v>4185</v>
      </c>
      <c r="AL1554" s="265">
        <f t="shared" si="314"/>
        <v>1</v>
      </c>
      <c r="AM1554" s="253" t="s">
        <v>4186</v>
      </c>
      <c r="AN1554" s="253" t="s">
        <v>4187</v>
      </c>
      <c r="AO1554" s="254">
        <f t="shared" si="317"/>
        <v>0</v>
      </c>
      <c r="AP1554" s="253" t="s">
        <v>4188</v>
      </c>
      <c r="AQ1554" s="74">
        <f t="shared" si="322"/>
        <v>0</v>
      </c>
      <c r="AR1554" s="254" t="s">
        <v>4189</v>
      </c>
      <c r="AS1554" s="254" t="s">
        <v>4190</v>
      </c>
      <c r="AT1554" s="265">
        <f t="shared" si="323"/>
        <v>0</v>
      </c>
      <c r="AU1554" s="254" t="s">
        <v>4191</v>
      </c>
      <c r="AV1554" s="265">
        <f t="shared" si="324"/>
        <v>0</v>
      </c>
      <c r="AW1554" s="254" t="s">
        <v>4192</v>
      </c>
      <c r="AX1554" s="254" t="s">
        <v>4193</v>
      </c>
      <c r="AY1554" s="244" t="str">
        <f t="shared" si="318"/>
        <v/>
      </c>
    </row>
    <row r="1555" spans="1:51">
      <c r="A1555" s="198">
        <v>1550</v>
      </c>
      <c r="B1555" s="211"/>
      <c r="C1555" s="4" t="str">
        <f t="shared" si="315"/>
        <v>名称：&lt;br&gt;住所：&lt;br&gt;施設分類：&lt;br&gt;TEL：&lt;br&gt;：&lt;br&gt;：&lt;br&gt;：&lt;br&gt;</v>
      </c>
      <c r="D1555" s="211"/>
      <c r="E1555" s="202"/>
      <c r="F1555" s="202"/>
      <c r="G1555" s="202"/>
      <c r="H1555" s="202"/>
      <c r="I1555" s="202"/>
      <c r="J1555" s="202"/>
      <c r="K1555" s="240"/>
      <c r="L1555" s="240"/>
      <c r="M1555" s="240"/>
      <c r="N1555" s="240"/>
      <c r="O1555" s="4"/>
      <c r="P1555" s="246">
        <v>1</v>
      </c>
      <c r="Q1555" s="246"/>
      <c r="R1555" s="246" t="str">
        <f t="shared" si="312"/>
        <v>FFFFFFFF</v>
      </c>
      <c r="S1555" s="202">
        <v>100</v>
      </c>
      <c r="T1555" s="202">
        <v>100</v>
      </c>
      <c r="U1555" s="202">
        <v>100</v>
      </c>
      <c r="V1555" s="202">
        <v>100</v>
      </c>
      <c r="X1555" s="242"/>
      <c r="Z1555" s="239">
        <f t="shared" si="316"/>
        <v>1</v>
      </c>
      <c r="AA1555" s="253" t="s">
        <v>4179</v>
      </c>
      <c r="AB1555" s="265">
        <f t="shared" si="319"/>
        <v>0</v>
      </c>
      <c r="AC1555" s="254" t="s">
        <v>4194</v>
      </c>
      <c r="AD1555" s="254" t="s">
        <v>4181</v>
      </c>
      <c r="AE1555" s="254">
        <f t="shared" si="320"/>
        <v>0</v>
      </c>
      <c r="AF1555" s="254" t="s">
        <v>4182</v>
      </c>
      <c r="AG1555" s="254" t="s">
        <v>4183</v>
      </c>
      <c r="AH1555" s="74" t="str">
        <f t="shared" si="321"/>
        <v>名称：&lt;br&gt;住所：&lt;br&gt;施設分類：&lt;br&gt;TEL：&lt;br&gt;：&lt;br&gt;：&lt;br&gt;：&lt;br&gt;</v>
      </c>
      <c r="AI1555" s="255" t="s">
        <v>4184</v>
      </c>
      <c r="AJ1555" s="253" t="str">
        <f t="shared" si="313"/>
        <v>FFFFFFFF</v>
      </c>
      <c r="AK1555" s="253" t="s">
        <v>4185</v>
      </c>
      <c r="AL1555" s="265">
        <f t="shared" si="314"/>
        <v>1</v>
      </c>
      <c r="AM1555" s="253" t="s">
        <v>4186</v>
      </c>
      <c r="AN1555" s="253" t="s">
        <v>4187</v>
      </c>
      <c r="AO1555" s="254">
        <f t="shared" si="317"/>
        <v>0</v>
      </c>
      <c r="AP1555" s="253" t="s">
        <v>4188</v>
      </c>
      <c r="AQ1555" s="74">
        <f t="shared" si="322"/>
        <v>0</v>
      </c>
      <c r="AR1555" s="254" t="s">
        <v>4189</v>
      </c>
      <c r="AS1555" s="254" t="s">
        <v>4190</v>
      </c>
      <c r="AT1555" s="265">
        <f t="shared" si="323"/>
        <v>0</v>
      </c>
      <c r="AU1555" s="254" t="s">
        <v>4191</v>
      </c>
      <c r="AV1555" s="265">
        <f t="shared" si="324"/>
        <v>0</v>
      </c>
      <c r="AW1555" s="254" t="s">
        <v>4192</v>
      </c>
      <c r="AX1555" s="254" t="s">
        <v>4193</v>
      </c>
      <c r="AY1555" s="244" t="str">
        <f t="shared" si="318"/>
        <v/>
      </c>
    </row>
    <row r="1556" spans="1:51">
      <c r="A1556" s="198">
        <v>1551</v>
      </c>
      <c r="B1556" s="211"/>
      <c r="C1556" s="4" t="str">
        <f t="shared" si="315"/>
        <v>名称：&lt;br&gt;住所：&lt;br&gt;施設分類：&lt;br&gt;TEL：&lt;br&gt;：&lt;br&gt;：&lt;br&gt;：&lt;br&gt;</v>
      </c>
      <c r="D1556" s="211"/>
      <c r="E1556" s="245"/>
      <c r="F1556" s="202"/>
      <c r="G1556" s="202"/>
      <c r="H1556" s="202"/>
      <c r="I1556" s="245"/>
      <c r="J1556" s="245"/>
      <c r="K1556" s="240"/>
      <c r="L1556" s="240"/>
      <c r="M1556" s="240"/>
      <c r="N1556" s="240"/>
      <c r="O1556" s="4"/>
      <c r="P1556" s="246">
        <v>1</v>
      </c>
      <c r="Q1556" s="246"/>
      <c r="R1556" s="246" t="str">
        <f t="shared" si="312"/>
        <v>FFFFFFFF</v>
      </c>
      <c r="S1556" s="202">
        <v>100</v>
      </c>
      <c r="T1556" s="202">
        <v>100</v>
      </c>
      <c r="U1556" s="202">
        <v>100</v>
      </c>
      <c r="V1556" s="202">
        <v>100</v>
      </c>
      <c r="X1556" s="242"/>
      <c r="Z1556" s="239">
        <f t="shared" si="316"/>
        <v>1</v>
      </c>
      <c r="AA1556" s="253" t="s">
        <v>4179</v>
      </c>
      <c r="AB1556" s="265">
        <f t="shared" si="319"/>
        <v>0</v>
      </c>
      <c r="AC1556" s="254" t="s">
        <v>4194</v>
      </c>
      <c r="AD1556" s="254" t="s">
        <v>4181</v>
      </c>
      <c r="AE1556" s="254">
        <f t="shared" si="320"/>
        <v>0</v>
      </c>
      <c r="AF1556" s="254" t="s">
        <v>4182</v>
      </c>
      <c r="AG1556" s="254" t="s">
        <v>4183</v>
      </c>
      <c r="AH1556" s="74" t="str">
        <f t="shared" si="321"/>
        <v>名称：&lt;br&gt;住所：&lt;br&gt;施設分類：&lt;br&gt;TEL：&lt;br&gt;：&lt;br&gt;：&lt;br&gt;：&lt;br&gt;</v>
      </c>
      <c r="AI1556" s="255" t="s">
        <v>4184</v>
      </c>
      <c r="AJ1556" s="253" t="str">
        <f t="shared" si="313"/>
        <v>FFFFFFFF</v>
      </c>
      <c r="AK1556" s="253" t="s">
        <v>4185</v>
      </c>
      <c r="AL1556" s="265">
        <f t="shared" si="314"/>
        <v>1</v>
      </c>
      <c r="AM1556" s="253" t="s">
        <v>4186</v>
      </c>
      <c r="AN1556" s="253" t="s">
        <v>4187</v>
      </c>
      <c r="AO1556" s="254">
        <f t="shared" si="317"/>
        <v>0</v>
      </c>
      <c r="AP1556" s="253" t="s">
        <v>4188</v>
      </c>
      <c r="AQ1556" s="74">
        <f t="shared" si="322"/>
        <v>0</v>
      </c>
      <c r="AR1556" s="254" t="s">
        <v>4189</v>
      </c>
      <c r="AS1556" s="254" t="s">
        <v>4190</v>
      </c>
      <c r="AT1556" s="265">
        <f t="shared" si="323"/>
        <v>0</v>
      </c>
      <c r="AU1556" s="254" t="s">
        <v>4191</v>
      </c>
      <c r="AV1556" s="265">
        <f t="shared" si="324"/>
        <v>0</v>
      </c>
      <c r="AW1556" s="254" t="s">
        <v>4192</v>
      </c>
      <c r="AX1556" s="254" t="s">
        <v>4193</v>
      </c>
      <c r="AY1556" s="244" t="str">
        <f t="shared" si="318"/>
        <v/>
      </c>
    </row>
    <row r="1557" spans="1:51">
      <c r="A1557" s="198">
        <v>1552</v>
      </c>
      <c r="B1557" s="211"/>
      <c r="C1557" s="4" t="str">
        <f t="shared" si="315"/>
        <v>名称：&lt;br&gt;住所：&lt;br&gt;施設分類：&lt;br&gt;TEL：&lt;br&gt;：&lt;br&gt;：&lt;br&gt;：&lt;br&gt;</v>
      </c>
      <c r="D1557" s="211"/>
      <c r="E1557" s="245"/>
      <c r="F1557" s="202"/>
      <c r="G1557" s="202"/>
      <c r="H1557" s="202"/>
      <c r="I1557" s="245"/>
      <c r="J1557" s="245"/>
      <c r="K1557" s="240"/>
      <c r="L1557" s="240"/>
      <c r="M1557" s="240"/>
      <c r="N1557" s="240"/>
      <c r="O1557" s="4"/>
      <c r="P1557" s="246">
        <v>1</v>
      </c>
      <c r="Q1557" s="246"/>
      <c r="R1557" s="246" t="str">
        <f t="shared" si="312"/>
        <v>FFFFFFFF</v>
      </c>
      <c r="S1557" s="202">
        <v>100</v>
      </c>
      <c r="T1557" s="202">
        <v>100</v>
      </c>
      <c r="U1557" s="202">
        <v>100</v>
      </c>
      <c r="V1557" s="202">
        <v>100</v>
      </c>
      <c r="X1557" s="242"/>
      <c r="Z1557" s="239">
        <f t="shared" si="316"/>
        <v>1</v>
      </c>
      <c r="AA1557" s="253" t="s">
        <v>4179</v>
      </c>
      <c r="AB1557" s="265">
        <f t="shared" si="319"/>
        <v>0</v>
      </c>
      <c r="AC1557" s="254" t="s">
        <v>4194</v>
      </c>
      <c r="AD1557" s="254" t="s">
        <v>4181</v>
      </c>
      <c r="AE1557" s="254">
        <f t="shared" si="320"/>
        <v>0</v>
      </c>
      <c r="AF1557" s="254" t="s">
        <v>4182</v>
      </c>
      <c r="AG1557" s="254" t="s">
        <v>4183</v>
      </c>
      <c r="AH1557" s="74" t="str">
        <f t="shared" si="321"/>
        <v>名称：&lt;br&gt;住所：&lt;br&gt;施設分類：&lt;br&gt;TEL：&lt;br&gt;：&lt;br&gt;：&lt;br&gt;：&lt;br&gt;</v>
      </c>
      <c r="AI1557" s="255" t="s">
        <v>4184</v>
      </c>
      <c r="AJ1557" s="253" t="str">
        <f t="shared" si="313"/>
        <v>FFFFFFFF</v>
      </c>
      <c r="AK1557" s="253" t="s">
        <v>4185</v>
      </c>
      <c r="AL1557" s="265">
        <f t="shared" si="314"/>
        <v>1</v>
      </c>
      <c r="AM1557" s="253" t="s">
        <v>4186</v>
      </c>
      <c r="AN1557" s="253" t="s">
        <v>4187</v>
      </c>
      <c r="AO1557" s="254">
        <f t="shared" si="317"/>
        <v>0</v>
      </c>
      <c r="AP1557" s="253" t="s">
        <v>4188</v>
      </c>
      <c r="AQ1557" s="74">
        <f t="shared" si="322"/>
        <v>0</v>
      </c>
      <c r="AR1557" s="254" t="s">
        <v>4189</v>
      </c>
      <c r="AS1557" s="254" t="s">
        <v>4190</v>
      </c>
      <c r="AT1557" s="265">
        <f t="shared" si="323"/>
        <v>0</v>
      </c>
      <c r="AU1557" s="254" t="s">
        <v>4191</v>
      </c>
      <c r="AV1557" s="265">
        <f t="shared" si="324"/>
        <v>0</v>
      </c>
      <c r="AW1557" s="254" t="s">
        <v>4192</v>
      </c>
      <c r="AX1557" s="254" t="s">
        <v>4193</v>
      </c>
      <c r="AY1557" s="244" t="str">
        <f t="shared" si="318"/>
        <v/>
      </c>
    </row>
    <row r="1558" spans="1:51">
      <c r="A1558" s="198">
        <v>1553</v>
      </c>
      <c r="B1558" s="211"/>
      <c r="C1558" s="4" t="str">
        <f t="shared" si="315"/>
        <v>名称：&lt;br&gt;住所：&lt;br&gt;施設分類：&lt;br&gt;TEL：&lt;br&gt;：&lt;br&gt;：&lt;br&gt;：&lt;br&gt;</v>
      </c>
      <c r="D1558" s="211"/>
      <c r="E1558" s="245"/>
      <c r="F1558" s="202"/>
      <c r="G1558" s="202"/>
      <c r="H1558" s="202"/>
      <c r="I1558" s="245"/>
      <c r="J1558" s="245"/>
      <c r="K1558" s="240"/>
      <c r="L1558" s="240"/>
      <c r="M1558" s="240"/>
      <c r="N1558" s="240"/>
      <c r="O1558" s="4"/>
      <c r="P1558" s="246">
        <v>1</v>
      </c>
      <c r="Q1558" s="246"/>
      <c r="R1558" s="246" t="str">
        <f t="shared" si="312"/>
        <v>FFFFFFFF</v>
      </c>
      <c r="S1558" s="202">
        <v>100</v>
      </c>
      <c r="T1558" s="202">
        <v>100</v>
      </c>
      <c r="U1558" s="202">
        <v>100</v>
      </c>
      <c r="V1558" s="202">
        <v>100</v>
      </c>
      <c r="X1558" s="242"/>
      <c r="Z1558" s="239">
        <f t="shared" si="316"/>
        <v>1</v>
      </c>
      <c r="AA1558" s="253" t="s">
        <v>4179</v>
      </c>
      <c r="AB1558" s="265">
        <f t="shared" si="319"/>
        <v>0</v>
      </c>
      <c r="AC1558" s="254" t="s">
        <v>4194</v>
      </c>
      <c r="AD1558" s="254" t="s">
        <v>4181</v>
      </c>
      <c r="AE1558" s="254">
        <f t="shared" si="320"/>
        <v>0</v>
      </c>
      <c r="AF1558" s="254" t="s">
        <v>4182</v>
      </c>
      <c r="AG1558" s="254" t="s">
        <v>4183</v>
      </c>
      <c r="AH1558" s="74" t="str">
        <f t="shared" si="321"/>
        <v>名称：&lt;br&gt;住所：&lt;br&gt;施設分類：&lt;br&gt;TEL：&lt;br&gt;：&lt;br&gt;：&lt;br&gt;：&lt;br&gt;</v>
      </c>
      <c r="AI1558" s="255" t="s">
        <v>4184</v>
      </c>
      <c r="AJ1558" s="253" t="str">
        <f t="shared" si="313"/>
        <v>FFFFFFFF</v>
      </c>
      <c r="AK1558" s="253" t="s">
        <v>4185</v>
      </c>
      <c r="AL1558" s="265">
        <f t="shared" si="314"/>
        <v>1</v>
      </c>
      <c r="AM1558" s="253" t="s">
        <v>4186</v>
      </c>
      <c r="AN1558" s="253" t="s">
        <v>4187</v>
      </c>
      <c r="AO1558" s="254">
        <f t="shared" si="317"/>
        <v>0</v>
      </c>
      <c r="AP1558" s="253" t="s">
        <v>4188</v>
      </c>
      <c r="AQ1558" s="74">
        <f t="shared" si="322"/>
        <v>0</v>
      </c>
      <c r="AR1558" s="254" t="s">
        <v>4189</v>
      </c>
      <c r="AS1558" s="254" t="s">
        <v>4190</v>
      </c>
      <c r="AT1558" s="265">
        <f t="shared" si="323"/>
        <v>0</v>
      </c>
      <c r="AU1558" s="254" t="s">
        <v>4191</v>
      </c>
      <c r="AV1558" s="265">
        <f t="shared" si="324"/>
        <v>0</v>
      </c>
      <c r="AW1558" s="254" t="s">
        <v>4192</v>
      </c>
      <c r="AX1558" s="254" t="s">
        <v>4193</v>
      </c>
      <c r="AY1558" s="244" t="str">
        <f t="shared" si="318"/>
        <v/>
      </c>
    </row>
    <row r="1559" spans="1:51">
      <c r="A1559" s="198">
        <v>1554</v>
      </c>
      <c r="B1559" s="211"/>
      <c r="C1559" s="4" t="str">
        <f t="shared" si="315"/>
        <v>名称：&lt;br&gt;住所：&lt;br&gt;施設分類：&lt;br&gt;TEL：&lt;br&gt;：&lt;br&gt;：&lt;br&gt;：&lt;br&gt;</v>
      </c>
      <c r="D1559" s="211"/>
      <c r="E1559" s="202"/>
      <c r="F1559" s="202"/>
      <c r="G1559" s="202"/>
      <c r="H1559" s="202"/>
      <c r="I1559" s="202"/>
      <c r="J1559" s="202"/>
      <c r="K1559" s="240"/>
      <c r="L1559" s="240"/>
      <c r="M1559" s="240"/>
      <c r="N1559" s="240"/>
      <c r="O1559" s="4"/>
      <c r="P1559" s="246">
        <v>1</v>
      </c>
      <c r="Q1559" s="246"/>
      <c r="R1559" s="246" t="str">
        <f t="shared" si="312"/>
        <v>FFFFFFFF</v>
      </c>
      <c r="S1559" s="202">
        <v>100</v>
      </c>
      <c r="T1559" s="202">
        <v>100</v>
      </c>
      <c r="U1559" s="202">
        <v>100</v>
      </c>
      <c r="V1559" s="202">
        <v>100</v>
      </c>
      <c r="X1559" s="242"/>
      <c r="Z1559" s="239">
        <f t="shared" si="316"/>
        <v>1</v>
      </c>
      <c r="AA1559" s="253" t="s">
        <v>4179</v>
      </c>
      <c r="AB1559" s="265">
        <f t="shared" si="319"/>
        <v>0</v>
      </c>
      <c r="AC1559" s="254" t="s">
        <v>4194</v>
      </c>
      <c r="AD1559" s="254" t="s">
        <v>4181</v>
      </c>
      <c r="AE1559" s="254">
        <f t="shared" si="320"/>
        <v>0</v>
      </c>
      <c r="AF1559" s="254" t="s">
        <v>4182</v>
      </c>
      <c r="AG1559" s="254" t="s">
        <v>4183</v>
      </c>
      <c r="AH1559" s="74" t="str">
        <f t="shared" si="321"/>
        <v>名称：&lt;br&gt;住所：&lt;br&gt;施設分類：&lt;br&gt;TEL：&lt;br&gt;：&lt;br&gt;：&lt;br&gt;：&lt;br&gt;</v>
      </c>
      <c r="AI1559" s="255" t="s">
        <v>4184</v>
      </c>
      <c r="AJ1559" s="253" t="str">
        <f t="shared" si="313"/>
        <v>FFFFFFFF</v>
      </c>
      <c r="AK1559" s="253" t="s">
        <v>4185</v>
      </c>
      <c r="AL1559" s="265">
        <f t="shared" si="314"/>
        <v>1</v>
      </c>
      <c r="AM1559" s="253" t="s">
        <v>4186</v>
      </c>
      <c r="AN1559" s="253" t="s">
        <v>4187</v>
      </c>
      <c r="AO1559" s="254">
        <f t="shared" si="317"/>
        <v>0</v>
      </c>
      <c r="AP1559" s="253" t="s">
        <v>4188</v>
      </c>
      <c r="AQ1559" s="74">
        <f t="shared" si="322"/>
        <v>0</v>
      </c>
      <c r="AR1559" s="254" t="s">
        <v>4189</v>
      </c>
      <c r="AS1559" s="254" t="s">
        <v>4190</v>
      </c>
      <c r="AT1559" s="265">
        <f t="shared" si="323"/>
        <v>0</v>
      </c>
      <c r="AU1559" s="254" t="s">
        <v>4191</v>
      </c>
      <c r="AV1559" s="265">
        <f t="shared" si="324"/>
        <v>0</v>
      </c>
      <c r="AW1559" s="254" t="s">
        <v>4192</v>
      </c>
      <c r="AX1559" s="254" t="s">
        <v>4193</v>
      </c>
      <c r="AY1559" s="244" t="str">
        <f t="shared" si="318"/>
        <v/>
      </c>
    </row>
    <row r="1560" spans="1:51">
      <c r="A1560" s="198">
        <v>1555</v>
      </c>
      <c r="B1560" s="211"/>
      <c r="C1560" s="4" t="str">
        <f t="shared" si="315"/>
        <v>名称：&lt;br&gt;住所：&lt;br&gt;施設分類：&lt;br&gt;TEL：&lt;br&gt;：&lt;br&gt;：&lt;br&gt;：&lt;br&gt;</v>
      </c>
      <c r="D1560" s="211"/>
      <c r="E1560" s="202"/>
      <c r="F1560" s="202"/>
      <c r="G1560" s="202"/>
      <c r="H1560" s="202"/>
      <c r="I1560" s="202"/>
      <c r="J1560" s="202"/>
      <c r="K1560" s="240"/>
      <c r="L1560" s="240"/>
      <c r="M1560" s="240"/>
      <c r="N1560" s="240"/>
      <c r="O1560" s="4"/>
      <c r="P1560" s="246">
        <v>1</v>
      </c>
      <c r="Q1560" s="246"/>
      <c r="R1560" s="246" t="str">
        <f t="shared" si="312"/>
        <v>FFFFFFFF</v>
      </c>
      <c r="S1560" s="202">
        <v>100</v>
      </c>
      <c r="T1560" s="202">
        <v>100</v>
      </c>
      <c r="U1560" s="202">
        <v>100</v>
      </c>
      <c r="V1560" s="202">
        <v>100</v>
      </c>
      <c r="X1560" s="242"/>
      <c r="Z1560" s="239">
        <f t="shared" si="316"/>
        <v>1</v>
      </c>
      <c r="AA1560" s="253" t="s">
        <v>4179</v>
      </c>
      <c r="AB1560" s="265">
        <f t="shared" si="319"/>
        <v>0</v>
      </c>
      <c r="AC1560" s="254" t="s">
        <v>4194</v>
      </c>
      <c r="AD1560" s="254" t="s">
        <v>4181</v>
      </c>
      <c r="AE1560" s="254">
        <f t="shared" si="320"/>
        <v>0</v>
      </c>
      <c r="AF1560" s="254" t="s">
        <v>4182</v>
      </c>
      <c r="AG1560" s="254" t="s">
        <v>4183</v>
      </c>
      <c r="AH1560" s="74" t="str">
        <f t="shared" si="321"/>
        <v>名称：&lt;br&gt;住所：&lt;br&gt;施設分類：&lt;br&gt;TEL：&lt;br&gt;：&lt;br&gt;：&lt;br&gt;：&lt;br&gt;</v>
      </c>
      <c r="AI1560" s="255" t="s">
        <v>4184</v>
      </c>
      <c r="AJ1560" s="253" t="str">
        <f t="shared" si="313"/>
        <v>FFFFFFFF</v>
      </c>
      <c r="AK1560" s="253" t="s">
        <v>4185</v>
      </c>
      <c r="AL1560" s="265">
        <f t="shared" si="314"/>
        <v>1</v>
      </c>
      <c r="AM1560" s="253" t="s">
        <v>4186</v>
      </c>
      <c r="AN1560" s="253" t="s">
        <v>4187</v>
      </c>
      <c r="AO1560" s="254">
        <f t="shared" si="317"/>
        <v>0</v>
      </c>
      <c r="AP1560" s="253" t="s">
        <v>4188</v>
      </c>
      <c r="AQ1560" s="74">
        <f t="shared" si="322"/>
        <v>0</v>
      </c>
      <c r="AR1560" s="254" t="s">
        <v>4189</v>
      </c>
      <c r="AS1560" s="254" t="s">
        <v>4190</v>
      </c>
      <c r="AT1560" s="265">
        <f t="shared" si="323"/>
        <v>0</v>
      </c>
      <c r="AU1560" s="254" t="s">
        <v>4191</v>
      </c>
      <c r="AV1560" s="265">
        <f t="shared" si="324"/>
        <v>0</v>
      </c>
      <c r="AW1560" s="254" t="s">
        <v>4192</v>
      </c>
      <c r="AX1560" s="254" t="s">
        <v>4193</v>
      </c>
      <c r="AY1560" s="244" t="str">
        <f t="shared" si="318"/>
        <v/>
      </c>
    </row>
    <row r="1561" spans="1:51">
      <c r="A1561" s="198">
        <v>1556</v>
      </c>
      <c r="B1561" s="211"/>
      <c r="C1561" s="4" t="str">
        <f t="shared" si="315"/>
        <v>名称：&lt;br&gt;住所：&lt;br&gt;施設分類：&lt;br&gt;TEL：&lt;br&gt;：&lt;br&gt;：&lt;br&gt;：&lt;br&gt;</v>
      </c>
      <c r="D1561" s="211"/>
      <c r="E1561" s="245"/>
      <c r="F1561" s="202"/>
      <c r="G1561" s="202"/>
      <c r="H1561" s="202"/>
      <c r="I1561" s="245"/>
      <c r="J1561" s="245"/>
      <c r="K1561" s="240"/>
      <c r="L1561" s="240"/>
      <c r="M1561" s="240"/>
      <c r="N1561" s="240"/>
      <c r="O1561" s="4"/>
      <c r="P1561" s="246">
        <v>1</v>
      </c>
      <c r="Q1561" s="246"/>
      <c r="R1561" s="246" t="str">
        <f t="shared" si="312"/>
        <v>FFFFFFFF</v>
      </c>
      <c r="S1561" s="202">
        <v>100</v>
      </c>
      <c r="T1561" s="202">
        <v>100</v>
      </c>
      <c r="U1561" s="202">
        <v>100</v>
      </c>
      <c r="V1561" s="202">
        <v>100</v>
      </c>
      <c r="X1561" s="242"/>
      <c r="Z1561" s="239">
        <f t="shared" si="316"/>
        <v>1</v>
      </c>
      <c r="AA1561" s="253" t="s">
        <v>4179</v>
      </c>
      <c r="AB1561" s="265">
        <f t="shared" si="319"/>
        <v>0</v>
      </c>
      <c r="AC1561" s="254" t="s">
        <v>4194</v>
      </c>
      <c r="AD1561" s="254" t="s">
        <v>4181</v>
      </c>
      <c r="AE1561" s="254">
        <f t="shared" si="320"/>
        <v>0</v>
      </c>
      <c r="AF1561" s="254" t="s">
        <v>4182</v>
      </c>
      <c r="AG1561" s="254" t="s">
        <v>4183</v>
      </c>
      <c r="AH1561" s="74" t="str">
        <f t="shared" si="321"/>
        <v>名称：&lt;br&gt;住所：&lt;br&gt;施設分類：&lt;br&gt;TEL：&lt;br&gt;：&lt;br&gt;：&lt;br&gt;：&lt;br&gt;</v>
      </c>
      <c r="AI1561" s="255" t="s">
        <v>4184</v>
      </c>
      <c r="AJ1561" s="253" t="str">
        <f t="shared" si="313"/>
        <v>FFFFFFFF</v>
      </c>
      <c r="AK1561" s="253" t="s">
        <v>4185</v>
      </c>
      <c r="AL1561" s="265">
        <f t="shared" si="314"/>
        <v>1</v>
      </c>
      <c r="AM1561" s="253" t="s">
        <v>4186</v>
      </c>
      <c r="AN1561" s="253" t="s">
        <v>4187</v>
      </c>
      <c r="AO1561" s="254">
        <f t="shared" si="317"/>
        <v>0</v>
      </c>
      <c r="AP1561" s="253" t="s">
        <v>4188</v>
      </c>
      <c r="AQ1561" s="74">
        <f t="shared" si="322"/>
        <v>0</v>
      </c>
      <c r="AR1561" s="254" t="s">
        <v>4189</v>
      </c>
      <c r="AS1561" s="254" t="s">
        <v>4190</v>
      </c>
      <c r="AT1561" s="265">
        <f t="shared" si="323"/>
        <v>0</v>
      </c>
      <c r="AU1561" s="254" t="s">
        <v>4191</v>
      </c>
      <c r="AV1561" s="265">
        <f t="shared" si="324"/>
        <v>0</v>
      </c>
      <c r="AW1561" s="254" t="s">
        <v>4192</v>
      </c>
      <c r="AX1561" s="254" t="s">
        <v>4193</v>
      </c>
      <c r="AY1561" s="244" t="str">
        <f t="shared" si="318"/>
        <v/>
      </c>
    </row>
    <row r="1562" spans="1:51">
      <c r="A1562" s="198">
        <v>1557</v>
      </c>
      <c r="B1562" s="211"/>
      <c r="C1562" s="4" t="str">
        <f t="shared" si="315"/>
        <v>名称：&lt;br&gt;住所：&lt;br&gt;施設分類：&lt;br&gt;TEL：&lt;br&gt;：&lt;br&gt;：&lt;br&gt;：&lt;br&gt;</v>
      </c>
      <c r="D1562" s="211"/>
      <c r="E1562" s="245"/>
      <c r="F1562" s="202"/>
      <c r="G1562" s="202"/>
      <c r="H1562" s="202"/>
      <c r="I1562" s="245"/>
      <c r="J1562" s="245"/>
      <c r="K1562" s="240"/>
      <c r="L1562" s="240"/>
      <c r="M1562" s="240"/>
      <c r="N1562" s="240"/>
      <c r="O1562" s="4"/>
      <c r="P1562" s="246">
        <v>1</v>
      </c>
      <c r="Q1562" s="246"/>
      <c r="R1562" s="246" t="str">
        <f t="shared" si="312"/>
        <v>FFFFFFFF</v>
      </c>
      <c r="S1562" s="202">
        <v>100</v>
      </c>
      <c r="T1562" s="202">
        <v>100</v>
      </c>
      <c r="U1562" s="202">
        <v>100</v>
      </c>
      <c r="V1562" s="202">
        <v>100</v>
      </c>
      <c r="X1562" s="242"/>
      <c r="Z1562" s="239">
        <f t="shared" si="316"/>
        <v>1</v>
      </c>
      <c r="AA1562" s="253" t="s">
        <v>4179</v>
      </c>
      <c r="AB1562" s="265">
        <f t="shared" si="319"/>
        <v>0</v>
      </c>
      <c r="AC1562" s="254" t="s">
        <v>4194</v>
      </c>
      <c r="AD1562" s="254" t="s">
        <v>4181</v>
      </c>
      <c r="AE1562" s="254">
        <f t="shared" si="320"/>
        <v>0</v>
      </c>
      <c r="AF1562" s="254" t="s">
        <v>4182</v>
      </c>
      <c r="AG1562" s="254" t="s">
        <v>4183</v>
      </c>
      <c r="AH1562" s="74" t="str">
        <f t="shared" si="321"/>
        <v>名称：&lt;br&gt;住所：&lt;br&gt;施設分類：&lt;br&gt;TEL：&lt;br&gt;：&lt;br&gt;：&lt;br&gt;：&lt;br&gt;</v>
      </c>
      <c r="AI1562" s="255" t="s">
        <v>4184</v>
      </c>
      <c r="AJ1562" s="253" t="str">
        <f t="shared" si="313"/>
        <v>FFFFFFFF</v>
      </c>
      <c r="AK1562" s="253" t="s">
        <v>4185</v>
      </c>
      <c r="AL1562" s="265">
        <f t="shared" si="314"/>
        <v>1</v>
      </c>
      <c r="AM1562" s="253" t="s">
        <v>4186</v>
      </c>
      <c r="AN1562" s="253" t="s">
        <v>4187</v>
      </c>
      <c r="AO1562" s="254">
        <f t="shared" si="317"/>
        <v>0</v>
      </c>
      <c r="AP1562" s="253" t="s">
        <v>4188</v>
      </c>
      <c r="AQ1562" s="74">
        <f t="shared" si="322"/>
        <v>0</v>
      </c>
      <c r="AR1562" s="254" t="s">
        <v>4189</v>
      </c>
      <c r="AS1562" s="254" t="s">
        <v>4190</v>
      </c>
      <c r="AT1562" s="265">
        <f t="shared" si="323"/>
        <v>0</v>
      </c>
      <c r="AU1562" s="254" t="s">
        <v>4191</v>
      </c>
      <c r="AV1562" s="265">
        <f t="shared" si="324"/>
        <v>0</v>
      </c>
      <c r="AW1562" s="254" t="s">
        <v>4192</v>
      </c>
      <c r="AX1562" s="254" t="s">
        <v>4193</v>
      </c>
      <c r="AY1562" s="244" t="str">
        <f t="shared" si="318"/>
        <v/>
      </c>
    </row>
    <row r="1563" spans="1:51">
      <c r="A1563" s="198">
        <v>1558</v>
      </c>
      <c r="B1563" s="211"/>
      <c r="C1563" s="4" t="str">
        <f t="shared" si="315"/>
        <v>名称：&lt;br&gt;住所：&lt;br&gt;施設分類：&lt;br&gt;TEL：&lt;br&gt;：&lt;br&gt;：&lt;br&gt;：&lt;br&gt;</v>
      </c>
      <c r="D1563" s="211"/>
      <c r="E1563" s="245"/>
      <c r="F1563" s="202"/>
      <c r="G1563" s="202"/>
      <c r="H1563" s="202"/>
      <c r="I1563" s="245"/>
      <c r="J1563" s="245"/>
      <c r="K1563" s="240"/>
      <c r="L1563" s="240"/>
      <c r="M1563" s="240"/>
      <c r="N1563" s="240"/>
      <c r="O1563" s="4"/>
      <c r="P1563" s="246">
        <v>1</v>
      </c>
      <c r="Q1563" s="246"/>
      <c r="R1563" s="246" t="str">
        <f t="shared" si="312"/>
        <v>FFFFFFFF</v>
      </c>
      <c r="S1563" s="202">
        <v>100</v>
      </c>
      <c r="T1563" s="202">
        <v>100</v>
      </c>
      <c r="U1563" s="202">
        <v>100</v>
      </c>
      <c r="V1563" s="202">
        <v>100</v>
      </c>
      <c r="X1563" s="242"/>
      <c r="Z1563" s="239">
        <f t="shared" si="316"/>
        <v>1</v>
      </c>
      <c r="AA1563" s="253" t="s">
        <v>4179</v>
      </c>
      <c r="AB1563" s="265">
        <f t="shared" si="319"/>
        <v>0</v>
      </c>
      <c r="AC1563" s="254" t="s">
        <v>4194</v>
      </c>
      <c r="AD1563" s="254" t="s">
        <v>4181</v>
      </c>
      <c r="AE1563" s="254">
        <f t="shared" si="320"/>
        <v>0</v>
      </c>
      <c r="AF1563" s="254" t="s">
        <v>4182</v>
      </c>
      <c r="AG1563" s="254" t="s">
        <v>4183</v>
      </c>
      <c r="AH1563" s="74" t="str">
        <f t="shared" si="321"/>
        <v>名称：&lt;br&gt;住所：&lt;br&gt;施設分類：&lt;br&gt;TEL：&lt;br&gt;：&lt;br&gt;：&lt;br&gt;：&lt;br&gt;</v>
      </c>
      <c r="AI1563" s="255" t="s">
        <v>4184</v>
      </c>
      <c r="AJ1563" s="253" t="str">
        <f t="shared" si="313"/>
        <v>FFFFFFFF</v>
      </c>
      <c r="AK1563" s="253" t="s">
        <v>4185</v>
      </c>
      <c r="AL1563" s="265">
        <f t="shared" si="314"/>
        <v>1</v>
      </c>
      <c r="AM1563" s="253" t="s">
        <v>4186</v>
      </c>
      <c r="AN1563" s="253" t="s">
        <v>4187</v>
      </c>
      <c r="AO1563" s="254">
        <f t="shared" si="317"/>
        <v>0</v>
      </c>
      <c r="AP1563" s="253" t="s">
        <v>4188</v>
      </c>
      <c r="AQ1563" s="74">
        <f t="shared" si="322"/>
        <v>0</v>
      </c>
      <c r="AR1563" s="254" t="s">
        <v>4189</v>
      </c>
      <c r="AS1563" s="254" t="s">
        <v>4190</v>
      </c>
      <c r="AT1563" s="265">
        <f t="shared" si="323"/>
        <v>0</v>
      </c>
      <c r="AU1563" s="254" t="s">
        <v>4191</v>
      </c>
      <c r="AV1563" s="265">
        <f t="shared" si="324"/>
        <v>0</v>
      </c>
      <c r="AW1563" s="254" t="s">
        <v>4192</v>
      </c>
      <c r="AX1563" s="254" t="s">
        <v>4193</v>
      </c>
      <c r="AY1563" s="244" t="str">
        <f t="shared" si="318"/>
        <v/>
      </c>
    </row>
    <row r="1564" spans="1:51">
      <c r="A1564" s="198">
        <v>1559</v>
      </c>
      <c r="B1564" s="211"/>
      <c r="C1564" s="4" t="str">
        <f t="shared" si="315"/>
        <v>名称：&lt;br&gt;住所：&lt;br&gt;施設分類：&lt;br&gt;TEL：&lt;br&gt;：&lt;br&gt;：&lt;br&gt;：&lt;br&gt;</v>
      </c>
      <c r="D1564" s="211"/>
      <c r="E1564" s="202"/>
      <c r="F1564" s="202"/>
      <c r="G1564" s="202"/>
      <c r="H1564" s="202"/>
      <c r="I1564" s="202"/>
      <c r="J1564" s="202"/>
      <c r="K1564" s="240"/>
      <c r="L1564" s="240"/>
      <c r="M1564" s="240"/>
      <c r="N1564" s="240"/>
      <c r="O1564" s="4"/>
      <c r="P1564" s="246">
        <v>1</v>
      </c>
      <c r="Q1564" s="246"/>
      <c r="R1564" s="246" t="str">
        <f t="shared" si="312"/>
        <v>FFFFFFFF</v>
      </c>
      <c r="S1564" s="202">
        <v>100</v>
      </c>
      <c r="T1564" s="202">
        <v>100</v>
      </c>
      <c r="U1564" s="202">
        <v>100</v>
      </c>
      <c r="V1564" s="202">
        <v>100</v>
      </c>
      <c r="X1564" s="242"/>
      <c r="Z1564" s="239">
        <f t="shared" si="316"/>
        <v>1</v>
      </c>
      <c r="AA1564" s="253" t="s">
        <v>4179</v>
      </c>
      <c r="AB1564" s="265">
        <f t="shared" si="319"/>
        <v>0</v>
      </c>
      <c r="AC1564" s="254" t="s">
        <v>4194</v>
      </c>
      <c r="AD1564" s="254" t="s">
        <v>4181</v>
      </c>
      <c r="AE1564" s="254">
        <f t="shared" si="320"/>
        <v>0</v>
      </c>
      <c r="AF1564" s="254" t="s">
        <v>4182</v>
      </c>
      <c r="AG1564" s="254" t="s">
        <v>4183</v>
      </c>
      <c r="AH1564" s="74" t="str">
        <f t="shared" si="321"/>
        <v>名称：&lt;br&gt;住所：&lt;br&gt;施設分類：&lt;br&gt;TEL：&lt;br&gt;：&lt;br&gt;：&lt;br&gt;：&lt;br&gt;</v>
      </c>
      <c r="AI1564" s="255" t="s">
        <v>4184</v>
      </c>
      <c r="AJ1564" s="253" t="str">
        <f t="shared" si="313"/>
        <v>FFFFFFFF</v>
      </c>
      <c r="AK1564" s="253" t="s">
        <v>4185</v>
      </c>
      <c r="AL1564" s="265">
        <f t="shared" si="314"/>
        <v>1</v>
      </c>
      <c r="AM1564" s="253" t="s">
        <v>4186</v>
      </c>
      <c r="AN1564" s="253" t="s">
        <v>4187</v>
      </c>
      <c r="AO1564" s="254">
        <f t="shared" si="317"/>
        <v>0</v>
      </c>
      <c r="AP1564" s="253" t="s">
        <v>4188</v>
      </c>
      <c r="AQ1564" s="74">
        <f t="shared" si="322"/>
        <v>0</v>
      </c>
      <c r="AR1564" s="254" t="s">
        <v>4189</v>
      </c>
      <c r="AS1564" s="254" t="s">
        <v>4190</v>
      </c>
      <c r="AT1564" s="265">
        <f t="shared" si="323"/>
        <v>0</v>
      </c>
      <c r="AU1564" s="254" t="s">
        <v>4191</v>
      </c>
      <c r="AV1564" s="265">
        <f t="shared" si="324"/>
        <v>0</v>
      </c>
      <c r="AW1564" s="254" t="s">
        <v>4192</v>
      </c>
      <c r="AX1564" s="254" t="s">
        <v>4193</v>
      </c>
      <c r="AY1564" s="244" t="str">
        <f t="shared" si="318"/>
        <v/>
      </c>
    </row>
    <row r="1565" spans="1:51">
      <c r="A1565" s="198">
        <v>1560</v>
      </c>
      <c r="B1565" s="211"/>
      <c r="C1565" s="4" t="str">
        <f t="shared" si="315"/>
        <v>名称：&lt;br&gt;住所：&lt;br&gt;施設分類：&lt;br&gt;TEL：&lt;br&gt;：&lt;br&gt;：&lt;br&gt;：&lt;br&gt;</v>
      </c>
      <c r="D1565" s="211"/>
      <c r="E1565" s="202"/>
      <c r="F1565" s="202"/>
      <c r="G1565" s="202"/>
      <c r="H1565" s="202"/>
      <c r="I1565" s="202"/>
      <c r="J1565" s="202"/>
      <c r="K1565" s="240"/>
      <c r="L1565" s="240"/>
      <c r="M1565" s="240"/>
      <c r="N1565" s="240"/>
      <c r="O1565" s="4"/>
      <c r="P1565" s="246">
        <v>1</v>
      </c>
      <c r="Q1565" s="246"/>
      <c r="R1565" s="246" t="str">
        <f t="shared" si="312"/>
        <v>FFFFFFFF</v>
      </c>
      <c r="S1565" s="202">
        <v>100</v>
      </c>
      <c r="T1565" s="202">
        <v>100</v>
      </c>
      <c r="U1565" s="202">
        <v>100</v>
      </c>
      <c r="V1565" s="202">
        <v>100</v>
      </c>
      <c r="X1565" s="242"/>
      <c r="Z1565" s="239">
        <f t="shared" si="316"/>
        <v>1</v>
      </c>
      <c r="AA1565" s="253" t="s">
        <v>4179</v>
      </c>
      <c r="AB1565" s="265">
        <f t="shared" si="319"/>
        <v>0</v>
      </c>
      <c r="AC1565" s="254" t="s">
        <v>4194</v>
      </c>
      <c r="AD1565" s="254" t="s">
        <v>4181</v>
      </c>
      <c r="AE1565" s="254">
        <f t="shared" si="320"/>
        <v>0</v>
      </c>
      <c r="AF1565" s="254" t="s">
        <v>4182</v>
      </c>
      <c r="AG1565" s="254" t="s">
        <v>4183</v>
      </c>
      <c r="AH1565" s="74" t="str">
        <f t="shared" si="321"/>
        <v>名称：&lt;br&gt;住所：&lt;br&gt;施設分類：&lt;br&gt;TEL：&lt;br&gt;：&lt;br&gt;：&lt;br&gt;：&lt;br&gt;</v>
      </c>
      <c r="AI1565" s="255" t="s">
        <v>4184</v>
      </c>
      <c r="AJ1565" s="253" t="str">
        <f t="shared" si="313"/>
        <v>FFFFFFFF</v>
      </c>
      <c r="AK1565" s="253" t="s">
        <v>4185</v>
      </c>
      <c r="AL1565" s="265">
        <f t="shared" si="314"/>
        <v>1</v>
      </c>
      <c r="AM1565" s="253" t="s">
        <v>4186</v>
      </c>
      <c r="AN1565" s="253" t="s">
        <v>4187</v>
      </c>
      <c r="AO1565" s="254">
        <f t="shared" si="317"/>
        <v>0</v>
      </c>
      <c r="AP1565" s="253" t="s">
        <v>4188</v>
      </c>
      <c r="AQ1565" s="74">
        <f t="shared" si="322"/>
        <v>0</v>
      </c>
      <c r="AR1565" s="254" t="s">
        <v>4189</v>
      </c>
      <c r="AS1565" s="254" t="s">
        <v>4190</v>
      </c>
      <c r="AT1565" s="265">
        <f t="shared" si="323"/>
        <v>0</v>
      </c>
      <c r="AU1565" s="254" t="s">
        <v>4191</v>
      </c>
      <c r="AV1565" s="265">
        <f t="shared" si="324"/>
        <v>0</v>
      </c>
      <c r="AW1565" s="254" t="s">
        <v>4192</v>
      </c>
      <c r="AX1565" s="254" t="s">
        <v>4193</v>
      </c>
      <c r="AY1565" s="244" t="str">
        <f t="shared" si="318"/>
        <v/>
      </c>
    </row>
    <row r="1566" spans="1:51">
      <c r="A1566" s="198">
        <v>1561</v>
      </c>
      <c r="B1566" s="211"/>
      <c r="C1566" s="4" t="str">
        <f t="shared" si="315"/>
        <v>名称：&lt;br&gt;住所：&lt;br&gt;施設分類：&lt;br&gt;TEL：&lt;br&gt;：&lt;br&gt;：&lt;br&gt;：&lt;br&gt;</v>
      </c>
      <c r="D1566" s="211"/>
      <c r="E1566" s="245"/>
      <c r="F1566" s="202"/>
      <c r="G1566" s="202"/>
      <c r="H1566" s="202"/>
      <c r="I1566" s="245"/>
      <c r="J1566" s="245"/>
      <c r="K1566" s="240"/>
      <c r="L1566" s="240"/>
      <c r="M1566" s="240"/>
      <c r="N1566" s="240"/>
      <c r="O1566" s="4"/>
      <c r="P1566" s="246">
        <v>1</v>
      </c>
      <c r="Q1566" s="246"/>
      <c r="R1566" s="246" t="str">
        <f t="shared" si="312"/>
        <v>FFFFFFFF</v>
      </c>
      <c r="S1566" s="202">
        <v>100</v>
      </c>
      <c r="T1566" s="202">
        <v>100</v>
      </c>
      <c r="U1566" s="202">
        <v>100</v>
      </c>
      <c r="V1566" s="202">
        <v>100</v>
      </c>
      <c r="X1566" s="242"/>
      <c r="Z1566" s="239">
        <f t="shared" si="316"/>
        <v>1</v>
      </c>
      <c r="AA1566" s="253" t="s">
        <v>4179</v>
      </c>
      <c r="AB1566" s="265">
        <f t="shared" si="319"/>
        <v>0</v>
      </c>
      <c r="AC1566" s="254" t="s">
        <v>4194</v>
      </c>
      <c r="AD1566" s="254" t="s">
        <v>4181</v>
      </c>
      <c r="AE1566" s="254">
        <f t="shared" si="320"/>
        <v>0</v>
      </c>
      <c r="AF1566" s="254" t="s">
        <v>4182</v>
      </c>
      <c r="AG1566" s="254" t="s">
        <v>4183</v>
      </c>
      <c r="AH1566" s="74" t="str">
        <f t="shared" si="321"/>
        <v>名称：&lt;br&gt;住所：&lt;br&gt;施設分類：&lt;br&gt;TEL：&lt;br&gt;：&lt;br&gt;：&lt;br&gt;：&lt;br&gt;</v>
      </c>
      <c r="AI1566" s="255" t="s">
        <v>4184</v>
      </c>
      <c r="AJ1566" s="253" t="str">
        <f t="shared" si="313"/>
        <v>FFFFFFFF</v>
      </c>
      <c r="AK1566" s="253" t="s">
        <v>4185</v>
      </c>
      <c r="AL1566" s="265">
        <f t="shared" si="314"/>
        <v>1</v>
      </c>
      <c r="AM1566" s="253" t="s">
        <v>4186</v>
      </c>
      <c r="AN1566" s="253" t="s">
        <v>4187</v>
      </c>
      <c r="AO1566" s="254">
        <f t="shared" si="317"/>
        <v>0</v>
      </c>
      <c r="AP1566" s="253" t="s">
        <v>4188</v>
      </c>
      <c r="AQ1566" s="74">
        <f t="shared" si="322"/>
        <v>0</v>
      </c>
      <c r="AR1566" s="254" t="s">
        <v>4189</v>
      </c>
      <c r="AS1566" s="254" t="s">
        <v>4190</v>
      </c>
      <c r="AT1566" s="265">
        <f t="shared" si="323"/>
        <v>0</v>
      </c>
      <c r="AU1566" s="254" t="s">
        <v>4191</v>
      </c>
      <c r="AV1566" s="265">
        <f t="shared" si="324"/>
        <v>0</v>
      </c>
      <c r="AW1566" s="254" t="s">
        <v>4192</v>
      </c>
      <c r="AX1566" s="254" t="s">
        <v>4193</v>
      </c>
      <c r="AY1566" s="244" t="str">
        <f t="shared" si="318"/>
        <v/>
      </c>
    </row>
    <row r="1567" spans="1:51">
      <c r="A1567" s="198">
        <v>1562</v>
      </c>
      <c r="B1567" s="211"/>
      <c r="C1567" s="4" t="str">
        <f t="shared" si="315"/>
        <v>名称：&lt;br&gt;住所：&lt;br&gt;施設分類：&lt;br&gt;TEL：&lt;br&gt;：&lt;br&gt;：&lt;br&gt;：&lt;br&gt;</v>
      </c>
      <c r="D1567" s="211"/>
      <c r="E1567" s="245"/>
      <c r="F1567" s="202"/>
      <c r="G1567" s="202"/>
      <c r="H1567" s="202"/>
      <c r="I1567" s="245"/>
      <c r="J1567" s="245"/>
      <c r="K1567" s="240"/>
      <c r="L1567" s="240"/>
      <c r="M1567" s="240"/>
      <c r="N1567" s="240"/>
      <c r="O1567" s="4"/>
      <c r="P1567" s="246">
        <v>1</v>
      </c>
      <c r="Q1567" s="246"/>
      <c r="R1567" s="246" t="str">
        <f t="shared" si="312"/>
        <v>FFFFFFFF</v>
      </c>
      <c r="S1567" s="202">
        <v>100</v>
      </c>
      <c r="T1567" s="202">
        <v>100</v>
      </c>
      <c r="U1567" s="202">
        <v>100</v>
      </c>
      <c r="V1567" s="202">
        <v>100</v>
      </c>
      <c r="X1567" s="242"/>
      <c r="Z1567" s="239">
        <f t="shared" si="316"/>
        <v>1</v>
      </c>
      <c r="AA1567" s="253" t="s">
        <v>4179</v>
      </c>
      <c r="AB1567" s="265">
        <f t="shared" si="319"/>
        <v>0</v>
      </c>
      <c r="AC1567" s="254" t="s">
        <v>4194</v>
      </c>
      <c r="AD1567" s="254" t="s">
        <v>4181</v>
      </c>
      <c r="AE1567" s="254">
        <f t="shared" si="320"/>
        <v>0</v>
      </c>
      <c r="AF1567" s="254" t="s">
        <v>4182</v>
      </c>
      <c r="AG1567" s="254" t="s">
        <v>4183</v>
      </c>
      <c r="AH1567" s="74" t="str">
        <f t="shared" si="321"/>
        <v>名称：&lt;br&gt;住所：&lt;br&gt;施設分類：&lt;br&gt;TEL：&lt;br&gt;：&lt;br&gt;：&lt;br&gt;：&lt;br&gt;</v>
      </c>
      <c r="AI1567" s="255" t="s">
        <v>4184</v>
      </c>
      <c r="AJ1567" s="253" t="str">
        <f t="shared" si="313"/>
        <v>FFFFFFFF</v>
      </c>
      <c r="AK1567" s="253" t="s">
        <v>4185</v>
      </c>
      <c r="AL1567" s="265">
        <f t="shared" si="314"/>
        <v>1</v>
      </c>
      <c r="AM1567" s="253" t="s">
        <v>4186</v>
      </c>
      <c r="AN1567" s="253" t="s">
        <v>4187</v>
      </c>
      <c r="AO1567" s="254">
        <f t="shared" si="317"/>
        <v>0</v>
      </c>
      <c r="AP1567" s="253" t="s">
        <v>4188</v>
      </c>
      <c r="AQ1567" s="74">
        <f t="shared" si="322"/>
        <v>0</v>
      </c>
      <c r="AR1567" s="254" t="s">
        <v>4189</v>
      </c>
      <c r="AS1567" s="254" t="s">
        <v>4190</v>
      </c>
      <c r="AT1567" s="265">
        <f t="shared" si="323"/>
        <v>0</v>
      </c>
      <c r="AU1567" s="254" t="s">
        <v>4191</v>
      </c>
      <c r="AV1567" s="265">
        <f t="shared" si="324"/>
        <v>0</v>
      </c>
      <c r="AW1567" s="254" t="s">
        <v>4192</v>
      </c>
      <c r="AX1567" s="254" t="s">
        <v>4193</v>
      </c>
      <c r="AY1567" s="244" t="str">
        <f t="shared" si="318"/>
        <v/>
      </c>
    </row>
    <row r="1568" spans="1:51">
      <c r="A1568" s="198">
        <v>1563</v>
      </c>
      <c r="B1568" s="211"/>
      <c r="C1568" s="4" t="str">
        <f t="shared" si="315"/>
        <v>名称：&lt;br&gt;住所：&lt;br&gt;施設分類：&lt;br&gt;TEL：&lt;br&gt;：&lt;br&gt;：&lt;br&gt;：&lt;br&gt;</v>
      </c>
      <c r="D1568" s="211"/>
      <c r="E1568" s="202"/>
      <c r="F1568" s="202"/>
      <c r="G1568" s="202"/>
      <c r="H1568" s="202"/>
      <c r="I1568" s="202"/>
      <c r="J1568" s="202"/>
      <c r="K1568" s="240"/>
      <c r="L1568" s="240"/>
      <c r="M1568" s="240"/>
      <c r="N1568" s="240"/>
      <c r="O1568" s="4"/>
      <c r="P1568" s="246">
        <v>1</v>
      </c>
      <c r="Q1568" s="246"/>
      <c r="R1568" s="246" t="str">
        <f t="shared" si="312"/>
        <v>FFFFFFFF</v>
      </c>
      <c r="S1568" s="202">
        <v>100</v>
      </c>
      <c r="T1568" s="202">
        <v>100</v>
      </c>
      <c r="U1568" s="202">
        <v>100</v>
      </c>
      <c r="V1568" s="202">
        <v>100</v>
      </c>
      <c r="X1568" s="242"/>
      <c r="Z1568" s="239">
        <f t="shared" si="316"/>
        <v>1</v>
      </c>
      <c r="AA1568" s="253" t="s">
        <v>4179</v>
      </c>
      <c r="AB1568" s="265">
        <f t="shared" si="319"/>
        <v>0</v>
      </c>
      <c r="AC1568" s="254" t="s">
        <v>4194</v>
      </c>
      <c r="AD1568" s="254" t="s">
        <v>4181</v>
      </c>
      <c r="AE1568" s="254">
        <f t="shared" si="320"/>
        <v>0</v>
      </c>
      <c r="AF1568" s="254" t="s">
        <v>4182</v>
      </c>
      <c r="AG1568" s="254" t="s">
        <v>4183</v>
      </c>
      <c r="AH1568" s="74" t="str">
        <f t="shared" si="321"/>
        <v>名称：&lt;br&gt;住所：&lt;br&gt;施設分類：&lt;br&gt;TEL：&lt;br&gt;：&lt;br&gt;：&lt;br&gt;：&lt;br&gt;</v>
      </c>
      <c r="AI1568" s="255" t="s">
        <v>4184</v>
      </c>
      <c r="AJ1568" s="253" t="str">
        <f t="shared" si="313"/>
        <v>FFFFFFFF</v>
      </c>
      <c r="AK1568" s="253" t="s">
        <v>4185</v>
      </c>
      <c r="AL1568" s="265">
        <f t="shared" si="314"/>
        <v>1</v>
      </c>
      <c r="AM1568" s="253" t="s">
        <v>4186</v>
      </c>
      <c r="AN1568" s="253" t="s">
        <v>4187</v>
      </c>
      <c r="AO1568" s="254">
        <f t="shared" si="317"/>
        <v>0</v>
      </c>
      <c r="AP1568" s="253" t="s">
        <v>4188</v>
      </c>
      <c r="AQ1568" s="74">
        <f t="shared" si="322"/>
        <v>0</v>
      </c>
      <c r="AR1568" s="254" t="s">
        <v>4189</v>
      </c>
      <c r="AS1568" s="254" t="s">
        <v>4190</v>
      </c>
      <c r="AT1568" s="265">
        <f t="shared" si="323"/>
        <v>0</v>
      </c>
      <c r="AU1568" s="254" t="s">
        <v>4191</v>
      </c>
      <c r="AV1568" s="265">
        <f t="shared" si="324"/>
        <v>0</v>
      </c>
      <c r="AW1568" s="254" t="s">
        <v>4192</v>
      </c>
      <c r="AX1568" s="254" t="s">
        <v>4193</v>
      </c>
      <c r="AY1568" s="244" t="str">
        <f t="shared" si="318"/>
        <v/>
      </c>
    </row>
    <row r="1569" spans="1:51">
      <c r="A1569" s="198">
        <v>1564</v>
      </c>
      <c r="B1569" s="211"/>
      <c r="C1569" s="4" t="str">
        <f t="shared" si="315"/>
        <v>名称：&lt;br&gt;住所：&lt;br&gt;施設分類：&lt;br&gt;TEL：&lt;br&gt;：&lt;br&gt;：&lt;br&gt;：&lt;br&gt;</v>
      </c>
      <c r="D1569" s="211"/>
      <c r="E1569" s="202"/>
      <c r="F1569" s="202"/>
      <c r="G1569" s="202"/>
      <c r="H1569" s="202"/>
      <c r="I1569" s="202"/>
      <c r="J1569" s="202"/>
      <c r="K1569" s="240"/>
      <c r="L1569" s="240"/>
      <c r="M1569" s="240"/>
      <c r="N1569" s="240"/>
      <c r="O1569" s="4"/>
      <c r="P1569" s="246">
        <v>1</v>
      </c>
      <c r="Q1569" s="246"/>
      <c r="R1569" s="246" t="str">
        <f t="shared" si="312"/>
        <v>FFFFFFFF</v>
      </c>
      <c r="S1569" s="202">
        <v>100</v>
      </c>
      <c r="T1569" s="202">
        <v>100</v>
      </c>
      <c r="U1569" s="202">
        <v>100</v>
      </c>
      <c r="V1569" s="202">
        <v>100</v>
      </c>
      <c r="X1569" s="242"/>
      <c r="Z1569" s="239">
        <f t="shared" si="316"/>
        <v>1</v>
      </c>
      <c r="AA1569" s="253" t="s">
        <v>4179</v>
      </c>
      <c r="AB1569" s="265">
        <f t="shared" si="319"/>
        <v>0</v>
      </c>
      <c r="AC1569" s="254" t="s">
        <v>4194</v>
      </c>
      <c r="AD1569" s="254" t="s">
        <v>4181</v>
      </c>
      <c r="AE1569" s="254">
        <f t="shared" si="320"/>
        <v>0</v>
      </c>
      <c r="AF1569" s="254" t="s">
        <v>4182</v>
      </c>
      <c r="AG1569" s="254" t="s">
        <v>4183</v>
      </c>
      <c r="AH1569" s="74" t="str">
        <f t="shared" si="321"/>
        <v>名称：&lt;br&gt;住所：&lt;br&gt;施設分類：&lt;br&gt;TEL：&lt;br&gt;：&lt;br&gt;：&lt;br&gt;：&lt;br&gt;</v>
      </c>
      <c r="AI1569" s="255" t="s">
        <v>4184</v>
      </c>
      <c r="AJ1569" s="253" t="str">
        <f t="shared" si="313"/>
        <v>FFFFFFFF</v>
      </c>
      <c r="AK1569" s="253" t="s">
        <v>4185</v>
      </c>
      <c r="AL1569" s="265">
        <f t="shared" si="314"/>
        <v>1</v>
      </c>
      <c r="AM1569" s="253" t="s">
        <v>4186</v>
      </c>
      <c r="AN1569" s="253" t="s">
        <v>4187</v>
      </c>
      <c r="AO1569" s="254">
        <f t="shared" si="317"/>
        <v>0</v>
      </c>
      <c r="AP1569" s="253" t="s">
        <v>4188</v>
      </c>
      <c r="AQ1569" s="74">
        <f t="shared" si="322"/>
        <v>0</v>
      </c>
      <c r="AR1569" s="254" t="s">
        <v>4189</v>
      </c>
      <c r="AS1569" s="254" t="s">
        <v>4190</v>
      </c>
      <c r="AT1569" s="265">
        <f t="shared" si="323"/>
        <v>0</v>
      </c>
      <c r="AU1569" s="254" t="s">
        <v>4191</v>
      </c>
      <c r="AV1569" s="265">
        <f t="shared" si="324"/>
        <v>0</v>
      </c>
      <c r="AW1569" s="254" t="s">
        <v>4192</v>
      </c>
      <c r="AX1569" s="254" t="s">
        <v>4193</v>
      </c>
      <c r="AY1569" s="244" t="str">
        <f t="shared" si="318"/>
        <v/>
      </c>
    </row>
    <row r="1570" spans="1:51">
      <c r="A1570" s="198">
        <v>1565</v>
      </c>
      <c r="B1570" s="211"/>
      <c r="C1570" s="4" t="str">
        <f t="shared" si="315"/>
        <v>名称：&lt;br&gt;住所：&lt;br&gt;施設分類：&lt;br&gt;TEL：&lt;br&gt;：&lt;br&gt;：&lt;br&gt;：&lt;br&gt;</v>
      </c>
      <c r="D1570" s="211"/>
      <c r="E1570" s="245"/>
      <c r="F1570" s="202"/>
      <c r="G1570" s="202"/>
      <c r="H1570" s="202"/>
      <c r="I1570" s="245"/>
      <c r="J1570" s="245"/>
      <c r="K1570" s="240"/>
      <c r="L1570" s="240"/>
      <c r="M1570" s="240"/>
      <c r="N1570" s="240"/>
      <c r="O1570" s="4"/>
      <c r="P1570" s="246">
        <v>1</v>
      </c>
      <c r="Q1570" s="246"/>
      <c r="R1570" s="246" t="str">
        <f t="shared" si="312"/>
        <v>FFFFFFFF</v>
      </c>
      <c r="S1570" s="202">
        <v>100</v>
      </c>
      <c r="T1570" s="202">
        <v>100</v>
      </c>
      <c r="U1570" s="202">
        <v>100</v>
      </c>
      <c r="V1570" s="202">
        <v>100</v>
      </c>
      <c r="X1570" s="242"/>
      <c r="Z1570" s="239">
        <f t="shared" si="316"/>
        <v>1</v>
      </c>
      <c r="AA1570" s="253" t="s">
        <v>4179</v>
      </c>
      <c r="AB1570" s="265">
        <f t="shared" si="319"/>
        <v>0</v>
      </c>
      <c r="AC1570" s="254" t="s">
        <v>4194</v>
      </c>
      <c r="AD1570" s="254" t="s">
        <v>4181</v>
      </c>
      <c r="AE1570" s="254">
        <f t="shared" si="320"/>
        <v>0</v>
      </c>
      <c r="AF1570" s="254" t="s">
        <v>4182</v>
      </c>
      <c r="AG1570" s="254" t="s">
        <v>4183</v>
      </c>
      <c r="AH1570" s="74" t="str">
        <f t="shared" si="321"/>
        <v>名称：&lt;br&gt;住所：&lt;br&gt;施設分類：&lt;br&gt;TEL：&lt;br&gt;：&lt;br&gt;：&lt;br&gt;：&lt;br&gt;</v>
      </c>
      <c r="AI1570" s="255" t="s">
        <v>4184</v>
      </c>
      <c r="AJ1570" s="253" t="str">
        <f t="shared" si="313"/>
        <v>FFFFFFFF</v>
      </c>
      <c r="AK1570" s="253" t="s">
        <v>4185</v>
      </c>
      <c r="AL1570" s="265">
        <f t="shared" si="314"/>
        <v>1</v>
      </c>
      <c r="AM1570" s="253" t="s">
        <v>4186</v>
      </c>
      <c r="AN1570" s="253" t="s">
        <v>4187</v>
      </c>
      <c r="AO1570" s="254">
        <f t="shared" si="317"/>
        <v>0</v>
      </c>
      <c r="AP1570" s="253" t="s">
        <v>4188</v>
      </c>
      <c r="AQ1570" s="74">
        <f t="shared" si="322"/>
        <v>0</v>
      </c>
      <c r="AR1570" s="254" t="s">
        <v>4189</v>
      </c>
      <c r="AS1570" s="254" t="s">
        <v>4190</v>
      </c>
      <c r="AT1570" s="265">
        <f t="shared" si="323"/>
        <v>0</v>
      </c>
      <c r="AU1570" s="254" t="s">
        <v>4191</v>
      </c>
      <c r="AV1570" s="265">
        <f t="shared" si="324"/>
        <v>0</v>
      </c>
      <c r="AW1570" s="254" t="s">
        <v>4192</v>
      </c>
      <c r="AX1570" s="254" t="s">
        <v>4193</v>
      </c>
      <c r="AY1570" s="244" t="str">
        <f t="shared" si="318"/>
        <v/>
      </c>
    </row>
    <row r="1571" spans="1:51">
      <c r="A1571" s="198">
        <v>1566</v>
      </c>
      <c r="B1571" s="211"/>
      <c r="C1571" s="4" t="str">
        <f t="shared" si="315"/>
        <v>名称：&lt;br&gt;住所：&lt;br&gt;施設分類：&lt;br&gt;TEL：&lt;br&gt;：&lt;br&gt;：&lt;br&gt;：&lt;br&gt;</v>
      </c>
      <c r="D1571" s="211"/>
      <c r="E1571" s="245"/>
      <c r="F1571" s="202"/>
      <c r="G1571" s="202"/>
      <c r="H1571" s="202"/>
      <c r="I1571" s="245"/>
      <c r="J1571" s="245"/>
      <c r="K1571" s="240"/>
      <c r="L1571" s="240"/>
      <c r="M1571" s="240"/>
      <c r="N1571" s="240"/>
      <c r="O1571" s="4"/>
      <c r="P1571" s="246">
        <v>1</v>
      </c>
      <c r="Q1571" s="246"/>
      <c r="R1571" s="246" t="str">
        <f t="shared" si="312"/>
        <v>FFFFFFFF</v>
      </c>
      <c r="S1571" s="202">
        <v>100</v>
      </c>
      <c r="T1571" s="202">
        <v>100</v>
      </c>
      <c r="U1571" s="202">
        <v>100</v>
      </c>
      <c r="V1571" s="202">
        <v>100</v>
      </c>
      <c r="X1571" s="242"/>
      <c r="Z1571" s="239">
        <f t="shared" si="316"/>
        <v>1</v>
      </c>
      <c r="AA1571" s="253" t="s">
        <v>4179</v>
      </c>
      <c r="AB1571" s="265">
        <f t="shared" si="319"/>
        <v>0</v>
      </c>
      <c r="AC1571" s="254" t="s">
        <v>4194</v>
      </c>
      <c r="AD1571" s="254" t="s">
        <v>4181</v>
      </c>
      <c r="AE1571" s="254">
        <f t="shared" si="320"/>
        <v>0</v>
      </c>
      <c r="AF1571" s="254" t="s">
        <v>4182</v>
      </c>
      <c r="AG1571" s="254" t="s">
        <v>4183</v>
      </c>
      <c r="AH1571" s="74" t="str">
        <f t="shared" si="321"/>
        <v>名称：&lt;br&gt;住所：&lt;br&gt;施設分類：&lt;br&gt;TEL：&lt;br&gt;：&lt;br&gt;：&lt;br&gt;：&lt;br&gt;</v>
      </c>
      <c r="AI1571" s="255" t="s">
        <v>4184</v>
      </c>
      <c r="AJ1571" s="253" t="str">
        <f t="shared" si="313"/>
        <v>FFFFFFFF</v>
      </c>
      <c r="AK1571" s="253" t="s">
        <v>4185</v>
      </c>
      <c r="AL1571" s="265">
        <f t="shared" si="314"/>
        <v>1</v>
      </c>
      <c r="AM1571" s="253" t="s">
        <v>4186</v>
      </c>
      <c r="AN1571" s="253" t="s">
        <v>4187</v>
      </c>
      <c r="AO1571" s="254">
        <f t="shared" si="317"/>
        <v>0</v>
      </c>
      <c r="AP1571" s="253" t="s">
        <v>4188</v>
      </c>
      <c r="AQ1571" s="74">
        <f t="shared" si="322"/>
        <v>0</v>
      </c>
      <c r="AR1571" s="254" t="s">
        <v>4189</v>
      </c>
      <c r="AS1571" s="254" t="s">
        <v>4190</v>
      </c>
      <c r="AT1571" s="265">
        <f t="shared" si="323"/>
        <v>0</v>
      </c>
      <c r="AU1571" s="254" t="s">
        <v>4191</v>
      </c>
      <c r="AV1571" s="265">
        <f t="shared" si="324"/>
        <v>0</v>
      </c>
      <c r="AW1571" s="254" t="s">
        <v>4192</v>
      </c>
      <c r="AX1571" s="254" t="s">
        <v>4193</v>
      </c>
      <c r="AY1571" s="244" t="str">
        <f t="shared" si="318"/>
        <v/>
      </c>
    </row>
    <row r="1572" spans="1:51">
      <c r="A1572" s="198">
        <v>1567</v>
      </c>
      <c r="B1572" s="211"/>
      <c r="C1572" s="4" t="str">
        <f t="shared" si="315"/>
        <v>名称：&lt;br&gt;住所：&lt;br&gt;施設分類：&lt;br&gt;TEL：&lt;br&gt;：&lt;br&gt;：&lt;br&gt;：&lt;br&gt;</v>
      </c>
      <c r="D1572" s="211"/>
      <c r="E1572" s="245"/>
      <c r="F1572" s="202"/>
      <c r="G1572" s="202"/>
      <c r="H1572" s="202"/>
      <c r="I1572" s="245"/>
      <c r="J1572" s="245"/>
      <c r="K1572" s="240"/>
      <c r="L1572" s="240"/>
      <c r="M1572" s="240"/>
      <c r="N1572" s="240"/>
      <c r="O1572" s="4"/>
      <c r="P1572" s="246">
        <v>1</v>
      </c>
      <c r="Q1572" s="246"/>
      <c r="R1572" s="246" t="str">
        <f t="shared" si="312"/>
        <v>FFFFFFFF</v>
      </c>
      <c r="S1572" s="202">
        <v>100</v>
      </c>
      <c r="T1572" s="202">
        <v>100</v>
      </c>
      <c r="U1572" s="202">
        <v>100</v>
      </c>
      <c r="V1572" s="202">
        <v>100</v>
      </c>
      <c r="X1572" s="242"/>
      <c r="Z1572" s="239">
        <f t="shared" si="316"/>
        <v>1</v>
      </c>
      <c r="AA1572" s="253" t="s">
        <v>4179</v>
      </c>
      <c r="AB1572" s="265">
        <f t="shared" si="319"/>
        <v>0</v>
      </c>
      <c r="AC1572" s="254" t="s">
        <v>4194</v>
      </c>
      <c r="AD1572" s="254" t="s">
        <v>4181</v>
      </c>
      <c r="AE1572" s="254">
        <f t="shared" si="320"/>
        <v>0</v>
      </c>
      <c r="AF1572" s="254" t="s">
        <v>4182</v>
      </c>
      <c r="AG1572" s="254" t="s">
        <v>4183</v>
      </c>
      <c r="AH1572" s="74" t="str">
        <f t="shared" si="321"/>
        <v>名称：&lt;br&gt;住所：&lt;br&gt;施設分類：&lt;br&gt;TEL：&lt;br&gt;：&lt;br&gt;：&lt;br&gt;：&lt;br&gt;</v>
      </c>
      <c r="AI1572" s="255" t="s">
        <v>4184</v>
      </c>
      <c r="AJ1572" s="253" t="str">
        <f t="shared" si="313"/>
        <v>FFFFFFFF</v>
      </c>
      <c r="AK1572" s="253" t="s">
        <v>4185</v>
      </c>
      <c r="AL1572" s="265">
        <f t="shared" si="314"/>
        <v>1</v>
      </c>
      <c r="AM1572" s="253" t="s">
        <v>4186</v>
      </c>
      <c r="AN1572" s="253" t="s">
        <v>4187</v>
      </c>
      <c r="AO1572" s="254">
        <f t="shared" si="317"/>
        <v>0</v>
      </c>
      <c r="AP1572" s="253" t="s">
        <v>4188</v>
      </c>
      <c r="AQ1572" s="74">
        <f t="shared" si="322"/>
        <v>0</v>
      </c>
      <c r="AR1572" s="254" t="s">
        <v>4189</v>
      </c>
      <c r="AS1572" s="254" t="s">
        <v>4190</v>
      </c>
      <c r="AT1572" s="265">
        <f t="shared" si="323"/>
        <v>0</v>
      </c>
      <c r="AU1572" s="254" t="s">
        <v>4191</v>
      </c>
      <c r="AV1572" s="265">
        <f t="shared" si="324"/>
        <v>0</v>
      </c>
      <c r="AW1572" s="254" t="s">
        <v>4192</v>
      </c>
      <c r="AX1572" s="254" t="s">
        <v>4193</v>
      </c>
      <c r="AY1572" s="244" t="str">
        <f t="shared" si="318"/>
        <v/>
      </c>
    </row>
    <row r="1573" spans="1:51">
      <c r="A1573" s="198">
        <v>1568</v>
      </c>
      <c r="B1573" s="211"/>
      <c r="C1573" s="4" t="str">
        <f t="shared" si="315"/>
        <v>名称：&lt;br&gt;住所：&lt;br&gt;施設分類：&lt;br&gt;TEL：&lt;br&gt;：&lt;br&gt;：&lt;br&gt;：&lt;br&gt;</v>
      </c>
      <c r="D1573" s="211"/>
      <c r="E1573" s="202"/>
      <c r="F1573" s="202"/>
      <c r="G1573" s="202"/>
      <c r="H1573" s="202"/>
      <c r="I1573" s="202"/>
      <c r="J1573" s="202"/>
      <c r="K1573" s="240"/>
      <c r="L1573" s="240"/>
      <c r="M1573" s="240"/>
      <c r="N1573" s="240"/>
      <c r="O1573" s="4"/>
      <c r="P1573" s="246">
        <v>1</v>
      </c>
      <c r="Q1573" s="246"/>
      <c r="R1573" s="246" t="str">
        <f t="shared" si="312"/>
        <v>FFFFFFFF</v>
      </c>
      <c r="S1573" s="202">
        <v>100</v>
      </c>
      <c r="T1573" s="202">
        <v>100</v>
      </c>
      <c r="U1573" s="202">
        <v>100</v>
      </c>
      <c r="V1573" s="202">
        <v>100</v>
      </c>
      <c r="X1573" s="242"/>
      <c r="Z1573" s="239">
        <f t="shared" si="316"/>
        <v>1</v>
      </c>
      <c r="AA1573" s="253" t="s">
        <v>4179</v>
      </c>
      <c r="AB1573" s="265">
        <f t="shared" si="319"/>
        <v>0</v>
      </c>
      <c r="AC1573" s="254" t="s">
        <v>4194</v>
      </c>
      <c r="AD1573" s="254" t="s">
        <v>4181</v>
      </c>
      <c r="AE1573" s="254">
        <f t="shared" si="320"/>
        <v>0</v>
      </c>
      <c r="AF1573" s="254" t="s">
        <v>4182</v>
      </c>
      <c r="AG1573" s="254" t="s">
        <v>4183</v>
      </c>
      <c r="AH1573" s="74" t="str">
        <f t="shared" si="321"/>
        <v>名称：&lt;br&gt;住所：&lt;br&gt;施設分類：&lt;br&gt;TEL：&lt;br&gt;：&lt;br&gt;：&lt;br&gt;：&lt;br&gt;</v>
      </c>
      <c r="AI1573" s="255" t="s">
        <v>4184</v>
      </c>
      <c r="AJ1573" s="253" t="str">
        <f t="shared" si="313"/>
        <v>FFFFFFFF</v>
      </c>
      <c r="AK1573" s="253" t="s">
        <v>4185</v>
      </c>
      <c r="AL1573" s="265">
        <f t="shared" si="314"/>
        <v>1</v>
      </c>
      <c r="AM1573" s="253" t="s">
        <v>4186</v>
      </c>
      <c r="AN1573" s="253" t="s">
        <v>4187</v>
      </c>
      <c r="AO1573" s="254">
        <f t="shared" si="317"/>
        <v>0</v>
      </c>
      <c r="AP1573" s="253" t="s">
        <v>4188</v>
      </c>
      <c r="AQ1573" s="74">
        <f t="shared" si="322"/>
        <v>0</v>
      </c>
      <c r="AR1573" s="254" t="s">
        <v>4189</v>
      </c>
      <c r="AS1573" s="254" t="s">
        <v>4190</v>
      </c>
      <c r="AT1573" s="265">
        <f t="shared" si="323"/>
        <v>0</v>
      </c>
      <c r="AU1573" s="254" t="s">
        <v>4191</v>
      </c>
      <c r="AV1573" s="265">
        <f t="shared" si="324"/>
        <v>0</v>
      </c>
      <c r="AW1573" s="254" t="s">
        <v>4192</v>
      </c>
      <c r="AX1573" s="254" t="s">
        <v>4193</v>
      </c>
      <c r="AY1573" s="244" t="str">
        <f t="shared" si="318"/>
        <v/>
      </c>
    </row>
    <row r="1574" spans="1:51">
      <c r="A1574" s="198">
        <v>1569</v>
      </c>
      <c r="B1574" s="211"/>
      <c r="C1574" s="4" t="str">
        <f t="shared" si="315"/>
        <v>名称：&lt;br&gt;住所：&lt;br&gt;施設分類：&lt;br&gt;TEL：&lt;br&gt;：&lt;br&gt;：&lt;br&gt;：&lt;br&gt;</v>
      </c>
      <c r="D1574" s="211"/>
      <c r="E1574" s="202"/>
      <c r="F1574" s="202"/>
      <c r="G1574" s="202"/>
      <c r="H1574" s="202"/>
      <c r="I1574" s="202"/>
      <c r="J1574" s="202"/>
      <c r="K1574" s="240"/>
      <c r="L1574" s="240"/>
      <c r="M1574" s="240"/>
      <c r="N1574" s="240"/>
      <c r="O1574" s="4"/>
      <c r="P1574" s="246">
        <v>1</v>
      </c>
      <c r="Q1574" s="246"/>
      <c r="R1574" s="246" t="str">
        <f t="shared" si="312"/>
        <v>FFFFFFFF</v>
      </c>
      <c r="S1574" s="202">
        <v>100</v>
      </c>
      <c r="T1574" s="202">
        <v>100</v>
      </c>
      <c r="U1574" s="202">
        <v>100</v>
      </c>
      <c r="V1574" s="202">
        <v>100</v>
      </c>
      <c r="X1574" s="242"/>
      <c r="Z1574" s="239">
        <f t="shared" si="316"/>
        <v>1</v>
      </c>
      <c r="AA1574" s="253" t="s">
        <v>4179</v>
      </c>
      <c r="AB1574" s="265">
        <f t="shared" si="319"/>
        <v>0</v>
      </c>
      <c r="AC1574" s="254" t="s">
        <v>4194</v>
      </c>
      <c r="AD1574" s="254" t="s">
        <v>4181</v>
      </c>
      <c r="AE1574" s="254">
        <f t="shared" si="320"/>
        <v>0</v>
      </c>
      <c r="AF1574" s="254" t="s">
        <v>4182</v>
      </c>
      <c r="AG1574" s="254" t="s">
        <v>4183</v>
      </c>
      <c r="AH1574" s="74" t="str">
        <f t="shared" si="321"/>
        <v>名称：&lt;br&gt;住所：&lt;br&gt;施設分類：&lt;br&gt;TEL：&lt;br&gt;：&lt;br&gt;：&lt;br&gt;：&lt;br&gt;</v>
      </c>
      <c r="AI1574" s="255" t="s">
        <v>4184</v>
      </c>
      <c r="AJ1574" s="253" t="str">
        <f t="shared" si="313"/>
        <v>FFFFFFFF</v>
      </c>
      <c r="AK1574" s="253" t="s">
        <v>4185</v>
      </c>
      <c r="AL1574" s="265">
        <f t="shared" si="314"/>
        <v>1</v>
      </c>
      <c r="AM1574" s="253" t="s">
        <v>4186</v>
      </c>
      <c r="AN1574" s="253" t="s">
        <v>4187</v>
      </c>
      <c r="AO1574" s="254">
        <f t="shared" si="317"/>
        <v>0</v>
      </c>
      <c r="AP1574" s="253" t="s">
        <v>4188</v>
      </c>
      <c r="AQ1574" s="74">
        <f t="shared" si="322"/>
        <v>0</v>
      </c>
      <c r="AR1574" s="254" t="s">
        <v>4189</v>
      </c>
      <c r="AS1574" s="254" t="s">
        <v>4190</v>
      </c>
      <c r="AT1574" s="265">
        <f t="shared" si="323"/>
        <v>0</v>
      </c>
      <c r="AU1574" s="254" t="s">
        <v>4191</v>
      </c>
      <c r="AV1574" s="265">
        <f t="shared" si="324"/>
        <v>0</v>
      </c>
      <c r="AW1574" s="254" t="s">
        <v>4192</v>
      </c>
      <c r="AX1574" s="254" t="s">
        <v>4193</v>
      </c>
      <c r="AY1574" s="244" t="str">
        <f t="shared" si="318"/>
        <v/>
      </c>
    </row>
    <row r="1575" spans="1:51">
      <c r="A1575" s="198">
        <v>1570</v>
      </c>
      <c r="B1575" s="211"/>
      <c r="C1575" s="4" t="str">
        <f t="shared" si="315"/>
        <v>名称：&lt;br&gt;住所：&lt;br&gt;施設分類：&lt;br&gt;TEL：&lt;br&gt;：&lt;br&gt;：&lt;br&gt;：&lt;br&gt;</v>
      </c>
      <c r="D1575" s="211"/>
      <c r="E1575" s="245"/>
      <c r="F1575" s="202"/>
      <c r="G1575" s="202"/>
      <c r="H1575" s="202"/>
      <c r="I1575" s="245"/>
      <c r="J1575" s="245"/>
      <c r="K1575" s="240"/>
      <c r="L1575" s="240"/>
      <c r="M1575" s="240"/>
      <c r="N1575" s="240"/>
      <c r="O1575" s="4"/>
      <c r="P1575" s="246">
        <v>1</v>
      </c>
      <c r="Q1575" s="246"/>
      <c r="R1575" s="246" t="str">
        <f t="shared" si="312"/>
        <v>FFFFFFFF</v>
      </c>
      <c r="S1575" s="202">
        <v>100</v>
      </c>
      <c r="T1575" s="202">
        <v>100</v>
      </c>
      <c r="U1575" s="202">
        <v>100</v>
      </c>
      <c r="V1575" s="202">
        <v>100</v>
      </c>
      <c r="X1575" s="242"/>
      <c r="Z1575" s="239">
        <f t="shared" si="316"/>
        <v>1</v>
      </c>
      <c r="AA1575" s="253" t="s">
        <v>4179</v>
      </c>
      <c r="AB1575" s="265">
        <f t="shared" si="319"/>
        <v>0</v>
      </c>
      <c r="AC1575" s="254" t="s">
        <v>4194</v>
      </c>
      <c r="AD1575" s="254" t="s">
        <v>4181</v>
      </c>
      <c r="AE1575" s="254">
        <f t="shared" si="320"/>
        <v>0</v>
      </c>
      <c r="AF1575" s="254" t="s">
        <v>4182</v>
      </c>
      <c r="AG1575" s="254" t="s">
        <v>4183</v>
      </c>
      <c r="AH1575" s="74" t="str">
        <f t="shared" si="321"/>
        <v>名称：&lt;br&gt;住所：&lt;br&gt;施設分類：&lt;br&gt;TEL：&lt;br&gt;：&lt;br&gt;：&lt;br&gt;：&lt;br&gt;</v>
      </c>
      <c r="AI1575" s="255" t="s">
        <v>4184</v>
      </c>
      <c r="AJ1575" s="253" t="str">
        <f t="shared" si="313"/>
        <v>FFFFFFFF</v>
      </c>
      <c r="AK1575" s="253" t="s">
        <v>4185</v>
      </c>
      <c r="AL1575" s="265">
        <f t="shared" si="314"/>
        <v>1</v>
      </c>
      <c r="AM1575" s="253" t="s">
        <v>4186</v>
      </c>
      <c r="AN1575" s="253" t="s">
        <v>4187</v>
      </c>
      <c r="AO1575" s="254">
        <f t="shared" si="317"/>
        <v>0</v>
      </c>
      <c r="AP1575" s="253" t="s">
        <v>4188</v>
      </c>
      <c r="AQ1575" s="74">
        <f t="shared" si="322"/>
        <v>0</v>
      </c>
      <c r="AR1575" s="254" t="s">
        <v>4189</v>
      </c>
      <c r="AS1575" s="254" t="s">
        <v>4190</v>
      </c>
      <c r="AT1575" s="265">
        <f t="shared" si="323"/>
        <v>0</v>
      </c>
      <c r="AU1575" s="254" t="s">
        <v>4191</v>
      </c>
      <c r="AV1575" s="265">
        <f t="shared" si="324"/>
        <v>0</v>
      </c>
      <c r="AW1575" s="254" t="s">
        <v>4192</v>
      </c>
      <c r="AX1575" s="254" t="s">
        <v>4193</v>
      </c>
      <c r="AY1575" s="244" t="str">
        <f t="shared" si="318"/>
        <v/>
      </c>
    </row>
    <row r="1576" spans="1:51">
      <c r="A1576" s="198">
        <v>1571</v>
      </c>
      <c r="B1576" s="211"/>
      <c r="C1576" s="4" t="str">
        <f t="shared" si="315"/>
        <v>名称：&lt;br&gt;住所：&lt;br&gt;施設分類：&lt;br&gt;TEL：&lt;br&gt;：&lt;br&gt;：&lt;br&gt;：&lt;br&gt;</v>
      </c>
      <c r="D1576" s="211"/>
      <c r="E1576" s="245"/>
      <c r="F1576" s="202"/>
      <c r="G1576" s="202"/>
      <c r="H1576" s="202"/>
      <c r="I1576" s="245"/>
      <c r="J1576" s="245"/>
      <c r="K1576" s="240"/>
      <c r="L1576" s="240"/>
      <c r="M1576" s="240"/>
      <c r="N1576" s="240"/>
      <c r="O1576" s="4"/>
      <c r="P1576" s="246">
        <v>1</v>
      </c>
      <c r="Q1576" s="246"/>
      <c r="R1576" s="246" t="str">
        <f t="shared" si="312"/>
        <v>FFFFFFFF</v>
      </c>
      <c r="S1576" s="202">
        <v>100</v>
      </c>
      <c r="T1576" s="202">
        <v>100</v>
      </c>
      <c r="U1576" s="202">
        <v>100</v>
      </c>
      <c r="V1576" s="202">
        <v>100</v>
      </c>
      <c r="X1576" s="242"/>
      <c r="Z1576" s="239">
        <f t="shared" si="316"/>
        <v>1</v>
      </c>
      <c r="AA1576" s="253" t="s">
        <v>4179</v>
      </c>
      <c r="AB1576" s="265">
        <f t="shared" si="319"/>
        <v>0</v>
      </c>
      <c r="AC1576" s="254" t="s">
        <v>4194</v>
      </c>
      <c r="AD1576" s="254" t="s">
        <v>4181</v>
      </c>
      <c r="AE1576" s="254">
        <f t="shared" si="320"/>
        <v>0</v>
      </c>
      <c r="AF1576" s="254" t="s">
        <v>4182</v>
      </c>
      <c r="AG1576" s="254" t="s">
        <v>4183</v>
      </c>
      <c r="AH1576" s="74" t="str">
        <f t="shared" si="321"/>
        <v>名称：&lt;br&gt;住所：&lt;br&gt;施設分類：&lt;br&gt;TEL：&lt;br&gt;：&lt;br&gt;：&lt;br&gt;：&lt;br&gt;</v>
      </c>
      <c r="AI1576" s="255" t="s">
        <v>4184</v>
      </c>
      <c r="AJ1576" s="253" t="str">
        <f t="shared" si="313"/>
        <v>FFFFFFFF</v>
      </c>
      <c r="AK1576" s="253" t="s">
        <v>4185</v>
      </c>
      <c r="AL1576" s="265">
        <f t="shared" si="314"/>
        <v>1</v>
      </c>
      <c r="AM1576" s="253" t="s">
        <v>4186</v>
      </c>
      <c r="AN1576" s="253" t="s">
        <v>4187</v>
      </c>
      <c r="AO1576" s="254">
        <f t="shared" si="317"/>
        <v>0</v>
      </c>
      <c r="AP1576" s="253" t="s">
        <v>4188</v>
      </c>
      <c r="AQ1576" s="74">
        <f t="shared" si="322"/>
        <v>0</v>
      </c>
      <c r="AR1576" s="254" t="s">
        <v>4189</v>
      </c>
      <c r="AS1576" s="254" t="s">
        <v>4190</v>
      </c>
      <c r="AT1576" s="265">
        <f t="shared" si="323"/>
        <v>0</v>
      </c>
      <c r="AU1576" s="254" t="s">
        <v>4191</v>
      </c>
      <c r="AV1576" s="265">
        <f t="shared" si="324"/>
        <v>0</v>
      </c>
      <c r="AW1576" s="254" t="s">
        <v>4192</v>
      </c>
      <c r="AX1576" s="254" t="s">
        <v>4193</v>
      </c>
      <c r="AY1576" s="244" t="str">
        <f t="shared" si="318"/>
        <v/>
      </c>
    </row>
    <row r="1577" spans="1:51">
      <c r="A1577" s="198">
        <v>1572</v>
      </c>
      <c r="B1577" s="211"/>
      <c r="C1577" s="4" t="str">
        <f t="shared" si="315"/>
        <v>名称：&lt;br&gt;住所：&lt;br&gt;施設分類：&lt;br&gt;TEL：&lt;br&gt;：&lt;br&gt;：&lt;br&gt;：&lt;br&gt;</v>
      </c>
      <c r="D1577" s="211"/>
      <c r="E1577" s="202"/>
      <c r="F1577" s="202"/>
      <c r="G1577" s="202"/>
      <c r="H1577" s="202"/>
      <c r="I1577" s="202"/>
      <c r="J1577" s="202"/>
      <c r="K1577" s="240"/>
      <c r="L1577" s="240"/>
      <c r="M1577" s="240"/>
      <c r="N1577" s="240"/>
      <c r="O1577" s="4"/>
      <c r="P1577" s="246">
        <v>1</v>
      </c>
      <c r="Q1577" s="246"/>
      <c r="R1577" s="246" t="str">
        <f t="shared" si="312"/>
        <v>FFFFFFFF</v>
      </c>
      <c r="S1577" s="202">
        <v>100</v>
      </c>
      <c r="T1577" s="202">
        <v>100</v>
      </c>
      <c r="U1577" s="202">
        <v>100</v>
      </c>
      <c r="V1577" s="202">
        <v>100</v>
      </c>
      <c r="X1577" s="242"/>
      <c r="Z1577" s="239">
        <f t="shared" si="316"/>
        <v>1</v>
      </c>
      <c r="AA1577" s="253" t="s">
        <v>4179</v>
      </c>
      <c r="AB1577" s="265">
        <f t="shared" si="319"/>
        <v>0</v>
      </c>
      <c r="AC1577" s="254" t="s">
        <v>4194</v>
      </c>
      <c r="AD1577" s="254" t="s">
        <v>4181</v>
      </c>
      <c r="AE1577" s="254">
        <f t="shared" si="320"/>
        <v>0</v>
      </c>
      <c r="AF1577" s="254" t="s">
        <v>4182</v>
      </c>
      <c r="AG1577" s="254" t="s">
        <v>4183</v>
      </c>
      <c r="AH1577" s="74" t="str">
        <f t="shared" si="321"/>
        <v>名称：&lt;br&gt;住所：&lt;br&gt;施設分類：&lt;br&gt;TEL：&lt;br&gt;：&lt;br&gt;：&lt;br&gt;：&lt;br&gt;</v>
      </c>
      <c r="AI1577" s="255" t="s">
        <v>4184</v>
      </c>
      <c r="AJ1577" s="253" t="str">
        <f t="shared" si="313"/>
        <v>FFFFFFFF</v>
      </c>
      <c r="AK1577" s="253" t="s">
        <v>4185</v>
      </c>
      <c r="AL1577" s="265">
        <f t="shared" si="314"/>
        <v>1</v>
      </c>
      <c r="AM1577" s="253" t="s">
        <v>4186</v>
      </c>
      <c r="AN1577" s="253" t="s">
        <v>4187</v>
      </c>
      <c r="AO1577" s="254">
        <f t="shared" si="317"/>
        <v>0</v>
      </c>
      <c r="AP1577" s="253" t="s">
        <v>4188</v>
      </c>
      <c r="AQ1577" s="74">
        <f t="shared" si="322"/>
        <v>0</v>
      </c>
      <c r="AR1577" s="254" t="s">
        <v>4189</v>
      </c>
      <c r="AS1577" s="254" t="s">
        <v>4190</v>
      </c>
      <c r="AT1577" s="265">
        <f t="shared" si="323"/>
        <v>0</v>
      </c>
      <c r="AU1577" s="254" t="s">
        <v>4191</v>
      </c>
      <c r="AV1577" s="265">
        <f t="shared" si="324"/>
        <v>0</v>
      </c>
      <c r="AW1577" s="254" t="s">
        <v>4192</v>
      </c>
      <c r="AX1577" s="254" t="s">
        <v>4193</v>
      </c>
      <c r="AY1577" s="244" t="str">
        <f t="shared" si="318"/>
        <v/>
      </c>
    </row>
    <row r="1578" spans="1:51">
      <c r="A1578" s="198">
        <v>1573</v>
      </c>
      <c r="B1578" s="211"/>
      <c r="C1578" s="4" t="str">
        <f t="shared" si="315"/>
        <v>名称：&lt;br&gt;住所：&lt;br&gt;施設分類：&lt;br&gt;TEL：&lt;br&gt;：&lt;br&gt;：&lt;br&gt;：&lt;br&gt;</v>
      </c>
      <c r="D1578" s="211"/>
      <c r="E1578" s="202"/>
      <c r="F1578" s="202"/>
      <c r="G1578" s="202"/>
      <c r="H1578" s="202"/>
      <c r="I1578" s="202"/>
      <c r="J1578" s="202"/>
      <c r="K1578" s="240"/>
      <c r="L1578" s="240"/>
      <c r="M1578" s="240"/>
      <c r="N1578" s="240"/>
      <c r="O1578" s="4"/>
      <c r="P1578" s="246">
        <v>1</v>
      </c>
      <c r="Q1578" s="246"/>
      <c r="R1578" s="246" t="str">
        <f t="shared" si="312"/>
        <v>FFFFFFFF</v>
      </c>
      <c r="S1578" s="202">
        <v>100</v>
      </c>
      <c r="T1578" s="202">
        <v>100</v>
      </c>
      <c r="U1578" s="202">
        <v>100</v>
      </c>
      <c r="V1578" s="202">
        <v>100</v>
      </c>
      <c r="X1578" s="242"/>
      <c r="Z1578" s="239">
        <f t="shared" si="316"/>
        <v>1</v>
      </c>
      <c r="AA1578" s="253" t="s">
        <v>4179</v>
      </c>
      <c r="AB1578" s="265">
        <f t="shared" si="319"/>
        <v>0</v>
      </c>
      <c r="AC1578" s="254" t="s">
        <v>4194</v>
      </c>
      <c r="AD1578" s="254" t="s">
        <v>4181</v>
      </c>
      <c r="AE1578" s="254">
        <f t="shared" si="320"/>
        <v>0</v>
      </c>
      <c r="AF1578" s="254" t="s">
        <v>4182</v>
      </c>
      <c r="AG1578" s="254" t="s">
        <v>4183</v>
      </c>
      <c r="AH1578" s="74" t="str">
        <f t="shared" si="321"/>
        <v>名称：&lt;br&gt;住所：&lt;br&gt;施設分類：&lt;br&gt;TEL：&lt;br&gt;：&lt;br&gt;：&lt;br&gt;：&lt;br&gt;</v>
      </c>
      <c r="AI1578" s="255" t="s">
        <v>4184</v>
      </c>
      <c r="AJ1578" s="253" t="str">
        <f t="shared" si="313"/>
        <v>FFFFFFFF</v>
      </c>
      <c r="AK1578" s="253" t="s">
        <v>4185</v>
      </c>
      <c r="AL1578" s="265">
        <f t="shared" si="314"/>
        <v>1</v>
      </c>
      <c r="AM1578" s="253" t="s">
        <v>4186</v>
      </c>
      <c r="AN1578" s="253" t="s">
        <v>4187</v>
      </c>
      <c r="AO1578" s="254">
        <f t="shared" si="317"/>
        <v>0</v>
      </c>
      <c r="AP1578" s="253" t="s">
        <v>4188</v>
      </c>
      <c r="AQ1578" s="74">
        <f t="shared" si="322"/>
        <v>0</v>
      </c>
      <c r="AR1578" s="254" t="s">
        <v>4189</v>
      </c>
      <c r="AS1578" s="254" t="s">
        <v>4190</v>
      </c>
      <c r="AT1578" s="265">
        <f t="shared" si="323"/>
        <v>0</v>
      </c>
      <c r="AU1578" s="254" t="s">
        <v>4191</v>
      </c>
      <c r="AV1578" s="265">
        <f t="shared" si="324"/>
        <v>0</v>
      </c>
      <c r="AW1578" s="254" t="s">
        <v>4192</v>
      </c>
      <c r="AX1578" s="254" t="s">
        <v>4193</v>
      </c>
      <c r="AY1578" s="244" t="str">
        <f t="shared" si="318"/>
        <v/>
      </c>
    </row>
    <row r="1579" spans="1:51">
      <c r="A1579" s="198">
        <v>1574</v>
      </c>
      <c r="B1579" s="211"/>
      <c r="C1579" s="4" t="str">
        <f t="shared" si="315"/>
        <v>名称：&lt;br&gt;住所：&lt;br&gt;施設分類：&lt;br&gt;TEL：&lt;br&gt;：&lt;br&gt;：&lt;br&gt;：&lt;br&gt;</v>
      </c>
      <c r="D1579" s="211"/>
      <c r="E1579" s="202"/>
      <c r="F1579" s="202"/>
      <c r="G1579" s="202"/>
      <c r="H1579" s="202"/>
      <c r="I1579" s="202"/>
      <c r="J1579" s="202"/>
      <c r="K1579" s="240"/>
      <c r="L1579" s="240"/>
      <c r="M1579" s="240"/>
      <c r="N1579" s="240"/>
      <c r="O1579" s="4"/>
      <c r="P1579" s="246">
        <v>1</v>
      </c>
      <c r="Q1579" s="246"/>
      <c r="R1579" s="246" t="str">
        <f t="shared" si="312"/>
        <v>FFFFFFFF</v>
      </c>
      <c r="S1579" s="202">
        <v>100</v>
      </c>
      <c r="T1579" s="202">
        <v>100</v>
      </c>
      <c r="U1579" s="202">
        <v>100</v>
      </c>
      <c r="V1579" s="202">
        <v>100</v>
      </c>
      <c r="X1579" s="242"/>
      <c r="Z1579" s="239">
        <f t="shared" si="316"/>
        <v>1</v>
      </c>
      <c r="AA1579" s="253" t="s">
        <v>4179</v>
      </c>
      <c r="AB1579" s="265">
        <f t="shared" si="319"/>
        <v>0</v>
      </c>
      <c r="AC1579" s="254" t="s">
        <v>4194</v>
      </c>
      <c r="AD1579" s="254" t="s">
        <v>4181</v>
      </c>
      <c r="AE1579" s="254">
        <f t="shared" si="320"/>
        <v>0</v>
      </c>
      <c r="AF1579" s="254" t="s">
        <v>4182</v>
      </c>
      <c r="AG1579" s="254" t="s">
        <v>4183</v>
      </c>
      <c r="AH1579" s="74" t="str">
        <f t="shared" si="321"/>
        <v>名称：&lt;br&gt;住所：&lt;br&gt;施設分類：&lt;br&gt;TEL：&lt;br&gt;：&lt;br&gt;：&lt;br&gt;：&lt;br&gt;</v>
      </c>
      <c r="AI1579" s="255" t="s">
        <v>4184</v>
      </c>
      <c r="AJ1579" s="253" t="str">
        <f t="shared" si="313"/>
        <v>FFFFFFFF</v>
      </c>
      <c r="AK1579" s="253" t="s">
        <v>4185</v>
      </c>
      <c r="AL1579" s="265">
        <f t="shared" si="314"/>
        <v>1</v>
      </c>
      <c r="AM1579" s="253" t="s">
        <v>4186</v>
      </c>
      <c r="AN1579" s="253" t="s">
        <v>4187</v>
      </c>
      <c r="AO1579" s="254">
        <f t="shared" si="317"/>
        <v>0</v>
      </c>
      <c r="AP1579" s="253" t="s">
        <v>4188</v>
      </c>
      <c r="AQ1579" s="74">
        <f t="shared" si="322"/>
        <v>0</v>
      </c>
      <c r="AR1579" s="254" t="s">
        <v>4189</v>
      </c>
      <c r="AS1579" s="254" t="s">
        <v>4190</v>
      </c>
      <c r="AT1579" s="265">
        <f t="shared" si="323"/>
        <v>0</v>
      </c>
      <c r="AU1579" s="254" t="s">
        <v>4191</v>
      </c>
      <c r="AV1579" s="265">
        <f t="shared" si="324"/>
        <v>0</v>
      </c>
      <c r="AW1579" s="254" t="s">
        <v>4192</v>
      </c>
      <c r="AX1579" s="254" t="s">
        <v>4193</v>
      </c>
      <c r="AY1579" s="244" t="str">
        <f t="shared" si="318"/>
        <v/>
      </c>
    </row>
    <row r="1580" spans="1:51">
      <c r="A1580" s="198">
        <v>1575</v>
      </c>
      <c r="B1580" s="211"/>
      <c r="C1580" s="4" t="str">
        <f t="shared" si="315"/>
        <v>名称：&lt;br&gt;住所：&lt;br&gt;施設分類：&lt;br&gt;TEL：&lt;br&gt;：&lt;br&gt;：&lt;br&gt;：&lt;br&gt;</v>
      </c>
      <c r="D1580" s="211"/>
      <c r="E1580" s="245"/>
      <c r="F1580" s="202"/>
      <c r="G1580" s="202"/>
      <c r="H1580" s="202"/>
      <c r="I1580" s="245"/>
      <c r="J1580" s="245"/>
      <c r="K1580" s="240"/>
      <c r="L1580" s="240"/>
      <c r="M1580" s="240"/>
      <c r="N1580" s="240"/>
      <c r="O1580" s="4"/>
      <c r="P1580" s="246">
        <v>1</v>
      </c>
      <c r="Q1580" s="246"/>
      <c r="R1580" s="246" t="str">
        <f t="shared" si="312"/>
        <v>FFFFFFFF</v>
      </c>
      <c r="S1580" s="202">
        <v>100</v>
      </c>
      <c r="T1580" s="202">
        <v>100</v>
      </c>
      <c r="U1580" s="202">
        <v>100</v>
      </c>
      <c r="V1580" s="202">
        <v>100</v>
      </c>
      <c r="X1580" s="242"/>
      <c r="Z1580" s="239">
        <f t="shared" si="316"/>
        <v>1</v>
      </c>
      <c r="AA1580" s="253" t="s">
        <v>4179</v>
      </c>
      <c r="AB1580" s="265">
        <f t="shared" si="319"/>
        <v>0</v>
      </c>
      <c r="AC1580" s="254" t="s">
        <v>4194</v>
      </c>
      <c r="AD1580" s="254" t="s">
        <v>4181</v>
      </c>
      <c r="AE1580" s="254">
        <f t="shared" si="320"/>
        <v>0</v>
      </c>
      <c r="AF1580" s="254" t="s">
        <v>4182</v>
      </c>
      <c r="AG1580" s="254" t="s">
        <v>4183</v>
      </c>
      <c r="AH1580" s="74" t="str">
        <f t="shared" si="321"/>
        <v>名称：&lt;br&gt;住所：&lt;br&gt;施設分類：&lt;br&gt;TEL：&lt;br&gt;：&lt;br&gt;：&lt;br&gt;：&lt;br&gt;</v>
      </c>
      <c r="AI1580" s="255" t="s">
        <v>4184</v>
      </c>
      <c r="AJ1580" s="253" t="str">
        <f t="shared" si="313"/>
        <v>FFFFFFFF</v>
      </c>
      <c r="AK1580" s="253" t="s">
        <v>4185</v>
      </c>
      <c r="AL1580" s="265">
        <f t="shared" si="314"/>
        <v>1</v>
      </c>
      <c r="AM1580" s="253" t="s">
        <v>4186</v>
      </c>
      <c r="AN1580" s="253" t="s">
        <v>4187</v>
      </c>
      <c r="AO1580" s="254">
        <f t="shared" si="317"/>
        <v>0</v>
      </c>
      <c r="AP1580" s="253" t="s">
        <v>4188</v>
      </c>
      <c r="AQ1580" s="74">
        <f t="shared" si="322"/>
        <v>0</v>
      </c>
      <c r="AR1580" s="254" t="s">
        <v>4189</v>
      </c>
      <c r="AS1580" s="254" t="s">
        <v>4190</v>
      </c>
      <c r="AT1580" s="265">
        <f t="shared" si="323"/>
        <v>0</v>
      </c>
      <c r="AU1580" s="254" t="s">
        <v>4191</v>
      </c>
      <c r="AV1580" s="265">
        <f t="shared" si="324"/>
        <v>0</v>
      </c>
      <c r="AW1580" s="254" t="s">
        <v>4192</v>
      </c>
      <c r="AX1580" s="254" t="s">
        <v>4193</v>
      </c>
      <c r="AY1580" s="244" t="str">
        <f t="shared" si="318"/>
        <v/>
      </c>
    </row>
    <row r="1581" spans="1:51">
      <c r="A1581" s="198">
        <v>1576</v>
      </c>
      <c r="B1581" s="211"/>
      <c r="C1581" s="4" t="str">
        <f t="shared" si="315"/>
        <v>名称：&lt;br&gt;住所：&lt;br&gt;施設分類：&lt;br&gt;TEL：&lt;br&gt;：&lt;br&gt;：&lt;br&gt;：&lt;br&gt;</v>
      </c>
      <c r="D1581" s="211"/>
      <c r="E1581" s="245"/>
      <c r="F1581" s="202"/>
      <c r="G1581" s="202"/>
      <c r="H1581" s="202"/>
      <c r="I1581" s="245"/>
      <c r="J1581" s="245"/>
      <c r="K1581" s="240"/>
      <c r="L1581" s="240"/>
      <c r="M1581" s="240"/>
      <c r="N1581" s="240"/>
      <c r="O1581" s="4"/>
      <c r="P1581" s="246">
        <v>1</v>
      </c>
      <c r="Q1581" s="246"/>
      <c r="R1581" s="246" t="str">
        <f t="shared" si="312"/>
        <v>FFFFFFFF</v>
      </c>
      <c r="S1581" s="202">
        <v>100</v>
      </c>
      <c r="T1581" s="202">
        <v>100</v>
      </c>
      <c r="U1581" s="202">
        <v>100</v>
      </c>
      <c r="V1581" s="202">
        <v>100</v>
      </c>
      <c r="X1581" s="242"/>
      <c r="Z1581" s="239">
        <f t="shared" si="316"/>
        <v>1</v>
      </c>
      <c r="AA1581" s="253" t="s">
        <v>4179</v>
      </c>
      <c r="AB1581" s="265">
        <f t="shared" si="319"/>
        <v>0</v>
      </c>
      <c r="AC1581" s="254" t="s">
        <v>4194</v>
      </c>
      <c r="AD1581" s="254" t="s">
        <v>4181</v>
      </c>
      <c r="AE1581" s="254">
        <f t="shared" si="320"/>
        <v>0</v>
      </c>
      <c r="AF1581" s="254" t="s">
        <v>4182</v>
      </c>
      <c r="AG1581" s="254" t="s">
        <v>4183</v>
      </c>
      <c r="AH1581" s="74" t="str">
        <f t="shared" si="321"/>
        <v>名称：&lt;br&gt;住所：&lt;br&gt;施設分類：&lt;br&gt;TEL：&lt;br&gt;：&lt;br&gt;：&lt;br&gt;：&lt;br&gt;</v>
      </c>
      <c r="AI1581" s="255" t="s">
        <v>4184</v>
      </c>
      <c r="AJ1581" s="253" t="str">
        <f t="shared" si="313"/>
        <v>FFFFFFFF</v>
      </c>
      <c r="AK1581" s="253" t="s">
        <v>4185</v>
      </c>
      <c r="AL1581" s="265">
        <f t="shared" si="314"/>
        <v>1</v>
      </c>
      <c r="AM1581" s="253" t="s">
        <v>4186</v>
      </c>
      <c r="AN1581" s="253" t="s">
        <v>4187</v>
      </c>
      <c r="AO1581" s="254">
        <f t="shared" si="317"/>
        <v>0</v>
      </c>
      <c r="AP1581" s="253" t="s">
        <v>4188</v>
      </c>
      <c r="AQ1581" s="74">
        <f t="shared" si="322"/>
        <v>0</v>
      </c>
      <c r="AR1581" s="254" t="s">
        <v>4189</v>
      </c>
      <c r="AS1581" s="254" t="s">
        <v>4190</v>
      </c>
      <c r="AT1581" s="265">
        <f t="shared" si="323"/>
        <v>0</v>
      </c>
      <c r="AU1581" s="254" t="s">
        <v>4191</v>
      </c>
      <c r="AV1581" s="265">
        <f t="shared" si="324"/>
        <v>0</v>
      </c>
      <c r="AW1581" s="254" t="s">
        <v>4192</v>
      </c>
      <c r="AX1581" s="254" t="s">
        <v>4193</v>
      </c>
      <c r="AY1581" s="244" t="str">
        <f t="shared" si="318"/>
        <v/>
      </c>
    </row>
    <row r="1582" spans="1:51">
      <c r="A1582" s="198">
        <v>1577</v>
      </c>
      <c r="B1582" s="211"/>
      <c r="C1582" s="4" t="str">
        <f t="shared" si="315"/>
        <v>名称：&lt;br&gt;住所：&lt;br&gt;施設分類：&lt;br&gt;TEL：&lt;br&gt;：&lt;br&gt;：&lt;br&gt;：&lt;br&gt;</v>
      </c>
      <c r="D1582" s="211"/>
      <c r="E1582" s="245"/>
      <c r="F1582" s="202"/>
      <c r="G1582" s="202"/>
      <c r="H1582" s="202"/>
      <c r="I1582" s="245"/>
      <c r="J1582" s="245"/>
      <c r="K1582" s="240"/>
      <c r="L1582" s="240"/>
      <c r="M1582" s="240"/>
      <c r="N1582" s="240"/>
      <c r="O1582" s="4"/>
      <c r="P1582" s="246">
        <v>1</v>
      </c>
      <c r="Q1582" s="246"/>
      <c r="R1582" s="246" t="str">
        <f t="shared" si="312"/>
        <v>FFFFFFFF</v>
      </c>
      <c r="S1582" s="202">
        <v>100</v>
      </c>
      <c r="T1582" s="202">
        <v>100</v>
      </c>
      <c r="U1582" s="202">
        <v>100</v>
      </c>
      <c r="V1582" s="202">
        <v>100</v>
      </c>
      <c r="X1582" s="242"/>
      <c r="Z1582" s="239">
        <f t="shared" si="316"/>
        <v>1</v>
      </c>
      <c r="AA1582" s="253" t="s">
        <v>4179</v>
      </c>
      <c r="AB1582" s="265">
        <f t="shared" si="319"/>
        <v>0</v>
      </c>
      <c r="AC1582" s="254" t="s">
        <v>4194</v>
      </c>
      <c r="AD1582" s="254" t="s">
        <v>4181</v>
      </c>
      <c r="AE1582" s="254">
        <f t="shared" si="320"/>
        <v>0</v>
      </c>
      <c r="AF1582" s="254" t="s">
        <v>4182</v>
      </c>
      <c r="AG1582" s="254" t="s">
        <v>4183</v>
      </c>
      <c r="AH1582" s="74" t="str">
        <f t="shared" si="321"/>
        <v>名称：&lt;br&gt;住所：&lt;br&gt;施設分類：&lt;br&gt;TEL：&lt;br&gt;：&lt;br&gt;：&lt;br&gt;：&lt;br&gt;</v>
      </c>
      <c r="AI1582" s="255" t="s">
        <v>4184</v>
      </c>
      <c r="AJ1582" s="253" t="str">
        <f t="shared" si="313"/>
        <v>FFFFFFFF</v>
      </c>
      <c r="AK1582" s="253" t="s">
        <v>4185</v>
      </c>
      <c r="AL1582" s="265">
        <f t="shared" si="314"/>
        <v>1</v>
      </c>
      <c r="AM1582" s="253" t="s">
        <v>4186</v>
      </c>
      <c r="AN1582" s="253" t="s">
        <v>4187</v>
      </c>
      <c r="AO1582" s="254">
        <f t="shared" si="317"/>
        <v>0</v>
      </c>
      <c r="AP1582" s="253" t="s">
        <v>4188</v>
      </c>
      <c r="AQ1582" s="74">
        <f t="shared" si="322"/>
        <v>0</v>
      </c>
      <c r="AR1582" s="254" t="s">
        <v>4189</v>
      </c>
      <c r="AS1582" s="254" t="s">
        <v>4190</v>
      </c>
      <c r="AT1582" s="265">
        <f t="shared" si="323"/>
        <v>0</v>
      </c>
      <c r="AU1582" s="254" t="s">
        <v>4191</v>
      </c>
      <c r="AV1582" s="265">
        <f t="shared" si="324"/>
        <v>0</v>
      </c>
      <c r="AW1582" s="254" t="s">
        <v>4192</v>
      </c>
      <c r="AX1582" s="254" t="s">
        <v>4193</v>
      </c>
      <c r="AY1582" s="244" t="str">
        <f t="shared" si="318"/>
        <v/>
      </c>
    </row>
    <row r="1583" spans="1:51">
      <c r="A1583" s="198">
        <v>1578</v>
      </c>
      <c r="B1583" s="211"/>
      <c r="C1583" s="4" t="str">
        <f t="shared" si="315"/>
        <v>名称：&lt;br&gt;住所：&lt;br&gt;施設分類：&lt;br&gt;TEL：&lt;br&gt;：&lt;br&gt;：&lt;br&gt;：&lt;br&gt;</v>
      </c>
      <c r="D1583" s="211"/>
      <c r="E1583" s="202"/>
      <c r="F1583" s="202"/>
      <c r="G1583" s="202"/>
      <c r="H1583" s="202"/>
      <c r="I1583" s="202"/>
      <c r="J1583" s="202"/>
      <c r="K1583" s="240"/>
      <c r="L1583" s="240"/>
      <c r="M1583" s="240"/>
      <c r="N1583" s="240"/>
      <c r="O1583" s="4"/>
      <c r="P1583" s="246">
        <v>1</v>
      </c>
      <c r="Q1583" s="246"/>
      <c r="R1583" s="246" t="str">
        <f t="shared" si="312"/>
        <v>FFFFFFFF</v>
      </c>
      <c r="S1583" s="202">
        <v>100</v>
      </c>
      <c r="T1583" s="202">
        <v>100</v>
      </c>
      <c r="U1583" s="202">
        <v>100</v>
      </c>
      <c r="V1583" s="202">
        <v>100</v>
      </c>
      <c r="X1583" s="242"/>
      <c r="Z1583" s="239">
        <f t="shared" si="316"/>
        <v>1</v>
      </c>
      <c r="AA1583" s="253" t="s">
        <v>4179</v>
      </c>
      <c r="AB1583" s="265">
        <f t="shared" si="319"/>
        <v>0</v>
      </c>
      <c r="AC1583" s="254" t="s">
        <v>4194</v>
      </c>
      <c r="AD1583" s="254" t="s">
        <v>4181</v>
      </c>
      <c r="AE1583" s="254">
        <f t="shared" si="320"/>
        <v>0</v>
      </c>
      <c r="AF1583" s="254" t="s">
        <v>4182</v>
      </c>
      <c r="AG1583" s="254" t="s">
        <v>4183</v>
      </c>
      <c r="AH1583" s="74" t="str">
        <f t="shared" si="321"/>
        <v>名称：&lt;br&gt;住所：&lt;br&gt;施設分類：&lt;br&gt;TEL：&lt;br&gt;：&lt;br&gt;：&lt;br&gt;：&lt;br&gt;</v>
      </c>
      <c r="AI1583" s="255" t="s">
        <v>4184</v>
      </c>
      <c r="AJ1583" s="253" t="str">
        <f t="shared" si="313"/>
        <v>FFFFFFFF</v>
      </c>
      <c r="AK1583" s="253" t="s">
        <v>4185</v>
      </c>
      <c r="AL1583" s="265">
        <f t="shared" si="314"/>
        <v>1</v>
      </c>
      <c r="AM1583" s="253" t="s">
        <v>4186</v>
      </c>
      <c r="AN1583" s="253" t="s">
        <v>4187</v>
      </c>
      <c r="AO1583" s="254">
        <f t="shared" si="317"/>
        <v>0</v>
      </c>
      <c r="AP1583" s="253" t="s">
        <v>4188</v>
      </c>
      <c r="AQ1583" s="74">
        <f t="shared" si="322"/>
        <v>0</v>
      </c>
      <c r="AR1583" s="254" t="s">
        <v>4189</v>
      </c>
      <c r="AS1583" s="254" t="s">
        <v>4190</v>
      </c>
      <c r="AT1583" s="265">
        <f t="shared" si="323"/>
        <v>0</v>
      </c>
      <c r="AU1583" s="254" t="s">
        <v>4191</v>
      </c>
      <c r="AV1583" s="265">
        <f t="shared" si="324"/>
        <v>0</v>
      </c>
      <c r="AW1583" s="254" t="s">
        <v>4192</v>
      </c>
      <c r="AX1583" s="254" t="s">
        <v>4193</v>
      </c>
      <c r="AY1583" s="244" t="str">
        <f t="shared" si="318"/>
        <v/>
      </c>
    </row>
    <row r="1584" spans="1:51">
      <c r="A1584" s="198">
        <v>1579</v>
      </c>
      <c r="B1584" s="211"/>
      <c r="C1584" s="4" t="str">
        <f t="shared" si="315"/>
        <v>名称：&lt;br&gt;住所：&lt;br&gt;施設分類：&lt;br&gt;TEL：&lt;br&gt;：&lt;br&gt;：&lt;br&gt;：&lt;br&gt;</v>
      </c>
      <c r="D1584" s="211"/>
      <c r="E1584" s="202"/>
      <c r="F1584" s="202"/>
      <c r="G1584" s="202"/>
      <c r="H1584" s="202"/>
      <c r="I1584" s="202"/>
      <c r="J1584" s="202"/>
      <c r="K1584" s="240"/>
      <c r="L1584" s="240"/>
      <c r="M1584" s="240"/>
      <c r="N1584" s="240"/>
      <c r="O1584" s="4"/>
      <c r="P1584" s="246">
        <v>1</v>
      </c>
      <c r="Q1584" s="246"/>
      <c r="R1584" s="246" t="str">
        <f t="shared" si="312"/>
        <v>FFFFFFFF</v>
      </c>
      <c r="S1584" s="202">
        <v>100</v>
      </c>
      <c r="T1584" s="202">
        <v>100</v>
      </c>
      <c r="U1584" s="202">
        <v>100</v>
      </c>
      <c r="V1584" s="202">
        <v>100</v>
      </c>
      <c r="X1584" s="242"/>
      <c r="Z1584" s="239">
        <f t="shared" si="316"/>
        <v>1</v>
      </c>
      <c r="AA1584" s="253" t="s">
        <v>4179</v>
      </c>
      <c r="AB1584" s="265">
        <f t="shared" si="319"/>
        <v>0</v>
      </c>
      <c r="AC1584" s="254" t="s">
        <v>4194</v>
      </c>
      <c r="AD1584" s="254" t="s">
        <v>4181</v>
      </c>
      <c r="AE1584" s="254">
        <f t="shared" si="320"/>
        <v>0</v>
      </c>
      <c r="AF1584" s="254" t="s">
        <v>4182</v>
      </c>
      <c r="AG1584" s="254" t="s">
        <v>4183</v>
      </c>
      <c r="AH1584" s="74" t="str">
        <f t="shared" si="321"/>
        <v>名称：&lt;br&gt;住所：&lt;br&gt;施設分類：&lt;br&gt;TEL：&lt;br&gt;：&lt;br&gt;：&lt;br&gt;：&lt;br&gt;</v>
      </c>
      <c r="AI1584" s="255" t="s">
        <v>4184</v>
      </c>
      <c r="AJ1584" s="253" t="str">
        <f t="shared" si="313"/>
        <v>FFFFFFFF</v>
      </c>
      <c r="AK1584" s="253" t="s">
        <v>4185</v>
      </c>
      <c r="AL1584" s="265">
        <f t="shared" si="314"/>
        <v>1</v>
      </c>
      <c r="AM1584" s="253" t="s">
        <v>4186</v>
      </c>
      <c r="AN1584" s="253" t="s">
        <v>4187</v>
      </c>
      <c r="AO1584" s="254">
        <f t="shared" si="317"/>
        <v>0</v>
      </c>
      <c r="AP1584" s="253" t="s">
        <v>4188</v>
      </c>
      <c r="AQ1584" s="74">
        <f t="shared" si="322"/>
        <v>0</v>
      </c>
      <c r="AR1584" s="254" t="s">
        <v>4189</v>
      </c>
      <c r="AS1584" s="254" t="s">
        <v>4190</v>
      </c>
      <c r="AT1584" s="265">
        <f t="shared" si="323"/>
        <v>0</v>
      </c>
      <c r="AU1584" s="254" t="s">
        <v>4191</v>
      </c>
      <c r="AV1584" s="265">
        <f t="shared" si="324"/>
        <v>0</v>
      </c>
      <c r="AW1584" s="254" t="s">
        <v>4192</v>
      </c>
      <c r="AX1584" s="254" t="s">
        <v>4193</v>
      </c>
      <c r="AY1584" s="244" t="str">
        <f t="shared" si="318"/>
        <v/>
      </c>
    </row>
    <row r="1585" spans="1:51">
      <c r="A1585" s="198">
        <v>1580</v>
      </c>
      <c r="B1585" s="211"/>
      <c r="C1585" s="4" t="str">
        <f t="shared" si="315"/>
        <v>名称：&lt;br&gt;住所：&lt;br&gt;施設分類：&lt;br&gt;TEL：&lt;br&gt;：&lt;br&gt;：&lt;br&gt;：&lt;br&gt;</v>
      </c>
      <c r="D1585" s="211"/>
      <c r="E1585" s="245"/>
      <c r="F1585" s="202"/>
      <c r="G1585" s="202"/>
      <c r="H1585" s="202"/>
      <c r="I1585" s="245"/>
      <c r="J1585" s="245"/>
      <c r="K1585" s="240"/>
      <c r="L1585" s="240"/>
      <c r="M1585" s="240"/>
      <c r="N1585" s="240"/>
      <c r="O1585" s="4"/>
      <c r="P1585" s="246">
        <v>1</v>
      </c>
      <c r="Q1585" s="246"/>
      <c r="R1585" s="246" t="str">
        <f t="shared" si="312"/>
        <v>FFFFFFFF</v>
      </c>
      <c r="S1585" s="202">
        <v>100</v>
      </c>
      <c r="T1585" s="202">
        <v>100</v>
      </c>
      <c r="U1585" s="202">
        <v>100</v>
      </c>
      <c r="V1585" s="202">
        <v>100</v>
      </c>
      <c r="X1585" s="242"/>
      <c r="Z1585" s="239">
        <f t="shared" si="316"/>
        <v>1</v>
      </c>
      <c r="AA1585" s="253" t="s">
        <v>4179</v>
      </c>
      <c r="AB1585" s="265">
        <f t="shared" si="319"/>
        <v>0</v>
      </c>
      <c r="AC1585" s="254" t="s">
        <v>4194</v>
      </c>
      <c r="AD1585" s="254" t="s">
        <v>4181</v>
      </c>
      <c r="AE1585" s="254">
        <f t="shared" si="320"/>
        <v>0</v>
      </c>
      <c r="AF1585" s="254" t="s">
        <v>4182</v>
      </c>
      <c r="AG1585" s="254" t="s">
        <v>4183</v>
      </c>
      <c r="AH1585" s="74" t="str">
        <f t="shared" si="321"/>
        <v>名称：&lt;br&gt;住所：&lt;br&gt;施設分類：&lt;br&gt;TEL：&lt;br&gt;：&lt;br&gt;：&lt;br&gt;：&lt;br&gt;</v>
      </c>
      <c r="AI1585" s="255" t="s">
        <v>4184</v>
      </c>
      <c r="AJ1585" s="253" t="str">
        <f t="shared" si="313"/>
        <v>FFFFFFFF</v>
      </c>
      <c r="AK1585" s="253" t="s">
        <v>4185</v>
      </c>
      <c r="AL1585" s="265">
        <f t="shared" si="314"/>
        <v>1</v>
      </c>
      <c r="AM1585" s="253" t="s">
        <v>4186</v>
      </c>
      <c r="AN1585" s="253" t="s">
        <v>4187</v>
      </c>
      <c r="AO1585" s="254">
        <f t="shared" si="317"/>
        <v>0</v>
      </c>
      <c r="AP1585" s="253" t="s">
        <v>4188</v>
      </c>
      <c r="AQ1585" s="74">
        <f t="shared" si="322"/>
        <v>0</v>
      </c>
      <c r="AR1585" s="254" t="s">
        <v>4189</v>
      </c>
      <c r="AS1585" s="254" t="s">
        <v>4190</v>
      </c>
      <c r="AT1585" s="265">
        <f t="shared" si="323"/>
        <v>0</v>
      </c>
      <c r="AU1585" s="254" t="s">
        <v>4191</v>
      </c>
      <c r="AV1585" s="265">
        <f t="shared" si="324"/>
        <v>0</v>
      </c>
      <c r="AW1585" s="254" t="s">
        <v>4192</v>
      </c>
      <c r="AX1585" s="254" t="s">
        <v>4193</v>
      </c>
      <c r="AY1585" s="244" t="str">
        <f t="shared" si="318"/>
        <v/>
      </c>
    </row>
    <row r="1586" spans="1:51">
      <c r="A1586" s="198">
        <v>1581</v>
      </c>
      <c r="B1586" s="211"/>
      <c r="C1586" s="4" t="str">
        <f t="shared" si="315"/>
        <v>名称：&lt;br&gt;住所：&lt;br&gt;施設分類：&lt;br&gt;TEL：&lt;br&gt;：&lt;br&gt;：&lt;br&gt;：&lt;br&gt;</v>
      </c>
      <c r="D1586" s="211"/>
      <c r="E1586" s="245"/>
      <c r="F1586" s="202"/>
      <c r="G1586" s="202"/>
      <c r="H1586" s="202"/>
      <c r="I1586" s="245"/>
      <c r="J1586" s="245"/>
      <c r="K1586" s="240"/>
      <c r="L1586" s="240"/>
      <c r="M1586" s="240"/>
      <c r="N1586" s="240"/>
      <c r="O1586" s="4"/>
      <c r="P1586" s="246">
        <v>1</v>
      </c>
      <c r="Q1586" s="246"/>
      <c r="R1586" s="246" t="str">
        <f t="shared" si="312"/>
        <v>FFFFFFFF</v>
      </c>
      <c r="S1586" s="202">
        <v>100</v>
      </c>
      <c r="T1586" s="202">
        <v>100</v>
      </c>
      <c r="U1586" s="202">
        <v>100</v>
      </c>
      <c r="V1586" s="202">
        <v>100</v>
      </c>
      <c r="X1586" s="242"/>
      <c r="Z1586" s="239">
        <f t="shared" si="316"/>
        <v>1</v>
      </c>
      <c r="AA1586" s="253" t="s">
        <v>4179</v>
      </c>
      <c r="AB1586" s="265">
        <f t="shared" si="319"/>
        <v>0</v>
      </c>
      <c r="AC1586" s="254" t="s">
        <v>4194</v>
      </c>
      <c r="AD1586" s="254" t="s">
        <v>4181</v>
      </c>
      <c r="AE1586" s="254">
        <f t="shared" si="320"/>
        <v>0</v>
      </c>
      <c r="AF1586" s="254" t="s">
        <v>4182</v>
      </c>
      <c r="AG1586" s="254" t="s">
        <v>4183</v>
      </c>
      <c r="AH1586" s="74" t="str">
        <f t="shared" si="321"/>
        <v>名称：&lt;br&gt;住所：&lt;br&gt;施設分類：&lt;br&gt;TEL：&lt;br&gt;：&lt;br&gt;：&lt;br&gt;：&lt;br&gt;</v>
      </c>
      <c r="AI1586" s="255" t="s">
        <v>4184</v>
      </c>
      <c r="AJ1586" s="253" t="str">
        <f t="shared" si="313"/>
        <v>FFFFFFFF</v>
      </c>
      <c r="AK1586" s="253" t="s">
        <v>4185</v>
      </c>
      <c r="AL1586" s="265">
        <f t="shared" si="314"/>
        <v>1</v>
      </c>
      <c r="AM1586" s="253" t="s">
        <v>4186</v>
      </c>
      <c r="AN1586" s="253" t="s">
        <v>4187</v>
      </c>
      <c r="AO1586" s="254">
        <f t="shared" si="317"/>
        <v>0</v>
      </c>
      <c r="AP1586" s="253" t="s">
        <v>4188</v>
      </c>
      <c r="AQ1586" s="74">
        <f t="shared" si="322"/>
        <v>0</v>
      </c>
      <c r="AR1586" s="254" t="s">
        <v>4189</v>
      </c>
      <c r="AS1586" s="254" t="s">
        <v>4190</v>
      </c>
      <c r="AT1586" s="265">
        <f t="shared" si="323"/>
        <v>0</v>
      </c>
      <c r="AU1586" s="254" t="s">
        <v>4191</v>
      </c>
      <c r="AV1586" s="265">
        <f t="shared" si="324"/>
        <v>0</v>
      </c>
      <c r="AW1586" s="254" t="s">
        <v>4192</v>
      </c>
      <c r="AX1586" s="254" t="s">
        <v>4193</v>
      </c>
      <c r="AY1586" s="244" t="str">
        <f t="shared" si="318"/>
        <v/>
      </c>
    </row>
    <row r="1587" spans="1:51">
      <c r="A1587" s="198">
        <v>1582</v>
      </c>
      <c r="B1587" s="211"/>
      <c r="C1587" s="4" t="str">
        <f t="shared" si="315"/>
        <v>名称：&lt;br&gt;住所：&lt;br&gt;施設分類：&lt;br&gt;TEL：&lt;br&gt;：&lt;br&gt;：&lt;br&gt;：&lt;br&gt;</v>
      </c>
      <c r="D1587" s="211"/>
      <c r="E1587" s="202"/>
      <c r="F1587" s="202"/>
      <c r="G1587" s="202"/>
      <c r="H1587" s="202"/>
      <c r="I1587" s="202"/>
      <c r="J1587" s="202"/>
      <c r="K1587" s="240"/>
      <c r="L1587" s="240"/>
      <c r="M1587" s="240"/>
      <c r="N1587" s="240"/>
      <c r="O1587" s="4"/>
      <c r="P1587" s="246">
        <v>1</v>
      </c>
      <c r="Q1587" s="246"/>
      <c r="R1587" s="246" t="str">
        <f t="shared" si="312"/>
        <v>FFFFFFFF</v>
      </c>
      <c r="S1587" s="202">
        <v>100</v>
      </c>
      <c r="T1587" s="202">
        <v>100</v>
      </c>
      <c r="U1587" s="202">
        <v>100</v>
      </c>
      <c r="V1587" s="202">
        <v>100</v>
      </c>
      <c r="X1587" s="242"/>
      <c r="Z1587" s="239">
        <f t="shared" si="316"/>
        <v>1</v>
      </c>
      <c r="AA1587" s="253" t="s">
        <v>4179</v>
      </c>
      <c r="AB1587" s="265">
        <f t="shared" si="319"/>
        <v>0</v>
      </c>
      <c r="AC1587" s="254" t="s">
        <v>4194</v>
      </c>
      <c r="AD1587" s="254" t="s">
        <v>4181</v>
      </c>
      <c r="AE1587" s="254">
        <f t="shared" si="320"/>
        <v>0</v>
      </c>
      <c r="AF1587" s="254" t="s">
        <v>4182</v>
      </c>
      <c r="AG1587" s="254" t="s">
        <v>4183</v>
      </c>
      <c r="AH1587" s="74" t="str">
        <f t="shared" si="321"/>
        <v>名称：&lt;br&gt;住所：&lt;br&gt;施設分類：&lt;br&gt;TEL：&lt;br&gt;：&lt;br&gt;：&lt;br&gt;：&lt;br&gt;</v>
      </c>
      <c r="AI1587" s="255" t="s">
        <v>4184</v>
      </c>
      <c r="AJ1587" s="253" t="str">
        <f t="shared" si="313"/>
        <v>FFFFFFFF</v>
      </c>
      <c r="AK1587" s="253" t="s">
        <v>4185</v>
      </c>
      <c r="AL1587" s="265">
        <f t="shared" si="314"/>
        <v>1</v>
      </c>
      <c r="AM1587" s="253" t="s">
        <v>4186</v>
      </c>
      <c r="AN1587" s="253" t="s">
        <v>4187</v>
      </c>
      <c r="AO1587" s="254">
        <f t="shared" si="317"/>
        <v>0</v>
      </c>
      <c r="AP1587" s="253" t="s">
        <v>4188</v>
      </c>
      <c r="AQ1587" s="74">
        <f t="shared" si="322"/>
        <v>0</v>
      </c>
      <c r="AR1587" s="254" t="s">
        <v>4189</v>
      </c>
      <c r="AS1587" s="254" t="s">
        <v>4190</v>
      </c>
      <c r="AT1587" s="265">
        <f t="shared" si="323"/>
        <v>0</v>
      </c>
      <c r="AU1587" s="254" t="s">
        <v>4191</v>
      </c>
      <c r="AV1587" s="265">
        <f t="shared" si="324"/>
        <v>0</v>
      </c>
      <c r="AW1587" s="254" t="s">
        <v>4192</v>
      </c>
      <c r="AX1587" s="254" t="s">
        <v>4193</v>
      </c>
      <c r="AY1587" s="244" t="str">
        <f t="shared" si="318"/>
        <v/>
      </c>
    </row>
    <row r="1588" spans="1:51">
      <c r="A1588" s="198">
        <v>1583</v>
      </c>
      <c r="B1588" s="211"/>
      <c r="C1588" s="4" t="str">
        <f t="shared" si="315"/>
        <v>名称：&lt;br&gt;住所：&lt;br&gt;施設分類：&lt;br&gt;TEL：&lt;br&gt;：&lt;br&gt;：&lt;br&gt;：&lt;br&gt;</v>
      </c>
      <c r="D1588" s="211"/>
      <c r="E1588" s="202"/>
      <c r="F1588" s="202"/>
      <c r="G1588" s="202"/>
      <c r="H1588" s="202"/>
      <c r="I1588" s="202"/>
      <c r="J1588" s="202"/>
      <c r="K1588" s="240"/>
      <c r="L1588" s="240"/>
      <c r="M1588" s="240"/>
      <c r="N1588" s="240"/>
      <c r="O1588" s="4"/>
      <c r="P1588" s="246">
        <v>1</v>
      </c>
      <c r="Q1588" s="246"/>
      <c r="R1588" s="246" t="str">
        <f t="shared" si="312"/>
        <v>FFFFFFFF</v>
      </c>
      <c r="S1588" s="202">
        <v>100</v>
      </c>
      <c r="T1588" s="202">
        <v>100</v>
      </c>
      <c r="U1588" s="202">
        <v>100</v>
      </c>
      <c r="V1588" s="202">
        <v>100</v>
      </c>
      <c r="X1588" s="242"/>
      <c r="Z1588" s="239">
        <f t="shared" si="316"/>
        <v>1</v>
      </c>
      <c r="AA1588" s="253" t="s">
        <v>4179</v>
      </c>
      <c r="AB1588" s="265">
        <f t="shared" si="319"/>
        <v>0</v>
      </c>
      <c r="AC1588" s="254" t="s">
        <v>4194</v>
      </c>
      <c r="AD1588" s="254" t="s">
        <v>4181</v>
      </c>
      <c r="AE1588" s="254">
        <f t="shared" si="320"/>
        <v>0</v>
      </c>
      <c r="AF1588" s="254" t="s">
        <v>4182</v>
      </c>
      <c r="AG1588" s="254" t="s">
        <v>4183</v>
      </c>
      <c r="AH1588" s="74" t="str">
        <f t="shared" si="321"/>
        <v>名称：&lt;br&gt;住所：&lt;br&gt;施設分類：&lt;br&gt;TEL：&lt;br&gt;：&lt;br&gt;：&lt;br&gt;：&lt;br&gt;</v>
      </c>
      <c r="AI1588" s="255" t="s">
        <v>4184</v>
      </c>
      <c r="AJ1588" s="253" t="str">
        <f t="shared" si="313"/>
        <v>FFFFFFFF</v>
      </c>
      <c r="AK1588" s="253" t="s">
        <v>4185</v>
      </c>
      <c r="AL1588" s="265">
        <f t="shared" si="314"/>
        <v>1</v>
      </c>
      <c r="AM1588" s="253" t="s">
        <v>4186</v>
      </c>
      <c r="AN1588" s="253" t="s">
        <v>4187</v>
      </c>
      <c r="AO1588" s="254">
        <f t="shared" si="317"/>
        <v>0</v>
      </c>
      <c r="AP1588" s="253" t="s">
        <v>4188</v>
      </c>
      <c r="AQ1588" s="74">
        <f t="shared" si="322"/>
        <v>0</v>
      </c>
      <c r="AR1588" s="254" t="s">
        <v>4189</v>
      </c>
      <c r="AS1588" s="254" t="s">
        <v>4190</v>
      </c>
      <c r="AT1588" s="265">
        <f t="shared" si="323"/>
        <v>0</v>
      </c>
      <c r="AU1588" s="254" t="s">
        <v>4191</v>
      </c>
      <c r="AV1588" s="265">
        <f t="shared" si="324"/>
        <v>0</v>
      </c>
      <c r="AW1588" s="254" t="s">
        <v>4192</v>
      </c>
      <c r="AX1588" s="254" t="s">
        <v>4193</v>
      </c>
      <c r="AY1588" s="244" t="str">
        <f t="shared" si="318"/>
        <v/>
      </c>
    </row>
    <row r="1589" spans="1:51">
      <c r="A1589" s="198">
        <v>1584</v>
      </c>
      <c r="B1589" s="211"/>
      <c r="C1589" s="4" t="str">
        <f t="shared" si="315"/>
        <v>名称：&lt;br&gt;住所：&lt;br&gt;施設分類：&lt;br&gt;TEL：&lt;br&gt;：&lt;br&gt;：&lt;br&gt;：&lt;br&gt;</v>
      </c>
      <c r="D1589" s="211"/>
      <c r="E1589" s="202"/>
      <c r="F1589" s="202"/>
      <c r="G1589" s="202"/>
      <c r="H1589" s="202"/>
      <c r="I1589" s="202"/>
      <c r="J1589" s="202"/>
      <c r="K1589" s="240"/>
      <c r="L1589" s="240"/>
      <c r="M1589" s="240"/>
      <c r="N1589" s="240"/>
      <c r="O1589" s="4"/>
      <c r="P1589" s="246">
        <v>1</v>
      </c>
      <c r="Q1589" s="246"/>
      <c r="R1589" s="246" t="str">
        <f t="shared" si="312"/>
        <v>FFFFFFFF</v>
      </c>
      <c r="S1589" s="202">
        <v>100</v>
      </c>
      <c r="T1589" s="202">
        <v>100</v>
      </c>
      <c r="U1589" s="202">
        <v>100</v>
      </c>
      <c r="V1589" s="202">
        <v>100</v>
      </c>
      <c r="X1589" s="242"/>
      <c r="Z1589" s="239">
        <f t="shared" si="316"/>
        <v>1</v>
      </c>
      <c r="AA1589" s="253" t="s">
        <v>4179</v>
      </c>
      <c r="AB1589" s="265">
        <f t="shared" si="319"/>
        <v>0</v>
      </c>
      <c r="AC1589" s="254" t="s">
        <v>4194</v>
      </c>
      <c r="AD1589" s="254" t="s">
        <v>4181</v>
      </c>
      <c r="AE1589" s="254">
        <f t="shared" si="320"/>
        <v>0</v>
      </c>
      <c r="AF1589" s="254" t="s">
        <v>4182</v>
      </c>
      <c r="AG1589" s="254" t="s">
        <v>4183</v>
      </c>
      <c r="AH1589" s="74" t="str">
        <f t="shared" si="321"/>
        <v>名称：&lt;br&gt;住所：&lt;br&gt;施設分類：&lt;br&gt;TEL：&lt;br&gt;：&lt;br&gt;：&lt;br&gt;：&lt;br&gt;</v>
      </c>
      <c r="AI1589" s="255" t="s">
        <v>4184</v>
      </c>
      <c r="AJ1589" s="253" t="str">
        <f t="shared" si="313"/>
        <v>FFFFFFFF</v>
      </c>
      <c r="AK1589" s="253" t="s">
        <v>4185</v>
      </c>
      <c r="AL1589" s="265">
        <f t="shared" si="314"/>
        <v>1</v>
      </c>
      <c r="AM1589" s="253" t="s">
        <v>4186</v>
      </c>
      <c r="AN1589" s="253" t="s">
        <v>4187</v>
      </c>
      <c r="AO1589" s="254">
        <f t="shared" si="317"/>
        <v>0</v>
      </c>
      <c r="AP1589" s="253" t="s">
        <v>4188</v>
      </c>
      <c r="AQ1589" s="74">
        <f t="shared" si="322"/>
        <v>0</v>
      </c>
      <c r="AR1589" s="254" t="s">
        <v>4189</v>
      </c>
      <c r="AS1589" s="254" t="s">
        <v>4190</v>
      </c>
      <c r="AT1589" s="265">
        <f t="shared" si="323"/>
        <v>0</v>
      </c>
      <c r="AU1589" s="254" t="s">
        <v>4191</v>
      </c>
      <c r="AV1589" s="265">
        <f t="shared" si="324"/>
        <v>0</v>
      </c>
      <c r="AW1589" s="254" t="s">
        <v>4192</v>
      </c>
      <c r="AX1589" s="254" t="s">
        <v>4193</v>
      </c>
      <c r="AY1589" s="244" t="str">
        <f t="shared" si="318"/>
        <v/>
      </c>
    </row>
    <row r="1590" spans="1:51">
      <c r="A1590" s="198">
        <v>1585</v>
      </c>
      <c r="B1590" s="211"/>
      <c r="C1590" s="4" t="str">
        <f t="shared" si="315"/>
        <v>名称：&lt;br&gt;住所：&lt;br&gt;施設分類：&lt;br&gt;TEL：&lt;br&gt;：&lt;br&gt;：&lt;br&gt;：&lt;br&gt;</v>
      </c>
      <c r="D1590" s="211"/>
      <c r="E1590" s="245"/>
      <c r="F1590" s="202"/>
      <c r="G1590" s="202"/>
      <c r="H1590" s="202"/>
      <c r="I1590" s="245"/>
      <c r="J1590" s="245"/>
      <c r="K1590" s="240"/>
      <c r="L1590" s="240"/>
      <c r="M1590" s="240"/>
      <c r="N1590" s="240"/>
      <c r="O1590" s="4"/>
      <c r="P1590" s="246">
        <v>1</v>
      </c>
      <c r="Q1590" s="246"/>
      <c r="R1590" s="246" t="str">
        <f t="shared" si="312"/>
        <v>FFFFFFFF</v>
      </c>
      <c r="S1590" s="202">
        <v>100</v>
      </c>
      <c r="T1590" s="202">
        <v>100</v>
      </c>
      <c r="U1590" s="202">
        <v>100</v>
      </c>
      <c r="V1590" s="202">
        <v>100</v>
      </c>
      <c r="X1590" s="242"/>
      <c r="Z1590" s="239">
        <f t="shared" si="316"/>
        <v>1</v>
      </c>
      <c r="AA1590" s="253" t="s">
        <v>4179</v>
      </c>
      <c r="AB1590" s="265">
        <f t="shared" si="319"/>
        <v>0</v>
      </c>
      <c r="AC1590" s="254" t="s">
        <v>4194</v>
      </c>
      <c r="AD1590" s="254" t="s">
        <v>4181</v>
      </c>
      <c r="AE1590" s="254">
        <f t="shared" si="320"/>
        <v>0</v>
      </c>
      <c r="AF1590" s="254" t="s">
        <v>4182</v>
      </c>
      <c r="AG1590" s="254" t="s">
        <v>4183</v>
      </c>
      <c r="AH1590" s="74" t="str">
        <f t="shared" si="321"/>
        <v>名称：&lt;br&gt;住所：&lt;br&gt;施設分類：&lt;br&gt;TEL：&lt;br&gt;：&lt;br&gt;：&lt;br&gt;：&lt;br&gt;</v>
      </c>
      <c r="AI1590" s="255" t="s">
        <v>4184</v>
      </c>
      <c r="AJ1590" s="253" t="str">
        <f t="shared" si="313"/>
        <v>FFFFFFFF</v>
      </c>
      <c r="AK1590" s="253" t="s">
        <v>4185</v>
      </c>
      <c r="AL1590" s="265">
        <f t="shared" si="314"/>
        <v>1</v>
      </c>
      <c r="AM1590" s="253" t="s">
        <v>4186</v>
      </c>
      <c r="AN1590" s="253" t="s">
        <v>4187</v>
      </c>
      <c r="AO1590" s="254">
        <f t="shared" si="317"/>
        <v>0</v>
      </c>
      <c r="AP1590" s="253" t="s">
        <v>4188</v>
      </c>
      <c r="AQ1590" s="74">
        <f t="shared" si="322"/>
        <v>0</v>
      </c>
      <c r="AR1590" s="254" t="s">
        <v>4189</v>
      </c>
      <c r="AS1590" s="254" t="s">
        <v>4190</v>
      </c>
      <c r="AT1590" s="265">
        <f t="shared" si="323"/>
        <v>0</v>
      </c>
      <c r="AU1590" s="254" t="s">
        <v>4191</v>
      </c>
      <c r="AV1590" s="265">
        <f t="shared" si="324"/>
        <v>0</v>
      </c>
      <c r="AW1590" s="254" t="s">
        <v>4192</v>
      </c>
      <c r="AX1590" s="254" t="s">
        <v>4193</v>
      </c>
      <c r="AY1590" s="244" t="str">
        <f t="shared" si="318"/>
        <v/>
      </c>
    </row>
    <row r="1591" spans="1:51">
      <c r="A1591" s="198">
        <v>1586</v>
      </c>
      <c r="B1591" s="211"/>
      <c r="C1591" s="4" t="str">
        <f t="shared" si="315"/>
        <v>名称：&lt;br&gt;住所：&lt;br&gt;施設分類：&lt;br&gt;TEL：&lt;br&gt;：&lt;br&gt;：&lt;br&gt;：&lt;br&gt;</v>
      </c>
      <c r="D1591" s="211"/>
      <c r="E1591" s="245"/>
      <c r="F1591" s="202"/>
      <c r="G1591" s="202"/>
      <c r="H1591" s="202"/>
      <c r="I1591" s="245"/>
      <c r="J1591" s="245"/>
      <c r="K1591" s="240"/>
      <c r="L1591" s="240"/>
      <c r="M1591" s="240"/>
      <c r="N1591" s="240"/>
      <c r="O1591" s="4"/>
      <c r="P1591" s="246">
        <v>1</v>
      </c>
      <c r="Q1591" s="246"/>
      <c r="R1591" s="246" t="str">
        <f t="shared" si="312"/>
        <v>FFFFFFFF</v>
      </c>
      <c r="S1591" s="202">
        <v>100</v>
      </c>
      <c r="T1591" s="202">
        <v>100</v>
      </c>
      <c r="U1591" s="202">
        <v>100</v>
      </c>
      <c r="V1591" s="202">
        <v>100</v>
      </c>
      <c r="X1591" s="242"/>
      <c r="Z1591" s="239">
        <f t="shared" si="316"/>
        <v>1</v>
      </c>
      <c r="AA1591" s="253" t="s">
        <v>4179</v>
      </c>
      <c r="AB1591" s="265">
        <f t="shared" si="319"/>
        <v>0</v>
      </c>
      <c r="AC1591" s="254" t="s">
        <v>4194</v>
      </c>
      <c r="AD1591" s="254" t="s">
        <v>4181</v>
      </c>
      <c r="AE1591" s="254">
        <f t="shared" si="320"/>
        <v>0</v>
      </c>
      <c r="AF1591" s="254" t="s">
        <v>4182</v>
      </c>
      <c r="AG1591" s="254" t="s">
        <v>4183</v>
      </c>
      <c r="AH1591" s="74" t="str">
        <f t="shared" si="321"/>
        <v>名称：&lt;br&gt;住所：&lt;br&gt;施設分類：&lt;br&gt;TEL：&lt;br&gt;：&lt;br&gt;：&lt;br&gt;：&lt;br&gt;</v>
      </c>
      <c r="AI1591" s="255" t="s">
        <v>4184</v>
      </c>
      <c r="AJ1591" s="253" t="str">
        <f t="shared" si="313"/>
        <v>FFFFFFFF</v>
      </c>
      <c r="AK1591" s="253" t="s">
        <v>4185</v>
      </c>
      <c r="AL1591" s="265">
        <f t="shared" si="314"/>
        <v>1</v>
      </c>
      <c r="AM1591" s="253" t="s">
        <v>4186</v>
      </c>
      <c r="AN1591" s="253" t="s">
        <v>4187</v>
      </c>
      <c r="AO1591" s="254">
        <f t="shared" si="317"/>
        <v>0</v>
      </c>
      <c r="AP1591" s="253" t="s">
        <v>4188</v>
      </c>
      <c r="AQ1591" s="74">
        <f t="shared" si="322"/>
        <v>0</v>
      </c>
      <c r="AR1591" s="254" t="s">
        <v>4189</v>
      </c>
      <c r="AS1591" s="254" t="s">
        <v>4190</v>
      </c>
      <c r="AT1591" s="265">
        <f t="shared" si="323"/>
        <v>0</v>
      </c>
      <c r="AU1591" s="254" t="s">
        <v>4191</v>
      </c>
      <c r="AV1591" s="265">
        <f t="shared" si="324"/>
        <v>0</v>
      </c>
      <c r="AW1591" s="254" t="s">
        <v>4192</v>
      </c>
      <c r="AX1591" s="254" t="s">
        <v>4193</v>
      </c>
      <c r="AY1591" s="244" t="str">
        <f t="shared" si="318"/>
        <v/>
      </c>
    </row>
    <row r="1592" spans="1:51">
      <c r="A1592" s="198">
        <v>1587</v>
      </c>
      <c r="B1592" s="211"/>
      <c r="C1592" s="4" t="str">
        <f t="shared" si="315"/>
        <v>名称：&lt;br&gt;住所：&lt;br&gt;施設分類：&lt;br&gt;TEL：&lt;br&gt;：&lt;br&gt;：&lt;br&gt;：&lt;br&gt;</v>
      </c>
      <c r="D1592" s="211"/>
      <c r="E1592" s="245"/>
      <c r="F1592" s="202"/>
      <c r="G1592" s="202"/>
      <c r="H1592" s="202"/>
      <c r="I1592" s="245"/>
      <c r="J1592" s="245"/>
      <c r="K1592" s="240"/>
      <c r="L1592" s="240"/>
      <c r="M1592" s="240"/>
      <c r="N1592" s="240"/>
      <c r="O1592" s="4"/>
      <c r="P1592" s="246">
        <v>1</v>
      </c>
      <c r="Q1592" s="246"/>
      <c r="R1592" s="246" t="str">
        <f t="shared" si="312"/>
        <v>FFFFFFFF</v>
      </c>
      <c r="S1592" s="202">
        <v>100</v>
      </c>
      <c r="T1592" s="202">
        <v>100</v>
      </c>
      <c r="U1592" s="202">
        <v>100</v>
      </c>
      <c r="V1592" s="202">
        <v>100</v>
      </c>
      <c r="X1592" s="242"/>
      <c r="Z1592" s="239">
        <f t="shared" si="316"/>
        <v>1</v>
      </c>
      <c r="AA1592" s="253" t="s">
        <v>4179</v>
      </c>
      <c r="AB1592" s="265">
        <f t="shared" si="319"/>
        <v>0</v>
      </c>
      <c r="AC1592" s="254" t="s">
        <v>4194</v>
      </c>
      <c r="AD1592" s="254" t="s">
        <v>4181</v>
      </c>
      <c r="AE1592" s="254">
        <f t="shared" si="320"/>
        <v>0</v>
      </c>
      <c r="AF1592" s="254" t="s">
        <v>4182</v>
      </c>
      <c r="AG1592" s="254" t="s">
        <v>4183</v>
      </c>
      <c r="AH1592" s="74" t="str">
        <f t="shared" si="321"/>
        <v>名称：&lt;br&gt;住所：&lt;br&gt;施設分類：&lt;br&gt;TEL：&lt;br&gt;：&lt;br&gt;：&lt;br&gt;：&lt;br&gt;</v>
      </c>
      <c r="AI1592" s="255" t="s">
        <v>4184</v>
      </c>
      <c r="AJ1592" s="253" t="str">
        <f t="shared" si="313"/>
        <v>FFFFFFFF</v>
      </c>
      <c r="AK1592" s="253" t="s">
        <v>4185</v>
      </c>
      <c r="AL1592" s="265">
        <f t="shared" si="314"/>
        <v>1</v>
      </c>
      <c r="AM1592" s="253" t="s">
        <v>4186</v>
      </c>
      <c r="AN1592" s="253" t="s">
        <v>4187</v>
      </c>
      <c r="AO1592" s="254">
        <f t="shared" si="317"/>
        <v>0</v>
      </c>
      <c r="AP1592" s="253" t="s">
        <v>4188</v>
      </c>
      <c r="AQ1592" s="74">
        <f t="shared" si="322"/>
        <v>0</v>
      </c>
      <c r="AR1592" s="254" t="s">
        <v>4189</v>
      </c>
      <c r="AS1592" s="254" t="s">
        <v>4190</v>
      </c>
      <c r="AT1592" s="265">
        <f t="shared" si="323"/>
        <v>0</v>
      </c>
      <c r="AU1592" s="254" t="s">
        <v>4191</v>
      </c>
      <c r="AV1592" s="265">
        <f t="shared" si="324"/>
        <v>0</v>
      </c>
      <c r="AW1592" s="254" t="s">
        <v>4192</v>
      </c>
      <c r="AX1592" s="254" t="s">
        <v>4193</v>
      </c>
      <c r="AY1592" s="244" t="str">
        <f t="shared" si="318"/>
        <v/>
      </c>
    </row>
    <row r="1593" spans="1:51">
      <c r="A1593" s="198">
        <v>1588</v>
      </c>
      <c r="B1593" s="211"/>
      <c r="C1593" s="4" t="str">
        <f t="shared" si="315"/>
        <v>名称：&lt;br&gt;住所：&lt;br&gt;施設分類：&lt;br&gt;TEL：&lt;br&gt;：&lt;br&gt;：&lt;br&gt;：&lt;br&gt;</v>
      </c>
      <c r="D1593" s="211"/>
      <c r="E1593" s="202"/>
      <c r="F1593" s="202"/>
      <c r="G1593" s="202"/>
      <c r="H1593" s="202"/>
      <c r="I1593" s="202"/>
      <c r="J1593" s="202"/>
      <c r="K1593" s="240"/>
      <c r="L1593" s="240"/>
      <c r="M1593" s="240"/>
      <c r="N1593" s="240"/>
      <c r="O1593" s="4"/>
      <c r="P1593" s="246">
        <v>1</v>
      </c>
      <c r="Q1593" s="246"/>
      <c r="R1593" s="246" t="str">
        <f t="shared" si="312"/>
        <v>FFFFFFFF</v>
      </c>
      <c r="S1593" s="202">
        <v>100</v>
      </c>
      <c r="T1593" s="202">
        <v>100</v>
      </c>
      <c r="U1593" s="202">
        <v>100</v>
      </c>
      <c r="V1593" s="202">
        <v>100</v>
      </c>
      <c r="X1593" s="242"/>
      <c r="Z1593" s="239">
        <f t="shared" si="316"/>
        <v>1</v>
      </c>
      <c r="AA1593" s="253" t="s">
        <v>4179</v>
      </c>
      <c r="AB1593" s="265">
        <f t="shared" si="319"/>
        <v>0</v>
      </c>
      <c r="AC1593" s="254" t="s">
        <v>4194</v>
      </c>
      <c r="AD1593" s="254" t="s">
        <v>4181</v>
      </c>
      <c r="AE1593" s="254">
        <f t="shared" si="320"/>
        <v>0</v>
      </c>
      <c r="AF1593" s="254" t="s">
        <v>4182</v>
      </c>
      <c r="AG1593" s="254" t="s">
        <v>4183</v>
      </c>
      <c r="AH1593" s="74" t="str">
        <f t="shared" si="321"/>
        <v>名称：&lt;br&gt;住所：&lt;br&gt;施設分類：&lt;br&gt;TEL：&lt;br&gt;：&lt;br&gt;：&lt;br&gt;：&lt;br&gt;</v>
      </c>
      <c r="AI1593" s="255" t="s">
        <v>4184</v>
      </c>
      <c r="AJ1593" s="253" t="str">
        <f t="shared" si="313"/>
        <v>FFFFFFFF</v>
      </c>
      <c r="AK1593" s="253" t="s">
        <v>4185</v>
      </c>
      <c r="AL1593" s="265">
        <f t="shared" si="314"/>
        <v>1</v>
      </c>
      <c r="AM1593" s="253" t="s">
        <v>4186</v>
      </c>
      <c r="AN1593" s="253" t="s">
        <v>4187</v>
      </c>
      <c r="AO1593" s="254">
        <f t="shared" si="317"/>
        <v>0</v>
      </c>
      <c r="AP1593" s="253" t="s">
        <v>4188</v>
      </c>
      <c r="AQ1593" s="74">
        <f t="shared" si="322"/>
        <v>0</v>
      </c>
      <c r="AR1593" s="254" t="s">
        <v>4189</v>
      </c>
      <c r="AS1593" s="254" t="s">
        <v>4190</v>
      </c>
      <c r="AT1593" s="265">
        <f t="shared" si="323"/>
        <v>0</v>
      </c>
      <c r="AU1593" s="254" t="s">
        <v>4191</v>
      </c>
      <c r="AV1593" s="265">
        <f t="shared" si="324"/>
        <v>0</v>
      </c>
      <c r="AW1593" s="254" t="s">
        <v>4192</v>
      </c>
      <c r="AX1593" s="254" t="s">
        <v>4193</v>
      </c>
      <c r="AY1593" s="244" t="str">
        <f t="shared" si="318"/>
        <v/>
      </c>
    </row>
    <row r="1594" spans="1:51">
      <c r="A1594" s="198">
        <v>1589</v>
      </c>
      <c r="B1594" s="211"/>
      <c r="C1594" s="4" t="str">
        <f t="shared" si="315"/>
        <v>名称：&lt;br&gt;住所：&lt;br&gt;施設分類：&lt;br&gt;TEL：&lt;br&gt;：&lt;br&gt;：&lt;br&gt;：&lt;br&gt;</v>
      </c>
      <c r="D1594" s="211"/>
      <c r="E1594" s="202"/>
      <c r="F1594" s="202"/>
      <c r="G1594" s="202"/>
      <c r="H1594" s="202"/>
      <c r="I1594" s="202"/>
      <c r="J1594" s="202"/>
      <c r="K1594" s="240"/>
      <c r="L1594" s="240"/>
      <c r="M1594" s="240"/>
      <c r="N1594" s="240"/>
      <c r="O1594" s="4"/>
      <c r="P1594" s="246">
        <v>1</v>
      </c>
      <c r="Q1594" s="246"/>
      <c r="R1594" s="246" t="str">
        <f t="shared" si="312"/>
        <v>FFFFFFFF</v>
      </c>
      <c r="S1594" s="202">
        <v>100</v>
      </c>
      <c r="T1594" s="202">
        <v>100</v>
      </c>
      <c r="U1594" s="202">
        <v>100</v>
      </c>
      <c r="V1594" s="202">
        <v>100</v>
      </c>
      <c r="X1594" s="242"/>
      <c r="Z1594" s="239">
        <f t="shared" si="316"/>
        <v>1</v>
      </c>
      <c r="AA1594" s="253" t="s">
        <v>4179</v>
      </c>
      <c r="AB1594" s="265">
        <f t="shared" si="319"/>
        <v>0</v>
      </c>
      <c r="AC1594" s="254" t="s">
        <v>4194</v>
      </c>
      <c r="AD1594" s="254" t="s">
        <v>4181</v>
      </c>
      <c r="AE1594" s="254">
        <f t="shared" si="320"/>
        <v>0</v>
      </c>
      <c r="AF1594" s="254" t="s">
        <v>4182</v>
      </c>
      <c r="AG1594" s="254" t="s">
        <v>4183</v>
      </c>
      <c r="AH1594" s="74" t="str">
        <f t="shared" si="321"/>
        <v>名称：&lt;br&gt;住所：&lt;br&gt;施設分類：&lt;br&gt;TEL：&lt;br&gt;：&lt;br&gt;：&lt;br&gt;：&lt;br&gt;</v>
      </c>
      <c r="AI1594" s="255" t="s">
        <v>4184</v>
      </c>
      <c r="AJ1594" s="253" t="str">
        <f t="shared" si="313"/>
        <v>FFFFFFFF</v>
      </c>
      <c r="AK1594" s="253" t="s">
        <v>4185</v>
      </c>
      <c r="AL1594" s="265">
        <f t="shared" si="314"/>
        <v>1</v>
      </c>
      <c r="AM1594" s="253" t="s">
        <v>4186</v>
      </c>
      <c r="AN1594" s="253" t="s">
        <v>4187</v>
      </c>
      <c r="AO1594" s="254">
        <f t="shared" si="317"/>
        <v>0</v>
      </c>
      <c r="AP1594" s="253" t="s">
        <v>4188</v>
      </c>
      <c r="AQ1594" s="74">
        <f t="shared" si="322"/>
        <v>0</v>
      </c>
      <c r="AR1594" s="254" t="s">
        <v>4189</v>
      </c>
      <c r="AS1594" s="254" t="s">
        <v>4190</v>
      </c>
      <c r="AT1594" s="265">
        <f t="shared" si="323"/>
        <v>0</v>
      </c>
      <c r="AU1594" s="254" t="s">
        <v>4191</v>
      </c>
      <c r="AV1594" s="265">
        <f t="shared" si="324"/>
        <v>0</v>
      </c>
      <c r="AW1594" s="254" t="s">
        <v>4192</v>
      </c>
      <c r="AX1594" s="254" t="s">
        <v>4193</v>
      </c>
      <c r="AY1594" s="244" t="str">
        <f t="shared" si="318"/>
        <v/>
      </c>
    </row>
    <row r="1595" spans="1:51">
      <c r="A1595" s="198">
        <v>1590</v>
      </c>
      <c r="B1595" s="211"/>
      <c r="C1595" s="4" t="str">
        <f t="shared" si="315"/>
        <v>名称：&lt;br&gt;住所：&lt;br&gt;施設分類：&lt;br&gt;TEL：&lt;br&gt;：&lt;br&gt;：&lt;br&gt;：&lt;br&gt;</v>
      </c>
      <c r="D1595" s="211"/>
      <c r="E1595" s="245"/>
      <c r="F1595" s="202"/>
      <c r="G1595" s="202"/>
      <c r="H1595" s="202"/>
      <c r="I1595" s="245"/>
      <c r="J1595" s="245"/>
      <c r="K1595" s="240"/>
      <c r="L1595" s="240"/>
      <c r="M1595" s="240"/>
      <c r="N1595" s="240"/>
      <c r="O1595" s="4"/>
      <c r="P1595" s="246">
        <v>1</v>
      </c>
      <c r="Q1595" s="246"/>
      <c r="R1595" s="246" t="str">
        <f t="shared" si="312"/>
        <v>FFFFFFFF</v>
      </c>
      <c r="S1595" s="202">
        <v>100</v>
      </c>
      <c r="T1595" s="202">
        <v>100</v>
      </c>
      <c r="U1595" s="202">
        <v>100</v>
      </c>
      <c r="V1595" s="202">
        <v>100</v>
      </c>
      <c r="X1595" s="242"/>
      <c r="Z1595" s="239">
        <f t="shared" si="316"/>
        <v>1</v>
      </c>
      <c r="AA1595" s="253" t="s">
        <v>4179</v>
      </c>
      <c r="AB1595" s="265">
        <f t="shared" si="319"/>
        <v>0</v>
      </c>
      <c r="AC1595" s="254" t="s">
        <v>4194</v>
      </c>
      <c r="AD1595" s="254" t="s">
        <v>4181</v>
      </c>
      <c r="AE1595" s="254">
        <f t="shared" si="320"/>
        <v>0</v>
      </c>
      <c r="AF1595" s="254" t="s">
        <v>4182</v>
      </c>
      <c r="AG1595" s="254" t="s">
        <v>4183</v>
      </c>
      <c r="AH1595" s="74" t="str">
        <f t="shared" si="321"/>
        <v>名称：&lt;br&gt;住所：&lt;br&gt;施設分類：&lt;br&gt;TEL：&lt;br&gt;：&lt;br&gt;：&lt;br&gt;：&lt;br&gt;</v>
      </c>
      <c r="AI1595" s="255" t="s">
        <v>4184</v>
      </c>
      <c r="AJ1595" s="253" t="str">
        <f t="shared" si="313"/>
        <v>FFFFFFFF</v>
      </c>
      <c r="AK1595" s="253" t="s">
        <v>4185</v>
      </c>
      <c r="AL1595" s="265">
        <f t="shared" si="314"/>
        <v>1</v>
      </c>
      <c r="AM1595" s="253" t="s">
        <v>4186</v>
      </c>
      <c r="AN1595" s="253" t="s">
        <v>4187</v>
      </c>
      <c r="AO1595" s="254">
        <f t="shared" si="317"/>
        <v>0</v>
      </c>
      <c r="AP1595" s="253" t="s">
        <v>4188</v>
      </c>
      <c r="AQ1595" s="74">
        <f t="shared" si="322"/>
        <v>0</v>
      </c>
      <c r="AR1595" s="254" t="s">
        <v>4189</v>
      </c>
      <c r="AS1595" s="254" t="s">
        <v>4190</v>
      </c>
      <c r="AT1595" s="265">
        <f t="shared" si="323"/>
        <v>0</v>
      </c>
      <c r="AU1595" s="254" t="s">
        <v>4191</v>
      </c>
      <c r="AV1595" s="265">
        <f t="shared" si="324"/>
        <v>0</v>
      </c>
      <c r="AW1595" s="254" t="s">
        <v>4192</v>
      </c>
      <c r="AX1595" s="254" t="s">
        <v>4193</v>
      </c>
      <c r="AY1595" s="244" t="str">
        <f t="shared" si="318"/>
        <v/>
      </c>
    </row>
    <row r="1596" spans="1:51">
      <c r="A1596" s="198">
        <v>1591</v>
      </c>
      <c r="B1596" s="211"/>
      <c r="C1596" s="4" t="str">
        <f t="shared" si="315"/>
        <v>名称：&lt;br&gt;住所：&lt;br&gt;施設分類：&lt;br&gt;TEL：&lt;br&gt;：&lt;br&gt;：&lt;br&gt;：&lt;br&gt;</v>
      </c>
      <c r="D1596" s="211"/>
      <c r="E1596" s="245"/>
      <c r="F1596" s="202"/>
      <c r="G1596" s="202"/>
      <c r="H1596" s="202"/>
      <c r="I1596" s="245"/>
      <c r="J1596" s="245"/>
      <c r="K1596" s="240"/>
      <c r="L1596" s="240"/>
      <c r="M1596" s="240"/>
      <c r="N1596" s="240"/>
      <c r="O1596" s="4"/>
      <c r="P1596" s="246">
        <v>1</v>
      </c>
      <c r="Q1596" s="246"/>
      <c r="R1596" s="246" t="str">
        <f t="shared" si="312"/>
        <v>FFFFFFFF</v>
      </c>
      <c r="S1596" s="202">
        <v>100</v>
      </c>
      <c r="T1596" s="202">
        <v>100</v>
      </c>
      <c r="U1596" s="202">
        <v>100</v>
      </c>
      <c r="V1596" s="202">
        <v>100</v>
      </c>
      <c r="X1596" s="242"/>
      <c r="Z1596" s="239">
        <f t="shared" si="316"/>
        <v>1</v>
      </c>
      <c r="AA1596" s="253" t="s">
        <v>4179</v>
      </c>
      <c r="AB1596" s="265">
        <f t="shared" si="319"/>
        <v>0</v>
      </c>
      <c r="AC1596" s="254" t="s">
        <v>4194</v>
      </c>
      <c r="AD1596" s="254" t="s">
        <v>4181</v>
      </c>
      <c r="AE1596" s="254">
        <f t="shared" si="320"/>
        <v>0</v>
      </c>
      <c r="AF1596" s="254" t="s">
        <v>4182</v>
      </c>
      <c r="AG1596" s="254" t="s">
        <v>4183</v>
      </c>
      <c r="AH1596" s="74" t="str">
        <f t="shared" si="321"/>
        <v>名称：&lt;br&gt;住所：&lt;br&gt;施設分類：&lt;br&gt;TEL：&lt;br&gt;：&lt;br&gt;：&lt;br&gt;：&lt;br&gt;</v>
      </c>
      <c r="AI1596" s="255" t="s">
        <v>4184</v>
      </c>
      <c r="AJ1596" s="253" t="str">
        <f t="shared" si="313"/>
        <v>FFFFFFFF</v>
      </c>
      <c r="AK1596" s="253" t="s">
        <v>4185</v>
      </c>
      <c r="AL1596" s="265">
        <f t="shared" si="314"/>
        <v>1</v>
      </c>
      <c r="AM1596" s="253" t="s">
        <v>4186</v>
      </c>
      <c r="AN1596" s="253" t="s">
        <v>4187</v>
      </c>
      <c r="AO1596" s="254">
        <f t="shared" si="317"/>
        <v>0</v>
      </c>
      <c r="AP1596" s="253" t="s">
        <v>4188</v>
      </c>
      <c r="AQ1596" s="74">
        <f t="shared" si="322"/>
        <v>0</v>
      </c>
      <c r="AR1596" s="254" t="s">
        <v>4189</v>
      </c>
      <c r="AS1596" s="254" t="s">
        <v>4190</v>
      </c>
      <c r="AT1596" s="265">
        <f t="shared" si="323"/>
        <v>0</v>
      </c>
      <c r="AU1596" s="254" t="s">
        <v>4191</v>
      </c>
      <c r="AV1596" s="265">
        <f t="shared" si="324"/>
        <v>0</v>
      </c>
      <c r="AW1596" s="254" t="s">
        <v>4192</v>
      </c>
      <c r="AX1596" s="254" t="s">
        <v>4193</v>
      </c>
      <c r="AY1596" s="244" t="str">
        <f t="shared" si="318"/>
        <v/>
      </c>
    </row>
    <row r="1597" spans="1:51">
      <c r="A1597" s="198">
        <v>1592</v>
      </c>
      <c r="B1597" s="211"/>
      <c r="C1597" s="4" t="str">
        <f t="shared" si="315"/>
        <v>名称：&lt;br&gt;住所：&lt;br&gt;施設分類：&lt;br&gt;TEL：&lt;br&gt;：&lt;br&gt;：&lt;br&gt;：&lt;br&gt;</v>
      </c>
      <c r="D1597" s="211"/>
      <c r="E1597" s="202"/>
      <c r="F1597" s="202"/>
      <c r="G1597" s="202"/>
      <c r="H1597" s="202"/>
      <c r="I1597" s="202"/>
      <c r="J1597" s="202"/>
      <c r="K1597" s="240"/>
      <c r="L1597" s="240"/>
      <c r="M1597" s="240"/>
      <c r="N1597" s="240"/>
      <c r="O1597" s="4"/>
      <c r="P1597" s="246">
        <v>1</v>
      </c>
      <c r="Q1597" s="246"/>
      <c r="R1597" s="246" t="str">
        <f t="shared" si="312"/>
        <v>FFFFFFFF</v>
      </c>
      <c r="S1597" s="202">
        <v>100</v>
      </c>
      <c r="T1597" s="202">
        <v>100</v>
      </c>
      <c r="U1597" s="202">
        <v>100</v>
      </c>
      <c r="V1597" s="202">
        <v>100</v>
      </c>
      <c r="X1597" s="242"/>
      <c r="Z1597" s="239">
        <f t="shared" si="316"/>
        <v>1</v>
      </c>
      <c r="AA1597" s="253" t="s">
        <v>4179</v>
      </c>
      <c r="AB1597" s="265">
        <f t="shared" si="319"/>
        <v>0</v>
      </c>
      <c r="AC1597" s="254" t="s">
        <v>4194</v>
      </c>
      <c r="AD1597" s="254" t="s">
        <v>4181</v>
      </c>
      <c r="AE1597" s="254">
        <f t="shared" si="320"/>
        <v>0</v>
      </c>
      <c r="AF1597" s="254" t="s">
        <v>4182</v>
      </c>
      <c r="AG1597" s="254" t="s">
        <v>4183</v>
      </c>
      <c r="AH1597" s="74" t="str">
        <f t="shared" si="321"/>
        <v>名称：&lt;br&gt;住所：&lt;br&gt;施設分類：&lt;br&gt;TEL：&lt;br&gt;：&lt;br&gt;：&lt;br&gt;：&lt;br&gt;</v>
      </c>
      <c r="AI1597" s="255" t="s">
        <v>4184</v>
      </c>
      <c r="AJ1597" s="253" t="str">
        <f t="shared" si="313"/>
        <v>FFFFFFFF</v>
      </c>
      <c r="AK1597" s="253" t="s">
        <v>4185</v>
      </c>
      <c r="AL1597" s="265">
        <f t="shared" si="314"/>
        <v>1</v>
      </c>
      <c r="AM1597" s="253" t="s">
        <v>4186</v>
      </c>
      <c r="AN1597" s="253" t="s">
        <v>4187</v>
      </c>
      <c r="AO1597" s="254">
        <f t="shared" si="317"/>
        <v>0</v>
      </c>
      <c r="AP1597" s="253" t="s">
        <v>4188</v>
      </c>
      <c r="AQ1597" s="74">
        <f t="shared" si="322"/>
        <v>0</v>
      </c>
      <c r="AR1597" s="254" t="s">
        <v>4189</v>
      </c>
      <c r="AS1597" s="254" t="s">
        <v>4190</v>
      </c>
      <c r="AT1597" s="265">
        <f t="shared" si="323"/>
        <v>0</v>
      </c>
      <c r="AU1597" s="254" t="s">
        <v>4191</v>
      </c>
      <c r="AV1597" s="265">
        <f t="shared" si="324"/>
        <v>0</v>
      </c>
      <c r="AW1597" s="254" t="s">
        <v>4192</v>
      </c>
      <c r="AX1597" s="254" t="s">
        <v>4193</v>
      </c>
      <c r="AY1597" s="244" t="str">
        <f t="shared" si="318"/>
        <v/>
      </c>
    </row>
    <row r="1598" spans="1:51">
      <c r="A1598" s="198">
        <v>1593</v>
      </c>
      <c r="B1598" s="211"/>
      <c r="C1598" s="4" t="str">
        <f t="shared" si="315"/>
        <v>名称：&lt;br&gt;住所：&lt;br&gt;施設分類：&lt;br&gt;TEL：&lt;br&gt;：&lt;br&gt;：&lt;br&gt;：&lt;br&gt;</v>
      </c>
      <c r="D1598" s="211"/>
      <c r="E1598" s="202"/>
      <c r="F1598" s="202"/>
      <c r="G1598" s="202"/>
      <c r="H1598" s="202"/>
      <c r="I1598" s="202"/>
      <c r="J1598" s="202"/>
      <c r="K1598" s="240"/>
      <c r="L1598" s="240"/>
      <c r="M1598" s="240"/>
      <c r="N1598" s="240"/>
      <c r="O1598" s="4"/>
      <c r="P1598" s="246">
        <v>1</v>
      </c>
      <c r="Q1598" s="246"/>
      <c r="R1598" s="246" t="str">
        <f t="shared" si="312"/>
        <v>FFFFFFFF</v>
      </c>
      <c r="S1598" s="202">
        <v>100</v>
      </c>
      <c r="T1598" s="202">
        <v>100</v>
      </c>
      <c r="U1598" s="202">
        <v>100</v>
      </c>
      <c r="V1598" s="202">
        <v>100</v>
      </c>
      <c r="X1598" s="242"/>
      <c r="Z1598" s="239">
        <f t="shared" si="316"/>
        <v>1</v>
      </c>
      <c r="AA1598" s="253" t="s">
        <v>4179</v>
      </c>
      <c r="AB1598" s="265">
        <f t="shared" si="319"/>
        <v>0</v>
      </c>
      <c r="AC1598" s="254" t="s">
        <v>4194</v>
      </c>
      <c r="AD1598" s="254" t="s">
        <v>4181</v>
      </c>
      <c r="AE1598" s="254">
        <f t="shared" si="320"/>
        <v>0</v>
      </c>
      <c r="AF1598" s="254" t="s">
        <v>4182</v>
      </c>
      <c r="AG1598" s="254" t="s">
        <v>4183</v>
      </c>
      <c r="AH1598" s="74" t="str">
        <f t="shared" si="321"/>
        <v>名称：&lt;br&gt;住所：&lt;br&gt;施設分類：&lt;br&gt;TEL：&lt;br&gt;：&lt;br&gt;：&lt;br&gt;：&lt;br&gt;</v>
      </c>
      <c r="AI1598" s="255" t="s">
        <v>4184</v>
      </c>
      <c r="AJ1598" s="253" t="str">
        <f t="shared" si="313"/>
        <v>FFFFFFFF</v>
      </c>
      <c r="AK1598" s="253" t="s">
        <v>4185</v>
      </c>
      <c r="AL1598" s="265">
        <f t="shared" si="314"/>
        <v>1</v>
      </c>
      <c r="AM1598" s="253" t="s">
        <v>4186</v>
      </c>
      <c r="AN1598" s="253" t="s">
        <v>4187</v>
      </c>
      <c r="AO1598" s="254">
        <f t="shared" si="317"/>
        <v>0</v>
      </c>
      <c r="AP1598" s="253" t="s">
        <v>4188</v>
      </c>
      <c r="AQ1598" s="74">
        <f t="shared" si="322"/>
        <v>0</v>
      </c>
      <c r="AR1598" s="254" t="s">
        <v>4189</v>
      </c>
      <c r="AS1598" s="254" t="s">
        <v>4190</v>
      </c>
      <c r="AT1598" s="265">
        <f t="shared" si="323"/>
        <v>0</v>
      </c>
      <c r="AU1598" s="254" t="s">
        <v>4191</v>
      </c>
      <c r="AV1598" s="265">
        <f t="shared" si="324"/>
        <v>0</v>
      </c>
      <c r="AW1598" s="254" t="s">
        <v>4192</v>
      </c>
      <c r="AX1598" s="254" t="s">
        <v>4193</v>
      </c>
      <c r="AY1598" s="244" t="str">
        <f t="shared" si="318"/>
        <v/>
      </c>
    </row>
    <row r="1599" spans="1:51">
      <c r="A1599" s="198">
        <v>1594</v>
      </c>
      <c r="B1599" s="211"/>
      <c r="C1599" s="4" t="str">
        <f t="shared" si="315"/>
        <v>名称：&lt;br&gt;住所：&lt;br&gt;施設分類：&lt;br&gt;TEL：&lt;br&gt;：&lt;br&gt;：&lt;br&gt;：&lt;br&gt;</v>
      </c>
      <c r="D1599" s="211"/>
      <c r="E1599" s="202"/>
      <c r="F1599" s="202"/>
      <c r="G1599" s="202"/>
      <c r="H1599" s="202"/>
      <c r="I1599" s="202"/>
      <c r="J1599" s="202"/>
      <c r="K1599" s="240"/>
      <c r="L1599" s="240"/>
      <c r="M1599" s="240"/>
      <c r="N1599" s="240"/>
      <c r="O1599" s="4"/>
      <c r="P1599" s="246">
        <v>1</v>
      </c>
      <c r="Q1599" s="246"/>
      <c r="R1599" s="246" t="str">
        <f t="shared" si="312"/>
        <v>FFFFFFFF</v>
      </c>
      <c r="S1599" s="202">
        <v>100</v>
      </c>
      <c r="T1599" s="202">
        <v>100</v>
      </c>
      <c r="U1599" s="202">
        <v>100</v>
      </c>
      <c r="V1599" s="202">
        <v>100</v>
      </c>
      <c r="X1599" s="242"/>
      <c r="Z1599" s="239">
        <f t="shared" si="316"/>
        <v>1</v>
      </c>
      <c r="AA1599" s="253" t="s">
        <v>4179</v>
      </c>
      <c r="AB1599" s="265">
        <f t="shared" si="319"/>
        <v>0</v>
      </c>
      <c r="AC1599" s="254" t="s">
        <v>4194</v>
      </c>
      <c r="AD1599" s="254" t="s">
        <v>4181</v>
      </c>
      <c r="AE1599" s="254">
        <f t="shared" si="320"/>
        <v>0</v>
      </c>
      <c r="AF1599" s="254" t="s">
        <v>4182</v>
      </c>
      <c r="AG1599" s="254" t="s">
        <v>4183</v>
      </c>
      <c r="AH1599" s="74" t="str">
        <f t="shared" si="321"/>
        <v>名称：&lt;br&gt;住所：&lt;br&gt;施設分類：&lt;br&gt;TEL：&lt;br&gt;：&lt;br&gt;：&lt;br&gt;：&lt;br&gt;</v>
      </c>
      <c r="AI1599" s="255" t="s">
        <v>4184</v>
      </c>
      <c r="AJ1599" s="253" t="str">
        <f t="shared" si="313"/>
        <v>FFFFFFFF</v>
      </c>
      <c r="AK1599" s="253" t="s">
        <v>4185</v>
      </c>
      <c r="AL1599" s="265">
        <f t="shared" si="314"/>
        <v>1</v>
      </c>
      <c r="AM1599" s="253" t="s">
        <v>4186</v>
      </c>
      <c r="AN1599" s="253" t="s">
        <v>4187</v>
      </c>
      <c r="AO1599" s="254">
        <f t="shared" si="317"/>
        <v>0</v>
      </c>
      <c r="AP1599" s="253" t="s">
        <v>4188</v>
      </c>
      <c r="AQ1599" s="74">
        <f t="shared" si="322"/>
        <v>0</v>
      </c>
      <c r="AR1599" s="254" t="s">
        <v>4189</v>
      </c>
      <c r="AS1599" s="254" t="s">
        <v>4190</v>
      </c>
      <c r="AT1599" s="265">
        <f t="shared" si="323"/>
        <v>0</v>
      </c>
      <c r="AU1599" s="254" t="s">
        <v>4191</v>
      </c>
      <c r="AV1599" s="265">
        <f t="shared" si="324"/>
        <v>0</v>
      </c>
      <c r="AW1599" s="254" t="s">
        <v>4192</v>
      </c>
      <c r="AX1599" s="254" t="s">
        <v>4193</v>
      </c>
      <c r="AY1599" s="244" t="str">
        <f t="shared" si="318"/>
        <v/>
      </c>
    </row>
    <row r="1600" spans="1:51">
      <c r="A1600" s="198">
        <v>1595</v>
      </c>
      <c r="B1600" s="211"/>
      <c r="C1600" s="4" t="str">
        <f t="shared" si="315"/>
        <v>名称：&lt;br&gt;住所：&lt;br&gt;施設分類：&lt;br&gt;TEL：&lt;br&gt;：&lt;br&gt;：&lt;br&gt;：&lt;br&gt;</v>
      </c>
      <c r="D1600" s="211"/>
      <c r="E1600" s="245"/>
      <c r="F1600" s="202"/>
      <c r="G1600" s="202"/>
      <c r="H1600" s="202"/>
      <c r="I1600" s="245"/>
      <c r="J1600" s="245"/>
      <c r="K1600" s="240"/>
      <c r="L1600" s="240"/>
      <c r="M1600" s="240"/>
      <c r="N1600" s="240"/>
      <c r="O1600" s="4"/>
      <c r="P1600" s="246">
        <v>1</v>
      </c>
      <c r="Q1600" s="246"/>
      <c r="R1600" s="246" t="str">
        <f t="shared" si="312"/>
        <v>FFFFFFFF</v>
      </c>
      <c r="S1600" s="202">
        <v>100</v>
      </c>
      <c r="T1600" s="202">
        <v>100</v>
      </c>
      <c r="U1600" s="202">
        <v>100</v>
      </c>
      <c r="V1600" s="202">
        <v>100</v>
      </c>
      <c r="X1600" s="242"/>
      <c r="Z1600" s="239">
        <f t="shared" si="316"/>
        <v>1</v>
      </c>
      <c r="AA1600" s="253" t="s">
        <v>4179</v>
      </c>
      <c r="AB1600" s="265">
        <f t="shared" si="319"/>
        <v>0</v>
      </c>
      <c r="AC1600" s="254" t="s">
        <v>4194</v>
      </c>
      <c r="AD1600" s="254" t="s">
        <v>4181</v>
      </c>
      <c r="AE1600" s="254">
        <f t="shared" si="320"/>
        <v>0</v>
      </c>
      <c r="AF1600" s="254" t="s">
        <v>4182</v>
      </c>
      <c r="AG1600" s="254" t="s">
        <v>4183</v>
      </c>
      <c r="AH1600" s="74" t="str">
        <f t="shared" si="321"/>
        <v>名称：&lt;br&gt;住所：&lt;br&gt;施設分類：&lt;br&gt;TEL：&lt;br&gt;：&lt;br&gt;：&lt;br&gt;：&lt;br&gt;</v>
      </c>
      <c r="AI1600" s="255" t="s">
        <v>4184</v>
      </c>
      <c r="AJ1600" s="253" t="str">
        <f t="shared" si="313"/>
        <v>FFFFFFFF</v>
      </c>
      <c r="AK1600" s="253" t="s">
        <v>4185</v>
      </c>
      <c r="AL1600" s="265">
        <f t="shared" si="314"/>
        <v>1</v>
      </c>
      <c r="AM1600" s="253" t="s">
        <v>4186</v>
      </c>
      <c r="AN1600" s="253" t="s">
        <v>4187</v>
      </c>
      <c r="AO1600" s="254">
        <f t="shared" si="317"/>
        <v>0</v>
      </c>
      <c r="AP1600" s="253" t="s">
        <v>4188</v>
      </c>
      <c r="AQ1600" s="74">
        <f t="shared" si="322"/>
        <v>0</v>
      </c>
      <c r="AR1600" s="254" t="s">
        <v>4189</v>
      </c>
      <c r="AS1600" s="254" t="s">
        <v>4190</v>
      </c>
      <c r="AT1600" s="265">
        <f t="shared" si="323"/>
        <v>0</v>
      </c>
      <c r="AU1600" s="254" t="s">
        <v>4191</v>
      </c>
      <c r="AV1600" s="265">
        <f t="shared" si="324"/>
        <v>0</v>
      </c>
      <c r="AW1600" s="254" t="s">
        <v>4192</v>
      </c>
      <c r="AX1600" s="254" t="s">
        <v>4193</v>
      </c>
      <c r="AY1600" s="244" t="str">
        <f t="shared" si="318"/>
        <v/>
      </c>
    </row>
    <row r="1601" spans="1:51">
      <c r="A1601" s="198">
        <v>1596</v>
      </c>
      <c r="B1601" s="211"/>
      <c r="C1601" s="4" t="str">
        <f t="shared" si="315"/>
        <v>名称：&lt;br&gt;住所：&lt;br&gt;施設分類：&lt;br&gt;TEL：&lt;br&gt;：&lt;br&gt;：&lt;br&gt;：&lt;br&gt;</v>
      </c>
      <c r="D1601" s="211"/>
      <c r="E1601" s="245"/>
      <c r="F1601" s="202"/>
      <c r="G1601" s="202"/>
      <c r="H1601" s="202"/>
      <c r="I1601" s="245"/>
      <c r="J1601" s="245"/>
      <c r="K1601" s="240"/>
      <c r="L1601" s="240"/>
      <c r="M1601" s="240"/>
      <c r="N1601" s="240"/>
      <c r="O1601" s="4"/>
      <c r="P1601" s="246">
        <v>1</v>
      </c>
      <c r="Q1601" s="246"/>
      <c r="R1601" s="246" t="str">
        <f t="shared" si="312"/>
        <v>FFFFFFFF</v>
      </c>
      <c r="S1601" s="202">
        <v>100</v>
      </c>
      <c r="T1601" s="202">
        <v>100</v>
      </c>
      <c r="U1601" s="202">
        <v>100</v>
      </c>
      <c r="V1601" s="202">
        <v>100</v>
      </c>
      <c r="X1601" s="242"/>
      <c r="Z1601" s="239">
        <f t="shared" si="316"/>
        <v>1</v>
      </c>
      <c r="AA1601" s="253" t="s">
        <v>4179</v>
      </c>
      <c r="AB1601" s="265">
        <f t="shared" si="319"/>
        <v>0</v>
      </c>
      <c r="AC1601" s="254" t="s">
        <v>4194</v>
      </c>
      <c r="AD1601" s="254" t="s">
        <v>4181</v>
      </c>
      <c r="AE1601" s="254">
        <f t="shared" si="320"/>
        <v>0</v>
      </c>
      <c r="AF1601" s="254" t="s">
        <v>4182</v>
      </c>
      <c r="AG1601" s="254" t="s">
        <v>4183</v>
      </c>
      <c r="AH1601" s="74" t="str">
        <f t="shared" si="321"/>
        <v>名称：&lt;br&gt;住所：&lt;br&gt;施設分類：&lt;br&gt;TEL：&lt;br&gt;：&lt;br&gt;：&lt;br&gt;：&lt;br&gt;</v>
      </c>
      <c r="AI1601" s="255" t="s">
        <v>4184</v>
      </c>
      <c r="AJ1601" s="253" t="str">
        <f t="shared" si="313"/>
        <v>FFFFFFFF</v>
      </c>
      <c r="AK1601" s="253" t="s">
        <v>4185</v>
      </c>
      <c r="AL1601" s="265">
        <f t="shared" si="314"/>
        <v>1</v>
      </c>
      <c r="AM1601" s="253" t="s">
        <v>4186</v>
      </c>
      <c r="AN1601" s="253" t="s">
        <v>4187</v>
      </c>
      <c r="AO1601" s="254">
        <f t="shared" si="317"/>
        <v>0</v>
      </c>
      <c r="AP1601" s="253" t="s">
        <v>4188</v>
      </c>
      <c r="AQ1601" s="74">
        <f t="shared" si="322"/>
        <v>0</v>
      </c>
      <c r="AR1601" s="254" t="s">
        <v>4189</v>
      </c>
      <c r="AS1601" s="254" t="s">
        <v>4190</v>
      </c>
      <c r="AT1601" s="265">
        <f t="shared" si="323"/>
        <v>0</v>
      </c>
      <c r="AU1601" s="254" t="s">
        <v>4191</v>
      </c>
      <c r="AV1601" s="265">
        <f t="shared" si="324"/>
        <v>0</v>
      </c>
      <c r="AW1601" s="254" t="s">
        <v>4192</v>
      </c>
      <c r="AX1601" s="254" t="s">
        <v>4193</v>
      </c>
      <c r="AY1601" s="244" t="str">
        <f t="shared" si="318"/>
        <v/>
      </c>
    </row>
    <row r="1602" spans="1:51">
      <c r="A1602" s="198">
        <v>1597</v>
      </c>
      <c r="B1602" s="211"/>
      <c r="C1602" s="4" t="str">
        <f t="shared" si="315"/>
        <v>名称：&lt;br&gt;住所：&lt;br&gt;施設分類：&lt;br&gt;TEL：&lt;br&gt;：&lt;br&gt;：&lt;br&gt;：&lt;br&gt;</v>
      </c>
      <c r="D1602" s="211"/>
      <c r="E1602" s="245"/>
      <c r="F1602" s="202"/>
      <c r="G1602" s="202"/>
      <c r="H1602" s="202"/>
      <c r="I1602" s="245"/>
      <c r="J1602" s="245"/>
      <c r="K1602" s="240"/>
      <c r="L1602" s="240"/>
      <c r="M1602" s="240"/>
      <c r="N1602" s="240"/>
      <c r="O1602" s="4"/>
      <c r="P1602" s="246">
        <v>1</v>
      </c>
      <c r="Q1602" s="246"/>
      <c r="R1602" s="246" t="str">
        <f t="shared" si="312"/>
        <v>FFFFFFFF</v>
      </c>
      <c r="S1602" s="202">
        <v>100</v>
      </c>
      <c r="T1602" s="202">
        <v>100</v>
      </c>
      <c r="U1602" s="202">
        <v>100</v>
      </c>
      <c r="V1602" s="202">
        <v>100</v>
      </c>
      <c r="X1602" s="242"/>
      <c r="Z1602" s="239">
        <f t="shared" si="316"/>
        <v>1</v>
      </c>
      <c r="AA1602" s="253" t="s">
        <v>4179</v>
      </c>
      <c r="AB1602" s="265">
        <f t="shared" si="319"/>
        <v>0</v>
      </c>
      <c r="AC1602" s="254" t="s">
        <v>4194</v>
      </c>
      <c r="AD1602" s="254" t="s">
        <v>4181</v>
      </c>
      <c r="AE1602" s="254">
        <f t="shared" si="320"/>
        <v>0</v>
      </c>
      <c r="AF1602" s="254" t="s">
        <v>4182</v>
      </c>
      <c r="AG1602" s="254" t="s">
        <v>4183</v>
      </c>
      <c r="AH1602" s="74" t="str">
        <f t="shared" si="321"/>
        <v>名称：&lt;br&gt;住所：&lt;br&gt;施設分類：&lt;br&gt;TEL：&lt;br&gt;：&lt;br&gt;：&lt;br&gt;：&lt;br&gt;</v>
      </c>
      <c r="AI1602" s="255" t="s">
        <v>4184</v>
      </c>
      <c r="AJ1602" s="253" t="str">
        <f t="shared" si="313"/>
        <v>FFFFFFFF</v>
      </c>
      <c r="AK1602" s="253" t="s">
        <v>4185</v>
      </c>
      <c r="AL1602" s="265">
        <f t="shared" si="314"/>
        <v>1</v>
      </c>
      <c r="AM1602" s="253" t="s">
        <v>4186</v>
      </c>
      <c r="AN1602" s="253" t="s">
        <v>4187</v>
      </c>
      <c r="AO1602" s="254">
        <f t="shared" si="317"/>
        <v>0</v>
      </c>
      <c r="AP1602" s="253" t="s">
        <v>4188</v>
      </c>
      <c r="AQ1602" s="74">
        <f t="shared" si="322"/>
        <v>0</v>
      </c>
      <c r="AR1602" s="254" t="s">
        <v>4189</v>
      </c>
      <c r="AS1602" s="254" t="s">
        <v>4190</v>
      </c>
      <c r="AT1602" s="265">
        <f t="shared" si="323"/>
        <v>0</v>
      </c>
      <c r="AU1602" s="254" t="s">
        <v>4191</v>
      </c>
      <c r="AV1602" s="265">
        <f t="shared" si="324"/>
        <v>0</v>
      </c>
      <c r="AW1602" s="254" t="s">
        <v>4192</v>
      </c>
      <c r="AX1602" s="254" t="s">
        <v>4193</v>
      </c>
      <c r="AY1602" s="244" t="str">
        <f t="shared" si="318"/>
        <v/>
      </c>
    </row>
    <row r="1603" spans="1:51">
      <c r="A1603" s="198">
        <v>1598</v>
      </c>
      <c r="B1603" s="211"/>
      <c r="C1603" s="4" t="str">
        <f t="shared" si="315"/>
        <v>名称：&lt;br&gt;住所：&lt;br&gt;施設分類：&lt;br&gt;TEL：&lt;br&gt;：&lt;br&gt;：&lt;br&gt;：&lt;br&gt;</v>
      </c>
      <c r="D1603" s="211"/>
      <c r="E1603" s="202"/>
      <c r="F1603" s="202"/>
      <c r="G1603" s="202"/>
      <c r="H1603" s="202"/>
      <c r="I1603" s="202"/>
      <c r="J1603" s="202"/>
      <c r="K1603" s="240"/>
      <c r="L1603" s="240"/>
      <c r="M1603" s="240"/>
      <c r="N1603" s="240"/>
      <c r="O1603" s="4"/>
      <c r="P1603" s="246">
        <v>1</v>
      </c>
      <c r="Q1603" s="246"/>
      <c r="R1603" s="246" t="str">
        <f t="shared" si="312"/>
        <v>FFFFFFFF</v>
      </c>
      <c r="S1603" s="202">
        <v>100</v>
      </c>
      <c r="T1603" s="202">
        <v>100</v>
      </c>
      <c r="U1603" s="202">
        <v>100</v>
      </c>
      <c r="V1603" s="202">
        <v>100</v>
      </c>
      <c r="X1603" s="242"/>
      <c r="Z1603" s="239">
        <f t="shared" si="316"/>
        <v>1</v>
      </c>
      <c r="AA1603" s="253" t="s">
        <v>4179</v>
      </c>
      <c r="AB1603" s="265">
        <f t="shared" si="319"/>
        <v>0</v>
      </c>
      <c r="AC1603" s="254" t="s">
        <v>4194</v>
      </c>
      <c r="AD1603" s="254" t="s">
        <v>4181</v>
      </c>
      <c r="AE1603" s="254">
        <f t="shared" si="320"/>
        <v>0</v>
      </c>
      <c r="AF1603" s="254" t="s">
        <v>4182</v>
      </c>
      <c r="AG1603" s="254" t="s">
        <v>4183</v>
      </c>
      <c r="AH1603" s="74" t="str">
        <f t="shared" si="321"/>
        <v>名称：&lt;br&gt;住所：&lt;br&gt;施設分類：&lt;br&gt;TEL：&lt;br&gt;：&lt;br&gt;：&lt;br&gt;：&lt;br&gt;</v>
      </c>
      <c r="AI1603" s="255" t="s">
        <v>4184</v>
      </c>
      <c r="AJ1603" s="253" t="str">
        <f t="shared" si="313"/>
        <v>FFFFFFFF</v>
      </c>
      <c r="AK1603" s="253" t="s">
        <v>4185</v>
      </c>
      <c r="AL1603" s="265">
        <f t="shared" si="314"/>
        <v>1</v>
      </c>
      <c r="AM1603" s="253" t="s">
        <v>4186</v>
      </c>
      <c r="AN1603" s="253" t="s">
        <v>4187</v>
      </c>
      <c r="AO1603" s="254">
        <f t="shared" si="317"/>
        <v>0</v>
      </c>
      <c r="AP1603" s="253" t="s">
        <v>4188</v>
      </c>
      <c r="AQ1603" s="74">
        <f t="shared" si="322"/>
        <v>0</v>
      </c>
      <c r="AR1603" s="254" t="s">
        <v>4189</v>
      </c>
      <c r="AS1603" s="254" t="s">
        <v>4190</v>
      </c>
      <c r="AT1603" s="265">
        <f t="shared" si="323"/>
        <v>0</v>
      </c>
      <c r="AU1603" s="254" t="s">
        <v>4191</v>
      </c>
      <c r="AV1603" s="265">
        <f t="shared" si="324"/>
        <v>0</v>
      </c>
      <c r="AW1603" s="254" t="s">
        <v>4192</v>
      </c>
      <c r="AX1603" s="254" t="s">
        <v>4193</v>
      </c>
      <c r="AY1603" s="244" t="str">
        <f t="shared" si="318"/>
        <v/>
      </c>
    </row>
    <row r="1604" spans="1:51">
      <c r="A1604" s="198">
        <v>1599</v>
      </c>
      <c r="B1604" s="211"/>
      <c r="C1604" s="4" t="str">
        <f t="shared" si="315"/>
        <v>名称：&lt;br&gt;住所：&lt;br&gt;施設分類：&lt;br&gt;TEL：&lt;br&gt;：&lt;br&gt;：&lt;br&gt;：&lt;br&gt;</v>
      </c>
      <c r="D1604" s="211"/>
      <c r="E1604" s="202"/>
      <c r="F1604" s="202"/>
      <c r="G1604" s="202"/>
      <c r="H1604" s="202"/>
      <c r="I1604" s="202"/>
      <c r="J1604" s="202"/>
      <c r="K1604" s="240"/>
      <c r="L1604" s="240"/>
      <c r="M1604" s="240"/>
      <c r="N1604" s="240"/>
      <c r="O1604" s="4"/>
      <c r="P1604" s="246">
        <v>1</v>
      </c>
      <c r="Q1604" s="246"/>
      <c r="R1604" s="246" t="str">
        <f t="shared" si="312"/>
        <v>FFFFFFFF</v>
      </c>
      <c r="S1604" s="202">
        <v>100</v>
      </c>
      <c r="T1604" s="202">
        <v>100</v>
      </c>
      <c r="U1604" s="202">
        <v>100</v>
      </c>
      <c r="V1604" s="202">
        <v>100</v>
      </c>
      <c r="X1604" s="242"/>
      <c r="Z1604" s="239">
        <f t="shared" si="316"/>
        <v>1</v>
      </c>
      <c r="AA1604" s="253" t="s">
        <v>4179</v>
      </c>
      <c r="AB1604" s="265">
        <f t="shared" si="319"/>
        <v>0</v>
      </c>
      <c r="AC1604" s="254" t="s">
        <v>4194</v>
      </c>
      <c r="AD1604" s="254" t="s">
        <v>4181</v>
      </c>
      <c r="AE1604" s="254">
        <f t="shared" si="320"/>
        <v>0</v>
      </c>
      <c r="AF1604" s="254" t="s">
        <v>4182</v>
      </c>
      <c r="AG1604" s="254" t="s">
        <v>4183</v>
      </c>
      <c r="AH1604" s="74" t="str">
        <f t="shared" si="321"/>
        <v>名称：&lt;br&gt;住所：&lt;br&gt;施設分類：&lt;br&gt;TEL：&lt;br&gt;：&lt;br&gt;：&lt;br&gt;：&lt;br&gt;</v>
      </c>
      <c r="AI1604" s="255" t="s">
        <v>4184</v>
      </c>
      <c r="AJ1604" s="253" t="str">
        <f t="shared" si="313"/>
        <v>FFFFFFFF</v>
      </c>
      <c r="AK1604" s="253" t="s">
        <v>4185</v>
      </c>
      <c r="AL1604" s="265">
        <f t="shared" si="314"/>
        <v>1</v>
      </c>
      <c r="AM1604" s="253" t="s">
        <v>4186</v>
      </c>
      <c r="AN1604" s="253" t="s">
        <v>4187</v>
      </c>
      <c r="AO1604" s="254">
        <f t="shared" si="317"/>
        <v>0</v>
      </c>
      <c r="AP1604" s="253" t="s">
        <v>4188</v>
      </c>
      <c r="AQ1604" s="74">
        <f t="shared" si="322"/>
        <v>0</v>
      </c>
      <c r="AR1604" s="254" t="s">
        <v>4189</v>
      </c>
      <c r="AS1604" s="254" t="s">
        <v>4190</v>
      </c>
      <c r="AT1604" s="265">
        <f t="shared" si="323"/>
        <v>0</v>
      </c>
      <c r="AU1604" s="254" t="s">
        <v>4191</v>
      </c>
      <c r="AV1604" s="265">
        <f t="shared" si="324"/>
        <v>0</v>
      </c>
      <c r="AW1604" s="254" t="s">
        <v>4192</v>
      </c>
      <c r="AX1604" s="254" t="s">
        <v>4193</v>
      </c>
      <c r="AY1604" s="244" t="str">
        <f t="shared" si="318"/>
        <v/>
      </c>
    </row>
    <row r="1605" spans="1:51">
      <c r="A1605" s="198">
        <v>1600</v>
      </c>
      <c r="B1605" s="211"/>
      <c r="C1605" s="4" t="str">
        <f t="shared" si="315"/>
        <v>名称：&lt;br&gt;住所：&lt;br&gt;施設分類：&lt;br&gt;TEL：&lt;br&gt;：&lt;br&gt;：&lt;br&gt;：&lt;br&gt;</v>
      </c>
      <c r="D1605" s="211"/>
      <c r="E1605" s="245"/>
      <c r="F1605" s="202"/>
      <c r="G1605" s="202"/>
      <c r="H1605" s="202"/>
      <c r="I1605" s="245"/>
      <c r="J1605" s="245"/>
      <c r="K1605" s="240"/>
      <c r="L1605" s="240"/>
      <c r="M1605" s="240"/>
      <c r="N1605" s="240"/>
      <c r="O1605" s="4"/>
      <c r="P1605" s="246">
        <v>1</v>
      </c>
      <c r="Q1605" s="246"/>
      <c r="R1605" s="246" t="str">
        <f t="shared" si="312"/>
        <v>FFFFFFFF</v>
      </c>
      <c r="S1605" s="202">
        <v>100</v>
      </c>
      <c r="T1605" s="202">
        <v>100</v>
      </c>
      <c r="U1605" s="202">
        <v>100</v>
      </c>
      <c r="V1605" s="202">
        <v>100</v>
      </c>
      <c r="X1605" s="242"/>
      <c r="Z1605" s="239">
        <f t="shared" si="316"/>
        <v>1</v>
      </c>
      <c r="AA1605" s="253" t="s">
        <v>4179</v>
      </c>
      <c r="AB1605" s="265">
        <f t="shared" si="319"/>
        <v>0</v>
      </c>
      <c r="AC1605" s="254" t="s">
        <v>4194</v>
      </c>
      <c r="AD1605" s="254" t="s">
        <v>4181</v>
      </c>
      <c r="AE1605" s="254">
        <f t="shared" si="320"/>
        <v>0</v>
      </c>
      <c r="AF1605" s="254" t="s">
        <v>4182</v>
      </c>
      <c r="AG1605" s="254" t="s">
        <v>4183</v>
      </c>
      <c r="AH1605" s="74" t="str">
        <f t="shared" si="321"/>
        <v>名称：&lt;br&gt;住所：&lt;br&gt;施設分類：&lt;br&gt;TEL：&lt;br&gt;：&lt;br&gt;：&lt;br&gt;：&lt;br&gt;</v>
      </c>
      <c r="AI1605" s="255" t="s">
        <v>4184</v>
      </c>
      <c r="AJ1605" s="253" t="str">
        <f t="shared" si="313"/>
        <v>FFFFFFFF</v>
      </c>
      <c r="AK1605" s="253" t="s">
        <v>4185</v>
      </c>
      <c r="AL1605" s="265">
        <f t="shared" si="314"/>
        <v>1</v>
      </c>
      <c r="AM1605" s="253" t="s">
        <v>4186</v>
      </c>
      <c r="AN1605" s="253" t="s">
        <v>4187</v>
      </c>
      <c r="AO1605" s="254">
        <f t="shared" si="317"/>
        <v>0</v>
      </c>
      <c r="AP1605" s="253" t="s">
        <v>4188</v>
      </c>
      <c r="AQ1605" s="74">
        <f t="shared" si="322"/>
        <v>0</v>
      </c>
      <c r="AR1605" s="254" t="s">
        <v>4189</v>
      </c>
      <c r="AS1605" s="254" t="s">
        <v>4190</v>
      </c>
      <c r="AT1605" s="265">
        <f t="shared" si="323"/>
        <v>0</v>
      </c>
      <c r="AU1605" s="254" t="s">
        <v>4191</v>
      </c>
      <c r="AV1605" s="265">
        <f t="shared" si="324"/>
        <v>0</v>
      </c>
      <c r="AW1605" s="254" t="s">
        <v>4192</v>
      </c>
      <c r="AX1605" s="254" t="s">
        <v>4193</v>
      </c>
      <c r="AY1605" s="244" t="str">
        <f t="shared" si="318"/>
        <v/>
      </c>
    </row>
    <row r="1606" spans="1:51">
      <c r="A1606" s="198">
        <v>1601</v>
      </c>
      <c r="B1606" s="211"/>
      <c r="C1606" s="4" t="str">
        <f t="shared" si="315"/>
        <v>名称：&lt;br&gt;住所：&lt;br&gt;施設分類：&lt;br&gt;TEL：&lt;br&gt;：&lt;br&gt;：&lt;br&gt;：&lt;br&gt;</v>
      </c>
      <c r="D1606" s="211"/>
      <c r="E1606" s="245"/>
      <c r="F1606" s="202"/>
      <c r="G1606" s="202"/>
      <c r="H1606" s="202"/>
      <c r="I1606" s="245"/>
      <c r="J1606" s="245"/>
      <c r="K1606" s="240"/>
      <c r="L1606" s="240"/>
      <c r="M1606" s="240"/>
      <c r="N1606" s="240"/>
      <c r="O1606" s="4"/>
      <c r="P1606" s="246">
        <v>1</v>
      </c>
      <c r="Q1606" s="246"/>
      <c r="R1606" s="246" t="str">
        <f t="shared" ref="R1606:R1669" si="325">IF(OR(S1606="",T1606="",U1606="",V1606="")=TRUE,"ffffffff",DEC2HEX(S1606/100*255,2)&amp;DEC2HEX(T1606/100*255,2)&amp;DEC2HEX(U1606/100*255,2)&amp;DEC2HEX(V1606/100*255,2))</f>
        <v>FFFFFFFF</v>
      </c>
      <c r="S1606" s="202">
        <v>100</v>
      </c>
      <c r="T1606" s="202">
        <v>100</v>
      </c>
      <c r="U1606" s="202">
        <v>100</v>
      </c>
      <c r="V1606" s="202">
        <v>100</v>
      </c>
      <c r="X1606" s="242"/>
      <c r="Z1606" s="239">
        <f t="shared" si="316"/>
        <v>1</v>
      </c>
      <c r="AA1606" s="253" t="s">
        <v>4179</v>
      </c>
      <c r="AB1606" s="265">
        <f t="shared" si="319"/>
        <v>0</v>
      </c>
      <c r="AC1606" s="254" t="s">
        <v>4194</v>
      </c>
      <c r="AD1606" s="254" t="s">
        <v>4181</v>
      </c>
      <c r="AE1606" s="254">
        <f t="shared" si="320"/>
        <v>0</v>
      </c>
      <c r="AF1606" s="254" t="s">
        <v>4182</v>
      </c>
      <c r="AG1606" s="254" t="s">
        <v>4183</v>
      </c>
      <c r="AH1606" s="74" t="str">
        <f t="shared" si="321"/>
        <v>名称：&lt;br&gt;住所：&lt;br&gt;施設分類：&lt;br&gt;TEL：&lt;br&gt;：&lt;br&gt;：&lt;br&gt;：&lt;br&gt;</v>
      </c>
      <c r="AI1606" s="255" t="s">
        <v>4184</v>
      </c>
      <c r="AJ1606" s="253" t="str">
        <f t="shared" ref="AJ1606:AJ1669" si="326">R1606</f>
        <v>FFFFFFFF</v>
      </c>
      <c r="AK1606" s="253" t="s">
        <v>4185</v>
      </c>
      <c r="AL1606" s="265">
        <f t="shared" ref="AL1606:AL1669" si="327">IF(OR(P1606="",P1606=0)=TRUE,1,P1606)</f>
        <v>1</v>
      </c>
      <c r="AM1606" s="253" t="s">
        <v>4186</v>
      </c>
      <c r="AN1606" s="253" t="s">
        <v>4187</v>
      </c>
      <c r="AO1606" s="254">
        <f t="shared" si="317"/>
        <v>0</v>
      </c>
      <c r="AP1606" s="253" t="s">
        <v>4188</v>
      </c>
      <c r="AQ1606" s="74">
        <f t="shared" si="322"/>
        <v>0</v>
      </c>
      <c r="AR1606" s="254" t="s">
        <v>4189</v>
      </c>
      <c r="AS1606" s="254" t="s">
        <v>4190</v>
      </c>
      <c r="AT1606" s="265">
        <f t="shared" si="323"/>
        <v>0</v>
      </c>
      <c r="AU1606" s="254" t="s">
        <v>4191</v>
      </c>
      <c r="AV1606" s="265">
        <f t="shared" si="324"/>
        <v>0</v>
      </c>
      <c r="AW1606" s="254" t="s">
        <v>4192</v>
      </c>
      <c r="AX1606" s="254" t="s">
        <v>4193</v>
      </c>
      <c r="AY1606" s="244" t="str">
        <f t="shared" si="318"/>
        <v/>
      </c>
    </row>
    <row r="1607" spans="1:51">
      <c r="A1607" s="198">
        <v>1602</v>
      </c>
      <c r="B1607" s="211"/>
      <c r="C1607" s="4" t="str">
        <f t="shared" ref="C1607:C1670" si="328">B$5&amp;"："&amp;B1607&amp;"&lt;br&gt;"&amp;J$5&amp;"："&amp;J1607&amp;"&lt;br&gt;"&amp;I$5&amp;"："&amp;I1607&amp;"&lt;br&gt;"&amp;K$5&amp;"："&amp;K1607&amp;"&lt;br&gt;"&amp;L$5&amp;"："&amp;L1607&amp;"&lt;br&gt;"&amp;M$5&amp;"："&amp;M1607&amp;"&lt;br&gt;"&amp;N$5&amp;"："&amp;N1607&amp;"&lt;br&gt;"</f>
        <v>名称：&lt;br&gt;住所：&lt;br&gt;施設分類：&lt;br&gt;TEL：&lt;br&gt;：&lt;br&gt;：&lt;br&gt;：&lt;br&gt;</v>
      </c>
      <c r="D1607" s="211"/>
      <c r="E1607" s="202"/>
      <c r="F1607" s="202"/>
      <c r="G1607" s="202"/>
      <c r="H1607" s="202"/>
      <c r="I1607" s="202"/>
      <c r="J1607" s="202"/>
      <c r="K1607" s="240"/>
      <c r="L1607" s="240"/>
      <c r="M1607" s="240"/>
      <c r="N1607" s="240"/>
      <c r="O1607" s="4"/>
      <c r="P1607" s="246">
        <v>1</v>
      </c>
      <c r="Q1607" s="246"/>
      <c r="R1607" s="246" t="str">
        <f t="shared" si="325"/>
        <v>FFFFFFFF</v>
      </c>
      <c r="S1607" s="202">
        <v>100</v>
      </c>
      <c r="T1607" s="202">
        <v>100</v>
      </c>
      <c r="U1607" s="202">
        <v>100</v>
      </c>
      <c r="V1607" s="202">
        <v>100</v>
      </c>
      <c r="X1607" s="242"/>
      <c r="Z1607" s="239">
        <f t="shared" ref="Z1607:Z1670" si="329">IF(H1607="",1,0)</f>
        <v>1</v>
      </c>
      <c r="AA1607" s="253" t="s">
        <v>4179</v>
      </c>
      <c r="AB1607" s="265">
        <f t="shared" si="319"/>
        <v>0</v>
      </c>
      <c r="AC1607" s="254" t="s">
        <v>4194</v>
      </c>
      <c r="AD1607" s="254" t="s">
        <v>4181</v>
      </c>
      <c r="AE1607" s="254">
        <f t="shared" si="320"/>
        <v>0</v>
      </c>
      <c r="AF1607" s="254" t="s">
        <v>4182</v>
      </c>
      <c r="AG1607" s="254" t="s">
        <v>4183</v>
      </c>
      <c r="AH1607" s="74" t="str">
        <f t="shared" si="321"/>
        <v>名称：&lt;br&gt;住所：&lt;br&gt;施設分類：&lt;br&gt;TEL：&lt;br&gt;：&lt;br&gt;：&lt;br&gt;：&lt;br&gt;</v>
      </c>
      <c r="AI1607" s="255" t="s">
        <v>4184</v>
      </c>
      <c r="AJ1607" s="253" t="str">
        <f t="shared" si="326"/>
        <v>FFFFFFFF</v>
      </c>
      <c r="AK1607" s="253" t="s">
        <v>4185</v>
      </c>
      <c r="AL1607" s="265">
        <f t="shared" si="327"/>
        <v>1</v>
      </c>
      <c r="AM1607" s="253" t="s">
        <v>4186</v>
      </c>
      <c r="AN1607" s="253" t="s">
        <v>4187</v>
      </c>
      <c r="AO1607" s="254">
        <f t="shared" ref="AO1607:AO1670" si="330">Q1607</f>
        <v>0</v>
      </c>
      <c r="AP1607" s="253" t="s">
        <v>4188</v>
      </c>
      <c r="AQ1607" s="74">
        <f t="shared" si="322"/>
        <v>0</v>
      </c>
      <c r="AR1607" s="254" t="s">
        <v>4189</v>
      </c>
      <c r="AS1607" s="254" t="s">
        <v>4190</v>
      </c>
      <c r="AT1607" s="265">
        <f t="shared" si="323"/>
        <v>0</v>
      </c>
      <c r="AU1607" s="254" t="s">
        <v>4191</v>
      </c>
      <c r="AV1607" s="265">
        <f t="shared" si="324"/>
        <v>0</v>
      </c>
      <c r="AW1607" s="254" t="s">
        <v>4192</v>
      </c>
      <c r="AX1607" s="254" t="s">
        <v>4193</v>
      </c>
      <c r="AY1607" s="244" t="str">
        <f t="shared" ref="AY1607:AY1670" si="331">IF(AB1607=0,"",IF(Z1607=1,CONCATENATE(AA1607,AB1607,AC1607,AD1607,AE1607,AF1607,AG1607,AH1607,AI1607,AJ1607,AK1607,AL1607,AM1607,AN1607,AO1607,AP1607,AQ1607,AR1607,AX1607),CONCATENATE(AA1607,AB1607,AC1607,AG1607,AH1607,AI1607,AJ1607,AK1607,AL1607,AM1607,AN1607,AO1607,AP1607,AQ1607,AR1607,AS1607,AT1607,AU1607,AV1607,AW1607,AX1607)))</f>
        <v/>
      </c>
    </row>
    <row r="1608" spans="1:51">
      <c r="A1608" s="198">
        <v>1603</v>
      </c>
      <c r="B1608" s="211"/>
      <c r="C1608" s="4" t="str">
        <f t="shared" si="328"/>
        <v>名称：&lt;br&gt;住所：&lt;br&gt;施設分類：&lt;br&gt;TEL：&lt;br&gt;：&lt;br&gt;：&lt;br&gt;：&lt;br&gt;</v>
      </c>
      <c r="D1608" s="211"/>
      <c r="E1608" s="202"/>
      <c r="F1608" s="202"/>
      <c r="G1608" s="202"/>
      <c r="H1608" s="202"/>
      <c r="I1608" s="202"/>
      <c r="J1608" s="202"/>
      <c r="K1608" s="240"/>
      <c r="L1608" s="240"/>
      <c r="M1608" s="240"/>
      <c r="N1608" s="240"/>
      <c r="O1608" s="4"/>
      <c r="P1608" s="246">
        <v>1</v>
      </c>
      <c r="Q1608" s="246"/>
      <c r="R1608" s="246" t="str">
        <f t="shared" si="325"/>
        <v>FFFFFFFF</v>
      </c>
      <c r="S1608" s="202">
        <v>100</v>
      </c>
      <c r="T1608" s="202">
        <v>100</v>
      </c>
      <c r="U1608" s="202">
        <v>100</v>
      </c>
      <c r="V1608" s="202">
        <v>100</v>
      </c>
      <c r="X1608" s="242"/>
      <c r="Z1608" s="239">
        <f t="shared" si="329"/>
        <v>1</v>
      </c>
      <c r="AA1608" s="253" t="s">
        <v>4179</v>
      </c>
      <c r="AB1608" s="265">
        <f t="shared" ref="AB1608:AB1671" si="332">B1608</f>
        <v>0</v>
      </c>
      <c r="AC1608" s="254" t="s">
        <v>4194</v>
      </c>
      <c r="AD1608" s="254" t="s">
        <v>4181</v>
      </c>
      <c r="AE1608" s="254">
        <f t="shared" ref="AE1608:AE1671" si="333">D1608</f>
        <v>0</v>
      </c>
      <c r="AF1608" s="254" t="s">
        <v>4182</v>
      </c>
      <c r="AG1608" s="254" t="s">
        <v>4183</v>
      </c>
      <c r="AH1608" s="74" t="str">
        <f t="shared" ref="AH1608:AH1671" si="334">C1608</f>
        <v>名称：&lt;br&gt;住所：&lt;br&gt;施設分類：&lt;br&gt;TEL：&lt;br&gt;：&lt;br&gt;：&lt;br&gt;：&lt;br&gt;</v>
      </c>
      <c r="AI1608" s="255" t="s">
        <v>4184</v>
      </c>
      <c r="AJ1608" s="253" t="str">
        <f t="shared" si="326"/>
        <v>FFFFFFFF</v>
      </c>
      <c r="AK1608" s="253" t="s">
        <v>4185</v>
      </c>
      <c r="AL1608" s="265">
        <f t="shared" si="327"/>
        <v>1</v>
      </c>
      <c r="AM1608" s="253" t="s">
        <v>4186</v>
      </c>
      <c r="AN1608" s="253" t="s">
        <v>4187</v>
      </c>
      <c r="AO1608" s="254">
        <f t="shared" si="330"/>
        <v>0</v>
      </c>
      <c r="AP1608" s="253" t="s">
        <v>4188</v>
      </c>
      <c r="AQ1608" s="74">
        <f t="shared" ref="AQ1608:AQ1671" si="335">O1608</f>
        <v>0</v>
      </c>
      <c r="AR1608" s="254" t="s">
        <v>4189</v>
      </c>
      <c r="AS1608" s="254" t="s">
        <v>4190</v>
      </c>
      <c r="AT1608" s="265">
        <f t="shared" ref="AT1608:AT1671" si="336">H1608</f>
        <v>0</v>
      </c>
      <c r="AU1608" s="254" t="s">
        <v>4191</v>
      </c>
      <c r="AV1608" s="265">
        <f t="shared" ref="AV1608:AV1671" si="337">G1608</f>
        <v>0</v>
      </c>
      <c r="AW1608" s="254" t="s">
        <v>4192</v>
      </c>
      <c r="AX1608" s="254" t="s">
        <v>4193</v>
      </c>
      <c r="AY1608" s="244" t="str">
        <f t="shared" si="331"/>
        <v/>
      </c>
    </row>
    <row r="1609" spans="1:51">
      <c r="A1609" s="198">
        <v>1604</v>
      </c>
      <c r="B1609" s="211"/>
      <c r="C1609" s="4" t="str">
        <f t="shared" si="328"/>
        <v>名称：&lt;br&gt;住所：&lt;br&gt;施設分類：&lt;br&gt;TEL：&lt;br&gt;：&lt;br&gt;：&lt;br&gt;：&lt;br&gt;</v>
      </c>
      <c r="D1609" s="211"/>
      <c r="E1609" s="202"/>
      <c r="F1609" s="202"/>
      <c r="G1609" s="202"/>
      <c r="H1609" s="202"/>
      <c r="I1609" s="202"/>
      <c r="J1609" s="202"/>
      <c r="K1609" s="240"/>
      <c r="L1609" s="240"/>
      <c r="M1609" s="240"/>
      <c r="N1609" s="240"/>
      <c r="O1609" s="4"/>
      <c r="P1609" s="246">
        <v>1</v>
      </c>
      <c r="Q1609" s="246"/>
      <c r="R1609" s="246" t="str">
        <f t="shared" si="325"/>
        <v>FFFFFFFF</v>
      </c>
      <c r="S1609" s="202">
        <v>100</v>
      </c>
      <c r="T1609" s="202">
        <v>100</v>
      </c>
      <c r="U1609" s="202">
        <v>100</v>
      </c>
      <c r="V1609" s="202">
        <v>100</v>
      </c>
      <c r="X1609" s="242"/>
      <c r="Z1609" s="239">
        <f t="shared" si="329"/>
        <v>1</v>
      </c>
      <c r="AA1609" s="253" t="s">
        <v>4179</v>
      </c>
      <c r="AB1609" s="265">
        <f t="shared" si="332"/>
        <v>0</v>
      </c>
      <c r="AC1609" s="254" t="s">
        <v>4194</v>
      </c>
      <c r="AD1609" s="254" t="s">
        <v>4181</v>
      </c>
      <c r="AE1609" s="254">
        <f t="shared" si="333"/>
        <v>0</v>
      </c>
      <c r="AF1609" s="254" t="s">
        <v>4182</v>
      </c>
      <c r="AG1609" s="254" t="s">
        <v>4183</v>
      </c>
      <c r="AH1609" s="74" t="str">
        <f t="shared" si="334"/>
        <v>名称：&lt;br&gt;住所：&lt;br&gt;施設分類：&lt;br&gt;TEL：&lt;br&gt;：&lt;br&gt;：&lt;br&gt;：&lt;br&gt;</v>
      </c>
      <c r="AI1609" s="255" t="s">
        <v>4184</v>
      </c>
      <c r="AJ1609" s="253" t="str">
        <f t="shared" si="326"/>
        <v>FFFFFFFF</v>
      </c>
      <c r="AK1609" s="253" t="s">
        <v>4185</v>
      </c>
      <c r="AL1609" s="265">
        <f t="shared" si="327"/>
        <v>1</v>
      </c>
      <c r="AM1609" s="253" t="s">
        <v>4186</v>
      </c>
      <c r="AN1609" s="253" t="s">
        <v>4187</v>
      </c>
      <c r="AO1609" s="254">
        <f t="shared" si="330"/>
        <v>0</v>
      </c>
      <c r="AP1609" s="253" t="s">
        <v>4188</v>
      </c>
      <c r="AQ1609" s="74">
        <f t="shared" si="335"/>
        <v>0</v>
      </c>
      <c r="AR1609" s="254" t="s">
        <v>4189</v>
      </c>
      <c r="AS1609" s="254" t="s">
        <v>4190</v>
      </c>
      <c r="AT1609" s="265">
        <f t="shared" si="336"/>
        <v>0</v>
      </c>
      <c r="AU1609" s="254" t="s">
        <v>4191</v>
      </c>
      <c r="AV1609" s="265">
        <f t="shared" si="337"/>
        <v>0</v>
      </c>
      <c r="AW1609" s="254" t="s">
        <v>4192</v>
      </c>
      <c r="AX1609" s="254" t="s">
        <v>4193</v>
      </c>
      <c r="AY1609" s="244" t="str">
        <f t="shared" si="331"/>
        <v/>
      </c>
    </row>
    <row r="1610" spans="1:51">
      <c r="A1610" s="198">
        <v>1605</v>
      </c>
      <c r="B1610" s="211"/>
      <c r="C1610" s="4" t="str">
        <f t="shared" si="328"/>
        <v>名称：&lt;br&gt;住所：&lt;br&gt;施設分類：&lt;br&gt;TEL：&lt;br&gt;：&lt;br&gt;：&lt;br&gt;：&lt;br&gt;</v>
      </c>
      <c r="D1610" s="211"/>
      <c r="E1610" s="245"/>
      <c r="F1610" s="202"/>
      <c r="G1610" s="202"/>
      <c r="H1610" s="202"/>
      <c r="I1610" s="245"/>
      <c r="J1610" s="245"/>
      <c r="K1610" s="240"/>
      <c r="L1610" s="240"/>
      <c r="M1610" s="240"/>
      <c r="N1610" s="240"/>
      <c r="O1610" s="4"/>
      <c r="P1610" s="246">
        <v>1</v>
      </c>
      <c r="Q1610" s="246"/>
      <c r="R1610" s="246" t="str">
        <f t="shared" si="325"/>
        <v>FFFFFFFF</v>
      </c>
      <c r="S1610" s="202">
        <v>100</v>
      </c>
      <c r="T1610" s="202">
        <v>100</v>
      </c>
      <c r="U1610" s="202">
        <v>100</v>
      </c>
      <c r="V1610" s="202">
        <v>100</v>
      </c>
      <c r="X1610" s="242"/>
      <c r="Z1610" s="239">
        <f t="shared" si="329"/>
        <v>1</v>
      </c>
      <c r="AA1610" s="253" t="s">
        <v>4179</v>
      </c>
      <c r="AB1610" s="265">
        <f t="shared" si="332"/>
        <v>0</v>
      </c>
      <c r="AC1610" s="254" t="s">
        <v>4194</v>
      </c>
      <c r="AD1610" s="254" t="s">
        <v>4181</v>
      </c>
      <c r="AE1610" s="254">
        <f t="shared" si="333"/>
        <v>0</v>
      </c>
      <c r="AF1610" s="254" t="s">
        <v>4182</v>
      </c>
      <c r="AG1610" s="254" t="s">
        <v>4183</v>
      </c>
      <c r="AH1610" s="74" t="str">
        <f t="shared" si="334"/>
        <v>名称：&lt;br&gt;住所：&lt;br&gt;施設分類：&lt;br&gt;TEL：&lt;br&gt;：&lt;br&gt;：&lt;br&gt;：&lt;br&gt;</v>
      </c>
      <c r="AI1610" s="255" t="s">
        <v>4184</v>
      </c>
      <c r="AJ1610" s="253" t="str">
        <f t="shared" si="326"/>
        <v>FFFFFFFF</v>
      </c>
      <c r="AK1610" s="253" t="s">
        <v>4185</v>
      </c>
      <c r="AL1610" s="265">
        <f t="shared" si="327"/>
        <v>1</v>
      </c>
      <c r="AM1610" s="253" t="s">
        <v>4186</v>
      </c>
      <c r="AN1610" s="253" t="s">
        <v>4187</v>
      </c>
      <c r="AO1610" s="254">
        <f t="shared" si="330"/>
        <v>0</v>
      </c>
      <c r="AP1610" s="253" t="s">
        <v>4188</v>
      </c>
      <c r="AQ1610" s="74">
        <f t="shared" si="335"/>
        <v>0</v>
      </c>
      <c r="AR1610" s="254" t="s">
        <v>4189</v>
      </c>
      <c r="AS1610" s="254" t="s">
        <v>4190</v>
      </c>
      <c r="AT1610" s="265">
        <f t="shared" si="336"/>
        <v>0</v>
      </c>
      <c r="AU1610" s="254" t="s">
        <v>4191</v>
      </c>
      <c r="AV1610" s="265">
        <f t="shared" si="337"/>
        <v>0</v>
      </c>
      <c r="AW1610" s="254" t="s">
        <v>4192</v>
      </c>
      <c r="AX1610" s="254" t="s">
        <v>4193</v>
      </c>
      <c r="AY1610" s="244" t="str">
        <f t="shared" si="331"/>
        <v/>
      </c>
    </row>
    <row r="1611" spans="1:51">
      <c r="A1611" s="198">
        <v>1606</v>
      </c>
      <c r="B1611" s="211"/>
      <c r="C1611" s="4" t="str">
        <f t="shared" si="328"/>
        <v>名称：&lt;br&gt;住所：&lt;br&gt;施設分類：&lt;br&gt;TEL：&lt;br&gt;：&lt;br&gt;：&lt;br&gt;：&lt;br&gt;</v>
      </c>
      <c r="D1611" s="211"/>
      <c r="E1611" s="245"/>
      <c r="F1611" s="202"/>
      <c r="G1611" s="202"/>
      <c r="H1611" s="202"/>
      <c r="I1611" s="245"/>
      <c r="J1611" s="245"/>
      <c r="K1611" s="240"/>
      <c r="L1611" s="240"/>
      <c r="M1611" s="240"/>
      <c r="N1611" s="240"/>
      <c r="O1611" s="4"/>
      <c r="P1611" s="246">
        <v>1</v>
      </c>
      <c r="Q1611" s="246"/>
      <c r="R1611" s="246" t="str">
        <f t="shared" si="325"/>
        <v>FFFFFFFF</v>
      </c>
      <c r="S1611" s="202">
        <v>100</v>
      </c>
      <c r="T1611" s="202">
        <v>100</v>
      </c>
      <c r="U1611" s="202">
        <v>100</v>
      </c>
      <c r="V1611" s="202">
        <v>100</v>
      </c>
      <c r="X1611" s="242"/>
      <c r="Z1611" s="239">
        <f t="shared" si="329"/>
        <v>1</v>
      </c>
      <c r="AA1611" s="253" t="s">
        <v>4179</v>
      </c>
      <c r="AB1611" s="265">
        <f t="shared" si="332"/>
        <v>0</v>
      </c>
      <c r="AC1611" s="254" t="s">
        <v>4194</v>
      </c>
      <c r="AD1611" s="254" t="s">
        <v>4181</v>
      </c>
      <c r="AE1611" s="254">
        <f t="shared" si="333"/>
        <v>0</v>
      </c>
      <c r="AF1611" s="254" t="s">
        <v>4182</v>
      </c>
      <c r="AG1611" s="254" t="s">
        <v>4183</v>
      </c>
      <c r="AH1611" s="74" t="str">
        <f t="shared" si="334"/>
        <v>名称：&lt;br&gt;住所：&lt;br&gt;施設分類：&lt;br&gt;TEL：&lt;br&gt;：&lt;br&gt;：&lt;br&gt;：&lt;br&gt;</v>
      </c>
      <c r="AI1611" s="255" t="s">
        <v>4184</v>
      </c>
      <c r="AJ1611" s="253" t="str">
        <f t="shared" si="326"/>
        <v>FFFFFFFF</v>
      </c>
      <c r="AK1611" s="253" t="s">
        <v>4185</v>
      </c>
      <c r="AL1611" s="265">
        <f t="shared" si="327"/>
        <v>1</v>
      </c>
      <c r="AM1611" s="253" t="s">
        <v>4186</v>
      </c>
      <c r="AN1611" s="253" t="s">
        <v>4187</v>
      </c>
      <c r="AO1611" s="254">
        <f t="shared" si="330"/>
        <v>0</v>
      </c>
      <c r="AP1611" s="253" t="s">
        <v>4188</v>
      </c>
      <c r="AQ1611" s="74">
        <f t="shared" si="335"/>
        <v>0</v>
      </c>
      <c r="AR1611" s="254" t="s">
        <v>4189</v>
      </c>
      <c r="AS1611" s="254" t="s">
        <v>4190</v>
      </c>
      <c r="AT1611" s="265">
        <f t="shared" si="336"/>
        <v>0</v>
      </c>
      <c r="AU1611" s="254" t="s">
        <v>4191</v>
      </c>
      <c r="AV1611" s="265">
        <f t="shared" si="337"/>
        <v>0</v>
      </c>
      <c r="AW1611" s="254" t="s">
        <v>4192</v>
      </c>
      <c r="AX1611" s="254" t="s">
        <v>4193</v>
      </c>
      <c r="AY1611" s="244" t="str">
        <f t="shared" si="331"/>
        <v/>
      </c>
    </row>
    <row r="1612" spans="1:51">
      <c r="A1612" s="198">
        <v>1607</v>
      </c>
      <c r="B1612" s="211"/>
      <c r="C1612" s="4" t="str">
        <f t="shared" si="328"/>
        <v>名称：&lt;br&gt;住所：&lt;br&gt;施設分類：&lt;br&gt;TEL：&lt;br&gt;：&lt;br&gt;：&lt;br&gt;：&lt;br&gt;</v>
      </c>
      <c r="D1612" s="211"/>
      <c r="E1612" s="245"/>
      <c r="F1612" s="202"/>
      <c r="G1612" s="202"/>
      <c r="H1612" s="202"/>
      <c r="I1612" s="245"/>
      <c r="J1612" s="245"/>
      <c r="K1612" s="240"/>
      <c r="L1612" s="240"/>
      <c r="M1612" s="240"/>
      <c r="N1612" s="240"/>
      <c r="O1612" s="4"/>
      <c r="P1612" s="246">
        <v>1</v>
      </c>
      <c r="Q1612" s="246"/>
      <c r="R1612" s="246" t="str">
        <f t="shared" si="325"/>
        <v>FFFFFFFF</v>
      </c>
      <c r="S1612" s="202">
        <v>100</v>
      </c>
      <c r="T1612" s="202">
        <v>100</v>
      </c>
      <c r="U1612" s="202">
        <v>100</v>
      </c>
      <c r="V1612" s="202">
        <v>100</v>
      </c>
      <c r="X1612" s="242"/>
      <c r="Z1612" s="239">
        <f t="shared" si="329"/>
        <v>1</v>
      </c>
      <c r="AA1612" s="253" t="s">
        <v>4179</v>
      </c>
      <c r="AB1612" s="265">
        <f t="shared" si="332"/>
        <v>0</v>
      </c>
      <c r="AC1612" s="254" t="s">
        <v>4194</v>
      </c>
      <c r="AD1612" s="254" t="s">
        <v>4181</v>
      </c>
      <c r="AE1612" s="254">
        <f t="shared" si="333"/>
        <v>0</v>
      </c>
      <c r="AF1612" s="254" t="s">
        <v>4182</v>
      </c>
      <c r="AG1612" s="254" t="s">
        <v>4183</v>
      </c>
      <c r="AH1612" s="74" t="str">
        <f t="shared" si="334"/>
        <v>名称：&lt;br&gt;住所：&lt;br&gt;施設分類：&lt;br&gt;TEL：&lt;br&gt;：&lt;br&gt;：&lt;br&gt;：&lt;br&gt;</v>
      </c>
      <c r="AI1612" s="255" t="s">
        <v>4184</v>
      </c>
      <c r="AJ1612" s="253" t="str">
        <f t="shared" si="326"/>
        <v>FFFFFFFF</v>
      </c>
      <c r="AK1612" s="253" t="s">
        <v>4185</v>
      </c>
      <c r="AL1612" s="265">
        <f t="shared" si="327"/>
        <v>1</v>
      </c>
      <c r="AM1612" s="253" t="s">
        <v>4186</v>
      </c>
      <c r="AN1612" s="253" t="s">
        <v>4187</v>
      </c>
      <c r="AO1612" s="254">
        <f t="shared" si="330"/>
        <v>0</v>
      </c>
      <c r="AP1612" s="253" t="s">
        <v>4188</v>
      </c>
      <c r="AQ1612" s="74">
        <f t="shared" si="335"/>
        <v>0</v>
      </c>
      <c r="AR1612" s="254" t="s">
        <v>4189</v>
      </c>
      <c r="AS1612" s="254" t="s">
        <v>4190</v>
      </c>
      <c r="AT1612" s="265">
        <f t="shared" si="336"/>
        <v>0</v>
      </c>
      <c r="AU1612" s="254" t="s">
        <v>4191</v>
      </c>
      <c r="AV1612" s="265">
        <f t="shared" si="337"/>
        <v>0</v>
      </c>
      <c r="AW1612" s="254" t="s">
        <v>4192</v>
      </c>
      <c r="AX1612" s="254" t="s">
        <v>4193</v>
      </c>
      <c r="AY1612" s="244" t="str">
        <f t="shared" si="331"/>
        <v/>
      </c>
    </row>
    <row r="1613" spans="1:51">
      <c r="A1613" s="198">
        <v>1608</v>
      </c>
      <c r="B1613" s="211"/>
      <c r="C1613" s="4" t="str">
        <f t="shared" si="328"/>
        <v>名称：&lt;br&gt;住所：&lt;br&gt;施設分類：&lt;br&gt;TEL：&lt;br&gt;：&lt;br&gt;：&lt;br&gt;：&lt;br&gt;</v>
      </c>
      <c r="D1613" s="211"/>
      <c r="E1613" s="245"/>
      <c r="F1613" s="202"/>
      <c r="G1613" s="202"/>
      <c r="H1613" s="202"/>
      <c r="I1613" s="202"/>
      <c r="J1613" s="202"/>
      <c r="K1613" s="240"/>
      <c r="L1613" s="240"/>
      <c r="M1613" s="240"/>
      <c r="N1613" s="240"/>
      <c r="O1613" s="4"/>
      <c r="P1613" s="246">
        <v>1</v>
      </c>
      <c r="Q1613" s="246"/>
      <c r="R1613" s="246" t="str">
        <f t="shared" si="325"/>
        <v>FFFFFFFF</v>
      </c>
      <c r="S1613" s="202">
        <v>100</v>
      </c>
      <c r="T1613" s="202">
        <v>100</v>
      </c>
      <c r="U1613" s="202">
        <v>100</v>
      </c>
      <c r="V1613" s="202">
        <v>100</v>
      </c>
      <c r="X1613" s="242"/>
      <c r="Z1613" s="239">
        <f t="shared" si="329"/>
        <v>1</v>
      </c>
      <c r="AA1613" s="253" t="s">
        <v>4179</v>
      </c>
      <c r="AB1613" s="265">
        <f t="shared" si="332"/>
        <v>0</v>
      </c>
      <c r="AC1613" s="254" t="s">
        <v>4194</v>
      </c>
      <c r="AD1613" s="254" t="s">
        <v>4181</v>
      </c>
      <c r="AE1613" s="254">
        <f t="shared" si="333"/>
        <v>0</v>
      </c>
      <c r="AF1613" s="254" t="s">
        <v>4182</v>
      </c>
      <c r="AG1613" s="254" t="s">
        <v>4183</v>
      </c>
      <c r="AH1613" s="74" t="str">
        <f t="shared" si="334"/>
        <v>名称：&lt;br&gt;住所：&lt;br&gt;施設分類：&lt;br&gt;TEL：&lt;br&gt;：&lt;br&gt;：&lt;br&gt;：&lt;br&gt;</v>
      </c>
      <c r="AI1613" s="255" t="s">
        <v>4184</v>
      </c>
      <c r="AJ1613" s="253" t="str">
        <f t="shared" si="326"/>
        <v>FFFFFFFF</v>
      </c>
      <c r="AK1613" s="253" t="s">
        <v>4185</v>
      </c>
      <c r="AL1613" s="265">
        <f t="shared" si="327"/>
        <v>1</v>
      </c>
      <c r="AM1613" s="253" t="s">
        <v>4186</v>
      </c>
      <c r="AN1613" s="253" t="s">
        <v>4187</v>
      </c>
      <c r="AO1613" s="254">
        <f t="shared" si="330"/>
        <v>0</v>
      </c>
      <c r="AP1613" s="253" t="s">
        <v>4188</v>
      </c>
      <c r="AQ1613" s="74">
        <f t="shared" si="335"/>
        <v>0</v>
      </c>
      <c r="AR1613" s="254" t="s">
        <v>4189</v>
      </c>
      <c r="AS1613" s="254" t="s">
        <v>4190</v>
      </c>
      <c r="AT1613" s="265">
        <f t="shared" si="336"/>
        <v>0</v>
      </c>
      <c r="AU1613" s="254" t="s">
        <v>4191</v>
      </c>
      <c r="AV1613" s="265">
        <f t="shared" si="337"/>
        <v>0</v>
      </c>
      <c r="AW1613" s="254" t="s">
        <v>4192</v>
      </c>
      <c r="AX1613" s="254" t="s">
        <v>4193</v>
      </c>
      <c r="AY1613" s="244" t="str">
        <f t="shared" si="331"/>
        <v/>
      </c>
    </row>
    <row r="1614" spans="1:51">
      <c r="A1614" s="198">
        <v>1609</v>
      </c>
      <c r="B1614" s="211"/>
      <c r="C1614" s="4" t="str">
        <f t="shared" si="328"/>
        <v>名称：&lt;br&gt;住所：&lt;br&gt;施設分類：&lt;br&gt;TEL：&lt;br&gt;：&lt;br&gt;：&lt;br&gt;：&lt;br&gt;</v>
      </c>
      <c r="D1614" s="211"/>
      <c r="E1614" s="202"/>
      <c r="F1614" s="202"/>
      <c r="G1614" s="202"/>
      <c r="H1614" s="202"/>
      <c r="I1614" s="202"/>
      <c r="J1614" s="202"/>
      <c r="K1614" s="240"/>
      <c r="L1614" s="240"/>
      <c r="M1614" s="240"/>
      <c r="N1614" s="240"/>
      <c r="O1614" s="4"/>
      <c r="P1614" s="246">
        <v>1</v>
      </c>
      <c r="Q1614" s="246"/>
      <c r="R1614" s="246" t="str">
        <f t="shared" si="325"/>
        <v>FFFFFFFF</v>
      </c>
      <c r="S1614" s="202">
        <v>100</v>
      </c>
      <c r="T1614" s="202">
        <v>100</v>
      </c>
      <c r="U1614" s="202">
        <v>100</v>
      </c>
      <c r="V1614" s="202">
        <v>100</v>
      </c>
      <c r="X1614" s="242"/>
      <c r="Z1614" s="239">
        <f t="shared" si="329"/>
        <v>1</v>
      </c>
      <c r="AA1614" s="253" t="s">
        <v>4179</v>
      </c>
      <c r="AB1614" s="265">
        <f t="shared" si="332"/>
        <v>0</v>
      </c>
      <c r="AC1614" s="254" t="s">
        <v>4194</v>
      </c>
      <c r="AD1614" s="254" t="s">
        <v>4181</v>
      </c>
      <c r="AE1614" s="254">
        <f t="shared" si="333"/>
        <v>0</v>
      </c>
      <c r="AF1614" s="254" t="s">
        <v>4182</v>
      </c>
      <c r="AG1614" s="254" t="s">
        <v>4183</v>
      </c>
      <c r="AH1614" s="74" t="str">
        <f t="shared" si="334"/>
        <v>名称：&lt;br&gt;住所：&lt;br&gt;施設分類：&lt;br&gt;TEL：&lt;br&gt;：&lt;br&gt;：&lt;br&gt;：&lt;br&gt;</v>
      </c>
      <c r="AI1614" s="255" t="s">
        <v>4184</v>
      </c>
      <c r="AJ1614" s="253" t="str">
        <f t="shared" si="326"/>
        <v>FFFFFFFF</v>
      </c>
      <c r="AK1614" s="253" t="s">
        <v>4185</v>
      </c>
      <c r="AL1614" s="265">
        <f t="shared" si="327"/>
        <v>1</v>
      </c>
      <c r="AM1614" s="253" t="s">
        <v>4186</v>
      </c>
      <c r="AN1614" s="253" t="s">
        <v>4187</v>
      </c>
      <c r="AO1614" s="254">
        <f t="shared" si="330"/>
        <v>0</v>
      </c>
      <c r="AP1614" s="253" t="s">
        <v>4188</v>
      </c>
      <c r="AQ1614" s="74">
        <f t="shared" si="335"/>
        <v>0</v>
      </c>
      <c r="AR1614" s="254" t="s">
        <v>4189</v>
      </c>
      <c r="AS1614" s="254" t="s">
        <v>4190</v>
      </c>
      <c r="AT1614" s="265">
        <f t="shared" si="336"/>
        <v>0</v>
      </c>
      <c r="AU1614" s="254" t="s">
        <v>4191</v>
      </c>
      <c r="AV1614" s="265">
        <f t="shared" si="337"/>
        <v>0</v>
      </c>
      <c r="AW1614" s="254" t="s">
        <v>4192</v>
      </c>
      <c r="AX1614" s="254" t="s">
        <v>4193</v>
      </c>
      <c r="AY1614" s="244" t="str">
        <f t="shared" si="331"/>
        <v/>
      </c>
    </row>
    <row r="1615" spans="1:51">
      <c r="A1615" s="198">
        <v>1610</v>
      </c>
      <c r="B1615" s="211"/>
      <c r="C1615" s="4" t="str">
        <f t="shared" si="328"/>
        <v>名称：&lt;br&gt;住所：&lt;br&gt;施設分類：&lt;br&gt;TEL：&lt;br&gt;：&lt;br&gt;：&lt;br&gt;：&lt;br&gt;</v>
      </c>
      <c r="D1615" s="211"/>
      <c r="E1615" s="202"/>
      <c r="F1615" s="202"/>
      <c r="G1615" s="202"/>
      <c r="H1615" s="202"/>
      <c r="I1615" s="245"/>
      <c r="J1615" s="245"/>
      <c r="K1615" s="240"/>
      <c r="L1615" s="240"/>
      <c r="M1615" s="240"/>
      <c r="N1615" s="240"/>
      <c r="O1615" s="4"/>
      <c r="P1615" s="246">
        <v>1</v>
      </c>
      <c r="Q1615" s="246"/>
      <c r="R1615" s="246" t="str">
        <f t="shared" si="325"/>
        <v>FFFFFFFF</v>
      </c>
      <c r="S1615" s="202">
        <v>100</v>
      </c>
      <c r="T1615" s="202">
        <v>100</v>
      </c>
      <c r="U1615" s="202">
        <v>100</v>
      </c>
      <c r="V1615" s="202">
        <v>100</v>
      </c>
      <c r="X1615" s="242"/>
      <c r="Z1615" s="239">
        <f t="shared" si="329"/>
        <v>1</v>
      </c>
      <c r="AA1615" s="253" t="s">
        <v>4179</v>
      </c>
      <c r="AB1615" s="265">
        <f t="shared" si="332"/>
        <v>0</v>
      </c>
      <c r="AC1615" s="254" t="s">
        <v>4194</v>
      </c>
      <c r="AD1615" s="254" t="s">
        <v>4181</v>
      </c>
      <c r="AE1615" s="254">
        <f t="shared" si="333"/>
        <v>0</v>
      </c>
      <c r="AF1615" s="254" t="s">
        <v>4182</v>
      </c>
      <c r="AG1615" s="254" t="s">
        <v>4183</v>
      </c>
      <c r="AH1615" s="74" t="str">
        <f t="shared" si="334"/>
        <v>名称：&lt;br&gt;住所：&lt;br&gt;施設分類：&lt;br&gt;TEL：&lt;br&gt;：&lt;br&gt;：&lt;br&gt;：&lt;br&gt;</v>
      </c>
      <c r="AI1615" s="255" t="s">
        <v>4184</v>
      </c>
      <c r="AJ1615" s="253" t="str">
        <f t="shared" si="326"/>
        <v>FFFFFFFF</v>
      </c>
      <c r="AK1615" s="253" t="s">
        <v>4185</v>
      </c>
      <c r="AL1615" s="265">
        <f t="shared" si="327"/>
        <v>1</v>
      </c>
      <c r="AM1615" s="253" t="s">
        <v>4186</v>
      </c>
      <c r="AN1615" s="253" t="s">
        <v>4187</v>
      </c>
      <c r="AO1615" s="254">
        <f t="shared" si="330"/>
        <v>0</v>
      </c>
      <c r="AP1615" s="253" t="s">
        <v>4188</v>
      </c>
      <c r="AQ1615" s="74">
        <f t="shared" si="335"/>
        <v>0</v>
      </c>
      <c r="AR1615" s="254" t="s">
        <v>4189</v>
      </c>
      <c r="AS1615" s="254" t="s">
        <v>4190</v>
      </c>
      <c r="AT1615" s="265">
        <f t="shared" si="336"/>
        <v>0</v>
      </c>
      <c r="AU1615" s="254" t="s">
        <v>4191</v>
      </c>
      <c r="AV1615" s="265">
        <f t="shared" si="337"/>
        <v>0</v>
      </c>
      <c r="AW1615" s="254" t="s">
        <v>4192</v>
      </c>
      <c r="AX1615" s="254" t="s">
        <v>4193</v>
      </c>
      <c r="AY1615" s="244" t="str">
        <f t="shared" si="331"/>
        <v/>
      </c>
    </row>
    <row r="1616" spans="1:51">
      <c r="A1616" s="198">
        <v>1611</v>
      </c>
      <c r="B1616" s="211"/>
      <c r="C1616" s="4" t="str">
        <f t="shared" si="328"/>
        <v>名称：&lt;br&gt;住所：&lt;br&gt;施設分類：&lt;br&gt;TEL：&lt;br&gt;：&lt;br&gt;：&lt;br&gt;：&lt;br&gt;</v>
      </c>
      <c r="D1616" s="211"/>
      <c r="E1616" s="202"/>
      <c r="F1616" s="202"/>
      <c r="G1616" s="202"/>
      <c r="H1616" s="202"/>
      <c r="I1616" s="245"/>
      <c r="J1616" s="245"/>
      <c r="K1616" s="240"/>
      <c r="L1616" s="240"/>
      <c r="M1616" s="240"/>
      <c r="N1616" s="240"/>
      <c r="O1616" s="4"/>
      <c r="P1616" s="246">
        <v>1</v>
      </c>
      <c r="Q1616" s="246"/>
      <c r="R1616" s="246" t="str">
        <f t="shared" si="325"/>
        <v>FFFFFFFF</v>
      </c>
      <c r="S1616" s="202">
        <v>100</v>
      </c>
      <c r="T1616" s="202">
        <v>100</v>
      </c>
      <c r="U1616" s="202">
        <v>100</v>
      </c>
      <c r="V1616" s="202">
        <v>100</v>
      </c>
      <c r="X1616" s="242"/>
      <c r="Z1616" s="239">
        <f t="shared" si="329"/>
        <v>1</v>
      </c>
      <c r="AA1616" s="253" t="s">
        <v>4179</v>
      </c>
      <c r="AB1616" s="265">
        <f t="shared" si="332"/>
        <v>0</v>
      </c>
      <c r="AC1616" s="254" t="s">
        <v>4194</v>
      </c>
      <c r="AD1616" s="254" t="s">
        <v>4181</v>
      </c>
      <c r="AE1616" s="254">
        <f t="shared" si="333"/>
        <v>0</v>
      </c>
      <c r="AF1616" s="254" t="s">
        <v>4182</v>
      </c>
      <c r="AG1616" s="254" t="s">
        <v>4183</v>
      </c>
      <c r="AH1616" s="74" t="str">
        <f t="shared" si="334"/>
        <v>名称：&lt;br&gt;住所：&lt;br&gt;施設分類：&lt;br&gt;TEL：&lt;br&gt;：&lt;br&gt;：&lt;br&gt;：&lt;br&gt;</v>
      </c>
      <c r="AI1616" s="255" t="s">
        <v>4184</v>
      </c>
      <c r="AJ1616" s="253" t="str">
        <f t="shared" si="326"/>
        <v>FFFFFFFF</v>
      </c>
      <c r="AK1616" s="253" t="s">
        <v>4185</v>
      </c>
      <c r="AL1616" s="265">
        <f t="shared" si="327"/>
        <v>1</v>
      </c>
      <c r="AM1616" s="253" t="s">
        <v>4186</v>
      </c>
      <c r="AN1616" s="253" t="s">
        <v>4187</v>
      </c>
      <c r="AO1616" s="254">
        <f t="shared" si="330"/>
        <v>0</v>
      </c>
      <c r="AP1616" s="253" t="s">
        <v>4188</v>
      </c>
      <c r="AQ1616" s="74">
        <f t="shared" si="335"/>
        <v>0</v>
      </c>
      <c r="AR1616" s="254" t="s">
        <v>4189</v>
      </c>
      <c r="AS1616" s="254" t="s">
        <v>4190</v>
      </c>
      <c r="AT1616" s="265">
        <f t="shared" si="336"/>
        <v>0</v>
      </c>
      <c r="AU1616" s="254" t="s">
        <v>4191</v>
      </c>
      <c r="AV1616" s="265">
        <f t="shared" si="337"/>
        <v>0</v>
      </c>
      <c r="AW1616" s="254" t="s">
        <v>4192</v>
      </c>
      <c r="AX1616" s="254" t="s">
        <v>4193</v>
      </c>
      <c r="AY1616" s="244" t="str">
        <f t="shared" si="331"/>
        <v/>
      </c>
    </row>
    <row r="1617" spans="1:51">
      <c r="A1617" s="198">
        <v>1612</v>
      </c>
      <c r="B1617" s="211"/>
      <c r="C1617" s="4" t="str">
        <f t="shared" si="328"/>
        <v>名称：&lt;br&gt;住所：&lt;br&gt;施設分類：&lt;br&gt;TEL：&lt;br&gt;：&lt;br&gt;：&lt;br&gt;：&lt;br&gt;</v>
      </c>
      <c r="D1617" s="211"/>
      <c r="E1617" s="245"/>
      <c r="F1617" s="202"/>
      <c r="G1617" s="202"/>
      <c r="H1617" s="202"/>
      <c r="I1617" s="202"/>
      <c r="J1617" s="202"/>
      <c r="K1617" s="240"/>
      <c r="L1617" s="240"/>
      <c r="M1617" s="240"/>
      <c r="N1617" s="240"/>
      <c r="O1617" s="4"/>
      <c r="P1617" s="246">
        <v>1</v>
      </c>
      <c r="Q1617" s="246"/>
      <c r="R1617" s="246" t="str">
        <f t="shared" si="325"/>
        <v>FFFFFFFF</v>
      </c>
      <c r="S1617" s="202">
        <v>100</v>
      </c>
      <c r="T1617" s="202">
        <v>100</v>
      </c>
      <c r="U1617" s="202">
        <v>100</v>
      </c>
      <c r="V1617" s="202">
        <v>100</v>
      </c>
      <c r="X1617" s="242"/>
      <c r="Z1617" s="239">
        <f t="shared" si="329"/>
        <v>1</v>
      </c>
      <c r="AA1617" s="253" t="s">
        <v>4179</v>
      </c>
      <c r="AB1617" s="265">
        <f t="shared" si="332"/>
        <v>0</v>
      </c>
      <c r="AC1617" s="254" t="s">
        <v>4194</v>
      </c>
      <c r="AD1617" s="254" t="s">
        <v>4181</v>
      </c>
      <c r="AE1617" s="254">
        <f t="shared" si="333"/>
        <v>0</v>
      </c>
      <c r="AF1617" s="254" t="s">
        <v>4182</v>
      </c>
      <c r="AG1617" s="254" t="s">
        <v>4183</v>
      </c>
      <c r="AH1617" s="74" t="str">
        <f t="shared" si="334"/>
        <v>名称：&lt;br&gt;住所：&lt;br&gt;施設分類：&lt;br&gt;TEL：&lt;br&gt;：&lt;br&gt;：&lt;br&gt;：&lt;br&gt;</v>
      </c>
      <c r="AI1617" s="255" t="s">
        <v>4184</v>
      </c>
      <c r="AJ1617" s="253" t="str">
        <f t="shared" si="326"/>
        <v>FFFFFFFF</v>
      </c>
      <c r="AK1617" s="253" t="s">
        <v>4185</v>
      </c>
      <c r="AL1617" s="265">
        <f t="shared" si="327"/>
        <v>1</v>
      </c>
      <c r="AM1617" s="253" t="s">
        <v>4186</v>
      </c>
      <c r="AN1617" s="253" t="s">
        <v>4187</v>
      </c>
      <c r="AO1617" s="254">
        <f t="shared" si="330"/>
        <v>0</v>
      </c>
      <c r="AP1617" s="253" t="s">
        <v>4188</v>
      </c>
      <c r="AQ1617" s="74">
        <f t="shared" si="335"/>
        <v>0</v>
      </c>
      <c r="AR1617" s="254" t="s">
        <v>4189</v>
      </c>
      <c r="AS1617" s="254" t="s">
        <v>4190</v>
      </c>
      <c r="AT1617" s="265">
        <f t="shared" si="336"/>
        <v>0</v>
      </c>
      <c r="AU1617" s="254" t="s">
        <v>4191</v>
      </c>
      <c r="AV1617" s="265">
        <f t="shared" si="337"/>
        <v>0</v>
      </c>
      <c r="AW1617" s="254" t="s">
        <v>4192</v>
      </c>
      <c r="AX1617" s="254" t="s">
        <v>4193</v>
      </c>
      <c r="AY1617" s="244" t="str">
        <f t="shared" si="331"/>
        <v/>
      </c>
    </row>
    <row r="1618" spans="1:51">
      <c r="A1618" s="198">
        <v>1613</v>
      </c>
      <c r="B1618" s="211"/>
      <c r="C1618" s="4" t="str">
        <f t="shared" si="328"/>
        <v>名称：&lt;br&gt;住所：&lt;br&gt;施設分類：&lt;br&gt;TEL：&lt;br&gt;：&lt;br&gt;：&lt;br&gt;：&lt;br&gt;</v>
      </c>
      <c r="D1618" s="211"/>
      <c r="E1618" s="245"/>
      <c r="F1618" s="202"/>
      <c r="G1618" s="202"/>
      <c r="H1618" s="202"/>
      <c r="I1618" s="202"/>
      <c r="J1618" s="202"/>
      <c r="K1618" s="240"/>
      <c r="L1618" s="240"/>
      <c r="M1618" s="240"/>
      <c r="N1618" s="240"/>
      <c r="O1618" s="4"/>
      <c r="P1618" s="246">
        <v>1</v>
      </c>
      <c r="Q1618" s="246"/>
      <c r="R1618" s="246" t="str">
        <f t="shared" si="325"/>
        <v>FFFFFFFF</v>
      </c>
      <c r="S1618" s="202">
        <v>100</v>
      </c>
      <c r="T1618" s="202">
        <v>100</v>
      </c>
      <c r="U1618" s="202">
        <v>100</v>
      </c>
      <c r="V1618" s="202">
        <v>100</v>
      </c>
      <c r="X1618" s="242"/>
      <c r="Z1618" s="239">
        <f t="shared" si="329"/>
        <v>1</v>
      </c>
      <c r="AA1618" s="253" t="s">
        <v>4179</v>
      </c>
      <c r="AB1618" s="265">
        <f t="shared" si="332"/>
        <v>0</v>
      </c>
      <c r="AC1618" s="254" t="s">
        <v>4194</v>
      </c>
      <c r="AD1618" s="254" t="s">
        <v>4181</v>
      </c>
      <c r="AE1618" s="254">
        <f t="shared" si="333"/>
        <v>0</v>
      </c>
      <c r="AF1618" s="254" t="s">
        <v>4182</v>
      </c>
      <c r="AG1618" s="254" t="s">
        <v>4183</v>
      </c>
      <c r="AH1618" s="74" t="str">
        <f t="shared" si="334"/>
        <v>名称：&lt;br&gt;住所：&lt;br&gt;施設分類：&lt;br&gt;TEL：&lt;br&gt;：&lt;br&gt;：&lt;br&gt;：&lt;br&gt;</v>
      </c>
      <c r="AI1618" s="255" t="s">
        <v>4184</v>
      </c>
      <c r="AJ1618" s="253" t="str">
        <f t="shared" si="326"/>
        <v>FFFFFFFF</v>
      </c>
      <c r="AK1618" s="253" t="s">
        <v>4185</v>
      </c>
      <c r="AL1618" s="265">
        <f t="shared" si="327"/>
        <v>1</v>
      </c>
      <c r="AM1618" s="253" t="s">
        <v>4186</v>
      </c>
      <c r="AN1618" s="253" t="s">
        <v>4187</v>
      </c>
      <c r="AO1618" s="254">
        <f t="shared" si="330"/>
        <v>0</v>
      </c>
      <c r="AP1618" s="253" t="s">
        <v>4188</v>
      </c>
      <c r="AQ1618" s="74">
        <f t="shared" si="335"/>
        <v>0</v>
      </c>
      <c r="AR1618" s="254" t="s">
        <v>4189</v>
      </c>
      <c r="AS1618" s="254" t="s">
        <v>4190</v>
      </c>
      <c r="AT1618" s="265">
        <f t="shared" si="336"/>
        <v>0</v>
      </c>
      <c r="AU1618" s="254" t="s">
        <v>4191</v>
      </c>
      <c r="AV1618" s="265">
        <f t="shared" si="337"/>
        <v>0</v>
      </c>
      <c r="AW1618" s="254" t="s">
        <v>4192</v>
      </c>
      <c r="AX1618" s="254" t="s">
        <v>4193</v>
      </c>
      <c r="AY1618" s="244" t="str">
        <f t="shared" si="331"/>
        <v/>
      </c>
    </row>
    <row r="1619" spans="1:51">
      <c r="A1619" s="198">
        <v>1614</v>
      </c>
      <c r="B1619" s="211"/>
      <c r="C1619" s="4" t="str">
        <f t="shared" si="328"/>
        <v>名称：&lt;br&gt;住所：&lt;br&gt;施設分類：&lt;br&gt;TEL：&lt;br&gt;：&lt;br&gt;：&lt;br&gt;：&lt;br&gt;</v>
      </c>
      <c r="D1619" s="211"/>
      <c r="E1619" s="245"/>
      <c r="F1619" s="202"/>
      <c r="G1619" s="202"/>
      <c r="H1619" s="202"/>
      <c r="I1619" s="202"/>
      <c r="J1619" s="202"/>
      <c r="K1619" s="240"/>
      <c r="L1619" s="240"/>
      <c r="M1619" s="240"/>
      <c r="N1619" s="240"/>
      <c r="O1619" s="4"/>
      <c r="P1619" s="246">
        <v>1</v>
      </c>
      <c r="Q1619" s="246"/>
      <c r="R1619" s="246" t="str">
        <f t="shared" si="325"/>
        <v>FFFFFFFF</v>
      </c>
      <c r="S1619" s="202">
        <v>100</v>
      </c>
      <c r="T1619" s="202">
        <v>100</v>
      </c>
      <c r="U1619" s="202">
        <v>100</v>
      </c>
      <c r="V1619" s="202">
        <v>100</v>
      </c>
      <c r="X1619" s="242"/>
      <c r="Z1619" s="239">
        <f t="shared" si="329"/>
        <v>1</v>
      </c>
      <c r="AA1619" s="253" t="s">
        <v>4179</v>
      </c>
      <c r="AB1619" s="265">
        <f t="shared" si="332"/>
        <v>0</v>
      </c>
      <c r="AC1619" s="254" t="s">
        <v>4194</v>
      </c>
      <c r="AD1619" s="254" t="s">
        <v>4181</v>
      </c>
      <c r="AE1619" s="254">
        <f t="shared" si="333"/>
        <v>0</v>
      </c>
      <c r="AF1619" s="254" t="s">
        <v>4182</v>
      </c>
      <c r="AG1619" s="254" t="s">
        <v>4183</v>
      </c>
      <c r="AH1619" s="74" t="str">
        <f t="shared" si="334"/>
        <v>名称：&lt;br&gt;住所：&lt;br&gt;施設分類：&lt;br&gt;TEL：&lt;br&gt;：&lt;br&gt;：&lt;br&gt;：&lt;br&gt;</v>
      </c>
      <c r="AI1619" s="255" t="s">
        <v>4184</v>
      </c>
      <c r="AJ1619" s="253" t="str">
        <f t="shared" si="326"/>
        <v>FFFFFFFF</v>
      </c>
      <c r="AK1619" s="253" t="s">
        <v>4185</v>
      </c>
      <c r="AL1619" s="265">
        <f t="shared" si="327"/>
        <v>1</v>
      </c>
      <c r="AM1619" s="253" t="s">
        <v>4186</v>
      </c>
      <c r="AN1619" s="253" t="s">
        <v>4187</v>
      </c>
      <c r="AO1619" s="254">
        <f t="shared" si="330"/>
        <v>0</v>
      </c>
      <c r="AP1619" s="253" t="s">
        <v>4188</v>
      </c>
      <c r="AQ1619" s="74">
        <f t="shared" si="335"/>
        <v>0</v>
      </c>
      <c r="AR1619" s="254" t="s">
        <v>4189</v>
      </c>
      <c r="AS1619" s="254" t="s">
        <v>4190</v>
      </c>
      <c r="AT1619" s="265">
        <f t="shared" si="336"/>
        <v>0</v>
      </c>
      <c r="AU1619" s="254" t="s">
        <v>4191</v>
      </c>
      <c r="AV1619" s="265">
        <f t="shared" si="337"/>
        <v>0</v>
      </c>
      <c r="AW1619" s="254" t="s">
        <v>4192</v>
      </c>
      <c r="AX1619" s="254" t="s">
        <v>4193</v>
      </c>
      <c r="AY1619" s="244" t="str">
        <f t="shared" si="331"/>
        <v/>
      </c>
    </row>
    <row r="1620" spans="1:51">
      <c r="A1620" s="198">
        <v>1615</v>
      </c>
      <c r="B1620" s="211"/>
      <c r="C1620" s="4" t="str">
        <f t="shared" si="328"/>
        <v>名称：&lt;br&gt;住所：&lt;br&gt;施設分類：&lt;br&gt;TEL：&lt;br&gt;：&lt;br&gt;：&lt;br&gt;：&lt;br&gt;</v>
      </c>
      <c r="D1620" s="211"/>
      <c r="E1620" s="245"/>
      <c r="F1620" s="202"/>
      <c r="G1620" s="202"/>
      <c r="H1620" s="202"/>
      <c r="I1620" s="202"/>
      <c r="J1620" s="202"/>
      <c r="K1620" s="240"/>
      <c r="L1620" s="240"/>
      <c r="M1620" s="240"/>
      <c r="N1620" s="240"/>
      <c r="O1620" s="4"/>
      <c r="P1620" s="246">
        <v>1</v>
      </c>
      <c r="Q1620" s="246"/>
      <c r="R1620" s="246" t="str">
        <f t="shared" si="325"/>
        <v>FFFFFFFF</v>
      </c>
      <c r="S1620" s="202">
        <v>100</v>
      </c>
      <c r="T1620" s="202">
        <v>100</v>
      </c>
      <c r="U1620" s="202">
        <v>100</v>
      </c>
      <c r="V1620" s="202">
        <v>100</v>
      </c>
      <c r="X1620" s="242"/>
      <c r="Z1620" s="239">
        <f t="shared" si="329"/>
        <v>1</v>
      </c>
      <c r="AA1620" s="253" t="s">
        <v>4179</v>
      </c>
      <c r="AB1620" s="265">
        <f t="shared" si="332"/>
        <v>0</v>
      </c>
      <c r="AC1620" s="254" t="s">
        <v>4194</v>
      </c>
      <c r="AD1620" s="254" t="s">
        <v>4181</v>
      </c>
      <c r="AE1620" s="254">
        <f t="shared" si="333"/>
        <v>0</v>
      </c>
      <c r="AF1620" s="254" t="s">
        <v>4182</v>
      </c>
      <c r="AG1620" s="254" t="s">
        <v>4183</v>
      </c>
      <c r="AH1620" s="74" t="str">
        <f t="shared" si="334"/>
        <v>名称：&lt;br&gt;住所：&lt;br&gt;施設分類：&lt;br&gt;TEL：&lt;br&gt;：&lt;br&gt;：&lt;br&gt;：&lt;br&gt;</v>
      </c>
      <c r="AI1620" s="255" t="s">
        <v>4184</v>
      </c>
      <c r="AJ1620" s="253" t="str">
        <f t="shared" si="326"/>
        <v>FFFFFFFF</v>
      </c>
      <c r="AK1620" s="253" t="s">
        <v>4185</v>
      </c>
      <c r="AL1620" s="265">
        <f t="shared" si="327"/>
        <v>1</v>
      </c>
      <c r="AM1620" s="253" t="s">
        <v>4186</v>
      </c>
      <c r="AN1620" s="253" t="s">
        <v>4187</v>
      </c>
      <c r="AO1620" s="254">
        <f t="shared" si="330"/>
        <v>0</v>
      </c>
      <c r="AP1620" s="253" t="s">
        <v>4188</v>
      </c>
      <c r="AQ1620" s="74">
        <f t="shared" si="335"/>
        <v>0</v>
      </c>
      <c r="AR1620" s="254" t="s">
        <v>4189</v>
      </c>
      <c r="AS1620" s="254" t="s">
        <v>4190</v>
      </c>
      <c r="AT1620" s="265">
        <f t="shared" si="336"/>
        <v>0</v>
      </c>
      <c r="AU1620" s="254" t="s">
        <v>4191</v>
      </c>
      <c r="AV1620" s="265">
        <f t="shared" si="337"/>
        <v>0</v>
      </c>
      <c r="AW1620" s="254" t="s">
        <v>4192</v>
      </c>
      <c r="AX1620" s="254" t="s">
        <v>4193</v>
      </c>
      <c r="AY1620" s="244" t="str">
        <f t="shared" si="331"/>
        <v/>
      </c>
    </row>
    <row r="1621" spans="1:51">
      <c r="A1621" s="198">
        <v>1616</v>
      </c>
      <c r="B1621" s="211"/>
      <c r="C1621" s="4" t="str">
        <f t="shared" si="328"/>
        <v>名称：&lt;br&gt;住所：&lt;br&gt;施設分類：&lt;br&gt;TEL：&lt;br&gt;：&lt;br&gt;：&lt;br&gt;：&lt;br&gt;</v>
      </c>
      <c r="D1621" s="211"/>
      <c r="E1621" s="202"/>
      <c r="F1621" s="202"/>
      <c r="G1621" s="202"/>
      <c r="H1621" s="202"/>
      <c r="I1621" s="245"/>
      <c r="J1621" s="245"/>
      <c r="K1621" s="240"/>
      <c r="L1621" s="240"/>
      <c r="M1621" s="240"/>
      <c r="N1621" s="240"/>
      <c r="O1621" s="4"/>
      <c r="P1621" s="246">
        <v>1</v>
      </c>
      <c r="Q1621" s="246"/>
      <c r="R1621" s="246" t="str">
        <f t="shared" si="325"/>
        <v>FFFFFFFF</v>
      </c>
      <c r="S1621" s="202">
        <v>100</v>
      </c>
      <c r="T1621" s="202">
        <v>100</v>
      </c>
      <c r="U1621" s="202">
        <v>100</v>
      </c>
      <c r="V1621" s="202">
        <v>100</v>
      </c>
      <c r="X1621" s="242"/>
      <c r="Z1621" s="239">
        <f t="shared" si="329"/>
        <v>1</v>
      </c>
      <c r="AA1621" s="253" t="s">
        <v>4179</v>
      </c>
      <c r="AB1621" s="265">
        <f t="shared" si="332"/>
        <v>0</v>
      </c>
      <c r="AC1621" s="254" t="s">
        <v>4194</v>
      </c>
      <c r="AD1621" s="254" t="s">
        <v>4181</v>
      </c>
      <c r="AE1621" s="254">
        <f t="shared" si="333"/>
        <v>0</v>
      </c>
      <c r="AF1621" s="254" t="s">
        <v>4182</v>
      </c>
      <c r="AG1621" s="254" t="s">
        <v>4183</v>
      </c>
      <c r="AH1621" s="74" t="str">
        <f t="shared" si="334"/>
        <v>名称：&lt;br&gt;住所：&lt;br&gt;施設分類：&lt;br&gt;TEL：&lt;br&gt;：&lt;br&gt;：&lt;br&gt;：&lt;br&gt;</v>
      </c>
      <c r="AI1621" s="255" t="s">
        <v>4184</v>
      </c>
      <c r="AJ1621" s="253" t="str">
        <f t="shared" si="326"/>
        <v>FFFFFFFF</v>
      </c>
      <c r="AK1621" s="253" t="s">
        <v>4185</v>
      </c>
      <c r="AL1621" s="265">
        <f t="shared" si="327"/>
        <v>1</v>
      </c>
      <c r="AM1621" s="253" t="s">
        <v>4186</v>
      </c>
      <c r="AN1621" s="253" t="s">
        <v>4187</v>
      </c>
      <c r="AO1621" s="254">
        <f t="shared" si="330"/>
        <v>0</v>
      </c>
      <c r="AP1621" s="253" t="s">
        <v>4188</v>
      </c>
      <c r="AQ1621" s="74">
        <f t="shared" si="335"/>
        <v>0</v>
      </c>
      <c r="AR1621" s="254" t="s">
        <v>4189</v>
      </c>
      <c r="AS1621" s="254" t="s">
        <v>4190</v>
      </c>
      <c r="AT1621" s="265">
        <f t="shared" si="336"/>
        <v>0</v>
      </c>
      <c r="AU1621" s="254" t="s">
        <v>4191</v>
      </c>
      <c r="AV1621" s="265">
        <f t="shared" si="337"/>
        <v>0</v>
      </c>
      <c r="AW1621" s="254" t="s">
        <v>4192</v>
      </c>
      <c r="AX1621" s="254" t="s">
        <v>4193</v>
      </c>
      <c r="AY1621" s="244" t="str">
        <f t="shared" si="331"/>
        <v/>
      </c>
    </row>
    <row r="1622" spans="1:51">
      <c r="A1622" s="198">
        <v>1617</v>
      </c>
      <c r="B1622" s="211"/>
      <c r="C1622" s="4" t="str">
        <f t="shared" si="328"/>
        <v>名称：&lt;br&gt;住所：&lt;br&gt;施設分類：&lt;br&gt;TEL：&lt;br&gt;：&lt;br&gt;：&lt;br&gt;：&lt;br&gt;</v>
      </c>
      <c r="D1622" s="211"/>
      <c r="E1622" s="202"/>
      <c r="F1622" s="202"/>
      <c r="G1622" s="202"/>
      <c r="H1622" s="202"/>
      <c r="I1622" s="245"/>
      <c r="J1622" s="245"/>
      <c r="K1622" s="240"/>
      <c r="L1622" s="240"/>
      <c r="M1622" s="240"/>
      <c r="N1622" s="240"/>
      <c r="O1622" s="4"/>
      <c r="P1622" s="246">
        <v>1</v>
      </c>
      <c r="Q1622" s="246"/>
      <c r="R1622" s="246" t="str">
        <f t="shared" si="325"/>
        <v>FFFFFFFF</v>
      </c>
      <c r="S1622" s="202">
        <v>100</v>
      </c>
      <c r="T1622" s="202">
        <v>100</v>
      </c>
      <c r="U1622" s="202">
        <v>100</v>
      </c>
      <c r="V1622" s="202">
        <v>100</v>
      </c>
      <c r="X1622" s="242"/>
      <c r="Z1622" s="239">
        <f t="shared" si="329"/>
        <v>1</v>
      </c>
      <c r="AA1622" s="253" t="s">
        <v>4179</v>
      </c>
      <c r="AB1622" s="265">
        <f t="shared" si="332"/>
        <v>0</v>
      </c>
      <c r="AC1622" s="254" t="s">
        <v>4194</v>
      </c>
      <c r="AD1622" s="254" t="s">
        <v>4181</v>
      </c>
      <c r="AE1622" s="254">
        <f t="shared" si="333"/>
        <v>0</v>
      </c>
      <c r="AF1622" s="254" t="s">
        <v>4182</v>
      </c>
      <c r="AG1622" s="254" t="s">
        <v>4183</v>
      </c>
      <c r="AH1622" s="74" t="str">
        <f t="shared" si="334"/>
        <v>名称：&lt;br&gt;住所：&lt;br&gt;施設分類：&lt;br&gt;TEL：&lt;br&gt;：&lt;br&gt;：&lt;br&gt;：&lt;br&gt;</v>
      </c>
      <c r="AI1622" s="255" t="s">
        <v>4184</v>
      </c>
      <c r="AJ1622" s="253" t="str">
        <f t="shared" si="326"/>
        <v>FFFFFFFF</v>
      </c>
      <c r="AK1622" s="253" t="s">
        <v>4185</v>
      </c>
      <c r="AL1622" s="265">
        <f t="shared" si="327"/>
        <v>1</v>
      </c>
      <c r="AM1622" s="253" t="s">
        <v>4186</v>
      </c>
      <c r="AN1622" s="253" t="s">
        <v>4187</v>
      </c>
      <c r="AO1622" s="254">
        <f t="shared" si="330"/>
        <v>0</v>
      </c>
      <c r="AP1622" s="253" t="s">
        <v>4188</v>
      </c>
      <c r="AQ1622" s="74">
        <f t="shared" si="335"/>
        <v>0</v>
      </c>
      <c r="AR1622" s="254" t="s">
        <v>4189</v>
      </c>
      <c r="AS1622" s="254" t="s">
        <v>4190</v>
      </c>
      <c r="AT1622" s="265">
        <f t="shared" si="336"/>
        <v>0</v>
      </c>
      <c r="AU1622" s="254" t="s">
        <v>4191</v>
      </c>
      <c r="AV1622" s="265">
        <f t="shared" si="337"/>
        <v>0</v>
      </c>
      <c r="AW1622" s="254" t="s">
        <v>4192</v>
      </c>
      <c r="AX1622" s="254" t="s">
        <v>4193</v>
      </c>
      <c r="AY1622" s="244" t="str">
        <f t="shared" si="331"/>
        <v/>
      </c>
    </row>
    <row r="1623" spans="1:51">
      <c r="A1623" s="198">
        <v>1618</v>
      </c>
      <c r="B1623" s="211"/>
      <c r="C1623" s="4" t="str">
        <f t="shared" si="328"/>
        <v>名称：&lt;br&gt;住所：&lt;br&gt;施設分類：&lt;br&gt;TEL：&lt;br&gt;：&lt;br&gt;：&lt;br&gt;：&lt;br&gt;</v>
      </c>
      <c r="D1623" s="211"/>
      <c r="E1623" s="202"/>
      <c r="F1623" s="202"/>
      <c r="G1623" s="202"/>
      <c r="H1623" s="202"/>
      <c r="I1623" s="202"/>
      <c r="J1623" s="202"/>
      <c r="K1623" s="240"/>
      <c r="L1623" s="240"/>
      <c r="M1623" s="240"/>
      <c r="N1623" s="240"/>
      <c r="O1623" s="4"/>
      <c r="P1623" s="246">
        <v>1</v>
      </c>
      <c r="Q1623" s="246"/>
      <c r="R1623" s="246" t="str">
        <f t="shared" si="325"/>
        <v>FFFFFFFF</v>
      </c>
      <c r="S1623" s="202">
        <v>100</v>
      </c>
      <c r="T1623" s="202">
        <v>100</v>
      </c>
      <c r="U1623" s="202">
        <v>100</v>
      </c>
      <c r="V1623" s="202">
        <v>100</v>
      </c>
      <c r="X1623" s="242"/>
      <c r="Z1623" s="239">
        <f t="shared" si="329"/>
        <v>1</v>
      </c>
      <c r="AA1623" s="253" t="s">
        <v>4179</v>
      </c>
      <c r="AB1623" s="265">
        <f t="shared" si="332"/>
        <v>0</v>
      </c>
      <c r="AC1623" s="254" t="s">
        <v>4194</v>
      </c>
      <c r="AD1623" s="254" t="s">
        <v>4181</v>
      </c>
      <c r="AE1623" s="254">
        <f t="shared" si="333"/>
        <v>0</v>
      </c>
      <c r="AF1623" s="254" t="s">
        <v>4182</v>
      </c>
      <c r="AG1623" s="254" t="s">
        <v>4183</v>
      </c>
      <c r="AH1623" s="74" t="str">
        <f t="shared" si="334"/>
        <v>名称：&lt;br&gt;住所：&lt;br&gt;施設分類：&lt;br&gt;TEL：&lt;br&gt;：&lt;br&gt;：&lt;br&gt;：&lt;br&gt;</v>
      </c>
      <c r="AI1623" s="255" t="s">
        <v>4184</v>
      </c>
      <c r="AJ1623" s="253" t="str">
        <f t="shared" si="326"/>
        <v>FFFFFFFF</v>
      </c>
      <c r="AK1623" s="253" t="s">
        <v>4185</v>
      </c>
      <c r="AL1623" s="265">
        <f t="shared" si="327"/>
        <v>1</v>
      </c>
      <c r="AM1623" s="253" t="s">
        <v>4186</v>
      </c>
      <c r="AN1623" s="253" t="s">
        <v>4187</v>
      </c>
      <c r="AO1623" s="254">
        <f t="shared" si="330"/>
        <v>0</v>
      </c>
      <c r="AP1623" s="253" t="s">
        <v>4188</v>
      </c>
      <c r="AQ1623" s="74">
        <f t="shared" si="335"/>
        <v>0</v>
      </c>
      <c r="AR1623" s="254" t="s">
        <v>4189</v>
      </c>
      <c r="AS1623" s="254" t="s">
        <v>4190</v>
      </c>
      <c r="AT1623" s="265">
        <f t="shared" si="336"/>
        <v>0</v>
      </c>
      <c r="AU1623" s="254" t="s">
        <v>4191</v>
      </c>
      <c r="AV1623" s="265">
        <f t="shared" si="337"/>
        <v>0</v>
      </c>
      <c r="AW1623" s="254" t="s">
        <v>4192</v>
      </c>
      <c r="AX1623" s="254" t="s">
        <v>4193</v>
      </c>
      <c r="AY1623" s="244" t="str">
        <f t="shared" si="331"/>
        <v/>
      </c>
    </row>
    <row r="1624" spans="1:51">
      <c r="A1624" s="198">
        <v>1619</v>
      </c>
      <c r="B1624" s="211"/>
      <c r="C1624" s="4" t="str">
        <f t="shared" si="328"/>
        <v>名称：&lt;br&gt;住所：&lt;br&gt;施設分類：&lt;br&gt;TEL：&lt;br&gt;：&lt;br&gt;：&lt;br&gt;：&lt;br&gt;</v>
      </c>
      <c r="D1624" s="211"/>
      <c r="E1624" s="245"/>
      <c r="F1624" s="202"/>
      <c r="G1624" s="202"/>
      <c r="H1624" s="202"/>
      <c r="I1624" s="202"/>
      <c r="J1624" s="202"/>
      <c r="K1624" s="240"/>
      <c r="L1624" s="240"/>
      <c r="M1624" s="240"/>
      <c r="N1624" s="240"/>
      <c r="O1624" s="4"/>
      <c r="P1624" s="246">
        <v>1</v>
      </c>
      <c r="Q1624" s="246"/>
      <c r="R1624" s="246" t="str">
        <f t="shared" si="325"/>
        <v>FFFFFFFF</v>
      </c>
      <c r="S1624" s="202">
        <v>100</v>
      </c>
      <c r="T1624" s="202">
        <v>100</v>
      </c>
      <c r="U1624" s="202">
        <v>100</v>
      </c>
      <c r="V1624" s="202">
        <v>100</v>
      </c>
      <c r="X1624" s="242"/>
      <c r="Z1624" s="239">
        <f t="shared" si="329"/>
        <v>1</v>
      </c>
      <c r="AA1624" s="253" t="s">
        <v>4179</v>
      </c>
      <c r="AB1624" s="265">
        <f t="shared" si="332"/>
        <v>0</v>
      </c>
      <c r="AC1624" s="254" t="s">
        <v>4194</v>
      </c>
      <c r="AD1624" s="254" t="s">
        <v>4181</v>
      </c>
      <c r="AE1624" s="254">
        <f t="shared" si="333"/>
        <v>0</v>
      </c>
      <c r="AF1624" s="254" t="s">
        <v>4182</v>
      </c>
      <c r="AG1624" s="254" t="s">
        <v>4183</v>
      </c>
      <c r="AH1624" s="74" t="str">
        <f t="shared" si="334"/>
        <v>名称：&lt;br&gt;住所：&lt;br&gt;施設分類：&lt;br&gt;TEL：&lt;br&gt;：&lt;br&gt;：&lt;br&gt;：&lt;br&gt;</v>
      </c>
      <c r="AI1624" s="255" t="s">
        <v>4184</v>
      </c>
      <c r="AJ1624" s="253" t="str">
        <f t="shared" si="326"/>
        <v>FFFFFFFF</v>
      </c>
      <c r="AK1624" s="253" t="s">
        <v>4185</v>
      </c>
      <c r="AL1624" s="265">
        <f t="shared" si="327"/>
        <v>1</v>
      </c>
      <c r="AM1624" s="253" t="s">
        <v>4186</v>
      </c>
      <c r="AN1624" s="253" t="s">
        <v>4187</v>
      </c>
      <c r="AO1624" s="254">
        <f t="shared" si="330"/>
        <v>0</v>
      </c>
      <c r="AP1624" s="253" t="s">
        <v>4188</v>
      </c>
      <c r="AQ1624" s="74">
        <f t="shared" si="335"/>
        <v>0</v>
      </c>
      <c r="AR1624" s="254" t="s">
        <v>4189</v>
      </c>
      <c r="AS1624" s="254" t="s">
        <v>4190</v>
      </c>
      <c r="AT1624" s="265">
        <f t="shared" si="336"/>
        <v>0</v>
      </c>
      <c r="AU1624" s="254" t="s">
        <v>4191</v>
      </c>
      <c r="AV1624" s="265">
        <f t="shared" si="337"/>
        <v>0</v>
      </c>
      <c r="AW1624" s="254" t="s">
        <v>4192</v>
      </c>
      <c r="AX1624" s="254" t="s">
        <v>4193</v>
      </c>
      <c r="AY1624" s="244" t="str">
        <f t="shared" si="331"/>
        <v/>
      </c>
    </row>
    <row r="1625" spans="1:51">
      <c r="A1625" s="198">
        <v>1620</v>
      </c>
      <c r="B1625" s="211"/>
      <c r="C1625" s="4" t="str">
        <f t="shared" si="328"/>
        <v>名称：&lt;br&gt;住所：&lt;br&gt;施設分類：&lt;br&gt;TEL：&lt;br&gt;：&lt;br&gt;：&lt;br&gt;：&lt;br&gt;</v>
      </c>
      <c r="D1625" s="211"/>
      <c r="E1625" s="245"/>
      <c r="F1625" s="202"/>
      <c r="G1625" s="202"/>
      <c r="H1625" s="202"/>
      <c r="I1625" s="202"/>
      <c r="J1625" s="202"/>
      <c r="K1625" s="240"/>
      <c r="L1625" s="240"/>
      <c r="M1625" s="240"/>
      <c r="N1625" s="240"/>
      <c r="O1625" s="4"/>
      <c r="P1625" s="246">
        <v>1</v>
      </c>
      <c r="Q1625" s="246"/>
      <c r="R1625" s="246" t="str">
        <f t="shared" si="325"/>
        <v>FFFFFFFF</v>
      </c>
      <c r="S1625" s="202">
        <v>100</v>
      </c>
      <c r="T1625" s="202">
        <v>100</v>
      </c>
      <c r="U1625" s="202">
        <v>100</v>
      </c>
      <c r="V1625" s="202">
        <v>100</v>
      </c>
      <c r="X1625" s="242"/>
      <c r="Z1625" s="239">
        <f t="shared" si="329"/>
        <v>1</v>
      </c>
      <c r="AA1625" s="253" t="s">
        <v>4179</v>
      </c>
      <c r="AB1625" s="265">
        <f t="shared" si="332"/>
        <v>0</v>
      </c>
      <c r="AC1625" s="254" t="s">
        <v>4194</v>
      </c>
      <c r="AD1625" s="254" t="s">
        <v>4181</v>
      </c>
      <c r="AE1625" s="254">
        <f t="shared" si="333"/>
        <v>0</v>
      </c>
      <c r="AF1625" s="254" t="s">
        <v>4182</v>
      </c>
      <c r="AG1625" s="254" t="s">
        <v>4183</v>
      </c>
      <c r="AH1625" s="74" t="str">
        <f t="shared" si="334"/>
        <v>名称：&lt;br&gt;住所：&lt;br&gt;施設分類：&lt;br&gt;TEL：&lt;br&gt;：&lt;br&gt;：&lt;br&gt;：&lt;br&gt;</v>
      </c>
      <c r="AI1625" s="255" t="s">
        <v>4184</v>
      </c>
      <c r="AJ1625" s="253" t="str">
        <f t="shared" si="326"/>
        <v>FFFFFFFF</v>
      </c>
      <c r="AK1625" s="253" t="s">
        <v>4185</v>
      </c>
      <c r="AL1625" s="265">
        <f t="shared" si="327"/>
        <v>1</v>
      </c>
      <c r="AM1625" s="253" t="s">
        <v>4186</v>
      </c>
      <c r="AN1625" s="253" t="s">
        <v>4187</v>
      </c>
      <c r="AO1625" s="254">
        <f t="shared" si="330"/>
        <v>0</v>
      </c>
      <c r="AP1625" s="253" t="s">
        <v>4188</v>
      </c>
      <c r="AQ1625" s="74">
        <f t="shared" si="335"/>
        <v>0</v>
      </c>
      <c r="AR1625" s="254" t="s">
        <v>4189</v>
      </c>
      <c r="AS1625" s="254" t="s">
        <v>4190</v>
      </c>
      <c r="AT1625" s="265">
        <f t="shared" si="336"/>
        <v>0</v>
      </c>
      <c r="AU1625" s="254" t="s">
        <v>4191</v>
      </c>
      <c r="AV1625" s="265">
        <f t="shared" si="337"/>
        <v>0</v>
      </c>
      <c r="AW1625" s="254" t="s">
        <v>4192</v>
      </c>
      <c r="AX1625" s="254" t="s">
        <v>4193</v>
      </c>
      <c r="AY1625" s="244" t="str">
        <f t="shared" si="331"/>
        <v/>
      </c>
    </row>
    <row r="1626" spans="1:51">
      <c r="A1626" s="198">
        <v>1621</v>
      </c>
      <c r="B1626" s="211"/>
      <c r="C1626" s="4" t="str">
        <f t="shared" si="328"/>
        <v>名称：&lt;br&gt;住所：&lt;br&gt;施設分類：&lt;br&gt;TEL：&lt;br&gt;：&lt;br&gt;：&lt;br&gt;：&lt;br&gt;</v>
      </c>
      <c r="D1626" s="211"/>
      <c r="E1626" s="245"/>
      <c r="F1626" s="202"/>
      <c r="G1626" s="202"/>
      <c r="H1626" s="202"/>
      <c r="I1626" s="202"/>
      <c r="J1626" s="202"/>
      <c r="K1626" s="240"/>
      <c r="L1626" s="240"/>
      <c r="M1626" s="240"/>
      <c r="N1626" s="240"/>
      <c r="O1626" s="4"/>
      <c r="P1626" s="246">
        <v>1</v>
      </c>
      <c r="Q1626" s="246"/>
      <c r="R1626" s="246" t="str">
        <f t="shared" si="325"/>
        <v>FFFFFFFF</v>
      </c>
      <c r="S1626" s="202">
        <v>100</v>
      </c>
      <c r="T1626" s="202">
        <v>100</v>
      </c>
      <c r="U1626" s="202">
        <v>100</v>
      </c>
      <c r="V1626" s="202">
        <v>100</v>
      </c>
      <c r="X1626" s="242"/>
      <c r="Z1626" s="239">
        <f t="shared" si="329"/>
        <v>1</v>
      </c>
      <c r="AA1626" s="253" t="s">
        <v>4179</v>
      </c>
      <c r="AB1626" s="265">
        <f t="shared" si="332"/>
        <v>0</v>
      </c>
      <c r="AC1626" s="254" t="s">
        <v>4194</v>
      </c>
      <c r="AD1626" s="254" t="s">
        <v>4181</v>
      </c>
      <c r="AE1626" s="254">
        <f t="shared" si="333"/>
        <v>0</v>
      </c>
      <c r="AF1626" s="254" t="s">
        <v>4182</v>
      </c>
      <c r="AG1626" s="254" t="s">
        <v>4183</v>
      </c>
      <c r="AH1626" s="74" t="str">
        <f t="shared" si="334"/>
        <v>名称：&lt;br&gt;住所：&lt;br&gt;施設分類：&lt;br&gt;TEL：&lt;br&gt;：&lt;br&gt;：&lt;br&gt;：&lt;br&gt;</v>
      </c>
      <c r="AI1626" s="255" t="s">
        <v>4184</v>
      </c>
      <c r="AJ1626" s="253" t="str">
        <f t="shared" si="326"/>
        <v>FFFFFFFF</v>
      </c>
      <c r="AK1626" s="253" t="s">
        <v>4185</v>
      </c>
      <c r="AL1626" s="265">
        <f t="shared" si="327"/>
        <v>1</v>
      </c>
      <c r="AM1626" s="253" t="s">
        <v>4186</v>
      </c>
      <c r="AN1626" s="253" t="s">
        <v>4187</v>
      </c>
      <c r="AO1626" s="254">
        <f t="shared" si="330"/>
        <v>0</v>
      </c>
      <c r="AP1626" s="253" t="s">
        <v>4188</v>
      </c>
      <c r="AQ1626" s="74">
        <f t="shared" si="335"/>
        <v>0</v>
      </c>
      <c r="AR1626" s="254" t="s">
        <v>4189</v>
      </c>
      <c r="AS1626" s="254" t="s">
        <v>4190</v>
      </c>
      <c r="AT1626" s="265">
        <f t="shared" si="336"/>
        <v>0</v>
      </c>
      <c r="AU1626" s="254" t="s">
        <v>4191</v>
      </c>
      <c r="AV1626" s="265">
        <f t="shared" si="337"/>
        <v>0</v>
      </c>
      <c r="AW1626" s="254" t="s">
        <v>4192</v>
      </c>
      <c r="AX1626" s="254" t="s">
        <v>4193</v>
      </c>
      <c r="AY1626" s="244" t="str">
        <f t="shared" si="331"/>
        <v/>
      </c>
    </row>
    <row r="1627" spans="1:51">
      <c r="A1627" s="198">
        <v>1622</v>
      </c>
      <c r="B1627" s="211"/>
      <c r="C1627" s="4" t="str">
        <f t="shared" si="328"/>
        <v>名称：&lt;br&gt;住所：&lt;br&gt;施設分類：&lt;br&gt;TEL：&lt;br&gt;：&lt;br&gt;：&lt;br&gt;：&lt;br&gt;</v>
      </c>
      <c r="D1627" s="211"/>
      <c r="E1627" s="245"/>
      <c r="F1627" s="202"/>
      <c r="G1627" s="202"/>
      <c r="H1627" s="202"/>
      <c r="I1627" s="245"/>
      <c r="J1627" s="245"/>
      <c r="K1627" s="240"/>
      <c r="L1627" s="240"/>
      <c r="M1627" s="240"/>
      <c r="N1627" s="240"/>
      <c r="O1627" s="4"/>
      <c r="P1627" s="246">
        <v>1</v>
      </c>
      <c r="Q1627" s="246"/>
      <c r="R1627" s="246" t="str">
        <f t="shared" si="325"/>
        <v>FFFFFFFF</v>
      </c>
      <c r="S1627" s="202">
        <v>100</v>
      </c>
      <c r="T1627" s="202">
        <v>100</v>
      </c>
      <c r="U1627" s="202">
        <v>100</v>
      </c>
      <c r="V1627" s="202">
        <v>100</v>
      </c>
      <c r="X1627" s="242"/>
      <c r="Z1627" s="239">
        <f t="shared" si="329"/>
        <v>1</v>
      </c>
      <c r="AA1627" s="253" t="s">
        <v>4179</v>
      </c>
      <c r="AB1627" s="265">
        <f t="shared" si="332"/>
        <v>0</v>
      </c>
      <c r="AC1627" s="254" t="s">
        <v>4194</v>
      </c>
      <c r="AD1627" s="254" t="s">
        <v>4181</v>
      </c>
      <c r="AE1627" s="254">
        <f t="shared" si="333"/>
        <v>0</v>
      </c>
      <c r="AF1627" s="254" t="s">
        <v>4182</v>
      </c>
      <c r="AG1627" s="254" t="s">
        <v>4183</v>
      </c>
      <c r="AH1627" s="74" t="str">
        <f t="shared" si="334"/>
        <v>名称：&lt;br&gt;住所：&lt;br&gt;施設分類：&lt;br&gt;TEL：&lt;br&gt;：&lt;br&gt;：&lt;br&gt;：&lt;br&gt;</v>
      </c>
      <c r="AI1627" s="255" t="s">
        <v>4184</v>
      </c>
      <c r="AJ1627" s="253" t="str">
        <f t="shared" si="326"/>
        <v>FFFFFFFF</v>
      </c>
      <c r="AK1627" s="253" t="s">
        <v>4185</v>
      </c>
      <c r="AL1627" s="265">
        <f t="shared" si="327"/>
        <v>1</v>
      </c>
      <c r="AM1627" s="253" t="s">
        <v>4186</v>
      </c>
      <c r="AN1627" s="253" t="s">
        <v>4187</v>
      </c>
      <c r="AO1627" s="254">
        <f t="shared" si="330"/>
        <v>0</v>
      </c>
      <c r="AP1627" s="253" t="s">
        <v>4188</v>
      </c>
      <c r="AQ1627" s="74">
        <f t="shared" si="335"/>
        <v>0</v>
      </c>
      <c r="AR1627" s="254" t="s">
        <v>4189</v>
      </c>
      <c r="AS1627" s="254" t="s">
        <v>4190</v>
      </c>
      <c r="AT1627" s="265">
        <f t="shared" si="336"/>
        <v>0</v>
      </c>
      <c r="AU1627" s="254" t="s">
        <v>4191</v>
      </c>
      <c r="AV1627" s="265">
        <f t="shared" si="337"/>
        <v>0</v>
      </c>
      <c r="AW1627" s="254" t="s">
        <v>4192</v>
      </c>
      <c r="AX1627" s="254" t="s">
        <v>4193</v>
      </c>
      <c r="AY1627" s="244" t="str">
        <f t="shared" si="331"/>
        <v/>
      </c>
    </row>
    <row r="1628" spans="1:51">
      <c r="A1628" s="198">
        <v>1623</v>
      </c>
      <c r="B1628" s="211"/>
      <c r="C1628" s="4" t="str">
        <f t="shared" si="328"/>
        <v>名称：&lt;br&gt;住所：&lt;br&gt;施設分類：&lt;br&gt;TEL：&lt;br&gt;：&lt;br&gt;：&lt;br&gt;：&lt;br&gt;</v>
      </c>
      <c r="D1628" s="211"/>
      <c r="E1628" s="202"/>
      <c r="F1628" s="202"/>
      <c r="G1628" s="202"/>
      <c r="H1628" s="202"/>
      <c r="I1628" s="245"/>
      <c r="J1628" s="245"/>
      <c r="K1628" s="240"/>
      <c r="L1628" s="240"/>
      <c r="M1628" s="240"/>
      <c r="N1628" s="240"/>
      <c r="O1628" s="4"/>
      <c r="P1628" s="246">
        <v>1</v>
      </c>
      <c r="Q1628" s="246"/>
      <c r="R1628" s="246" t="str">
        <f t="shared" si="325"/>
        <v>FFFFFFFF</v>
      </c>
      <c r="S1628" s="202">
        <v>100</v>
      </c>
      <c r="T1628" s="202">
        <v>100</v>
      </c>
      <c r="U1628" s="202">
        <v>100</v>
      </c>
      <c r="V1628" s="202">
        <v>100</v>
      </c>
      <c r="X1628" s="242"/>
      <c r="Z1628" s="239">
        <f t="shared" si="329"/>
        <v>1</v>
      </c>
      <c r="AA1628" s="253" t="s">
        <v>4179</v>
      </c>
      <c r="AB1628" s="265">
        <f t="shared" si="332"/>
        <v>0</v>
      </c>
      <c r="AC1628" s="254" t="s">
        <v>4194</v>
      </c>
      <c r="AD1628" s="254" t="s">
        <v>4181</v>
      </c>
      <c r="AE1628" s="254">
        <f t="shared" si="333"/>
        <v>0</v>
      </c>
      <c r="AF1628" s="254" t="s">
        <v>4182</v>
      </c>
      <c r="AG1628" s="254" t="s">
        <v>4183</v>
      </c>
      <c r="AH1628" s="74" t="str">
        <f t="shared" si="334"/>
        <v>名称：&lt;br&gt;住所：&lt;br&gt;施設分類：&lt;br&gt;TEL：&lt;br&gt;：&lt;br&gt;：&lt;br&gt;：&lt;br&gt;</v>
      </c>
      <c r="AI1628" s="255" t="s">
        <v>4184</v>
      </c>
      <c r="AJ1628" s="253" t="str">
        <f t="shared" si="326"/>
        <v>FFFFFFFF</v>
      </c>
      <c r="AK1628" s="253" t="s">
        <v>4185</v>
      </c>
      <c r="AL1628" s="265">
        <f t="shared" si="327"/>
        <v>1</v>
      </c>
      <c r="AM1628" s="253" t="s">
        <v>4186</v>
      </c>
      <c r="AN1628" s="253" t="s">
        <v>4187</v>
      </c>
      <c r="AO1628" s="254">
        <f t="shared" si="330"/>
        <v>0</v>
      </c>
      <c r="AP1628" s="253" t="s">
        <v>4188</v>
      </c>
      <c r="AQ1628" s="74">
        <f t="shared" si="335"/>
        <v>0</v>
      </c>
      <c r="AR1628" s="254" t="s">
        <v>4189</v>
      </c>
      <c r="AS1628" s="254" t="s">
        <v>4190</v>
      </c>
      <c r="AT1628" s="265">
        <f t="shared" si="336"/>
        <v>0</v>
      </c>
      <c r="AU1628" s="254" t="s">
        <v>4191</v>
      </c>
      <c r="AV1628" s="265">
        <f t="shared" si="337"/>
        <v>0</v>
      </c>
      <c r="AW1628" s="254" t="s">
        <v>4192</v>
      </c>
      <c r="AX1628" s="254" t="s">
        <v>4193</v>
      </c>
      <c r="AY1628" s="244" t="str">
        <f t="shared" si="331"/>
        <v/>
      </c>
    </row>
    <row r="1629" spans="1:51">
      <c r="A1629" s="198">
        <v>1624</v>
      </c>
      <c r="B1629" s="211"/>
      <c r="C1629" s="4" t="str">
        <f t="shared" si="328"/>
        <v>名称：&lt;br&gt;住所：&lt;br&gt;施設分類：&lt;br&gt;TEL：&lt;br&gt;：&lt;br&gt;：&lt;br&gt;：&lt;br&gt;</v>
      </c>
      <c r="D1629" s="211"/>
      <c r="E1629" s="202"/>
      <c r="F1629" s="202"/>
      <c r="G1629" s="202"/>
      <c r="H1629" s="202"/>
      <c r="I1629" s="202"/>
      <c r="J1629" s="202"/>
      <c r="K1629" s="240"/>
      <c r="L1629" s="240"/>
      <c r="M1629" s="240"/>
      <c r="N1629" s="240"/>
      <c r="O1629" s="4"/>
      <c r="P1629" s="246">
        <v>1</v>
      </c>
      <c r="Q1629" s="246"/>
      <c r="R1629" s="246" t="str">
        <f t="shared" si="325"/>
        <v>FFFFFFFF</v>
      </c>
      <c r="S1629" s="202">
        <v>100</v>
      </c>
      <c r="T1629" s="202">
        <v>100</v>
      </c>
      <c r="U1629" s="202">
        <v>100</v>
      </c>
      <c r="V1629" s="202">
        <v>100</v>
      </c>
      <c r="X1629" s="242"/>
      <c r="Z1629" s="239">
        <f t="shared" si="329"/>
        <v>1</v>
      </c>
      <c r="AA1629" s="253" t="s">
        <v>4179</v>
      </c>
      <c r="AB1629" s="265">
        <f t="shared" si="332"/>
        <v>0</v>
      </c>
      <c r="AC1629" s="254" t="s">
        <v>4194</v>
      </c>
      <c r="AD1629" s="254" t="s">
        <v>4181</v>
      </c>
      <c r="AE1629" s="254">
        <f t="shared" si="333"/>
        <v>0</v>
      </c>
      <c r="AF1629" s="254" t="s">
        <v>4182</v>
      </c>
      <c r="AG1629" s="254" t="s">
        <v>4183</v>
      </c>
      <c r="AH1629" s="74" t="str">
        <f t="shared" si="334"/>
        <v>名称：&lt;br&gt;住所：&lt;br&gt;施設分類：&lt;br&gt;TEL：&lt;br&gt;：&lt;br&gt;：&lt;br&gt;：&lt;br&gt;</v>
      </c>
      <c r="AI1629" s="255" t="s">
        <v>4184</v>
      </c>
      <c r="AJ1629" s="253" t="str">
        <f t="shared" si="326"/>
        <v>FFFFFFFF</v>
      </c>
      <c r="AK1629" s="253" t="s">
        <v>4185</v>
      </c>
      <c r="AL1629" s="265">
        <f t="shared" si="327"/>
        <v>1</v>
      </c>
      <c r="AM1629" s="253" t="s">
        <v>4186</v>
      </c>
      <c r="AN1629" s="253" t="s">
        <v>4187</v>
      </c>
      <c r="AO1629" s="254">
        <f t="shared" si="330"/>
        <v>0</v>
      </c>
      <c r="AP1629" s="253" t="s">
        <v>4188</v>
      </c>
      <c r="AQ1629" s="74">
        <f t="shared" si="335"/>
        <v>0</v>
      </c>
      <c r="AR1629" s="254" t="s">
        <v>4189</v>
      </c>
      <c r="AS1629" s="254" t="s">
        <v>4190</v>
      </c>
      <c r="AT1629" s="265">
        <f t="shared" si="336"/>
        <v>0</v>
      </c>
      <c r="AU1629" s="254" t="s">
        <v>4191</v>
      </c>
      <c r="AV1629" s="265">
        <f t="shared" si="337"/>
        <v>0</v>
      </c>
      <c r="AW1629" s="254" t="s">
        <v>4192</v>
      </c>
      <c r="AX1629" s="254" t="s">
        <v>4193</v>
      </c>
      <c r="AY1629" s="244" t="str">
        <f t="shared" si="331"/>
        <v/>
      </c>
    </row>
    <row r="1630" spans="1:51">
      <c r="A1630" s="198">
        <v>1625</v>
      </c>
      <c r="B1630" s="211"/>
      <c r="C1630" s="4" t="str">
        <f t="shared" si="328"/>
        <v>名称：&lt;br&gt;住所：&lt;br&gt;施設分類：&lt;br&gt;TEL：&lt;br&gt;：&lt;br&gt;：&lt;br&gt;：&lt;br&gt;</v>
      </c>
      <c r="D1630" s="211"/>
      <c r="E1630" s="202"/>
      <c r="F1630" s="202"/>
      <c r="G1630" s="202"/>
      <c r="H1630" s="202"/>
      <c r="I1630" s="202"/>
      <c r="J1630" s="202"/>
      <c r="K1630" s="240"/>
      <c r="L1630" s="240"/>
      <c r="M1630" s="240"/>
      <c r="N1630" s="240"/>
      <c r="O1630" s="4"/>
      <c r="P1630" s="246">
        <v>1</v>
      </c>
      <c r="Q1630" s="246"/>
      <c r="R1630" s="246" t="str">
        <f t="shared" si="325"/>
        <v>FFFFFFFF</v>
      </c>
      <c r="S1630" s="202">
        <v>100</v>
      </c>
      <c r="T1630" s="202">
        <v>100</v>
      </c>
      <c r="U1630" s="202">
        <v>100</v>
      </c>
      <c r="V1630" s="202">
        <v>100</v>
      </c>
      <c r="X1630" s="242"/>
      <c r="Z1630" s="239">
        <f t="shared" si="329"/>
        <v>1</v>
      </c>
      <c r="AA1630" s="253" t="s">
        <v>4179</v>
      </c>
      <c r="AB1630" s="265">
        <f t="shared" si="332"/>
        <v>0</v>
      </c>
      <c r="AC1630" s="254" t="s">
        <v>4194</v>
      </c>
      <c r="AD1630" s="254" t="s">
        <v>4181</v>
      </c>
      <c r="AE1630" s="254">
        <f t="shared" si="333"/>
        <v>0</v>
      </c>
      <c r="AF1630" s="254" t="s">
        <v>4182</v>
      </c>
      <c r="AG1630" s="254" t="s">
        <v>4183</v>
      </c>
      <c r="AH1630" s="74" t="str">
        <f t="shared" si="334"/>
        <v>名称：&lt;br&gt;住所：&lt;br&gt;施設分類：&lt;br&gt;TEL：&lt;br&gt;：&lt;br&gt;：&lt;br&gt;：&lt;br&gt;</v>
      </c>
      <c r="AI1630" s="255" t="s">
        <v>4184</v>
      </c>
      <c r="AJ1630" s="253" t="str">
        <f t="shared" si="326"/>
        <v>FFFFFFFF</v>
      </c>
      <c r="AK1630" s="253" t="s">
        <v>4185</v>
      </c>
      <c r="AL1630" s="265">
        <f t="shared" si="327"/>
        <v>1</v>
      </c>
      <c r="AM1630" s="253" t="s">
        <v>4186</v>
      </c>
      <c r="AN1630" s="253" t="s">
        <v>4187</v>
      </c>
      <c r="AO1630" s="254">
        <f t="shared" si="330"/>
        <v>0</v>
      </c>
      <c r="AP1630" s="253" t="s">
        <v>4188</v>
      </c>
      <c r="AQ1630" s="74">
        <f t="shared" si="335"/>
        <v>0</v>
      </c>
      <c r="AR1630" s="254" t="s">
        <v>4189</v>
      </c>
      <c r="AS1630" s="254" t="s">
        <v>4190</v>
      </c>
      <c r="AT1630" s="265">
        <f t="shared" si="336"/>
        <v>0</v>
      </c>
      <c r="AU1630" s="254" t="s">
        <v>4191</v>
      </c>
      <c r="AV1630" s="265">
        <f t="shared" si="337"/>
        <v>0</v>
      </c>
      <c r="AW1630" s="254" t="s">
        <v>4192</v>
      </c>
      <c r="AX1630" s="254" t="s">
        <v>4193</v>
      </c>
      <c r="AY1630" s="244" t="str">
        <f t="shared" si="331"/>
        <v/>
      </c>
    </row>
    <row r="1631" spans="1:51">
      <c r="A1631" s="198">
        <v>1626</v>
      </c>
      <c r="B1631" s="211"/>
      <c r="C1631" s="4" t="str">
        <f t="shared" si="328"/>
        <v>名称：&lt;br&gt;住所：&lt;br&gt;施設分類：&lt;br&gt;TEL：&lt;br&gt;：&lt;br&gt;：&lt;br&gt;：&lt;br&gt;</v>
      </c>
      <c r="D1631" s="211"/>
      <c r="E1631" s="245"/>
      <c r="F1631" s="202"/>
      <c r="G1631" s="202"/>
      <c r="H1631" s="202"/>
      <c r="I1631" s="202"/>
      <c r="J1631" s="202"/>
      <c r="K1631" s="240"/>
      <c r="L1631" s="240"/>
      <c r="M1631" s="240"/>
      <c r="N1631" s="240"/>
      <c r="O1631" s="4"/>
      <c r="P1631" s="246">
        <v>1</v>
      </c>
      <c r="Q1631" s="246"/>
      <c r="R1631" s="246" t="str">
        <f t="shared" si="325"/>
        <v>FFFFFFFF</v>
      </c>
      <c r="S1631" s="202">
        <v>100</v>
      </c>
      <c r="T1631" s="202">
        <v>100</v>
      </c>
      <c r="U1631" s="202">
        <v>100</v>
      </c>
      <c r="V1631" s="202">
        <v>100</v>
      </c>
      <c r="X1631" s="242"/>
      <c r="Z1631" s="239">
        <f t="shared" si="329"/>
        <v>1</v>
      </c>
      <c r="AA1631" s="253" t="s">
        <v>4179</v>
      </c>
      <c r="AB1631" s="265">
        <f t="shared" si="332"/>
        <v>0</v>
      </c>
      <c r="AC1631" s="254" t="s">
        <v>4194</v>
      </c>
      <c r="AD1631" s="254" t="s">
        <v>4181</v>
      </c>
      <c r="AE1631" s="254">
        <f t="shared" si="333"/>
        <v>0</v>
      </c>
      <c r="AF1631" s="254" t="s">
        <v>4182</v>
      </c>
      <c r="AG1631" s="254" t="s">
        <v>4183</v>
      </c>
      <c r="AH1631" s="74" t="str">
        <f t="shared" si="334"/>
        <v>名称：&lt;br&gt;住所：&lt;br&gt;施設分類：&lt;br&gt;TEL：&lt;br&gt;：&lt;br&gt;：&lt;br&gt;：&lt;br&gt;</v>
      </c>
      <c r="AI1631" s="255" t="s">
        <v>4184</v>
      </c>
      <c r="AJ1631" s="253" t="str">
        <f t="shared" si="326"/>
        <v>FFFFFFFF</v>
      </c>
      <c r="AK1631" s="253" t="s">
        <v>4185</v>
      </c>
      <c r="AL1631" s="265">
        <f t="shared" si="327"/>
        <v>1</v>
      </c>
      <c r="AM1631" s="253" t="s">
        <v>4186</v>
      </c>
      <c r="AN1631" s="253" t="s">
        <v>4187</v>
      </c>
      <c r="AO1631" s="254">
        <f t="shared" si="330"/>
        <v>0</v>
      </c>
      <c r="AP1631" s="253" t="s">
        <v>4188</v>
      </c>
      <c r="AQ1631" s="74">
        <f t="shared" si="335"/>
        <v>0</v>
      </c>
      <c r="AR1631" s="254" t="s">
        <v>4189</v>
      </c>
      <c r="AS1631" s="254" t="s">
        <v>4190</v>
      </c>
      <c r="AT1631" s="265">
        <f t="shared" si="336"/>
        <v>0</v>
      </c>
      <c r="AU1631" s="254" t="s">
        <v>4191</v>
      </c>
      <c r="AV1631" s="265">
        <f t="shared" si="337"/>
        <v>0</v>
      </c>
      <c r="AW1631" s="254" t="s">
        <v>4192</v>
      </c>
      <c r="AX1631" s="254" t="s">
        <v>4193</v>
      </c>
      <c r="AY1631" s="244" t="str">
        <f t="shared" si="331"/>
        <v/>
      </c>
    </row>
    <row r="1632" spans="1:51">
      <c r="A1632" s="198">
        <v>1627</v>
      </c>
      <c r="B1632" s="211"/>
      <c r="C1632" s="4" t="str">
        <f t="shared" si="328"/>
        <v>名称：&lt;br&gt;住所：&lt;br&gt;施設分類：&lt;br&gt;TEL：&lt;br&gt;：&lt;br&gt;：&lt;br&gt;：&lt;br&gt;</v>
      </c>
      <c r="D1632" s="211"/>
      <c r="E1632" s="245"/>
      <c r="F1632" s="202"/>
      <c r="G1632" s="202"/>
      <c r="H1632" s="202"/>
      <c r="I1632" s="202"/>
      <c r="J1632" s="202"/>
      <c r="K1632" s="240"/>
      <c r="L1632" s="240"/>
      <c r="M1632" s="240"/>
      <c r="N1632" s="240"/>
      <c r="O1632" s="4"/>
      <c r="P1632" s="246">
        <v>1</v>
      </c>
      <c r="Q1632" s="246"/>
      <c r="R1632" s="246" t="str">
        <f t="shared" si="325"/>
        <v>FFFFFFFF</v>
      </c>
      <c r="S1632" s="202">
        <v>100</v>
      </c>
      <c r="T1632" s="202">
        <v>100</v>
      </c>
      <c r="U1632" s="202">
        <v>100</v>
      </c>
      <c r="V1632" s="202">
        <v>100</v>
      </c>
      <c r="X1632" s="242"/>
      <c r="Z1632" s="239">
        <f t="shared" si="329"/>
        <v>1</v>
      </c>
      <c r="AA1632" s="253" t="s">
        <v>4179</v>
      </c>
      <c r="AB1632" s="265">
        <f t="shared" si="332"/>
        <v>0</v>
      </c>
      <c r="AC1632" s="254" t="s">
        <v>4194</v>
      </c>
      <c r="AD1632" s="254" t="s">
        <v>4181</v>
      </c>
      <c r="AE1632" s="254">
        <f t="shared" si="333"/>
        <v>0</v>
      </c>
      <c r="AF1632" s="254" t="s">
        <v>4182</v>
      </c>
      <c r="AG1632" s="254" t="s">
        <v>4183</v>
      </c>
      <c r="AH1632" s="74" t="str">
        <f t="shared" si="334"/>
        <v>名称：&lt;br&gt;住所：&lt;br&gt;施設分類：&lt;br&gt;TEL：&lt;br&gt;：&lt;br&gt;：&lt;br&gt;：&lt;br&gt;</v>
      </c>
      <c r="AI1632" s="255" t="s">
        <v>4184</v>
      </c>
      <c r="AJ1632" s="253" t="str">
        <f t="shared" si="326"/>
        <v>FFFFFFFF</v>
      </c>
      <c r="AK1632" s="253" t="s">
        <v>4185</v>
      </c>
      <c r="AL1632" s="265">
        <f t="shared" si="327"/>
        <v>1</v>
      </c>
      <c r="AM1632" s="253" t="s">
        <v>4186</v>
      </c>
      <c r="AN1632" s="253" t="s">
        <v>4187</v>
      </c>
      <c r="AO1632" s="254">
        <f t="shared" si="330"/>
        <v>0</v>
      </c>
      <c r="AP1632" s="253" t="s">
        <v>4188</v>
      </c>
      <c r="AQ1632" s="74">
        <f t="shared" si="335"/>
        <v>0</v>
      </c>
      <c r="AR1632" s="254" t="s">
        <v>4189</v>
      </c>
      <c r="AS1632" s="254" t="s">
        <v>4190</v>
      </c>
      <c r="AT1632" s="265">
        <f t="shared" si="336"/>
        <v>0</v>
      </c>
      <c r="AU1632" s="254" t="s">
        <v>4191</v>
      </c>
      <c r="AV1632" s="265">
        <f t="shared" si="337"/>
        <v>0</v>
      </c>
      <c r="AW1632" s="254" t="s">
        <v>4192</v>
      </c>
      <c r="AX1632" s="254" t="s">
        <v>4193</v>
      </c>
      <c r="AY1632" s="244" t="str">
        <f t="shared" si="331"/>
        <v/>
      </c>
    </row>
    <row r="1633" spans="1:51">
      <c r="A1633" s="198">
        <v>1628</v>
      </c>
      <c r="B1633" s="211"/>
      <c r="C1633" s="4" t="str">
        <f t="shared" si="328"/>
        <v>名称：&lt;br&gt;住所：&lt;br&gt;施設分類：&lt;br&gt;TEL：&lt;br&gt;：&lt;br&gt;：&lt;br&gt;：&lt;br&gt;</v>
      </c>
      <c r="D1633" s="211"/>
      <c r="E1633" s="245"/>
      <c r="F1633" s="202"/>
      <c r="G1633" s="202"/>
      <c r="H1633" s="202"/>
      <c r="I1633" s="245"/>
      <c r="J1633" s="245"/>
      <c r="K1633" s="240"/>
      <c r="L1633" s="240"/>
      <c r="M1633" s="240"/>
      <c r="N1633" s="240"/>
      <c r="O1633" s="4"/>
      <c r="P1633" s="246">
        <v>1</v>
      </c>
      <c r="Q1633" s="246"/>
      <c r="R1633" s="246" t="str">
        <f t="shared" si="325"/>
        <v>FFFFFFFF</v>
      </c>
      <c r="S1633" s="202">
        <v>100</v>
      </c>
      <c r="T1633" s="202">
        <v>100</v>
      </c>
      <c r="U1633" s="202">
        <v>100</v>
      </c>
      <c r="V1633" s="202">
        <v>100</v>
      </c>
      <c r="X1633" s="242"/>
      <c r="Z1633" s="239">
        <f t="shared" si="329"/>
        <v>1</v>
      </c>
      <c r="AA1633" s="253" t="s">
        <v>4179</v>
      </c>
      <c r="AB1633" s="265">
        <f t="shared" si="332"/>
        <v>0</v>
      </c>
      <c r="AC1633" s="254" t="s">
        <v>4194</v>
      </c>
      <c r="AD1633" s="254" t="s">
        <v>4181</v>
      </c>
      <c r="AE1633" s="254">
        <f t="shared" si="333"/>
        <v>0</v>
      </c>
      <c r="AF1633" s="254" t="s">
        <v>4182</v>
      </c>
      <c r="AG1633" s="254" t="s">
        <v>4183</v>
      </c>
      <c r="AH1633" s="74" t="str">
        <f t="shared" si="334"/>
        <v>名称：&lt;br&gt;住所：&lt;br&gt;施設分類：&lt;br&gt;TEL：&lt;br&gt;：&lt;br&gt;：&lt;br&gt;：&lt;br&gt;</v>
      </c>
      <c r="AI1633" s="255" t="s">
        <v>4184</v>
      </c>
      <c r="AJ1633" s="253" t="str">
        <f t="shared" si="326"/>
        <v>FFFFFFFF</v>
      </c>
      <c r="AK1633" s="253" t="s">
        <v>4185</v>
      </c>
      <c r="AL1633" s="265">
        <f t="shared" si="327"/>
        <v>1</v>
      </c>
      <c r="AM1633" s="253" t="s">
        <v>4186</v>
      </c>
      <c r="AN1633" s="253" t="s">
        <v>4187</v>
      </c>
      <c r="AO1633" s="254">
        <f t="shared" si="330"/>
        <v>0</v>
      </c>
      <c r="AP1633" s="253" t="s">
        <v>4188</v>
      </c>
      <c r="AQ1633" s="74">
        <f t="shared" si="335"/>
        <v>0</v>
      </c>
      <c r="AR1633" s="254" t="s">
        <v>4189</v>
      </c>
      <c r="AS1633" s="254" t="s">
        <v>4190</v>
      </c>
      <c r="AT1633" s="265">
        <f t="shared" si="336"/>
        <v>0</v>
      </c>
      <c r="AU1633" s="254" t="s">
        <v>4191</v>
      </c>
      <c r="AV1633" s="265">
        <f t="shared" si="337"/>
        <v>0</v>
      </c>
      <c r="AW1633" s="254" t="s">
        <v>4192</v>
      </c>
      <c r="AX1633" s="254" t="s">
        <v>4193</v>
      </c>
      <c r="AY1633" s="244" t="str">
        <f t="shared" si="331"/>
        <v/>
      </c>
    </row>
    <row r="1634" spans="1:51">
      <c r="A1634" s="198">
        <v>1629</v>
      </c>
      <c r="B1634" s="211"/>
      <c r="C1634" s="4" t="str">
        <f t="shared" si="328"/>
        <v>名称：&lt;br&gt;住所：&lt;br&gt;施設分類：&lt;br&gt;TEL：&lt;br&gt;：&lt;br&gt;：&lt;br&gt;：&lt;br&gt;</v>
      </c>
      <c r="D1634" s="211"/>
      <c r="E1634" s="245"/>
      <c r="F1634" s="202"/>
      <c r="G1634" s="202"/>
      <c r="H1634" s="202"/>
      <c r="I1634" s="245"/>
      <c r="J1634" s="245"/>
      <c r="K1634" s="240"/>
      <c r="L1634" s="240"/>
      <c r="M1634" s="240"/>
      <c r="N1634" s="240"/>
      <c r="O1634" s="4"/>
      <c r="P1634" s="246">
        <v>1</v>
      </c>
      <c r="Q1634" s="246"/>
      <c r="R1634" s="246" t="str">
        <f t="shared" si="325"/>
        <v>FFFFFFFF</v>
      </c>
      <c r="S1634" s="202">
        <v>100</v>
      </c>
      <c r="T1634" s="202">
        <v>100</v>
      </c>
      <c r="U1634" s="202">
        <v>100</v>
      </c>
      <c r="V1634" s="202">
        <v>100</v>
      </c>
      <c r="X1634" s="242"/>
      <c r="Z1634" s="239">
        <f t="shared" si="329"/>
        <v>1</v>
      </c>
      <c r="AA1634" s="253" t="s">
        <v>4179</v>
      </c>
      <c r="AB1634" s="265">
        <f t="shared" si="332"/>
        <v>0</v>
      </c>
      <c r="AC1634" s="254" t="s">
        <v>4194</v>
      </c>
      <c r="AD1634" s="254" t="s">
        <v>4181</v>
      </c>
      <c r="AE1634" s="254">
        <f t="shared" si="333"/>
        <v>0</v>
      </c>
      <c r="AF1634" s="254" t="s">
        <v>4182</v>
      </c>
      <c r="AG1634" s="254" t="s">
        <v>4183</v>
      </c>
      <c r="AH1634" s="74" t="str">
        <f t="shared" si="334"/>
        <v>名称：&lt;br&gt;住所：&lt;br&gt;施設分類：&lt;br&gt;TEL：&lt;br&gt;：&lt;br&gt;：&lt;br&gt;：&lt;br&gt;</v>
      </c>
      <c r="AI1634" s="255" t="s">
        <v>4184</v>
      </c>
      <c r="AJ1634" s="253" t="str">
        <f t="shared" si="326"/>
        <v>FFFFFFFF</v>
      </c>
      <c r="AK1634" s="253" t="s">
        <v>4185</v>
      </c>
      <c r="AL1634" s="265">
        <f t="shared" si="327"/>
        <v>1</v>
      </c>
      <c r="AM1634" s="253" t="s">
        <v>4186</v>
      </c>
      <c r="AN1634" s="253" t="s">
        <v>4187</v>
      </c>
      <c r="AO1634" s="254">
        <f t="shared" si="330"/>
        <v>0</v>
      </c>
      <c r="AP1634" s="253" t="s">
        <v>4188</v>
      </c>
      <c r="AQ1634" s="74">
        <f t="shared" si="335"/>
        <v>0</v>
      </c>
      <c r="AR1634" s="254" t="s">
        <v>4189</v>
      </c>
      <c r="AS1634" s="254" t="s">
        <v>4190</v>
      </c>
      <c r="AT1634" s="265">
        <f t="shared" si="336"/>
        <v>0</v>
      </c>
      <c r="AU1634" s="254" t="s">
        <v>4191</v>
      </c>
      <c r="AV1634" s="265">
        <f t="shared" si="337"/>
        <v>0</v>
      </c>
      <c r="AW1634" s="254" t="s">
        <v>4192</v>
      </c>
      <c r="AX1634" s="254" t="s">
        <v>4193</v>
      </c>
      <c r="AY1634" s="244" t="str">
        <f t="shared" si="331"/>
        <v/>
      </c>
    </row>
    <row r="1635" spans="1:51">
      <c r="A1635" s="198">
        <v>1630</v>
      </c>
      <c r="B1635" s="211"/>
      <c r="C1635" s="4" t="str">
        <f t="shared" si="328"/>
        <v>名称：&lt;br&gt;住所：&lt;br&gt;施設分類：&lt;br&gt;TEL：&lt;br&gt;：&lt;br&gt;：&lt;br&gt;：&lt;br&gt;</v>
      </c>
      <c r="D1635" s="211"/>
      <c r="E1635" s="202"/>
      <c r="F1635" s="202"/>
      <c r="G1635" s="202"/>
      <c r="H1635" s="202"/>
      <c r="I1635" s="202"/>
      <c r="J1635" s="202"/>
      <c r="K1635" s="240"/>
      <c r="L1635" s="240"/>
      <c r="M1635" s="240"/>
      <c r="N1635" s="240"/>
      <c r="O1635" s="4"/>
      <c r="P1635" s="246">
        <v>1</v>
      </c>
      <c r="Q1635" s="246"/>
      <c r="R1635" s="246" t="str">
        <f t="shared" si="325"/>
        <v>FFFFFFFF</v>
      </c>
      <c r="S1635" s="202">
        <v>100</v>
      </c>
      <c r="T1635" s="202">
        <v>100</v>
      </c>
      <c r="U1635" s="202">
        <v>100</v>
      </c>
      <c r="V1635" s="202">
        <v>100</v>
      </c>
      <c r="X1635" s="242"/>
      <c r="Z1635" s="239">
        <f t="shared" si="329"/>
        <v>1</v>
      </c>
      <c r="AA1635" s="253" t="s">
        <v>4179</v>
      </c>
      <c r="AB1635" s="265">
        <f t="shared" si="332"/>
        <v>0</v>
      </c>
      <c r="AC1635" s="254" t="s">
        <v>4194</v>
      </c>
      <c r="AD1635" s="254" t="s">
        <v>4181</v>
      </c>
      <c r="AE1635" s="254">
        <f t="shared" si="333"/>
        <v>0</v>
      </c>
      <c r="AF1635" s="254" t="s">
        <v>4182</v>
      </c>
      <c r="AG1635" s="254" t="s">
        <v>4183</v>
      </c>
      <c r="AH1635" s="74" t="str">
        <f t="shared" si="334"/>
        <v>名称：&lt;br&gt;住所：&lt;br&gt;施設分類：&lt;br&gt;TEL：&lt;br&gt;：&lt;br&gt;：&lt;br&gt;：&lt;br&gt;</v>
      </c>
      <c r="AI1635" s="255" t="s">
        <v>4184</v>
      </c>
      <c r="AJ1635" s="253" t="str">
        <f t="shared" si="326"/>
        <v>FFFFFFFF</v>
      </c>
      <c r="AK1635" s="253" t="s">
        <v>4185</v>
      </c>
      <c r="AL1635" s="265">
        <f t="shared" si="327"/>
        <v>1</v>
      </c>
      <c r="AM1635" s="253" t="s">
        <v>4186</v>
      </c>
      <c r="AN1635" s="253" t="s">
        <v>4187</v>
      </c>
      <c r="AO1635" s="254">
        <f t="shared" si="330"/>
        <v>0</v>
      </c>
      <c r="AP1635" s="253" t="s">
        <v>4188</v>
      </c>
      <c r="AQ1635" s="74">
        <f t="shared" si="335"/>
        <v>0</v>
      </c>
      <c r="AR1635" s="254" t="s">
        <v>4189</v>
      </c>
      <c r="AS1635" s="254" t="s">
        <v>4190</v>
      </c>
      <c r="AT1635" s="265">
        <f t="shared" si="336"/>
        <v>0</v>
      </c>
      <c r="AU1635" s="254" t="s">
        <v>4191</v>
      </c>
      <c r="AV1635" s="265">
        <f t="shared" si="337"/>
        <v>0</v>
      </c>
      <c r="AW1635" s="254" t="s">
        <v>4192</v>
      </c>
      <c r="AX1635" s="254" t="s">
        <v>4193</v>
      </c>
      <c r="AY1635" s="244" t="str">
        <f t="shared" si="331"/>
        <v/>
      </c>
    </row>
    <row r="1636" spans="1:51">
      <c r="A1636" s="198">
        <v>1631</v>
      </c>
      <c r="B1636" s="211"/>
      <c r="C1636" s="4" t="str">
        <f t="shared" si="328"/>
        <v>名称：&lt;br&gt;住所：&lt;br&gt;施設分類：&lt;br&gt;TEL：&lt;br&gt;：&lt;br&gt;：&lt;br&gt;：&lt;br&gt;</v>
      </c>
      <c r="D1636" s="211"/>
      <c r="E1636" s="202"/>
      <c r="F1636" s="202"/>
      <c r="G1636" s="202"/>
      <c r="H1636" s="202"/>
      <c r="I1636" s="202"/>
      <c r="J1636" s="202"/>
      <c r="K1636" s="240"/>
      <c r="L1636" s="240"/>
      <c r="M1636" s="240"/>
      <c r="N1636" s="240"/>
      <c r="O1636" s="4"/>
      <c r="P1636" s="246">
        <v>1</v>
      </c>
      <c r="Q1636" s="246"/>
      <c r="R1636" s="246" t="str">
        <f t="shared" si="325"/>
        <v>FFFFFFFF</v>
      </c>
      <c r="S1636" s="202">
        <v>100</v>
      </c>
      <c r="T1636" s="202">
        <v>100</v>
      </c>
      <c r="U1636" s="202">
        <v>100</v>
      </c>
      <c r="V1636" s="202">
        <v>100</v>
      </c>
      <c r="X1636" s="242"/>
      <c r="Z1636" s="239">
        <f t="shared" si="329"/>
        <v>1</v>
      </c>
      <c r="AA1636" s="253" t="s">
        <v>4179</v>
      </c>
      <c r="AB1636" s="265">
        <f t="shared" si="332"/>
        <v>0</v>
      </c>
      <c r="AC1636" s="254" t="s">
        <v>4194</v>
      </c>
      <c r="AD1636" s="254" t="s">
        <v>4181</v>
      </c>
      <c r="AE1636" s="254">
        <f t="shared" si="333"/>
        <v>0</v>
      </c>
      <c r="AF1636" s="254" t="s">
        <v>4182</v>
      </c>
      <c r="AG1636" s="254" t="s">
        <v>4183</v>
      </c>
      <c r="AH1636" s="74" t="str">
        <f t="shared" si="334"/>
        <v>名称：&lt;br&gt;住所：&lt;br&gt;施設分類：&lt;br&gt;TEL：&lt;br&gt;：&lt;br&gt;：&lt;br&gt;：&lt;br&gt;</v>
      </c>
      <c r="AI1636" s="255" t="s">
        <v>4184</v>
      </c>
      <c r="AJ1636" s="253" t="str">
        <f t="shared" si="326"/>
        <v>FFFFFFFF</v>
      </c>
      <c r="AK1636" s="253" t="s">
        <v>4185</v>
      </c>
      <c r="AL1636" s="265">
        <f t="shared" si="327"/>
        <v>1</v>
      </c>
      <c r="AM1636" s="253" t="s">
        <v>4186</v>
      </c>
      <c r="AN1636" s="253" t="s">
        <v>4187</v>
      </c>
      <c r="AO1636" s="254">
        <f t="shared" si="330"/>
        <v>0</v>
      </c>
      <c r="AP1636" s="253" t="s">
        <v>4188</v>
      </c>
      <c r="AQ1636" s="74">
        <f t="shared" si="335"/>
        <v>0</v>
      </c>
      <c r="AR1636" s="254" t="s">
        <v>4189</v>
      </c>
      <c r="AS1636" s="254" t="s">
        <v>4190</v>
      </c>
      <c r="AT1636" s="265">
        <f t="shared" si="336"/>
        <v>0</v>
      </c>
      <c r="AU1636" s="254" t="s">
        <v>4191</v>
      </c>
      <c r="AV1636" s="265">
        <f t="shared" si="337"/>
        <v>0</v>
      </c>
      <c r="AW1636" s="254" t="s">
        <v>4192</v>
      </c>
      <c r="AX1636" s="254" t="s">
        <v>4193</v>
      </c>
      <c r="AY1636" s="244" t="str">
        <f t="shared" si="331"/>
        <v/>
      </c>
    </row>
    <row r="1637" spans="1:51">
      <c r="A1637" s="198">
        <v>1632</v>
      </c>
      <c r="B1637" s="211"/>
      <c r="C1637" s="4" t="str">
        <f t="shared" si="328"/>
        <v>名称：&lt;br&gt;住所：&lt;br&gt;施設分類：&lt;br&gt;TEL：&lt;br&gt;：&lt;br&gt;：&lt;br&gt;：&lt;br&gt;</v>
      </c>
      <c r="D1637" s="211"/>
      <c r="E1637" s="202"/>
      <c r="F1637" s="202"/>
      <c r="G1637" s="202"/>
      <c r="H1637" s="202"/>
      <c r="I1637" s="202"/>
      <c r="J1637" s="202"/>
      <c r="K1637" s="240"/>
      <c r="L1637" s="240"/>
      <c r="M1637" s="240"/>
      <c r="N1637" s="240"/>
      <c r="O1637" s="4"/>
      <c r="P1637" s="246">
        <v>1</v>
      </c>
      <c r="Q1637" s="246"/>
      <c r="R1637" s="246" t="str">
        <f t="shared" si="325"/>
        <v>FFFFFFFF</v>
      </c>
      <c r="S1637" s="202">
        <v>100</v>
      </c>
      <c r="T1637" s="202">
        <v>100</v>
      </c>
      <c r="U1637" s="202">
        <v>100</v>
      </c>
      <c r="V1637" s="202">
        <v>100</v>
      </c>
      <c r="X1637" s="242"/>
      <c r="Z1637" s="239">
        <f t="shared" si="329"/>
        <v>1</v>
      </c>
      <c r="AA1637" s="253" t="s">
        <v>4179</v>
      </c>
      <c r="AB1637" s="265">
        <f t="shared" si="332"/>
        <v>0</v>
      </c>
      <c r="AC1637" s="254" t="s">
        <v>4194</v>
      </c>
      <c r="AD1637" s="254" t="s">
        <v>4181</v>
      </c>
      <c r="AE1637" s="254">
        <f t="shared" si="333"/>
        <v>0</v>
      </c>
      <c r="AF1637" s="254" t="s">
        <v>4182</v>
      </c>
      <c r="AG1637" s="254" t="s">
        <v>4183</v>
      </c>
      <c r="AH1637" s="74" t="str">
        <f t="shared" si="334"/>
        <v>名称：&lt;br&gt;住所：&lt;br&gt;施設分類：&lt;br&gt;TEL：&lt;br&gt;：&lt;br&gt;：&lt;br&gt;：&lt;br&gt;</v>
      </c>
      <c r="AI1637" s="255" t="s">
        <v>4184</v>
      </c>
      <c r="AJ1637" s="253" t="str">
        <f t="shared" si="326"/>
        <v>FFFFFFFF</v>
      </c>
      <c r="AK1637" s="253" t="s">
        <v>4185</v>
      </c>
      <c r="AL1637" s="265">
        <f t="shared" si="327"/>
        <v>1</v>
      </c>
      <c r="AM1637" s="253" t="s">
        <v>4186</v>
      </c>
      <c r="AN1637" s="253" t="s">
        <v>4187</v>
      </c>
      <c r="AO1637" s="254">
        <f t="shared" si="330"/>
        <v>0</v>
      </c>
      <c r="AP1637" s="253" t="s">
        <v>4188</v>
      </c>
      <c r="AQ1637" s="74">
        <f t="shared" si="335"/>
        <v>0</v>
      </c>
      <c r="AR1637" s="254" t="s">
        <v>4189</v>
      </c>
      <c r="AS1637" s="254" t="s">
        <v>4190</v>
      </c>
      <c r="AT1637" s="265">
        <f t="shared" si="336"/>
        <v>0</v>
      </c>
      <c r="AU1637" s="254" t="s">
        <v>4191</v>
      </c>
      <c r="AV1637" s="265">
        <f t="shared" si="337"/>
        <v>0</v>
      </c>
      <c r="AW1637" s="254" t="s">
        <v>4192</v>
      </c>
      <c r="AX1637" s="254" t="s">
        <v>4193</v>
      </c>
      <c r="AY1637" s="244" t="str">
        <f t="shared" si="331"/>
        <v/>
      </c>
    </row>
    <row r="1638" spans="1:51">
      <c r="A1638" s="198">
        <v>1633</v>
      </c>
      <c r="B1638" s="211"/>
      <c r="C1638" s="4" t="str">
        <f t="shared" si="328"/>
        <v>名称：&lt;br&gt;住所：&lt;br&gt;施設分類：&lt;br&gt;TEL：&lt;br&gt;：&lt;br&gt;：&lt;br&gt;：&lt;br&gt;</v>
      </c>
      <c r="D1638" s="211"/>
      <c r="E1638" s="245"/>
      <c r="F1638" s="202"/>
      <c r="G1638" s="202"/>
      <c r="H1638" s="202"/>
      <c r="I1638" s="202"/>
      <c r="J1638" s="202"/>
      <c r="K1638" s="240"/>
      <c r="L1638" s="240"/>
      <c r="M1638" s="240"/>
      <c r="N1638" s="240"/>
      <c r="O1638" s="4"/>
      <c r="P1638" s="246">
        <v>1</v>
      </c>
      <c r="Q1638" s="246"/>
      <c r="R1638" s="246" t="str">
        <f t="shared" si="325"/>
        <v>FFFFFFFF</v>
      </c>
      <c r="S1638" s="202">
        <v>100</v>
      </c>
      <c r="T1638" s="202">
        <v>100</v>
      </c>
      <c r="U1638" s="202">
        <v>100</v>
      </c>
      <c r="V1638" s="202">
        <v>100</v>
      </c>
      <c r="X1638" s="242"/>
      <c r="Z1638" s="239">
        <f t="shared" si="329"/>
        <v>1</v>
      </c>
      <c r="AA1638" s="253" t="s">
        <v>4179</v>
      </c>
      <c r="AB1638" s="265">
        <f t="shared" si="332"/>
        <v>0</v>
      </c>
      <c r="AC1638" s="254" t="s">
        <v>4194</v>
      </c>
      <c r="AD1638" s="254" t="s">
        <v>4181</v>
      </c>
      <c r="AE1638" s="254">
        <f t="shared" si="333"/>
        <v>0</v>
      </c>
      <c r="AF1638" s="254" t="s">
        <v>4182</v>
      </c>
      <c r="AG1638" s="254" t="s">
        <v>4183</v>
      </c>
      <c r="AH1638" s="74" t="str">
        <f t="shared" si="334"/>
        <v>名称：&lt;br&gt;住所：&lt;br&gt;施設分類：&lt;br&gt;TEL：&lt;br&gt;：&lt;br&gt;：&lt;br&gt;：&lt;br&gt;</v>
      </c>
      <c r="AI1638" s="255" t="s">
        <v>4184</v>
      </c>
      <c r="AJ1638" s="253" t="str">
        <f t="shared" si="326"/>
        <v>FFFFFFFF</v>
      </c>
      <c r="AK1638" s="253" t="s">
        <v>4185</v>
      </c>
      <c r="AL1638" s="265">
        <f t="shared" si="327"/>
        <v>1</v>
      </c>
      <c r="AM1638" s="253" t="s">
        <v>4186</v>
      </c>
      <c r="AN1638" s="253" t="s">
        <v>4187</v>
      </c>
      <c r="AO1638" s="254">
        <f t="shared" si="330"/>
        <v>0</v>
      </c>
      <c r="AP1638" s="253" t="s">
        <v>4188</v>
      </c>
      <c r="AQ1638" s="74">
        <f t="shared" si="335"/>
        <v>0</v>
      </c>
      <c r="AR1638" s="254" t="s">
        <v>4189</v>
      </c>
      <c r="AS1638" s="254" t="s">
        <v>4190</v>
      </c>
      <c r="AT1638" s="265">
        <f t="shared" si="336"/>
        <v>0</v>
      </c>
      <c r="AU1638" s="254" t="s">
        <v>4191</v>
      </c>
      <c r="AV1638" s="265">
        <f t="shared" si="337"/>
        <v>0</v>
      </c>
      <c r="AW1638" s="254" t="s">
        <v>4192</v>
      </c>
      <c r="AX1638" s="254" t="s">
        <v>4193</v>
      </c>
      <c r="AY1638" s="244" t="str">
        <f t="shared" si="331"/>
        <v/>
      </c>
    </row>
    <row r="1639" spans="1:51">
      <c r="A1639" s="198">
        <v>1634</v>
      </c>
      <c r="B1639" s="211"/>
      <c r="C1639" s="4" t="str">
        <f t="shared" si="328"/>
        <v>名称：&lt;br&gt;住所：&lt;br&gt;施設分類：&lt;br&gt;TEL：&lt;br&gt;：&lt;br&gt;：&lt;br&gt;：&lt;br&gt;</v>
      </c>
      <c r="D1639" s="211"/>
      <c r="E1639" s="245"/>
      <c r="F1639" s="202"/>
      <c r="G1639" s="202"/>
      <c r="H1639" s="202"/>
      <c r="I1639" s="245"/>
      <c r="J1639" s="245"/>
      <c r="K1639" s="240"/>
      <c r="L1639" s="240"/>
      <c r="M1639" s="240"/>
      <c r="N1639" s="240"/>
      <c r="O1639" s="4"/>
      <c r="P1639" s="246">
        <v>1</v>
      </c>
      <c r="Q1639" s="246"/>
      <c r="R1639" s="246" t="str">
        <f t="shared" si="325"/>
        <v>FFFFFFFF</v>
      </c>
      <c r="S1639" s="202">
        <v>100</v>
      </c>
      <c r="T1639" s="202">
        <v>100</v>
      </c>
      <c r="U1639" s="202">
        <v>100</v>
      </c>
      <c r="V1639" s="202">
        <v>100</v>
      </c>
      <c r="X1639" s="242"/>
      <c r="Z1639" s="239">
        <f t="shared" si="329"/>
        <v>1</v>
      </c>
      <c r="AA1639" s="253" t="s">
        <v>4179</v>
      </c>
      <c r="AB1639" s="265">
        <f t="shared" si="332"/>
        <v>0</v>
      </c>
      <c r="AC1639" s="254" t="s">
        <v>4194</v>
      </c>
      <c r="AD1639" s="254" t="s">
        <v>4181</v>
      </c>
      <c r="AE1639" s="254">
        <f t="shared" si="333"/>
        <v>0</v>
      </c>
      <c r="AF1639" s="254" t="s">
        <v>4182</v>
      </c>
      <c r="AG1639" s="254" t="s">
        <v>4183</v>
      </c>
      <c r="AH1639" s="74" t="str">
        <f t="shared" si="334"/>
        <v>名称：&lt;br&gt;住所：&lt;br&gt;施設分類：&lt;br&gt;TEL：&lt;br&gt;：&lt;br&gt;：&lt;br&gt;：&lt;br&gt;</v>
      </c>
      <c r="AI1639" s="255" t="s">
        <v>4184</v>
      </c>
      <c r="AJ1639" s="253" t="str">
        <f t="shared" si="326"/>
        <v>FFFFFFFF</v>
      </c>
      <c r="AK1639" s="253" t="s">
        <v>4185</v>
      </c>
      <c r="AL1639" s="265">
        <f t="shared" si="327"/>
        <v>1</v>
      </c>
      <c r="AM1639" s="253" t="s">
        <v>4186</v>
      </c>
      <c r="AN1639" s="253" t="s">
        <v>4187</v>
      </c>
      <c r="AO1639" s="254">
        <f t="shared" si="330"/>
        <v>0</v>
      </c>
      <c r="AP1639" s="253" t="s">
        <v>4188</v>
      </c>
      <c r="AQ1639" s="74">
        <f t="shared" si="335"/>
        <v>0</v>
      </c>
      <c r="AR1639" s="254" t="s">
        <v>4189</v>
      </c>
      <c r="AS1639" s="254" t="s">
        <v>4190</v>
      </c>
      <c r="AT1639" s="265">
        <f t="shared" si="336"/>
        <v>0</v>
      </c>
      <c r="AU1639" s="254" t="s">
        <v>4191</v>
      </c>
      <c r="AV1639" s="265">
        <f t="shared" si="337"/>
        <v>0</v>
      </c>
      <c r="AW1639" s="254" t="s">
        <v>4192</v>
      </c>
      <c r="AX1639" s="254" t="s">
        <v>4193</v>
      </c>
      <c r="AY1639" s="244" t="str">
        <f t="shared" si="331"/>
        <v/>
      </c>
    </row>
    <row r="1640" spans="1:51">
      <c r="A1640" s="198">
        <v>1635</v>
      </c>
      <c r="B1640" s="211"/>
      <c r="C1640" s="4" t="str">
        <f t="shared" si="328"/>
        <v>名称：&lt;br&gt;住所：&lt;br&gt;施設分類：&lt;br&gt;TEL：&lt;br&gt;：&lt;br&gt;：&lt;br&gt;：&lt;br&gt;</v>
      </c>
      <c r="D1640" s="211"/>
      <c r="E1640" s="245"/>
      <c r="F1640" s="202"/>
      <c r="G1640" s="202"/>
      <c r="H1640" s="202"/>
      <c r="I1640" s="245"/>
      <c r="J1640" s="245"/>
      <c r="K1640" s="240"/>
      <c r="L1640" s="240"/>
      <c r="M1640" s="240"/>
      <c r="N1640" s="240"/>
      <c r="O1640" s="4"/>
      <c r="P1640" s="246">
        <v>1</v>
      </c>
      <c r="Q1640" s="246"/>
      <c r="R1640" s="246" t="str">
        <f t="shared" si="325"/>
        <v>FFFFFFFF</v>
      </c>
      <c r="S1640" s="202">
        <v>100</v>
      </c>
      <c r="T1640" s="202">
        <v>100</v>
      </c>
      <c r="U1640" s="202">
        <v>100</v>
      </c>
      <c r="V1640" s="202">
        <v>100</v>
      </c>
      <c r="X1640" s="242"/>
      <c r="Z1640" s="239">
        <f t="shared" si="329"/>
        <v>1</v>
      </c>
      <c r="AA1640" s="253" t="s">
        <v>4179</v>
      </c>
      <c r="AB1640" s="265">
        <f t="shared" si="332"/>
        <v>0</v>
      </c>
      <c r="AC1640" s="254" t="s">
        <v>4194</v>
      </c>
      <c r="AD1640" s="254" t="s">
        <v>4181</v>
      </c>
      <c r="AE1640" s="254">
        <f t="shared" si="333"/>
        <v>0</v>
      </c>
      <c r="AF1640" s="254" t="s">
        <v>4182</v>
      </c>
      <c r="AG1640" s="254" t="s">
        <v>4183</v>
      </c>
      <c r="AH1640" s="74" t="str">
        <f t="shared" si="334"/>
        <v>名称：&lt;br&gt;住所：&lt;br&gt;施設分類：&lt;br&gt;TEL：&lt;br&gt;：&lt;br&gt;：&lt;br&gt;：&lt;br&gt;</v>
      </c>
      <c r="AI1640" s="255" t="s">
        <v>4184</v>
      </c>
      <c r="AJ1640" s="253" t="str">
        <f t="shared" si="326"/>
        <v>FFFFFFFF</v>
      </c>
      <c r="AK1640" s="253" t="s">
        <v>4185</v>
      </c>
      <c r="AL1640" s="265">
        <f t="shared" si="327"/>
        <v>1</v>
      </c>
      <c r="AM1640" s="253" t="s">
        <v>4186</v>
      </c>
      <c r="AN1640" s="253" t="s">
        <v>4187</v>
      </c>
      <c r="AO1640" s="254">
        <f t="shared" si="330"/>
        <v>0</v>
      </c>
      <c r="AP1640" s="253" t="s">
        <v>4188</v>
      </c>
      <c r="AQ1640" s="74">
        <f t="shared" si="335"/>
        <v>0</v>
      </c>
      <c r="AR1640" s="254" t="s">
        <v>4189</v>
      </c>
      <c r="AS1640" s="254" t="s">
        <v>4190</v>
      </c>
      <c r="AT1640" s="265">
        <f t="shared" si="336"/>
        <v>0</v>
      </c>
      <c r="AU1640" s="254" t="s">
        <v>4191</v>
      </c>
      <c r="AV1640" s="265">
        <f t="shared" si="337"/>
        <v>0</v>
      </c>
      <c r="AW1640" s="254" t="s">
        <v>4192</v>
      </c>
      <c r="AX1640" s="254" t="s">
        <v>4193</v>
      </c>
      <c r="AY1640" s="244" t="str">
        <f t="shared" si="331"/>
        <v/>
      </c>
    </row>
    <row r="1641" spans="1:51">
      <c r="A1641" s="198">
        <v>1636</v>
      </c>
      <c r="B1641" s="211"/>
      <c r="C1641" s="4" t="str">
        <f t="shared" si="328"/>
        <v>名称：&lt;br&gt;住所：&lt;br&gt;施設分類：&lt;br&gt;TEL：&lt;br&gt;：&lt;br&gt;：&lt;br&gt;：&lt;br&gt;</v>
      </c>
      <c r="D1641" s="211"/>
      <c r="E1641" s="245"/>
      <c r="F1641" s="202"/>
      <c r="G1641" s="202"/>
      <c r="H1641" s="202"/>
      <c r="I1641" s="202"/>
      <c r="J1641" s="202"/>
      <c r="K1641" s="240"/>
      <c r="L1641" s="240"/>
      <c r="M1641" s="240"/>
      <c r="N1641" s="240"/>
      <c r="O1641" s="4"/>
      <c r="P1641" s="246">
        <v>1</v>
      </c>
      <c r="Q1641" s="246"/>
      <c r="R1641" s="246" t="str">
        <f t="shared" si="325"/>
        <v>FFFFFFFF</v>
      </c>
      <c r="S1641" s="202">
        <v>100</v>
      </c>
      <c r="T1641" s="202">
        <v>100</v>
      </c>
      <c r="U1641" s="202">
        <v>100</v>
      </c>
      <c r="V1641" s="202">
        <v>100</v>
      </c>
      <c r="X1641" s="242"/>
      <c r="Z1641" s="239">
        <f t="shared" si="329"/>
        <v>1</v>
      </c>
      <c r="AA1641" s="253" t="s">
        <v>4179</v>
      </c>
      <c r="AB1641" s="265">
        <f t="shared" si="332"/>
        <v>0</v>
      </c>
      <c r="AC1641" s="254" t="s">
        <v>4194</v>
      </c>
      <c r="AD1641" s="254" t="s">
        <v>4181</v>
      </c>
      <c r="AE1641" s="254">
        <f t="shared" si="333"/>
        <v>0</v>
      </c>
      <c r="AF1641" s="254" t="s">
        <v>4182</v>
      </c>
      <c r="AG1641" s="254" t="s">
        <v>4183</v>
      </c>
      <c r="AH1641" s="74" t="str">
        <f t="shared" si="334"/>
        <v>名称：&lt;br&gt;住所：&lt;br&gt;施設分類：&lt;br&gt;TEL：&lt;br&gt;：&lt;br&gt;：&lt;br&gt;：&lt;br&gt;</v>
      </c>
      <c r="AI1641" s="255" t="s">
        <v>4184</v>
      </c>
      <c r="AJ1641" s="253" t="str">
        <f t="shared" si="326"/>
        <v>FFFFFFFF</v>
      </c>
      <c r="AK1641" s="253" t="s">
        <v>4185</v>
      </c>
      <c r="AL1641" s="265">
        <f t="shared" si="327"/>
        <v>1</v>
      </c>
      <c r="AM1641" s="253" t="s">
        <v>4186</v>
      </c>
      <c r="AN1641" s="253" t="s">
        <v>4187</v>
      </c>
      <c r="AO1641" s="254">
        <f t="shared" si="330"/>
        <v>0</v>
      </c>
      <c r="AP1641" s="253" t="s">
        <v>4188</v>
      </c>
      <c r="AQ1641" s="74">
        <f t="shared" si="335"/>
        <v>0</v>
      </c>
      <c r="AR1641" s="254" t="s">
        <v>4189</v>
      </c>
      <c r="AS1641" s="254" t="s">
        <v>4190</v>
      </c>
      <c r="AT1641" s="265">
        <f t="shared" si="336"/>
        <v>0</v>
      </c>
      <c r="AU1641" s="254" t="s">
        <v>4191</v>
      </c>
      <c r="AV1641" s="265">
        <f t="shared" si="337"/>
        <v>0</v>
      </c>
      <c r="AW1641" s="254" t="s">
        <v>4192</v>
      </c>
      <c r="AX1641" s="254" t="s">
        <v>4193</v>
      </c>
      <c r="AY1641" s="244" t="str">
        <f t="shared" si="331"/>
        <v/>
      </c>
    </row>
    <row r="1642" spans="1:51">
      <c r="A1642" s="198">
        <v>1637</v>
      </c>
      <c r="B1642" s="211"/>
      <c r="C1642" s="4" t="str">
        <f t="shared" si="328"/>
        <v>名称：&lt;br&gt;住所：&lt;br&gt;施設分類：&lt;br&gt;TEL：&lt;br&gt;：&lt;br&gt;：&lt;br&gt;：&lt;br&gt;</v>
      </c>
      <c r="D1642" s="211"/>
      <c r="E1642" s="202"/>
      <c r="F1642" s="202"/>
      <c r="G1642" s="202"/>
      <c r="H1642" s="202"/>
      <c r="I1642" s="202"/>
      <c r="J1642" s="202"/>
      <c r="K1642" s="240"/>
      <c r="L1642" s="240"/>
      <c r="M1642" s="240"/>
      <c r="N1642" s="240"/>
      <c r="O1642" s="4"/>
      <c r="P1642" s="246">
        <v>1</v>
      </c>
      <c r="Q1642" s="246"/>
      <c r="R1642" s="246" t="str">
        <f t="shared" si="325"/>
        <v>FFFFFFFF</v>
      </c>
      <c r="S1642" s="202">
        <v>100</v>
      </c>
      <c r="T1642" s="202">
        <v>100</v>
      </c>
      <c r="U1642" s="202">
        <v>100</v>
      </c>
      <c r="V1642" s="202">
        <v>100</v>
      </c>
      <c r="X1642" s="242"/>
      <c r="Z1642" s="239">
        <f t="shared" si="329"/>
        <v>1</v>
      </c>
      <c r="AA1642" s="253" t="s">
        <v>4179</v>
      </c>
      <c r="AB1642" s="265">
        <f t="shared" si="332"/>
        <v>0</v>
      </c>
      <c r="AC1642" s="254" t="s">
        <v>4194</v>
      </c>
      <c r="AD1642" s="254" t="s">
        <v>4181</v>
      </c>
      <c r="AE1642" s="254">
        <f t="shared" si="333"/>
        <v>0</v>
      </c>
      <c r="AF1642" s="254" t="s">
        <v>4182</v>
      </c>
      <c r="AG1642" s="254" t="s">
        <v>4183</v>
      </c>
      <c r="AH1642" s="74" t="str">
        <f t="shared" si="334"/>
        <v>名称：&lt;br&gt;住所：&lt;br&gt;施設分類：&lt;br&gt;TEL：&lt;br&gt;：&lt;br&gt;：&lt;br&gt;：&lt;br&gt;</v>
      </c>
      <c r="AI1642" s="255" t="s">
        <v>4184</v>
      </c>
      <c r="AJ1642" s="253" t="str">
        <f t="shared" si="326"/>
        <v>FFFFFFFF</v>
      </c>
      <c r="AK1642" s="253" t="s">
        <v>4185</v>
      </c>
      <c r="AL1642" s="265">
        <f t="shared" si="327"/>
        <v>1</v>
      </c>
      <c r="AM1642" s="253" t="s">
        <v>4186</v>
      </c>
      <c r="AN1642" s="253" t="s">
        <v>4187</v>
      </c>
      <c r="AO1642" s="254">
        <f t="shared" si="330"/>
        <v>0</v>
      </c>
      <c r="AP1642" s="253" t="s">
        <v>4188</v>
      </c>
      <c r="AQ1642" s="74">
        <f t="shared" si="335"/>
        <v>0</v>
      </c>
      <c r="AR1642" s="254" t="s">
        <v>4189</v>
      </c>
      <c r="AS1642" s="254" t="s">
        <v>4190</v>
      </c>
      <c r="AT1642" s="265">
        <f t="shared" si="336"/>
        <v>0</v>
      </c>
      <c r="AU1642" s="254" t="s">
        <v>4191</v>
      </c>
      <c r="AV1642" s="265">
        <f t="shared" si="337"/>
        <v>0</v>
      </c>
      <c r="AW1642" s="254" t="s">
        <v>4192</v>
      </c>
      <c r="AX1642" s="254" t="s">
        <v>4193</v>
      </c>
      <c r="AY1642" s="244" t="str">
        <f t="shared" si="331"/>
        <v/>
      </c>
    </row>
    <row r="1643" spans="1:51">
      <c r="A1643" s="198">
        <v>1638</v>
      </c>
      <c r="B1643" s="211"/>
      <c r="C1643" s="4" t="str">
        <f t="shared" si="328"/>
        <v>名称：&lt;br&gt;住所：&lt;br&gt;施設分類：&lt;br&gt;TEL：&lt;br&gt;：&lt;br&gt;：&lt;br&gt;：&lt;br&gt;</v>
      </c>
      <c r="D1643" s="211"/>
      <c r="E1643" s="202"/>
      <c r="F1643" s="202"/>
      <c r="G1643" s="202"/>
      <c r="H1643" s="202"/>
      <c r="I1643" s="202"/>
      <c r="J1643" s="202"/>
      <c r="K1643" s="240"/>
      <c r="L1643" s="240"/>
      <c r="M1643" s="240"/>
      <c r="N1643" s="240"/>
      <c r="O1643" s="4"/>
      <c r="P1643" s="246">
        <v>1</v>
      </c>
      <c r="Q1643" s="246"/>
      <c r="R1643" s="246" t="str">
        <f t="shared" si="325"/>
        <v>FFFFFFFF</v>
      </c>
      <c r="S1643" s="202">
        <v>100</v>
      </c>
      <c r="T1643" s="202">
        <v>100</v>
      </c>
      <c r="U1643" s="202">
        <v>100</v>
      </c>
      <c r="V1643" s="202">
        <v>100</v>
      </c>
      <c r="X1643" s="242"/>
      <c r="Z1643" s="239">
        <f t="shared" si="329"/>
        <v>1</v>
      </c>
      <c r="AA1643" s="253" t="s">
        <v>4179</v>
      </c>
      <c r="AB1643" s="265">
        <f t="shared" si="332"/>
        <v>0</v>
      </c>
      <c r="AC1643" s="254" t="s">
        <v>4194</v>
      </c>
      <c r="AD1643" s="254" t="s">
        <v>4181</v>
      </c>
      <c r="AE1643" s="254">
        <f t="shared" si="333"/>
        <v>0</v>
      </c>
      <c r="AF1643" s="254" t="s">
        <v>4182</v>
      </c>
      <c r="AG1643" s="254" t="s">
        <v>4183</v>
      </c>
      <c r="AH1643" s="74" t="str">
        <f t="shared" si="334"/>
        <v>名称：&lt;br&gt;住所：&lt;br&gt;施設分類：&lt;br&gt;TEL：&lt;br&gt;：&lt;br&gt;：&lt;br&gt;：&lt;br&gt;</v>
      </c>
      <c r="AI1643" s="255" t="s">
        <v>4184</v>
      </c>
      <c r="AJ1643" s="253" t="str">
        <f t="shared" si="326"/>
        <v>FFFFFFFF</v>
      </c>
      <c r="AK1643" s="253" t="s">
        <v>4185</v>
      </c>
      <c r="AL1643" s="265">
        <f t="shared" si="327"/>
        <v>1</v>
      </c>
      <c r="AM1643" s="253" t="s">
        <v>4186</v>
      </c>
      <c r="AN1643" s="253" t="s">
        <v>4187</v>
      </c>
      <c r="AO1643" s="254">
        <f t="shared" si="330"/>
        <v>0</v>
      </c>
      <c r="AP1643" s="253" t="s">
        <v>4188</v>
      </c>
      <c r="AQ1643" s="74">
        <f t="shared" si="335"/>
        <v>0</v>
      </c>
      <c r="AR1643" s="254" t="s">
        <v>4189</v>
      </c>
      <c r="AS1643" s="254" t="s">
        <v>4190</v>
      </c>
      <c r="AT1643" s="265">
        <f t="shared" si="336"/>
        <v>0</v>
      </c>
      <c r="AU1643" s="254" t="s">
        <v>4191</v>
      </c>
      <c r="AV1643" s="265">
        <f t="shared" si="337"/>
        <v>0</v>
      </c>
      <c r="AW1643" s="254" t="s">
        <v>4192</v>
      </c>
      <c r="AX1643" s="254" t="s">
        <v>4193</v>
      </c>
      <c r="AY1643" s="244" t="str">
        <f t="shared" si="331"/>
        <v/>
      </c>
    </row>
    <row r="1644" spans="1:51">
      <c r="A1644" s="198">
        <v>1639</v>
      </c>
      <c r="B1644" s="211"/>
      <c r="C1644" s="4" t="str">
        <f t="shared" si="328"/>
        <v>名称：&lt;br&gt;住所：&lt;br&gt;施設分類：&lt;br&gt;TEL：&lt;br&gt;：&lt;br&gt;：&lt;br&gt;：&lt;br&gt;</v>
      </c>
      <c r="D1644" s="211"/>
      <c r="E1644" s="202"/>
      <c r="F1644" s="202"/>
      <c r="G1644" s="202"/>
      <c r="H1644" s="202"/>
      <c r="I1644" s="202"/>
      <c r="J1644" s="202"/>
      <c r="K1644" s="240"/>
      <c r="L1644" s="240"/>
      <c r="M1644" s="240"/>
      <c r="N1644" s="240"/>
      <c r="O1644" s="4"/>
      <c r="P1644" s="246">
        <v>1</v>
      </c>
      <c r="Q1644" s="246"/>
      <c r="R1644" s="246" t="str">
        <f t="shared" si="325"/>
        <v>FFFFFFFF</v>
      </c>
      <c r="S1644" s="202">
        <v>100</v>
      </c>
      <c r="T1644" s="202">
        <v>100</v>
      </c>
      <c r="U1644" s="202">
        <v>100</v>
      </c>
      <c r="V1644" s="202">
        <v>100</v>
      </c>
      <c r="X1644" s="242"/>
      <c r="Z1644" s="239">
        <f t="shared" si="329"/>
        <v>1</v>
      </c>
      <c r="AA1644" s="253" t="s">
        <v>4179</v>
      </c>
      <c r="AB1644" s="265">
        <f t="shared" si="332"/>
        <v>0</v>
      </c>
      <c r="AC1644" s="254" t="s">
        <v>4194</v>
      </c>
      <c r="AD1644" s="254" t="s">
        <v>4181</v>
      </c>
      <c r="AE1644" s="254">
        <f t="shared" si="333"/>
        <v>0</v>
      </c>
      <c r="AF1644" s="254" t="s">
        <v>4182</v>
      </c>
      <c r="AG1644" s="254" t="s">
        <v>4183</v>
      </c>
      <c r="AH1644" s="74" t="str">
        <f t="shared" si="334"/>
        <v>名称：&lt;br&gt;住所：&lt;br&gt;施設分類：&lt;br&gt;TEL：&lt;br&gt;：&lt;br&gt;：&lt;br&gt;：&lt;br&gt;</v>
      </c>
      <c r="AI1644" s="255" t="s">
        <v>4184</v>
      </c>
      <c r="AJ1644" s="253" t="str">
        <f t="shared" si="326"/>
        <v>FFFFFFFF</v>
      </c>
      <c r="AK1644" s="253" t="s">
        <v>4185</v>
      </c>
      <c r="AL1644" s="265">
        <f t="shared" si="327"/>
        <v>1</v>
      </c>
      <c r="AM1644" s="253" t="s">
        <v>4186</v>
      </c>
      <c r="AN1644" s="253" t="s">
        <v>4187</v>
      </c>
      <c r="AO1644" s="254">
        <f t="shared" si="330"/>
        <v>0</v>
      </c>
      <c r="AP1644" s="253" t="s">
        <v>4188</v>
      </c>
      <c r="AQ1644" s="74">
        <f t="shared" si="335"/>
        <v>0</v>
      </c>
      <c r="AR1644" s="254" t="s">
        <v>4189</v>
      </c>
      <c r="AS1644" s="254" t="s">
        <v>4190</v>
      </c>
      <c r="AT1644" s="265">
        <f t="shared" si="336"/>
        <v>0</v>
      </c>
      <c r="AU1644" s="254" t="s">
        <v>4191</v>
      </c>
      <c r="AV1644" s="265">
        <f t="shared" si="337"/>
        <v>0</v>
      </c>
      <c r="AW1644" s="254" t="s">
        <v>4192</v>
      </c>
      <c r="AX1644" s="254" t="s">
        <v>4193</v>
      </c>
      <c r="AY1644" s="244" t="str">
        <f t="shared" si="331"/>
        <v/>
      </c>
    </row>
    <row r="1645" spans="1:51">
      <c r="A1645" s="198">
        <v>1640</v>
      </c>
      <c r="B1645" s="211"/>
      <c r="C1645" s="4" t="str">
        <f t="shared" si="328"/>
        <v>名称：&lt;br&gt;住所：&lt;br&gt;施設分類：&lt;br&gt;TEL：&lt;br&gt;：&lt;br&gt;：&lt;br&gt;：&lt;br&gt;</v>
      </c>
      <c r="D1645" s="211"/>
      <c r="E1645" s="245"/>
      <c r="F1645" s="202"/>
      <c r="G1645" s="202"/>
      <c r="H1645" s="202"/>
      <c r="I1645" s="245"/>
      <c r="J1645" s="245"/>
      <c r="K1645" s="240"/>
      <c r="L1645" s="240"/>
      <c r="M1645" s="240"/>
      <c r="N1645" s="240"/>
      <c r="O1645" s="4"/>
      <c r="P1645" s="246">
        <v>1</v>
      </c>
      <c r="Q1645" s="246"/>
      <c r="R1645" s="246" t="str">
        <f t="shared" si="325"/>
        <v>FFFFFFFF</v>
      </c>
      <c r="S1645" s="202">
        <v>100</v>
      </c>
      <c r="T1645" s="202">
        <v>100</v>
      </c>
      <c r="U1645" s="202">
        <v>100</v>
      </c>
      <c r="V1645" s="202">
        <v>100</v>
      </c>
      <c r="X1645" s="242"/>
      <c r="Z1645" s="239">
        <f t="shared" si="329"/>
        <v>1</v>
      </c>
      <c r="AA1645" s="253" t="s">
        <v>4179</v>
      </c>
      <c r="AB1645" s="265">
        <f t="shared" si="332"/>
        <v>0</v>
      </c>
      <c r="AC1645" s="254" t="s">
        <v>4194</v>
      </c>
      <c r="AD1645" s="254" t="s">
        <v>4181</v>
      </c>
      <c r="AE1645" s="254">
        <f t="shared" si="333"/>
        <v>0</v>
      </c>
      <c r="AF1645" s="254" t="s">
        <v>4182</v>
      </c>
      <c r="AG1645" s="254" t="s">
        <v>4183</v>
      </c>
      <c r="AH1645" s="74" t="str">
        <f t="shared" si="334"/>
        <v>名称：&lt;br&gt;住所：&lt;br&gt;施設分類：&lt;br&gt;TEL：&lt;br&gt;：&lt;br&gt;：&lt;br&gt;：&lt;br&gt;</v>
      </c>
      <c r="AI1645" s="255" t="s">
        <v>4184</v>
      </c>
      <c r="AJ1645" s="253" t="str">
        <f t="shared" si="326"/>
        <v>FFFFFFFF</v>
      </c>
      <c r="AK1645" s="253" t="s">
        <v>4185</v>
      </c>
      <c r="AL1645" s="265">
        <f t="shared" si="327"/>
        <v>1</v>
      </c>
      <c r="AM1645" s="253" t="s">
        <v>4186</v>
      </c>
      <c r="AN1645" s="253" t="s">
        <v>4187</v>
      </c>
      <c r="AO1645" s="254">
        <f t="shared" si="330"/>
        <v>0</v>
      </c>
      <c r="AP1645" s="253" t="s">
        <v>4188</v>
      </c>
      <c r="AQ1645" s="74">
        <f t="shared" si="335"/>
        <v>0</v>
      </c>
      <c r="AR1645" s="254" t="s">
        <v>4189</v>
      </c>
      <c r="AS1645" s="254" t="s">
        <v>4190</v>
      </c>
      <c r="AT1645" s="265">
        <f t="shared" si="336"/>
        <v>0</v>
      </c>
      <c r="AU1645" s="254" t="s">
        <v>4191</v>
      </c>
      <c r="AV1645" s="265">
        <f t="shared" si="337"/>
        <v>0</v>
      </c>
      <c r="AW1645" s="254" t="s">
        <v>4192</v>
      </c>
      <c r="AX1645" s="254" t="s">
        <v>4193</v>
      </c>
      <c r="AY1645" s="244" t="str">
        <f t="shared" si="331"/>
        <v/>
      </c>
    </row>
    <row r="1646" spans="1:51">
      <c r="A1646" s="198">
        <v>1641</v>
      </c>
      <c r="B1646" s="211"/>
      <c r="C1646" s="4" t="str">
        <f t="shared" si="328"/>
        <v>名称：&lt;br&gt;住所：&lt;br&gt;施設分類：&lt;br&gt;TEL：&lt;br&gt;：&lt;br&gt;：&lt;br&gt;：&lt;br&gt;</v>
      </c>
      <c r="D1646" s="211"/>
      <c r="E1646" s="245"/>
      <c r="F1646" s="202"/>
      <c r="G1646" s="202"/>
      <c r="H1646" s="202"/>
      <c r="I1646" s="245"/>
      <c r="J1646" s="245"/>
      <c r="K1646" s="240"/>
      <c r="L1646" s="240"/>
      <c r="M1646" s="240"/>
      <c r="N1646" s="240"/>
      <c r="O1646" s="4"/>
      <c r="P1646" s="246">
        <v>1</v>
      </c>
      <c r="Q1646" s="246"/>
      <c r="R1646" s="246" t="str">
        <f t="shared" si="325"/>
        <v>FFFFFFFF</v>
      </c>
      <c r="S1646" s="202">
        <v>100</v>
      </c>
      <c r="T1646" s="202">
        <v>100</v>
      </c>
      <c r="U1646" s="202">
        <v>100</v>
      </c>
      <c r="V1646" s="202">
        <v>100</v>
      </c>
      <c r="X1646" s="242"/>
      <c r="Z1646" s="239">
        <f t="shared" si="329"/>
        <v>1</v>
      </c>
      <c r="AA1646" s="253" t="s">
        <v>4179</v>
      </c>
      <c r="AB1646" s="265">
        <f t="shared" si="332"/>
        <v>0</v>
      </c>
      <c r="AC1646" s="254" t="s">
        <v>4194</v>
      </c>
      <c r="AD1646" s="254" t="s">
        <v>4181</v>
      </c>
      <c r="AE1646" s="254">
        <f t="shared" si="333"/>
        <v>0</v>
      </c>
      <c r="AF1646" s="254" t="s">
        <v>4182</v>
      </c>
      <c r="AG1646" s="254" t="s">
        <v>4183</v>
      </c>
      <c r="AH1646" s="74" t="str">
        <f t="shared" si="334"/>
        <v>名称：&lt;br&gt;住所：&lt;br&gt;施設分類：&lt;br&gt;TEL：&lt;br&gt;：&lt;br&gt;：&lt;br&gt;：&lt;br&gt;</v>
      </c>
      <c r="AI1646" s="255" t="s">
        <v>4184</v>
      </c>
      <c r="AJ1646" s="253" t="str">
        <f t="shared" si="326"/>
        <v>FFFFFFFF</v>
      </c>
      <c r="AK1646" s="253" t="s">
        <v>4185</v>
      </c>
      <c r="AL1646" s="265">
        <f t="shared" si="327"/>
        <v>1</v>
      </c>
      <c r="AM1646" s="253" t="s">
        <v>4186</v>
      </c>
      <c r="AN1646" s="253" t="s">
        <v>4187</v>
      </c>
      <c r="AO1646" s="254">
        <f t="shared" si="330"/>
        <v>0</v>
      </c>
      <c r="AP1646" s="253" t="s">
        <v>4188</v>
      </c>
      <c r="AQ1646" s="74">
        <f t="shared" si="335"/>
        <v>0</v>
      </c>
      <c r="AR1646" s="254" t="s">
        <v>4189</v>
      </c>
      <c r="AS1646" s="254" t="s">
        <v>4190</v>
      </c>
      <c r="AT1646" s="265">
        <f t="shared" si="336"/>
        <v>0</v>
      </c>
      <c r="AU1646" s="254" t="s">
        <v>4191</v>
      </c>
      <c r="AV1646" s="265">
        <f t="shared" si="337"/>
        <v>0</v>
      </c>
      <c r="AW1646" s="254" t="s">
        <v>4192</v>
      </c>
      <c r="AX1646" s="254" t="s">
        <v>4193</v>
      </c>
      <c r="AY1646" s="244" t="str">
        <f t="shared" si="331"/>
        <v/>
      </c>
    </row>
    <row r="1647" spans="1:51">
      <c r="A1647" s="198">
        <v>1642</v>
      </c>
      <c r="B1647" s="211"/>
      <c r="C1647" s="4" t="str">
        <f t="shared" si="328"/>
        <v>名称：&lt;br&gt;住所：&lt;br&gt;施設分類：&lt;br&gt;TEL：&lt;br&gt;：&lt;br&gt;：&lt;br&gt;：&lt;br&gt;</v>
      </c>
      <c r="D1647" s="211"/>
      <c r="E1647" s="202"/>
      <c r="F1647" s="202"/>
      <c r="G1647" s="202"/>
      <c r="H1647" s="202"/>
      <c r="I1647" s="202"/>
      <c r="J1647" s="202"/>
      <c r="K1647" s="240"/>
      <c r="L1647" s="240"/>
      <c r="M1647" s="240"/>
      <c r="N1647" s="240"/>
      <c r="O1647" s="4"/>
      <c r="P1647" s="246">
        <v>1</v>
      </c>
      <c r="Q1647" s="246"/>
      <c r="R1647" s="246" t="str">
        <f t="shared" si="325"/>
        <v>FFFFFFFF</v>
      </c>
      <c r="S1647" s="202">
        <v>100</v>
      </c>
      <c r="T1647" s="202">
        <v>100</v>
      </c>
      <c r="U1647" s="202">
        <v>100</v>
      </c>
      <c r="V1647" s="202">
        <v>100</v>
      </c>
      <c r="X1647" s="242"/>
      <c r="Z1647" s="239">
        <f t="shared" si="329"/>
        <v>1</v>
      </c>
      <c r="AA1647" s="253" t="s">
        <v>4179</v>
      </c>
      <c r="AB1647" s="265">
        <f t="shared" si="332"/>
        <v>0</v>
      </c>
      <c r="AC1647" s="254" t="s">
        <v>4194</v>
      </c>
      <c r="AD1647" s="254" t="s">
        <v>4181</v>
      </c>
      <c r="AE1647" s="254">
        <f t="shared" si="333"/>
        <v>0</v>
      </c>
      <c r="AF1647" s="254" t="s">
        <v>4182</v>
      </c>
      <c r="AG1647" s="254" t="s">
        <v>4183</v>
      </c>
      <c r="AH1647" s="74" t="str">
        <f t="shared" si="334"/>
        <v>名称：&lt;br&gt;住所：&lt;br&gt;施設分類：&lt;br&gt;TEL：&lt;br&gt;：&lt;br&gt;：&lt;br&gt;：&lt;br&gt;</v>
      </c>
      <c r="AI1647" s="255" t="s">
        <v>4184</v>
      </c>
      <c r="AJ1647" s="253" t="str">
        <f t="shared" si="326"/>
        <v>FFFFFFFF</v>
      </c>
      <c r="AK1647" s="253" t="s">
        <v>4185</v>
      </c>
      <c r="AL1647" s="265">
        <f t="shared" si="327"/>
        <v>1</v>
      </c>
      <c r="AM1647" s="253" t="s">
        <v>4186</v>
      </c>
      <c r="AN1647" s="253" t="s">
        <v>4187</v>
      </c>
      <c r="AO1647" s="254">
        <f t="shared" si="330"/>
        <v>0</v>
      </c>
      <c r="AP1647" s="253" t="s">
        <v>4188</v>
      </c>
      <c r="AQ1647" s="74">
        <f t="shared" si="335"/>
        <v>0</v>
      </c>
      <c r="AR1647" s="254" t="s">
        <v>4189</v>
      </c>
      <c r="AS1647" s="254" t="s">
        <v>4190</v>
      </c>
      <c r="AT1647" s="265">
        <f t="shared" si="336"/>
        <v>0</v>
      </c>
      <c r="AU1647" s="254" t="s">
        <v>4191</v>
      </c>
      <c r="AV1647" s="265">
        <f t="shared" si="337"/>
        <v>0</v>
      </c>
      <c r="AW1647" s="254" t="s">
        <v>4192</v>
      </c>
      <c r="AX1647" s="254" t="s">
        <v>4193</v>
      </c>
      <c r="AY1647" s="244" t="str">
        <f t="shared" si="331"/>
        <v/>
      </c>
    </row>
    <row r="1648" spans="1:51">
      <c r="A1648" s="198">
        <v>1643</v>
      </c>
      <c r="B1648" s="211"/>
      <c r="C1648" s="4" t="str">
        <f t="shared" si="328"/>
        <v>名称：&lt;br&gt;住所：&lt;br&gt;施設分類：&lt;br&gt;TEL：&lt;br&gt;：&lt;br&gt;：&lt;br&gt;：&lt;br&gt;</v>
      </c>
      <c r="D1648" s="211"/>
      <c r="E1648" s="202"/>
      <c r="F1648" s="202"/>
      <c r="G1648" s="202"/>
      <c r="H1648" s="202"/>
      <c r="I1648" s="202"/>
      <c r="J1648" s="202"/>
      <c r="K1648" s="240"/>
      <c r="L1648" s="240"/>
      <c r="M1648" s="240"/>
      <c r="N1648" s="240"/>
      <c r="O1648" s="4"/>
      <c r="P1648" s="246">
        <v>1</v>
      </c>
      <c r="Q1648" s="246"/>
      <c r="R1648" s="246" t="str">
        <f t="shared" si="325"/>
        <v>FFFFFFFF</v>
      </c>
      <c r="S1648" s="202">
        <v>100</v>
      </c>
      <c r="T1648" s="202">
        <v>100</v>
      </c>
      <c r="U1648" s="202">
        <v>100</v>
      </c>
      <c r="V1648" s="202">
        <v>100</v>
      </c>
      <c r="X1648" s="242"/>
      <c r="Z1648" s="239">
        <f t="shared" si="329"/>
        <v>1</v>
      </c>
      <c r="AA1648" s="253" t="s">
        <v>4179</v>
      </c>
      <c r="AB1648" s="265">
        <f t="shared" si="332"/>
        <v>0</v>
      </c>
      <c r="AC1648" s="254" t="s">
        <v>4194</v>
      </c>
      <c r="AD1648" s="254" t="s">
        <v>4181</v>
      </c>
      <c r="AE1648" s="254">
        <f t="shared" si="333"/>
        <v>0</v>
      </c>
      <c r="AF1648" s="254" t="s">
        <v>4182</v>
      </c>
      <c r="AG1648" s="254" t="s">
        <v>4183</v>
      </c>
      <c r="AH1648" s="74" t="str">
        <f t="shared" si="334"/>
        <v>名称：&lt;br&gt;住所：&lt;br&gt;施設分類：&lt;br&gt;TEL：&lt;br&gt;：&lt;br&gt;：&lt;br&gt;：&lt;br&gt;</v>
      </c>
      <c r="AI1648" s="255" t="s">
        <v>4184</v>
      </c>
      <c r="AJ1648" s="253" t="str">
        <f t="shared" si="326"/>
        <v>FFFFFFFF</v>
      </c>
      <c r="AK1648" s="253" t="s">
        <v>4185</v>
      </c>
      <c r="AL1648" s="265">
        <f t="shared" si="327"/>
        <v>1</v>
      </c>
      <c r="AM1648" s="253" t="s">
        <v>4186</v>
      </c>
      <c r="AN1648" s="253" t="s">
        <v>4187</v>
      </c>
      <c r="AO1648" s="254">
        <f t="shared" si="330"/>
        <v>0</v>
      </c>
      <c r="AP1648" s="253" t="s">
        <v>4188</v>
      </c>
      <c r="AQ1648" s="74">
        <f t="shared" si="335"/>
        <v>0</v>
      </c>
      <c r="AR1648" s="254" t="s">
        <v>4189</v>
      </c>
      <c r="AS1648" s="254" t="s">
        <v>4190</v>
      </c>
      <c r="AT1648" s="265">
        <f t="shared" si="336"/>
        <v>0</v>
      </c>
      <c r="AU1648" s="254" t="s">
        <v>4191</v>
      </c>
      <c r="AV1648" s="265">
        <f t="shared" si="337"/>
        <v>0</v>
      </c>
      <c r="AW1648" s="254" t="s">
        <v>4192</v>
      </c>
      <c r="AX1648" s="254" t="s">
        <v>4193</v>
      </c>
      <c r="AY1648" s="244" t="str">
        <f t="shared" si="331"/>
        <v/>
      </c>
    </row>
    <row r="1649" spans="1:51">
      <c r="A1649" s="198">
        <v>1644</v>
      </c>
      <c r="B1649" s="211"/>
      <c r="C1649" s="4" t="str">
        <f t="shared" si="328"/>
        <v>名称：&lt;br&gt;住所：&lt;br&gt;施設分類：&lt;br&gt;TEL：&lt;br&gt;：&lt;br&gt;：&lt;br&gt;：&lt;br&gt;</v>
      </c>
      <c r="D1649" s="211"/>
      <c r="E1649" s="202"/>
      <c r="F1649" s="202"/>
      <c r="G1649" s="202"/>
      <c r="H1649" s="202"/>
      <c r="I1649" s="202"/>
      <c r="J1649" s="202"/>
      <c r="K1649" s="240"/>
      <c r="L1649" s="240"/>
      <c r="M1649" s="240"/>
      <c r="N1649" s="240"/>
      <c r="O1649" s="4"/>
      <c r="P1649" s="246">
        <v>1</v>
      </c>
      <c r="Q1649" s="246"/>
      <c r="R1649" s="246" t="str">
        <f t="shared" si="325"/>
        <v>FFFFFFFF</v>
      </c>
      <c r="S1649" s="202">
        <v>100</v>
      </c>
      <c r="T1649" s="202">
        <v>100</v>
      </c>
      <c r="U1649" s="202">
        <v>100</v>
      </c>
      <c r="V1649" s="202">
        <v>100</v>
      </c>
      <c r="X1649" s="242"/>
      <c r="Z1649" s="239">
        <f t="shared" si="329"/>
        <v>1</v>
      </c>
      <c r="AA1649" s="253" t="s">
        <v>4179</v>
      </c>
      <c r="AB1649" s="265">
        <f t="shared" si="332"/>
        <v>0</v>
      </c>
      <c r="AC1649" s="254" t="s">
        <v>4194</v>
      </c>
      <c r="AD1649" s="254" t="s">
        <v>4181</v>
      </c>
      <c r="AE1649" s="254">
        <f t="shared" si="333"/>
        <v>0</v>
      </c>
      <c r="AF1649" s="254" t="s">
        <v>4182</v>
      </c>
      <c r="AG1649" s="254" t="s">
        <v>4183</v>
      </c>
      <c r="AH1649" s="74" t="str">
        <f t="shared" si="334"/>
        <v>名称：&lt;br&gt;住所：&lt;br&gt;施設分類：&lt;br&gt;TEL：&lt;br&gt;：&lt;br&gt;：&lt;br&gt;：&lt;br&gt;</v>
      </c>
      <c r="AI1649" s="255" t="s">
        <v>4184</v>
      </c>
      <c r="AJ1649" s="253" t="str">
        <f t="shared" si="326"/>
        <v>FFFFFFFF</v>
      </c>
      <c r="AK1649" s="253" t="s">
        <v>4185</v>
      </c>
      <c r="AL1649" s="265">
        <f t="shared" si="327"/>
        <v>1</v>
      </c>
      <c r="AM1649" s="253" t="s">
        <v>4186</v>
      </c>
      <c r="AN1649" s="253" t="s">
        <v>4187</v>
      </c>
      <c r="AO1649" s="254">
        <f t="shared" si="330"/>
        <v>0</v>
      </c>
      <c r="AP1649" s="253" t="s">
        <v>4188</v>
      </c>
      <c r="AQ1649" s="74">
        <f t="shared" si="335"/>
        <v>0</v>
      </c>
      <c r="AR1649" s="254" t="s">
        <v>4189</v>
      </c>
      <c r="AS1649" s="254" t="s">
        <v>4190</v>
      </c>
      <c r="AT1649" s="265">
        <f t="shared" si="336"/>
        <v>0</v>
      </c>
      <c r="AU1649" s="254" t="s">
        <v>4191</v>
      </c>
      <c r="AV1649" s="265">
        <f t="shared" si="337"/>
        <v>0</v>
      </c>
      <c r="AW1649" s="254" t="s">
        <v>4192</v>
      </c>
      <c r="AX1649" s="254" t="s">
        <v>4193</v>
      </c>
      <c r="AY1649" s="244" t="str">
        <f t="shared" si="331"/>
        <v/>
      </c>
    </row>
    <row r="1650" spans="1:51">
      <c r="A1650" s="198">
        <v>1645</v>
      </c>
      <c r="B1650" s="211"/>
      <c r="C1650" s="4" t="str">
        <f t="shared" si="328"/>
        <v>名称：&lt;br&gt;住所：&lt;br&gt;施設分類：&lt;br&gt;TEL：&lt;br&gt;：&lt;br&gt;：&lt;br&gt;：&lt;br&gt;</v>
      </c>
      <c r="D1650" s="211"/>
      <c r="E1650" s="202"/>
      <c r="F1650" s="202"/>
      <c r="G1650" s="202"/>
      <c r="H1650" s="202"/>
      <c r="I1650" s="202"/>
      <c r="J1650" s="202"/>
      <c r="K1650" s="240"/>
      <c r="L1650" s="240"/>
      <c r="M1650" s="240"/>
      <c r="N1650" s="240"/>
      <c r="O1650" s="4"/>
      <c r="P1650" s="246">
        <v>1</v>
      </c>
      <c r="Q1650" s="246"/>
      <c r="R1650" s="246" t="str">
        <f t="shared" si="325"/>
        <v>FFFFFFFF</v>
      </c>
      <c r="S1650" s="202">
        <v>100</v>
      </c>
      <c r="T1650" s="202">
        <v>100</v>
      </c>
      <c r="U1650" s="202">
        <v>100</v>
      </c>
      <c r="V1650" s="202">
        <v>100</v>
      </c>
      <c r="X1650" s="242"/>
      <c r="Z1650" s="239">
        <f t="shared" si="329"/>
        <v>1</v>
      </c>
      <c r="AA1650" s="253" t="s">
        <v>4179</v>
      </c>
      <c r="AB1650" s="265">
        <f t="shared" si="332"/>
        <v>0</v>
      </c>
      <c r="AC1650" s="254" t="s">
        <v>4194</v>
      </c>
      <c r="AD1650" s="254" t="s">
        <v>4181</v>
      </c>
      <c r="AE1650" s="254">
        <f t="shared" si="333"/>
        <v>0</v>
      </c>
      <c r="AF1650" s="254" t="s">
        <v>4182</v>
      </c>
      <c r="AG1650" s="254" t="s">
        <v>4183</v>
      </c>
      <c r="AH1650" s="74" t="str">
        <f t="shared" si="334"/>
        <v>名称：&lt;br&gt;住所：&lt;br&gt;施設分類：&lt;br&gt;TEL：&lt;br&gt;：&lt;br&gt;：&lt;br&gt;：&lt;br&gt;</v>
      </c>
      <c r="AI1650" s="255" t="s">
        <v>4184</v>
      </c>
      <c r="AJ1650" s="253" t="str">
        <f t="shared" si="326"/>
        <v>FFFFFFFF</v>
      </c>
      <c r="AK1650" s="253" t="s">
        <v>4185</v>
      </c>
      <c r="AL1650" s="265">
        <f t="shared" si="327"/>
        <v>1</v>
      </c>
      <c r="AM1650" s="253" t="s">
        <v>4186</v>
      </c>
      <c r="AN1650" s="253" t="s">
        <v>4187</v>
      </c>
      <c r="AO1650" s="254">
        <f t="shared" si="330"/>
        <v>0</v>
      </c>
      <c r="AP1650" s="253" t="s">
        <v>4188</v>
      </c>
      <c r="AQ1650" s="74">
        <f t="shared" si="335"/>
        <v>0</v>
      </c>
      <c r="AR1650" s="254" t="s">
        <v>4189</v>
      </c>
      <c r="AS1650" s="254" t="s">
        <v>4190</v>
      </c>
      <c r="AT1650" s="265">
        <f t="shared" si="336"/>
        <v>0</v>
      </c>
      <c r="AU1650" s="254" t="s">
        <v>4191</v>
      </c>
      <c r="AV1650" s="265">
        <f t="shared" si="337"/>
        <v>0</v>
      </c>
      <c r="AW1650" s="254" t="s">
        <v>4192</v>
      </c>
      <c r="AX1650" s="254" t="s">
        <v>4193</v>
      </c>
      <c r="AY1650" s="244" t="str">
        <f t="shared" si="331"/>
        <v/>
      </c>
    </row>
    <row r="1651" spans="1:51">
      <c r="A1651" s="198">
        <v>1646</v>
      </c>
      <c r="B1651" s="211"/>
      <c r="C1651" s="4" t="str">
        <f t="shared" si="328"/>
        <v>名称：&lt;br&gt;住所：&lt;br&gt;施設分類：&lt;br&gt;TEL：&lt;br&gt;：&lt;br&gt;：&lt;br&gt;：&lt;br&gt;</v>
      </c>
      <c r="D1651" s="211"/>
      <c r="E1651" s="245"/>
      <c r="F1651" s="202"/>
      <c r="G1651" s="202"/>
      <c r="H1651" s="202"/>
      <c r="I1651" s="245"/>
      <c r="J1651" s="245"/>
      <c r="K1651" s="240"/>
      <c r="L1651" s="240"/>
      <c r="M1651" s="240"/>
      <c r="N1651" s="240"/>
      <c r="O1651" s="4"/>
      <c r="P1651" s="246">
        <v>1</v>
      </c>
      <c r="Q1651" s="246"/>
      <c r="R1651" s="246" t="str">
        <f t="shared" si="325"/>
        <v>FFFFFFFF</v>
      </c>
      <c r="S1651" s="202">
        <v>100</v>
      </c>
      <c r="T1651" s="202">
        <v>100</v>
      </c>
      <c r="U1651" s="202">
        <v>100</v>
      </c>
      <c r="V1651" s="202">
        <v>100</v>
      </c>
      <c r="X1651" s="242"/>
      <c r="Z1651" s="239">
        <f t="shared" si="329"/>
        <v>1</v>
      </c>
      <c r="AA1651" s="253" t="s">
        <v>4179</v>
      </c>
      <c r="AB1651" s="265">
        <f t="shared" si="332"/>
        <v>0</v>
      </c>
      <c r="AC1651" s="254" t="s">
        <v>4194</v>
      </c>
      <c r="AD1651" s="254" t="s">
        <v>4181</v>
      </c>
      <c r="AE1651" s="254">
        <f t="shared" si="333"/>
        <v>0</v>
      </c>
      <c r="AF1651" s="254" t="s">
        <v>4182</v>
      </c>
      <c r="AG1651" s="254" t="s">
        <v>4183</v>
      </c>
      <c r="AH1651" s="74" t="str">
        <f t="shared" si="334"/>
        <v>名称：&lt;br&gt;住所：&lt;br&gt;施設分類：&lt;br&gt;TEL：&lt;br&gt;：&lt;br&gt;：&lt;br&gt;：&lt;br&gt;</v>
      </c>
      <c r="AI1651" s="255" t="s">
        <v>4184</v>
      </c>
      <c r="AJ1651" s="253" t="str">
        <f t="shared" si="326"/>
        <v>FFFFFFFF</v>
      </c>
      <c r="AK1651" s="253" t="s">
        <v>4185</v>
      </c>
      <c r="AL1651" s="265">
        <f t="shared" si="327"/>
        <v>1</v>
      </c>
      <c r="AM1651" s="253" t="s">
        <v>4186</v>
      </c>
      <c r="AN1651" s="253" t="s">
        <v>4187</v>
      </c>
      <c r="AO1651" s="254">
        <f t="shared" si="330"/>
        <v>0</v>
      </c>
      <c r="AP1651" s="253" t="s">
        <v>4188</v>
      </c>
      <c r="AQ1651" s="74">
        <f t="shared" si="335"/>
        <v>0</v>
      </c>
      <c r="AR1651" s="254" t="s">
        <v>4189</v>
      </c>
      <c r="AS1651" s="254" t="s">
        <v>4190</v>
      </c>
      <c r="AT1651" s="265">
        <f t="shared" si="336"/>
        <v>0</v>
      </c>
      <c r="AU1651" s="254" t="s">
        <v>4191</v>
      </c>
      <c r="AV1651" s="265">
        <f t="shared" si="337"/>
        <v>0</v>
      </c>
      <c r="AW1651" s="254" t="s">
        <v>4192</v>
      </c>
      <c r="AX1651" s="254" t="s">
        <v>4193</v>
      </c>
      <c r="AY1651" s="244" t="str">
        <f t="shared" si="331"/>
        <v/>
      </c>
    </row>
    <row r="1652" spans="1:51">
      <c r="A1652" s="198">
        <v>1647</v>
      </c>
      <c r="B1652" s="211"/>
      <c r="C1652" s="4" t="str">
        <f t="shared" si="328"/>
        <v>名称：&lt;br&gt;住所：&lt;br&gt;施設分類：&lt;br&gt;TEL：&lt;br&gt;：&lt;br&gt;：&lt;br&gt;：&lt;br&gt;</v>
      </c>
      <c r="D1652" s="211"/>
      <c r="E1652" s="245"/>
      <c r="F1652" s="202"/>
      <c r="G1652" s="202"/>
      <c r="H1652" s="202"/>
      <c r="I1652" s="245"/>
      <c r="J1652" s="245"/>
      <c r="K1652" s="240"/>
      <c r="L1652" s="240"/>
      <c r="M1652" s="240"/>
      <c r="N1652" s="240"/>
      <c r="O1652" s="4"/>
      <c r="P1652" s="246">
        <v>1</v>
      </c>
      <c r="Q1652" s="246"/>
      <c r="R1652" s="246" t="str">
        <f t="shared" si="325"/>
        <v>FFFFFFFF</v>
      </c>
      <c r="S1652" s="202">
        <v>100</v>
      </c>
      <c r="T1652" s="202">
        <v>100</v>
      </c>
      <c r="U1652" s="202">
        <v>100</v>
      </c>
      <c r="V1652" s="202">
        <v>100</v>
      </c>
      <c r="X1652" s="242"/>
      <c r="Z1652" s="239">
        <f t="shared" si="329"/>
        <v>1</v>
      </c>
      <c r="AA1652" s="253" t="s">
        <v>4179</v>
      </c>
      <c r="AB1652" s="265">
        <f t="shared" si="332"/>
        <v>0</v>
      </c>
      <c r="AC1652" s="254" t="s">
        <v>4194</v>
      </c>
      <c r="AD1652" s="254" t="s">
        <v>4181</v>
      </c>
      <c r="AE1652" s="254">
        <f t="shared" si="333"/>
        <v>0</v>
      </c>
      <c r="AF1652" s="254" t="s">
        <v>4182</v>
      </c>
      <c r="AG1652" s="254" t="s">
        <v>4183</v>
      </c>
      <c r="AH1652" s="74" t="str">
        <f t="shared" si="334"/>
        <v>名称：&lt;br&gt;住所：&lt;br&gt;施設分類：&lt;br&gt;TEL：&lt;br&gt;：&lt;br&gt;：&lt;br&gt;：&lt;br&gt;</v>
      </c>
      <c r="AI1652" s="255" t="s">
        <v>4184</v>
      </c>
      <c r="AJ1652" s="253" t="str">
        <f t="shared" si="326"/>
        <v>FFFFFFFF</v>
      </c>
      <c r="AK1652" s="253" t="s">
        <v>4185</v>
      </c>
      <c r="AL1652" s="265">
        <f t="shared" si="327"/>
        <v>1</v>
      </c>
      <c r="AM1652" s="253" t="s">
        <v>4186</v>
      </c>
      <c r="AN1652" s="253" t="s">
        <v>4187</v>
      </c>
      <c r="AO1652" s="254">
        <f t="shared" si="330"/>
        <v>0</v>
      </c>
      <c r="AP1652" s="253" t="s">
        <v>4188</v>
      </c>
      <c r="AQ1652" s="74">
        <f t="shared" si="335"/>
        <v>0</v>
      </c>
      <c r="AR1652" s="254" t="s">
        <v>4189</v>
      </c>
      <c r="AS1652" s="254" t="s">
        <v>4190</v>
      </c>
      <c r="AT1652" s="265">
        <f t="shared" si="336"/>
        <v>0</v>
      </c>
      <c r="AU1652" s="254" t="s">
        <v>4191</v>
      </c>
      <c r="AV1652" s="265">
        <f t="shared" si="337"/>
        <v>0</v>
      </c>
      <c r="AW1652" s="254" t="s">
        <v>4192</v>
      </c>
      <c r="AX1652" s="254" t="s">
        <v>4193</v>
      </c>
      <c r="AY1652" s="244" t="str">
        <f t="shared" si="331"/>
        <v/>
      </c>
    </row>
    <row r="1653" spans="1:51">
      <c r="A1653" s="198">
        <v>1648</v>
      </c>
      <c r="B1653" s="211"/>
      <c r="C1653" s="4" t="str">
        <f t="shared" si="328"/>
        <v>名称：&lt;br&gt;住所：&lt;br&gt;施設分類：&lt;br&gt;TEL：&lt;br&gt;：&lt;br&gt;：&lt;br&gt;：&lt;br&gt;</v>
      </c>
      <c r="D1653" s="211"/>
      <c r="E1653" s="202"/>
      <c r="F1653" s="202"/>
      <c r="G1653" s="202"/>
      <c r="H1653" s="202"/>
      <c r="I1653" s="202"/>
      <c r="J1653" s="202"/>
      <c r="K1653" s="240"/>
      <c r="L1653" s="240"/>
      <c r="M1653" s="240"/>
      <c r="N1653" s="240"/>
      <c r="O1653" s="4"/>
      <c r="P1653" s="246">
        <v>1</v>
      </c>
      <c r="Q1653" s="246"/>
      <c r="R1653" s="246" t="str">
        <f t="shared" si="325"/>
        <v>FFFFFFFF</v>
      </c>
      <c r="S1653" s="202">
        <v>100</v>
      </c>
      <c r="T1653" s="202">
        <v>100</v>
      </c>
      <c r="U1653" s="202">
        <v>100</v>
      </c>
      <c r="V1653" s="202">
        <v>100</v>
      </c>
      <c r="X1653" s="242"/>
      <c r="Z1653" s="239">
        <f t="shared" si="329"/>
        <v>1</v>
      </c>
      <c r="AA1653" s="253" t="s">
        <v>4179</v>
      </c>
      <c r="AB1653" s="265">
        <f t="shared" si="332"/>
        <v>0</v>
      </c>
      <c r="AC1653" s="254" t="s">
        <v>4194</v>
      </c>
      <c r="AD1653" s="254" t="s">
        <v>4181</v>
      </c>
      <c r="AE1653" s="254">
        <f t="shared" si="333"/>
        <v>0</v>
      </c>
      <c r="AF1653" s="254" t="s">
        <v>4182</v>
      </c>
      <c r="AG1653" s="254" t="s">
        <v>4183</v>
      </c>
      <c r="AH1653" s="74" t="str">
        <f t="shared" si="334"/>
        <v>名称：&lt;br&gt;住所：&lt;br&gt;施設分類：&lt;br&gt;TEL：&lt;br&gt;：&lt;br&gt;：&lt;br&gt;：&lt;br&gt;</v>
      </c>
      <c r="AI1653" s="255" t="s">
        <v>4184</v>
      </c>
      <c r="AJ1653" s="253" t="str">
        <f t="shared" si="326"/>
        <v>FFFFFFFF</v>
      </c>
      <c r="AK1653" s="253" t="s">
        <v>4185</v>
      </c>
      <c r="AL1653" s="265">
        <f t="shared" si="327"/>
        <v>1</v>
      </c>
      <c r="AM1653" s="253" t="s">
        <v>4186</v>
      </c>
      <c r="AN1653" s="253" t="s">
        <v>4187</v>
      </c>
      <c r="AO1653" s="254">
        <f t="shared" si="330"/>
        <v>0</v>
      </c>
      <c r="AP1653" s="253" t="s">
        <v>4188</v>
      </c>
      <c r="AQ1653" s="74">
        <f t="shared" si="335"/>
        <v>0</v>
      </c>
      <c r="AR1653" s="254" t="s">
        <v>4189</v>
      </c>
      <c r="AS1653" s="254" t="s">
        <v>4190</v>
      </c>
      <c r="AT1653" s="265">
        <f t="shared" si="336"/>
        <v>0</v>
      </c>
      <c r="AU1653" s="254" t="s">
        <v>4191</v>
      </c>
      <c r="AV1653" s="265">
        <f t="shared" si="337"/>
        <v>0</v>
      </c>
      <c r="AW1653" s="254" t="s">
        <v>4192</v>
      </c>
      <c r="AX1653" s="254" t="s">
        <v>4193</v>
      </c>
      <c r="AY1653" s="244" t="str">
        <f t="shared" si="331"/>
        <v/>
      </c>
    </row>
    <row r="1654" spans="1:51">
      <c r="A1654" s="198">
        <v>1649</v>
      </c>
      <c r="B1654" s="211"/>
      <c r="C1654" s="4" t="str">
        <f t="shared" si="328"/>
        <v>名称：&lt;br&gt;住所：&lt;br&gt;施設分類：&lt;br&gt;TEL：&lt;br&gt;：&lt;br&gt;：&lt;br&gt;：&lt;br&gt;</v>
      </c>
      <c r="D1654" s="211"/>
      <c r="E1654" s="202"/>
      <c r="F1654" s="202"/>
      <c r="G1654" s="202"/>
      <c r="H1654" s="202"/>
      <c r="I1654" s="202"/>
      <c r="J1654" s="202"/>
      <c r="K1654" s="240"/>
      <c r="L1654" s="240"/>
      <c r="M1654" s="240"/>
      <c r="N1654" s="240"/>
      <c r="O1654" s="4"/>
      <c r="P1654" s="246">
        <v>1</v>
      </c>
      <c r="Q1654" s="246"/>
      <c r="R1654" s="246" t="str">
        <f t="shared" si="325"/>
        <v>FFFFFFFF</v>
      </c>
      <c r="S1654" s="202">
        <v>100</v>
      </c>
      <c r="T1654" s="202">
        <v>100</v>
      </c>
      <c r="U1654" s="202">
        <v>100</v>
      </c>
      <c r="V1654" s="202">
        <v>100</v>
      </c>
      <c r="X1654" s="242"/>
      <c r="Z1654" s="239">
        <f t="shared" si="329"/>
        <v>1</v>
      </c>
      <c r="AA1654" s="253" t="s">
        <v>4179</v>
      </c>
      <c r="AB1654" s="265">
        <f t="shared" si="332"/>
        <v>0</v>
      </c>
      <c r="AC1654" s="254" t="s">
        <v>4194</v>
      </c>
      <c r="AD1654" s="254" t="s">
        <v>4181</v>
      </c>
      <c r="AE1654" s="254">
        <f t="shared" si="333"/>
        <v>0</v>
      </c>
      <c r="AF1654" s="254" t="s">
        <v>4182</v>
      </c>
      <c r="AG1654" s="254" t="s">
        <v>4183</v>
      </c>
      <c r="AH1654" s="74" t="str">
        <f t="shared" si="334"/>
        <v>名称：&lt;br&gt;住所：&lt;br&gt;施設分類：&lt;br&gt;TEL：&lt;br&gt;：&lt;br&gt;：&lt;br&gt;：&lt;br&gt;</v>
      </c>
      <c r="AI1654" s="255" t="s">
        <v>4184</v>
      </c>
      <c r="AJ1654" s="253" t="str">
        <f t="shared" si="326"/>
        <v>FFFFFFFF</v>
      </c>
      <c r="AK1654" s="253" t="s">
        <v>4185</v>
      </c>
      <c r="AL1654" s="265">
        <f t="shared" si="327"/>
        <v>1</v>
      </c>
      <c r="AM1654" s="253" t="s">
        <v>4186</v>
      </c>
      <c r="AN1654" s="253" t="s">
        <v>4187</v>
      </c>
      <c r="AO1654" s="254">
        <f t="shared" si="330"/>
        <v>0</v>
      </c>
      <c r="AP1654" s="253" t="s">
        <v>4188</v>
      </c>
      <c r="AQ1654" s="74">
        <f t="shared" si="335"/>
        <v>0</v>
      </c>
      <c r="AR1654" s="254" t="s">
        <v>4189</v>
      </c>
      <c r="AS1654" s="254" t="s">
        <v>4190</v>
      </c>
      <c r="AT1654" s="265">
        <f t="shared" si="336"/>
        <v>0</v>
      </c>
      <c r="AU1654" s="254" t="s">
        <v>4191</v>
      </c>
      <c r="AV1654" s="265">
        <f t="shared" si="337"/>
        <v>0</v>
      </c>
      <c r="AW1654" s="254" t="s">
        <v>4192</v>
      </c>
      <c r="AX1654" s="254" t="s">
        <v>4193</v>
      </c>
      <c r="AY1654" s="244" t="str">
        <f t="shared" si="331"/>
        <v/>
      </c>
    </row>
    <row r="1655" spans="1:51">
      <c r="A1655" s="198">
        <v>1650</v>
      </c>
      <c r="B1655" s="211"/>
      <c r="C1655" s="4" t="str">
        <f t="shared" si="328"/>
        <v>名称：&lt;br&gt;住所：&lt;br&gt;施設分類：&lt;br&gt;TEL：&lt;br&gt;：&lt;br&gt;：&lt;br&gt;：&lt;br&gt;</v>
      </c>
      <c r="D1655" s="211"/>
      <c r="E1655" s="202"/>
      <c r="F1655" s="202"/>
      <c r="G1655" s="202"/>
      <c r="H1655" s="202"/>
      <c r="I1655" s="202"/>
      <c r="J1655" s="202"/>
      <c r="K1655" s="240"/>
      <c r="L1655" s="240"/>
      <c r="M1655" s="240"/>
      <c r="N1655" s="240"/>
      <c r="O1655" s="4"/>
      <c r="P1655" s="246">
        <v>1</v>
      </c>
      <c r="Q1655" s="246"/>
      <c r="R1655" s="246" t="str">
        <f t="shared" si="325"/>
        <v>FFFFFFFF</v>
      </c>
      <c r="S1655" s="202">
        <v>100</v>
      </c>
      <c r="T1655" s="202">
        <v>100</v>
      </c>
      <c r="U1655" s="202">
        <v>100</v>
      </c>
      <c r="V1655" s="202">
        <v>100</v>
      </c>
      <c r="X1655" s="242"/>
      <c r="Z1655" s="239">
        <f t="shared" si="329"/>
        <v>1</v>
      </c>
      <c r="AA1655" s="253" t="s">
        <v>4179</v>
      </c>
      <c r="AB1655" s="265">
        <f t="shared" si="332"/>
        <v>0</v>
      </c>
      <c r="AC1655" s="254" t="s">
        <v>4194</v>
      </c>
      <c r="AD1655" s="254" t="s">
        <v>4181</v>
      </c>
      <c r="AE1655" s="254">
        <f t="shared" si="333"/>
        <v>0</v>
      </c>
      <c r="AF1655" s="254" t="s">
        <v>4182</v>
      </c>
      <c r="AG1655" s="254" t="s">
        <v>4183</v>
      </c>
      <c r="AH1655" s="74" t="str">
        <f t="shared" si="334"/>
        <v>名称：&lt;br&gt;住所：&lt;br&gt;施設分類：&lt;br&gt;TEL：&lt;br&gt;：&lt;br&gt;：&lt;br&gt;：&lt;br&gt;</v>
      </c>
      <c r="AI1655" s="255" t="s">
        <v>4184</v>
      </c>
      <c r="AJ1655" s="253" t="str">
        <f t="shared" si="326"/>
        <v>FFFFFFFF</v>
      </c>
      <c r="AK1655" s="253" t="s">
        <v>4185</v>
      </c>
      <c r="AL1655" s="265">
        <f t="shared" si="327"/>
        <v>1</v>
      </c>
      <c r="AM1655" s="253" t="s">
        <v>4186</v>
      </c>
      <c r="AN1655" s="253" t="s">
        <v>4187</v>
      </c>
      <c r="AO1655" s="254">
        <f t="shared" si="330"/>
        <v>0</v>
      </c>
      <c r="AP1655" s="253" t="s">
        <v>4188</v>
      </c>
      <c r="AQ1655" s="74">
        <f t="shared" si="335"/>
        <v>0</v>
      </c>
      <c r="AR1655" s="254" t="s">
        <v>4189</v>
      </c>
      <c r="AS1655" s="254" t="s">
        <v>4190</v>
      </c>
      <c r="AT1655" s="265">
        <f t="shared" si="336"/>
        <v>0</v>
      </c>
      <c r="AU1655" s="254" t="s">
        <v>4191</v>
      </c>
      <c r="AV1655" s="265">
        <f t="shared" si="337"/>
        <v>0</v>
      </c>
      <c r="AW1655" s="254" t="s">
        <v>4192</v>
      </c>
      <c r="AX1655" s="254" t="s">
        <v>4193</v>
      </c>
      <c r="AY1655" s="244" t="str">
        <f t="shared" si="331"/>
        <v/>
      </c>
    </row>
    <row r="1656" spans="1:51">
      <c r="A1656" s="198">
        <v>1651</v>
      </c>
      <c r="B1656" s="211"/>
      <c r="C1656" s="4" t="str">
        <f t="shared" si="328"/>
        <v>名称：&lt;br&gt;住所：&lt;br&gt;施設分類：&lt;br&gt;TEL：&lt;br&gt;：&lt;br&gt;：&lt;br&gt;：&lt;br&gt;</v>
      </c>
      <c r="D1656" s="211"/>
      <c r="E1656" s="202"/>
      <c r="F1656" s="202"/>
      <c r="G1656" s="202"/>
      <c r="H1656" s="202"/>
      <c r="I1656" s="202"/>
      <c r="J1656" s="202"/>
      <c r="K1656" s="240"/>
      <c r="L1656" s="240"/>
      <c r="M1656" s="240"/>
      <c r="N1656" s="240"/>
      <c r="O1656" s="4"/>
      <c r="P1656" s="246">
        <v>1</v>
      </c>
      <c r="Q1656" s="246"/>
      <c r="R1656" s="246" t="str">
        <f t="shared" si="325"/>
        <v>FFFFFFFF</v>
      </c>
      <c r="S1656" s="202">
        <v>100</v>
      </c>
      <c r="T1656" s="202">
        <v>100</v>
      </c>
      <c r="U1656" s="202">
        <v>100</v>
      </c>
      <c r="V1656" s="202">
        <v>100</v>
      </c>
      <c r="X1656" s="242"/>
      <c r="Z1656" s="239">
        <f t="shared" si="329"/>
        <v>1</v>
      </c>
      <c r="AA1656" s="253" t="s">
        <v>4179</v>
      </c>
      <c r="AB1656" s="265">
        <f t="shared" si="332"/>
        <v>0</v>
      </c>
      <c r="AC1656" s="254" t="s">
        <v>4194</v>
      </c>
      <c r="AD1656" s="254" t="s">
        <v>4181</v>
      </c>
      <c r="AE1656" s="254">
        <f t="shared" si="333"/>
        <v>0</v>
      </c>
      <c r="AF1656" s="254" t="s">
        <v>4182</v>
      </c>
      <c r="AG1656" s="254" t="s">
        <v>4183</v>
      </c>
      <c r="AH1656" s="74" t="str">
        <f t="shared" si="334"/>
        <v>名称：&lt;br&gt;住所：&lt;br&gt;施設分類：&lt;br&gt;TEL：&lt;br&gt;：&lt;br&gt;：&lt;br&gt;：&lt;br&gt;</v>
      </c>
      <c r="AI1656" s="255" t="s">
        <v>4184</v>
      </c>
      <c r="AJ1656" s="253" t="str">
        <f t="shared" si="326"/>
        <v>FFFFFFFF</v>
      </c>
      <c r="AK1656" s="253" t="s">
        <v>4185</v>
      </c>
      <c r="AL1656" s="265">
        <f t="shared" si="327"/>
        <v>1</v>
      </c>
      <c r="AM1656" s="253" t="s">
        <v>4186</v>
      </c>
      <c r="AN1656" s="253" t="s">
        <v>4187</v>
      </c>
      <c r="AO1656" s="254">
        <f t="shared" si="330"/>
        <v>0</v>
      </c>
      <c r="AP1656" s="253" t="s">
        <v>4188</v>
      </c>
      <c r="AQ1656" s="74">
        <f t="shared" si="335"/>
        <v>0</v>
      </c>
      <c r="AR1656" s="254" t="s">
        <v>4189</v>
      </c>
      <c r="AS1656" s="254" t="s">
        <v>4190</v>
      </c>
      <c r="AT1656" s="265">
        <f t="shared" si="336"/>
        <v>0</v>
      </c>
      <c r="AU1656" s="254" t="s">
        <v>4191</v>
      </c>
      <c r="AV1656" s="265">
        <f t="shared" si="337"/>
        <v>0</v>
      </c>
      <c r="AW1656" s="254" t="s">
        <v>4192</v>
      </c>
      <c r="AX1656" s="254" t="s">
        <v>4193</v>
      </c>
      <c r="AY1656" s="244" t="str">
        <f t="shared" si="331"/>
        <v/>
      </c>
    </row>
    <row r="1657" spans="1:51">
      <c r="A1657" s="198">
        <v>1652</v>
      </c>
      <c r="B1657" s="211"/>
      <c r="C1657" s="4" t="str">
        <f t="shared" si="328"/>
        <v>名称：&lt;br&gt;住所：&lt;br&gt;施設分類：&lt;br&gt;TEL：&lt;br&gt;：&lt;br&gt;：&lt;br&gt;：&lt;br&gt;</v>
      </c>
      <c r="D1657" s="211"/>
      <c r="E1657" s="245"/>
      <c r="F1657" s="202"/>
      <c r="G1657" s="202"/>
      <c r="H1657" s="202"/>
      <c r="I1657" s="245"/>
      <c r="J1657" s="245"/>
      <c r="K1657" s="240"/>
      <c r="L1657" s="240"/>
      <c r="M1657" s="240"/>
      <c r="N1657" s="240"/>
      <c r="O1657" s="4"/>
      <c r="P1657" s="246">
        <v>1</v>
      </c>
      <c r="Q1657" s="246"/>
      <c r="R1657" s="246" t="str">
        <f t="shared" si="325"/>
        <v>FFFFFFFF</v>
      </c>
      <c r="S1657" s="202">
        <v>100</v>
      </c>
      <c r="T1657" s="202">
        <v>100</v>
      </c>
      <c r="U1657" s="202">
        <v>100</v>
      </c>
      <c r="V1657" s="202">
        <v>100</v>
      </c>
      <c r="X1657" s="242"/>
      <c r="Z1657" s="239">
        <f t="shared" si="329"/>
        <v>1</v>
      </c>
      <c r="AA1657" s="253" t="s">
        <v>4179</v>
      </c>
      <c r="AB1657" s="265">
        <f t="shared" si="332"/>
        <v>0</v>
      </c>
      <c r="AC1657" s="254" t="s">
        <v>4194</v>
      </c>
      <c r="AD1657" s="254" t="s">
        <v>4181</v>
      </c>
      <c r="AE1657" s="254">
        <f t="shared" si="333"/>
        <v>0</v>
      </c>
      <c r="AF1657" s="254" t="s">
        <v>4182</v>
      </c>
      <c r="AG1657" s="254" t="s">
        <v>4183</v>
      </c>
      <c r="AH1657" s="74" t="str">
        <f t="shared" si="334"/>
        <v>名称：&lt;br&gt;住所：&lt;br&gt;施設分類：&lt;br&gt;TEL：&lt;br&gt;：&lt;br&gt;：&lt;br&gt;：&lt;br&gt;</v>
      </c>
      <c r="AI1657" s="255" t="s">
        <v>4184</v>
      </c>
      <c r="AJ1657" s="253" t="str">
        <f t="shared" si="326"/>
        <v>FFFFFFFF</v>
      </c>
      <c r="AK1657" s="253" t="s">
        <v>4185</v>
      </c>
      <c r="AL1657" s="265">
        <f t="shared" si="327"/>
        <v>1</v>
      </c>
      <c r="AM1657" s="253" t="s">
        <v>4186</v>
      </c>
      <c r="AN1657" s="253" t="s">
        <v>4187</v>
      </c>
      <c r="AO1657" s="254">
        <f t="shared" si="330"/>
        <v>0</v>
      </c>
      <c r="AP1657" s="253" t="s">
        <v>4188</v>
      </c>
      <c r="AQ1657" s="74">
        <f t="shared" si="335"/>
        <v>0</v>
      </c>
      <c r="AR1657" s="254" t="s">
        <v>4189</v>
      </c>
      <c r="AS1657" s="254" t="s">
        <v>4190</v>
      </c>
      <c r="AT1657" s="265">
        <f t="shared" si="336"/>
        <v>0</v>
      </c>
      <c r="AU1657" s="254" t="s">
        <v>4191</v>
      </c>
      <c r="AV1657" s="265">
        <f t="shared" si="337"/>
        <v>0</v>
      </c>
      <c r="AW1657" s="254" t="s">
        <v>4192</v>
      </c>
      <c r="AX1657" s="254" t="s">
        <v>4193</v>
      </c>
      <c r="AY1657" s="244" t="str">
        <f t="shared" si="331"/>
        <v/>
      </c>
    </row>
    <row r="1658" spans="1:51">
      <c r="A1658" s="198">
        <v>1653</v>
      </c>
      <c r="B1658" s="211"/>
      <c r="C1658" s="4" t="str">
        <f t="shared" si="328"/>
        <v>名称：&lt;br&gt;住所：&lt;br&gt;施設分類：&lt;br&gt;TEL：&lt;br&gt;：&lt;br&gt;：&lt;br&gt;：&lt;br&gt;</v>
      </c>
      <c r="D1658" s="211"/>
      <c r="E1658" s="245"/>
      <c r="F1658" s="202"/>
      <c r="G1658" s="202"/>
      <c r="H1658" s="202"/>
      <c r="I1658" s="245"/>
      <c r="J1658" s="245"/>
      <c r="K1658" s="240"/>
      <c r="L1658" s="240"/>
      <c r="M1658" s="240"/>
      <c r="N1658" s="240"/>
      <c r="O1658" s="4"/>
      <c r="P1658" s="246">
        <v>1</v>
      </c>
      <c r="Q1658" s="246"/>
      <c r="R1658" s="246" t="str">
        <f t="shared" si="325"/>
        <v>FFFFFFFF</v>
      </c>
      <c r="S1658" s="202">
        <v>100</v>
      </c>
      <c r="T1658" s="202">
        <v>100</v>
      </c>
      <c r="U1658" s="202">
        <v>100</v>
      </c>
      <c r="V1658" s="202">
        <v>100</v>
      </c>
      <c r="X1658" s="242"/>
      <c r="Z1658" s="239">
        <f t="shared" si="329"/>
        <v>1</v>
      </c>
      <c r="AA1658" s="253" t="s">
        <v>4179</v>
      </c>
      <c r="AB1658" s="265">
        <f t="shared" si="332"/>
        <v>0</v>
      </c>
      <c r="AC1658" s="254" t="s">
        <v>4194</v>
      </c>
      <c r="AD1658" s="254" t="s">
        <v>4181</v>
      </c>
      <c r="AE1658" s="254">
        <f t="shared" si="333"/>
        <v>0</v>
      </c>
      <c r="AF1658" s="254" t="s">
        <v>4182</v>
      </c>
      <c r="AG1658" s="254" t="s">
        <v>4183</v>
      </c>
      <c r="AH1658" s="74" t="str">
        <f t="shared" si="334"/>
        <v>名称：&lt;br&gt;住所：&lt;br&gt;施設分類：&lt;br&gt;TEL：&lt;br&gt;：&lt;br&gt;：&lt;br&gt;：&lt;br&gt;</v>
      </c>
      <c r="AI1658" s="255" t="s">
        <v>4184</v>
      </c>
      <c r="AJ1658" s="253" t="str">
        <f t="shared" si="326"/>
        <v>FFFFFFFF</v>
      </c>
      <c r="AK1658" s="253" t="s">
        <v>4185</v>
      </c>
      <c r="AL1658" s="265">
        <f t="shared" si="327"/>
        <v>1</v>
      </c>
      <c r="AM1658" s="253" t="s">
        <v>4186</v>
      </c>
      <c r="AN1658" s="253" t="s">
        <v>4187</v>
      </c>
      <c r="AO1658" s="254">
        <f t="shared" si="330"/>
        <v>0</v>
      </c>
      <c r="AP1658" s="253" t="s">
        <v>4188</v>
      </c>
      <c r="AQ1658" s="74">
        <f t="shared" si="335"/>
        <v>0</v>
      </c>
      <c r="AR1658" s="254" t="s">
        <v>4189</v>
      </c>
      <c r="AS1658" s="254" t="s">
        <v>4190</v>
      </c>
      <c r="AT1658" s="265">
        <f t="shared" si="336"/>
        <v>0</v>
      </c>
      <c r="AU1658" s="254" t="s">
        <v>4191</v>
      </c>
      <c r="AV1658" s="265">
        <f t="shared" si="337"/>
        <v>0</v>
      </c>
      <c r="AW1658" s="254" t="s">
        <v>4192</v>
      </c>
      <c r="AX1658" s="254" t="s">
        <v>4193</v>
      </c>
      <c r="AY1658" s="244" t="str">
        <f t="shared" si="331"/>
        <v/>
      </c>
    </row>
    <row r="1659" spans="1:51">
      <c r="A1659" s="198">
        <v>1654</v>
      </c>
      <c r="B1659" s="211"/>
      <c r="C1659" s="4" t="str">
        <f t="shared" si="328"/>
        <v>名称：&lt;br&gt;住所：&lt;br&gt;施設分類：&lt;br&gt;TEL：&lt;br&gt;：&lt;br&gt;：&lt;br&gt;：&lt;br&gt;</v>
      </c>
      <c r="D1659" s="211"/>
      <c r="E1659" s="202"/>
      <c r="F1659" s="202"/>
      <c r="G1659" s="202"/>
      <c r="H1659" s="202"/>
      <c r="I1659" s="202"/>
      <c r="J1659" s="202"/>
      <c r="K1659" s="240"/>
      <c r="L1659" s="240"/>
      <c r="M1659" s="240"/>
      <c r="N1659" s="240"/>
      <c r="O1659" s="4"/>
      <c r="P1659" s="246">
        <v>1</v>
      </c>
      <c r="Q1659" s="246"/>
      <c r="R1659" s="246" t="str">
        <f t="shared" si="325"/>
        <v>FFFFFFFF</v>
      </c>
      <c r="S1659" s="202">
        <v>100</v>
      </c>
      <c r="T1659" s="202">
        <v>100</v>
      </c>
      <c r="U1659" s="202">
        <v>100</v>
      </c>
      <c r="V1659" s="202">
        <v>100</v>
      </c>
      <c r="X1659" s="242"/>
      <c r="Z1659" s="239">
        <f t="shared" si="329"/>
        <v>1</v>
      </c>
      <c r="AA1659" s="253" t="s">
        <v>4179</v>
      </c>
      <c r="AB1659" s="265">
        <f t="shared" si="332"/>
        <v>0</v>
      </c>
      <c r="AC1659" s="254" t="s">
        <v>4194</v>
      </c>
      <c r="AD1659" s="254" t="s">
        <v>4181</v>
      </c>
      <c r="AE1659" s="254">
        <f t="shared" si="333"/>
        <v>0</v>
      </c>
      <c r="AF1659" s="254" t="s">
        <v>4182</v>
      </c>
      <c r="AG1659" s="254" t="s">
        <v>4183</v>
      </c>
      <c r="AH1659" s="74" t="str">
        <f t="shared" si="334"/>
        <v>名称：&lt;br&gt;住所：&lt;br&gt;施設分類：&lt;br&gt;TEL：&lt;br&gt;：&lt;br&gt;：&lt;br&gt;：&lt;br&gt;</v>
      </c>
      <c r="AI1659" s="255" t="s">
        <v>4184</v>
      </c>
      <c r="AJ1659" s="253" t="str">
        <f t="shared" si="326"/>
        <v>FFFFFFFF</v>
      </c>
      <c r="AK1659" s="253" t="s">
        <v>4185</v>
      </c>
      <c r="AL1659" s="265">
        <f t="shared" si="327"/>
        <v>1</v>
      </c>
      <c r="AM1659" s="253" t="s">
        <v>4186</v>
      </c>
      <c r="AN1659" s="253" t="s">
        <v>4187</v>
      </c>
      <c r="AO1659" s="254">
        <f t="shared" si="330"/>
        <v>0</v>
      </c>
      <c r="AP1659" s="253" t="s">
        <v>4188</v>
      </c>
      <c r="AQ1659" s="74">
        <f t="shared" si="335"/>
        <v>0</v>
      </c>
      <c r="AR1659" s="254" t="s">
        <v>4189</v>
      </c>
      <c r="AS1659" s="254" t="s">
        <v>4190</v>
      </c>
      <c r="AT1659" s="265">
        <f t="shared" si="336"/>
        <v>0</v>
      </c>
      <c r="AU1659" s="254" t="s">
        <v>4191</v>
      </c>
      <c r="AV1659" s="265">
        <f t="shared" si="337"/>
        <v>0</v>
      </c>
      <c r="AW1659" s="254" t="s">
        <v>4192</v>
      </c>
      <c r="AX1659" s="254" t="s">
        <v>4193</v>
      </c>
      <c r="AY1659" s="244" t="str">
        <f t="shared" si="331"/>
        <v/>
      </c>
    </row>
    <row r="1660" spans="1:51">
      <c r="A1660" s="198">
        <v>1655</v>
      </c>
      <c r="B1660" s="211"/>
      <c r="C1660" s="4" t="str">
        <f t="shared" si="328"/>
        <v>名称：&lt;br&gt;住所：&lt;br&gt;施設分類：&lt;br&gt;TEL：&lt;br&gt;：&lt;br&gt;：&lt;br&gt;：&lt;br&gt;</v>
      </c>
      <c r="D1660" s="211"/>
      <c r="E1660" s="202"/>
      <c r="F1660" s="202"/>
      <c r="G1660" s="202"/>
      <c r="H1660" s="202"/>
      <c r="I1660" s="202"/>
      <c r="J1660" s="202"/>
      <c r="K1660" s="240"/>
      <c r="L1660" s="240"/>
      <c r="M1660" s="240"/>
      <c r="N1660" s="240"/>
      <c r="O1660" s="4"/>
      <c r="P1660" s="246">
        <v>1</v>
      </c>
      <c r="Q1660" s="246"/>
      <c r="R1660" s="246" t="str">
        <f t="shared" si="325"/>
        <v>FFFFFFFF</v>
      </c>
      <c r="S1660" s="202">
        <v>100</v>
      </c>
      <c r="T1660" s="202">
        <v>100</v>
      </c>
      <c r="U1660" s="202">
        <v>100</v>
      </c>
      <c r="V1660" s="202">
        <v>100</v>
      </c>
      <c r="X1660" s="242"/>
      <c r="Z1660" s="239">
        <f t="shared" si="329"/>
        <v>1</v>
      </c>
      <c r="AA1660" s="253" t="s">
        <v>4179</v>
      </c>
      <c r="AB1660" s="265">
        <f t="shared" si="332"/>
        <v>0</v>
      </c>
      <c r="AC1660" s="254" t="s">
        <v>4194</v>
      </c>
      <c r="AD1660" s="254" t="s">
        <v>4181</v>
      </c>
      <c r="AE1660" s="254">
        <f t="shared" si="333"/>
        <v>0</v>
      </c>
      <c r="AF1660" s="254" t="s">
        <v>4182</v>
      </c>
      <c r="AG1660" s="254" t="s">
        <v>4183</v>
      </c>
      <c r="AH1660" s="74" t="str">
        <f t="shared" si="334"/>
        <v>名称：&lt;br&gt;住所：&lt;br&gt;施設分類：&lt;br&gt;TEL：&lt;br&gt;：&lt;br&gt;：&lt;br&gt;：&lt;br&gt;</v>
      </c>
      <c r="AI1660" s="255" t="s">
        <v>4184</v>
      </c>
      <c r="AJ1660" s="253" t="str">
        <f t="shared" si="326"/>
        <v>FFFFFFFF</v>
      </c>
      <c r="AK1660" s="253" t="s">
        <v>4185</v>
      </c>
      <c r="AL1660" s="265">
        <f t="shared" si="327"/>
        <v>1</v>
      </c>
      <c r="AM1660" s="253" t="s">
        <v>4186</v>
      </c>
      <c r="AN1660" s="253" t="s">
        <v>4187</v>
      </c>
      <c r="AO1660" s="254">
        <f t="shared" si="330"/>
        <v>0</v>
      </c>
      <c r="AP1660" s="253" t="s">
        <v>4188</v>
      </c>
      <c r="AQ1660" s="74">
        <f t="shared" si="335"/>
        <v>0</v>
      </c>
      <c r="AR1660" s="254" t="s">
        <v>4189</v>
      </c>
      <c r="AS1660" s="254" t="s">
        <v>4190</v>
      </c>
      <c r="AT1660" s="265">
        <f t="shared" si="336"/>
        <v>0</v>
      </c>
      <c r="AU1660" s="254" t="s">
        <v>4191</v>
      </c>
      <c r="AV1660" s="265">
        <f t="shared" si="337"/>
        <v>0</v>
      </c>
      <c r="AW1660" s="254" t="s">
        <v>4192</v>
      </c>
      <c r="AX1660" s="254" t="s">
        <v>4193</v>
      </c>
      <c r="AY1660" s="244" t="str">
        <f t="shared" si="331"/>
        <v/>
      </c>
    </row>
    <row r="1661" spans="1:51">
      <c r="A1661" s="198">
        <v>1656</v>
      </c>
      <c r="B1661" s="211"/>
      <c r="C1661" s="4" t="str">
        <f t="shared" si="328"/>
        <v>名称：&lt;br&gt;住所：&lt;br&gt;施設分類：&lt;br&gt;TEL：&lt;br&gt;：&lt;br&gt;：&lt;br&gt;：&lt;br&gt;</v>
      </c>
      <c r="D1661" s="211"/>
      <c r="E1661" s="202"/>
      <c r="F1661" s="202"/>
      <c r="G1661" s="202"/>
      <c r="H1661" s="202"/>
      <c r="I1661" s="202"/>
      <c r="J1661" s="202"/>
      <c r="K1661" s="240"/>
      <c r="L1661" s="240"/>
      <c r="M1661" s="240"/>
      <c r="N1661" s="240"/>
      <c r="O1661" s="4"/>
      <c r="P1661" s="246">
        <v>1</v>
      </c>
      <c r="Q1661" s="246"/>
      <c r="R1661" s="246" t="str">
        <f t="shared" si="325"/>
        <v>FFFFFFFF</v>
      </c>
      <c r="S1661" s="202">
        <v>100</v>
      </c>
      <c r="T1661" s="202">
        <v>100</v>
      </c>
      <c r="U1661" s="202">
        <v>100</v>
      </c>
      <c r="V1661" s="202">
        <v>100</v>
      </c>
      <c r="X1661" s="242"/>
      <c r="Z1661" s="239">
        <f t="shared" si="329"/>
        <v>1</v>
      </c>
      <c r="AA1661" s="253" t="s">
        <v>4179</v>
      </c>
      <c r="AB1661" s="265">
        <f t="shared" si="332"/>
        <v>0</v>
      </c>
      <c r="AC1661" s="254" t="s">
        <v>4194</v>
      </c>
      <c r="AD1661" s="254" t="s">
        <v>4181</v>
      </c>
      <c r="AE1661" s="254">
        <f t="shared" si="333"/>
        <v>0</v>
      </c>
      <c r="AF1661" s="254" t="s">
        <v>4182</v>
      </c>
      <c r="AG1661" s="254" t="s">
        <v>4183</v>
      </c>
      <c r="AH1661" s="74" t="str">
        <f t="shared" si="334"/>
        <v>名称：&lt;br&gt;住所：&lt;br&gt;施設分類：&lt;br&gt;TEL：&lt;br&gt;：&lt;br&gt;：&lt;br&gt;：&lt;br&gt;</v>
      </c>
      <c r="AI1661" s="255" t="s">
        <v>4184</v>
      </c>
      <c r="AJ1661" s="253" t="str">
        <f t="shared" si="326"/>
        <v>FFFFFFFF</v>
      </c>
      <c r="AK1661" s="253" t="s">
        <v>4185</v>
      </c>
      <c r="AL1661" s="265">
        <f t="shared" si="327"/>
        <v>1</v>
      </c>
      <c r="AM1661" s="253" t="s">
        <v>4186</v>
      </c>
      <c r="AN1661" s="253" t="s">
        <v>4187</v>
      </c>
      <c r="AO1661" s="254">
        <f t="shared" si="330"/>
        <v>0</v>
      </c>
      <c r="AP1661" s="253" t="s">
        <v>4188</v>
      </c>
      <c r="AQ1661" s="74">
        <f t="shared" si="335"/>
        <v>0</v>
      </c>
      <c r="AR1661" s="254" t="s">
        <v>4189</v>
      </c>
      <c r="AS1661" s="254" t="s">
        <v>4190</v>
      </c>
      <c r="AT1661" s="265">
        <f t="shared" si="336"/>
        <v>0</v>
      </c>
      <c r="AU1661" s="254" t="s">
        <v>4191</v>
      </c>
      <c r="AV1661" s="265">
        <f t="shared" si="337"/>
        <v>0</v>
      </c>
      <c r="AW1661" s="254" t="s">
        <v>4192</v>
      </c>
      <c r="AX1661" s="254" t="s">
        <v>4193</v>
      </c>
      <c r="AY1661" s="244" t="str">
        <f t="shared" si="331"/>
        <v/>
      </c>
    </row>
    <row r="1662" spans="1:51">
      <c r="A1662" s="198">
        <v>1657</v>
      </c>
      <c r="B1662" s="211"/>
      <c r="C1662" s="4" t="str">
        <f t="shared" si="328"/>
        <v>名称：&lt;br&gt;住所：&lt;br&gt;施設分類：&lt;br&gt;TEL：&lt;br&gt;：&lt;br&gt;：&lt;br&gt;：&lt;br&gt;</v>
      </c>
      <c r="D1662" s="211"/>
      <c r="E1662" s="202"/>
      <c r="F1662" s="202"/>
      <c r="G1662" s="202"/>
      <c r="H1662" s="202"/>
      <c r="I1662" s="202"/>
      <c r="J1662" s="202"/>
      <c r="K1662" s="240"/>
      <c r="L1662" s="240"/>
      <c r="M1662" s="240"/>
      <c r="N1662" s="240"/>
      <c r="O1662" s="4"/>
      <c r="P1662" s="246">
        <v>1</v>
      </c>
      <c r="Q1662" s="246"/>
      <c r="R1662" s="246" t="str">
        <f t="shared" si="325"/>
        <v>FFFFFFFF</v>
      </c>
      <c r="S1662" s="202">
        <v>100</v>
      </c>
      <c r="T1662" s="202">
        <v>100</v>
      </c>
      <c r="U1662" s="202">
        <v>100</v>
      </c>
      <c r="V1662" s="202">
        <v>100</v>
      </c>
      <c r="X1662" s="242"/>
      <c r="Z1662" s="239">
        <f t="shared" si="329"/>
        <v>1</v>
      </c>
      <c r="AA1662" s="253" t="s">
        <v>4179</v>
      </c>
      <c r="AB1662" s="265">
        <f t="shared" si="332"/>
        <v>0</v>
      </c>
      <c r="AC1662" s="254" t="s">
        <v>4194</v>
      </c>
      <c r="AD1662" s="254" t="s">
        <v>4181</v>
      </c>
      <c r="AE1662" s="254">
        <f t="shared" si="333"/>
        <v>0</v>
      </c>
      <c r="AF1662" s="254" t="s">
        <v>4182</v>
      </c>
      <c r="AG1662" s="254" t="s">
        <v>4183</v>
      </c>
      <c r="AH1662" s="74" t="str">
        <f t="shared" si="334"/>
        <v>名称：&lt;br&gt;住所：&lt;br&gt;施設分類：&lt;br&gt;TEL：&lt;br&gt;：&lt;br&gt;：&lt;br&gt;：&lt;br&gt;</v>
      </c>
      <c r="AI1662" s="255" t="s">
        <v>4184</v>
      </c>
      <c r="AJ1662" s="253" t="str">
        <f t="shared" si="326"/>
        <v>FFFFFFFF</v>
      </c>
      <c r="AK1662" s="253" t="s">
        <v>4185</v>
      </c>
      <c r="AL1662" s="265">
        <f t="shared" si="327"/>
        <v>1</v>
      </c>
      <c r="AM1662" s="253" t="s">
        <v>4186</v>
      </c>
      <c r="AN1662" s="253" t="s">
        <v>4187</v>
      </c>
      <c r="AO1662" s="254">
        <f t="shared" si="330"/>
        <v>0</v>
      </c>
      <c r="AP1662" s="253" t="s">
        <v>4188</v>
      </c>
      <c r="AQ1662" s="74">
        <f t="shared" si="335"/>
        <v>0</v>
      </c>
      <c r="AR1662" s="254" t="s">
        <v>4189</v>
      </c>
      <c r="AS1662" s="254" t="s">
        <v>4190</v>
      </c>
      <c r="AT1662" s="265">
        <f t="shared" si="336"/>
        <v>0</v>
      </c>
      <c r="AU1662" s="254" t="s">
        <v>4191</v>
      </c>
      <c r="AV1662" s="265">
        <f t="shared" si="337"/>
        <v>0</v>
      </c>
      <c r="AW1662" s="254" t="s">
        <v>4192</v>
      </c>
      <c r="AX1662" s="254" t="s">
        <v>4193</v>
      </c>
      <c r="AY1662" s="244" t="str">
        <f t="shared" si="331"/>
        <v/>
      </c>
    </row>
    <row r="1663" spans="1:51">
      <c r="A1663" s="198">
        <v>1658</v>
      </c>
      <c r="B1663" s="211"/>
      <c r="C1663" s="4" t="str">
        <f t="shared" si="328"/>
        <v>名称：&lt;br&gt;住所：&lt;br&gt;施設分類：&lt;br&gt;TEL：&lt;br&gt;：&lt;br&gt;：&lt;br&gt;：&lt;br&gt;</v>
      </c>
      <c r="D1663" s="211"/>
      <c r="E1663" s="245"/>
      <c r="F1663" s="202"/>
      <c r="G1663" s="202"/>
      <c r="H1663" s="202"/>
      <c r="I1663" s="245"/>
      <c r="J1663" s="245"/>
      <c r="K1663" s="240"/>
      <c r="L1663" s="240"/>
      <c r="M1663" s="240"/>
      <c r="N1663" s="240"/>
      <c r="O1663" s="4"/>
      <c r="P1663" s="246">
        <v>1</v>
      </c>
      <c r="Q1663" s="246"/>
      <c r="R1663" s="246" t="str">
        <f t="shared" si="325"/>
        <v>FFFFFFFF</v>
      </c>
      <c r="S1663" s="202">
        <v>100</v>
      </c>
      <c r="T1663" s="202">
        <v>100</v>
      </c>
      <c r="U1663" s="202">
        <v>100</v>
      </c>
      <c r="V1663" s="202">
        <v>100</v>
      </c>
      <c r="X1663" s="242"/>
      <c r="Z1663" s="239">
        <f t="shared" si="329"/>
        <v>1</v>
      </c>
      <c r="AA1663" s="253" t="s">
        <v>4179</v>
      </c>
      <c r="AB1663" s="265">
        <f t="shared" si="332"/>
        <v>0</v>
      </c>
      <c r="AC1663" s="254" t="s">
        <v>4194</v>
      </c>
      <c r="AD1663" s="254" t="s">
        <v>4181</v>
      </c>
      <c r="AE1663" s="254">
        <f t="shared" si="333"/>
        <v>0</v>
      </c>
      <c r="AF1663" s="254" t="s">
        <v>4182</v>
      </c>
      <c r="AG1663" s="254" t="s">
        <v>4183</v>
      </c>
      <c r="AH1663" s="74" t="str">
        <f t="shared" si="334"/>
        <v>名称：&lt;br&gt;住所：&lt;br&gt;施設分類：&lt;br&gt;TEL：&lt;br&gt;：&lt;br&gt;：&lt;br&gt;：&lt;br&gt;</v>
      </c>
      <c r="AI1663" s="255" t="s">
        <v>4184</v>
      </c>
      <c r="AJ1663" s="253" t="str">
        <f t="shared" si="326"/>
        <v>FFFFFFFF</v>
      </c>
      <c r="AK1663" s="253" t="s">
        <v>4185</v>
      </c>
      <c r="AL1663" s="265">
        <f t="shared" si="327"/>
        <v>1</v>
      </c>
      <c r="AM1663" s="253" t="s">
        <v>4186</v>
      </c>
      <c r="AN1663" s="253" t="s">
        <v>4187</v>
      </c>
      <c r="AO1663" s="254">
        <f t="shared" si="330"/>
        <v>0</v>
      </c>
      <c r="AP1663" s="253" t="s">
        <v>4188</v>
      </c>
      <c r="AQ1663" s="74">
        <f t="shared" si="335"/>
        <v>0</v>
      </c>
      <c r="AR1663" s="254" t="s">
        <v>4189</v>
      </c>
      <c r="AS1663" s="254" t="s">
        <v>4190</v>
      </c>
      <c r="AT1663" s="265">
        <f t="shared" si="336"/>
        <v>0</v>
      </c>
      <c r="AU1663" s="254" t="s">
        <v>4191</v>
      </c>
      <c r="AV1663" s="265">
        <f t="shared" si="337"/>
        <v>0</v>
      </c>
      <c r="AW1663" s="254" t="s">
        <v>4192</v>
      </c>
      <c r="AX1663" s="254" t="s">
        <v>4193</v>
      </c>
      <c r="AY1663" s="244" t="str">
        <f t="shared" si="331"/>
        <v/>
      </c>
    </row>
    <row r="1664" spans="1:51">
      <c r="A1664" s="198">
        <v>1659</v>
      </c>
      <c r="B1664" s="211"/>
      <c r="C1664" s="4" t="str">
        <f t="shared" si="328"/>
        <v>名称：&lt;br&gt;住所：&lt;br&gt;施設分類：&lt;br&gt;TEL：&lt;br&gt;：&lt;br&gt;：&lt;br&gt;：&lt;br&gt;</v>
      </c>
      <c r="D1664" s="211"/>
      <c r="E1664" s="245"/>
      <c r="F1664" s="202"/>
      <c r="G1664" s="202"/>
      <c r="H1664" s="202"/>
      <c r="I1664" s="245"/>
      <c r="J1664" s="245"/>
      <c r="K1664" s="240"/>
      <c r="L1664" s="240"/>
      <c r="M1664" s="240"/>
      <c r="N1664" s="240"/>
      <c r="O1664" s="4"/>
      <c r="P1664" s="246">
        <v>1</v>
      </c>
      <c r="Q1664" s="246"/>
      <c r="R1664" s="246" t="str">
        <f t="shared" si="325"/>
        <v>FFFFFFFF</v>
      </c>
      <c r="S1664" s="202">
        <v>100</v>
      </c>
      <c r="T1664" s="202">
        <v>100</v>
      </c>
      <c r="U1664" s="202">
        <v>100</v>
      </c>
      <c r="V1664" s="202">
        <v>100</v>
      </c>
      <c r="X1664" s="242"/>
      <c r="Z1664" s="239">
        <f t="shared" si="329"/>
        <v>1</v>
      </c>
      <c r="AA1664" s="253" t="s">
        <v>4179</v>
      </c>
      <c r="AB1664" s="265">
        <f t="shared" si="332"/>
        <v>0</v>
      </c>
      <c r="AC1664" s="254" t="s">
        <v>4194</v>
      </c>
      <c r="AD1664" s="254" t="s">
        <v>4181</v>
      </c>
      <c r="AE1664" s="254">
        <f t="shared" si="333"/>
        <v>0</v>
      </c>
      <c r="AF1664" s="254" t="s">
        <v>4182</v>
      </c>
      <c r="AG1664" s="254" t="s">
        <v>4183</v>
      </c>
      <c r="AH1664" s="74" t="str">
        <f t="shared" si="334"/>
        <v>名称：&lt;br&gt;住所：&lt;br&gt;施設分類：&lt;br&gt;TEL：&lt;br&gt;：&lt;br&gt;：&lt;br&gt;：&lt;br&gt;</v>
      </c>
      <c r="AI1664" s="255" t="s">
        <v>4184</v>
      </c>
      <c r="AJ1664" s="253" t="str">
        <f t="shared" si="326"/>
        <v>FFFFFFFF</v>
      </c>
      <c r="AK1664" s="253" t="s">
        <v>4185</v>
      </c>
      <c r="AL1664" s="265">
        <f t="shared" si="327"/>
        <v>1</v>
      </c>
      <c r="AM1664" s="253" t="s">
        <v>4186</v>
      </c>
      <c r="AN1664" s="253" t="s">
        <v>4187</v>
      </c>
      <c r="AO1664" s="254">
        <f t="shared" si="330"/>
        <v>0</v>
      </c>
      <c r="AP1664" s="253" t="s">
        <v>4188</v>
      </c>
      <c r="AQ1664" s="74">
        <f t="shared" si="335"/>
        <v>0</v>
      </c>
      <c r="AR1664" s="254" t="s">
        <v>4189</v>
      </c>
      <c r="AS1664" s="254" t="s">
        <v>4190</v>
      </c>
      <c r="AT1664" s="265">
        <f t="shared" si="336"/>
        <v>0</v>
      </c>
      <c r="AU1664" s="254" t="s">
        <v>4191</v>
      </c>
      <c r="AV1664" s="265">
        <f t="shared" si="337"/>
        <v>0</v>
      </c>
      <c r="AW1664" s="254" t="s">
        <v>4192</v>
      </c>
      <c r="AX1664" s="254" t="s">
        <v>4193</v>
      </c>
      <c r="AY1664" s="244" t="str">
        <f t="shared" si="331"/>
        <v/>
      </c>
    </row>
    <row r="1665" spans="1:51">
      <c r="A1665" s="198">
        <v>1660</v>
      </c>
      <c r="B1665" s="211"/>
      <c r="C1665" s="4" t="str">
        <f t="shared" si="328"/>
        <v>名称：&lt;br&gt;住所：&lt;br&gt;施設分類：&lt;br&gt;TEL：&lt;br&gt;：&lt;br&gt;：&lt;br&gt;：&lt;br&gt;</v>
      </c>
      <c r="D1665" s="211"/>
      <c r="E1665" s="202"/>
      <c r="F1665" s="202"/>
      <c r="G1665" s="202"/>
      <c r="H1665" s="202"/>
      <c r="I1665" s="202"/>
      <c r="J1665" s="202"/>
      <c r="K1665" s="240"/>
      <c r="L1665" s="240"/>
      <c r="M1665" s="240"/>
      <c r="N1665" s="240"/>
      <c r="O1665" s="4"/>
      <c r="P1665" s="246">
        <v>1</v>
      </c>
      <c r="Q1665" s="246"/>
      <c r="R1665" s="246" t="str">
        <f t="shared" si="325"/>
        <v>FFFFFFFF</v>
      </c>
      <c r="S1665" s="202">
        <v>100</v>
      </c>
      <c r="T1665" s="202">
        <v>100</v>
      </c>
      <c r="U1665" s="202">
        <v>100</v>
      </c>
      <c r="V1665" s="202">
        <v>100</v>
      </c>
      <c r="X1665" s="242"/>
      <c r="Z1665" s="239">
        <f t="shared" si="329"/>
        <v>1</v>
      </c>
      <c r="AA1665" s="253" t="s">
        <v>4179</v>
      </c>
      <c r="AB1665" s="265">
        <f t="shared" si="332"/>
        <v>0</v>
      </c>
      <c r="AC1665" s="254" t="s">
        <v>4194</v>
      </c>
      <c r="AD1665" s="254" t="s">
        <v>4181</v>
      </c>
      <c r="AE1665" s="254">
        <f t="shared" si="333"/>
        <v>0</v>
      </c>
      <c r="AF1665" s="254" t="s">
        <v>4182</v>
      </c>
      <c r="AG1665" s="254" t="s">
        <v>4183</v>
      </c>
      <c r="AH1665" s="74" t="str">
        <f t="shared" si="334"/>
        <v>名称：&lt;br&gt;住所：&lt;br&gt;施設分類：&lt;br&gt;TEL：&lt;br&gt;：&lt;br&gt;：&lt;br&gt;：&lt;br&gt;</v>
      </c>
      <c r="AI1665" s="255" t="s">
        <v>4184</v>
      </c>
      <c r="AJ1665" s="253" t="str">
        <f t="shared" si="326"/>
        <v>FFFFFFFF</v>
      </c>
      <c r="AK1665" s="253" t="s">
        <v>4185</v>
      </c>
      <c r="AL1665" s="265">
        <f t="shared" si="327"/>
        <v>1</v>
      </c>
      <c r="AM1665" s="253" t="s">
        <v>4186</v>
      </c>
      <c r="AN1665" s="253" t="s">
        <v>4187</v>
      </c>
      <c r="AO1665" s="254">
        <f t="shared" si="330"/>
        <v>0</v>
      </c>
      <c r="AP1665" s="253" t="s">
        <v>4188</v>
      </c>
      <c r="AQ1665" s="74">
        <f t="shared" si="335"/>
        <v>0</v>
      </c>
      <c r="AR1665" s="254" t="s">
        <v>4189</v>
      </c>
      <c r="AS1665" s="254" t="s">
        <v>4190</v>
      </c>
      <c r="AT1665" s="265">
        <f t="shared" si="336"/>
        <v>0</v>
      </c>
      <c r="AU1665" s="254" t="s">
        <v>4191</v>
      </c>
      <c r="AV1665" s="265">
        <f t="shared" si="337"/>
        <v>0</v>
      </c>
      <c r="AW1665" s="254" t="s">
        <v>4192</v>
      </c>
      <c r="AX1665" s="254" t="s">
        <v>4193</v>
      </c>
      <c r="AY1665" s="244" t="str">
        <f t="shared" si="331"/>
        <v/>
      </c>
    </row>
    <row r="1666" spans="1:51">
      <c r="A1666" s="198">
        <v>1661</v>
      </c>
      <c r="B1666" s="211"/>
      <c r="C1666" s="4" t="str">
        <f t="shared" si="328"/>
        <v>名称：&lt;br&gt;住所：&lt;br&gt;施設分類：&lt;br&gt;TEL：&lt;br&gt;：&lt;br&gt;：&lt;br&gt;：&lt;br&gt;</v>
      </c>
      <c r="D1666" s="211"/>
      <c r="E1666" s="202"/>
      <c r="F1666" s="202"/>
      <c r="G1666" s="202"/>
      <c r="H1666" s="202"/>
      <c r="I1666" s="202"/>
      <c r="J1666" s="202"/>
      <c r="K1666" s="240"/>
      <c r="L1666" s="240"/>
      <c r="M1666" s="240"/>
      <c r="N1666" s="240"/>
      <c r="O1666" s="4"/>
      <c r="P1666" s="246">
        <v>1</v>
      </c>
      <c r="Q1666" s="246"/>
      <c r="R1666" s="246" t="str">
        <f t="shared" si="325"/>
        <v>FFFFFFFF</v>
      </c>
      <c r="S1666" s="202">
        <v>100</v>
      </c>
      <c r="T1666" s="202">
        <v>100</v>
      </c>
      <c r="U1666" s="202">
        <v>100</v>
      </c>
      <c r="V1666" s="202">
        <v>100</v>
      </c>
      <c r="X1666" s="242"/>
      <c r="Z1666" s="239">
        <f t="shared" si="329"/>
        <v>1</v>
      </c>
      <c r="AA1666" s="253" t="s">
        <v>4179</v>
      </c>
      <c r="AB1666" s="265">
        <f t="shared" si="332"/>
        <v>0</v>
      </c>
      <c r="AC1666" s="254" t="s">
        <v>4194</v>
      </c>
      <c r="AD1666" s="254" t="s">
        <v>4181</v>
      </c>
      <c r="AE1666" s="254">
        <f t="shared" si="333"/>
        <v>0</v>
      </c>
      <c r="AF1666" s="254" t="s">
        <v>4182</v>
      </c>
      <c r="AG1666" s="254" t="s">
        <v>4183</v>
      </c>
      <c r="AH1666" s="74" t="str">
        <f t="shared" si="334"/>
        <v>名称：&lt;br&gt;住所：&lt;br&gt;施設分類：&lt;br&gt;TEL：&lt;br&gt;：&lt;br&gt;：&lt;br&gt;：&lt;br&gt;</v>
      </c>
      <c r="AI1666" s="255" t="s">
        <v>4184</v>
      </c>
      <c r="AJ1666" s="253" t="str">
        <f t="shared" si="326"/>
        <v>FFFFFFFF</v>
      </c>
      <c r="AK1666" s="253" t="s">
        <v>4185</v>
      </c>
      <c r="AL1666" s="265">
        <f t="shared" si="327"/>
        <v>1</v>
      </c>
      <c r="AM1666" s="253" t="s">
        <v>4186</v>
      </c>
      <c r="AN1666" s="253" t="s">
        <v>4187</v>
      </c>
      <c r="AO1666" s="254">
        <f t="shared" si="330"/>
        <v>0</v>
      </c>
      <c r="AP1666" s="253" t="s">
        <v>4188</v>
      </c>
      <c r="AQ1666" s="74">
        <f t="shared" si="335"/>
        <v>0</v>
      </c>
      <c r="AR1666" s="254" t="s">
        <v>4189</v>
      </c>
      <c r="AS1666" s="254" t="s">
        <v>4190</v>
      </c>
      <c r="AT1666" s="265">
        <f t="shared" si="336"/>
        <v>0</v>
      </c>
      <c r="AU1666" s="254" t="s">
        <v>4191</v>
      </c>
      <c r="AV1666" s="265">
        <f t="shared" si="337"/>
        <v>0</v>
      </c>
      <c r="AW1666" s="254" t="s">
        <v>4192</v>
      </c>
      <c r="AX1666" s="254" t="s">
        <v>4193</v>
      </c>
      <c r="AY1666" s="244" t="str">
        <f t="shared" si="331"/>
        <v/>
      </c>
    </row>
    <row r="1667" spans="1:51">
      <c r="A1667" s="198">
        <v>1662</v>
      </c>
      <c r="B1667" s="211"/>
      <c r="C1667" s="4" t="str">
        <f t="shared" si="328"/>
        <v>名称：&lt;br&gt;住所：&lt;br&gt;施設分類：&lt;br&gt;TEL：&lt;br&gt;：&lt;br&gt;：&lt;br&gt;：&lt;br&gt;</v>
      </c>
      <c r="D1667" s="211"/>
      <c r="E1667" s="202"/>
      <c r="F1667" s="202"/>
      <c r="G1667" s="202"/>
      <c r="H1667" s="202"/>
      <c r="I1667" s="202"/>
      <c r="J1667" s="202"/>
      <c r="K1667" s="240"/>
      <c r="L1667" s="240"/>
      <c r="M1667" s="240"/>
      <c r="N1667" s="240"/>
      <c r="O1667" s="4"/>
      <c r="P1667" s="246">
        <v>1</v>
      </c>
      <c r="Q1667" s="246"/>
      <c r="R1667" s="246" t="str">
        <f t="shared" si="325"/>
        <v>FFFFFFFF</v>
      </c>
      <c r="S1667" s="202">
        <v>100</v>
      </c>
      <c r="T1667" s="202">
        <v>100</v>
      </c>
      <c r="U1667" s="202">
        <v>100</v>
      </c>
      <c r="V1667" s="202">
        <v>100</v>
      </c>
      <c r="X1667" s="242"/>
      <c r="Z1667" s="239">
        <f t="shared" si="329"/>
        <v>1</v>
      </c>
      <c r="AA1667" s="253" t="s">
        <v>4179</v>
      </c>
      <c r="AB1667" s="265">
        <f t="shared" si="332"/>
        <v>0</v>
      </c>
      <c r="AC1667" s="254" t="s">
        <v>4194</v>
      </c>
      <c r="AD1667" s="254" t="s">
        <v>4181</v>
      </c>
      <c r="AE1667" s="254">
        <f t="shared" si="333"/>
        <v>0</v>
      </c>
      <c r="AF1667" s="254" t="s">
        <v>4182</v>
      </c>
      <c r="AG1667" s="254" t="s">
        <v>4183</v>
      </c>
      <c r="AH1667" s="74" t="str">
        <f t="shared" si="334"/>
        <v>名称：&lt;br&gt;住所：&lt;br&gt;施設分類：&lt;br&gt;TEL：&lt;br&gt;：&lt;br&gt;：&lt;br&gt;：&lt;br&gt;</v>
      </c>
      <c r="AI1667" s="255" t="s">
        <v>4184</v>
      </c>
      <c r="AJ1667" s="253" t="str">
        <f t="shared" si="326"/>
        <v>FFFFFFFF</v>
      </c>
      <c r="AK1667" s="253" t="s">
        <v>4185</v>
      </c>
      <c r="AL1667" s="265">
        <f t="shared" si="327"/>
        <v>1</v>
      </c>
      <c r="AM1667" s="253" t="s">
        <v>4186</v>
      </c>
      <c r="AN1667" s="253" t="s">
        <v>4187</v>
      </c>
      <c r="AO1667" s="254">
        <f t="shared" si="330"/>
        <v>0</v>
      </c>
      <c r="AP1667" s="253" t="s">
        <v>4188</v>
      </c>
      <c r="AQ1667" s="74">
        <f t="shared" si="335"/>
        <v>0</v>
      </c>
      <c r="AR1667" s="254" t="s">
        <v>4189</v>
      </c>
      <c r="AS1667" s="254" t="s">
        <v>4190</v>
      </c>
      <c r="AT1667" s="265">
        <f t="shared" si="336"/>
        <v>0</v>
      </c>
      <c r="AU1667" s="254" t="s">
        <v>4191</v>
      </c>
      <c r="AV1667" s="265">
        <f t="shared" si="337"/>
        <v>0</v>
      </c>
      <c r="AW1667" s="254" t="s">
        <v>4192</v>
      </c>
      <c r="AX1667" s="254" t="s">
        <v>4193</v>
      </c>
      <c r="AY1667" s="244" t="str">
        <f t="shared" si="331"/>
        <v/>
      </c>
    </row>
    <row r="1668" spans="1:51">
      <c r="A1668" s="198">
        <v>1663</v>
      </c>
      <c r="B1668" s="211"/>
      <c r="C1668" s="4" t="str">
        <f t="shared" si="328"/>
        <v>名称：&lt;br&gt;住所：&lt;br&gt;施設分類：&lt;br&gt;TEL：&lt;br&gt;：&lt;br&gt;：&lt;br&gt;：&lt;br&gt;</v>
      </c>
      <c r="D1668" s="211"/>
      <c r="E1668" s="202"/>
      <c r="F1668" s="202"/>
      <c r="G1668" s="202"/>
      <c r="H1668" s="202"/>
      <c r="I1668" s="202"/>
      <c r="J1668" s="202"/>
      <c r="K1668" s="240"/>
      <c r="L1668" s="240"/>
      <c r="M1668" s="240"/>
      <c r="N1668" s="240"/>
      <c r="O1668" s="4"/>
      <c r="P1668" s="246">
        <v>1</v>
      </c>
      <c r="Q1668" s="246"/>
      <c r="R1668" s="246" t="str">
        <f t="shared" si="325"/>
        <v>FFFFFFFF</v>
      </c>
      <c r="S1668" s="202">
        <v>100</v>
      </c>
      <c r="T1668" s="202">
        <v>100</v>
      </c>
      <c r="U1668" s="202">
        <v>100</v>
      </c>
      <c r="V1668" s="202">
        <v>100</v>
      </c>
      <c r="X1668" s="242"/>
      <c r="Z1668" s="239">
        <f t="shared" si="329"/>
        <v>1</v>
      </c>
      <c r="AA1668" s="253" t="s">
        <v>4179</v>
      </c>
      <c r="AB1668" s="265">
        <f t="shared" si="332"/>
        <v>0</v>
      </c>
      <c r="AC1668" s="254" t="s">
        <v>4194</v>
      </c>
      <c r="AD1668" s="254" t="s">
        <v>4181</v>
      </c>
      <c r="AE1668" s="254">
        <f t="shared" si="333"/>
        <v>0</v>
      </c>
      <c r="AF1668" s="254" t="s">
        <v>4182</v>
      </c>
      <c r="AG1668" s="254" t="s">
        <v>4183</v>
      </c>
      <c r="AH1668" s="74" t="str">
        <f t="shared" si="334"/>
        <v>名称：&lt;br&gt;住所：&lt;br&gt;施設分類：&lt;br&gt;TEL：&lt;br&gt;：&lt;br&gt;：&lt;br&gt;：&lt;br&gt;</v>
      </c>
      <c r="AI1668" s="255" t="s">
        <v>4184</v>
      </c>
      <c r="AJ1668" s="253" t="str">
        <f t="shared" si="326"/>
        <v>FFFFFFFF</v>
      </c>
      <c r="AK1668" s="253" t="s">
        <v>4185</v>
      </c>
      <c r="AL1668" s="265">
        <f t="shared" si="327"/>
        <v>1</v>
      </c>
      <c r="AM1668" s="253" t="s">
        <v>4186</v>
      </c>
      <c r="AN1668" s="253" t="s">
        <v>4187</v>
      </c>
      <c r="AO1668" s="254">
        <f t="shared" si="330"/>
        <v>0</v>
      </c>
      <c r="AP1668" s="253" t="s">
        <v>4188</v>
      </c>
      <c r="AQ1668" s="74">
        <f t="shared" si="335"/>
        <v>0</v>
      </c>
      <c r="AR1668" s="254" t="s">
        <v>4189</v>
      </c>
      <c r="AS1668" s="254" t="s">
        <v>4190</v>
      </c>
      <c r="AT1668" s="265">
        <f t="shared" si="336"/>
        <v>0</v>
      </c>
      <c r="AU1668" s="254" t="s">
        <v>4191</v>
      </c>
      <c r="AV1668" s="265">
        <f t="shared" si="337"/>
        <v>0</v>
      </c>
      <c r="AW1668" s="254" t="s">
        <v>4192</v>
      </c>
      <c r="AX1668" s="254" t="s">
        <v>4193</v>
      </c>
      <c r="AY1668" s="244" t="str">
        <f t="shared" si="331"/>
        <v/>
      </c>
    </row>
    <row r="1669" spans="1:51">
      <c r="A1669" s="198">
        <v>1664</v>
      </c>
      <c r="B1669" s="211"/>
      <c r="C1669" s="4" t="str">
        <f t="shared" si="328"/>
        <v>名称：&lt;br&gt;住所：&lt;br&gt;施設分類：&lt;br&gt;TEL：&lt;br&gt;：&lt;br&gt;：&lt;br&gt;：&lt;br&gt;</v>
      </c>
      <c r="D1669" s="211"/>
      <c r="E1669" s="245"/>
      <c r="F1669" s="202"/>
      <c r="G1669" s="202"/>
      <c r="H1669" s="202"/>
      <c r="I1669" s="245"/>
      <c r="J1669" s="245"/>
      <c r="K1669" s="240"/>
      <c r="L1669" s="240"/>
      <c r="M1669" s="240"/>
      <c r="N1669" s="240"/>
      <c r="O1669" s="4"/>
      <c r="P1669" s="246">
        <v>1</v>
      </c>
      <c r="Q1669" s="246"/>
      <c r="R1669" s="246" t="str">
        <f t="shared" si="325"/>
        <v>FFFFFFFF</v>
      </c>
      <c r="S1669" s="202">
        <v>100</v>
      </c>
      <c r="T1669" s="202">
        <v>100</v>
      </c>
      <c r="U1669" s="202">
        <v>100</v>
      </c>
      <c r="V1669" s="202">
        <v>100</v>
      </c>
      <c r="X1669" s="242"/>
      <c r="Z1669" s="239">
        <f t="shared" si="329"/>
        <v>1</v>
      </c>
      <c r="AA1669" s="253" t="s">
        <v>4179</v>
      </c>
      <c r="AB1669" s="265">
        <f t="shared" si="332"/>
        <v>0</v>
      </c>
      <c r="AC1669" s="254" t="s">
        <v>4194</v>
      </c>
      <c r="AD1669" s="254" t="s">
        <v>4181</v>
      </c>
      <c r="AE1669" s="254">
        <f t="shared" si="333"/>
        <v>0</v>
      </c>
      <c r="AF1669" s="254" t="s">
        <v>4182</v>
      </c>
      <c r="AG1669" s="254" t="s">
        <v>4183</v>
      </c>
      <c r="AH1669" s="74" t="str">
        <f t="shared" si="334"/>
        <v>名称：&lt;br&gt;住所：&lt;br&gt;施設分類：&lt;br&gt;TEL：&lt;br&gt;：&lt;br&gt;：&lt;br&gt;：&lt;br&gt;</v>
      </c>
      <c r="AI1669" s="255" t="s">
        <v>4184</v>
      </c>
      <c r="AJ1669" s="253" t="str">
        <f t="shared" si="326"/>
        <v>FFFFFFFF</v>
      </c>
      <c r="AK1669" s="253" t="s">
        <v>4185</v>
      </c>
      <c r="AL1669" s="265">
        <f t="shared" si="327"/>
        <v>1</v>
      </c>
      <c r="AM1669" s="253" t="s">
        <v>4186</v>
      </c>
      <c r="AN1669" s="253" t="s">
        <v>4187</v>
      </c>
      <c r="AO1669" s="254">
        <f t="shared" si="330"/>
        <v>0</v>
      </c>
      <c r="AP1669" s="253" t="s">
        <v>4188</v>
      </c>
      <c r="AQ1669" s="74">
        <f t="shared" si="335"/>
        <v>0</v>
      </c>
      <c r="AR1669" s="254" t="s">
        <v>4189</v>
      </c>
      <c r="AS1669" s="254" t="s">
        <v>4190</v>
      </c>
      <c r="AT1669" s="265">
        <f t="shared" si="336"/>
        <v>0</v>
      </c>
      <c r="AU1669" s="254" t="s">
        <v>4191</v>
      </c>
      <c r="AV1669" s="265">
        <f t="shared" si="337"/>
        <v>0</v>
      </c>
      <c r="AW1669" s="254" t="s">
        <v>4192</v>
      </c>
      <c r="AX1669" s="254" t="s">
        <v>4193</v>
      </c>
      <c r="AY1669" s="244" t="str">
        <f t="shared" si="331"/>
        <v/>
      </c>
    </row>
    <row r="1670" spans="1:51">
      <c r="A1670" s="198">
        <v>1665</v>
      </c>
      <c r="B1670" s="211"/>
      <c r="C1670" s="4" t="str">
        <f t="shared" si="328"/>
        <v>名称：&lt;br&gt;住所：&lt;br&gt;施設分類：&lt;br&gt;TEL：&lt;br&gt;：&lt;br&gt;：&lt;br&gt;：&lt;br&gt;</v>
      </c>
      <c r="D1670" s="211"/>
      <c r="E1670" s="245"/>
      <c r="F1670" s="202"/>
      <c r="G1670" s="202"/>
      <c r="H1670" s="202"/>
      <c r="I1670" s="245"/>
      <c r="J1670" s="245"/>
      <c r="K1670" s="240"/>
      <c r="L1670" s="240"/>
      <c r="M1670" s="240"/>
      <c r="N1670" s="240"/>
      <c r="O1670" s="4"/>
      <c r="P1670" s="246">
        <v>1</v>
      </c>
      <c r="Q1670" s="246"/>
      <c r="R1670" s="246" t="str">
        <f t="shared" ref="R1670:R1733" si="338">IF(OR(S1670="",T1670="",U1670="",V1670="")=TRUE,"ffffffff",DEC2HEX(S1670/100*255,2)&amp;DEC2HEX(T1670/100*255,2)&amp;DEC2HEX(U1670/100*255,2)&amp;DEC2HEX(V1670/100*255,2))</f>
        <v>FFFFFFFF</v>
      </c>
      <c r="S1670" s="202">
        <v>100</v>
      </c>
      <c r="T1670" s="202">
        <v>100</v>
      </c>
      <c r="U1670" s="202">
        <v>100</v>
      </c>
      <c r="V1670" s="202">
        <v>100</v>
      </c>
      <c r="X1670" s="242"/>
      <c r="Z1670" s="239">
        <f t="shared" si="329"/>
        <v>1</v>
      </c>
      <c r="AA1670" s="253" t="s">
        <v>4179</v>
      </c>
      <c r="AB1670" s="265">
        <f t="shared" si="332"/>
        <v>0</v>
      </c>
      <c r="AC1670" s="254" t="s">
        <v>4194</v>
      </c>
      <c r="AD1670" s="254" t="s">
        <v>4181</v>
      </c>
      <c r="AE1670" s="254">
        <f t="shared" si="333"/>
        <v>0</v>
      </c>
      <c r="AF1670" s="254" t="s">
        <v>4182</v>
      </c>
      <c r="AG1670" s="254" t="s">
        <v>4183</v>
      </c>
      <c r="AH1670" s="74" t="str">
        <f t="shared" si="334"/>
        <v>名称：&lt;br&gt;住所：&lt;br&gt;施設分類：&lt;br&gt;TEL：&lt;br&gt;：&lt;br&gt;：&lt;br&gt;：&lt;br&gt;</v>
      </c>
      <c r="AI1670" s="255" t="s">
        <v>4184</v>
      </c>
      <c r="AJ1670" s="253" t="str">
        <f t="shared" ref="AJ1670:AJ1733" si="339">R1670</f>
        <v>FFFFFFFF</v>
      </c>
      <c r="AK1670" s="253" t="s">
        <v>4185</v>
      </c>
      <c r="AL1670" s="265">
        <f t="shared" ref="AL1670:AL1733" si="340">IF(OR(P1670="",P1670=0)=TRUE,1,P1670)</f>
        <v>1</v>
      </c>
      <c r="AM1670" s="253" t="s">
        <v>4186</v>
      </c>
      <c r="AN1670" s="253" t="s">
        <v>4187</v>
      </c>
      <c r="AO1670" s="254">
        <f t="shared" si="330"/>
        <v>0</v>
      </c>
      <c r="AP1670" s="253" t="s">
        <v>4188</v>
      </c>
      <c r="AQ1670" s="74">
        <f t="shared" si="335"/>
        <v>0</v>
      </c>
      <c r="AR1670" s="254" t="s">
        <v>4189</v>
      </c>
      <c r="AS1670" s="254" t="s">
        <v>4190</v>
      </c>
      <c r="AT1670" s="265">
        <f t="shared" si="336"/>
        <v>0</v>
      </c>
      <c r="AU1670" s="254" t="s">
        <v>4191</v>
      </c>
      <c r="AV1670" s="265">
        <f t="shared" si="337"/>
        <v>0</v>
      </c>
      <c r="AW1670" s="254" t="s">
        <v>4192</v>
      </c>
      <c r="AX1670" s="254" t="s">
        <v>4193</v>
      </c>
      <c r="AY1670" s="244" t="str">
        <f t="shared" si="331"/>
        <v/>
      </c>
    </row>
    <row r="1671" spans="1:51">
      <c r="A1671" s="198">
        <v>1666</v>
      </c>
      <c r="B1671" s="211"/>
      <c r="C1671" s="4" t="str">
        <f t="shared" ref="C1671:C1734" si="341">B$5&amp;"："&amp;B1671&amp;"&lt;br&gt;"&amp;J$5&amp;"："&amp;J1671&amp;"&lt;br&gt;"&amp;I$5&amp;"："&amp;I1671&amp;"&lt;br&gt;"&amp;K$5&amp;"："&amp;K1671&amp;"&lt;br&gt;"&amp;L$5&amp;"："&amp;L1671&amp;"&lt;br&gt;"&amp;M$5&amp;"："&amp;M1671&amp;"&lt;br&gt;"&amp;N$5&amp;"："&amp;N1671&amp;"&lt;br&gt;"</f>
        <v>名称：&lt;br&gt;住所：&lt;br&gt;施設分類：&lt;br&gt;TEL：&lt;br&gt;：&lt;br&gt;：&lt;br&gt;：&lt;br&gt;</v>
      </c>
      <c r="D1671" s="211"/>
      <c r="E1671" s="202"/>
      <c r="F1671" s="202"/>
      <c r="G1671" s="202"/>
      <c r="H1671" s="202"/>
      <c r="I1671" s="202"/>
      <c r="J1671" s="202"/>
      <c r="K1671" s="240"/>
      <c r="L1671" s="240"/>
      <c r="M1671" s="240"/>
      <c r="N1671" s="240"/>
      <c r="O1671" s="4"/>
      <c r="P1671" s="246">
        <v>1</v>
      </c>
      <c r="Q1671" s="246"/>
      <c r="R1671" s="246" t="str">
        <f t="shared" si="338"/>
        <v>FFFFFFFF</v>
      </c>
      <c r="S1671" s="202">
        <v>100</v>
      </c>
      <c r="T1671" s="202">
        <v>100</v>
      </c>
      <c r="U1671" s="202">
        <v>100</v>
      </c>
      <c r="V1671" s="202">
        <v>100</v>
      </c>
      <c r="X1671" s="242"/>
      <c r="Z1671" s="239">
        <f t="shared" ref="Z1671:Z1734" si="342">IF(H1671="",1,0)</f>
        <v>1</v>
      </c>
      <c r="AA1671" s="253" t="s">
        <v>4179</v>
      </c>
      <c r="AB1671" s="265">
        <f t="shared" si="332"/>
        <v>0</v>
      </c>
      <c r="AC1671" s="254" t="s">
        <v>4194</v>
      </c>
      <c r="AD1671" s="254" t="s">
        <v>4181</v>
      </c>
      <c r="AE1671" s="254">
        <f t="shared" si="333"/>
        <v>0</v>
      </c>
      <c r="AF1671" s="254" t="s">
        <v>4182</v>
      </c>
      <c r="AG1671" s="254" t="s">
        <v>4183</v>
      </c>
      <c r="AH1671" s="74" t="str">
        <f t="shared" si="334"/>
        <v>名称：&lt;br&gt;住所：&lt;br&gt;施設分類：&lt;br&gt;TEL：&lt;br&gt;：&lt;br&gt;：&lt;br&gt;：&lt;br&gt;</v>
      </c>
      <c r="AI1671" s="255" t="s">
        <v>4184</v>
      </c>
      <c r="AJ1671" s="253" t="str">
        <f t="shared" si="339"/>
        <v>FFFFFFFF</v>
      </c>
      <c r="AK1671" s="253" t="s">
        <v>4185</v>
      </c>
      <c r="AL1671" s="265">
        <f t="shared" si="340"/>
        <v>1</v>
      </c>
      <c r="AM1671" s="253" t="s">
        <v>4186</v>
      </c>
      <c r="AN1671" s="253" t="s">
        <v>4187</v>
      </c>
      <c r="AO1671" s="254">
        <f t="shared" ref="AO1671:AO1734" si="343">Q1671</f>
        <v>0</v>
      </c>
      <c r="AP1671" s="253" t="s">
        <v>4188</v>
      </c>
      <c r="AQ1671" s="74">
        <f t="shared" si="335"/>
        <v>0</v>
      </c>
      <c r="AR1671" s="254" t="s">
        <v>4189</v>
      </c>
      <c r="AS1671" s="254" t="s">
        <v>4190</v>
      </c>
      <c r="AT1671" s="265">
        <f t="shared" si="336"/>
        <v>0</v>
      </c>
      <c r="AU1671" s="254" t="s">
        <v>4191</v>
      </c>
      <c r="AV1671" s="265">
        <f t="shared" si="337"/>
        <v>0</v>
      </c>
      <c r="AW1671" s="254" t="s">
        <v>4192</v>
      </c>
      <c r="AX1671" s="254" t="s">
        <v>4193</v>
      </c>
      <c r="AY1671" s="244" t="str">
        <f t="shared" ref="AY1671:AY1734" si="344">IF(AB1671=0,"",IF(Z1671=1,CONCATENATE(AA1671,AB1671,AC1671,AD1671,AE1671,AF1671,AG1671,AH1671,AI1671,AJ1671,AK1671,AL1671,AM1671,AN1671,AO1671,AP1671,AQ1671,AR1671,AX1671),CONCATENATE(AA1671,AB1671,AC1671,AG1671,AH1671,AI1671,AJ1671,AK1671,AL1671,AM1671,AN1671,AO1671,AP1671,AQ1671,AR1671,AS1671,AT1671,AU1671,AV1671,AW1671,AX1671)))</f>
        <v/>
      </c>
    </row>
    <row r="1672" spans="1:51">
      <c r="A1672" s="198">
        <v>1667</v>
      </c>
      <c r="B1672" s="211"/>
      <c r="C1672" s="4" t="str">
        <f t="shared" si="341"/>
        <v>名称：&lt;br&gt;住所：&lt;br&gt;施設分類：&lt;br&gt;TEL：&lt;br&gt;：&lt;br&gt;：&lt;br&gt;：&lt;br&gt;</v>
      </c>
      <c r="D1672" s="211"/>
      <c r="E1672" s="202"/>
      <c r="F1672" s="202"/>
      <c r="G1672" s="202"/>
      <c r="H1672" s="202"/>
      <c r="I1672" s="202"/>
      <c r="J1672" s="202"/>
      <c r="K1672" s="240"/>
      <c r="L1672" s="240"/>
      <c r="M1672" s="240"/>
      <c r="N1672" s="240"/>
      <c r="O1672" s="4"/>
      <c r="P1672" s="246">
        <v>1</v>
      </c>
      <c r="Q1672" s="246"/>
      <c r="R1672" s="246" t="str">
        <f t="shared" si="338"/>
        <v>FFFFFFFF</v>
      </c>
      <c r="S1672" s="202">
        <v>100</v>
      </c>
      <c r="T1672" s="202">
        <v>100</v>
      </c>
      <c r="U1672" s="202">
        <v>100</v>
      </c>
      <c r="V1672" s="202">
        <v>100</v>
      </c>
      <c r="X1672" s="242"/>
      <c r="Z1672" s="239">
        <f t="shared" si="342"/>
        <v>1</v>
      </c>
      <c r="AA1672" s="253" t="s">
        <v>4179</v>
      </c>
      <c r="AB1672" s="265">
        <f t="shared" ref="AB1672:AB1735" si="345">B1672</f>
        <v>0</v>
      </c>
      <c r="AC1672" s="254" t="s">
        <v>4194</v>
      </c>
      <c r="AD1672" s="254" t="s">
        <v>4181</v>
      </c>
      <c r="AE1672" s="254">
        <f t="shared" ref="AE1672:AE1735" si="346">D1672</f>
        <v>0</v>
      </c>
      <c r="AF1672" s="254" t="s">
        <v>4182</v>
      </c>
      <c r="AG1672" s="254" t="s">
        <v>4183</v>
      </c>
      <c r="AH1672" s="74" t="str">
        <f t="shared" ref="AH1672:AH1735" si="347">C1672</f>
        <v>名称：&lt;br&gt;住所：&lt;br&gt;施設分類：&lt;br&gt;TEL：&lt;br&gt;：&lt;br&gt;：&lt;br&gt;：&lt;br&gt;</v>
      </c>
      <c r="AI1672" s="255" t="s">
        <v>4184</v>
      </c>
      <c r="AJ1672" s="253" t="str">
        <f t="shared" si="339"/>
        <v>FFFFFFFF</v>
      </c>
      <c r="AK1672" s="253" t="s">
        <v>4185</v>
      </c>
      <c r="AL1672" s="265">
        <f t="shared" si="340"/>
        <v>1</v>
      </c>
      <c r="AM1672" s="253" t="s">
        <v>4186</v>
      </c>
      <c r="AN1672" s="253" t="s">
        <v>4187</v>
      </c>
      <c r="AO1672" s="254">
        <f t="shared" si="343"/>
        <v>0</v>
      </c>
      <c r="AP1672" s="253" t="s">
        <v>4188</v>
      </c>
      <c r="AQ1672" s="74">
        <f t="shared" ref="AQ1672:AQ1735" si="348">O1672</f>
        <v>0</v>
      </c>
      <c r="AR1672" s="254" t="s">
        <v>4189</v>
      </c>
      <c r="AS1672" s="254" t="s">
        <v>4190</v>
      </c>
      <c r="AT1672" s="265">
        <f t="shared" ref="AT1672:AT1735" si="349">H1672</f>
        <v>0</v>
      </c>
      <c r="AU1672" s="254" t="s">
        <v>4191</v>
      </c>
      <c r="AV1672" s="265">
        <f t="shared" ref="AV1672:AV1735" si="350">G1672</f>
        <v>0</v>
      </c>
      <c r="AW1672" s="254" t="s">
        <v>4192</v>
      </c>
      <c r="AX1672" s="254" t="s">
        <v>4193</v>
      </c>
      <c r="AY1672" s="244" t="str">
        <f t="shared" si="344"/>
        <v/>
      </c>
    </row>
    <row r="1673" spans="1:51">
      <c r="A1673" s="198">
        <v>1668</v>
      </c>
      <c r="B1673" s="211"/>
      <c r="C1673" s="4" t="str">
        <f t="shared" si="341"/>
        <v>名称：&lt;br&gt;住所：&lt;br&gt;施設分類：&lt;br&gt;TEL：&lt;br&gt;：&lt;br&gt;：&lt;br&gt;：&lt;br&gt;</v>
      </c>
      <c r="D1673" s="211"/>
      <c r="E1673" s="202"/>
      <c r="F1673" s="202"/>
      <c r="G1673" s="202"/>
      <c r="H1673" s="202"/>
      <c r="I1673" s="202"/>
      <c r="J1673" s="202"/>
      <c r="K1673" s="240"/>
      <c r="L1673" s="240"/>
      <c r="M1673" s="240"/>
      <c r="N1673" s="240"/>
      <c r="O1673" s="4"/>
      <c r="P1673" s="246">
        <v>1</v>
      </c>
      <c r="Q1673" s="246"/>
      <c r="R1673" s="246" t="str">
        <f t="shared" si="338"/>
        <v>FFFFFFFF</v>
      </c>
      <c r="S1673" s="202">
        <v>100</v>
      </c>
      <c r="T1673" s="202">
        <v>100</v>
      </c>
      <c r="U1673" s="202">
        <v>100</v>
      </c>
      <c r="V1673" s="202">
        <v>100</v>
      </c>
      <c r="X1673" s="242"/>
      <c r="Z1673" s="239">
        <f t="shared" si="342"/>
        <v>1</v>
      </c>
      <c r="AA1673" s="253" t="s">
        <v>4179</v>
      </c>
      <c r="AB1673" s="265">
        <f t="shared" si="345"/>
        <v>0</v>
      </c>
      <c r="AC1673" s="254" t="s">
        <v>4194</v>
      </c>
      <c r="AD1673" s="254" t="s">
        <v>4181</v>
      </c>
      <c r="AE1673" s="254">
        <f t="shared" si="346"/>
        <v>0</v>
      </c>
      <c r="AF1673" s="254" t="s">
        <v>4182</v>
      </c>
      <c r="AG1673" s="254" t="s">
        <v>4183</v>
      </c>
      <c r="AH1673" s="74" t="str">
        <f t="shared" si="347"/>
        <v>名称：&lt;br&gt;住所：&lt;br&gt;施設分類：&lt;br&gt;TEL：&lt;br&gt;：&lt;br&gt;：&lt;br&gt;：&lt;br&gt;</v>
      </c>
      <c r="AI1673" s="255" t="s">
        <v>4184</v>
      </c>
      <c r="AJ1673" s="253" t="str">
        <f t="shared" si="339"/>
        <v>FFFFFFFF</v>
      </c>
      <c r="AK1673" s="253" t="s">
        <v>4185</v>
      </c>
      <c r="AL1673" s="265">
        <f t="shared" si="340"/>
        <v>1</v>
      </c>
      <c r="AM1673" s="253" t="s">
        <v>4186</v>
      </c>
      <c r="AN1673" s="253" t="s">
        <v>4187</v>
      </c>
      <c r="AO1673" s="254">
        <f t="shared" si="343"/>
        <v>0</v>
      </c>
      <c r="AP1673" s="253" t="s">
        <v>4188</v>
      </c>
      <c r="AQ1673" s="74">
        <f t="shared" si="348"/>
        <v>0</v>
      </c>
      <c r="AR1673" s="254" t="s">
        <v>4189</v>
      </c>
      <c r="AS1673" s="254" t="s">
        <v>4190</v>
      </c>
      <c r="AT1673" s="265">
        <f t="shared" si="349"/>
        <v>0</v>
      </c>
      <c r="AU1673" s="254" t="s">
        <v>4191</v>
      </c>
      <c r="AV1673" s="265">
        <f t="shared" si="350"/>
        <v>0</v>
      </c>
      <c r="AW1673" s="254" t="s">
        <v>4192</v>
      </c>
      <c r="AX1673" s="254" t="s">
        <v>4193</v>
      </c>
      <c r="AY1673" s="244" t="str">
        <f t="shared" si="344"/>
        <v/>
      </c>
    </row>
    <row r="1674" spans="1:51">
      <c r="A1674" s="198">
        <v>1669</v>
      </c>
      <c r="B1674" s="211"/>
      <c r="C1674" s="4" t="str">
        <f t="shared" si="341"/>
        <v>名称：&lt;br&gt;住所：&lt;br&gt;施設分類：&lt;br&gt;TEL：&lt;br&gt;：&lt;br&gt;：&lt;br&gt;：&lt;br&gt;</v>
      </c>
      <c r="D1674" s="211"/>
      <c r="E1674" s="202"/>
      <c r="F1674" s="202"/>
      <c r="G1674" s="202"/>
      <c r="H1674" s="202"/>
      <c r="I1674" s="202"/>
      <c r="J1674" s="202"/>
      <c r="K1674" s="240"/>
      <c r="L1674" s="240"/>
      <c r="M1674" s="240"/>
      <c r="N1674" s="240"/>
      <c r="O1674" s="4"/>
      <c r="P1674" s="246">
        <v>1</v>
      </c>
      <c r="Q1674" s="246"/>
      <c r="R1674" s="246" t="str">
        <f t="shared" si="338"/>
        <v>FFFFFFFF</v>
      </c>
      <c r="S1674" s="202">
        <v>100</v>
      </c>
      <c r="T1674" s="202">
        <v>100</v>
      </c>
      <c r="U1674" s="202">
        <v>100</v>
      </c>
      <c r="V1674" s="202">
        <v>100</v>
      </c>
      <c r="X1674" s="242"/>
      <c r="Z1674" s="239">
        <f t="shared" si="342"/>
        <v>1</v>
      </c>
      <c r="AA1674" s="253" t="s">
        <v>4179</v>
      </c>
      <c r="AB1674" s="265">
        <f t="shared" si="345"/>
        <v>0</v>
      </c>
      <c r="AC1674" s="254" t="s">
        <v>4194</v>
      </c>
      <c r="AD1674" s="254" t="s">
        <v>4181</v>
      </c>
      <c r="AE1674" s="254">
        <f t="shared" si="346"/>
        <v>0</v>
      </c>
      <c r="AF1674" s="254" t="s">
        <v>4182</v>
      </c>
      <c r="AG1674" s="254" t="s">
        <v>4183</v>
      </c>
      <c r="AH1674" s="74" t="str">
        <f t="shared" si="347"/>
        <v>名称：&lt;br&gt;住所：&lt;br&gt;施設分類：&lt;br&gt;TEL：&lt;br&gt;：&lt;br&gt;：&lt;br&gt;：&lt;br&gt;</v>
      </c>
      <c r="AI1674" s="255" t="s">
        <v>4184</v>
      </c>
      <c r="AJ1674" s="253" t="str">
        <f t="shared" si="339"/>
        <v>FFFFFFFF</v>
      </c>
      <c r="AK1674" s="253" t="s">
        <v>4185</v>
      </c>
      <c r="AL1674" s="265">
        <f t="shared" si="340"/>
        <v>1</v>
      </c>
      <c r="AM1674" s="253" t="s">
        <v>4186</v>
      </c>
      <c r="AN1674" s="253" t="s">
        <v>4187</v>
      </c>
      <c r="AO1674" s="254">
        <f t="shared" si="343"/>
        <v>0</v>
      </c>
      <c r="AP1674" s="253" t="s">
        <v>4188</v>
      </c>
      <c r="AQ1674" s="74">
        <f t="shared" si="348"/>
        <v>0</v>
      </c>
      <c r="AR1674" s="254" t="s">
        <v>4189</v>
      </c>
      <c r="AS1674" s="254" t="s">
        <v>4190</v>
      </c>
      <c r="AT1674" s="265">
        <f t="shared" si="349"/>
        <v>0</v>
      </c>
      <c r="AU1674" s="254" t="s">
        <v>4191</v>
      </c>
      <c r="AV1674" s="265">
        <f t="shared" si="350"/>
        <v>0</v>
      </c>
      <c r="AW1674" s="254" t="s">
        <v>4192</v>
      </c>
      <c r="AX1674" s="254" t="s">
        <v>4193</v>
      </c>
      <c r="AY1674" s="244" t="str">
        <f t="shared" si="344"/>
        <v/>
      </c>
    </row>
    <row r="1675" spans="1:51">
      <c r="A1675" s="198">
        <v>1670</v>
      </c>
      <c r="B1675" s="211"/>
      <c r="C1675" s="4" t="str">
        <f t="shared" si="341"/>
        <v>名称：&lt;br&gt;住所：&lt;br&gt;施設分類：&lt;br&gt;TEL：&lt;br&gt;：&lt;br&gt;：&lt;br&gt;：&lt;br&gt;</v>
      </c>
      <c r="D1675" s="211"/>
      <c r="E1675" s="245"/>
      <c r="F1675" s="202"/>
      <c r="G1675" s="202"/>
      <c r="H1675" s="202"/>
      <c r="I1675" s="245"/>
      <c r="J1675" s="245"/>
      <c r="K1675" s="240"/>
      <c r="L1675" s="240"/>
      <c r="M1675" s="240"/>
      <c r="N1675" s="240"/>
      <c r="O1675" s="4"/>
      <c r="P1675" s="246">
        <v>1</v>
      </c>
      <c r="Q1675" s="246"/>
      <c r="R1675" s="246" t="str">
        <f t="shared" si="338"/>
        <v>FFFFFFFF</v>
      </c>
      <c r="S1675" s="202">
        <v>100</v>
      </c>
      <c r="T1675" s="202">
        <v>100</v>
      </c>
      <c r="U1675" s="202">
        <v>100</v>
      </c>
      <c r="V1675" s="202">
        <v>100</v>
      </c>
      <c r="X1675" s="242"/>
      <c r="Z1675" s="239">
        <f t="shared" si="342"/>
        <v>1</v>
      </c>
      <c r="AA1675" s="253" t="s">
        <v>4179</v>
      </c>
      <c r="AB1675" s="265">
        <f t="shared" si="345"/>
        <v>0</v>
      </c>
      <c r="AC1675" s="254" t="s">
        <v>4194</v>
      </c>
      <c r="AD1675" s="254" t="s">
        <v>4181</v>
      </c>
      <c r="AE1675" s="254">
        <f t="shared" si="346"/>
        <v>0</v>
      </c>
      <c r="AF1675" s="254" t="s">
        <v>4182</v>
      </c>
      <c r="AG1675" s="254" t="s">
        <v>4183</v>
      </c>
      <c r="AH1675" s="74" t="str">
        <f t="shared" si="347"/>
        <v>名称：&lt;br&gt;住所：&lt;br&gt;施設分類：&lt;br&gt;TEL：&lt;br&gt;：&lt;br&gt;：&lt;br&gt;：&lt;br&gt;</v>
      </c>
      <c r="AI1675" s="255" t="s">
        <v>4184</v>
      </c>
      <c r="AJ1675" s="253" t="str">
        <f t="shared" si="339"/>
        <v>FFFFFFFF</v>
      </c>
      <c r="AK1675" s="253" t="s">
        <v>4185</v>
      </c>
      <c r="AL1675" s="265">
        <f t="shared" si="340"/>
        <v>1</v>
      </c>
      <c r="AM1675" s="253" t="s">
        <v>4186</v>
      </c>
      <c r="AN1675" s="253" t="s">
        <v>4187</v>
      </c>
      <c r="AO1675" s="254">
        <f t="shared" si="343"/>
        <v>0</v>
      </c>
      <c r="AP1675" s="253" t="s">
        <v>4188</v>
      </c>
      <c r="AQ1675" s="74">
        <f t="shared" si="348"/>
        <v>0</v>
      </c>
      <c r="AR1675" s="254" t="s">
        <v>4189</v>
      </c>
      <c r="AS1675" s="254" t="s">
        <v>4190</v>
      </c>
      <c r="AT1675" s="265">
        <f t="shared" si="349"/>
        <v>0</v>
      </c>
      <c r="AU1675" s="254" t="s">
        <v>4191</v>
      </c>
      <c r="AV1675" s="265">
        <f t="shared" si="350"/>
        <v>0</v>
      </c>
      <c r="AW1675" s="254" t="s">
        <v>4192</v>
      </c>
      <c r="AX1675" s="254" t="s">
        <v>4193</v>
      </c>
      <c r="AY1675" s="244" t="str">
        <f t="shared" si="344"/>
        <v/>
      </c>
    </row>
    <row r="1676" spans="1:51">
      <c r="A1676" s="198">
        <v>1671</v>
      </c>
      <c r="B1676" s="211"/>
      <c r="C1676" s="4" t="str">
        <f t="shared" si="341"/>
        <v>名称：&lt;br&gt;住所：&lt;br&gt;施設分類：&lt;br&gt;TEL：&lt;br&gt;：&lt;br&gt;：&lt;br&gt;：&lt;br&gt;</v>
      </c>
      <c r="D1676" s="211"/>
      <c r="E1676" s="245"/>
      <c r="F1676" s="202"/>
      <c r="G1676" s="202"/>
      <c r="H1676" s="202"/>
      <c r="I1676" s="245"/>
      <c r="J1676" s="245"/>
      <c r="K1676" s="240"/>
      <c r="L1676" s="240"/>
      <c r="M1676" s="240"/>
      <c r="N1676" s="240"/>
      <c r="O1676" s="4"/>
      <c r="P1676" s="246">
        <v>1</v>
      </c>
      <c r="Q1676" s="246"/>
      <c r="R1676" s="246" t="str">
        <f t="shared" si="338"/>
        <v>FFFFFFFF</v>
      </c>
      <c r="S1676" s="202">
        <v>100</v>
      </c>
      <c r="T1676" s="202">
        <v>100</v>
      </c>
      <c r="U1676" s="202">
        <v>100</v>
      </c>
      <c r="V1676" s="202">
        <v>100</v>
      </c>
      <c r="X1676" s="242"/>
      <c r="Z1676" s="239">
        <f t="shared" si="342"/>
        <v>1</v>
      </c>
      <c r="AA1676" s="253" t="s">
        <v>4179</v>
      </c>
      <c r="AB1676" s="265">
        <f t="shared" si="345"/>
        <v>0</v>
      </c>
      <c r="AC1676" s="254" t="s">
        <v>4194</v>
      </c>
      <c r="AD1676" s="254" t="s">
        <v>4181</v>
      </c>
      <c r="AE1676" s="254">
        <f t="shared" si="346"/>
        <v>0</v>
      </c>
      <c r="AF1676" s="254" t="s">
        <v>4182</v>
      </c>
      <c r="AG1676" s="254" t="s">
        <v>4183</v>
      </c>
      <c r="AH1676" s="74" t="str">
        <f t="shared" si="347"/>
        <v>名称：&lt;br&gt;住所：&lt;br&gt;施設分類：&lt;br&gt;TEL：&lt;br&gt;：&lt;br&gt;：&lt;br&gt;：&lt;br&gt;</v>
      </c>
      <c r="AI1676" s="255" t="s">
        <v>4184</v>
      </c>
      <c r="AJ1676" s="253" t="str">
        <f t="shared" si="339"/>
        <v>FFFFFFFF</v>
      </c>
      <c r="AK1676" s="253" t="s">
        <v>4185</v>
      </c>
      <c r="AL1676" s="265">
        <f t="shared" si="340"/>
        <v>1</v>
      </c>
      <c r="AM1676" s="253" t="s">
        <v>4186</v>
      </c>
      <c r="AN1676" s="253" t="s">
        <v>4187</v>
      </c>
      <c r="AO1676" s="254">
        <f t="shared" si="343"/>
        <v>0</v>
      </c>
      <c r="AP1676" s="253" t="s">
        <v>4188</v>
      </c>
      <c r="AQ1676" s="74">
        <f t="shared" si="348"/>
        <v>0</v>
      </c>
      <c r="AR1676" s="254" t="s">
        <v>4189</v>
      </c>
      <c r="AS1676" s="254" t="s">
        <v>4190</v>
      </c>
      <c r="AT1676" s="265">
        <f t="shared" si="349"/>
        <v>0</v>
      </c>
      <c r="AU1676" s="254" t="s">
        <v>4191</v>
      </c>
      <c r="AV1676" s="265">
        <f t="shared" si="350"/>
        <v>0</v>
      </c>
      <c r="AW1676" s="254" t="s">
        <v>4192</v>
      </c>
      <c r="AX1676" s="254" t="s">
        <v>4193</v>
      </c>
      <c r="AY1676" s="244" t="str">
        <f t="shared" si="344"/>
        <v/>
      </c>
    </row>
    <row r="1677" spans="1:51">
      <c r="A1677" s="198">
        <v>1672</v>
      </c>
      <c r="B1677" s="211"/>
      <c r="C1677" s="4" t="str">
        <f t="shared" si="341"/>
        <v>名称：&lt;br&gt;住所：&lt;br&gt;施設分類：&lt;br&gt;TEL：&lt;br&gt;：&lt;br&gt;：&lt;br&gt;：&lt;br&gt;</v>
      </c>
      <c r="D1677" s="211"/>
      <c r="E1677" s="202"/>
      <c r="F1677" s="202"/>
      <c r="G1677" s="202"/>
      <c r="H1677" s="202"/>
      <c r="I1677" s="202"/>
      <c r="J1677" s="202"/>
      <c r="K1677" s="240"/>
      <c r="L1677" s="240"/>
      <c r="M1677" s="240"/>
      <c r="N1677" s="240"/>
      <c r="O1677" s="4"/>
      <c r="P1677" s="246">
        <v>1</v>
      </c>
      <c r="Q1677" s="246"/>
      <c r="R1677" s="246" t="str">
        <f t="shared" si="338"/>
        <v>FFFFFFFF</v>
      </c>
      <c r="S1677" s="202">
        <v>100</v>
      </c>
      <c r="T1677" s="202">
        <v>100</v>
      </c>
      <c r="U1677" s="202">
        <v>100</v>
      </c>
      <c r="V1677" s="202">
        <v>100</v>
      </c>
      <c r="X1677" s="242"/>
      <c r="Z1677" s="239">
        <f t="shared" si="342"/>
        <v>1</v>
      </c>
      <c r="AA1677" s="253" t="s">
        <v>4179</v>
      </c>
      <c r="AB1677" s="265">
        <f t="shared" si="345"/>
        <v>0</v>
      </c>
      <c r="AC1677" s="254" t="s">
        <v>4194</v>
      </c>
      <c r="AD1677" s="254" t="s">
        <v>4181</v>
      </c>
      <c r="AE1677" s="254">
        <f t="shared" si="346"/>
        <v>0</v>
      </c>
      <c r="AF1677" s="254" t="s">
        <v>4182</v>
      </c>
      <c r="AG1677" s="254" t="s">
        <v>4183</v>
      </c>
      <c r="AH1677" s="74" t="str">
        <f t="shared" si="347"/>
        <v>名称：&lt;br&gt;住所：&lt;br&gt;施設分類：&lt;br&gt;TEL：&lt;br&gt;：&lt;br&gt;：&lt;br&gt;：&lt;br&gt;</v>
      </c>
      <c r="AI1677" s="255" t="s">
        <v>4184</v>
      </c>
      <c r="AJ1677" s="253" t="str">
        <f t="shared" si="339"/>
        <v>FFFFFFFF</v>
      </c>
      <c r="AK1677" s="253" t="s">
        <v>4185</v>
      </c>
      <c r="AL1677" s="265">
        <f t="shared" si="340"/>
        <v>1</v>
      </c>
      <c r="AM1677" s="253" t="s">
        <v>4186</v>
      </c>
      <c r="AN1677" s="253" t="s">
        <v>4187</v>
      </c>
      <c r="AO1677" s="254">
        <f t="shared" si="343"/>
        <v>0</v>
      </c>
      <c r="AP1677" s="253" t="s">
        <v>4188</v>
      </c>
      <c r="AQ1677" s="74">
        <f t="shared" si="348"/>
        <v>0</v>
      </c>
      <c r="AR1677" s="254" t="s">
        <v>4189</v>
      </c>
      <c r="AS1677" s="254" t="s">
        <v>4190</v>
      </c>
      <c r="AT1677" s="265">
        <f t="shared" si="349"/>
        <v>0</v>
      </c>
      <c r="AU1677" s="254" t="s">
        <v>4191</v>
      </c>
      <c r="AV1677" s="265">
        <f t="shared" si="350"/>
        <v>0</v>
      </c>
      <c r="AW1677" s="254" t="s">
        <v>4192</v>
      </c>
      <c r="AX1677" s="254" t="s">
        <v>4193</v>
      </c>
      <c r="AY1677" s="244" t="str">
        <f t="shared" si="344"/>
        <v/>
      </c>
    </row>
    <row r="1678" spans="1:51">
      <c r="A1678" s="198">
        <v>1673</v>
      </c>
      <c r="B1678" s="211"/>
      <c r="C1678" s="4" t="str">
        <f t="shared" si="341"/>
        <v>名称：&lt;br&gt;住所：&lt;br&gt;施設分類：&lt;br&gt;TEL：&lt;br&gt;：&lt;br&gt;：&lt;br&gt;：&lt;br&gt;</v>
      </c>
      <c r="D1678" s="211"/>
      <c r="E1678" s="202"/>
      <c r="F1678" s="202"/>
      <c r="G1678" s="202"/>
      <c r="H1678" s="202"/>
      <c r="I1678" s="202"/>
      <c r="J1678" s="202"/>
      <c r="K1678" s="240"/>
      <c r="L1678" s="240"/>
      <c r="M1678" s="240"/>
      <c r="N1678" s="240"/>
      <c r="O1678" s="4"/>
      <c r="P1678" s="246">
        <v>1</v>
      </c>
      <c r="Q1678" s="246"/>
      <c r="R1678" s="246" t="str">
        <f t="shared" si="338"/>
        <v>FFFFFFFF</v>
      </c>
      <c r="S1678" s="202">
        <v>100</v>
      </c>
      <c r="T1678" s="202">
        <v>100</v>
      </c>
      <c r="U1678" s="202">
        <v>100</v>
      </c>
      <c r="V1678" s="202">
        <v>100</v>
      </c>
      <c r="X1678" s="242"/>
      <c r="Z1678" s="239">
        <f t="shared" si="342"/>
        <v>1</v>
      </c>
      <c r="AA1678" s="253" t="s">
        <v>4179</v>
      </c>
      <c r="AB1678" s="265">
        <f t="shared" si="345"/>
        <v>0</v>
      </c>
      <c r="AC1678" s="254" t="s">
        <v>4194</v>
      </c>
      <c r="AD1678" s="254" t="s">
        <v>4181</v>
      </c>
      <c r="AE1678" s="254">
        <f t="shared" si="346"/>
        <v>0</v>
      </c>
      <c r="AF1678" s="254" t="s">
        <v>4182</v>
      </c>
      <c r="AG1678" s="254" t="s">
        <v>4183</v>
      </c>
      <c r="AH1678" s="74" t="str">
        <f t="shared" si="347"/>
        <v>名称：&lt;br&gt;住所：&lt;br&gt;施設分類：&lt;br&gt;TEL：&lt;br&gt;：&lt;br&gt;：&lt;br&gt;：&lt;br&gt;</v>
      </c>
      <c r="AI1678" s="255" t="s">
        <v>4184</v>
      </c>
      <c r="AJ1678" s="253" t="str">
        <f t="shared" si="339"/>
        <v>FFFFFFFF</v>
      </c>
      <c r="AK1678" s="253" t="s">
        <v>4185</v>
      </c>
      <c r="AL1678" s="265">
        <f t="shared" si="340"/>
        <v>1</v>
      </c>
      <c r="AM1678" s="253" t="s">
        <v>4186</v>
      </c>
      <c r="AN1678" s="253" t="s">
        <v>4187</v>
      </c>
      <c r="AO1678" s="254">
        <f t="shared" si="343"/>
        <v>0</v>
      </c>
      <c r="AP1678" s="253" t="s">
        <v>4188</v>
      </c>
      <c r="AQ1678" s="74">
        <f t="shared" si="348"/>
        <v>0</v>
      </c>
      <c r="AR1678" s="254" t="s">
        <v>4189</v>
      </c>
      <c r="AS1678" s="254" t="s">
        <v>4190</v>
      </c>
      <c r="AT1678" s="265">
        <f t="shared" si="349"/>
        <v>0</v>
      </c>
      <c r="AU1678" s="254" t="s">
        <v>4191</v>
      </c>
      <c r="AV1678" s="265">
        <f t="shared" si="350"/>
        <v>0</v>
      </c>
      <c r="AW1678" s="254" t="s">
        <v>4192</v>
      </c>
      <c r="AX1678" s="254" t="s">
        <v>4193</v>
      </c>
      <c r="AY1678" s="244" t="str">
        <f t="shared" si="344"/>
        <v/>
      </c>
    </row>
    <row r="1679" spans="1:51">
      <c r="A1679" s="198">
        <v>1674</v>
      </c>
      <c r="B1679" s="211"/>
      <c r="C1679" s="4" t="str">
        <f t="shared" si="341"/>
        <v>名称：&lt;br&gt;住所：&lt;br&gt;施設分類：&lt;br&gt;TEL：&lt;br&gt;：&lt;br&gt;：&lt;br&gt;：&lt;br&gt;</v>
      </c>
      <c r="D1679" s="211"/>
      <c r="E1679" s="202"/>
      <c r="F1679" s="202"/>
      <c r="G1679" s="202"/>
      <c r="H1679" s="202"/>
      <c r="I1679" s="202"/>
      <c r="J1679" s="202"/>
      <c r="K1679" s="240"/>
      <c r="L1679" s="240"/>
      <c r="M1679" s="240"/>
      <c r="N1679" s="240"/>
      <c r="O1679" s="4"/>
      <c r="P1679" s="246">
        <v>1</v>
      </c>
      <c r="Q1679" s="246"/>
      <c r="R1679" s="246" t="str">
        <f t="shared" si="338"/>
        <v>FFFFFFFF</v>
      </c>
      <c r="S1679" s="202">
        <v>100</v>
      </c>
      <c r="T1679" s="202">
        <v>100</v>
      </c>
      <c r="U1679" s="202">
        <v>100</v>
      </c>
      <c r="V1679" s="202">
        <v>100</v>
      </c>
      <c r="X1679" s="242"/>
      <c r="Z1679" s="239">
        <f t="shared" si="342"/>
        <v>1</v>
      </c>
      <c r="AA1679" s="253" t="s">
        <v>4179</v>
      </c>
      <c r="AB1679" s="265">
        <f t="shared" si="345"/>
        <v>0</v>
      </c>
      <c r="AC1679" s="254" t="s">
        <v>4194</v>
      </c>
      <c r="AD1679" s="254" t="s">
        <v>4181</v>
      </c>
      <c r="AE1679" s="254">
        <f t="shared" si="346"/>
        <v>0</v>
      </c>
      <c r="AF1679" s="254" t="s">
        <v>4182</v>
      </c>
      <c r="AG1679" s="254" t="s">
        <v>4183</v>
      </c>
      <c r="AH1679" s="74" t="str">
        <f t="shared" si="347"/>
        <v>名称：&lt;br&gt;住所：&lt;br&gt;施設分類：&lt;br&gt;TEL：&lt;br&gt;：&lt;br&gt;：&lt;br&gt;：&lt;br&gt;</v>
      </c>
      <c r="AI1679" s="255" t="s">
        <v>4184</v>
      </c>
      <c r="AJ1679" s="253" t="str">
        <f t="shared" si="339"/>
        <v>FFFFFFFF</v>
      </c>
      <c r="AK1679" s="253" t="s">
        <v>4185</v>
      </c>
      <c r="AL1679" s="265">
        <f t="shared" si="340"/>
        <v>1</v>
      </c>
      <c r="AM1679" s="253" t="s">
        <v>4186</v>
      </c>
      <c r="AN1679" s="253" t="s">
        <v>4187</v>
      </c>
      <c r="AO1679" s="254">
        <f t="shared" si="343"/>
        <v>0</v>
      </c>
      <c r="AP1679" s="253" t="s">
        <v>4188</v>
      </c>
      <c r="AQ1679" s="74">
        <f t="shared" si="348"/>
        <v>0</v>
      </c>
      <c r="AR1679" s="254" t="s">
        <v>4189</v>
      </c>
      <c r="AS1679" s="254" t="s">
        <v>4190</v>
      </c>
      <c r="AT1679" s="265">
        <f t="shared" si="349"/>
        <v>0</v>
      </c>
      <c r="AU1679" s="254" t="s">
        <v>4191</v>
      </c>
      <c r="AV1679" s="265">
        <f t="shared" si="350"/>
        <v>0</v>
      </c>
      <c r="AW1679" s="254" t="s">
        <v>4192</v>
      </c>
      <c r="AX1679" s="254" t="s">
        <v>4193</v>
      </c>
      <c r="AY1679" s="244" t="str">
        <f t="shared" si="344"/>
        <v/>
      </c>
    </row>
    <row r="1680" spans="1:51">
      <c r="A1680" s="198">
        <v>1675</v>
      </c>
      <c r="B1680" s="211"/>
      <c r="C1680" s="4" t="str">
        <f t="shared" si="341"/>
        <v>名称：&lt;br&gt;住所：&lt;br&gt;施設分類：&lt;br&gt;TEL：&lt;br&gt;：&lt;br&gt;：&lt;br&gt;：&lt;br&gt;</v>
      </c>
      <c r="D1680" s="211"/>
      <c r="E1680" s="202"/>
      <c r="F1680" s="202"/>
      <c r="G1680" s="202"/>
      <c r="H1680" s="202"/>
      <c r="I1680" s="202"/>
      <c r="J1680" s="202"/>
      <c r="K1680" s="240"/>
      <c r="L1680" s="240"/>
      <c r="M1680" s="240"/>
      <c r="N1680" s="240"/>
      <c r="O1680" s="4"/>
      <c r="P1680" s="246">
        <v>1</v>
      </c>
      <c r="Q1680" s="246"/>
      <c r="R1680" s="246" t="str">
        <f t="shared" si="338"/>
        <v>FFFFFFFF</v>
      </c>
      <c r="S1680" s="202">
        <v>100</v>
      </c>
      <c r="T1680" s="202">
        <v>100</v>
      </c>
      <c r="U1680" s="202">
        <v>100</v>
      </c>
      <c r="V1680" s="202">
        <v>100</v>
      </c>
      <c r="X1680" s="242"/>
      <c r="Z1680" s="239">
        <f t="shared" si="342"/>
        <v>1</v>
      </c>
      <c r="AA1680" s="253" t="s">
        <v>4179</v>
      </c>
      <c r="AB1680" s="265">
        <f t="shared" si="345"/>
        <v>0</v>
      </c>
      <c r="AC1680" s="254" t="s">
        <v>4194</v>
      </c>
      <c r="AD1680" s="254" t="s">
        <v>4181</v>
      </c>
      <c r="AE1680" s="254">
        <f t="shared" si="346"/>
        <v>0</v>
      </c>
      <c r="AF1680" s="254" t="s">
        <v>4182</v>
      </c>
      <c r="AG1680" s="254" t="s">
        <v>4183</v>
      </c>
      <c r="AH1680" s="74" t="str">
        <f t="shared" si="347"/>
        <v>名称：&lt;br&gt;住所：&lt;br&gt;施設分類：&lt;br&gt;TEL：&lt;br&gt;：&lt;br&gt;：&lt;br&gt;：&lt;br&gt;</v>
      </c>
      <c r="AI1680" s="255" t="s">
        <v>4184</v>
      </c>
      <c r="AJ1680" s="253" t="str">
        <f t="shared" si="339"/>
        <v>FFFFFFFF</v>
      </c>
      <c r="AK1680" s="253" t="s">
        <v>4185</v>
      </c>
      <c r="AL1680" s="265">
        <f t="shared" si="340"/>
        <v>1</v>
      </c>
      <c r="AM1680" s="253" t="s">
        <v>4186</v>
      </c>
      <c r="AN1680" s="253" t="s">
        <v>4187</v>
      </c>
      <c r="AO1680" s="254">
        <f t="shared" si="343"/>
        <v>0</v>
      </c>
      <c r="AP1680" s="253" t="s">
        <v>4188</v>
      </c>
      <c r="AQ1680" s="74">
        <f t="shared" si="348"/>
        <v>0</v>
      </c>
      <c r="AR1680" s="254" t="s">
        <v>4189</v>
      </c>
      <c r="AS1680" s="254" t="s">
        <v>4190</v>
      </c>
      <c r="AT1680" s="265">
        <f t="shared" si="349"/>
        <v>0</v>
      </c>
      <c r="AU1680" s="254" t="s">
        <v>4191</v>
      </c>
      <c r="AV1680" s="265">
        <f t="shared" si="350"/>
        <v>0</v>
      </c>
      <c r="AW1680" s="254" t="s">
        <v>4192</v>
      </c>
      <c r="AX1680" s="254" t="s">
        <v>4193</v>
      </c>
      <c r="AY1680" s="244" t="str">
        <f t="shared" si="344"/>
        <v/>
      </c>
    </row>
    <row r="1681" spans="1:51">
      <c r="A1681" s="198">
        <v>1676</v>
      </c>
      <c r="B1681" s="211"/>
      <c r="C1681" s="4" t="str">
        <f t="shared" si="341"/>
        <v>名称：&lt;br&gt;住所：&lt;br&gt;施設分類：&lt;br&gt;TEL：&lt;br&gt;：&lt;br&gt;：&lt;br&gt;：&lt;br&gt;</v>
      </c>
      <c r="D1681" s="211"/>
      <c r="E1681" s="245"/>
      <c r="F1681" s="202"/>
      <c r="G1681" s="202"/>
      <c r="H1681" s="202"/>
      <c r="I1681" s="245"/>
      <c r="J1681" s="245"/>
      <c r="K1681" s="240"/>
      <c r="L1681" s="240"/>
      <c r="M1681" s="240"/>
      <c r="N1681" s="240"/>
      <c r="O1681" s="4"/>
      <c r="P1681" s="246">
        <v>1</v>
      </c>
      <c r="Q1681" s="246"/>
      <c r="R1681" s="246" t="str">
        <f t="shared" si="338"/>
        <v>FFFFFFFF</v>
      </c>
      <c r="S1681" s="202">
        <v>100</v>
      </c>
      <c r="T1681" s="202">
        <v>100</v>
      </c>
      <c r="U1681" s="202">
        <v>100</v>
      </c>
      <c r="V1681" s="202">
        <v>100</v>
      </c>
      <c r="X1681" s="242"/>
      <c r="Z1681" s="239">
        <f t="shared" si="342"/>
        <v>1</v>
      </c>
      <c r="AA1681" s="253" t="s">
        <v>4179</v>
      </c>
      <c r="AB1681" s="265">
        <f t="shared" si="345"/>
        <v>0</v>
      </c>
      <c r="AC1681" s="254" t="s">
        <v>4194</v>
      </c>
      <c r="AD1681" s="254" t="s">
        <v>4181</v>
      </c>
      <c r="AE1681" s="254">
        <f t="shared" si="346"/>
        <v>0</v>
      </c>
      <c r="AF1681" s="254" t="s">
        <v>4182</v>
      </c>
      <c r="AG1681" s="254" t="s">
        <v>4183</v>
      </c>
      <c r="AH1681" s="74" t="str">
        <f t="shared" si="347"/>
        <v>名称：&lt;br&gt;住所：&lt;br&gt;施設分類：&lt;br&gt;TEL：&lt;br&gt;：&lt;br&gt;：&lt;br&gt;：&lt;br&gt;</v>
      </c>
      <c r="AI1681" s="255" t="s">
        <v>4184</v>
      </c>
      <c r="AJ1681" s="253" t="str">
        <f t="shared" si="339"/>
        <v>FFFFFFFF</v>
      </c>
      <c r="AK1681" s="253" t="s">
        <v>4185</v>
      </c>
      <c r="AL1681" s="265">
        <f t="shared" si="340"/>
        <v>1</v>
      </c>
      <c r="AM1681" s="253" t="s">
        <v>4186</v>
      </c>
      <c r="AN1681" s="253" t="s">
        <v>4187</v>
      </c>
      <c r="AO1681" s="254">
        <f t="shared" si="343"/>
        <v>0</v>
      </c>
      <c r="AP1681" s="253" t="s">
        <v>4188</v>
      </c>
      <c r="AQ1681" s="74">
        <f t="shared" si="348"/>
        <v>0</v>
      </c>
      <c r="AR1681" s="254" t="s">
        <v>4189</v>
      </c>
      <c r="AS1681" s="254" t="s">
        <v>4190</v>
      </c>
      <c r="AT1681" s="265">
        <f t="shared" si="349"/>
        <v>0</v>
      </c>
      <c r="AU1681" s="254" t="s">
        <v>4191</v>
      </c>
      <c r="AV1681" s="265">
        <f t="shared" si="350"/>
        <v>0</v>
      </c>
      <c r="AW1681" s="254" t="s">
        <v>4192</v>
      </c>
      <c r="AX1681" s="254" t="s">
        <v>4193</v>
      </c>
      <c r="AY1681" s="244" t="str">
        <f t="shared" si="344"/>
        <v/>
      </c>
    </row>
    <row r="1682" spans="1:51">
      <c r="A1682" s="198">
        <v>1677</v>
      </c>
      <c r="B1682" s="211"/>
      <c r="C1682" s="4" t="str">
        <f t="shared" si="341"/>
        <v>名称：&lt;br&gt;住所：&lt;br&gt;施設分類：&lt;br&gt;TEL：&lt;br&gt;：&lt;br&gt;：&lt;br&gt;：&lt;br&gt;</v>
      </c>
      <c r="D1682" s="211"/>
      <c r="E1682" s="245"/>
      <c r="F1682" s="202"/>
      <c r="G1682" s="202"/>
      <c r="H1682" s="202"/>
      <c r="I1682" s="245"/>
      <c r="J1682" s="245"/>
      <c r="K1682" s="240"/>
      <c r="L1682" s="240"/>
      <c r="M1682" s="240"/>
      <c r="N1682" s="240"/>
      <c r="O1682" s="4"/>
      <c r="P1682" s="246">
        <v>1</v>
      </c>
      <c r="Q1682" s="246"/>
      <c r="R1682" s="246" t="str">
        <f t="shared" si="338"/>
        <v>FFFFFFFF</v>
      </c>
      <c r="S1682" s="202">
        <v>100</v>
      </c>
      <c r="T1682" s="202">
        <v>100</v>
      </c>
      <c r="U1682" s="202">
        <v>100</v>
      </c>
      <c r="V1682" s="202">
        <v>100</v>
      </c>
      <c r="X1682" s="242"/>
      <c r="Z1682" s="239">
        <f t="shared" si="342"/>
        <v>1</v>
      </c>
      <c r="AA1682" s="253" t="s">
        <v>4179</v>
      </c>
      <c r="AB1682" s="265">
        <f t="shared" si="345"/>
        <v>0</v>
      </c>
      <c r="AC1682" s="254" t="s">
        <v>4194</v>
      </c>
      <c r="AD1682" s="254" t="s">
        <v>4181</v>
      </c>
      <c r="AE1682" s="254">
        <f t="shared" si="346"/>
        <v>0</v>
      </c>
      <c r="AF1682" s="254" t="s">
        <v>4182</v>
      </c>
      <c r="AG1682" s="254" t="s">
        <v>4183</v>
      </c>
      <c r="AH1682" s="74" t="str">
        <f t="shared" si="347"/>
        <v>名称：&lt;br&gt;住所：&lt;br&gt;施設分類：&lt;br&gt;TEL：&lt;br&gt;：&lt;br&gt;：&lt;br&gt;：&lt;br&gt;</v>
      </c>
      <c r="AI1682" s="255" t="s">
        <v>4184</v>
      </c>
      <c r="AJ1682" s="253" t="str">
        <f t="shared" si="339"/>
        <v>FFFFFFFF</v>
      </c>
      <c r="AK1682" s="253" t="s">
        <v>4185</v>
      </c>
      <c r="AL1682" s="265">
        <f t="shared" si="340"/>
        <v>1</v>
      </c>
      <c r="AM1682" s="253" t="s">
        <v>4186</v>
      </c>
      <c r="AN1682" s="253" t="s">
        <v>4187</v>
      </c>
      <c r="AO1682" s="254">
        <f t="shared" si="343"/>
        <v>0</v>
      </c>
      <c r="AP1682" s="253" t="s">
        <v>4188</v>
      </c>
      <c r="AQ1682" s="74">
        <f t="shared" si="348"/>
        <v>0</v>
      </c>
      <c r="AR1682" s="254" t="s">
        <v>4189</v>
      </c>
      <c r="AS1682" s="254" t="s">
        <v>4190</v>
      </c>
      <c r="AT1682" s="265">
        <f t="shared" si="349"/>
        <v>0</v>
      </c>
      <c r="AU1682" s="254" t="s">
        <v>4191</v>
      </c>
      <c r="AV1682" s="265">
        <f t="shared" si="350"/>
        <v>0</v>
      </c>
      <c r="AW1682" s="254" t="s">
        <v>4192</v>
      </c>
      <c r="AX1682" s="254" t="s">
        <v>4193</v>
      </c>
      <c r="AY1682" s="244" t="str">
        <f t="shared" si="344"/>
        <v/>
      </c>
    </row>
    <row r="1683" spans="1:51">
      <c r="A1683" s="198">
        <v>1678</v>
      </c>
      <c r="B1683" s="211"/>
      <c r="C1683" s="4" t="str">
        <f t="shared" si="341"/>
        <v>名称：&lt;br&gt;住所：&lt;br&gt;施設分類：&lt;br&gt;TEL：&lt;br&gt;：&lt;br&gt;：&lt;br&gt;：&lt;br&gt;</v>
      </c>
      <c r="D1683" s="211"/>
      <c r="E1683" s="202"/>
      <c r="F1683" s="202"/>
      <c r="G1683" s="202"/>
      <c r="H1683" s="202"/>
      <c r="I1683" s="202"/>
      <c r="J1683" s="202"/>
      <c r="K1683" s="240"/>
      <c r="L1683" s="240"/>
      <c r="M1683" s="240"/>
      <c r="N1683" s="240"/>
      <c r="O1683" s="4"/>
      <c r="P1683" s="246">
        <v>1</v>
      </c>
      <c r="Q1683" s="246"/>
      <c r="R1683" s="246" t="str">
        <f t="shared" si="338"/>
        <v>FFFFFFFF</v>
      </c>
      <c r="S1683" s="202">
        <v>100</v>
      </c>
      <c r="T1683" s="202">
        <v>100</v>
      </c>
      <c r="U1683" s="202">
        <v>100</v>
      </c>
      <c r="V1683" s="202">
        <v>100</v>
      </c>
      <c r="X1683" s="242"/>
      <c r="Z1683" s="239">
        <f t="shared" si="342"/>
        <v>1</v>
      </c>
      <c r="AA1683" s="253" t="s">
        <v>4179</v>
      </c>
      <c r="AB1683" s="265">
        <f t="shared" si="345"/>
        <v>0</v>
      </c>
      <c r="AC1683" s="254" t="s">
        <v>4194</v>
      </c>
      <c r="AD1683" s="254" t="s">
        <v>4181</v>
      </c>
      <c r="AE1683" s="254">
        <f t="shared" si="346"/>
        <v>0</v>
      </c>
      <c r="AF1683" s="254" t="s">
        <v>4182</v>
      </c>
      <c r="AG1683" s="254" t="s">
        <v>4183</v>
      </c>
      <c r="AH1683" s="74" t="str">
        <f t="shared" si="347"/>
        <v>名称：&lt;br&gt;住所：&lt;br&gt;施設分類：&lt;br&gt;TEL：&lt;br&gt;：&lt;br&gt;：&lt;br&gt;：&lt;br&gt;</v>
      </c>
      <c r="AI1683" s="255" t="s">
        <v>4184</v>
      </c>
      <c r="AJ1683" s="253" t="str">
        <f t="shared" si="339"/>
        <v>FFFFFFFF</v>
      </c>
      <c r="AK1683" s="253" t="s">
        <v>4185</v>
      </c>
      <c r="AL1683" s="265">
        <f t="shared" si="340"/>
        <v>1</v>
      </c>
      <c r="AM1683" s="253" t="s">
        <v>4186</v>
      </c>
      <c r="AN1683" s="253" t="s">
        <v>4187</v>
      </c>
      <c r="AO1683" s="254">
        <f t="shared" si="343"/>
        <v>0</v>
      </c>
      <c r="AP1683" s="253" t="s">
        <v>4188</v>
      </c>
      <c r="AQ1683" s="74">
        <f t="shared" si="348"/>
        <v>0</v>
      </c>
      <c r="AR1683" s="254" t="s">
        <v>4189</v>
      </c>
      <c r="AS1683" s="254" t="s">
        <v>4190</v>
      </c>
      <c r="AT1683" s="265">
        <f t="shared" si="349"/>
        <v>0</v>
      </c>
      <c r="AU1683" s="254" t="s">
        <v>4191</v>
      </c>
      <c r="AV1683" s="265">
        <f t="shared" si="350"/>
        <v>0</v>
      </c>
      <c r="AW1683" s="254" t="s">
        <v>4192</v>
      </c>
      <c r="AX1683" s="254" t="s">
        <v>4193</v>
      </c>
      <c r="AY1683" s="244" t="str">
        <f t="shared" si="344"/>
        <v/>
      </c>
    </row>
    <row r="1684" spans="1:51">
      <c r="A1684" s="198">
        <v>1679</v>
      </c>
      <c r="B1684" s="211"/>
      <c r="C1684" s="4" t="str">
        <f t="shared" si="341"/>
        <v>名称：&lt;br&gt;住所：&lt;br&gt;施設分類：&lt;br&gt;TEL：&lt;br&gt;：&lt;br&gt;：&lt;br&gt;：&lt;br&gt;</v>
      </c>
      <c r="D1684" s="211"/>
      <c r="E1684" s="202"/>
      <c r="F1684" s="202"/>
      <c r="G1684" s="202"/>
      <c r="H1684" s="202"/>
      <c r="I1684" s="202"/>
      <c r="J1684" s="202"/>
      <c r="K1684" s="240"/>
      <c r="L1684" s="240"/>
      <c r="M1684" s="240"/>
      <c r="N1684" s="240"/>
      <c r="O1684" s="4"/>
      <c r="P1684" s="246">
        <v>1</v>
      </c>
      <c r="Q1684" s="246"/>
      <c r="R1684" s="246" t="str">
        <f t="shared" si="338"/>
        <v>FFFFFFFF</v>
      </c>
      <c r="S1684" s="202">
        <v>100</v>
      </c>
      <c r="T1684" s="202">
        <v>100</v>
      </c>
      <c r="U1684" s="202">
        <v>100</v>
      </c>
      <c r="V1684" s="202">
        <v>100</v>
      </c>
      <c r="X1684" s="242"/>
      <c r="Z1684" s="239">
        <f t="shared" si="342"/>
        <v>1</v>
      </c>
      <c r="AA1684" s="253" t="s">
        <v>4179</v>
      </c>
      <c r="AB1684" s="265">
        <f t="shared" si="345"/>
        <v>0</v>
      </c>
      <c r="AC1684" s="254" t="s">
        <v>4194</v>
      </c>
      <c r="AD1684" s="254" t="s">
        <v>4181</v>
      </c>
      <c r="AE1684" s="254">
        <f t="shared" si="346"/>
        <v>0</v>
      </c>
      <c r="AF1684" s="254" t="s">
        <v>4182</v>
      </c>
      <c r="AG1684" s="254" t="s">
        <v>4183</v>
      </c>
      <c r="AH1684" s="74" t="str">
        <f t="shared" si="347"/>
        <v>名称：&lt;br&gt;住所：&lt;br&gt;施設分類：&lt;br&gt;TEL：&lt;br&gt;：&lt;br&gt;：&lt;br&gt;：&lt;br&gt;</v>
      </c>
      <c r="AI1684" s="255" t="s">
        <v>4184</v>
      </c>
      <c r="AJ1684" s="253" t="str">
        <f t="shared" si="339"/>
        <v>FFFFFFFF</v>
      </c>
      <c r="AK1684" s="253" t="s">
        <v>4185</v>
      </c>
      <c r="AL1684" s="265">
        <f t="shared" si="340"/>
        <v>1</v>
      </c>
      <c r="AM1684" s="253" t="s">
        <v>4186</v>
      </c>
      <c r="AN1684" s="253" t="s">
        <v>4187</v>
      </c>
      <c r="AO1684" s="254">
        <f t="shared" si="343"/>
        <v>0</v>
      </c>
      <c r="AP1684" s="253" t="s">
        <v>4188</v>
      </c>
      <c r="AQ1684" s="74">
        <f t="shared" si="348"/>
        <v>0</v>
      </c>
      <c r="AR1684" s="254" t="s">
        <v>4189</v>
      </c>
      <c r="AS1684" s="254" t="s">
        <v>4190</v>
      </c>
      <c r="AT1684" s="265">
        <f t="shared" si="349"/>
        <v>0</v>
      </c>
      <c r="AU1684" s="254" t="s">
        <v>4191</v>
      </c>
      <c r="AV1684" s="265">
        <f t="shared" si="350"/>
        <v>0</v>
      </c>
      <c r="AW1684" s="254" t="s">
        <v>4192</v>
      </c>
      <c r="AX1684" s="254" t="s">
        <v>4193</v>
      </c>
      <c r="AY1684" s="244" t="str">
        <f t="shared" si="344"/>
        <v/>
      </c>
    </row>
    <row r="1685" spans="1:51">
      <c r="A1685" s="198">
        <v>1680</v>
      </c>
      <c r="B1685" s="211"/>
      <c r="C1685" s="4" t="str">
        <f t="shared" si="341"/>
        <v>名称：&lt;br&gt;住所：&lt;br&gt;施設分類：&lt;br&gt;TEL：&lt;br&gt;：&lt;br&gt;：&lt;br&gt;：&lt;br&gt;</v>
      </c>
      <c r="D1685" s="211"/>
      <c r="E1685" s="202"/>
      <c r="F1685" s="202"/>
      <c r="G1685" s="202"/>
      <c r="H1685" s="202"/>
      <c r="I1685" s="202"/>
      <c r="J1685" s="202"/>
      <c r="K1685" s="240"/>
      <c r="L1685" s="240"/>
      <c r="M1685" s="240"/>
      <c r="N1685" s="240"/>
      <c r="O1685" s="4"/>
      <c r="P1685" s="246">
        <v>1</v>
      </c>
      <c r="Q1685" s="246"/>
      <c r="R1685" s="246" t="str">
        <f t="shared" si="338"/>
        <v>FFFFFFFF</v>
      </c>
      <c r="S1685" s="202">
        <v>100</v>
      </c>
      <c r="T1685" s="202">
        <v>100</v>
      </c>
      <c r="U1685" s="202">
        <v>100</v>
      </c>
      <c r="V1685" s="202">
        <v>100</v>
      </c>
      <c r="X1685" s="242"/>
      <c r="Z1685" s="239">
        <f t="shared" si="342"/>
        <v>1</v>
      </c>
      <c r="AA1685" s="253" t="s">
        <v>4179</v>
      </c>
      <c r="AB1685" s="265">
        <f t="shared" si="345"/>
        <v>0</v>
      </c>
      <c r="AC1685" s="254" t="s">
        <v>4194</v>
      </c>
      <c r="AD1685" s="254" t="s">
        <v>4181</v>
      </c>
      <c r="AE1685" s="254">
        <f t="shared" si="346"/>
        <v>0</v>
      </c>
      <c r="AF1685" s="254" t="s">
        <v>4182</v>
      </c>
      <c r="AG1685" s="254" t="s">
        <v>4183</v>
      </c>
      <c r="AH1685" s="74" t="str">
        <f t="shared" si="347"/>
        <v>名称：&lt;br&gt;住所：&lt;br&gt;施設分類：&lt;br&gt;TEL：&lt;br&gt;：&lt;br&gt;：&lt;br&gt;：&lt;br&gt;</v>
      </c>
      <c r="AI1685" s="255" t="s">
        <v>4184</v>
      </c>
      <c r="AJ1685" s="253" t="str">
        <f t="shared" si="339"/>
        <v>FFFFFFFF</v>
      </c>
      <c r="AK1685" s="253" t="s">
        <v>4185</v>
      </c>
      <c r="AL1685" s="265">
        <f t="shared" si="340"/>
        <v>1</v>
      </c>
      <c r="AM1685" s="253" t="s">
        <v>4186</v>
      </c>
      <c r="AN1685" s="253" t="s">
        <v>4187</v>
      </c>
      <c r="AO1685" s="254">
        <f t="shared" si="343"/>
        <v>0</v>
      </c>
      <c r="AP1685" s="253" t="s">
        <v>4188</v>
      </c>
      <c r="AQ1685" s="74">
        <f t="shared" si="348"/>
        <v>0</v>
      </c>
      <c r="AR1685" s="254" t="s">
        <v>4189</v>
      </c>
      <c r="AS1685" s="254" t="s">
        <v>4190</v>
      </c>
      <c r="AT1685" s="265">
        <f t="shared" si="349"/>
        <v>0</v>
      </c>
      <c r="AU1685" s="254" t="s">
        <v>4191</v>
      </c>
      <c r="AV1685" s="265">
        <f t="shared" si="350"/>
        <v>0</v>
      </c>
      <c r="AW1685" s="254" t="s">
        <v>4192</v>
      </c>
      <c r="AX1685" s="254" t="s">
        <v>4193</v>
      </c>
      <c r="AY1685" s="244" t="str">
        <f t="shared" si="344"/>
        <v/>
      </c>
    </row>
    <row r="1686" spans="1:51">
      <c r="A1686" s="198">
        <v>1681</v>
      </c>
      <c r="B1686" s="211"/>
      <c r="C1686" s="4" t="str">
        <f t="shared" si="341"/>
        <v>名称：&lt;br&gt;住所：&lt;br&gt;施設分類：&lt;br&gt;TEL：&lt;br&gt;：&lt;br&gt;：&lt;br&gt;：&lt;br&gt;</v>
      </c>
      <c r="D1686" s="211"/>
      <c r="E1686" s="202"/>
      <c r="F1686" s="202"/>
      <c r="G1686" s="202"/>
      <c r="H1686" s="202"/>
      <c r="I1686" s="202"/>
      <c r="J1686" s="202"/>
      <c r="K1686" s="240"/>
      <c r="L1686" s="240"/>
      <c r="M1686" s="240"/>
      <c r="N1686" s="240"/>
      <c r="O1686" s="4"/>
      <c r="P1686" s="246">
        <v>1</v>
      </c>
      <c r="Q1686" s="246"/>
      <c r="R1686" s="246" t="str">
        <f t="shared" si="338"/>
        <v>FFFFFFFF</v>
      </c>
      <c r="S1686" s="202">
        <v>100</v>
      </c>
      <c r="T1686" s="202">
        <v>100</v>
      </c>
      <c r="U1686" s="202">
        <v>100</v>
      </c>
      <c r="V1686" s="202">
        <v>100</v>
      </c>
      <c r="X1686" s="242"/>
      <c r="Z1686" s="239">
        <f t="shared" si="342"/>
        <v>1</v>
      </c>
      <c r="AA1686" s="253" t="s">
        <v>4179</v>
      </c>
      <c r="AB1686" s="265">
        <f t="shared" si="345"/>
        <v>0</v>
      </c>
      <c r="AC1686" s="254" t="s">
        <v>4194</v>
      </c>
      <c r="AD1686" s="254" t="s">
        <v>4181</v>
      </c>
      <c r="AE1686" s="254">
        <f t="shared" si="346"/>
        <v>0</v>
      </c>
      <c r="AF1686" s="254" t="s">
        <v>4182</v>
      </c>
      <c r="AG1686" s="254" t="s">
        <v>4183</v>
      </c>
      <c r="AH1686" s="74" t="str">
        <f t="shared" si="347"/>
        <v>名称：&lt;br&gt;住所：&lt;br&gt;施設分類：&lt;br&gt;TEL：&lt;br&gt;：&lt;br&gt;：&lt;br&gt;：&lt;br&gt;</v>
      </c>
      <c r="AI1686" s="255" t="s">
        <v>4184</v>
      </c>
      <c r="AJ1686" s="253" t="str">
        <f t="shared" si="339"/>
        <v>FFFFFFFF</v>
      </c>
      <c r="AK1686" s="253" t="s">
        <v>4185</v>
      </c>
      <c r="AL1686" s="265">
        <f t="shared" si="340"/>
        <v>1</v>
      </c>
      <c r="AM1686" s="253" t="s">
        <v>4186</v>
      </c>
      <c r="AN1686" s="253" t="s">
        <v>4187</v>
      </c>
      <c r="AO1686" s="254">
        <f t="shared" si="343"/>
        <v>0</v>
      </c>
      <c r="AP1686" s="253" t="s">
        <v>4188</v>
      </c>
      <c r="AQ1686" s="74">
        <f t="shared" si="348"/>
        <v>0</v>
      </c>
      <c r="AR1686" s="254" t="s">
        <v>4189</v>
      </c>
      <c r="AS1686" s="254" t="s">
        <v>4190</v>
      </c>
      <c r="AT1686" s="265">
        <f t="shared" si="349"/>
        <v>0</v>
      </c>
      <c r="AU1686" s="254" t="s">
        <v>4191</v>
      </c>
      <c r="AV1686" s="265">
        <f t="shared" si="350"/>
        <v>0</v>
      </c>
      <c r="AW1686" s="254" t="s">
        <v>4192</v>
      </c>
      <c r="AX1686" s="254" t="s">
        <v>4193</v>
      </c>
      <c r="AY1686" s="244" t="str">
        <f t="shared" si="344"/>
        <v/>
      </c>
    </row>
    <row r="1687" spans="1:51">
      <c r="A1687" s="198">
        <v>1682</v>
      </c>
      <c r="B1687" s="211"/>
      <c r="C1687" s="4" t="str">
        <f t="shared" si="341"/>
        <v>名称：&lt;br&gt;住所：&lt;br&gt;施設分類：&lt;br&gt;TEL：&lt;br&gt;：&lt;br&gt;：&lt;br&gt;：&lt;br&gt;</v>
      </c>
      <c r="D1687" s="211"/>
      <c r="E1687" s="245"/>
      <c r="F1687" s="202"/>
      <c r="G1687" s="202"/>
      <c r="H1687" s="202"/>
      <c r="I1687" s="245"/>
      <c r="J1687" s="245"/>
      <c r="K1687" s="240"/>
      <c r="L1687" s="240"/>
      <c r="M1687" s="240"/>
      <c r="N1687" s="240"/>
      <c r="O1687" s="4"/>
      <c r="P1687" s="246">
        <v>1</v>
      </c>
      <c r="Q1687" s="246"/>
      <c r="R1687" s="246" t="str">
        <f t="shared" si="338"/>
        <v>FFFFFFFF</v>
      </c>
      <c r="S1687" s="202">
        <v>100</v>
      </c>
      <c r="T1687" s="202">
        <v>100</v>
      </c>
      <c r="U1687" s="202">
        <v>100</v>
      </c>
      <c r="V1687" s="202">
        <v>100</v>
      </c>
      <c r="X1687" s="242"/>
      <c r="Z1687" s="239">
        <f t="shared" si="342"/>
        <v>1</v>
      </c>
      <c r="AA1687" s="253" t="s">
        <v>4179</v>
      </c>
      <c r="AB1687" s="265">
        <f t="shared" si="345"/>
        <v>0</v>
      </c>
      <c r="AC1687" s="254" t="s">
        <v>4194</v>
      </c>
      <c r="AD1687" s="254" t="s">
        <v>4181</v>
      </c>
      <c r="AE1687" s="254">
        <f t="shared" si="346"/>
        <v>0</v>
      </c>
      <c r="AF1687" s="254" t="s">
        <v>4182</v>
      </c>
      <c r="AG1687" s="254" t="s">
        <v>4183</v>
      </c>
      <c r="AH1687" s="74" t="str">
        <f t="shared" si="347"/>
        <v>名称：&lt;br&gt;住所：&lt;br&gt;施設分類：&lt;br&gt;TEL：&lt;br&gt;：&lt;br&gt;：&lt;br&gt;：&lt;br&gt;</v>
      </c>
      <c r="AI1687" s="255" t="s">
        <v>4184</v>
      </c>
      <c r="AJ1687" s="253" t="str">
        <f t="shared" si="339"/>
        <v>FFFFFFFF</v>
      </c>
      <c r="AK1687" s="253" t="s">
        <v>4185</v>
      </c>
      <c r="AL1687" s="265">
        <f t="shared" si="340"/>
        <v>1</v>
      </c>
      <c r="AM1687" s="253" t="s">
        <v>4186</v>
      </c>
      <c r="AN1687" s="253" t="s">
        <v>4187</v>
      </c>
      <c r="AO1687" s="254">
        <f t="shared" si="343"/>
        <v>0</v>
      </c>
      <c r="AP1687" s="253" t="s">
        <v>4188</v>
      </c>
      <c r="AQ1687" s="74">
        <f t="shared" si="348"/>
        <v>0</v>
      </c>
      <c r="AR1687" s="254" t="s">
        <v>4189</v>
      </c>
      <c r="AS1687" s="254" t="s">
        <v>4190</v>
      </c>
      <c r="AT1687" s="265">
        <f t="shared" si="349"/>
        <v>0</v>
      </c>
      <c r="AU1687" s="254" t="s">
        <v>4191</v>
      </c>
      <c r="AV1687" s="265">
        <f t="shared" si="350"/>
        <v>0</v>
      </c>
      <c r="AW1687" s="254" t="s">
        <v>4192</v>
      </c>
      <c r="AX1687" s="254" t="s">
        <v>4193</v>
      </c>
      <c r="AY1687" s="244" t="str">
        <f t="shared" si="344"/>
        <v/>
      </c>
    </row>
    <row r="1688" spans="1:51">
      <c r="A1688" s="198">
        <v>1683</v>
      </c>
      <c r="B1688" s="211"/>
      <c r="C1688" s="4" t="str">
        <f t="shared" si="341"/>
        <v>名称：&lt;br&gt;住所：&lt;br&gt;施設分類：&lt;br&gt;TEL：&lt;br&gt;：&lt;br&gt;：&lt;br&gt;：&lt;br&gt;</v>
      </c>
      <c r="D1688" s="211"/>
      <c r="E1688" s="245"/>
      <c r="F1688" s="202"/>
      <c r="G1688" s="202"/>
      <c r="H1688" s="202"/>
      <c r="I1688" s="245"/>
      <c r="J1688" s="245"/>
      <c r="K1688" s="240"/>
      <c r="L1688" s="240"/>
      <c r="M1688" s="240"/>
      <c r="N1688" s="240"/>
      <c r="O1688" s="4"/>
      <c r="P1688" s="246">
        <v>1</v>
      </c>
      <c r="Q1688" s="246"/>
      <c r="R1688" s="246" t="str">
        <f t="shared" si="338"/>
        <v>FFFFFFFF</v>
      </c>
      <c r="S1688" s="202">
        <v>100</v>
      </c>
      <c r="T1688" s="202">
        <v>100</v>
      </c>
      <c r="U1688" s="202">
        <v>100</v>
      </c>
      <c r="V1688" s="202">
        <v>100</v>
      </c>
      <c r="X1688" s="242"/>
      <c r="Z1688" s="239">
        <f t="shared" si="342"/>
        <v>1</v>
      </c>
      <c r="AA1688" s="253" t="s">
        <v>4179</v>
      </c>
      <c r="AB1688" s="265">
        <f t="shared" si="345"/>
        <v>0</v>
      </c>
      <c r="AC1688" s="254" t="s">
        <v>4194</v>
      </c>
      <c r="AD1688" s="254" t="s">
        <v>4181</v>
      </c>
      <c r="AE1688" s="254">
        <f t="shared" si="346"/>
        <v>0</v>
      </c>
      <c r="AF1688" s="254" t="s">
        <v>4182</v>
      </c>
      <c r="AG1688" s="254" t="s">
        <v>4183</v>
      </c>
      <c r="AH1688" s="74" t="str">
        <f t="shared" si="347"/>
        <v>名称：&lt;br&gt;住所：&lt;br&gt;施設分類：&lt;br&gt;TEL：&lt;br&gt;：&lt;br&gt;：&lt;br&gt;：&lt;br&gt;</v>
      </c>
      <c r="AI1688" s="255" t="s">
        <v>4184</v>
      </c>
      <c r="AJ1688" s="253" t="str">
        <f t="shared" si="339"/>
        <v>FFFFFFFF</v>
      </c>
      <c r="AK1688" s="253" t="s">
        <v>4185</v>
      </c>
      <c r="AL1688" s="265">
        <f t="shared" si="340"/>
        <v>1</v>
      </c>
      <c r="AM1688" s="253" t="s">
        <v>4186</v>
      </c>
      <c r="AN1688" s="253" t="s">
        <v>4187</v>
      </c>
      <c r="AO1688" s="254">
        <f t="shared" si="343"/>
        <v>0</v>
      </c>
      <c r="AP1688" s="253" t="s">
        <v>4188</v>
      </c>
      <c r="AQ1688" s="74">
        <f t="shared" si="348"/>
        <v>0</v>
      </c>
      <c r="AR1688" s="254" t="s">
        <v>4189</v>
      </c>
      <c r="AS1688" s="254" t="s">
        <v>4190</v>
      </c>
      <c r="AT1688" s="265">
        <f t="shared" si="349"/>
        <v>0</v>
      </c>
      <c r="AU1688" s="254" t="s">
        <v>4191</v>
      </c>
      <c r="AV1688" s="265">
        <f t="shared" si="350"/>
        <v>0</v>
      </c>
      <c r="AW1688" s="254" t="s">
        <v>4192</v>
      </c>
      <c r="AX1688" s="254" t="s">
        <v>4193</v>
      </c>
      <c r="AY1688" s="244" t="str">
        <f t="shared" si="344"/>
        <v/>
      </c>
    </row>
    <row r="1689" spans="1:51">
      <c r="A1689" s="198">
        <v>1684</v>
      </c>
      <c r="B1689" s="211"/>
      <c r="C1689" s="4" t="str">
        <f t="shared" si="341"/>
        <v>名称：&lt;br&gt;住所：&lt;br&gt;施設分類：&lt;br&gt;TEL：&lt;br&gt;：&lt;br&gt;：&lt;br&gt;：&lt;br&gt;</v>
      </c>
      <c r="D1689" s="211"/>
      <c r="E1689" s="202"/>
      <c r="F1689" s="202"/>
      <c r="G1689" s="202"/>
      <c r="H1689" s="202"/>
      <c r="I1689" s="202"/>
      <c r="J1689" s="202"/>
      <c r="K1689" s="240"/>
      <c r="L1689" s="240"/>
      <c r="M1689" s="240"/>
      <c r="N1689" s="240"/>
      <c r="O1689" s="4"/>
      <c r="P1689" s="246">
        <v>1</v>
      </c>
      <c r="Q1689" s="246"/>
      <c r="R1689" s="246" t="str">
        <f t="shared" si="338"/>
        <v>FFFFFFFF</v>
      </c>
      <c r="S1689" s="202">
        <v>100</v>
      </c>
      <c r="T1689" s="202">
        <v>100</v>
      </c>
      <c r="U1689" s="202">
        <v>100</v>
      </c>
      <c r="V1689" s="202">
        <v>100</v>
      </c>
      <c r="X1689" s="242"/>
      <c r="Z1689" s="239">
        <f t="shared" si="342"/>
        <v>1</v>
      </c>
      <c r="AA1689" s="253" t="s">
        <v>4179</v>
      </c>
      <c r="AB1689" s="265">
        <f t="shared" si="345"/>
        <v>0</v>
      </c>
      <c r="AC1689" s="254" t="s">
        <v>4194</v>
      </c>
      <c r="AD1689" s="254" t="s">
        <v>4181</v>
      </c>
      <c r="AE1689" s="254">
        <f t="shared" si="346"/>
        <v>0</v>
      </c>
      <c r="AF1689" s="254" t="s">
        <v>4182</v>
      </c>
      <c r="AG1689" s="254" t="s">
        <v>4183</v>
      </c>
      <c r="AH1689" s="74" t="str">
        <f t="shared" si="347"/>
        <v>名称：&lt;br&gt;住所：&lt;br&gt;施設分類：&lt;br&gt;TEL：&lt;br&gt;：&lt;br&gt;：&lt;br&gt;：&lt;br&gt;</v>
      </c>
      <c r="AI1689" s="255" t="s">
        <v>4184</v>
      </c>
      <c r="AJ1689" s="253" t="str">
        <f t="shared" si="339"/>
        <v>FFFFFFFF</v>
      </c>
      <c r="AK1689" s="253" t="s">
        <v>4185</v>
      </c>
      <c r="AL1689" s="265">
        <f t="shared" si="340"/>
        <v>1</v>
      </c>
      <c r="AM1689" s="253" t="s">
        <v>4186</v>
      </c>
      <c r="AN1689" s="253" t="s">
        <v>4187</v>
      </c>
      <c r="AO1689" s="254">
        <f t="shared" si="343"/>
        <v>0</v>
      </c>
      <c r="AP1689" s="253" t="s">
        <v>4188</v>
      </c>
      <c r="AQ1689" s="74">
        <f t="shared" si="348"/>
        <v>0</v>
      </c>
      <c r="AR1689" s="254" t="s">
        <v>4189</v>
      </c>
      <c r="AS1689" s="254" t="s">
        <v>4190</v>
      </c>
      <c r="AT1689" s="265">
        <f t="shared" si="349"/>
        <v>0</v>
      </c>
      <c r="AU1689" s="254" t="s">
        <v>4191</v>
      </c>
      <c r="AV1689" s="265">
        <f t="shared" si="350"/>
        <v>0</v>
      </c>
      <c r="AW1689" s="254" t="s">
        <v>4192</v>
      </c>
      <c r="AX1689" s="254" t="s">
        <v>4193</v>
      </c>
      <c r="AY1689" s="244" t="str">
        <f t="shared" si="344"/>
        <v/>
      </c>
    </row>
    <row r="1690" spans="1:51">
      <c r="A1690" s="198">
        <v>1685</v>
      </c>
      <c r="B1690" s="211"/>
      <c r="C1690" s="4" t="str">
        <f t="shared" si="341"/>
        <v>名称：&lt;br&gt;住所：&lt;br&gt;施設分類：&lt;br&gt;TEL：&lt;br&gt;：&lt;br&gt;：&lt;br&gt;：&lt;br&gt;</v>
      </c>
      <c r="D1690" s="211"/>
      <c r="E1690" s="202"/>
      <c r="F1690" s="202"/>
      <c r="G1690" s="202"/>
      <c r="H1690" s="202"/>
      <c r="I1690" s="202"/>
      <c r="J1690" s="202"/>
      <c r="K1690" s="240"/>
      <c r="L1690" s="240"/>
      <c r="M1690" s="240"/>
      <c r="N1690" s="240"/>
      <c r="O1690" s="4"/>
      <c r="P1690" s="246">
        <v>1</v>
      </c>
      <c r="Q1690" s="246"/>
      <c r="R1690" s="246" t="str">
        <f t="shared" si="338"/>
        <v>FFFFFFFF</v>
      </c>
      <c r="S1690" s="202">
        <v>100</v>
      </c>
      <c r="T1690" s="202">
        <v>100</v>
      </c>
      <c r="U1690" s="202">
        <v>100</v>
      </c>
      <c r="V1690" s="202">
        <v>100</v>
      </c>
      <c r="X1690" s="242"/>
      <c r="Z1690" s="239">
        <f t="shared" si="342"/>
        <v>1</v>
      </c>
      <c r="AA1690" s="253" t="s">
        <v>4179</v>
      </c>
      <c r="AB1690" s="265">
        <f t="shared" si="345"/>
        <v>0</v>
      </c>
      <c r="AC1690" s="254" t="s">
        <v>4194</v>
      </c>
      <c r="AD1690" s="254" t="s">
        <v>4181</v>
      </c>
      <c r="AE1690" s="254">
        <f t="shared" si="346"/>
        <v>0</v>
      </c>
      <c r="AF1690" s="254" t="s">
        <v>4182</v>
      </c>
      <c r="AG1690" s="254" t="s">
        <v>4183</v>
      </c>
      <c r="AH1690" s="74" t="str">
        <f t="shared" si="347"/>
        <v>名称：&lt;br&gt;住所：&lt;br&gt;施設分類：&lt;br&gt;TEL：&lt;br&gt;：&lt;br&gt;：&lt;br&gt;：&lt;br&gt;</v>
      </c>
      <c r="AI1690" s="255" t="s">
        <v>4184</v>
      </c>
      <c r="AJ1690" s="253" t="str">
        <f t="shared" si="339"/>
        <v>FFFFFFFF</v>
      </c>
      <c r="AK1690" s="253" t="s">
        <v>4185</v>
      </c>
      <c r="AL1690" s="265">
        <f t="shared" si="340"/>
        <v>1</v>
      </c>
      <c r="AM1690" s="253" t="s">
        <v>4186</v>
      </c>
      <c r="AN1690" s="253" t="s">
        <v>4187</v>
      </c>
      <c r="AO1690" s="254">
        <f t="shared" si="343"/>
        <v>0</v>
      </c>
      <c r="AP1690" s="253" t="s">
        <v>4188</v>
      </c>
      <c r="AQ1690" s="74">
        <f t="shared" si="348"/>
        <v>0</v>
      </c>
      <c r="AR1690" s="254" t="s">
        <v>4189</v>
      </c>
      <c r="AS1690" s="254" t="s">
        <v>4190</v>
      </c>
      <c r="AT1690" s="265">
        <f t="shared" si="349"/>
        <v>0</v>
      </c>
      <c r="AU1690" s="254" t="s">
        <v>4191</v>
      </c>
      <c r="AV1690" s="265">
        <f t="shared" si="350"/>
        <v>0</v>
      </c>
      <c r="AW1690" s="254" t="s">
        <v>4192</v>
      </c>
      <c r="AX1690" s="254" t="s">
        <v>4193</v>
      </c>
      <c r="AY1690" s="244" t="str">
        <f t="shared" si="344"/>
        <v/>
      </c>
    </row>
    <row r="1691" spans="1:51">
      <c r="A1691" s="198">
        <v>1686</v>
      </c>
      <c r="B1691" s="211"/>
      <c r="C1691" s="4" t="str">
        <f t="shared" si="341"/>
        <v>名称：&lt;br&gt;住所：&lt;br&gt;施設分類：&lt;br&gt;TEL：&lt;br&gt;：&lt;br&gt;：&lt;br&gt;：&lt;br&gt;</v>
      </c>
      <c r="D1691" s="211"/>
      <c r="E1691" s="202"/>
      <c r="F1691" s="202"/>
      <c r="G1691" s="202"/>
      <c r="H1691" s="202"/>
      <c r="I1691" s="202"/>
      <c r="J1691" s="202"/>
      <c r="K1691" s="240"/>
      <c r="L1691" s="240"/>
      <c r="M1691" s="240"/>
      <c r="N1691" s="240"/>
      <c r="O1691" s="4"/>
      <c r="P1691" s="246">
        <v>1</v>
      </c>
      <c r="Q1691" s="246"/>
      <c r="R1691" s="246" t="str">
        <f t="shared" si="338"/>
        <v>FFFFFFFF</v>
      </c>
      <c r="S1691" s="202">
        <v>100</v>
      </c>
      <c r="T1691" s="202">
        <v>100</v>
      </c>
      <c r="U1691" s="202">
        <v>100</v>
      </c>
      <c r="V1691" s="202">
        <v>100</v>
      </c>
      <c r="X1691" s="242"/>
      <c r="Z1691" s="239">
        <f t="shared" si="342"/>
        <v>1</v>
      </c>
      <c r="AA1691" s="253" t="s">
        <v>4179</v>
      </c>
      <c r="AB1691" s="265">
        <f t="shared" si="345"/>
        <v>0</v>
      </c>
      <c r="AC1691" s="254" t="s">
        <v>4194</v>
      </c>
      <c r="AD1691" s="254" t="s">
        <v>4181</v>
      </c>
      <c r="AE1691" s="254">
        <f t="shared" si="346"/>
        <v>0</v>
      </c>
      <c r="AF1691" s="254" t="s">
        <v>4182</v>
      </c>
      <c r="AG1691" s="254" t="s">
        <v>4183</v>
      </c>
      <c r="AH1691" s="74" t="str">
        <f t="shared" si="347"/>
        <v>名称：&lt;br&gt;住所：&lt;br&gt;施設分類：&lt;br&gt;TEL：&lt;br&gt;：&lt;br&gt;：&lt;br&gt;：&lt;br&gt;</v>
      </c>
      <c r="AI1691" s="255" t="s">
        <v>4184</v>
      </c>
      <c r="AJ1691" s="253" t="str">
        <f t="shared" si="339"/>
        <v>FFFFFFFF</v>
      </c>
      <c r="AK1691" s="253" t="s">
        <v>4185</v>
      </c>
      <c r="AL1691" s="265">
        <f t="shared" si="340"/>
        <v>1</v>
      </c>
      <c r="AM1691" s="253" t="s">
        <v>4186</v>
      </c>
      <c r="AN1691" s="253" t="s">
        <v>4187</v>
      </c>
      <c r="AO1691" s="254">
        <f t="shared" si="343"/>
        <v>0</v>
      </c>
      <c r="AP1691" s="253" t="s">
        <v>4188</v>
      </c>
      <c r="AQ1691" s="74">
        <f t="shared" si="348"/>
        <v>0</v>
      </c>
      <c r="AR1691" s="254" t="s">
        <v>4189</v>
      </c>
      <c r="AS1691" s="254" t="s">
        <v>4190</v>
      </c>
      <c r="AT1691" s="265">
        <f t="shared" si="349"/>
        <v>0</v>
      </c>
      <c r="AU1691" s="254" t="s">
        <v>4191</v>
      </c>
      <c r="AV1691" s="265">
        <f t="shared" si="350"/>
        <v>0</v>
      </c>
      <c r="AW1691" s="254" t="s">
        <v>4192</v>
      </c>
      <c r="AX1691" s="254" t="s">
        <v>4193</v>
      </c>
      <c r="AY1691" s="244" t="str">
        <f t="shared" si="344"/>
        <v/>
      </c>
    </row>
    <row r="1692" spans="1:51">
      <c r="A1692" s="198">
        <v>1687</v>
      </c>
      <c r="B1692" s="211"/>
      <c r="C1692" s="4" t="str">
        <f t="shared" si="341"/>
        <v>名称：&lt;br&gt;住所：&lt;br&gt;施設分類：&lt;br&gt;TEL：&lt;br&gt;：&lt;br&gt;：&lt;br&gt;：&lt;br&gt;</v>
      </c>
      <c r="D1692" s="211"/>
      <c r="E1692" s="202"/>
      <c r="F1692" s="202"/>
      <c r="G1692" s="202"/>
      <c r="H1692" s="202"/>
      <c r="I1692" s="202"/>
      <c r="J1692" s="202"/>
      <c r="K1692" s="240"/>
      <c r="L1692" s="240"/>
      <c r="M1692" s="240"/>
      <c r="N1692" s="240"/>
      <c r="O1692" s="4"/>
      <c r="P1692" s="246">
        <v>1</v>
      </c>
      <c r="Q1692" s="246"/>
      <c r="R1692" s="246" t="str">
        <f t="shared" si="338"/>
        <v>FFFFFFFF</v>
      </c>
      <c r="S1692" s="202">
        <v>100</v>
      </c>
      <c r="T1692" s="202">
        <v>100</v>
      </c>
      <c r="U1692" s="202">
        <v>100</v>
      </c>
      <c r="V1692" s="202">
        <v>100</v>
      </c>
      <c r="X1692" s="242"/>
      <c r="Z1692" s="239">
        <f t="shared" si="342"/>
        <v>1</v>
      </c>
      <c r="AA1692" s="253" t="s">
        <v>4179</v>
      </c>
      <c r="AB1692" s="265">
        <f t="shared" si="345"/>
        <v>0</v>
      </c>
      <c r="AC1692" s="254" t="s">
        <v>4194</v>
      </c>
      <c r="AD1692" s="254" t="s">
        <v>4181</v>
      </c>
      <c r="AE1692" s="254">
        <f t="shared" si="346"/>
        <v>0</v>
      </c>
      <c r="AF1692" s="254" t="s">
        <v>4182</v>
      </c>
      <c r="AG1692" s="254" t="s">
        <v>4183</v>
      </c>
      <c r="AH1692" s="74" t="str">
        <f t="shared" si="347"/>
        <v>名称：&lt;br&gt;住所：&lt;br&gt;施設分類：&lt;br&gt;TEL：&lt;br&gt;：&lt;br&gt;：&lt;br&gt;：&lt;br&gt;</v>
      </c>
      <c r="AI1692" s="255" t="s">
        <v>4184</v>
      </c>
      <c r="AJ1692" s="253" t="str">
        <f t="shared" si="339"/>
        <v>FFFFFFFF</v>
      </c>
      <c r="AK1692" s="253" t="s">
        <v>4185</v>
      </c>
      <c r="AL1692" s="265">
        <f t="shared" si="340"/>
        <v>1</v>
      </c>
      <c r="AM1692" s="253" t="s">
        <v>4186</v>
      </c>
      <c r="AN1692" s="253" t="s">
        <v>4187</v>
      </c>
      <c r="AO1692" s="254">
        <f t="shared" si="343"/>
        <v>0</v>
      </c>
      <c r="AP1692" s="253" t="s">
        <v>4188</v>
      </c>
      <c r="AQ1692" s="74">
        <f t="shared" si="348"/>
        <v>0</v>
      </c>
      <c r="AR1692" s="254" t="s">
        <v>4189</v>
      </c>
      <c r="AS1692" s="254" t="s">
        <v>4190</v>
      </c>
      <c r="AT1692" s="265">
        <f t="shared" si="349"/>
        <v>0</v>
      </c>
      <c r="AU1692" s="254" t="s">
        <v>4191</v>
      </c>
      <c r="AV1692" s="265">
        <f t="shared" si="350"/>
        <v>0</v>
      </c>
      <c r="AW1692" s="254" t="s">
        <v>4192</v>
      </c>
      <c r="AX1692" s="254" t="s">
        <v>4193</v>
      </c>
      <c r="AY1692" s="244" t="str">
        <f t="shared" si="344"/>
        <v/>
      </c>
    </row>
    <row r="1693" spans="1:51">
      <c r="A1693" s="198">
        <v>1688</v>
      </c>
      <c r="B1693" s="211"/>
      <c r="C1693" s="4" t="str">
        <f t="shared" si="341"/>
        <v>名称：&lt;br&gt;住所：&lt;br&gt;施設分類：&lt;br&gt;TEL：&lt;br&gt;：&lt;br&gt;：&lt;br&gt;：&lt;br&gt;</v>
      </c>
      <c r="D1693" s="211"/>
      <c r="E1693" s="245"/>
      <c r="F1693" s="202"/>
      <c r="G1693" s="202"/>
      <c r="H1693" s="202"/>
      <c r="I1693" s="245"/>
      <c r="J1693" s="245"/>
      <c r="K1693" s="240"/>
      <c r="L1693" s="240"/>
      <c r="M1693" s="240"/>
      <c r="N1693" s="240"/>
      <c r="O1693" s="4"/>
      <c r="P1693" s="246">
        <v>1</v>
      </c>
      <c r="Q1693" s="246"/>
      <c r="R1693" s="246" t="str">
        <f t="shared" si="338"/>
        <v>FFFFFFFF</v>
      </c>
      <c r="S1693" s="202">
        <v>100</v>
      </c>
      <c r="T1693" s="202">
        <v>100</v>
      </c>
      <c r="U1693" s="202">
        <v>100</v>
      </c>
      <c r="V1693" s="202">
        <v>100</v>
      </c>
      <c r="X1693" s="242"/>
      <c r="Z1693" s="239">
        <f t="shared" si="342"/>
        <v>1</v>
      </c>
      <c r="AA1693" s="253" t="s">
        <v>4179</v>
      </c>
      <c r="AB1693" s="265">
        <f t="shared" si="345"/>
        <v>0</v>
      </c>
      <c r="AC1693" s="254" t="s">
        <v>4194</v>
      </c>
      <c r="AD1693" s="254" t="s">
        <v>4181</v>
      </c>
      <c r="AE1693" s="254">
        <f t="shared" si="346"/>
        <v>0</v>
      </c>
      <c r="AF1693" s="254" t="s">
        <v>4182</v>
      </c>
      <c r="AG1693" s="254" t="s">
        <v>4183</v>
      </c>
      <c r="AH1693" s="74" t="str">
        <f t="shared" si="347"/>
        <v>名称：&lt;br&gt;住所：&lt;br&gt;施設分類：&lt;br&gt;TEL：&lt;br&gt;：&lt;br&gt;：&lt;br&gt;：&lt;br&gt;</v>
      </c>
      <c r="AI1693" s="255" t="s">
        <v>4184</v>
      </c>
      <c r="AJ1693" s="253" t="str">
        <f t="shared" si="339"/>
        <v>FFFFFFFF</v>
      </c>
      <c r="AK1693" s="253" t="s">
        <v>4185</v>
      </c>
      <c r="AL1693" s="265">
        <f t="shared" si="340"/>
        <v>1</v>
      </c>
      <c r="AM1693" s="253" t="s">
        <v>4186</v>
      </c>
      <c r="AN1693" s="253" t="s">
        <v>4187</v>
      </c>
      <c r="AO1693" s="254">
        <f t="shared" si="343"/>
        <v>0</v>
      </c>
      <c r="AP1693" s="253" t="s">
        <v>4188</v>
      </c>
      <c r="AQ1693" s="74">
        <f t="shared" si="348"/>
        <v>0</v>
      </c>
      <c r="AR1693" s="254" t="s">
        <v>4189</v>
      </c>
      <c r="AS1693" s="254" t="s">
        <v>4190</v>
      </c>
      <c r="AT1693" s="265">
        <f t="shared" si="349"/>
        <v>0</v>
      </c>
      <c r="AU1693" s="254" t="s">
        <v>4191</v>
      </c>
      <c r="AV1693" s="265">
        <f t="shared" si="350"/>
        <v>0</v>
      </c>
      <c r="AW1693" s="254" t="s">
        <v>4192</v>
      </c>
      <c r="AX1693" s="254" t="s">
        <v>4193</v>
      </c>
      <c r="AY1693" s="244" t="str">
        <f t="shared" si="344"/>
        <v/>
      </c>
    </row>
    <row r="1694" spans="1:51">
      <c r="A1694" s="198">
        <v>1689</v>
      </c>
      <c r="B1694" s="211"/>
      <c r="C1694" s="4" t="str">
        <f t="shared" si="341"/>
        <v>名称：&lt;br&gt;住所：&lt;br&gt;施設分類：&lt;br&gt;TEL：&lt;br&gt;：&lt;br&gt;：&lt;br&gt;：&lt;br&gt;</v>
      </c>
      <c r="D1694" s="211"/>
      <c r="E1694" s="245"/>
      <c r="F1694" s="202"/>
      <c r="G1694" s="202"/>
      <c r="H1694" s="202"/>
      <c r="I1694" s="245"/>
      <c r="J1694" s="245"/>
      <c r="K1694" s="240"/>
      <c r="L1694" s="240"/>
      <c r="M1694" s="240"/>
      <c r="N1694" s="240"/>
      <c r="O1694" s="4"/>
      <c r="P1694" s="246">
        <v>1</v>
      </c>
      <c r="Q1694" s="246"/>
      <c r="R1694" s="246" t="str">
        <f t="shared" si="338"/>
        <v>FFFFFFFF</v>
      </c>
      <c r="S1694" s="202">
        <v>100</v>
      </c>
      <c r="T1694" s="202">
        <v>100</v>
      </c>
      <c r="U1694" s="202">
        <v>100</v>
      </c>
      <c r="V1694" s="202">
        <v>100</v>
      </c>
      <c r="X1694" s="242"/>
      <c r="Z1694" s="239">
        <f t="shared" si="342"/>
        <v>1</v>
      </c>
      <c r="AA1694" s="253" t="s">
        <v>4179</v>
      </c>
      <c r="AB1694" s="265">
        <f t="shared" si="345"/>
        <v>0</v>
      </c>
      <c r="AC1694" s="254" t="s">
        <v>4194</v>
      </c>
      <c r="AD1694" s="254" t="s">
        <v>4181</v>
      </c>
      <c r="AE1694" s="254">
        <f t="shared" si="346"/>
        <v>0</v>
      </c>
      <c r="AF1694" s="254" t="s">
        <v>4182</v>
      </c>
      <c r="AG1694" s="254" t="s">
        <v>4183</v>
      </c>
      <c r="AH1694" s="74" t="str">
        <f t="shared" si="347"/>
        <v>名称：&lt;br&gt;住所：&lt;br&gt;施設分類：&lt;br&gt;TEL：&lt;br&gt;：&lt;br&gt;：&lt;br&gt;：&lt;br&gt;</v>
      </c>
      <c r="AI1694" s="255" t="s">
        <v>4184</v>
      </c>
      <c r="AJ1694" s="253" t="str">
        <f t="shared" si="339"/>
        <v>FFFFFFFF</v>
      </c>
      <c r="AK1694" s="253" t="s">
        <v>4185</v>
      </c>
      <c r="AL1694" s="265">
        <f t="shared" si="340"/>
        <v>1</v>
      </c>
      <c r="AM1694" s="253" t="s">
        <v>4186</v>
      </c>
      <c r="AN1694" s="253" t="s">
        <v>4187</v>
      </c>
      <c r="AO1694" s="254">
        <f t="shared" si="343"/>
        <v>0</v>
      </c>
      <c r="AP1694" s="253" t="s">
        <v>4188</v>
      </c>
      <c r="AQ1694" s="74">
        <f t="shared" si="348"/>
        <v>0</v>
      </c>
      <c r="AR1694" s="254" t="s">
        <v>4189</v>
      </c>
      <c r="AS1694" s="254" t="s">
        <v>4190</v>
      </c>
      <c r="AT1694" s="265">
        <f t="shared" si="349"/>
        <v>0</v>
      </c>
      <c r="AU1694" s="254" t="s">
        <v>4191</v>
      </c>
      <c r="AV1694" s="265">
        <f t="shared" si="350"/>
        <v>0</v>
      </c>
      <c r="AW1694" s="254" t="s">
        <v>4192</v>
      </c>
      <c r="AX1694" s="254" t="s">
        <v>4193</v>
      </c>
      <c r="AY1694" s="244" t="str">
        <f t="shared" si="344"/>
        <v/>
      </c>
    </row>
    <row r="1695" spans="1:51">
      <c r="A1695" s="198">
        <v>1690</v>
      </c>
      <c r="B1695" s="211"/>
      <c r="C1695" s="4" t="str">
        <f t="shared" si="341"/>
        <v>名称：&lt;br&gt;住所：&lt;br&gt;施設分類：&lt;br&gt;TEL：&lt;br&gt;：&lt;br&gt;：&lt;br&gt;：&lt;br&gt;</v>
      </c>
      <c r="D1695" s="211"/>
      <c r="E1695" s="202"/>
      <c r="F1695" s="202"/>
      <c r="G1695" s="202"/>
      <c r="H1695" s="202"/>
      <c r="I1695" s="202"/>
      <c r="J1695" s="202"/>
      <c r="K1695" s="240"/>
      <c r="L1695" s="240"/>
      <c r="M1695" s="240"/>
      <c r="N1695" s="240"/>
      <c r="O1695" s="4"/>
      <c r="P1695" s="246">
        <v>1</v>
      </c>
      <c r="Q1695" s="246"/>
      <c r="R1695" s="246" t="str">
        <f t="shared" si="338"/>
        <v>FFFFFFFF</v>
      </c>
      <c r="S1695" s="202">
        <v>100</v>
      </c>
      <c r="T1695" s="202">
        <v>100</v>
      </c>
      <c r="U1695" s="202">
        <v>100</v>
      </c>
      <c r="V1695" s="202">
        <v>100</v>
      </c>
      <c r="X1695" s="242"/>
      <c r="Z1695" s="239">
        <f t="shared" si="342"/>
        <v>1</v>
      </c>
      <c r="AA1695" s="253" t="s">
        <v>4179</v>
      </c>
      <c r="AB1695" s="265">
        <f t="shared" si="345"/>
        <v>0</v>
      </c>
      <c r="AC1695" s="254" t="s">
        <v>4194</v>
      </c>
      <c r="AD1695" s="254" t="s">
        <v>4181</v>
      </c>
      <c r="AE1695" s="254">
        <f t="shared" si="346"/>
        <v>0</v>
      </c>
      <c r="AF1695" s="254" t="s">
        <v>4182</v>
      </c>
      <c r="AG1695" s="254" t="s">
        <v>4183</v>
      </c>
      <c r="AH1695" s="74" t="str">
        <f t="shared" si="347"/>
        <v>名称：&lt;br&gt;住所：&lt;br&gt;施設分類：&lt;br&gt;TEL：&lt;br&gt;：&lt;br&gt;：&lt;br&gt;：&lt;br&gt;</v>
      </c>
      <c r="AI1695" s="255" t="s">
        <v>4184</v>
      </c>
      <c r="AJ1695" s="253" t="str">
        <f t="shared" si="339"/>
        <v>FFFFFFFF</v>
      </c>
      <c r="AK1695" s="253" t="s">
        <v>4185</v>
      </c>
      <c r="AL1695" s="265">
        <f t="shared" si="340"/>
        <v>1</v>
      </c>
      <c r="AM1695" s="253" t="s">
        <v>4186</v>
      </c>
      <c r="AN1695" s="253" t="s">
        <v>4187</v>
      </c>
      <c r="AO1695" s="254">
        <f t="shared" si="343"/>
        <v>0</v>
      </c>
      <c r="AP1695" s="253" t="s">
        <v>4188</v>
      </c>
      <c r="AQ1695" s="74">
        <f t="shared" si="348"/>
        <v>0</v>
      </c>
      <c r="AR1695" s="254" t="s">
        <v>4189</v>
      </c>
      <c r="AS1695" s="254" t="s">
        <v>4190</v>
      </c>
      <c r="AT1695" s="265">
        <f t="shared" si="349"/>
        <v>0</v>
      </c>
      <c r="AU1695" s="254" t="s">
        <v>4191</v>
      </c>
      <c r="AV1695" s="265">
        <f t="shared" si="350"/>
        <v>0</v>
      </c>
      <c r="AW1695" s="254" t="s">
        <v>4192</v>
      </c>
      <c r="AX1695" s="254" t="s">
        <v>4193</v>
      </c>
      <c r="AY1695" s="244" t="str">
        <f t="shared" si="344"/>
        <v/>
      </c>
    </row>
    <row r="1696" spans="1:51">
      <c r="A1696" s="198">
        <v>1691</v>
      </c>
      <c r="B1696" s="211"/>
      <c r="C1696" s="4" t="str">
        <f t="shared" si="341"/>
        <v>名称：&lt;br&gt;住所：&lt;br&gt;施設分類：&lt;br&gt;TEL：&lt;br&gt;：&lt;br&gt;：&lt;br&gt;：&lt;br&gt;</v>
      </c>
      <c r="D1696" s="211"/>
      <c r="E1696" s="202"/>
      <c r="F1696" s="202"/>
      <c r="G1696" s="202"/>
      <c r="H1696" s="202"/>
      <c r="I1696" s="202"/>
      <c r="J1696" s="202"/>
      <c r="K1696" s="240"/>
      <c r="L1696" s="240"/>
      <c r="M1696" s="240"/>
      <c r="N1696" s="240"/>
      <c r="O1696" s="4"/>
      <c r="P1696" s="246">
        <v>1</v>
      </c>
      <c r="Q1696" s="246"/>
      <c r="R1696" s="246" t="str">
        <f t="shared" si="338"/>
        <v>FFFFFFFF</v>
      </c>
      <c r="S1696" s="202">
        <v>100</v>
      </c>
      <c r="T1696" s="202">
        <v>100</v>
      </c>
      <c r="U1696" s="202">
        <v>100</v>
      </c>
      <c r="V1696" s="202">
        <v>100</v>
      </c>
      <c r="X1696" s="242"/>
      <c r="Z1696" s="239">
        <f t="shared" si="342"/>
        <v>1</v>
      </c>
      <c r="AA1696" s="253" t="s">
        <v>4179</v>
      </c>
      <c r="AB1696" s="265">
        <f t="shared" si="345"/>
        <v>0</v>
      </c>
      <c r="AC1696" s="254" t="s">
        <v>4194</v>
      </c>
      <c r="AD1696" s="254" t="s">
        <v>4181</v>
      </c>
      <c r="AE1696" s="254">
        <f t="shared" si="346"/>
        <v>0</v>
      </c>
      <c r="AF1696" s="254" t="s">
        <v>4182</v>
      </c>
      <c r="AG1696" s="254" t="s">
        <v>4183</v>
      </c>
      <c r="AH1696" s="74" t="str">
        <f t="shared" si="347"/>
        <v>名称：&lt;br&gt;住所：&lt;br&gt;施設分類：&lt;br&gt;TEL：&lt;br&gt;：&lt;br&gt;：&lt;br&gt;：&lt;br&gt;</v>
      </c>
      <c r="AI1696" s="255" t="s">
        <v>4184</v>
      </c>
      <c r="AJ1696" s="253" t="str">
        <f t="shared" si="339"/>
        <v>FFFFFFFF</v>
      </c>
      <c r="AK1696" s="253" t="s">
        <v>4185</v>
      </c>
      <c r="AL1696" s="265">
        <f t="shared" si="340"/>
        <v>1</v>
      </c>
      <c r="AM1696" s="253" t="s">
        <v>4186</v>
      </c>
      <c r="AN1696" s="253" t="s">
        <v>4187</v>
      </c>
      <c r="AO1696" s="254">
        <f t="shared" si="343"/>
        <v>0</v>
      </c>
      <c r="AP1696" s="253" t="s">
        <v>4188</v>
      </c>
      <c r="AQ1696" s="74">
        <f t="shared" si="348"/>
        <v>0</v>
      </c>
      <c r="AR1696" s="254" t="s">
        <v>4189</v>
      </c>
      <c r="AS1696" s="254" t="s">
        <v>4190</v>
      </c>
      <c r="AT1696" s="265">
        <f t="shared" si="349"/>
        <v>0</v>
      </c>
      <c r="AU1696" s="254" t="s">
        <v>4191</v>
      </c>
      <c r="AV1696" s="265">
        <f t="shared" si="350"/>
        <v>0</v>
      </c>
      <c r="AW1696" s="254" t="s">
        <v>4192</v>
      </c>
      <c r="AX1696" s="254" t="s">
        <v>4193</v>
      </c>
      <c r="AY1696" s="244" t="str">
        <f t="shared" si="344"/>
        <v/>
      </c>
    </row>
    <row r="1697" spans="1:51">
      <c r="A1697" s="198">
        <v>1692</v>
      </c>
      <c r="B1697" s="211"/>
      <c r="C1697" s="4" t="str">
        <f t="shared" si="341"/>
        <v>名称：&lt;br&gt;住所：&lt;br&gt;施設分類：&lt;br&gt;TEL：&lt;br&gt;：&lt;br&gt;：&lt;br&gt;：&lt;br&gt;</v>
      </c>
      <c r="D1697" s="211"/>
      <c r="E1697" s="202"/>
      <c r="F1697" s="202"/>
      <c r="G1697" s="202"/>
      <c r="H1697" s="202"/>
      <c r="I1697" s="202"/>
      <c r="J1697" s="202"/>
      <c r="K1697" s="240"/>
      <c r="L1697" s="240"/>
      <c r="M1697" s="240"/>
      <c r="N1697" s="240"/>
      <c r="O1697" s="4"/>
      <c r="P1697" s="246">
        <v>1</v>
      </c>
      <c r="Q1697" s="246"/>
      <c r="R1697" s="246" t="str">
        <f t="shared" si="338"/>
        <v>FFFFFFFF</v>
      </c>
      <c r="S1697" s="202">
        <v>100</v>
      </c>
      <c r="T1697" s="202">
        <v>100</v>
      </c>
      <c r="U1697" s="202">
        <v>100</v>
      </c>
      <c r="V1697" s="202">
        <v>100</v>
      </c>
      <c r="X1697" s="242"/>
      <c r="Z1697" s="239">
        <f t="shared" si="342"/>
        <v>1</v>
      </c>
      <c r="AA1697" s="253" t="s">
        <v>4179</v>
      </c>
      <c r="AB1697" s="265">
        <f t="shared" si="345"/>
        <v>0</v>
      </c>
      <c r="AC1697" s="254" t="s">
        <v>4194</v>
      </c>
      <c r="AD1697" s="254" t="s">
        <v>4181</v>
      </c>
      <c r="AE1697" s="254">
        <f t="shared" si="346"/>
        <v>0</v>
      </c>
      <c r="AF1697" s="254" t="s">
        <v>4182</v>
      </c>
      <c r="AG1697" s="254" t="s">
        <v>4183</v>
      </c>
      <c r="AH1697" s="74" t="str">
        <f t="shared" si="347"/>
        <v>名称：&lt;br&gt;住所：&lt;br&gt;施設分類：&lt;br&gt;TEL：&lt;br&gt;：&lt;br&gt;：&lt;br&gt;：&lt;br&gt;</v>
      </c>
      <c r="AI1697" s="255" t="s">
        <v>4184</v>
      </c>
      <c r="AJ1697" s="253" t="str">
        <f t="shared" si="339"/>
        <v>FFFFFFFF</v>
      </c>
      <c r="AK1697" s="253" t="s">
        <v>4185</v>
      </c>
      <c r="AL1697" s="265">
        <f t="shared" si="340"/>
        <v>1</v>
      </c>
      <c r="AM1697" s="253" t="s">
        <v>4186</v>
      </c>
      <c r="AN1697" s="253" t="s">
        <v>4187</v>
      </c>
      <c r="AO1697" s="254">
        <f t="shared" si="343"/>
        <v>0</v>
      </c>
      <c r="AP1697" s="253" t="s">
        <v>4188</v>
      </c>
      <c r="AQ1697" s="74">
        <f t="shared" si="348"/>
        <v>0</v>
      </c>
      <c r="AR1697" s="254" t="s">
        <v>4189</v>
      </c>
      <c r="AS1697" s="254" t="s">
        <v>4190</v>
      </c>
      <c r="AT1697" s="265">
        <f t="shared" si="349"/>
        <v>0</v>
      </c>
      <c r="AU1697" s="254" t="s">
        <v>4191</v>
      </c>
      <c r="AV1697" s="265">
        <f t="shared" si="350"/>
        <v>0</v>
      </c>
      <c r="AW1697" s="254" t="s">
        <v>4192</v>
      </c>
      <c r="AX1697" s="254" t="s">
        <v>4193</v>
      </c>
      <c r="AY1697" s="244" t="str">
        <f t="shared" si="344"/>
        <v/>
      </c>
    </row>
    <row r="1698" spans="1:51">
      <c r="A1698" s="198">
        <v>1693</v>
      </c>
      <c r="B1698" s="211"/>
      <c r="C1698" s="4" t="str">
        <f t="shared" si="341"/>
        <v>名称：&lt;br&gt;住所：&lt;br&gt;施設分類：&lt;br&gt;TEL：&lt;br&gt;：&lt;br&gt;：&lt;br&gt;：&lt;br&gt;</v>
      </c>
      <c r="D1698" s="211"/>
      <c r="E1698" s="202"/>
      <c r="F1698" s="202"/>
      <c r="G1698" s="202"/>
      <c r="H1698" s="202"/>
      <c r="I1698" s="202"/>
      <c r="J1698" s="202"/>
      <c r="K1698" s="240"/>
      <c r="L1698" s="240"/>
      <c r="M1698" s="240"/>
      <c r="N1698" s="240"/>
      <c r="O1698" s="4"/>
      <c r="P1698" s="246">
        <v>1</v>
      </c>
      <c r="Q1698" s="246"/>
      <c r="R1698" s="246" t="str">
        <f t="shared" si="338"/>
        <v>FFFFFFFF</v>
      </c>
      <c r="S1698" s="202">
        <v>100</v>
      </c>
      <c r="T1698" s="202">
        <v>100</v>
      </c>
      <c r="U1698" s="202">
        <v>100</v>
      </c>
      <c r="V1698" s="202">
        <v>100</v>
      </c>
      <c r="X1698" s="242"/>
      <c r="Z1698" s="239">
        <f t="shared" si="342"/>
        <v>1</v>
      </c>
      <c r="AA1698" s="253" t="s">
        <v>4179</v>
      </c>
      <c r="AB1698" s="265">
        <f t="shared" si="345"/>
        <v>0</v>
      </c>
      <c r="AC1698" s="254" t="s">
        <v>4194</v>
      </c>
      <c r="AD1698" s="254" t="s">
        <v>4181</v>
      </c>
      <c r="AE1698" s="254">
        <f t="shared" si="346"/>
        <v>0</v>
      </c>
      <c r="AF1698" s="254" t="s">
        <v>4182</v>
      </c>
      <c r="AG1698" s="254" t="s">
        <v>4183</v>
      </c>
      <c r="AH1698" s="74" t="str">
        <f t="shared" si="347"/>
        <v>名称：&lt;br&gt;住所：&lt;br&gt;施設分類：&lt;br&gt;TEL：&lt;br&gt;：&lt;br&gt;：&lt;br&gt;：&lt;br&gt;</v>
      </c>
      <c r="AI1698" s="255" t="s">
        <v>4184</v>
      </c>
      <c r="AJ1698" s="253" t="str">
        <f t="shared" si="339"/>
        <v>FFFFFFFF</v>
      </c>
      <c r="AK1698" s="253" t="s">
        <v>4185</v>
      </c>
      <c r="AL1698" s="265">
        <f t="shared" si="340"/>
        <v>1</v>
      </c>
      <c r="AM1698" s="253" t="s">
        <v>4186</v>
      </c>
      <c r="AN1698" s="253" t="s">
        <v>4187</v>
      </c>
      <c r="AO1698" s="254">
        <f t="shared" si="343"/>
        <v>0</v>
      </c>
      <c r="AP1698" s="253" t="s">
        <v>4188</v>
      </c>
      <c r="AQ1698" s="74">
        <f t="shared" si="348"/>
        <v>0</v>
      </c>
      <c r="AR1698" s="254" t="s">
        <v>4189</v>
      </c>
      <c r="AS1698" s="254" t="s">
        <v>4190</v>
      </c>
      <c r="AT1698" s="265">
        <f t="shared" si="349"/>
        <v>0</v>
      </c>
      <c r="AU1698" s="254" t="s">
        <v>4191</v>
      </c>
      <c r="AV1698" s="265">
        <f t="shared" si="350"/>
        <v>0</v>
      </c>
      <c r="AW1698" s="254" t="s">
        <v>4192</v>
      </c>
      <c r="AX1698" s="254" t="s">
        <v>4193</v>
      </c>
      <c r="AY1698" s="244" t="str">
        <f t="shared" si="344"/>
        <v/>
      </c>
    </row>
    <row r="1699" spans="1:51">
      <c r="A1699" s="198">
        <v>1694</v>
      </c>
      <c r="B1699" s="211"/>
      <c r="C1699" s="4" t="str">
        <f t="shared" si="341"/>
        <v>名称：&lt;br&gt;住所：&lt;br&gt;施設分類：&lt;br&gt;TEL：&lt;br&gt;：&lt;br&gt;：&lt;br&gt;：&lt;br&gt;</v>
      </c>
      <c r="D1699" s="211"/>
      <c r="E1699" s="245"/>
      <c r="F1699" s="202"/>
      <c r="G1699" s="202"/>
      <c r="H1699" s="202"/>
      <c r="I1699" s="245"/>
      <c r="J1699" s="245"/>
      <c r="K1699" s="240"/>
      <c r="L1699" s="240"/>
      <c r="M1699" s="240"/>
      <c r="N1699" s="240"/>
      <c r="O1699" s="4"/>
      <c r="P1699" s="246">
        <v>1</v>
      </c>
      <c r="Q1699" s="246"/>
      <c r="R1699" s="246" t="str">
        <f t="shared" si="338"/>
        <v>FFFFFFFF</v>
      </c>
      <c r="S1699" s="202">
        <v>100</v>
      </c>
      <c r="T1699" s="202">
        <v>100</v>
      </c>
      <c r="U1699" s="202">
        <v>100</v>
      </c>
      <c r="V1699" s="202">
        <v>100</v>
      </c>
      <c r="X1699" s="242"/>
      <c r="Z1699" s="239">
        <f t="shared" si="342"/>
        <v>1</v>
      </c>
      <c r="AA1699" s="253" t="s">
        <v>4179</v>
      </c>
      <c r="AB1699" s="265">
        <f t="shared" si="345"/>
        <v>0</v>
      </c>
      <c r="AC1699" s="254" t="s">
        <v>4194</v>
      </c>
      <c r="AD1699" s="254" t="s">
        <v>4181</v>
      </c>
      <c r="AE1699" s="254">
        <f t="shared" si="346"/>
        <v>0</v>
      </c>
      <c r="AF1699" s="254" t="s">
        <v>4182</v>
      </c>
      <c r="AG1699" s="254" t="s">
        <v>4183</v>
      </c>
      <c r="AH1699" s="74" t="str">
        <f t="shared" si="347"/>
        <v>名称：&lt;br&gt;住所：&lt;br&gt;施設分類：&lt;br&gt;TEL：&lt;br&gt;：&lt;br&gt;：&lt;br&gt;：&lt;br&gt;</v>
      </c>
      <c r="AI1699" s="255" t="s">
        <v>4184</v>
      </c>
      <c r="AJ1699" s="253" t="str">
        <f t="shared" si="339"/>
        <v>FFFFFFFF</v>
      </c>
      <c r="AK1699" s="253" t="s">
        <v>4185</v>
      </c>
      <c r="AL1699" s="265">
        <f t="shared" si="340"/>
        <v>1</v>
      </c>
      <c r="AM1699" s="253" t="s">
        <v>4186</v>
      </c>
      <c r="AN1699" s="253" t="s">
        <v>4187</v>
      </c>
      <c r="AO1699" s="254">
        <f t="shared" si="343"/>
        <v>0</v>
      </c>
      <c r="AP1699" s="253" t="s">
        <v>4188</v>
      </c>
      <c r="AQ1699" s="74">
        <f t="shared" si="348"/>
        <v>0</v>
      </c>
      <c r="AR1699" s="254" t="s">
        <v>4189</v>
      </c>
      <c r="AS1699" s="254" t="s">
        <v>4190</v>
      </c>
      <c r="AT1699" s="265">
        <f t="shared" si="349"/>
        <v>0</v>
      </c>
      <c r="AU1699" s="254" t="s">
        <v>4191</v>
      </c>
      <c r="AV1699" s="265">
        <f t="shared" si="350"/>
        <v>0</v>
      </c>
      <c r="AW1699" s="254" t="s">
        <v>4192</v>
      </c>
      <c r="AX1699" s="254" t="s">
        <v>4193</v>
      </c>
      <c r="AY1699" s="244" t="str">
        <f t="shared" si="344"/>
        <v/>
      </c>
    </row>
    <row r="1700" spans="1:51">
      <c r="A1700" s="198">
        <v>1695</v>
      </c>
      <c r="B1700" s="211"/>
      <c r="C1700" s="4" t="str">
        <f t="shared" si="341"/>
        <v>名称：&lt;br&gt;住所：&lt;br&gt;施設分類：&lt;br&gt;TEL：&lt;br&gt;：&lt;br&gt;：&lt;br&gt;：&lt;br&gt;</v>
      </c>
      <c r="D1700" s="211"/>
      <c r="E1700" s="245"/>
      <c r="F1700" s="202"/>
      <c r="G1700" s="202"/>
      <c r="H1700" s="202"/>
      <c r="I1700" s="245"/>
      <c r="J1700" s="245"/>
      <c r="K1700" s="240"/>
      <c r="L1700" s="240"/>
      <c r="M1700" s="240"/>
      <c r="N1700" s="240"/>
      <c r="O1700" s="4"/>
      <c r="P1700" s="246">
        <v>1</v>
      </c>
      <c r="Q1700" s="246"/>
      <c r="R1700" s="246" t="str">
        <f t="shared" si="338"/>
        <v>FFFFFFFF</v>
      </c>
      <c r="S1700" s="202">
        <v>100</v>
      </c>
      <c r="T1700" s="202">
        <v>100</v>
      </c>
      <c r="U1700" s="202">
        <v>100</v>
      </c>
      <c r="V1700" s="202">
        <v>100</v>
      </c>
      <c r="X1700" s="242"/>
      <c r="Z1700" s="239">
        <f t="shared" si="342"/>
        <v>1</v>
      </c>
      <c r="AA1700" s="253" t="s">
        <v>4179</v>
      </c>
      <c r="AB1700" s="265">
        <f t="shared" si="345"/>
        <v>0</v>
      </c>
      <c r="AC1700" s="254" t="s">
        <v>4194</v>
      </c>
      <c r="AD1700" s="254" t="s">
        <v>4181</v>
      </c>
      <c r="AE1700" s="254">
        <f t="shared" si="346"/>
        <v>0</v>
      </c>
      <c r="AF1700" s="254" t="s">
        <v>4182</v>
      </c>
      <c r="AG1700" s="254" t="s">
        <v>4183</v>
      </c>
      <c r="AH1700" s="74" t="str">
        <f t="shared" si="347"/>
        <v>名称：&lt;br&gt;住所：&lt;br&gt;施設分類：&lt;br&gt;TEL：&lt;br&gt;：&lt;br&gt;：&lt;br&gt;：&lt;br&gt;</v>
      </c>
      <c r="AI1700" s="255" t="s">
        <v>4184</v>
      </c>
      <c r="AJ1700" s="253" t="str">
        <f t="shared" si="339"/>
        <v>FFFFFFFF</v>
      </c>
      <c r="AK1700" s="253" t="s">
        <v>4185</v>
      </c>
      <c r="AL1700" s="265">
        <f t="shared" si="340"/>
        <v>1</v>
      </c>
      <c r="AM1700" s="253" t="s">
        <v>4186</v>
      </c>
      <c r="AN1700" s="253" t="s">
        <v>4187</v>
      </c>
      <c r="AO1700" s="254">
        <f t="shared" si="343"/>
        <v>0</v>
      </c>
      <c r="AP1700" s="253" t="s">
        <v>4188</v>
      </c>
      <c r="AQ1700" s="74">
        <f t="shared" si="348"/>
        <v>0</v>
      </c>
      <c r="AR1700" s="254" t="s">
        <v>4189</v>
      </c>
      <c r="AS1700" s="254" t="s">
        <v>4190</v>
      </c>
      <c r="AT1700" s="265">
        <f t="shared" si="349"/>
        <v>0</v>
      </c>
      <c r="AU1700" s="254" t="s">
        <v>4191</v>
      </c>
      <c r="AV1700" s="265">
        <f t="shared" si="350"/>
        <v>0</v>
      </c>
      <c r="AW1700" s="254" t="s">
        <v>4192</v>
      </c>
      <c r="AX1700" s="254" t="s">
        <v>4193</v>
      </c>
      <c r="AY1700" s="244" t="str">
        <f t="shared" si="344"/>
        <v/>
      </c>
    </row>
    <row r="1701" spans="1:51">
      <c r="A1701" s="198">
        <v>1696</v>
      </c>
      <c r="B1701" s="211"/>
      <c r="C1701" s="4" t="str">
        <f t="shared" si="341"/>
        <v>名称：&lt;br&gt;住所：&lt;br&gt;施設分類：&lt;br&gt;TEL：&lt;br&gt;：&lt;br&gt;：&lt;br&gt;：&lt;br&gt;</v>
      </c>
      <c r="D1701" s="211"/>
      <c r="E1701" s="202"/>
      <c r="F1701" s="202"/>
      <c r="G1701" s="202"/>
      <c r="H1701" s="202"/>
      <c r="I1701" s="202"/>
      <c r="J1701" s="202"/>
      <c r="K1701" s="240"/>
      <c r="L1701" s="240"/>
      <c r="M1701" s="240"/>
      <c r="N1701" s="240"/>
      <c r="O1701" s="4"/>
      <c r="P1701" s="246">
        <v>1</v>
      </c>
      <c r="Q1701" s="246"/>
      <c r="R1701" s="246" t="str">
        <f t="shared" si="338"/>
        <v>FFFFFFFF</v>
      </c>
      <c r="S1701" s="202">
        <v>100</v>
      </c>
      <c r="T1701" s="202">
        <v>100</v>
      </c>
      <c r="U1701" s="202">
        <v>100</v>
      </c>
      <c r="V1701" s="202">
        <v>100</v>
      </c>
      <c r="X1701" s="242"/>
      <c r="Z1701" s="239">
        <f t="shared" si="342"/>
        <v>1</v>
      </c>
      <c r="AA1701" s="253" t="s">
        <v>4179</v>
      </c>
      <c r="AB1701" s="265">
        <f t="shared" si="345"/>
        <v>0</v>
      </c>
      <c r="AC1701" s="254" t="s">
        <v>4194</v>
      </c>
      <c r="AD1701" s="254" t="s">
        <v>4181</v>
      </c>
      <c r="AE1701" s="254">
        <f t="shared" si="346"/>
        <v>0</v>
      </c>
      <c r="AF1701" s="254" t="s">
        <v>4182</v>
      </c>
      <c r="AG1701" s="254" t="s">
        <v>4183</v>
      </c>
      <c r="AH1701" s="74" t="str">
        <f t="shared" si="347"/>
        <v>名称：&lt;br&gt;住所：&lt;br&gt;施設分類：&lt;br&gt;TEL：&lt;br&gt;：&lt;br&gt;：&lt;br&gt;：&lt;br&gt;</v>
      </c>
      <c r="AI1701" s="255" t="s">
        <v>4184</v>
      </c>
      <c r="AJ1701" s="253" t="str">
        <f t="shared" si="339"/>
        <v>FFFFFFFF</v>
      </c>
      <c r="AK1701" s="253" t="s">
        <v>4185</v>
      </c>
      <c r="AL1701" s="265">
        <f t="shared" si="340"/>
        <v>1</v>
      </c>
      <c r="AM1701" s="253" t="s">
        <v>4186</v>
      </c>
      <c r="AN1701" s="253" t="s">
        <v>4187</v>
      </c>
      <c r="AO1701" s="254">
        <f t="shared" si="343"/>
        <v>0</v>
      </c>
      <c r="AP1701" s="253" t="s">
        <v>4188</v>
      </c>
      <c r="AQ1701" s="74">
        <f t="shared" si="348"/>
        <v>0</v>
      </c>
      <c r="AR1701" s="254" t="s">
        <v>4189</v>
      </c>
      <c r="AS1701" s="254" t="s">
        <v>4190</v>
      </c>
      <c r="AT1701" s="265">
        <f t="shared" si="349"/>
        <v>0</v>
      </c>
      <c r="AU1701" s="254" t="s">
        <v>4191</v>
      </c>
      <c r="AV1701" s="265">
        <f t="shared" si="350"/>
        <v>0</v>
      </c>
      <c r="AW1701" s="254" t="s">
        <v>4192</v>
      </c>
      <c r="AX1701" s="254" t="s">
        <v>4193</v>
      </c>
      <c r="AY1701" s="244" t="str">
        <f t="shared" si="344"/>
        <v/>
      </c>
    </row>
    <row r="1702" spans="1:51">
      <c r="A1702" s="198">
        <v>1697</v>
      </c>
      <c r="B1702" s="211"/>
      <c r="C1702" s="4" t="str">
        <f t="shared" si="341"/>
        <v>名称：&lt;br&gt;住所：&lt;br&gt;施設分類：&lt;br&gt;TEL：&lt;br&gt;：&lt;br&gt;：&lt;br&gt;：&lt;br&gt;</v>
      </c>
      <c r="D1702" s="211"/>
      <c r="E1702" s="202"/>
      <c r="F1702" s="202"/>
      <c r="G1702" s="202"/>
      <c r="H1702" s="202"/>
      <c r="I1702" s="202"/>
      <c r="J1702" s="202"/>
      <c r="K1702" s="240"/>
      <c r="L1702" s="240"/>
      <c r="M1702" s="240"/>
      <c r="N1702" s="240"/>
      <c r="O1702" s="4"/>
      <c r="P1702" s="246">
        <v>1</v>
      </c>
      <c r="Q1702" s="246"/>
      <c r="R1702" s="246" t="str">
        <f t="shared" si="338"/>
        <v>FFFFFFFF</v>
      </c>
      <c r="S1702" s="202">
        <v>100</v>
      </c>
      <c r="T1702" s="202">
        <v>100</v>
      </c>
      <c r="U1702" s="202">
        <v>100</v>
      </c>
      <c r="V1702" s="202">
        <v>100</v>
      </c>
      <c r="X1702" s="242"/>
      <c r="Z1702" s="239">
        <f t="shared" si="342"/>
        <v>1</v>
      </c>
      <c r="AA1702" s="253" t="s">
        <v>4179</v>
      </c>
      <c r="AB1702" s="265">
        <f t="shared" si="345"/>
        <v>0</v>
      </c>
      <c r="AC1702" s="254" t="s">
        <v>4194</v>
      </c>
      <c r="AD1702" s="254" t="s">
        <v>4181</v>
      </c>
      <c r="AE1702" s="254">
        <f t="shared" si="346"/>
        <v>0</v>
      </c>
      <c r="AF1702" s="254" t="s">
        <v>4182</v>
      </c>
      <c r="AG1702" s="254" t="s">
        <v>4183</v>
      </c>
      <c r="AH1702" s="74" t="str">
        <f t="shared" si="347"/>
        <v>名称：&lt;br&gt;住所：&lt;br&gt;施設分類：&lt;br&gt;TEL：&lt;br&gt;：&lt;br&gt;：&lt;br&gt;：&lt;br&gt;</v>
      </c>
      <c r="AI1702" s="255" t="s">
        <v>4184</v>
      </c>
      <c r="AJ1702" s="253" t="str">
        <f t="shared" si="339"/>
        <v>FFFFFFFF</v>
      </c>
      <c r="AK1702" s="253" t="s">
        <v>4185</v>
      </c>
      <c r="AL1702" s="265">
        <f t="shared" si="340"/>
        <v>1</v>
      </c>
      <c r="AM1702" s="253" t="s">
        <v>4186</v>
      </c>
      <c r="AN1702" s="253" t="s">
        <v>4187</v>
      </c>
      <c r="AO1702" s="254">
        <f t="shared" si="343"/>
        <v>0</v>
      </c>
      <c r="AP1702" s="253" t="s">
        <v>4188</v>
      </c>
      <c r="AQ1702" s="74">
        <f t="shared" si="348"/>
        <v>0</v>
      </c>
      <c r="AR1702" s="254" t="s">
        <v>4189</v>
      </c>
      <c r="AS1702" s="254" t="s">
        <v>4190</v>
      </c>
      <c r="AT1702" s="265">
        <f t="shared" si="349"/>
        <v>0</v>
      </c>
      <c r="AU1702" s="254" t="s">
        <v>4191</v>
      </c>
      <c r="AV1702" s="265">
        <f t="shared" si="350"/>
        <v>0</v>
      </c>
      <c r="AW1702" s="254" t="s">
        <v>4192</v>
      </c>
      <c r="AX1702" s="254" t="s">
        <v>4193</v>
      </c>
      <c r="AY1702" s="244" t="str">
        <f t="shared" si="344"/>
        <v/>
      </c>
    </row>
    <row r="1703" spans="1:51">
      <c r="A1703" s="198">
        <v>1698</v>
      </c>
      <c r="B1703" s="211"/>
      <c r="C1703" s="4" t="str">
        <f t="shared" si="341"/>
        <v>名称：&lt;br&gt;住所：&lt;br&gt;施設分類：&lt;br&gt;TEL：&lt;br&gt;：&lt;br&gt;：&lt;br&gt;：&lt;br&gt;</v>
      </c>
      <c r="D1703" s="211"/>
      <c r="E1703" s="202"/>
      <c r="F1703" s="202"/>
      <c r="G1703" s="202"/>
      <c r="H1703" s="202"/>
      <c r="I1703" s="202"/>
      <c r="J1703" s="202"/>
      <c r="K1703" s="240"/>
      <c r="L1703" s="240"/>
      <c r="M1703" s="240"/>
      <c r="N1703" s="240"/>
      <c r="O1703" s="4"/>
      <c r="P1703" s="246">
        <v>1</v>
      </c>
      <c r="Q1703" s="246"/>
      <c r="R1703" s="246" t="str">
        <f t="shared" si="338"/>
        <v>FFFFFFFF</v>
      </c>
      <c r="S1703" s="202">
        <v>100</v>
      </c>
      <c r="T1703" s="202">
        <v>100</v>
      </c>
      <c r="U1703" s="202">
        <v>100</v>
      </c>
      <c r="V1703" s="202">
        <v>100</v>
      </c>
      <c r="X1703" s="242"/>
      <c r="Z1703" s="239">
        <f t="shared" si="342"/>
        <v>1</v>
      </c>
      <c r="AA1703" s="253" t="s">
        <v>4179</v>
      </c>
      <c r="AB1703" s="265">
        <f t="shared" si="345"/>
        <v>0</v>
      </c>
      <c r="AC1703" s="254" t="s">
        <v>4194</v>
      </c>
      <c r="AD1703" s="254" t="s">
        <v>4181</v>
      </c>
      <c r="AE1703" s="254">
        <f t="shared" si="346"/>
        <v>0</v>
      </c>
      <c r="AF1703" s="254" t="s">
        <v>4182</v>
      </c>
      <c r="AG1703" s="254" t="s">
        <v>4183</v>
      </c>
      <c r="AH1703" s="74" t="str">
        <f t="shared" si="347"/>
        <v>名称：&lt;br&gt;住所：&lt;br&gt;施設分類：&lt;br&gt;TEL：&lt;br&gt;：&lt;br&gt;：&lt;br&gt;：&lt;br&gt;</v>
      </c>
      <c r="AI1703" s="255" t="s">
        <v>4184</v>
      </c>
      <c r="AJ1703" s="253" t="str">
        <f t="shared" si="339"/>
        <v>FFFFFFFF</v>
      </c>
      <c r="AK1703" s="253" t="s">
        <v>4185</v>
      </c>
      <c r="AL1703" s="265">
        <f t="shared" si="340"/>
        <v>1</v>
      </c>
      <c r="AM1703" s="253" t="s">
        <v>4186</v>
      </c>
      <c r="AN1703" s="253" t="s">
        <v>4187</v>
      </c>
      <c r="AO1703" s="254">
        <f t="shared" si="343"/>
        <v>0</v>
      </c>
      <c r="AP1703" s="253" t="s">
        <v>4188</v>
      </c>
      <c r="AQ1703" s="74">
        <f t="shared" si="348"/>
        <v>0</v>
      </c>
      <c r="AR1703" s="254" t="s">
        <v>4189</v>
      </c>
      <c r="AS1703" s="254" t="s">
        <v>4190</v>
      </c>
      <c r="AT1703" s="265">
        <f t="shared" si="349"/>
        <v>0</v>
      </c>
      <c r="AU1703" s="254" t="s">
        <v>4191</v>
      </c>
      <c r="AV1703" s="265">
        <f t="shared" si="350"/>
        <v>0</v>
      </c>
      <c r="AW1703" s="254" t="s">
        <v>4192</v>
      </c>
      <c r="AX1703" s="254" t="s">
        <v>4193</v>
      </c>
      <c r="AY1703" s="244" t="str">
        <f t="shared" si="344"/>
        <v/>
      </c>
    </row>
    <row r="1704" spans="1:51">
      <c r="A1704" s="198">
        <v>1699</v>
      </c>
      <c r="B1704" s="211"/>
      <c r="C1704" s="4" t="str">
        <f t="shared" si="341"/>
        <v>名称：&lt;br&gt;住所：&lt;br&gt;施設分類：&lt;br&gt;TEL：&lt;br&gt;：&lt;br&gt;：&lt;br&gt;：&lt;br&gt;</v>
      </c>
      <c r="D1704" s="211"/>
      <c r="E1704" s="202"/>
      <c r="F1704" s="202"/>
      <c r="G1704" s="202"/>
      <c r="H1704" s="202"/>
      <c r="I1704" s="202"/>
      <c r="J1704" s="202"/>
      <c r="K1704" s="240"/>
      <c r="L1704" s="240"/>
      <c r="M1704" s="240"/>
      <c r="N1704" s="240"/>
      <c r="O1704" s="4"/>
      <c r="P1704" s="246">
        <v>1</v>
      </c>
      <c r="Q1704" s="246"/>
      <c r="R1704" s="246" t="str">
        <f t="shared" si="338"/>
        <v>FFFFFFFF</v>
      </c>
      <c r="S1704" s="202">
        <v>100</v>
      </c>
      <c r="T1704" s="202">
        <v>100</v>
      </c>
      <c r="U1704" s="202">
        <v>100</v>
      </c>
      <c r="V1704" s="202">
        <v>100</v>
      </c>
      <c r="X1704" s="242"/>
      <c r="Z1704" s="239">
        <f t="shared" si="342"/>
        <v>1</v>
      </c>
      <c r="AA1704" s="253" t="s">
        <v>4179</v>
      </c>
      <c r="AB1704" s="265">
        <f t="shared" si="345"/>
        <v>0</v>
      </c>
      <c r="AC1704" s="254" t="s">
        <v>4194</v>
      </c>
      <c r="AD1704" s="254" t="s">
        <v>4181</v>
      </c>
      <c r="AE1704" s="254">
        <f t="shared" si="346"/>
        <v>0</v>
      </c>
      <c r="AF1704" s="254" t="s">
        <v>4182</v>
      </c>
      <c r="AG1704" s="254" t="s">
        <v>4183</v>
      </c>
      <c r="AH1704" s="74" t="str">
        <f t="shared" si="347"/>
        <v>名称：&lt;br&gt;住所：&lt;br&gt;施設分類：&lt;br&gt;TEL：&lt;br&gt;：&lt;br&gt;：&lt;br&gt;：&lt;br&gt;</v>
      </c>
      <c r="AI1704" s="255" t="s">
        <v>4184</v>
      </c>
      <c r="AJ1704" s="253" t="str">
        <f t="shared" si="339"/>
        <v>FFFFFFFF</v>
      </c>
      <c r="AK1704" s="253" t="s">
        <v>4185</v>
      </c>
      <c r="AL1704" s="265">
        <f t="shared" si="340"/>
        <v>1</v>
      </c>
      <c r="AM1704" s="253" t="s">
        <v>4186</v>
      </c>
      <c r="AN1704" s="253" t="s">
        <v>4187</v>
      </c>
      <c r="AO1704" s="254">
        <f t="shared" si="343"/>
        <v>0</v>
      </c>
      <c r="AP1704" s="253" t="s">
        <v>4188</v>
      </c>
      <c r="AQ1704" s="74">
        <f t="shared" si="348"/>
        <v>0</v>
      </c>
      <c r="AR1704" s="254" t="s">
        <v>4189</v>
      </c>
      <c r="AS1704" s="254" t="s">
        <v>4190</v>
      </c>
      <c r="AT1704" s="265">
        <f t="shared" si="349"/>
        <v>0</v>
      </c>
      <c r="AU1704" s="254" t="s">
        <v>4191</v>
      </c>
      <c r="AV1704" s="265">
        <f t="shared" si="350"/>
        <v>0</v>
      </c>
      <c r="AW1704" s="254" t="s">
        <v>4192</v>
      </c>
      <c r="AX1704" s="254" t="s">
        <v>4193</v>
      </c>
      <c r="AY1704" s="244" t="str">
        <f t="shared" si="344"/>
        <v/>
      </c>
    </row>
    <row r="1705" spans="1:51">
      <c r="A1705" s="198">
        <v>1700</v>
      </c>
      <c r="B1705" s="211"/>
      <c r="C1705" s="4" t="str">
        <f t="shared" si="341"/>
        <v>名称：&lt;br&gt;住所：&lt;br&gt;施設分類：&lt;br&gt;TEL：&lt;br&gt;：&lt;br&gt;：&lt;br&gt;：&lt;br&gt;</v>
      </c>
      <c r="D1705" s="211"/>
      <c r="E1705" s="245"/>
      <c r="F1705" s="202"/>
      <c r="G1705" s="202"/>
      <c r="H1705" s="202"/>
      <c r="I1705" s="245"/>
      <c r="J1705" s="245"/>
      <c r="K1705" s="240"/>
      <c r="L1705" s="240"/>
      <c r="M1705" s="240"/>
      <c r="N1705" s="240"/>
      <c r="O1705" s="4"/>
      <c r="P1705" s="246">
        <v>1</v>
      </c>
      <c r="Q1705" s="246"/>
      <c r="R1705" s="246" t="str">
        <f t="shared" si="338"/>
        <v>FFFFFFFF</v>
      </c>
      <c r="S1705" s="202">
        <v>100</v>
      </c>
      <c r="T1705" s="202">
        <v>100</v>
      </c>
      <c r="U1705" s="202">
        <v>100</v>
      </c>
      <c r="V1705" s="202">
        <v>100</v>
      </c>
      <c r="X1705" s="242"/>
      <c r="Z1705" s="239">
        <f t="shared" si="342"/>
        <v>1</v>
      </c>
      <c r="AA1705" s="253" t="s">
        <v>4179</v>
      </c>
      <c r="AB1705" s="265">
        <f t="shared" si="345"/>
        <v>0</v>
      </c>
      <c r="AC1705" s="254" t="s">
        <v>4194</v>
      </c>
      <c r="AD1705" s="254" t="s">
        <v>4181</v>
      </c>
      <c r="AE1705" s="254">
        <f t="shared" si="346"/>
        <v>0</v>
      </c>
      <c r="AF1705" s="254" t="s">
        <v>4182</v>
      </c>
      <c r="AG1705" s="254" t="s">
        <v>4183</v>
      </c>
      <c r="AH1705" s="74" t="str">
        <f t="shared" si="347"/>
        <v>名称：&lt;br&gt;住所：&lt;br&gt;施設分類：&lt;br&gt;TEL：&lt;br&gt;：&lt;br&gt;：&lt;br&gt;：&lt;br&gt;</v>
      </c>
      <c r="AI1705" s="255" t="s">
        <v>4184</v>
      </c>
      <c r="AJ1705" s="253" t="str">
        <f t="shared" si="339"/>
        <v>FFFFFFFF</v>
      </c>
      <c r="AK1705" s="253" t="s">
        <v>4185</v>
      </c>
      <c r="AL1705" s="265">
        <f t="shared" si="340"/>
        <v>1</v>
      </c>
      <c r="AM1705" s="253" t="s">
        <v>4186</v>
      </c>
      <c r="AN1705" s="253" t="s">
        <v>4187</v>
      </c>
      <c r="AO1705" s="254">
        <f t="shared" si="343"/>
        <v>0</v>
      </c>
      <c r="AP1705" s="253" t="s">
        <v>4188</v>
      </c>
      <c r="AQ1705" s="74">
        <f t="shared" si="348"/>
        <v>0</v>
      </c>
      <c r="AR1705" s="254" t="s">
        <v>4189</v>
      </c>
      <c r="AS1705" s="254" t="s">
        <v>4190</v>
      </c>
      <c r="AT1705" s="265">
        <f t="shared" si="349"/>
        <v>0</v>
      </c>
      <c r="AU1705" s="254" t="s">
        <v>4191</v>
      </c>
      <c r="AV1705" s="265">
        <f t="shared" si="350"/>
        <v>0</v>
      </c>
      <c r="AW1705" s="254" t="s">
        <v>4192</v>
      </c>
      <c r="AX1705" s="254" t="s">
        <v>4193</v>
      </c>
      <c r="AY1705" s="244" t="str">
        <f t="shared" si="344"/>
        <v/>
      </c>
    </row>
    <row r="1706" spans="1:51">
      <c r="A1706" s="198">
        <v>1701</v>
      </c>
      <c r="B1706" s="211"/>
      <c r="C1706" s="4" t="str">
        <f t="shared" si="341"/>
        <v>名称：&lt;br&gt;住所：&lt;br&gt;施設分類：&lt;br&gt;TEL：&lt;br&gt;：&lt;br&gt;：&lt;br&gt;：&lt;br&gt;</v>
      </c>
      <c r="D1706" s="211"/>
      <c r="E1706" s="245"/>
      <c r="F1706" s="202"/>
      <c r="G1706" s="202"/>
      <c r="H1706" s="202"/>
      <c r="I1706" s="245"/>
      <c r="J1706" s="245"/>
      <c r="K1706" s="240"/>
      <c r="L1706" s="240"/>
      <c r="M1706" s="240"/>
      <c r="N1706" s="240"/>
      <c r="O1706" s="4"/>
      <c r="P1706" s="246">
        <v>1</v>
      </c>
      <c r="Q1706" s="246"/>
      <c r="R1706" s="246" t="str">
        <f t="shared" si="338"/>
        <v>FFFFFFFF</v>
      </c>
      <c r="S1706" s="202">
        <v>100</v>
      </c>
      <c r="T1706" s="202">
        <v>100</v>
      </c>
      <c r="U1706" s="202">
        <v>100</v>
      </c>
      <c r="V1706" s="202">
        <v>100</v>
      </c>
      <c r="X1706" s="242"/>
      <c r="Z1706" s="239">
        <f t="shared" si="342"/>
        <v>1</v>
      </c>
      <c r="AA1706" s="253" t="s">
        <v>4179</v>
      </c>
      <c r="AB1706" s="265">
        <f t="shared" si="345"/>
        <v>0</v>
      </c>
      <c r="AC1706" s="254" t="s">
        <v>4194</v>
      </c>
      <c r="AD1706" s="254" t="s">
        <v>4181</v>
      </c>
      <c r="AE1706" s="254">
        <f t="shared" si="346"/>
        <v>0</v>
      </c>
      <c r="AF1706" s="254" t="s">
        <v>4182</v>
      </c>
      <c r="AG1706" s="254" t="s">
        <v>4183</v>
      </c>
      <c r="AH1706" s="74" t="str">
        <f t="shared" si="347"/>
        <v>名称：&lt;br&gt;住所：&lt;br&gt;施設分類：&lt;br&gt;TEL：&lt;br&gt;：&lt;br&gt;：&lt;br&gt;：&lt;br&gt;</v>
      </c>
      <c r="AI1706" s="255" t="s">
        <v>4184</v>
      </c>
      <c r="AJ1706" s="253" t="str">
        <f t="shared" si="339"/>
        <v>FFFFFFFF</v>
      </c>
      <c r="AK1706" s="253" t="s">
        <v>4185</v>
      </c>
      <c r="AL1706" s="265">
        <f t="shared" si="340"/>
        <v>1</v>
      </c>
      <c r="AM1706" s="253" t="s">
        <v>4186</v>
      </c>
      <c r="AN1706" s="253" t="s">
        <v>4187</v>
      </c>
      <c r="AO1706" s="254">
        <f t="shared" si="343"/>
        <v>0</v>
      </c>
      <c r="AP1706" s="253" t="s">
        <v>4188</v>
      </c>
      <c r="AQ1706" s="74">
        <f t="shared" si="348"/>
        <v>0</v>
      </c>
      <c r="AR1706" s="254" t="s">
        <v>4189</v>
      </c>
      <c r="AS1706" s="254" t="s">
        <v>4190</v>
      </c>
      <c r="AT1706" s="265">
        <f t="shared" si="349"/>
        <v>0</v>
      </c>
      <c r="AU1706" s="254" t="s">
        <v>4191</v>
      </c>
      <c r="AV1706" s="265">
        <f t="shared" si="350"/>
        <v>0</v>
      </c>
      <c r="AW1706" s="254" t="s">
        <v>4192</v>
      </c>
      <c r="AX1706" s="254" t="s">
        <v>4193</v>
      </c>
      <c r="AY1706" s="244" t="str">
        <f t="shared" si="344"/>
        <v/>
      </c>
    </row>
    <row r="1707" spans="1:51">
      <c r="A1707" s="198">
        <v>1702</v>
      </c>
      <c r="B1707" s="211"/>
      <c r="C1707" s="4" t="str">
        <f t="shared" si="341"/>
        <v>名称：&lt;br&gt;住所：&lt;br&gt;施設分類：&lt;br&gt;TEL：&lt;br&gt;：&lt;br&gt;：&lt;br&gt;：&lt;br&gt;</v>
      </c>
      <c r="D1707" s="211"/>
      <c r="E1707" s="202"/>
      <c r="F1707" s="202"/>
      <c r="G1707" s="202"/>
      <c r="H1707" s="202"/>
      <c r="I1707" s="202"/>
      <c r="J1707" s="202"/>
      <c r="K1707" s="240"/>
      <c r="L1707" s="240"/>
      <c r="M1707" s="240"/>
      <c r="N1707" s="240"/>
      <c r="O1707" s="4"/>
      <c r="P1707" s="246">
        <v>1</v>
      </c>
      <c r="Q1707" s="246"/>
      <c r="R1707" s="246" t="str">
        <f t="shared" si="338"/>
        <v>FFFFFFFF</v>
      </c>
      <c r="S1707" s="202">
        <v>100</v>
      </c>
      <c r="T1707" s="202">
        <v>100</v>
      </c>
      <c r="U1707" s="202">
        <v>100</v>
      </c>
      <c r="V1707" s="202">
        <v>100</v>
      </c>
      <c r="X1707" s="242"/>
      <c r="Z1707" s="239">
        <f t="shared" si="342"/>
        <v>1</v>
      </c>
      <c r="AA1707" s="253" t="s">
        <v>4179</v>
      </c>
      <c r="AB1707" s="265">
        <f t="shared" si="345"/>
        <v>0</v>
      </c>
      <c r="AC1707" s="254" t="s">
        <v>4194</v>
      </c>
      <c r="AD1707" s="254" t="s">
        <v>4181</v>
      </c>
      <c r="AE1707" s="254">
        <f t="shared" si="346"/>
        <v>0</v>
      </c>
      <c r="AF1707" s="254" t="s">
        <v>4182</v>
      </c>
      <c r="AG1707" s="254" t="s">
        <v>4183</v>
      </c>
      <c r="AH1707" s="74" t="str">
        <f t="shared" si="347"/>
        <v>名称：&lt;br&gt;住所：&lt;br&gt;施設分類：&lt;br&gt;TEL：&lt;br&gt;：&lt;br&gt;：&lt;br&gt;：&lt;br&gt;</v>
      </c>
      <c r="AI1707" s="255" t="s">
        <v>4184</v>
      </c>
      <c r="AJ1707" s="253" t="str">
        <f t="shared" si="339"/>
        <v>FFFFFFFF</v>
      </c>
      <c r="AK1707" s="253" t="s">
        <v>4185</v>
      </c>
      <c r="AL1707" s="265">
        <f t="shared" si="340"/>
        <v>1</v>
      </c>
      <c r="AM1707" s="253" t="s">
        <v>4186</v>
      </c>
      <c r="AN1707" s="253" t="s">
        <v>4187</v>
      </c>
      <c r="AO1707" s="254">
        <f t="shared" si="343"/>
        <v>0</v>
      </c>
      <c r="AP1707" s="253" t="s">
        <v>4188</v>
      </c>
      <c r="AQ1707" s="74">
        <f t="shared" si="348"/>
        <v>0</v>
      </c>
      <c r="AR1707" s="254" t="s">
        <v>4189</v>
      </c>
      <c r="AS1707" s="254" t="s">
        <v>4190</v>
      </c>
      <c r="AT1707" s="265">
        <f t="shared" si="349"/>
        <v>0</v>
      </c>
      <c r="AU1707" s="254" t="s">
        <v>4191</v>
      </c>
      <c r="AV1707" s="265">
        <f t="shared" si="350"/>
        <v>0</v>
      </c>
      <c r="AW1707" s="254" t="s">
        <v>4192</v>
      </c>
      <c r="AX1707" s="254" t="s">
        <v>4193</v>
      </c>
      <c r="AY1707" s="244" t="str">
        <f t="shared" si="344"/>
        <v/>
      </c>
    </row>
    <row r="1708" spans="1:51">
      <c r="A1708" s="198">
        <v>1703</v>
      </c>
      <c r="B1708" s="211"/>
      <c r="C1708" s="4" t="str">
        <f t="shared" si="341"/>
        <v>名称：&lt;br&gt;住所：&lt;br&gt;施設分類：&lt;br&gt;TEL：&lt;br&gt;：&lt;br&gt;：&lt;br&gt;：&lt;br&gt;</v>
      </c>
      <c r="D1708" s="211"/>
      <c r="E1708" s="202"/>
      <c r="F1708" s="202"/>
      <c r="G1708" s="202"/>
      <c r="H1708" s="202"/>
      <c r="I1708" s="202"/>
      <c r="J1708" s="202"/>
      <c r="K1708" s="240"/>
      <c r="L1708" s="240"/>
      <c r="M1708" s="240"/>
      <c r="N1708" s="240"/>
      <c r="O1708" s="4"/>
      <c r="P1708" s="246">
        <v>1</v>
      </c>
      <c r="Q1708" s="246"/>
      <c r="R1708" s="246" t="str">
        <f t="shared" si="338"/>
        <v>FFFFFFFF</v>
      </c>
      <c r="S1708" s="202">
        <v>100</v>
      </c>
      <c r="T1708" s="202">
        <v>100</v>
      </c>
      <c r="U1708" s="202">
        <v>100</v>
      </c>
      <c r="V1708" s="202">
        <v>100</v>
      </c>
      <c r="X1708" s="242"/>
      <c r="Z1708" s="239">
        <f t="shared" si="342"/>
        <v>1</v>
      </c>
      <c r="AA1708" s="253" t="s">
        <v>4179</v>
      </c>
      <c r="AB1708" s="265">
        <f t="shared" si="345"/>
        <v>0</v>
      </c>
      <c r="AC1708" s="254" t="s">
        <v>4194</v>
      </c>
      <c r="AD1708" s="254" t="s">
        <v>4181</v>
      </c>
      <c r="AE1708" s="254">
        <f t="shared" si="346"/>
        <v>0</v>
      </c>
      <c r="AF1708" s="254" t="s">
        <v>4182</v>
      </c>
      <c r="AG1708" s="254" t="s">
        <v>4183</v>
      </c>
      <c r="AH1708" s="74" t="str">
        <f t="shared" si="347"/>
        <v>名称：&lt;br&gt;住所：&lt;br&gt;施設分類：&lt;br&gt;TEL：&lt;br&gt;：&lt;br&gt;：&lt;br&gt;：&lt;br&gt;</v>
      </c>
      <c r="AI1708" s="255" t="s">
        <v>4184</v>
      </c>
      <c r="AJ1708" s="253" t="str">
        <f t="shared" si="339"/>
        <v>FFFFFFFF</v>
      </c>
      <c r="AK1708" s="253" t="s">
        <v>4185</v>
      </c>
      <c r="AL1708" s="265">
        <f t="shared" si="340"/>
        <v>1</v>
      </c>
      <c r="AM1708" s="253" t="s">
        <v>4186</v>
      </c>
      <c r="AN1708" s="253" t="s">
        <v>4187</v>
      </c>
      <c r="AO1708" s="254">
        <f t="shared" si="343"/>
        <v>0</v>
      </c>
      <c r="AP1708" s="253" t="s">
        <v>4188</v>
      </c>
      <c r="AQ1708" s="74">
        <f t="shared" si="348"/>
        <v>0</v>
      </c>
      <c r="AR1708" s="254" t="s">
        <v>4189</v>
      </c>
      <c r="AS1708" s="254" t="s">
        <v>4190</v>
      </c>
      <c r="AT1708" s="265">
        <f t="shared" si="349"/>
        <v>0</v>
      </c>
      <c r="AU1708" s="254" t="s">
        <v>4191</v>
      </c>
      <c r="AV1708" s="265">
        <f t="shared" si="350"/>
        <v>0</v>
      </c>
      <c r="AW1708" s="254" t="s">
        <v>4192</v>
      </c>
      <c r="AX1708" s="254" t="s">
        <v>4193</v>
      </c>
      <c r="AY1708" s="244" t="str">
        <f t="shared" si="344"/>
        <v/>
      </c>
    </row>
    <row r="1709" spans="1:51">
      <c r="A1709" s="198">
        <v>1704</v>
      </c>
      <c r="B1709" s="211"/>
      <c r="C1709" s="4" t="str">
        <f t="shared" si="341"/>
        <v>名称：&lt;br&gt;住所：&lt;br&gt;施設分類：&lt;br&gt;TEL：&lt;br&gt;：&lt;br&gt;：&lt;br&gt;：&lt;br&gt;</v>
      </c>
      <c r="D1709" s="211"/>
      <c r="E1709" s="202"/>
      <c r="F1709" s="202"/>
      <c r="G1709" s="202"/>
      <c r="H1709" s="202"/>
      <c r="I1709" s="202"/>
      <c r="J1709" s="202"/>
      <c r="K1709" s="240"/>
      <c r="L1709" s="240"/>
      <c r="M1709" s="240"/>
      <c r="N1709" s="240"/>
      <c r="O1709" s="4"/>
      <c r="P1709" s="246">
        <v>1</v>
      </c>
      <c r="Q1709" s="246"/>
      <c r="R1709" s="246" t="str">
        <f t="shared" si="338"/>
        <v>FFFFFFFF</v>
      </c>
      <c r="S1709" s="202">
        <v>100</v>
      </c>
      <c r="T1709" s="202">
        <v>100</v>
      </c>
      <c r="U1709" s="202">
        <v>100</v>
      </c>
      <c r="V1709" s="202">
        <v>100</v>
      </c>
      <c r="X1709" s="242"/>
      <c r="Z1709" s="239">
        <f t="shared" si="342"/>
        <v>1</v>
      </c>
      <c r="AA1709" s="253" t="s">
        <v>4179</v>
      </c>
      <c r="AB1709" s="265">
        <f t="shared" si="345"/>
        <v>0</v>
      </c>
      <c r="AC1709" s="254" t="s">
        <v>4194</v>
      </c>
      <c r="AD1709" s="254" t="s">
        <v>4181</v>
      </c>
      <c r="AE1709" s="254">
        <f t="shared" si="346"/>
        <v>0</v>
      </c>
      <c r="AF1709" s="254" t="s">
        <v>4182</v>
      </c>
      <c r="AG1709" s="254" t="s">
        <v>4183</v>
      </c>
      <c r="AH1709" s="74" t="str">
        <f t="shared" si="347"/>
        <v>名称：&lt;br&gt;住所：&lt;br&gt;施設分類：&lt;br&gt;TEL：&lt;br&gt;：&lt;br&gt;：&lt;br&gt;：&lt;br&gt;</v>
      </c>
      <c r="AI1709" s="255" t="s">
        <v>4184</v>
      </c>
      <c r="AJ1709" s="253" t="str">
        <f t="shared" si="339"/>
        <v>FFFFFFFF</v>
      </c>
      <c r="AK1709" s="253" t="s">
        <v>4185</v>
      </c>
      <c r="AL1709" s="265">
        <f t="shared" si="340"/>
        <v>1</v>
      </c>
      <c r="AM1709" s="253" t="s">
        <v>4186</v>
      </c>
      <c r="AN1709" s="253" t="s">
        <v>4187</v>
      </c>
      <c r="AO1709" s="254">
        <f t="shared" si="343"/>
        <v>0</v>
      </c>
      <c r="AP1709" s="253" t="s">
        <v>4188</v>
      </c>
      <c r="AQ1709" s="74">
        <f t="shared" si="348"/>
        <v>0</v>
      </c>
      <c r="AR1709" s="254" t="s">
        <v>4189</v>
      </c>
      <c r="AS1709" s="254" t="s">
        <v>4190</v>
      </c>
      <c r="AT1709" s="265">
        <f t="shared" si="349"/>
        <v>0</v>
      </c>
      <c r="AU1709" s="254" t="s">
        <v>4191</v>
      </c>
      <c r="AV1709" s="265">
        <f t="shared" si="350"/>
        <v>0</v>
      </c>
      <c r="AW1709" s="254" t="s">
        <v>4192</v>
      </c>
      <c r="AX1709" s="254" t="s">
        <v>4193</v>
      </c>
      <c r="AY1709" s="244" t="str">
        <f t="shared" si="344"/>
        <v/>
      </c>
    </row>
    <row r="1710" spans="1:51">
      <c r="A1710" s="198">
        <v>1705</v>
      </c>
      <c r="B1710" s="211"/>
      <c r="C1710" s="4" t="str">
        <f t="shared" si="341"/>
        <v>名称：&lt;br&gt;住所：&lt;br&gt;施設分類：&lt;br&gt;TEL：&lt;br&gt;：&lt;br&gt;：&lt;br&gt;：&lt;br&gt;</v>
      </c>
      <c r="D1710" s="211"/>
      <c r="E1710" s="202"/>
      <c r="F1710" s="202"/>
      <c r="G1710" s="202"/>
      <c r="H1710" s="202"/>
      <c r="I1710" s="202"/>
      <c r="J1710" s="202"/>
      <c r="K1710" s="240"/>
      <c r="L1710" s="240"/>
      <c r="M1710" s="240"/>
      <c r="N1710" s="240"/>
      <c r="O1710" s="4"/>
      <c r="P1710" s="246">
        <v>1</v>
      </c>
      <c r="Q1710" s="246"/>
      <c r="R1710" s="246" t="str">
        <f t="shared" si="338"/>
        <v>FFFFFFFF</v>
      </c>
      <c r="S1710" s="202">
        <v>100</v>
      </c>
      <c r="T1710" s="202">
        <v>100</v>
      </c>
      <c r="U1710" s="202">
        <v>100</v>
      </c>
      <c r="V1710" s="202">
        <v>100</v>
      </c>
      <c r="X1710" s="242"/>
      <c r="Z1710" s="239">
        <f t="shared" si="342"/>
        <v>1</v>
      </c>
      <c r="AA1710" s="253" t="s">
        <v>4179</v>
      </c>
      <c r="AB1710" s="265">
        <f t="shared" si="345"/>
        <v>0</v>
      </c>
      <c r="AC1710" s="254" t="s">
        <v>4194</v>
      </c>
      <c r="AD1710" s="254" t="s">
        <v>4181</v>
      </c>
      <c r="AE1710" s="254">
        <f t="shared" si="346"/>
        <v>0</v>
      </c>
      <c r="AF1710" s="254" t="s">
        <v>4182</v>
      </c>
      <c r="AG1710" s="254" t="s">
        <v>4183</v>
      </c>
      <c r="AH1710" s="74" t="str">
        <f t="shared" si="347"/>
        <v>名称：&lt;br&gt;住所：&lt;br&gt;施設分類：&lt;br&gt;TEL：&lt;br&gt;：&lt;br&gt;：&lt;br&gt;：&lt;br&gt;</v>
      </c>
      <c r="AI1710" s="255" t="s">
        <v>4184</v>
      </c>
      <c r="AJ1710" s="253" t="str">
        <f t="shared" si="339"/>
        <v>FFFFFFFF</v>
      </c>
      <c r="AK1710" s="253" t="s">
        <v>4185</v>
      </c>
      <c r="AL1710" s="265">
        <f t="shared" si="340"/>
        <v>1</v>
      </c>
      <c r="AM1710" s="253" t="s">
        <v>4186</v>
      </c>
      <c r="AN1710" s="253" t="s">
        <v>4187</v>
      </c>
      <c r="AO1710" s="254">
        <f t="shared" si="343"/>
        <v>0</v>
      </c>
      <c r="AP1710" s="253" t="s">
        <v>4188</v>
      </c>
      <c r="AQ1710" s="74">
        <f t="shared" si="348"/>
        <v>0</v>
      </c>
      <c r="AR1710" s="254" t="s">
        <v>4189</v>
      </c>
      <c r="AS1710" s="254" t="s">
        <v>4190</v>
      </c>
      <c r="AT1710" s="265">
        <f t="shared" si="349"/>
        <v>0</v>
      </c>
      <c r="AU1710" s="254" t="s">
        <v>4191</v>
      </c>
      <c r="AV1710" s="265">
        <f t="shared" si="350"/>
        <v>0</v>
      </c>
      <c r="AW1710" s="254" t="s">
        <v>4192</v>
      </c>
      <c r="AX1710" s="254" t="s">
        <v>4193</v>
      </c>
      <c r="AY1710" s="244" t="str">
        <f t="shared" si="344"/>
        <v/>
      </c>
    </row>
    <row r="1711" spans="1:51">
      <c r="A1711" s="198">
        <v>1706</v>
      </c>
      <c r="B1711" s="211"/>
      <c r="C1711" s="4" t="str">
        <f t="shared" si="341"/>
        <v>名称：&lt;br&gt;住所：&lt;br&gt;施設分類：&lt;br&gt;TEL：&lt;br&gt;：&lt;br&gt;：&lt;br&gt;：&lt;br&gt;</v>
      </c>
      <c r="D1711" s="211"/>
      <c r="E1711" s="245"/>
      <c r="F1711" s="202"/>
      <c r="G1711" s="202"/>
      <c r="H1711" s="202"/>
      <c r="I1711" s="245"/>
      <c r="J1711" s="245"/>
      <c r="K1711" s="240"/>
      <c r="L1711" s="240"/>
      <c r="M1711" s="240"/>
      <c r="N1711" s="240"/>
      <c r="O1711" s="4"/>
      <c r="P1711" s="246">
        <v>1</v>
      </c>
      <c r="Q1711" s="246"/>
      <c r="R1711" s="246" t="str">
        <f t="shared" si="338"/>
        <v>FFFFFFFF</v>
      </c>
      <c r="S1711" s="202">
        <v>100</v>
      </c>
      <c r="T1711" s="202">
        <v>100</v>
      </c>
      <c r="U1711" s="202">
        <v>100</v>
      </c>
      <c r="V1711" s="202">
        <v>100</v>
      </c>
      <c r="X1711" s="242"/>
      <c r="Z1711" s="239">
        <f t="shared" si="342"/>
        <v>1</v>
      </c>
      <c r="AA1711" s="253" t="s">
        <v>4179</v>
      </c>
      <c r="AB1711" s="265">
        <f t="shared" si="345"/>
        <v>0</v>
      </c>
      <c r="AC1711" s="254" t="s">
        <v>4194</v>
      </c>
      <c r="AD1711" s="254" t="s">
        <v>4181</v>
      </c>
      <c r="AE1711" s="254">
        <f t="shared" si="346"/>
        <v>0</v>
      </c>
      <c r="AF1711" s="254" t="s">
        <v>4182</v>
      </c>
      <c r="AG1711" s="254" t="s">
        <v>4183</v>
      </c>
      <c r="AH1711" s="74" t="str">
        <f t="shared" si="347"/>
        <v>名称：&lt;br&gt;住所：&lt;br&gt;施設分類：&lt;br&gt;TEL：&lt;br&gt;：&lt;br&gt;：&lt;br&gt;：&lt;br&gt;</v>
      </c>
      <c r="AI1711" s="255" t="s">
        <v>4184</v>
      </c>
      <c r="AJ1711" s="253" t="str">
        <f t="shared" si="339"/>
        <v>FFFFFFFF</v>
      </c>
      <c r="AK1711" s="253" t="s">
        <v>4185</v>
      </c>
      <c r="AL1711" s="265">
        <f t="shared" si="340"/>
        <v>1</v>
      </c>
      <c r="AM1711" s="253" t="s">
        <v>4186</v>
      </c>
      <c r="AN1711" s="253" t="s">
        <v>4187</v>
      </c>
      <c r="AO1711" s="254">
        <f t="shared" si="343"/>
        <v>0</v>
      </c>
      <c r="AP1711" s="253" t="s">
        <v>4188</v>
      </c>
      <c r="AQ1711" s="74">
        <f t="shared" si="348"/>
        <v>0</v>
      </c>
      <c r="AR1711" s="254" t="s">
        <v>4189</v>
      </c>
      <c r="AS1711" s="254" t="s">
        <v>4190</v>
      </c>
      <c r="AT1711" s="265">
        <f t="shared" si="349"/>
        <v>0</v>
      </c>
      <c r="AU1711" s="254" t="s">
        <v>4191</v>
      </c>
      <c r="AV1711" s="265">
        <f t="shared" si="350"/>
        <v>0</v>
      </c>
      <c r="AW1711" s="254" t="s">
        <v>4192</v>
      </c>
      <c r="AX1711" s="254" t="s">
        <v>4193</v>
      </c>
      <c r="AY1711" s="244" t="str">
        <f t="shared" si="344"/>
        <v/>
      </c>
    </row>
    <row r="1712" spans="1:51">
      <c r="A1712" s="198">
        <v>1707</v>
      </c>
      <c r="B1712" s="211"/>
      <c r="C1712" s="4" t="str">
        <f t="shared" si="341"/>
        <v>名称：&lt;br&gt;住所：&lt;br&gt;施設分類：&lt;br&gt;TEL：&lt;br&gt;：&lt;br&gt;：&lt;br&gt;：&lt;br&gt;</v>
      </c>
      <c r="D1712" s="211"/>
      <c r="E1712" s="245"/>
      <c r="F1712" s="202"/>
      <c r="G1712" s="202"/>
      <c r="H1712" s="202"/>
      <c r="I1712" s="245"/>
      <c r="J1712" s="245"/>
      <c r="K1712" s="240"/>
      <c r="L1712" s="240"/>
      <c r="M1712" s="240"/>
      <c r="N1712" s="240"/>
      <c r="O1712" s="4"/>
      <c r="P1712" s="246">
        <v>1</v>
      </c>
      <c r="Q1712" s="246"/>
      <c r="R1712" s="246" t="str">
        <f t="shared" si="338"/>
        <v>FFFFFFFF</v>
      </c>
      <c r="S1712" s="202">
        <v>100</v>
      </c>
      <c r="T1712" s="202">
        <v>100</v>
      </c>
      <c r="U1712" s="202">
        <v>100</v>
      </c>
      <c r="V1712" s="202">
        <v>100</v>
      </c>
      <c r="X1712" s="242"/>
      <c r="Z1712" s="239">
        <f t="shared" si="342"/>
        <v>1</v>
      </c>
      <c r="AA1712" s="253" t="s">
        <v>4179</v>
      </c>
      <c r="AB1712" s="265">
        <f t="shared" si="345"/>
        <v>0</v>
      </c>
      <c r="AC1712" s="254" t="s">
        <v>4194</v>
      </c>
      <c r="AD1712" s="254" t="s">
        <v>4181</v>
      </c>
      <c r="AE1712" s="254">
        <f t="shared" si="346"/>
        <v>0</v>
      </c>
      <c r="AF1712" s="254" t="s">
        <v>4182</v>
      </c>
      <c r="AG1712" s="254" t="s">
        <v>4183</v>
      </c>
      <c r="AH1712" s="74" t="str">
        <f t="shared" si="347"/>
        <v>名称：&lt;br&gt;住所：&lt;br&gt;施設分類：&lt;br&gt;TEL：&lt;br&gt;：&lt;br&gt;：&lt;br&gt;：&lt;br&gt;</v>
      </c>
      <c r="AI1712" s="255" t="s">
        <v>4184</v>
      </c>
      <c r="AJ1712" s="253" t="str">
        <f t="shared" si="339"/>
        <v>FFFFFFFF</v>
      </c>
      <c r="AK1712" s="253" t="s">
        <v>4185</v>
      </c>
      <c r="AL1712" s="265">
        <f t="shared" si="340"/>
        <v>1</v>
      </c>
      <c r="AM1712" s="253" t="s">
        <v>4186</v>
      </c>
      <c r="AN1712" s="253" t="s">
        <v>4187</v>
      </c>
      <c r="AO1712" s="254">
        <f t="shared" si="343"/>
        <v>0</v>
      </c>
      <c r="AP1712" s="253" t="s">
        <v>4188</v>
      </c>
      <c r="AQ1712" s="74">
        <f t="shared" si="348"/>
        <v>0</v>
      </c>
      <c r="AR1712" s="254" t="s">
        <v>4189</v>
      </c>
      <c r="AS1712" s="254" t="s">
        <v>4190</v>
      </c>
      <c r="AT1712" s="265">
        <f t="shared" si="349"/>
        <v>0</v>
      </c>
      <c r="AU1712" s="254" t="s">
        <v>4191</v>
      </c>
      <c r="AV1712" s="265">
        <f t="shared" si="350"/>
        <v>0</v>
      </c>
      <c r="AW1712" s="254" t="s">
        <v>4192</v>
      </c>
      <c r="AX1712" s="254" t="s">
        <v>4193</v>
      </c>
      <c r="AY1712" s="244" t="str">
        <f t="shared" si="344"/>
        <v/>
      </c>
    </row>
    <row r="1713" spans="1:51">
      <c r="A1713" s="198">
        <v>1708</v>
      </c>
      <c r="B1713" s="211"/>
      <c r="C1713" s="4" t="str">
        <f t="shared" si="341"/>
        <v>名称：&lt;br&gt;住所：&lt;br&gt;施設分類：&lt;br&gt;TEL：&lt;br&gt;：&lt;br&gt;：&lt;br&gt;：&lt;br&gt;</v>
      </c>
      <c r="D1713" s="247"/>
      <c r="E1713" s="202"/>
      <c r="F1713" s="202"/>
      <c r="G1713" s="202"/>
      <c r="H1713" s="202"/>
      <c r="I1713" s="202"/>
      <c r="J1713" s="202"/>
      <c r="K1713" s="240"/>
      <c r="L1713" s="240"/>
      <c r="M1713" s="240"/>
      <c r="N1713" s="240"/>
      <c r="O1713" s="4"/>
      <c r="P1713" s="246">
        <v>1</v>
      </c>
      <c r="Q1713" s="246"/>
      <c r="R1713" s="246" t="str">
        <f t="shared" si="338"/>
        <v>FFFFFFFF</v>
      </c>
      <c r="S1713" s="202">
        <v>100</v>
      </c>
      <c r="T1713" s="202">
        <v>100</v>
      </c>
      <c r="U1713" s="202">
        <v>100</v>
      </c>
      <c r="V1713" s="202">
        <v>100</v>
      </c>
      <c r="X1713" s="242"/>
      <c r="Z1713" s="239">
        <f t="shared" si="342"/>
        <v>1</v>
      </c>
      <c r="AA1713" s="253" t="s">
        <v>4179</v>
      </c>
      <c r="AB1713" s="265">
        <f t="shared" si="345"/>
        <v>0</v>
      </c>
      <c r="AC1713" s="254" t="s">
        <v>4194</v>
      </c>
      <c r="AD1713" s="254" t="s">
        <v>4181</v>
      </c>
      <c r="AE1713" s="254">
        <f t="shared" si="346"/>
        <v>0</v>
      </c>
      <c r="AF1713" s="254" t="s">
        <v>4182</v>
      </c>
      <c r="AG1713" s="254" t="s">
        <v>4183</v>
      </c>
      <c r="AH1713" s="74" t="str">
        <f t="shared" si="347"/>
        <v>名称：&lt;br&gt;住所：&lt;br&gt;施設分類：&lt;br&gt;TEL：&lt;br&gt;：&lt;br&gt;：&lt;br&gt;：&lt;br&gt;</v>
      </c>
      <c r="AI1713" s="255" t="s">
        <v>4184</v>
      </c>
      <c r="AJ1713" s="253" t="str">
        <f t="shared" si="339"/>
        <v>FFFFFFFF</v>
      </c>
      <c r="AK1713" s="253" t="s">
        <v>4185</v>
      </c>
      <c r="AL1713" s="265">
        <f t="shared" si="340"/>
        <v>1</v>
      </c>
      <c r="AM1713" s="253" t="s">
        <v>4186</v>
      </c>
      <c r="AN1713" s="253" t="s">
        <v>4187</v>
      </c>
      <c r="AO1713" s="254">
        <f t="shared" si="343"/>
        <v>0</v>
      </c>
      <c r="AP1713" s="253" t="s">
        <v>4188</v>
      </c>
      <c r="AQ1713" s="74">
        <f t="shared" si="348"/>
        <v>0</v>
      </c>
      <c r="AR1713" s="254" t="s">
        <v>4189</v>
      </c>
      <c r="AS1713" s="254" t="s">
        <v>4190</v>
      </c>
      <c r="AT1713" s="265">
        <f t="shared" si="349"/>
        <v>0</v>
      </c>
      <c r="AU1713" s="254" t="s">
        <v>4191</v>
      </c>
      <c r="AV1713" s="265">
        <f t="shared" si="350"/>
        <v>0</v>
      </c>
      <c r="AW1713" s="254" t="s">
        <v>4192</v>
      </c>
      <c r="AX1713" s="254" t="s">
        <v>4193</v>
      </c>
      <c r="AY1713" s="244" t="str">
        <f t="shared" si="344"/>
        <v/>
      </c>
    </row>
    <row r="1714" spans="1:51">
      <c r="A1714" s="198">
        <v>1709</v>
      </c>
      <c r="B1714" s="211"/>
      <c r="C1714" s="4" t="str">
        <f t="shared" si="341"/>
        <v>名称：&lt;br&gt;住所：&lt;br&gt;施設分類：&lt;br&gt;TEL：&lt;br&gt;：&lt;br&gt;：&lt;br&gt;：&lt;br&gt;</v>
      </c>
      <c r="D1714" s="211"/>
      <c r="E1714" s="202"/>
      <c r="F1714" s="202"/>
      <c r="G1714" s="202"/>
      <c r="H1714" s="202"/>
      <c r="I1714" s="202"/>
      <c r="J1714" s="202"/>
      <c r="K1714" s="240"/>
      <c r="L1714" s="240"/>
      <c r="M1714" s="240"/>
      <c r="N1714" s="240"/>
      <c r="O1714" s="4"/>
      <c r="P1714" s="246">
        <v>1</v>
      </c>
      <c r="Q1714" s="246"/>
      <c r="R1714" s="246" t="str">
        <f t="shared" si="338"/>
        <v>FFFFFFFF</v>
      </c>
      <c r="S1714" s="202">
        <v>100</v>
      </c>
      <c r="T1714" s="202">
        <v>100</v>
      </c>
      <c r="U1714" s="202">
        <v>100</v>
      </c>
      <c r="V1714" s="202">
        <v>100</v>
      </c>
      <c r="X1714" s="242"/>
      <c r="Z1714" s="239">
        <f t="shared" si="342"/>
        <v>1</v>
      </c>
      <c r="AA1714" s="253" t="s">
        <v>4179</v>
      </c>
      <c r="AB1714" s="265">
        <f t="shared" si="345"/>
        <v>0</v>
      </c>
      <c r="AC1714" s="254" t="s">
        <v>4194</v>
      </c>
      <c r="AD1714" s="254" t="s">
        <v>4181</v>
      </c>
      <c r="AE1714" s="254">
        <f t="shared" si="346"/>
        <v>0</v>
      </c>
      <c r="AF1714" s="254" t="s">
        <v>4182</v>
      </c>
      <c r="AG1714" s="254" t="s">
        <v>4183</v>
      </c>
      <c r="AH1714" s="74" t="str">
        <f t="shared" si="347"/>
        <v>名称：&lt;br&gt;住所：&lt;br&gt;施設分類：&lt;br&gt;TEL：&lt;br&gt;：&lt;br&gt;：&lt;br&gt;：&lt;br&gt;</v>
      </c>
      <c r="AI1714" s="255" t="s">
        <v>4184</v>
      </c>
      <c r="AJ1714" s="253" t="str">
        <f t="shared" si="339"/>
        <v>FFFFFFFF</v>
      </c>
      <c r="AK1714" s="253" t="s">
        <v>4185</v>
      </c>
      <c r="AL1714" s="265">
        <f t="shared" si="340"/>
        <v>1</v>
      </c>
      <c r="AM1714" s="253" t="s">
        <v>4186</v>
      </c>
      <c r="AN1714" s="253" t="s">
        <v>4187</v>
      </c>
      <c r="AO1714" s="254">
        <f t="shared" si="343"/>
        <v>0</v>
      </c>
      <c r="AP1714" s="253" t="s">
        <v>4188</v>
      </c>
      <c r="AQ1714" s="74">
        <f t="shared" si="348"/>
        <v>0</v>
      </c>
      <c r="AR1714" s="254" t="s">
        <v>4189</v>
      </c>
      <c r="AS1714" s="254" t="s">
        <v>4190</v>
      </c>
      <c r="AT1714" s="265">
        <f t="shared" si="349"/>
        <v>0</v>
      </c>
      <c r="AU1714" s="254" t="s">
        <v>4191</v>
      </c>
      <c r="AV1714" s="265">
        <f t="shared" si="350"/>
        <v>0</v>
      </c>
      <c r="AW1714" s="254" t="s">
        <v>4192</v>
      </c>
      <c r="AX1714" s="254" t="s">
        <v>4193</v>
      </c>
      <c r="AY1714" s="244" t="str">
        <f t="shared" si="344"/>
        <v/>
      </c>
    </row>
    <row r="1715" spans="1:51">
      <c r="A1715" s="198">
        <v>1710</v>
      </c>
      <c r="B1715" s="211"/>
      <c r="C1715" s="4" t="str">
        <f t="shared" si="341"/>
        <v>名称：&lt;br&gt;住所：&lt;br&gt;施設分類：&lt;br&gt;TEL：&lt;br&gt;：&lt;br&gt;：&lt;br&gt;：&lt;br&gt;</v>
      </c>
      <c r="D1715" s="211"/>
      <c r="E1715" s="202"/>
      <c r="F1715" s="202"/>
      <c r="G1715" s="202"/>
      <c r="H1715" s="202"/>
      <c r="I1715" s="202"/>
      <c r="J1715" s="202"/>
      <c r="K1715" s="240"/>
      <c r="L1715" s="240"/>
      <c r="M1715" s="240"/>
      <c r="N1715" s="240"/>
      <c r="O1715" s="4"/>
      <c r="P1715" s="246">
        <v>1</v>
      </c>
      <c r="Q1715" s="246"/>
      <c r="R1715" s="246" t="str">
        <f t="shared" si="338"/>
        <v>FFFFFFFF</v>
      </c>
      <c r="S1715" s="202">
        <v>100</v>
      </c>
      <c r="T1715" s="202">
        <v>100</v>
      </c>
      <c r="U1715" s="202">
        <v>100</v>
      </c>
      <c r="V1715" s="202">
        <v>100</v>
      </c>
      <c r="X1715" s="242"/>
      <c r="Z1715" s="239">
        <f t="shared" si="342"/>
        <v>1</v>
      </c>
      <c r="AA1715" s="253" t="s">
        <v>4179</v>
      </c>
      <c r="AB1715" s="265">
        <f t="shared" si="345"/>
        <v>0</v>
      </c>
      <c r="AC1715" s="254" t="s">
        <v>4194</v>
      </c>
      <c r="AD1715" s="254" t="s">
        <v>4181</v>
      </c>
      <c r="AE1715" s="254">
        <f t="shared" si="346"/>
        <v>0</v>
      </c>
      <c r="AF1715" s="254" t="s">
        <v>4182</v>
      </c>
      <c r="AG1715" s="254" t="s">
        <v>4183</v>
      </c>
      <c r="AH1715" s="74" t="str">
        <f t="shared" si="347"/>
        <v>名称：&lt;br&gt;住所：&lt;br&gt;施設分類：&lt;br&gt;TEL：&lt;br&gt;：&lt;br&gt;：&lt;br&gt;：&lt;br&gt;</v>
      </c>
      <c r="AI1715" s="255" t="s">
        <v>4184</v>
      </c>
      <c r="AJ1715" s="253" t="str">
        <f t="shared" si="339"/>
        <v>FFFFFFFF</v>
      </c>
      <c r="AK1715" s="253" t="s">
        <v>4185</v>
      </c>
      <c r="AL1715" s="265">
        <f t="shared" si="340"/>
        <v>1</v>
      </c>
      <c r="AM1715" s="253" t="s">
        <v>4186</v>
      </c>
      <c r="AN1715" s="253" t="s">
        <v>4187</v>
      </c>
      <c r="AO1715" s="254">
        <f t="shared" si="343"/>
        <v>0</v>
      </c>
      <c r="AP1715" s="253" t="s">
        <v>4188</v>
      </c>
      <c r="AQ1715" s="74">
        <f t="shared" si="348"/>
        <v>0</v>
      </c>
      <c r="AR1715" s="254" t="s">
        <v>4189</v>
      </c>
      <c r="AS1715" s="254" t="s">
        <v>4190</v>
      </c>
      <c r="AT1715" s="265">
        <f t="shared" si="349"/>
        <v>0</v>
      </c>
      <c r="AU1715" s="254" t="s">
        <v>4191</v>
      </c>
      <c r="AV1715" s="265">
        <f t="shared" si="350"/>
        <v>0</v>
      </c>
      <c r="AW1715" s="254" t="s">
        <v>4192</v>
      </c>
      <c r="AX1715" s="254" t="s">
        <v>4193</v>
      </c>
      <c r="AY1715" s="244" t="str">
        <f t="shared" si="344"/>
        <v/>
      </c>
    </row>
    <row r="1716" spans="1:51">
      <c r="A1716" s="198">
        <v>1711</v>
      </c>
      <c r="B1716" s="211"/>
      <c r="C1716" s="4" t="str">
        <f t="shared" si="341"/>
        <v>名称：&lt;br&gt;住所：&lt;br&gt;施設分類：&lt;br&gt;TEL：&lt;br&gt;：&lt;br&gt;：&lt;br&gt;：&lt;br&gt;</v>
      </c>
      <c r="D1716" s="211"/>
      <c r="E1716" s="202"/>
      <c r="F1716" s="202"/>
      <c r="G1716" s="202"/>
      <c r="H1716" s="202"/>
      <c r="I1716" s="202"/>
      <c r="J1716" s="202"/>
      <c r="K1716" s="240"/>
      <c r="L1716" s="240"/>
      <c r="M1716" s="240"/>
      <c r="N1716" s="240"/>
      <c r="O1716" s="4"/>
      <c r="P1716" s="246">
        <v>1</v>
      </c>
      <c r="Q1716" s="246"/>
      <c r="R1716" s="246" t="str">
        <f t="shared" si="338"/>
        <v>FFFFFFFF</v>
      </c>
      <c r="S1716" s="202">
        <v>100</v>
      </c>
      <c r="T1716" s="202">
        <v>100</v>
      </c>
      <c r="U1716" s="202">
        <v>100</v>
      </c>
      <c r="V1716" s="202">
        <v>100</v>
      </c>
      <c r="X1716" s="242"/>
      <c r="Z1716" s="239">
        <f t="shared" si="342"/>
        <v>1</v>
      </c>
      <c r="AA1716" s="253" t="s">
        <v>4179</v>
      </c>
      <c r="AB1716" s="265">
        <f t="shared" si="345"/>
        <v>0</v>
      </c>
      <c r="AC1716" s="254" t="s">
        <v>4194</v>
      </c>
      <c r="AD1716" s="254" t="s">
        <v>4181</v>
      </c>
      <c r="AE1716" s="254">
        <f t="shared" si="346"/>
        <v>0</v>
      </c>
      <c r="AF1716" s="254" t="s">
        <v>4182</v>
      </c>
      <c r="AG1716" s="254" t="s">
        <v>4183</v>
      </c>
      <c r="AH1716" s="74" t="str">
        <f t="shared" si="347"/>
        <v>名称：&lt;br&gt;住所：&lt;br&gt;施設分類：&lt;br&gt;TEL：&lt;br&gt;：&lt;br&gt;：&lt;br&gt;：&lt;br&gt;</v>
      </c>
      <c r="AI1716" s="255" t="s">
        <v>4184</v>
      </c>
      <c r="AJ1716" s="253" t="str">
        <f t="shared" si="339"/>
        <v>FFFFFFFF</v>
      </c>
      <c r="AK1716" s="253" t="s">
        <v>4185</v>
      </c>
      <c r="AL1716" s="265">
        <f t="shared" si="340"/>
        <v>1</v>
      </c>
      <c r="AM1716" s="253" t="s">
        <v>4186</v>
      </c>
      <c r="AN1716" s="253" t="s">
        <v>4187</v>
      </c>
      <c r="AO1716" s="254">
        <f t="shared" si="343"/>
        <v>0</v>
      </c>
      <c r="AP1716" s="253" t="s">
        <v>4188</v>
      </c>
      <c r="AQ1716" s="74">
        <f t="shared" si="348"/>
        <v>0</v>
      </c>
      <c r="AR1716" s="254" t="s">
        <v>4189</v>
      </c>
      <c r="AS1716" s="254" t="s">
        <v>4190</v>
      </c>
      <c r="AT1716" s="265">
        <f t="shared" si="349"/>
        <v>0</v>
      </c>
      <c r="AU1716" s="254" t="s">
        <v>4191</v>
      </c>
      <c r="AV1716" s="265">
        <f t="shared" si="350"/>
        <v>0</v>
      </c>
      <c r="AW1716" s="254" t="s">
        <v>4192</v>
      </c>
      <c r="AX1716" s="254" t="s">
        <v>4193</v>
      </c>
      <c r="AY1716" s="244" t="str">
        <f t="shared" si="344"/>
        <v/>
      </c>
    </row>
    <row r="1717" spans="1:51">
      <c r="A1717" s="198">
        <v>1712</v>
      </c>
      <c r="B1717" s="211"/>
      <c r="C1717" s="4" t="str">
        <f t="shared" si="341"/>
        <v>名称：&lt;br&gt;住所：&lt;br&gt;施設分類：&lt;br&gt;TEL：&lt;br&gt;：&lt;br&gt;：&lt;br&gt;：&lt;br&gt;</v>
      </c>
      <c r="D1717" s="211"/>
      <c r="E1717" s="245"/>
      <c r="F1717" s="202"/>
      <c r="G1717" s="202"/>
      <c r="H1717" s="202"/>
      <c r="I1717" s="245"/>
      <c r="J1717" s="245"/>
      <c r="K1717" s="240"/>
      <c r="L1717" s="240"/>
      <c r="M1717" s="240"/>
      <c r="N1717" s="240"/>
      <c r="O1717" s="4"/>
      <c r="P1717" s="246">
        <v>1</v>
      </c>
      <c r="Q1717" s="246"/>
      <c r="R1717" s="246" t="str">
        <f t="shared" si="338"/>
        <v>FFFFFFFF</v>
      </c>
      <c r="S1717" s="202">
        <v>100</v>
      </c>
      <c r="T1717" s="202">
        <v>100</v>
      </c>
      <c r="U1717" s="202">
        <v>100</v>
      </c>
      <c r="V1717" s="202">
        <v>100</v>
      </c>
      <c r="X1717" s="242"/>
      <c r="Z1717" s="239">
        <f t="shared" si="342"/>
        <v>1</v>
      </c>
      <c r="AA1717" s="253" t="s">
        <v>4179</v>
      </c>
      <c r="AB1717" s="265">
        <f t="shared" si="345"/>
        <v>0</v>
      </c>
      <c r="AC1717" s="254" t="s">
        <v>4194</v>
      </c>
      <c r="AD1717" s="254" t="s">
        <v>4181</v>
      </c>
      <c r="AE1717" s="254">
        <f t="shared" si="346"/>
        <v>0</v>
      </c>
      <c r="AF1717" s="254" t="s">
        <v>4182</v>
      </c>
      <c r="AG1717" s="254" t="s">
        <v>4183</v>
      </c>
      <c r="AH1717" s="74" t="str">
        <f t="shared" si="347"/>
        <v>名称：&lt;br&gt;住所：&lt;br&gt;施設分類：&lt;br&gt;TEL：&lt;br&gt;：&lt;br&gt;：&lt;br&gt;：&lt;br&gt;</v>
      </c>
      <c r="AI1717" s="255" t="s">
        <v>4184</v>
      </c>
      <c r="AJ1717" s="253" t="str">
        <f t="shared" si="339"/>
        <v>FFFFFFFF</v>
      </c>
      <c r="AK1717" s="253" t="s">
        <v>4185</v>
      </c>
      <c r="AL1717" s="265">
        <f t="shared" si="340"/>
        <v>1</v>
      </c>
      <c r="AM1717" s="253" t="s">
        <v>4186</v>
      </c>
      <c r="AN1717" s="253" t="s">
        <v>4187</v>
      </c>
      <c r="AO1717" s="254">
        <f t="shared" si="343"/>
        <v>0</v>
      </c>
      <c r="AP1717" s="253" t="s">
        <v>4188</v>
      </c>
      <c r="AQ1717" s="74">
        <f t="shared" si="348"/>
        <v>0</v>
      </c>
      <c r="AR1717" s="254" t="s">
        <v>4189</v>
      </c>
      <c r="AS1717" s="254" t="s">
        <v>4190</v>
      </c>
      <c r="AT1717" s="265">
        <f t="shared" si="349"/>
        <v>0</v>
      </c>
      <c r="AU1717" s="254" t="s">
        <v>4191</v>
      </c>
      <c r="AV1717" s="265">
        <f t="shared" si="350"/>
        <v>0</v>
      </c>
      <c r="AW1717" s="254" t="s">
        <v>4192</v>
      </c>
      <c r="AX1717" s="254" t="s">
        <v>4193</v>
      </c>
      <c r="AY1717" s="244" t="str">
        <f t="shared" si="344"/>
        <v/>
      </c>
    </row>
    <row r="1718" spans="1:51">
      <c r="A1718" s="198">
        <v>1713</v>
      </c>
      <c r="B1718" s="211"/>
      <c r="C1718" s="4" t="str">
        <f t="shared" si="341"/>
        <v>名称：&lt;br&gt;住所：&lt;br&gt;施設分類：&lt;br&gt;TEL：&lt;br&gt;：&lt;br&gt;：&lt;br&gt;：&lt;br&gt;</v>
      </c>
      <c r="D1718" s="211"/>
      <c r="E1718" s="245"/>
      <c r="F1718" s="202"/>
      <c r="G1718" s="202"/>
      <c r="H1718" s="202"/>
      <c r="I1718" s="245"/>
      <c r="J1718" s="245"/>
      <c r="K1718" s="240"/>
      <c r="L1718" s="240"/>
      <c r="M1718" s="240"/>
      <c r="N1718" s="240"/>
      <c r="O1718" s="4"/>
      <c r="P1718" s="246">
        <v>1</v>
      </c>
      <c r="Q1718" s="246"/>
      <c r="R1718" s="246" t="str">
        <f t="shared" si="338"/>
        <v>FFFFFFFF</v>
      </c>
      <c r="S1718" s="202">
        <v>100</v>
      </c>
      <c r="T1718" s="202">
        <v>100</v>
      </c>
      <c r="U1718" s="202">
        <v>100</v>
      </c>
      <c r="V1718" s="202">
        <v>100</v>
      </c>
      <c r="X1718" s="242"/>
      <c r="Z1718" s="239">
        <f t="shared" si="342"/>
        <v>1</v>
      </c>
      <c r="AA1718" s="253" t="s">
        <v>4179</v>
      </c>
      <c r="AB1718" s="265">
        <f t="shared" si="345"/>
        <v>0</v>
      </c>
      <c r="AC1718" s="254" t="s">
        <v>4194</v>
      </c>
      <c r="AD1718" s="254" t="s">
        <v>4181</v>
      </c>
      <c r="AE1718" s="254">
        <f t="shared" si="346"/>
        <v>0</v>
      </c>
      <c r="AF1718" s="254" t="s">
        <v>4182</v>
      </c>
      <c r="AG1718" s="254" t="s">
        <v>4183</v>
      </c>
      <c r="AH1718" s="74" t="str">
        <f t="shared" si="347"/>
        <v>名称：&lt;br&gt;住所：&lt;br&gt;施設分類：&lt;br&gt;TEL：&lt;br&gt;：&lt;br&gt;：&lt;br&gt;：&lt;br&gt;</v>
      </c>
      <c r="AI1718" s="255" t="s">
        <v>4184</v>
      </c>
      <c r="AJ1718" s="253" t="str">
        <f t="shared" si="339"/>
        <v>FFFFFFFF</v>
      </c>
      <c r="AK1718" s="253" t="s">
        <v>4185</v>
      </c>
      <c r="AL1718" s="265">
        <f t="shared" si="340"/>
        <v>1</v>
      </c>
      <c r="AM1718" s="253" t="s">
        <v>4186</v>
      </c>
      <c r="AN1718" s="253" t="s">
        <v>4187</v>
      </c>
      <c r="AO1718" s="254">
        <f t="shared" si="343"/>
        <v>0</v>
      </c>
      <c r="AP1718" s="253" t="s">
        <v>4188</v>
      </c>
      <c r="AQ1718" s="74">
        <f t="shared" si="348"/>
        <v>0</v>
      </c>
      <c r="AR1718" s="254" t="s">
        <v>4189</v>
      </c>
      <c r="AS1718" s="254" t="s">
        <v>4190</v>
      </c>
      <c r="AT1718" s="265">
        <f t="shared" si="349"/>
        <v>0</v>
      </c>
      <c r="AU1718" s="254" t="s">
        <v>4191</v>
      </c>
      <c r="AV1718" s="265">
        <f t="shared" si="350"/>
        <v>0</v>
      </c>
      <c r="AW1718" s="254" t="s">
        <v>4192</v>
      </c>
      <c r="AX1718" s="254" t="s">
        <v>4193</v>
      </c>
      <c r="AY1718" s="244" t="str">
        <f t="shared" si="344"/>
        <v/>
      </c>
    </row>
    <row r="1719" spans="1:51">
      <c r="A1719" s="198">
        <v>1714</v>
      </c>
      <c r="B1719" s="211"/>
      <c r="C1719" s="4" t="str">
        <f t="shared" si="341"/>
        <v>名称：&lt;br&gt;住所：&lt;br&gt;施設分類：&lt;br&gt;TEL：&lt;br&gt;：&lt;br&gt;：&lt;br&gt;：&lt;br&gt;</v>
      </c>
      <c r="D1719" s="211"/>
      <c r="E1719" s="202"/>
      <c r="F1719" s="202"/>
      <c r="G1719" s="202"/>
      <c r="H1719" s="202"/>
      <c r="I1719" s="202"/>
      <c r="J1719" s="202"/>
      <c r="K1719" s="240"/>
      <c r="L1719" s="240"/>
      <c r="M1719" s="240"/>
      <c r="N1719" s="240"/>
      <c r="O1719" s="4"/>
      <c r="P1719" s="246">
        <v>1</v>
      </c>
      <c r="Q1719" s="246"/>
      <c r="R1719" s="246" t="str">
        <f t="shared" si="338"/>
        <v>FFFFFFFF</v>
      </c>
      <c r="S1719" s="202">
        <v>100</v>
      </c>
      <c r="T1719" s="202">
        <v>100</v>
      </c>
      <c r="U1719" s="202">
        <v>100</v>
      </c>
      <c r="V1719" s="202">
        <v>100</v>
      </c>
      <c r="X1719" s="242"/>
      <c r="Z1719" s="239">
        <f t="shared" si="342"/>
        <v>1</v>
      </c>
      <c r="AA1719" s="253" t="s">
        <v>4179</v>
      </c>
      <c r="AB1719" s="265">
        <f t="shared" si="345"/>
        <v>0</v>
      </c>
      <c r="AC1719" s="254" t="s">
        <v>4194</v>
      </c>
      <c r="AD1719" s="254" t="s">
        <v>4181</v>
      </c>
      <c r="AE1719" s="254">
        <f t="shared" si="346"/>
        <v>0</v>
      </c>
      <c r="AF1719" s="254" t="s">
        <v>4182</v>
      </c>
      <c r="AG1719" s="254" t="s">
        <v>4183</v>
      </c>
      <c r="AH1719" s="74" t="str">
        <f t="shared" si="347"/>
        <v>名称：&lt;br&gt;住所：&lt;br&gt;施設分類：&lt;br&gt;TEL：&lt;br&gt;：&lt;br&gt;：&lt;br&gt;：&lt;br&gt;</v>
      </c>
      <c r="AI1719" s="255" t="s">
        <v>4184</v>
      </c>
      <c r="AJ1719" s="253" t="str">
        <f t="shared" si="339"/>
        <v>FFFFFFFF</v>
      </c>
      <c r="AK1719" s="253" t="s">
        <v>4185</v>
      </c>
      <c r="AL1719" s="265">
        <f t="shared" si="340"/>
        <v>1</v>
      </c>
      <c r="AM1719" s="253" t="s">
        <v>4186</v>
      </c>
      <c r="AN1719" s="253" t="s">
        <v>4187</v>
      </c>
      <c r="AO1719" s="254">
        <f t="shared" si="343"/>
        <v>0</v>
      </c>
      <c r="AP1719" s="253" t="s">
        <v>4188</v>
      </c>
      <c r="AQ1719" s="74">
        <f t="shared" si="348"/>
        <v>0</v>
      </c>
      <c r="AR1719" s="254" t="s">
        <v>4189</v>
      </c>
      <c r="AS1719" s="254" t="s">
        <v>4190</v>
      </c>
      <c r="AT1719" s="265">
        <f t="shared" si="349"/>
        <v>0</v>
      </c>
      <c r="AU1719" s="254" t="s">
        <v>4191</v>
      </c>
      <c r="AV1719" s="265">
        <f t="shared" si="350"/>
        <v>0</v>
      </c>
      <c r="AW1719" s="254" t="s">
        <v>4192</v>
      </c>
      <c r="AX1719" s="254" t="s">
        <v>4193</v>
      </c>
      <c r="AY1719" s="244" t="str">
        <f t="shared" si="344"/>
        <v/>
      </c>
    </row>
    <row r="1720" spans="1:51">
      <c r="A1720" s="198">
        <v>1715</v>
      </c>
      <c r="B1720" s="211"/>
      <c r="C1720" s="4" t="str">
        <f t="shared" si="341"/>
        <v>名称：&lt;br&gt;住所：&lt;br&gt;施設分類：&lt;br&gt;TEL：&lt;br&gt;：&lt;br&gt;：&lt;br&gt;：&lt;br&gt;</v>
      </c>
      <c r="D1720" s="211"/>
      <c r="E1720" s="202"/>
      <c r="F1720" s="202"/>
      <c r="G1720" s="202"/>
      <c r="H1720" s="202"/>
      <c r="I1720" s="202"/>
      <c r="J1720" s="202"/>
      <c r="K1720" s="240"/>
      <c r="L1720" s="240"/>
      <c r="M1720" s="240"/>
      <c r="N1720" s="240"/>
      <c r="O1720" s="4"/>
      <c r="P1720" s="246">
        <v>1</v>
      </c>
      <c r="Q1720" s="246"/>
      <c r="R1720" s="246" t="str">
        <f t="shared" si="338"/>
        <v>FFFFFFFF</v>
      </c>
      <c r="S1720" s="202">
        <v>100</v>
      </c>
      <c r="T1720" s="202">
        <v>100</v>
      </c>
      <c r="U1720" s="202">
        <v>100</v>
      </c>
      <c r="V1720" s="202">
        <v>100</v>
      </c>
      <c r="X1720" s="242"/>
      <c r="Z1720" s="239">
        <f t="shared" si="342"/>
        <v>1</v>
      </c>
      <c r="AA1720" s="253" t="s">
        <v>4179</v>
      </c>
      <c r="AB1720" s="265">
        <f t="shared" si="345"/>
        <v>0</v>
      </c>
      <c r="AC1720" s="254" t="s">
        <v>4194</v>
      </c>
      <c r="AD1720" s="254" t="s">
        <v>4181</v>
      </c>
      <c r="AE1720" s="254">
        <f t="shared" si="346"/>
        <v>0</v>
      </c>
      <c r="AF1720" s="254" t="s">
        <v>4182</v>
      </c>
      <c r="AG1720" s="254" t="s">
        <v>4183</v>
      </c>
      <c r="AH1720" s="74" t="str">
        <f t="shared" si="347"/>
        <v>名称：&lt;br&gt;住所：&lt;br&gt;施設分類：&lt;br&gt;TEL：&lt;br&gt;：&lt;br&gt;：&lt;br&gt;：&lt;br&gt;</v>
      </c>
      <c r="AI1720" s="255" t="s">
        <v>4184</v>
      </c>
      <c r="AJ1720" s="253" t="str">
        <f t="shared" si="339"/>
        <v>FFFFFFFF</v>
      </c>
      <c r="AK1720" s="253" t="s">
        <v>4185</v>
      </c>
      <c r="AL1720" s="265">
        <f t="shared" si="340"/>
        <v>1</v>
      </c>
      <c r="AM1720" s="253" t="s">
        <v>4186</v>
      </c>
      <c r="AN1720" s="253" t="s">
        <v>4187</v>
      </c>
      <c r="AO1720" s="254">
        <f t="shared" si="343"/>
        <v>0</v>
      </c>
      <c r="AP1720" s="253" t="s">
        <v>4188</v>
      </c>
      <c r="AQ1720" s="74">
        <f t="shared" si="348"/>
        <v>0</v>
      </c>
      <c r="AR1720" s="254" t="s">
        <v>4189</v>
      </c>
      <c r="AS1720" s="254" t="s">
        <v>4190</v>
      </c>
      <c r="AT1720" s="265">
        <f t="shared" si="349"/>
        <v>0</v>
      </c>
      <c r="AU1720" s="254" t="s">
        <v>4191</v>
      </c>
      <c r="AV1720" s="265">
        <f t="shared" si="350"/>
        <v>0</v>
      </c>
      <c r="AW1720" s="254" t="s">
        <v>4192</v>
      </c>
      <c r="AX1720" s="254" t="s">
        <v>4193</v>
      </c>
      <c r="AY1720" s="244" t="str">
        <f t="shared" si="344"/>
        <v/>
      </c>
    </row>
    <row r="1721" spans="1:51">
      <c r="A1721" s="198">
        <v>1716</v>
      </c>
      <c r="B1721" s="211"/>
      <c r="C1721" s="4" t="str">
        <f t="shared" si="341"/>
        <v>名称：&lt;br&gt;住所：&lt;br&gt;施設分類：&lt;br&gt;TEL：&lt;br&gt;：&lt;br&gt;：&lt;br&gt;：&lt;br&gt;</v>
      </c>
      <c r="D1721" s="211"/>
      <c r="E1721" s="202"/>
      <c r="F1721" s="202"/>
      <c r="G1721" s="202"/>
      <c r="H1721" s="202"/>
      <c r="I1721" s="202"/>
      <c r="J1721" s="202"/>
      <c r="K1721" s="240"/>
      <c r="L1721" s="240"/>
      <c r="M1721" s="240"/>
      <c r="N1721" s="240"/>
      <c r="O1721" s="4"/>
      <c r="P1721" s="246">
        <v>1</v>
      </c>
      <c r="Q1721" s="246"/>
      <c r="R1721" s="246" t="str">
        <f t="shared" si="338"/>
        <v>FFFFFFFF</v>
      </c>
      <c r="S1721" s="202">
        <v>100</v>
      </c>
      <c r="T1721" s="202">
        <v>100</v>
      </c>
      <c r="U1721" s="202">
        <v>100</v>
      </c>
      <c r="V1721" s="202">
        <v>100</v>
      </c>
      <c r="X1721" s="242"/>
      <c r="Z1721" s="239">
        <f t="shared" si="342"/>
        <v>1</v>
      </c>
      <c r="AA1721" s="253" t="s">
        <v>4179</v>
      </c>
      <c r="AB1721" s="265">
        <f t="shared" si="345"/>
        <v>0</v>
      </c>
      <c r="AC1721" s="254" t="s">
        <v>4194</v>
      </c>
      <c r="AD1721" s="254" t="s">
        <v>4181</v>
      </c>
      <c r="AE1721" s="254">
        <f t="shared" si="346"/>
        <v>0</v>
      </c>
      <c r="AF1721" s="254" t="s">
        <v>4182</v>
      </c>
      <c r="AG1721" s="254" t="s">
        <v>4183</v>
      </c>
      <c r="AH1721" s="74" t="str">
        <f t="shared" si="347"/>
        <v>名称：&lt;br&gt;住所：&lt;br&gt;施設分類：&lt;br&gt;TEL：&lt;br&gt;：&lt;br&gt;：&lt;br&gt;：&lt;br&gt;</v>
      </c>
      <c r="AI1721" s="255" t="s">
        <v>4184</v>
      </c>
      <c r="AJ1721" s="253" t="str">
        <f t="shared" si="339"/>
        <v>FFFFFFFF</v>
      </c>
      <c r="AK1721" s="253" t="s">
        <v>4185</v>
      </c>
      <c r="AL1721" s="265">
        <f t="shared" si="340"/>
        <v>1</v>
      </c>
      <c r="AM1721" s="253" t="s">
        <v>4186</v>
      </c>
      <c r="AN1721" s="253" t="s">
        <v>4187</v>
      </c>
      <c r="AO1721" s="254">
        <f t="shared" si="343"/>
        <v>0</v>
      </c>
      <c r="AP1721" s="253" t="s">
        <v>4188</v>
      </c>
      <c r="AQ1721" s="74">
        <f t="shared" si="348"/>
        <v>0</v>
      </c>
      <c r="AR1721" s="254" t="s">
        <v>4189</v>
      </c>
      <c r="AS1721" s="254" t="s">
        <v>4190</v>
      </c>
      <c r="AT1721" s="265">
        <f t="shared" si="349"/>
        <v>0</v>
      </c>
      <c r="AU1721" s="254" t="s">
        <v>4191</v>
      </c>
      <c r="AV1721" s="265">
        <f t="shared" si="350"/>
        <v>0</v>
      </c>
      <c r="AW1721" s="254" t="s">
        <v>4192</v>
      </c>
      <c r="AX1721" s="254" t="s">
        <v>4193</v>
      </c>
      <c r="AY1721" s="244" t="str">
        <f t="shared" si="344"/>
        <v/>
      </c>
    </row>
    <row r="1722" spans="1:51">
      <c r="A1722" s="198">
        <v>1717</v>
      </c>
      <c r="B1722" s="211"/>
      <c r="C1722" s="4" t="str">
        <f t="shared" si="341"/>
        <v>名称：&lt;br&gt;住所：&lt;br&gt;施設分類：&lt;br&gt;TEL：&lt;br&gt;：&lt;br&gt;：&lt;br&gt;：&lt;br&gt;</v>
      </c>
      <c r="D1722" s="211"/>
      <c r="E1722" s="202"/>
      <c r="F1722" s="202"/>
      <c r="G1722" s="202"/>
      <c r="H1722" s="202"/>
      <c r="I1722" s="202"/>
      <c r="J1722" s="202"/>
      <c r="K1722" s="240"/>
      <c r="L1722" s="240"/>
      <c r="M1722" s="240"/>
      <c r="N1722" s="240"/>
      <c r="O1722" s="4"/>
      <c r="P1722" s="246">
        <v>1</v>
      </c>
      <c r="Q1722" s="246"/>
      <c r="R1722" s="246" t="str">
        <f t="shared" si="338"/>
        <v>FFFFFFFF</v>
      </c>
      <c r="S1722" s="202">
        <v>100</v>
      </c>
      <c r="T1722" s="202">
        <v>100</v>
      </c>
      <c r="U1722" s="202">
        <v>100</v>
      </c>
      <c r="V1722" s="202">
        <v>100</v>
      </c>
      <c r="X1722" s="242"/>
      <c r="Z1722" s="239">
        <f t="shared" si="342"/>
        <v>1</v>
      </c>
      <c r="AA1722" s="253" t="s">
        <v>4179</v>
      </c>
      <c r="AB1722" s="265">
        <f t="shared" si="345"/>
        <v>0</v>
      </c>
      <c r="AC1722" s="254" t="s">
        <v>4194</v>
      </c>
      <c r="AD1722" s="254" t="s">
        <v>4181</v>
      </c>
      <c r="AE1722" s="254">
        <f t="shared" si="346"/>
        <v>0</v>
      </c>
      <c r="AF1722" s="254" t="s">
        <v>4182</v>
      </c>
      <c r="AG1722" s="254" t="s">
        <v>4183</v>
      </c>
      <c r="AH1722" s="74" t="str">
        <f t="shared" si="347"/>
        <v>名称：&lt;br&gt;住所：&lt;br&gt;施設分類：&lt;br&gt;TEL：&lt;br&gt;：&lt;br&gt;：&lt;br&gt;：&lt;br&gt;</v>
      </c>
      <c r="AI1722" s="255" t="s">
        <v>4184</v>
      </c>
      <c r="AJ1722" s="253" t="str">
        <f t="shared" si="339"/>
        <v>FFFFFFFF</v>
      </c>
      <c r="AK1722" s="253" t="s">
        <v>4185</v>
      </c>
      <c r="AL1722" s="265">
        <f t="shared" si="340"/>
        <v>1</v>
      </c>
      <c r="AM1722" s="253" t="s">
        <v>4186</v>
      </c>
      <c r="AN1722" s="253" t="s">
        <v>4187</v>
      </c>
      <c r="AO1722" s="254">
        <f t="shared" si="343"/>
        <v>0</v>
      </c>
      <c r="AP1722" s="253" t="s">
        <v>4188</v>
      </c>
      <c r="AQ1722" s="74">
        <f t="shared" si="348"/>
        <v>0</v>
      </c>
      <c r="AR1722" s="254" t="s">
        <v>4189</v>
      </c>
      <c r="AS1722" s="254" t="s">
        <v>4190</v>
      </c>
      <c r="AT1722" s="265">
        <f t="shared" si="349"/>
        <v>0</v>
      </c>
      <c r="AU1722" s="254" t="s">
        <v>4191</v>
      </c>
      <c r="AV1722" s="265">
        <f t="shared" si="350"/>
        <v>0</v>
      </c>
      <c r="AW1722" s="254" t="s">
        <v>4192</v>
      </c>
      <c r="AX1722" s="254" t="s">
        <v>4193</v>
      </c>
      <c r="AY1722" s="244" t="str">
        <f t="shared" si="344"/>
        <v/>
      </c>
    </row>
    <row r="1723" spans="1:51">
      <c r="A1723" s="198">
        <v>1718</v>
      </c>
      <c r="B1723" s="211"/>
      <c r="C1723" s="4" t="str">
        <f t="shared" si="341"/>
        <v>名称：&lt;br&gt;住所：&lt;br&gt;施設分類：&lt;br&gt;TEL：&lt;br&gt;：&lt;br&gt;：&lt;br&gt;：&lt;br&gt;</v>
      </c>
      <c r="D1723" s="211"/>
      <c r="E1723" s="245"/>
      <c r="F1723" s="202"/>
      <c r="G1723" s="202"/>
      <c r="H1723" s="202"/>
      <c r="I1723" s="245"/>
      <c r="J1723" s="245"/>
      <c r="K1723" s="240"/>
      <c r="L1723" s="240"/>
      <c r="M1723" s="240"/>
      <c r="N1723" s="240"/>
      <c r="O1723" s="4"/>
      <c r="P1723" s="246">
        <v>1</v>
      </c>
      <c r="Q1723" s="246"/>
      <c r="R1723" s="246" t="str">
        <f t="shared" si="338"/>
        <v>FFFFFFFF</v>
      </c>
      <c r="S1723" s="202">
        <v>100</v>
      </c>
      <c r="T1723" s="202">
        <v>100</v>
      </c>
      <c r="U1723" s="202">
        <v>100</v>
      </c>
      <c r="V1723" s="202">
        <v>100</v>
      </c>
      <c r="X1723" s="242"/>
      <c r="Z1723" s="239">
        <f t="shared" si="342"/>
        <v>1</v>
      </c>
      <c r="AA1723" s="253" t="s">
        <v>4179</v>
      </c>
      <c r="AB1723" s="265">
        <f t="shared" si="345"/>
        <v>0</v>
      </c>
      <c r="AC1723" s="254" t="s">
        <v>4194</v>
      </c>
      <c r="AD1723" s="254" t="s">
        <v>4181</v>
      </c>
      <c r="AE1723" s="254">
        <f t="shared" si="346"/>
        <v>0</v>
      </c>
      <c r="AF1723" s="254" t="s">
        <v>4182</v>
      </c>
      <c r="AG1723" s="254" t="s">
        <v>4183</v>
      </c>
      <c r="AH1723" s="74" t="str">
        <f t="shared" si="347"/>
        <v>名称：&lt;br&gt;住所：&lt;br&gt;施設分類：&lt;br&gt;TEL：&lt;br&gt;：&lt;br&gt;：&lt;br&gt;：&lt;br&gt;</v>
      </c>
      <c r="AI1723" s="255" t="s">
        <v>4184</v>
      </c>
      <c r="AJ1723" s="253" t="str">
        <f t="shared" si="339"/>
        <v>FFFFFFFF</v>
      </c>
      <c r="AK1723" s="253" t="s">
        <v>4185</v>
      </c>
      <c r="AL1723" s="265">
        <f t="shared" si="340"/>
        <v>1</v>
      </c>
      <c r="AM1723" s="253" t="s">
        <v>4186</v>
      </c>
      <c r="AN1723" s="253" t="s">
        <v>4187</v>
      </c>
      <c r="AO1723" s="254">
        <f t="shared" si="343"/>
        <v>0</v>
      </c>
      <c r="AP1723" s="253" t="s">
        <v>4188</v>
      </c>
      <c r="AQ1723" s="74">
        <f t="shared" si="348"/>
        <v>0</v>
      </c>
      <c r="AR1723" s="254" t="s">
        <v>4189</v>
      </c>
      <c r="AS1723" s="254" t="s">
        <v>4190</v>
      </c>
      <c r="AT1723" s="265">
        <f t="shared" si="349"/>
        <v>0</v>
      </c>
      <c r="AU1723" s="254" t="s">
        <v>4191</v>
      </c>
      <c r="AV1723" s="265">
        <f t="shared" si="350"/>
        <v>0</v>
      </c>
      <c r="AW1723" s="254" t="s">
        <v>4192</v>
      </c>
      <c r="AX1723" s="254" t="s">
        <v>4193</v>
      </c>
      <c r="AY1723" s="244" t="str">
        <f t="shared" si="344"/>
        <v/>
      </c>
    </row>
    <row r="1724" spans="1:51">
      <c r="A1724" s="198">
        <v>1719</v>
      </c>
      <c r="B1724" s="211"/>
      <c r="C1724" s="4" t="str">
        <f t="shared" si="341"/>
        <v>名称：&lt;br&gt;住所：&lt;br&gt;施設分類：&lt;br&gt;TEL：&lt;br&gt;：&lt;br&gt;：&lt;br&gt;：&lt;br&gt;</v>
      </c>
      <c r="D1724" s="211"/>
      <c r="E1724" s="245"/>
      <c r="F1724" s="202"/>
      <c r="G1724" s="202"/>
      <c r="H1724" s="202"/>
      <c r="I1724" s="245"/>
      <c r="J1724" s="245"/>
      <c r="K1724" s="240"/>
      <c r="L1724" s="240"/>
      <c r="M1724" s="240"/>
      <c r="N1724" s="240"/>
      <c r="O1724" s="4"/>
      <c r="P1724" s="246">
        <v>1</v>
      </c>
      <c r="Q1724" s="246"/>
      <c r="R1724" s="246" t="str">
        <f t="shared" si="338"/>
        <v>FFFFFFFF</v>
      </c>
      <c r="S1724" s="202">
        <v>100</v>
      </c>
      <c r="T1724" s="202">
        <v>100</v>
      </c>
      <c r="U1724" s="202">
        <v>100</v>
      </c>
      <c r="V1724" s="202">
        <v>100</v>
      </c>
      <c r="X1724" s="242"/>
      <c r="Z1724" s="239">
        <f t="shared" si="342"/>
        <v>1</v>
      </c>
      <c r="AA1724" s="253" t="s">
        <v>4179</v>
      </c>
      <c r="AB1724" s="265">
        <f t="shared" si="345"/>
        <v>0</v>
      </c>
      <c r="AC1724" s="254" t="s">
        <v>4194</v>
      </c>
      <c r="AD1724" s="254" t="s">
        <v>4181</v>
      </c>
      <c r="AE1724" s="254">
        <f t="shared" si="346"/>
        <v>0</v>
      </c>
      <c r="AF1724" s="254" t="s">
        <v>4182</v>
      </c>
      <c r="AG1724" s="254" t="s">
        <v>4183</v>
      </c>
      <c r="AH1724" s="74" t="str">
        <f t="shared" si="347"/>
        <v>名称：&lt;br&gt;住所：&lt;br&gt;施設分類：&lt;br&gt;TEL：&lt;br&gt;：&lt;br&gt;：&lt;br&gt;：&lt;br&gt;</v>
      </c>
      <c r="AI1724" s="255" t="s">
        <v>4184</v>
      </c>
      <c r="AJ1724" s="253" t="str">
        <f t="shared" si="339"/>
        <v>FFFFFFFF</v>
      </c>
      <c r="AK1724" s="253" t="s">
        <v>4185</v>
      </c>
      <c r="AL1724" s="265">
        <f t="shared" si="340"/>
        <v>1</v>
      </c>
      <c r="AM1724" s="253" t="s">
        <v>4186</v>
      </c>
      <c r="AN1724" s="253" t="s">
        <v>4187</v>
      </c>
      <c r="AO1724" s="254">
        <f t="shared" si="343"/>
        <v>0</v>
      </c>
      <c r="AP1724" s="253" t="s">
        <v>4188</v>
      </c>
      <c r="AQ1724" s="74">
        <f t="shared" si="348"/>
        <v>0</v>
      </c>
      <c r="AR1724" s="254" t="s">
        <v>4189</v>
      </c>
      <c r="AS1724" s="254" t="s">
        <v>4190</v>
      </c>
      <c r="AT1724" s="265">
        <f t="shared" si="349"/>
        <v>0</v>
      </c>
      <c r="AU1724" s="254" t="s">
        <v>4191</v>
      </c>
      <c r="AV1724" s="265">
        <f t="shared" si="350"/>
        <v>0</v>
      </c>
      <c r="AW1724" s="254" t="s">
        <v>4192</v>
      </c>
      <c r="AX1724" s="254" t="s">
        <v>4193</v>
      </c>
      <c r="AY1724" s="244" t="str">
        <f t="shared" si="344"/>
        <v/>
      </c>
    </row>
    <row r="1725" spans="1:51">
      <c r="A1725" s="198">
        <v>1720</v>
      </c>
      <c r="B1725" s="211"/>
      <c r="C1725" s="4" t="str">
        <f t="shared" si="341"/>
        <v>名称：&lt;br&gt;住所：&lt;br&gt;施設分類：&lt;br&gt;TEL：&lt;br&gt;：&lt;br&gt;：&lt;br&gt;：&lt;br&gt;</v>
      </c>
      <c r="D1725" s="211"/>
      <c r="E1725" s="202"/>
      <c r="F1725" s="202"/>
      <c r="G1725" s="202"/>
      <c r="H1725" s="202"/>
      <c r="I1725" s="202"/>
      <c r="J1725" s="202"/>
      <c r="K1725" s="240"/>
      <c r="L1725" s="240"/>
      <c r="M1725" s="240"/>
      <c r="N1725" s="240"/>
      <c r="O1725" s="4"/>
      <c r="P1725" s="246">
        <v>1</v>
      </c>
      <c r="Q1725" s="246"/>
      <c r="R1725" s="246" t="str">
        <f t="shared" si="338"/>
        <v>FFFFFFFF</v>
      </c>
      <c r="S1725" s="202">
        <v>100</v>
      </c>
      <c r="T1725" s="202">
        <v>100</v>
      </c>
      <c r="U1725" s="202">
        <v>100</v>
      </c>
      <c r="V1725" s="202">
        <v>100</v>
      </c>
      <c r="X1725" s="242"/>
      <c r="Z1725" s="239">
        <f t="shared" si="342"/>
        <v>1</v>
      </c>
      <c r="AA1725" s="253" t="s">
        <v>4179</v>
      </c>
      <c r="AB1725" s="265">
        <f t="shared" si="345"/>
        <v>0</v>
      </c>
      <c r="AC1725" s="254" t="s">
        <v>4194</v>
      </c>
      <c r="AD1725" s="254" t="s">
        <v>4181</v>
      </c>
      <c r="AE1725" s="254">
        <f t="shared" si="346"/>
        <v>0</v>
      </c>
      <c r="AF1725" s="254" t="s">
        <v>4182</v>
      </c>
      <c r="AG1725" s="254" t="s">
        <v>4183</v>
      </c>
      <c r="AH1725" s="74" t="str">
        <f t="shared" si="347"/>
        <v>名称：&lt;br&gt;住所：&lt;br&gt;施設分類：&lt;br&gt;TEL：&lt;br&gt;：&lt;br&gt;：&lt;br&gt;：&lt;br&gt;</v>
      </c>
      <c r="AI1725" s="255" t="s">
        <v>4184</v>
      </c>
      <c r="AJ1725" s="253" t="str">
        <f t="shared" si="339"/>
        <v>FFFFFFFF</v>
      </c>
      <c r="AK1725" s="253" t="s">
        <v>4185</v>
      </c>
      <c r="AL1725" s="265">
        <f t="shared" si="340"/>
        <v>1</v>
      </c>
      <c r="AM1725" s="253" t="s">
        <v>4186</v>
      </c>
      <c r="AN1725" s="253" t="s">
        <v>4187</v>
      </c>
      <c r="AO1725" s="254">
        <f t="shared" si="343"/>
        <v>0</v>
      </c>
      <c r="AP1725" s="253" t="s">
        <v>4188</v>
      </c>
      <c r="AQ1725" s="74">
        <f t="shared" si="348"/>
        <v>0</v>
      </c>
      <c r="AR1725" s="254" t="s">
        <v>4189</v>
      </c>
      <c r="AS1725" s="254" t="s">
        <v>4190</v>
      </c>
      <c r="AT1725" s="265">
        <f t="shared" si="349"/>
        <v>0</v>
      </c>
      <c r="AU1725" s="254" t="s">
        <v>4191</v>
      </c>
      <c r="AV1725" s="265">
        <f t="shared" si="350"/>
        <v>0</v>
      </c>
      <c r="AW1725" s="254" t="s">
        <v>4192</v>
      </c>
      <c r="AX1725" s="254" t="s">
        <v>4193</v>
      </c>
      <c r="AY1725" s="244" t="str">
        <f t="shared" si="344"/>
        <v/>
      </c>
    </row>
    <row r="1726" spans="1:51">
      <c r="A1726" s="198">
        <v>1721</v>
      </c>
      <c r="B1726" s="211"/>
      <c r="C1726" s="4" t="str">
        <f t="shared" si="341"/>
        <v>名称：&lt;br&gt;住所：&lt;br&gt;施設分類：&lt;br&gt;TEL：&lt;br&gt;：&lt;br&gt;：&lt;br&gt;：&lt;br&gt;</v>
      </c>
      <c r="D1726" s="211"/>
      <c r="E1726" s="202"/>
      <c r="F1726" s="202"/>
      <c r="G1726" s="202"/>
      <c r="H1726" s="202"/>
      <c r="I1726" s="202"/>
      <c r="J1726" s="202"/>
      <c r="K1726" s="240"/>
      <c r="L1726" s="240"/>
      <c r="M1726" s="240"/>
      <c r="N1726" s="240"/>
      <c r="O1726" s="4"/>
      <c r="P1726" s="246">
        <v>1</v>
      </c>
      <c r="Q1726" s="246"/>
      <c r="R1726" s="246" t="str">
        <f t="shared" si="338"/>
        <v>FFFFFFFF</v>
      </c>
      <c r="S1726" s="202">
        <v>100</v>
      </c>
      <c r="T1726" s="202">
        <v>100</v>
      </c>
      <c r="U1726" s="202">
        <v>100</v>
      </c>
      <c r="V1726" s="202">
        <v>100</v>
      </c>
      <c r="X1726" s="242"/>
      <c r="Z1726" s="239">
        <f t="shared" si="342"/>
        <v>1</v>
      </c>
      <c r="AA1726" s="253" t="s">
        <v>4179</v>
      </c>
      <c r="AB1726" s="265">
        <f t="shared" si="345"/>
        <v>0</v>
      </c>
      <c r="AC1726" s="254" t="s">
        <v>4194</v>
      </c>
      <c r="AD1726" s="254" t="s">
        <v>4181</v>
      </c>
      <c r="AE1726" s="254">
        <f t="shared" si="346"/>
        <v>0</v>
      </c>
      <c r="AF1726" s="254" t="s">
        <v>4182</v>
      </c>
      <c r="AG1726" s="254" t="s">
        <v>4183</v>
      </c>
      <c r="AH1726" s="74" t="str">
        <f t="shared" si="347"/>
        <v>名称：&lt;br&gt;住所：&lt;br&gt;施設分類：&lt;br&gt;TEL：&lt;br&gt;：&lt;br&gt;：&lt;br&gt;：&lt;br&gt;</v>
      </c>
      <c r="AI1726" s="255" t="s">
        <v>4184</v>
      </c>
      <c r="AJ1726" s="253" t="str">
        <f t="shared" si="339"/>
        <v>FFFFFFFF</v>
      </c>
      <c r="AK1726" s="253" t="s">
        <v>4185</v>
      </c>
      <c r="AL1726" s="265">
        <f t="shared" si="340"/>
        <v>1</v>
      </c>
      <c r="AM1726" s="253" t="s">
        <v>4186</v>
      </c>
      <c r="AN1726" s="253" t="s">
        <v>4187</v>
      </c>
      <c r="AO1726" s="254">
        <f t="shared" si="343"/>
        <v>0</v>
      </c>
      <c r="AP1726" s="253" t="s">
        <v>4188</v>
      </c>
      <c r="AQ1726" s="74">
        <f t="shared" si="348"/>
        <v>0</v>
      </c>
      <c r="AR1726" s="254" t="s">
        <v>4189</v>
      </c>
      <c r="AS1726" s="254" t="s">
        <v>4190</v>
      </c>
      <c r="AT1726" s="265">
        <f t="shared" si="349"/>
        <v>0</v>
      </c>
      <c r="AU1726" s="254" t="s">
        <v>4191</v>
      </c>
      <c r="AV1726" s="265">
        <f t="shared" si="350"/>
        <v>0</v>
      </c>
      <c r="AW1726" s="254" t="s">
        <v>4192</v>
      </c>
      <c r="AX1726" s="254" t="s">
        <v>4193</v>
      </c>
      <c r="AY1726" s="244" t="str">
        <f t="shared" si="344"/>
        <v/>
      </c>
    </row>
    <row r="1727" spans="1:51">
      <c r="A1727" s="198">
        <v>1722</v>
      </c>
      <c r="B1727" s="211"/>
      <c r="C1727" s="4" t="str">
        <f t="shared" si="341"/>
        <v>名称：&lt;br&gt;住所：&lt;br&gt;施設分類：&lt;br&gt;TEL：&lt;br&gt;：&lt;br&gt;：&lt;br&gt;：&lt;br&gt;</v>
      </c>
      <c r="D1727" s="211"/>
      <c r="E1727" s="202"/>
      <c r="F1727" s="202"/>
      <c r="G1727" s="202"/>
      <c r="H1727" s="202"/>
      <c r="I1727" s="202"/>
      <c r="J1727" s="202"/>
      <c r="K1727" s="240"/>
      <c r="L1727" s="240"/>
      <c r="M1727" s="240"/>
      <c r="N1727" s="240"/>
      <c r="O1727" s="4"/>
      <c r="P1727" s="246">
        <v>1</v>
      </c>
      <c r="Q1727" s="246"/>
      <c r="R1727" s="246" t="str">
        <f t="shared" si="338"/>
        <v>FFFFFFFF</v>
      </c>
      <c r="S1727" s="202">
        <v>100</v>
      </c>
      <c r="T1727" s="202">
        <v>100</v>
      </c>
      <c r="U1727" s="202">
        <v>100</v>
      </c>
      <c r="V1727" s="202">
        <v>100</v>
      </c>
      <c r="X1727" s="242"/>
      <c r="Z1727" s="239">
        <f t="shared" si="342"/>
        <v>1</v>
      </c>
      <c r="AA1727" s="253" t="s">
        <v>4179</v>
      </c>
      <c r="AB1727" s="265">
        <f t="shared" si="345"/>
        <v>0</v>
      </c>
      <c r="AC1727" s="254" t="s">
        <v>4194</v>
      </c>
      <c r="AD1727" s="254" t="s">
        <v>4181</v>
      </c>
      <c r="AE1727" s="254">
        <f t="shared" si="346"/>
        <v>0</v>
      </c>
      <c r="AF1727" s="254" t="s">
        <v>4182</v>
      </c>
      <c r="AG1727" s="254" t="s">
        <v>4183</v>
      </c>
      <c r="AH1727" s="74" t="str">
        <f t="shared" si="347"/>
        <v>名称：&lt;br&gt;住所：&lt;br&gt;施設分類：&lt;br&gt;TEL：&lt;br&gt;：&lt;br&gt;：&lt;br&gt;：&lt;br&gt;</v>
      </c>
      <c r="AI1727" s="255" t="s">
        <v>4184</v>
      </c>
      <c r="AJ1727" s="253" t="str">
        <f t="shared" si="339"/>
        <v>FFFFFFFF</v>
      </c>
      <c r="AK1727" s="253" t="s">
        <v>4185</v>
      </c>
      <c r="AL1727" s="265">
        <f t="shared" si="340"/>
        <v>1</v>
      </c>
      <c r="AM1727" s="253" t="s">
        <v>4186</v>
      </c>
      <c r="AN1727" s="253" t="s">
        <v>4187</v>
      </c>
      <c r="AO1727" s="254">
        <f t="shared" si="343"/>
        <v>0</v>
      </c>
      <c r="AP1727" s="253" t="s">
        <v>4188</v>
      </c>
      <c r="AQ1727" s="74">
        <f t="shared" si="348"/>
        <v>0</v>
      </c>
      <c r="AR1727" s="254" t="s">
        <v>4189</v>
      </c>
      <c r="AS1727" s="254" t="s">
        <v>4190</v>
      </c>
      <c r="AT1727" s="265">
        <f t="shared" si="349"/>
        <v>0</v>
      </c>
      <c r="AU1727" s="254" t="s">
        <v>4191</v>
      </c>
      <c r="AV1727" s="265">
        <f t="shared" si="350"/>
        <v>0</v>
      </c>
      <c r="AW1727" s="254" t="s">
        <v>4192</v>
      </c>
      <c r="AX1727" s="254" t="s">
        <v>4193</v>
      </c>
      <c r="AY1727" s="244" t="str">
        <f t="shared" si="344"/>
        <v/>
      </c>
    </row>
    <row r="1728" spans="1:51">
      <c r="A1728" s="198">
        <v>1723</v>
      </c>
      <c r="B1728" s="211"/>
      <c r="C1728" s="4" t="str">
        <f t="shared" si="341"/>
        <v>名称：&lt;br&gt;住所：&lt;br&gt;施設分類：&lt;br&gt;TEL：&lt;br&gt;：&lt;br&gt;：&lt;br&gt;：&lt;br&gt;</v>
      </c>
      <c r="D1728" s="211"/>
      <c r="E1728" s="202"/>
      <c r="F1728" s="202"/>
      <c r="G1728" s="202"/>
      <c r="H1728" s="202"/>
      <c r="I1728" s="202"/>
      <c r="J1728" s="202"/>
      <c r="K1728" s="240"/>
      <c r="L1728" s="240"/>
      <c r="M1728" s="240"/>
      <c r="N1728" s="240"/>
      <c r="O1728" s="4"/>
      <c r="P1728" s="246">
        <v>1</v>
      </c>
      <c r="Q1728" s="246"/>
      <c r="R1728" s="246" t="str">
        <f t="shared" si="338"/>
        <v>FFFFFFFF</v>
      </c>
      <c r="S1728" s="202">
        <v>100</v>
      </c>
      <c r="T1728" s="202">
        <v>100</v>
      </c>
      <c r="U1728" s="202">
        <v>100</v>
      </c>
      <c r="V1728" s="202">
        <v>100</v>
      </c>
      <c r="X1728" s="242"/>
      <c r="Z1728" s="239">
        <f t="shared" si="342"/>
        <v>1</v>
      </c>
      <c r="AA1728" s="253" t="s">
        <v>4179</v>
      </c>
      <c r="AB1728" s="265">
        <f t="shared" si="345"/>
        <v>0</v>
      </c>
      <c r="AC1728" s="254" t="s">
        <v>4194</v>
      </c>
      <c r="AD1728" s="254" t="s">
        <v>4181</v>
      </c>
      <c r="AE1728" s="254">
        <f t="shared" si="346"/>
        <v>0</v>
      </c>
      <c r="AF1728" s="254" t="s">
        <v>4182</v>
      </c>
      <c r="AG1728" s="254" t="s">
        <v>4183</v>
      </c>
      <c r="AH1728" s="74" t="str">
        <f t="shared" si="347"/>
        <v>名称：&lt;br&gt;住所：&lt;br&gt;施設分類：&lt;br&gt;TEL：&lt;br&gt;：&lt;br&gt;：&lt;br&gt;：&lt;br&gt;</v>
      </c>
      <c r="AI1728" s="255" t="s">
        <v>4184</v>
      </c>
      <c r="AJ1728" s="253" t="str">
        <f t="shared" si="339"/>
        <v>FFFFFFFF</v>
      </c>
      <c r="AK1728" s="253" t="s">
        <v>4185</v>
      </c>
      <c r="AL1728" s="265">
        <f t="shared" si="340"/>
        <v>1</v>
      </c>
      <c r="AM1728" s="253" t="s">
        <v>4186</v>
      </c>
      <c r="AN1728" s="253" t="s">
        <v>4187</v>
      </c>
      <c r="AO1728" s="254">
        <f t="shared" si="343"/>
        <v>0</v>
      </c>
      <c r="AP1728" s="253" t="s">
        <v>4188</v>
      </c>
      <c r="AQ1728" s="74">
        <f t="shared" si="348"/>
        <v>0</v>
      </c>
      <c r="AR1728" s="254" t="s">
        <v>4189</v>
      </c>
      <c r="AS1728" s="254" t="s">
        <v>4190</v>
      </c>
      <c r="AT1728" s="265">
        <f t="shared" si="349"/>
        <v>0</v>
      </c>
      <c r="AU1728" s="254" t="s">
        <v>4191</v>
      </c>
      <c r="AV1728" s="265">
        <f t="shared" si="350"/>
        <v>0</v>
      </c>
      <c r="AW1728" s="254" t="s">
        <v>4192</v>
      </c>
      <c r="AX1728" s="254" t="s">
        <v>4193</v>
      </c>
      <c r="AY1728" s="244" t="str">
        <f t="shared" si="344"/>
        <v/>
      </c>
    </row>
    <row r="1729" spans="1:51">
      <c r="A1729" s="198">
        <v>1724</v>
      </c>
      <c r="B1729" s="211"/>
      <c r="C1729" s="4" t="str">
        <f t="shared" si="341"/>
        <v>名称：&lt;br&gt;住所：&lt;br&gt;施設分類：&lt;br&gt;TEL：&lt;br&gt;：&lt;br&gt;：&lt;br&gt;：&lt;br&gt;</v>
      </c>
      <c r="D1729" s="211"/>
      <c r="E1729" s="245"/>
      <c r="F1729" s="202"/>
      <c r="G1729" s="202"/>
      <c r="H1729" s="202"/>
      <c r="I1729" s="245"/>
      <c r="J1729" s="245"/>
      <c r="K1729" s="240"/>
      <c r="L1729" s="240"/>
      <c r="M1729" s="240"/>
      <c r="N1729" s="240"/>
      <c r="O1729" s="4"/>
      <c r="P1729" s="246">
        <v>1</v>
      </c>
      <c r="Q1729" s="246"/>
      <c r="R1729" s="246" t="str">
        <f t="shared" si="338"/>
        <v>FFFFFFFF</v>
      </c>
      <c r="S1729" s="202">
        <v>100</v>
      </c>
      <c r="T1729" s="202">
        <v>100</v>
      </c>
      <c r="U1729" s="202">
        <v>100</v>
      </c>
      <c r="V1729" s="202">
        <v>100</v>
      </c>
      <c r="X1729" s="242"/>
      <c r="Z1729" s="239">
        <f t="shared" si="342"/>
        <v>1</v>
      </c>
      <c r="AA1729" s="253" t="s">
        <v>4179</v>
      </c>
      <c r="AB1729" s="265">
        <f t="shared" si="345"/>
        <v>0</v>
      </c>
      <c r="AC1729" s="254" t="s">
        <v>4194</v>
      </c>
      <c r="AD1729" s="254" t="s">
        <v>4181</v>
      </c>
      <c r="AE1729" s="254">
        <f t="shared" si="346"/>
        <v>0</v>
      </c>
      <c r="AF1729" s="254" t="s">
        <v>4182</v>
      </c>
      <c r="AG1729" s="254" t="s">
        <v>4183</v>
      </c>
      <c r="AH1729" s="74" t="str">
        <f t="shared" si="347"/>
        <v>名称：&lt;br&gt;住所：&lt;br&gt;施設分類：&lt;br&gt;TEL：&lt;br&gt;：&lt;br&gt;：&lt;br&gt;：&lt;br&gt;</v>
      </c>
      <c r="AI1729" s="255" t="s">
        <v>4184</v>
      </c>
      <c r="AJ1729" s="253" t="str">
        <f t="shared" si="339"/>
        <v>FFFFFFFF</v>
      </c>
      <c r="AK1729" s="253" t="s">
        <v>4185</v>
      </c>
      <c r="AL1729" s="265">
        <f t="shared" si="340"/>
        <v>1</v>
      </c>
      <c r="AM1729" s="253" t="s">
        <v>4186</v>
      </c>
      <c r="AN1729" s="253" t="s">
        <v>4187</v>
      </c>
      <c r="AO1729" s="254">
        <f t="shared" si="343"/>
        <v>0</v>
      </c>
      <c r="AP1729" s="253" t="s">
        <v>4188</v>
      </c>
      <c r="AQ1729" s="74">
        <f t="shared" si="348"/>
        <v>0</v>
      </c>
      <c r="AR1729" s="254" t="s">
        <v>4189</v>
      </c>
      <c r="AS1729" s="254" t="s">
        <v>4190</v>
      </c>
      <c r="AT1729" s="265">
        <f t="shared" si="349"/>
        <v>0</v>
      </c>
      <c r="AU1729" s="254" t="s">
        <v>4191</v>
      </c>
      <c r="AV1729" s="265">
        <f t="shared" si="350"/>
        <v>0</v>
      </c>
      <c r="AW1729" s="254" t="s">
        <v>4192</v>
      </c>
      <c r="AX1729" s="254" t="s">
        <v>4193</v>
      </c>
      <c r="AY1729" s="244" t="str">
        <f t="shared" si="344"/>
        <v/>
      </c>
    </row>
    <row r="1730" spans="1:51">
      <c r="A1730" s="198">
        <v>1725</v>
      </c>
      <c r="B1730" s="211"/>
      <c r="C1730" s="4" t="str">
        <f t="shared" si="341"/>
        <v>名称：&lt;br&gt;住所：&lt;br&gt;施設分類：&lt;br&gt;TEL：&lt;br&gt;：&lt;br&gt;：&lt;br&gt;：&lt;br&gt;</v>
      </c>
      <c r="D1730" s="211"/>
      <c r="E1730" s="245"/>
      <c r="F1730" s="202"/>
      <c r="G1730" s="202"/>
      <c r="H1730" s="202"/>
      <c r="I1730" s="245"/>
      <c r="J1730" s="245"/>
      <c r="K1730" s="240"/>
      <c r="L1730" s="240"/>
      <c r="M1730" s="240"/>
      <c r="N1730" s="240"/>
      <c r="O1730" s="4"/>
      <c r="P1730" s="246">
        <v>1</v>
      </c>
      <c r="Q1730" s="246"/>
      <c r="R1730" s="246" t="str">
        <f t="shared" si="338"/>
        <v>FFFFFFFF</v>
      </c>
      <c r="S1730" s="202">
        <v>100</v>
      </c>
      <c r="T1730" s="202">
        <v>100</v>
      </c>
      <c r="U1730" s="202">
        <v>100</v>
      </c>
      <c r="V1730" s="202">
        <v>100</v>
      </c>
      <c r="X1730" s="242"/>
      <c r="Z1730" s="239">
        <f t="shared" si="342"/>
        <v>1</v>
      </c>
      <c r="AA1730" s="253" t="s">
        <v>4179</v>
      </c>
      <c r="AB1730" s="265">
        <f t="shared" si="345"/>
        <v>0</v>
      </c>
      <c r="AC1730" s="254" t="s">
        <v>4194</v>
      </c>
      <c r="AD1730" s="254" t="s">
        <v>4181</v>
      </c>
      <c r="AE1730" s="254">
        <f t="shared" si="346"/>
        <v>0</v>
      </c>
      <c r="AF1730" s="254" t="s">
        <v>4182</v>
      </c>
      <c r="AG1730" s="254" t="s">
        <v>4183</v>
      </c>
      <c r="AH1730" s="74" t="str">
        <f t="shared" si="347"/>
        <v>名称：&lt;br&gt;住所：&lt;br&gt;施設分類：&lt;br&gt;TEL：&lt;br&gt;：&lt;br&gt;：&lt;br&gt;：&lt;br&gt;</v>
      </c>
      <c r="AI1730" s="255" t="s">
        <v>4184</v>
      </c>
      <c r="AJ1730" s="253" t="str">
        <f t="shared" si="339"/>
        <v>FFFFFFFF</v>
      </c>
      <c r="AK1730" s="253" t="s">
        <v>4185</v>
      </c>
      <c r="AL1730" s="265">
        <f t="shared" si="340"/>
        <v>1</v>
      </c>
      <c r="AM1730" s="253" t="s">
        <v>4186</v>
      </c>
      <c r="AN1730" s="253" t="s">
        <v>4187</v>
      </c>
      <c r="AO1730" s="254">
        <f t="shared" si="343"/>
        <v>0</v>
      </c>
      <c r="AP1730" s="253" t="s">
        <v>4188</v>
      </c>
      <c r="AQ1730" s="74">
        <f t="shared" si="348"/>
        <v>0</v>
      </c>
      <c r="AR1730" s="254" t="s">
        <v>4189</v>
      </c>
      <c r="AS1730" s="254" t="s">
        <v>4190</v>
      </c>
      <c r="AT1730" s="265">
        <f t="shared" si="349"/>
        <v>0</v>
      </c>
      <c r="AU1730" s="254" t="s">
        <v>4191</v>
      </c>
      <c r="AV1730" s="265">
        <f t="shared" si="350"/>
        <v>0</v>
      </c>
      <c r="AW1730" s="254" t="s">
        <v>4192</v>
      </c>
      <c r="AX1730" s="254" t="s">
        <v>4193</v>
      </c>
      <c r="AY1730" s="244" t="str">
        <f t="shared" si="344"/>
        <v/>
      </c>
    </row>
    <row r="1731" spans="1:51">
      <c r="A1731" s="198">
        <v>1726</v>
      </c>
      <c r="B1731" s="211"/>
      <c r="C1731" s="4" t="str">
        <f t="shared" si="341"/>
        <v>名称：&lt;br&gt;住所：&lt;br&gt;施設分類：&lt;br&gt;TEL：&lt;br&gt;：&lt;br&gt;：&lt;br&gt;：&lt;br&gt;</v>
      </c>
      <c r="D1731" s="211"/>
      <c r="E1731" s="202"/>
      <c r="F1731" s="202"/>
      <c r="G1731" s="202"/>
      <c r="H1731" s="202"/>
      <c r="I1731" s="202"/>
      <c r="J1731" s="202"/>
      <c r="K1731" s="240"/>
      <c r="L1731" s="240"/>
      <c r="M1731" s="240"/>
      <c r="N1731" s="240"/>
      <c r="O1731" s="4"/>
      <c r="P1731" s="246">
        <v>1</v>
      </c>
      <c r="Q1731" s="246"/>
      <c r="R1731" s="246" t="str">
        <f t="shared" si="338"/>
        <v>FFFFFFFF</v>
      </c>
      <c r="S1731" s="202">
        <v>100</v>
      </c>
      <c r="T1731" s="202">
        <v>100</v>
      </c>
      <c r="U1731" s="202">
        <v>100</v>
      </c>
      <c r="V1731" s="202">
        <v>100</v>
      </c>
      <c r="X1731" s="242"/>
      <c r="Z1731" s="239">
        <f t="shared" si="342"/>
        <v>1</v>
      </c>
      <c r="AA1731" s="253" t="s">
        <v>4179</v>
      </c>
      <c r="AB1731" s="265">
        <f t="shared" si="345"/>
        <v>0</v>
      </c>
      <c r="AC1731" s="254" t="s">
        <v>4194</v>
      </c>
      <c r="AD1731" s="254" t="s">
        <v>4181</v>
      </c>
      <c r="AE1731" s="254">
        <f t="shared" si="346"/>
        <v>0</v>
      </c>
      <c r="AF1731" s="254" t="s">
        <v>4182</v>
      </c>
      <c r="AG1731" s="254" t="s">
        <v>4183</v>
      </c>
      <c r="AH1731" s="74" t="str">
        <f t="shared" si="347"/>
        <v>名称：&lt;br&gt;住所：&lt;br&gt;施設分類：&lt;br&gt;TEL：&lt;br&gt;：&lt;br&gt;：&lt;br&gt;：&lt;br&gt;</v>
      </c>
      <c r="AI1731" s="255" t="s">
        <v>4184</v>
      </c>
      <c r="AJ1731" s="253" t="str">
        <f t="shared" si="339"/>
        <v>FFFFFFFF</v>
      </c>
      <c r="AK1731" s="253" t="s">
        <v>4185</v>
      </c>
      <c r="AL1731" s="265">
        <f t="shared" si="340"/>
        <v>1</v>
      </c>
      <c r="AM1731" s="253" t="s">
        <v>4186</v>
      </c>
      <c r="AN1731" s="253" t="s">
        <v>4187</v>
      </c>
      <c r="AO1731" s="254">
        <f t="shared" si="343"/>
        <v>0</v>
      </c>
      <c r="AP1731" s="253" t="s">
        <v>4188</v>
      </c>
      <c r="AQ1731" s="74">
        <f t="shared" si="348"/>
        <v>0</v>
      </c>
      <c r="AR1731" s="254" t="s">
        <v>4189</v>
      </c>
      <c r="AS1731" s="254" t="s">
        <v>4190</v>
      </c>
      <c r="AT1731" s="265">
        <f t="shared" si="349"/>
        <v>0</v>
      </c>
      <c r="AU1731" s="254" t="s">
        <v>4191</v>
      </c>
      <c r="AV1731" s="265">
        <f t="shared" si="350"/>
        <v>0</v>
      </c>
      <c r="AW1731" s="254" t="s">
        <v>4192</v>
      </c>
      <c r="AX1731" s="254" t="s">
        <v>4193</v>
      </c>
      <c r="AY1731" s="244" t="str">
        <f t="shared" si="344"/>
        <v/>
      </c>
    </row>
    <row r="1732" spans="1:51">
      <c r="A1732" s="198">
        <v>1727</v>
      </c>
      <c r="B1732" s="211"/>
      <c r="C1732" s="4" t="str">
        <f t="shared" si="341"/>
        <v>名称：&lt;br&gt;住所：&lt;br&gt;施設分類：&lt;br&gt;TEL：&lt;br&gt;：&lt;br&gt;：&lt;br&gt;：&lt;br&gt;</v>
      </c>
      <c r="D1732" s="211"/>
      <c r="E1732" s="202"/>
      <c r="F1732" s="202"/>
      <c r="G1732" s="202"/>
      <c r="H1732" s="202"/>
      <c r="I1732" s="202"/>
      <c r="J1732" s="202"/>
      <c r="K1732" s="240"/>
      <c r="L1732" s="240"/>
      <c r="M1732" s="240"/>
      <c r="N1732" s="240"/>
      <c r="O1732" s="4"/>
      <c r="P1732" s="246">
        <v>1</v>
      </c>
      <c r="Q1732" s="246"/>
      <c r="R1732" s="246" t="str">
        <f t="shared" si="338"/>
        <v>FFFFFFFF</v>
      </c>
      <c r="S1732" s="202">
        <v>100</v>
      </c>
      <c r="T1732" s="202">
        <v>100</v>
      </c>
      <c r="U1732" s="202">
        <v>100</v>
      </c>
      <c r="V1732" s="202">
        <v>100</v>
      </c>
      <c r="X1732" s="242"/>
      <c r="Z1732" s="239">
        <f t="shared" si="342"/>
        <v>1</v>
      </c>
      <c r="AA1732" s="253" t="s">
        <v>4179</v>
      </c>
      <c r="AB1732" s="265">
        <f t="shared" si="345"/>
        <v>0</v>
      </c>
      <c r="AC1732" s="254" t="s">
        <v>4194</v>
      </c>
      <c r="AD1732" s="254" t="s">
        <v>4181</v>
      </c>
      <c r="AE1732" s="254">
        <f t="shared" si="346"/>
        <v>0</v>
      </c>
      <c r="AF1732" s="254" t="s">
        <v>4182</v>
      </c>
      <c r="AG1732" s="254" t="s">
        <v>4183</v>
      </c>
      <c r="AH1732" s="74" t="str">
        <f t="shared" si="347"/>
        <v>名称：&lt;br&gt;住所：&lt;br&gt;施設分類：&lt;br&gt;TEL：&lt;br&gt;：&lt;br&gt;：&lt;br&gt;：&lt;br&gt;</v>
      </c>
      <c r="AI1732" s="255" t="s">
        <v>4184</v>
      </c>
      <c r="AJ1732" s="253" t="str">
        <f t="shared" si="339"/>
        <v>FFFFFFFF</v>
      </c>
      <c r="AK1732" s="253" t="s">
        <v>4185</v>
      </c>
      <c r="AL1732" s="265">
        <f t="shared" si="340"/>
        <v>1</v>
      </c>
      <c r="AM1732" s="253" t="s">
        <v>4186</v>
      </c>
      <c r="AN1732" s="253" t="s">
        <v>4187</v>
      </c>
      <c r="AO1732" s="254">
        <f t="shared" si="343"/>
        <v>0</v>
      </c>
      <c r="AP1732" s="253" t="s">
        <v>4188</v>
      </c>
      <c r="AQ1732" s="74">
        <f t="shared" si="348"/>
        <v>0</v>
      </c>
      <c r="AR1732" s="254" t="s">
        <v>4189</v>
      </c>
      <c r="AS1732" s="254" t="s">
        <v>4190</v>
      </c>
      <c r="AT1732" s="265">
        <f t="shared" si="349"/>
        <v>0</v>
      </c>
      <c r="AU1732" s="254" t="s">
        <v>4191</v>
      </c>
      <c r="AV1732" s="265">
        <f t="shared" si="350"/>
        <v>0</v>
      </c>
      <c r="AW1732" s="254" t="s">
        <v>4192</v>
      </c>
      <c r="AX1732" s="254" t="s">
        <v>4193</v>
      </c>
      <c r="AY1732" s="244" t="str">
        <f t="shared" si="344"/>
        <v/>
      </c>
    </row>
    <row r="1733" spans="1:51">
      <c r="A1733" s="198">
        <v>1728</v>
      </c>
      <c r="B1733" s="211"/>
      <c r="C1733" s="4" t="str">
        <f t="shared" si="341"/>
        <v>名称：&lt;br&gt;住所：&lt;br&gt;施設分類：&lt;br&gt;TEL：&lt;br&gt;：&lt;br&gt;：&lt;br&gt;：&lt;br&gt;</v>
      </c>
      <c r="D1733" s="211"/>
      <c r="E1733" s="202"/>
      <c r="F1733" s="202"/>
      <c r="G1733" s="202"/>
      <c r="H1733" s="202"/>
      <c r="I1733" s="202"/>
      <c r="J1733" s="202"/>
      <c r="K1733" s="240"/>
      <c r="L1733" s="240"/>
      <c r="M1733" s="240"/>
      <c r="N1733" s="240"/>
      <c r="O1733" s="4"/>
      <c r="P1733" s="246">
        <v>1</v>
      </c>
      <c r="Q1733" s="246"/>
      <c r="R1733" s="246" t="str">
        <f t="shared" si="338"/>
        <v>FFFFFFFF</v>
      </c>
      <c r="S1733" s="202">
        <v>100</v>
      </c>
      <c r="T1733" s="202">
        <v>100</v>
      </c>
      <c r="U1733" s="202">
        <v>100</v>
      </c>
      <c r="V1733" s="202">
        <v>100</v>
      </c>
      <c r="X1733" s="242"/>
      <c r="Z1733" s="239">
        <f t="shared" si="342"/>
        <v>1</v>
      </c>
      <c r="AA1733" s="253" t="s">
        <v>4179</v>
      </c>
      <c r="AB1733" s="265">
        <f t="shared" si="345"/>
        <v>0</v>
      </c>
      <c r="AC1733" s="254" t="s">
        <v>4194</v>
      </c>
      <c r="AD1733" s="254" t="s">
        <v>4181</v>
      </c>
      <c r="AE1733" s="254">
        <f t="shared" si="346"/>
        <v>0</v>
      </c>
      <c r="AF1733" s="254" t="s">
        <v>4182</v>
      </c>
      <c r="AG1733" s="254" t="s">
        <v>4183</v>
      </c>
      <c r="AH1733" s="74" t="str">
        <f t="shared" si="347"/>
        <v>名称：&lt;br&gt;住所：&lt;br&gt;施設分類：&lt;br&gt;TEL：&lt;br&gt;：&lt;br&gt;：&lt;br&gt;：&lt;br&gt;</v>
      </c>
      <c r="AI1733" s="255" t="s">
        <v>4184</v>
      </c>
      <c r="AJ1733" s="253" t="str">
        <f t="shared" si="339"/>
        <v>FFFFFFFF</v>
      </c>
      <c r="AK1733" s="253" t="s">
        <v>4185</v>
      </c>
      <c r="AL1733" s="265">
        <f t="shared" si="340"/>
        <v>1</v>
      </c>
      <c r="AM1733" s="253" t="s">
        <v>4186</v>
      </c>
      <c r="AN1733" s="253" t="s">
        <v>4187</v>
      </c>
      <c r="AO1733" s="254">
        <f t="shared" si="343"/>
        <v>0</v>
      </c>
      <c r="AP1733" s="253" t="s">
        <v>4188</v>
      </c>
      <c r="AQ1733" s="74">
        <f t="shared" si="348"/>
        <v>0</v>
      </c>
      <c r="AR1733" s="254" t="s">
        <v>4189</v>
      </c>
      <c r="AS1733" s="254" t="s">
        <v>4190</v>
      </c>
      <c r="AT1733" s="265">
        <f t="shared" si="349"/>
        <v>0</v>
      </c>
      <c r="AU1733" s="254" t="s">
        <v>4191</v>
      </c>
      <c r="AV1733" s="265">
        <f t="shared" si="350"/>
        <v>0</v>
      </c>
      <c r="AW1733" s="254" t="s">
        <v>4192</v>
      </c>
      <c r="AX1733" s="254" t="s">
        <v>4193</v>
      </c>
      <c r="AY1733" s="244" t="str">
        <f t="shared" si="344"/>
        <v/>
      </c>
    </row>
    <row r="1734" spans="1:51">
      <c r="A1734" s="198">
        <v>1729</v>
      </c>
      <c r="B1734" s="211"/>
      <c r="C1734" s="4" t="str">
        <f t="shared" si="341"/>
        <v>名称：&lt;br&gt;住所：&lt;br&gt;施設分類：&lt;br&gt;TEL：&lt;br&gt;：&lt;br&gt;：&lt;br&gt;：&lt;br&gt;</v>
      </c>
      <c r="D1734" s="211"/>
      <c r="E1734" s="202"/>
      <c r="F1734" s="202"/>
      <c r="G1734" s="202"/>
      <c r="H1734" s="202"/>
      <c r="I1734" s="202"/>
      <c r="J1734" s="202"/>
      <c r="K1734" s="240"/>
      <c r="L1734" s="240"/>
      <c r="M1734" s="240"/>
      <c r="N1734" s="240"/>
      <c r="O1734" s="4"/>
      <c r="P1734" s="246">
        <v>1</v>
      </c>
      <c r="Q1734" s="246"/>
      <c r="R1734" s="246" t="str">
        <f t="shared" ref="R1734:R1797" si="351">IF(OR(S1734="",T1734="",U1734="",V1734="")=TRUE,"ffffffff",DEC2HEX(S1734/100*255,2)&amp;DEC2HEX(T1734/100*255,2)&amp;DEC2HEX(U1734/100*255,2)&amp;DEC2HEX(V1734/100*255,2))</f>
        <v>FFFFFFFF</v>
      </c>
      <c r="S1734" s="202">
        <v>100</v>
      </c>
      <c r="T1734" s="202">
        <v>100</v>
      </c>
      <c r="U1734" s="202">
        <v>100</v>
      </c>
      <c r="V1734" s="202">
        <v>100</v>
      </c>
      <c r="X1734" s="242"/>
      <c r="Z1734" s="239">
        <f t="shared" si="342"/>
        <v>1</v>
      </c>
      <c r="AA1734" s="253" t="s">
        <v>4179</v>
      </c>
      <c r="AB1734" s="265">
        <f t="shared" si="345"/>
        <v>0</v>
      </c>
      <c r="AC1734" s="254" t="s">
        <v>4194</v>
      </c>
      <c r="AD1734" s="254" t="s">
        <v>4181</v>
      </c>
      <c r="AE1734" s="254">
        <f t="shared" si="346"/>
        <v>0</v>
      </c>
      <c r="AF1734" s="254" t="s">
        <v>4182</v>
      </c>
      <c r="AG1734" s="254" t="s">
        <v>4183</v>
      </c>
      <c r="AH1734" s="74" t="str">
        <f t="shared" si="347"/>
        <v>名称：&lt;br&gt;住所：&lt;br&gt;施設分類：&lt;br&gt;TEL：&lt;br&gt;：&lt;br&gt;：&lt;br&gt;：&lt;br&gt;</v>
      </c>
      <c r="AI1734" s="255" t="s">
        <v>4184</v>
      </c>
      <c r="AJ1734" s="253" t="str">
        <f t="shared" ref="AJ1734:AJ1797" si="352">R1734</f>
        <v>FFFFFFFF</v>
      </c>
      <c r="AK1734" s="253" t="s">
        <v>4185</v>
      </c>
      <c r="AL1734" s="265">
        <f t="shared" ref="AL1734:AL1797" si="353">IF(OR(P1734="",P1734=0)=TRUE,1,P1734)</f>
        <v>1</v>
      </c>
      <c r="AM1734" s="253" t="s">
        <v>4186</v>
      </c>
      <c r="AN1734" s="253" t="s">
        <v>4187</v>
      </c>
      <c r="AO1734" s="254">
        <f t="shared" si="343"/>
        <v>0</v>
      </c>
      <c r="AP1734" s="253" t="s">
        <v>4188</v>
      </c>
      <c r="AQ1734" s="74">
        <f t="shared" si="348"/>
        <v>0</v>
      </c>
      <c r="AR1734" s="254" t="s">
        <v>4189</v>
      </c>
      <c r="AS1734" s="254" t="s">
        <v>4190</v>
      </c>
      <c r="AT1734" s="265">
        <f t="shared" si="349"/>
        <v>0</v>
      </c>
      <c r="AU1734" s="254" t="s">
        <v>4191</v>
      </c>
      <c r="AV1734" s="265">
        <f t="shared" si="350"/>
        <v>0</v>
      </c>
      <c r="AW1734" s="254" t="s">
        <v>4192</v>
      </c>
      <c r="AX1734" s="254" t="s">
        <v>4193</v>
      </c>
      <c r="AY1734" s="244" t="str">
        <f t="shared" si="344"/>
        <v/>
      </c>
    </row>
    <row r="1735" spans="1:51">
      <c r="A1735" s="198">
        <v>1730</v>
      </c>
      <c r="B1735" s="211"/>
      <c r="C1735" s="4" t="str">
        <f t="shared" ref="C1735:C1798" si="354">B$5&amp;"："&amp;B1735&amp;"&lt;br&gt;"&amp;J$5&amp;"："&amp;J1735&amp;"&lt;br&gt;"&amp;I$5&amp;"："&amp;I1735&amp;"&lt;br&gt;"&amp;K$5&amp;"："&amp;K1735&amp;"&lt;br&gt;"&amp;L$5&amp;"："&amp;L1735&amp;"&lt;br&gt;"&amp;M$5&amp;"："&amp;M1735&amp;"&lt;br&gt;"&amp;N$5&amp;"："&amp;N1735&amp;"&lt;br&gt;"</f>
        <v>名称：&lt;br&gt;住所：&lt;br&gt;施設分類：&lt;br&gt;TEL：&lt;br&gt;：&lt;br&gt;：&lt;br&gt;：&lt;br&gt;</v>
      </c>
      <c r="D1735" s="211"/>
      <c r="E1735" s="245"/>
      <c r="F1735" s="202"/>
      <c r="G1735" s="202"/>
      <c r="H1735" s="202"/>
      <c r="I1735" s="245"/>
      <c r="J1735" s="245"/>
      <c r="K1735" s="240"/>
      <c r="L1735" s="240"/>
      <c r="M1735" s="240"/>
      <c r="N1735" s="240"/>
      <c r="O1735" s="4"/>
      <c r="P1735" s="246">
        <v>1</v>
      </c>
      <c r="Q1735" s="246"/>
      <c r="R1735" s="246" t="str">
        <f t="shared" si="351"/>
        <v>FFFFFFFF</v>
      </c>
      <c r="S1735" s="202">
        <v>100</v>
      </c>
      <c r="T1735" s="202">
        <v>100</v>
      </c>
      <c r="U1735" s="202">
        <v>100</v>
      </c>
      <c r="V1735" s="202">
        <v>100</v>
      </c>
      <c r="X1735" s="242"/>
      <c r="Z1735" s="239">
        <f t="shared" ref="Z1735:Z1798" si="355">IF(H1735="",1,0)</f>
        <v>1</v>
      </c>
      <c r="AA1735" s="253" t="s">
        <v>4179</v>
      </c>
      <c r="AB1735" s="265">
        <f t="shared" si="345"/>
        <v>0</v>
      </c>
      <c r="AC1735" s="254" t="s">
        <v>4194</v>
      </c>
      <c r="AD1735" s="254" t="s">
        <v>4181</v>
      </c>
      <c r="AE1735" s="254">
        <f t="shared" si="346"/>
        <v>0</v>
      </c>
      <c r="AF1735" s="254" t="s">
        <v>4182</v>
      </c>
      <c r="AG1735" s="254" t="s">
        <v>4183</v>
      </c>
      <c r="AH1735" s="74" t="str">
        <f t="shared" si="347"/>
        <v>名称：&lt;br&gt;住所：&lt;br&gt;施設分類：&lt;br&gt;TEL：&lt;br&gt;：&lt;br&gt;：&lt;br&gt;：&lt;br&gt;</v>
      </c>
      <c r="AI1735" s="255" t="s">
        <v>4184</v>
      </c>
      <c r="AJ1735" s="253" t="str">
        <f t="shared" si="352"/>
        <v>FFFFFFFF</v>
      </c>
      <c r="AK1735" s="253" t="s">
        <v>4185</v>
      </c>
      <c r="AL1735" s="265">
        <f t="shared" si="353"/>
        <v>1</v>
      </c>
      <c r="AM1735" s="253" t="s">
        <v>4186</v>
      </c>
      <c r="AN1735" s="253" t="s">
        <v>4187</v>
      </c>
      <c r="AO1735" s="254">
        <f t="shared" ref="AO1735:AO1798" si="356">Q1735</f>
        <v>0</v>
      </c>
      <c r="AP1735" s="253" t="s">
        <v>4188</v>
      </c>
      <c r="AQ1735" s="74">
        <f t="shared" si="348"/>
        <v>0</v>
      </c>
      <c r="AR1735" s="254" t="s">
        <v>4189</v>
      </c>
      <c r="AS1735" s="254" t="s">
        <v>4190</v>
      </c>
      <c r="AT1735" s="265">
        <f t="shared" si="349"/>
        <v>0</v>
      </c>
      <c r="AU1735" s="254" t="s">
        <v>4191</v>
      </c>
      <c r="AV1735" s="265">
        <f t="shared" si="350"/>
        <v>0</v>
      </c>
      <c r="AW1735" s="254" t="s">
        <v>4192</v>
      </c>
      <c r="AX1735" s="254" t="s">
        <v>4193</v>
      </c>
      <c r="AY1735" s="244" t="str">
        <f t="shared" ref="AY1735:AY1798" si="357">IF(AB1735=0,"",IF(Z1735=1,CONCATENATE(AA1735,AB1735,AC1735,AD1735,AE1735,AF1735,AG1735,AH1735,AI1735,AJ1735,AK1735,AL1735,AM1735,AN1735,AO1735,AP1735,AQ1735,AR1735,AX1735),CONCATENATE(AA1735,AB1735,AC1735,AG1735,AH1735,AI1735,AJ1735,AK1735,AL1735,AM1735,AN1735,AO1735,AP1735,AQ1735,AR1735,AS1735,AT1735,AU1735,AV1735,AW1735,AX1735)))</f>
        <v/>
      </c>
    </row>
    <row r="1736" spans="1:51">
      <c r="A1736" s="198">
        <v>1731</v>
      </c>
      <c r="B1736" s="211"/>
      <c r="C1736" s="4" t="str">
        <f t="shared" si="354"/>
        <v>名称：&lt;br&gt;住所：&lt;br&gt;施設分類：&lt;br&gt;TEL：&lt;br&gt;：&lt;br&gt;：&lt;br&gt;：&lt;br&gt;</v>
      </c>
      <c r="D1736" s="211"/>
      <c r="E1736" s="245"/>
      <c r="F1736" s="202"/>
      <c r="G1736" s="202"/>
      <c r="H1736" s="202"/>
      <c r="I1736" s="245"/>
      <c r="J1736" s="245"/>
      <c r="K1736" s="240"/>
      <c r="L1736" s="240"/>
      <c r="M1736" s="240"/>
      <c r="N1736" s="240"/>
      <c r="O1736" s="4"/>
      <c r="P1736" s="246">
        <v>1</v>
      </c>
      <c r="Q1736" s="246"/>
      <c r="R1736" s="246" t="str">
        <f t="shared" si="351"/>
        <v>FFFFFFFF</v>
      </c>
      <c r="S1736" s="202">
        <v>100</v>
      </c>
      <c r="T1736" s="202">
        <v>100</v>
      </c>
      <c r="U1736" s="202">
        <v>100</v>
      </c>
      <c r="V1736" s="202">
        <v>100</v>
      </c>
      <c r="X1736" s="242"/>
      <c r="Z1736" s="239">
        <f t="shared" si="355"/>
        <v>1</v>
      </c>
      <c r="AA1736" s="253" t="s">
        <v>4179</v>
      </c>
      <c r="AB1736" s="265">
        <f t="shared" ref="AB1736:AB1799" si="358">B1736</f>
        <v>0</v>
      </c>
      <c r="AC1736" s="254" t="s">
        <v>4194</v>
      </c>
      <c r="AD1736" s="254" t="s">
        <v>4181</v>
      </c>
      <c r="AE1736" s="254">
        <f t="shared" ref="AE1736:AE1799" si="359">D1736</f>
        <v>0</v>
      </c>
      <c r="AF1736" s="254" t="s">
        <v>4182</v>
      </c>
      <c r="AG1736" s="254" t="s">
        <v>4183</v>
      </c>
      <c r="AH1736" s="74" t="str">
        <f t="shared" ref="AH1736:AH1799" si="360">C1736</f>
        <v>名称：&lt;br&gt;住所：&lt;br&gt;施設分類：&lt;br&gt;TEL：&lt;br&gt;：&lt;br&gt;：&lt;br&gt;：&lt;br&gt;</v>
      </c>
      <c r="AI1736" s="255" t="s">
        <v>4184</v>
      </c>
      <c r="AJ1736" s="253" t="str">
        <f t="shared" si="352"/>
        <v>FFFFFFFF</v>
      </c>
      <c r="AK1736" s="253" t="s">
        <v>4185</v>
      </c>
      <c r="AL1736" s="265">
        <f t="shared" si="353"/>
        <v>1</v>
      </c>
      <c r="AM1736" s="253" t="s">
        <v>4186</v>
      </c>
      <c r="AN1736" s="253" t="s">
        <v>4187</v>
      </c>
      <c r="AO1736" s="254">
        <f t="shared" si="356"/>
        <v>0</v>
      </c>
      <c r="AP1736" s="253" t="s">
        <v>4188</v>
      </c>
      <c r="AQ1736" s="74">
        <f t="shared" ref="AQ1736:AQ1799" si="361">O1736</f>
        <v>0</v>
      </c>
      <c r="AR1736" s="254" t="s">
        <v>4189</v>
      </c>
      <c r="AS1736" s="254" t="s">
        <v>4190</v>
      </c>
      <c r="AT1736" s="265">
        <f t="shared" ref="AT1736:AT1799" si="362">H1736</f>
        <v>0</v>
      </c>
      <c r="AU1736" s="254" t="s">
        <v>4191</v>
      </c>
      <c r="AV1736" s="265">
        <f t="shared" ref="AV1736:AV1799" si="363">G1736</f>
        <v>0</v>
      </c>
      <c r="AW1736" s="254" t="s">
        <v>4192</v>
      </c>
      <c r="AX1736" s="254" t="s">
        <v>4193</v>
      </c>
      <c r="AY1736" s="244" t="str">
        <f t="shared" si="357"/>
        <v/>
      </c>
    </row>
    <row r="1737" spans="1:51">
      <c r="A1737" s="198">
        <v>1732</v>
      </c>
      <c r="B1737" s="211"/>
      <c r="C1737" s="4" t="str">
        <f t="shared" si="354"/>
        <v>名称：&lt;br&gt;住所：&lt;br&gt;施設分類：&lt;br&gt;TEL：&lt;br&gt;：&lt;br&gt;：&lt;br&gt;：&lt;br&gt;</v>
      </c>
      <c r="D1737" s="211"/>
      <c r="E1737" s="202"/>
      <c r="F1737" s="202"/>
      <c r="G1737" s="202"/>
      <c r="H1737" s="202"/>
      <c r="I1737" s="202"/>
      <c r="J1737" s="202"/>
      <c r="K1737" s="240"/>
      <c r="L1737" s="240"/>
      <c r="M1737" s="240"/>
      <c r="N1737" s="240"/>
      <c r="O1737" s="4"/>
      <c r="P1737" s="246">
        <v>1</v>
      </c>
      <c r="Q1737" s="246"/>
      <c r="R1737" s="246" t="str">
        <f t="shared" si="351"/>
        <v>FFFFFFFF</v>
      </c>
      <c r="S1737" s="202">
        <v>100</v>
      </c>
      <c r="T1737" s="202">
        <v>100</v>
      </c>
      <c r="U1737" s="202">
        <v>100</v>
      </c>
      <c r="V1737" s="202">
        <v>100</v>
      </c>
      <c r="X1737" s="242"/>
      <c r="Z1737" s="239">
        <f t="shared" si="355"/>
        <v>1</v>
      </c>
      <c r="AA1737" s="253" t="s">
        <v>4179</v>
      </c>
      <c r="AB1737" s="265">
        <f t="shared" si="358"/>
        <v>0</v>
      </c>
      <c r="AC1737" s="254" t="s">
        <v>4194</v>
      </c>
      <c r="AD1737" s="254" t="s">
        <v>4181</v>
      </c>
      <c r="AE1737" s="254">
        <f t="shared" si="359"/>
        <v>0</v>
      </c>
      <c r="AF1737" s="254" t="s">
        <v>4182</v>
      </c>
      <c r="AG1737" s="254" t="s">
        <v>4183</v>
      </c>
      <c r="AH1737" s="74" t="str">
        <f t="shared" si="360"/>
        <v>名称：&lt;br&gt;住所：&lt;br&gt;施設分類：&lt;br&gt;TEL：&lt;br&gt;：&lt;br&gt;：&lt;br&gt;：&lt;br&gt;</v>
      </c>
      <c r="AI1737" s="255" t="s">
        <v>4184</v>
      </c>
      <c r="AJ1737" s="253" t="str">
        <f t="shared" si="352"/>
        <v>FFFFFFFF</v>
      </c>
      <c r="AK1737" s="253" t="s">
        <v>4185</v>
      </c>
      <c r="AL1737" s="265">
        <f t="shared" si="353"/>
        <v>1</v>
      </c>
      <c r="AM1737" s="253" t="s">
        <v>4186</v>
      </c>
      <c r="AN1737" s="253" t="s">
        <v>4187</v>
      </c>
      <c r="AO1737" s="254">
        <f t="shared" si="356"/>
        <v>0</v>
      </c>
      <c r="AP1737" s="253" t="s">
        <v>4188</v>
      </c>
      <c r="AQ1737" s="74">
        <f t="shared" si="361"/>
        <v>0</v>
      </c>
      <c r="AR1737" s="254" t="s">
        <v>4189</v>
      </c>
      <c r="AS1737" s="254" t="s">
        <v>4190</v>
      </c>
      <c r="AT1737" s="265">
        <f t="shared" si="362"/>
        <v>0</v>
      </c>
      <c r="AU1737" s="254" t="s">
        <v>4191</v>
      </c>
      <c r="AV1737" s="265">
        <f t="shared" si="363"/>
        <v>0</v>
      </c>
      <c r="AW1737" s="254" t="s">
        <v>4192</v>
      </c>
      <c r="AX1737" s="254" t="s">
        <v>4193</v>
      </c>
      <c r="AY1737" s="244" t="str">
        <f t="shared" si="357"/>
        <v/>
      </c>
    </row>
    <row r="1738" spans="1:51">
      <c r="A1738" s="198">
        <v>1733</v>
      </c>
      <c r="B1738" s="211"/>
      <c r="C1738" s="4" t="str">
        <f t="shared" si="354"/>
        <v>名称：&lt;br&gt;住所：&lt;br&gt;施設分類：&lt;br&gt;TEL：&lt;br&gt;：&lt;br&gt;：&lt;br&gt;：&lt;br&gt;</v>
      </c>
      <c r="D1738" s="211"/>
      <c r="E1738" s="202"/>
      <c r="F1738" s="202"/>
      <c r="G1738" s="202"/>
      <c r="H1738" s="202"/>
      <c r="I1738" s="202"/>
      <c r="J1738" s="202"/>
      <c r="K1738" s="240"/>
      <c r="L1738" s="240"/>
      <c r="M1738" s="240"/>
      <c r="N1738" s="240"/>
      <c r="O1738" s="4"/>
      <c r="P1738" s="246">
        <v>1</v>
      </c>
      <c r="Q1738" s="246"/>
      <c r="R1738" s="246" t="str">
        <f t="shared" si="351"/>
        <v>FFFFFFFF</v>
      </c>
      <c r="S1738" s="202">
        <v>100</v>
      </c>
      <c r="T1738" s="202">
        <v>100</v>
      </c>
      <c r="U1738" s="202">
        <v>100</v>
      </c>
      <c r="V1738" s="202">
        <v>100</v>
      </c>
      <c r="X1738" s="242"/>
      <c r="Z1738" s="239">
        <f t="shared" si="355"/>
        <v>1</v>
      </c>
      <c r="AA1738" s="253" t="s">
        <v>4179</v>
      </c>
      <c r="AB1738" s="265">
        <f t="shared" si="358"/>
        <v>0</v>
      </c>
      <c r="AC1738" s="254" t="s">
        <v>4194</v>
      </c>
      <c r="AD1738" s="254" t="s">
        <v>4181</v>
      </c>
      <c r="AE1738" s="254">
        <f t="shared" si="359"/>
        <v>0</v>
      </c>
      <c r="AF1738" s="254" t="s">
        <v>4182</v>
      </c>
      <c r="AG1738" s="254" t="s">
        <v>4183</v>
      </c>
      <c r="AH1738" s="74" t="str">
        <f t="shared" si="360"/>
        <v>名称：&lt;br&gt;住所：&lt;br&gt;施設分類：&lt;br&gt;TEL：&lt;br&gt;：&lt;br&gt;：&lt;br&gt;：&lt;br&gt;</v>
      </c>
      <c r="AI1738" s="255" t="s">
        <v>4184</v>
      </c>
      <c r="AJ1738" s="253" t="str">
        <f t="shared" si="352"/>
        <v>FFFFFFFF</v>
      </c>
      <c r="AK1738" s="253" t="s">
        <v>4185</v>
      </c>
      <c r="AL1738" s="265">
        <f t="shared" si="353"/>
        <v>1</v>
      </c>
      <c r="AM1738" s="253" t="s">
        <v>4186</v>
      </c>
      <c r="AN1738" s="253" t="s">
        <v>4187</v>
      </c>
      <c r="AO1738" s="254">
        <f t="shared" si="356"/>
        <v>0</v>
      </c>
      <c r="AP1738" s="253" t="s">
        <v>4188</v>
      </c>
      <c r="AQ1738" s="74">
        <f t="shared" si="361"/>
        <v>0</v>
      </c>
      <c r="AR1738" s="254" t="s">
        <v>4189</v>
      </c>
      <c r="AS1738" s="254" t="s">
        <v>4190</v>
      </c>
      <c r="AT1738" s="265">
        <f t="shared" si="362"/>
        <v>0</v>
      </c>
      <c r="AU1738" s="254" t="s">
        <v>4191</v>
      </c>
      <c r="AV1738" s="265">
        <f t="shared" si="363"/>
        <v>0</v>
      </c>
      <c r="AW1738" s="254" t="s">
        <v>4192</v>
      </c>
      <c r="AX1738" s="254" t="s">
        <v>4193</v>
      </c>
      <c r="AY1738" s="244" t="str">
        <f t="shared" si="357"/>
        <v/>
      </c>
    </row>
    <row r="1739" spans="1:51">
      <c r="A1739" s="198">
        <v>1734</v>
      </c>
      <c r="B1739" s="211"/>
      <c r="C1739" s="4" t="str">
        <f t="shared" si="354"/>
        <v>名称：&lt;br&gt;住所：&lt;br&gt;施設分類：&lt;br&gt;TEL：&lt;br&gt;：&lt;br&gt;：&lt;br&gt;：&lt;br&gt;</v>
      </c>
      <c r="D1739" s="211"/>
      <c r="E1739" s="202"/>
      <c r="F1739" s="202"/>
      <c r="G1739" s="202"/>
      <c r="H1739" s="202"/>
      <c r="I1739" s="202"/>
      <c r="J1739" s="202"/>
      <c r="K1739" s="240"/>
      <c r="L1739" s="240"/>
      <c r="M1739" s="240"/>
      <c r="N1739" s="240"/>
      <c r="O1739" s="4"/>
      <c r="P1739" s="246">
        <v>1</v>
      </c>
      <c r="Q1739" s="246"/>
      <c r="R1739" s="246" t="str">
        <f t="shared" si="351"/>
        <v>FFFFFFFF</v>
      </c>
      <c r="S1739" s="202">
        <v>100</v>
      </c>
      <c r="T1739" s="202">
        <v>100</v>
      </c>
      <c r="U1739" s="202">
        <v>100</v>
      </c>
      <c r="V1739" s="202">
        <v>100</v>
      </c>
      <c r="X1739" s="242"/>
      <c r="Z1739" s="239">
        <f t="shared" si="355"/>
        <v>1</v>
      </c>
      <c r="AA1739" s="253" t="s">
        <v>4179</v>
      </c>
      <c r="AB1739" s="265">
        <f t="shared" si="358"/>
        <v>0</v>
      </c>
      <c r="AC1739" s="254" t="s">
        <v>4194</v>
      </c>
      <c r="AD1739" s="254" t="s">
        <v>4181</v>
      </c>
      <c r="AE1739" s="254">
        <f t="shared" si="359"/>
        <v>0</v>
      </c>
      <c r="AF1739" s="254" t="s">
        <v>4182</v>
      </c>
      <c r="AG1739" s="254" t="s">
        <v>4183</v>
      </c>
      <c r="AH1739" s="74" t="str">
        <f t="shared" si="360"/>
        <v>名称：&lt;br&gt;住所：&lt;br&gt;施設分類：&lt;br&gt;TEL：&lt;br&gt;：&lt;br&gt;：&lt;br&gt;：&lt;br&gt;</v>
      </c>
      <c r="AI1739" s="255" t="s">
        <v>4184</v>
      </c>
      <c r="AJ1739" s="253" t="str">
        <f t="shared" si="352"/>
        <v>FFFFFFFF</v>
      </c>
      <c r="AK1739" s="253" t="s">
        <v>4185</v>
      </c>
      <c r="AL1739" s="265">
        <f t="shared" si="353"/>
        <v>1</v>
      </c>
      <c r="AM1739" s="253" t="s">
        <v>4186</v>
      </c>
      <c r="AN1739" s="253" t="s">
        <v>4187</v>
      </c>
      <c r="AO1739" s="254">
        <f t="shared" si="356"/>
        <v>0</v>
      </c>
      <c r="AP1739" s="253" t="s">
        <v>4188</v>
      </c>
      <c r="AQ1739" s="74">
        <f t="shared" si="361"/>
        <v>0</v>
      </c>
      <c r="AR1739" s="254" t="s">
        <v>4189</v>
      </c>
      <c r="AS1739" s="254" t="s">
        <v>4190</v>
      </c>
      <c r="AT1739" s="265">
        <f t="shared" si="362"/>
        <v>0</v>
      </c>
      <c r="AU1739" s="254" t="s">
        <v>4191</v>
      </c>
      <c r="AV1739" s="265">
        <f t="shared" si="363"/>
        <v>0</v>
      </c>
      <c r="AW1739" s="254" t="s">
        <v>4192</v>
      </c>
      <c r="AX1739" s="254" t="s">
        <v>4193</v>
      </c>
      <c r="AY1739" s="244" t="str">
        <f t="shared" si="357"/>
        <v/>
      </c>
    </row>
    <row r="1740" spans="1:51">
      <c r="A1740" s="198">
        <v>1735</v>
      </c>
      <c r="B1740" s="211"/>
      <c r="C1740" s="4" t="str">
        <f t="shared" si="354"/>
        <v>名称：&lt;br&gt;住所：&lt;br&gt;施設分類：&lt;br&gt;TEL：&lt;br&gt;：&lt;br&gt;：&lt;br&gt;：&lt;br&gt;</v>
      </c>
      <c r="D1740" s="211"/>
      <c r="E1740" s="202"/>
      <c r="F1740" s="202"/>
      <c r="G1740" s="202"/>
      <c r="H1740" s="202"/>
      <c r="I1740" s="202"/>
      <c r="J1740" s="202"/>
      <c r="K1740" s="240"/>
      <c r="L1740" s="240"/>
      <c r="M1740" s="240"/>
      <c r="N1740" s="240"/>
      <c r="O1740" s="4"/>
      <c r="P1740" s="246">
        <v>1</v>
      </c>
      <c r="Q1740" s="246"/>
      <c r="R1740" s="246" t="str">
        <f t="shared" si="351"/>
        <v>FFFFFFFF</v>
      </c>
      <c r="S1740" s="202">
        <v>100</v>
      </c>
      <c r="T1740" s="202">
        <v>100</v>
      </c>
      <c r="U1740" s="202">
        <v>100</v>
      </c>
      <c r="V1740" s="202">
        <v>100</v>
      </c>
      <c r="X1740" s="242"/>
      <c r="Z1740" s="239">
        <f t="shared" si="355"/>
        <v>1</v>
      </c>
      <c r="AA1740" s="253" t="s">
        <v>4179</v>
      </c>
      <c r="AB1740" s="265">
        <f t="shared" si="358"/>
        <v>0</v>
      </c>
      <c r="AC1740" s="254" t="s">
        <v>4194</v>
      </c>
      <c r="AD1740" s="254" t="s">
        <v>4181</v>
      </c>
      <c r="AE1740" s="254">
        <f t="shared" si="359"/>
        <v>0</v>
      </c>
      <c r="AF1740" s="254" t="s">
        <v>4182</v>
      </c>
      <c r="AG1740" s="254" t="s">
        <v>4183</v>
      </c>
      <c r="AH1740" s="74" t="str">
        <f t="shared" si="360"/>
        <v>名称：&lt;br&gt;住所：&lt;br&gt;施設分類：&lt;br&gt;TEL：&lt;br&gt;：&lt;br&gt;：&lt;br&gt;：&lt;br&gt;</v>
      </c>
      <c r="AI1740" s="255" t="s">
        <v>4184</v>
      </c>
      <c r="AJ1740" s="253" t="str">
        <f t="shared" si="352"/>
        <v>FFFFFFFF</v>
      </c>
      <c r="AK1740" s="253" t="s">
        <v>4185</v>
      </c>
      <c r="AL1740" s="265">
        <f t="shared" si="353"/>
        <v>1</v>
      </c>
      <c r="AM1740" s="253" t="s">
        <v>4186</v>
      </c>
      <c r="AN1740" s="253" t="s">
        <v>4187</v>
      </c>
      <c r="AO1740" s="254">
        <f t="shared" si="356"/>
        <v>0</v>
      </c>
      <c r="AP1740" s="253" t="s">
        <v>4188</v>
      </c>
      <c r="AQ1740" s="74">
        <f t="shared" si="361"/>
        <v>0</v>
      </c>
      <c r="AR1740" s="254" t="s">
        <v>4189</v>
      </c>
      <c r="AS1740" s="254" t="s">
        <v>4190</v>
      </c>
      <c r="AT1740" s="265">
        <f t="shared" si="362"/>
        <v>0</v>
      </c>
      <c r="AU1740" s="254" t="s">
        <v>4191</v>
      </c>
      <c r="AV1740" s="265">
        <f t="shared" si="363"/>
        <v>0</v>
      </c>
      <c r="AW1740" s="254" t="s">
        <v>4192</v>
      </c>
      <c r="AX1740" s="254" t="s">
        <v>4193</v>
      </c>
      <c r="AY1740" s="244" t="str">
        <f t="shared" si="357"/>
        <v/>
      </c>
    </row>
    <row r="1741" spans="1:51">
      <c r="A1741" s="198">
        <v>1736</v>
      </c>
      <c r="B1741" s="211"/>
      <c r="C1741" s="4" t="str">
        <f t="shared" si="354"/>
        <v>名称：&lt;br&gt;住所：&lt;br&gt;施設分類：&lt;br&gt;TEL：&lt;br&gt;：&lt;br&gt;：&lt;br&gt;：&lt;br&gt;</v>
      </c>
      <c r="D1741" s="211"/>
      <c r="E1741" s="245"/>
      <c r="F1741" s="202"/>
      <c r="G1741" s="202"/>
      <c r="H1741" s="202"/>
      <c r="I1741" s="245"/>
      <c r="J1741" s="245"/>
      <c r="K1741" s="240"/>
      <c r="L1741" s="240"/>
      <c r="M1741" s="240"/>
      <c r="N1741" s="240"/>
      <c r="O1741" s="4"/>
      <c r="P1741" s="246">
        <v>1</v>
      </c>
      <c r="Q1741" s="246"/>
      <c r="R1741" s="246" t="str">
        <f t="shared" si="351"/>
        <v>FFFFFFFF</v>
      </c>
      <c r="S1741" s="202">
        <v>100</v>
      </c>
      <c r="T1741" s="202">
        <v>100</v>
      </c>
      <c r="U1741" s="202">
        <v>100</v>
      </c>
      <c r="V1741" s="202">
        <v>100</v>
      </c>
      <c r="X1741" s="242"/>
      <c r="Z1741" s="239">
        <f t="shared" si="355"/>
        <v>1</v>
      </c>
      <c r="AA1741" s="253" t="s">
        <v>4179</v>
      </c>
      <c r="AB1741" s="265">
        <f t="shared" si="358"/>
        <v>0</v>
      </c>
      <c r="AC1741" s="254" t="s">
        <v>4194</v>
      </c>
      <c r="AD1741" s="254" t="s">
        <v>4181</v>
      </c>
      <c r="AE1741" s="254">
        <f t="shared" si="359"/>
        <v>0</v>
      </c>
      <c r="AF1741" s="254" t="s">
        <v>4182</v>
      </c>
      <c r="AG1741" s="254" t="s">
        <v>4183</v>
      </c>
      <c r="AH1741" s="74" t="str">
        <f t="shared" si="360"/>
        <v>名称：&lt;br&gt;住所：&lt;br&gt;施設分類：&lt;br&gt;TEL：&lt;br&gt;：&lt;br&gt;：&lt;br&gt;：&lt;br&gt;</v>
      </c>
      <c r="AI1741" s="255" t="s">
        <v>4184</v>
      </c>
      <c r="AJ1741" s="253" t="str">
        <f t="shared" si="352"/>
        <v>FFFFFFFF</v>
      </c>
      <c r="AK1741" s="253" t="s">
        <v>4185</v>
      </c>
      <c r="AL1741" s="265">
        <f t="shared" si="353"/>
        <v>1</v>
      </c>
      <c r="AM1741" s="253" t="s">
        <v>4186</v>
      </c>
      <c r="AN1741" s="253" t="s">
        <v>4187</v>
      </c>
      <c r="AO1741" s="254">
        <f t="shared" si="356"/>
        <v>0</v>
      </c>
      <c r="AP1741" s="253" t="s">
        <v>4188</v>
      </c>
      <c r="AQ1741" s="74">
        <f t="shared" si="361"/>
        <v>0</v>
      </c>
      <c r="AR1741" s="254" t="s">
        <v>4189</v>
      </c>
      <c r="AS1741" s="254" t="s">
        <v>4190</v>
      </c>
      <c r="AT1741" s="265">
        <f t="shared" si="362"/>
        <v>0</v>
      </c>
      <c r="AU1741" s="254" t="s">
        <v>4191</v>
      </c>
      <c r="AV1741" s="265">
        <f t="shared" si="363"/>
        <v>0</v>
      </c>
      <c r="AW1741" s="254" t="s">
        <v>4192</v>
      </c>
      <c r="AX1741" s="254" t="s">
        <v>4193</v>
      </c>
      <c r="AY1741" s="244" t="str">
        <f t="shared" si="357"/>
        <v/>
      </c>
    </row>
    <row r="1742" spans="1:51">
      <c r="A1742" s="198">
        <v>1737</v>
      </c>
      <c r="B1742" s="211"/>
      <c r="C1742" s="4" t="str">
        <f t="shared" si="354"/>
        <v>名称：&lt;br&gt;住所：&lt;br&gt;施設分類：&lt;br&gt;TEL：&lt;br&gt;：&lt;br&gt;：&lt;br&gt;：&lt;br&gt;</v>
      </c>
      <c r="D1742" s="211"/>
      <c r="E1742" s="245"/>
      <c r="F1742" s="202"/>
      <c r="G1742" s="202"/>
      <c r="H1742" s="202"/>
      <c r="I1742" s="245"/>
      <c r="J1742" s="245"/>
      <c r="K1742" s="240"/>
      <c r="L1742" s="240"/>
      <c r="M1742" s="240"/>
      <c r="N1742" s="240"/>
      <c r="O1742" s="4"/>
      <c r="P1742" s="246">
        <v>1</v>
      </c>
      <c r="Q1742" s="246"/>
      <c r="R1742" s="246" t="str">
        <f t="shared" si="351"/>
        <v>FFFFFFFF</v>
      </c>
      <c r="S1742" s="202">
        <v>100</v>
      </c>
      <c r="T1742" s="202">
        <v>100</v>
      </c>
      <c r="U1742" s="202">
        <v>100</v>
      </c>
      <c r="V1742" s="202">
        <v>100</v>
      </c>
      <c r="X1742" s="242"/>
      <c r="Z1742" s="239">
        <f t="shared" si="355"/>
        <v>1</v>
      </c>
      <c r="AA1742" s="253" t="s">
        <v>4179</v>
      </c>
      <c r="AB1742" s="265">
        <f t="shared" si="358"/>
        <v>0</v>
      </c>
      <c r="AC1742" s="254" t="s">
        <v>4194</v>
      </c>
      <c r="AD1742" s="254" t="s">
        <v>4181</v>
      </c>
      <c r="AE1742" s="254">
        <f t="shared" si="359"/>
        <v>0</v>
      </c>
      <c r="AF1742" s="254" t="s">
        <v>4182</v>
      </c>
      <c r="AG1742" s="254" t="s">
        <v>4183</v>
      </c>
      <c r="AH1742" s="74" t="str">
        <f t="shared" si="360"/>
        <v>名称：&lt;br&gt;住所：&lt;br&gt;施設分類：&lt;br&gt;TEL：&lt;br&gt;：&lt;br&gt;：&lt;br&gt;：&lt;br&gt;</v>
      </c>
      <c r="AI1742" s="255" t="s">
        <v>4184</v>
      </c>
      <c r="AJ1742" s="253" t="str">
        <f t="shared" si="352"/>
        <v>FFFFFFFF</v>
      </c>
      <c r="AK1742" s="253" t="s">
        <v>4185</v>
      </c>
      <c r="AL1742" s="265">
        <f t="shared" si="353"/>
        <v>1</v>
      </c>
      <c r="AM1742" s="253" t="s">
        <v>4186</v>
      </c>
      <c r="AN1742" s="253" t="s">
        <v>4187</v>
      </c>
      <c r="AO1742" s="254">
        <f t="shared" si="356"/>
        <v>0</v>
      </c>
      <c r="AP1742" s="253" t="s">
        <v>4188</v>
      </c>
      <c r="AQ1742" s="74">
        <f t="shared" si="361"/>
        <v>0</v>
      </c>
      <c r="AR1742" s="254" t="s">
        <v>4189</v>
      </c>
      <c r="AS1742" s="254" t="s">
        <v>4190</v>
      </c>
      <c r="AT1742" s="265">
        <f t="shared" si="362"/>
        <v>0</v>
      </c>
      <c r="AU1742" s="254" t="s">
        <v>4191</v>
      </c>
      <c r="AV1742" s="265">
        <f t="shared" si="363"/>
        <v>0</v>
      </c>
      <c r="AW1742" s="254" t="s">
        <v>4192</v>
      </c>
      <c r="AX1742" s="254" t="s">
        <v>4193</v>
      </c>
      <c r="AY1742" s="244" t="str">
        <f t="shared" si="357"/>
        <v/>
      </c>
    </row>
    <row r="1743" spans="1:51">
      <c r="A1743" s="198">
        <v>1738</v>
      </c>
      <c r="B1743" s="211"/>
      <c r="C1743" s="4" t="str">
        <f t="shared" si="354"/>
        <v>名称：&lt;br&gt;住所：&lt;br&gt;施設分類：&lt;br&gt;TEL：&lt;br&gt;：&lt;br&gt;：&lt;br&gt;：&lt;br&gt;</v>
      </c>
      <c r="D1743" s="211"/>
      <c r="E1743" s="202"/>
      <c r="F1743" s="202"/>
      <c r="G1743" s="202"/>
      <c r="H1743" s="202"/>
      <c r="I1743" s="202"/>
      <c r="J1743" s="202"/>
      <c r="K1743" s="240"/>
      <c r="L1743" s="240"/>
      <c r="M1743" s="240"/>
      <c r="N1743" s="240"/>
      <c r="O1743" s="4"/>
      <c r="P1743" s="246">
        <v>1</v>
      </c>
      <c r="Q1743" s="246"/>
      <c r="R1743" s="246" t="str">
        <f t="shared" si="351"/>
        <v>FFFFFFFF</v>
      </c>
      <c r="S1743" s="202">
        <v>100</v>
      </c>
      <c r="T1743" s="202">
        <v>100</v>
      </c>
      <c r="U1743" s="202">
        <v>100</v>
      </c>
      <c r="V1743" s="202">
        <v>100</v>
      </c>
      <c r="X1743" s="242"/>
      <c r="Z1743" s="239">
        <f t="shared" si="355"/>
        <v>1</v>
      </c>
      <c r="AA1743" s="253" t="s">
        <v>4179</v>
      </c>
      <c r="AB1743" s="265">
        <f t="shared" si="358"/>
        <v>0</v>
      </c>
      <c r="AC1743" s="254" t="s">
        <v>4194</v>
      </c>
      <c r="AD1743" s="254" t="s">
        <v>4181</v>
      </c>
      <c r="AE1743" s="254">
        <f t="shared" si="359"/>
        <v>0</v>
      </c>
      <c r="AF1743" s="254" t="s">
        <v>4182</v>
      </c>
      <c r="AG1743" s="254" t="s">
        <v>4183</v>
      </c>
      <c r="AH1743" s="74" t="str">
        <f t="shared" si="360"/>
        <v>名称：&lt;br&gt;住所：&lt;br&gt;施設分類：&lt;br&gt;TEL：&lt;br&gt;：&lt;br&gt;：&lt;br&gt;：&lt;br&gt;</v>
      </c>
      <c r="AI1743" s="255" t="s">
        <v>4184</v>
      </c>
      <c r="AJ1743" s="253" t="str">
        <f t="shared" si="352"/>
        <v>FFFFFFFF</v>
      </c>
      <c r="AK1743" s="253" t="s">
        <v>4185</v>
      </c>
      <c r="AL1743" s="265">
        <f t="shared" si="353"/>
        <v>1</v>
      </c>
      <c r="AM1743" s="253" t="s">
        <v>4186</v>
      </c>
      <c r="AN1743" s="253" t="s">
        <v>4187</v>
      </c>
      <c r="AO1743" s="254">
        <f t="shared" si="356"/>
        <v>0</v>
      </c>
      <c r="AP1743" s="253" t="s">
        <v>4188</v>
      </c>
      <c r="AQ1743" s="74">
        <f t="shared" si="361"/>
        <v>0</v>
      </c>
      <c r="AR1743" s="254" t="s">
        <v>4189</v>
      </c>
      <c r="AS1743" s="254" t="s">
        <v>4190</v>
      </c>
      <c r="AT1743" s="265">
        <f t="shared" si="362"/>
        <v>0</v>
      </c>
      <c r="AU1743" s="254" t="s">
        <v>4191</v>
      </c>
      <c r="AV1743" s="265">
        <f t="shared" si="363"/>
        <v>0</v>
      </c>
      <c r="AW1743" s="254" t="s">
        <v>4192</v>
      </c>
      <c r="AX1743" s="254" t="s">
        <v>4193</v>
      </c>
      <c r="AY1743" s="244" t="str">
        <f t="shared" si="357"/>
        <v/>
      </c>
    </row>
    <row r="1744" spans="1:51">
      <c r="A1744" s="198">
        <v>1739</v>
      </c>
      <c r="B1744" s="211"/>
      <c r="C1744" s="4" t="str">
        <f t="shared" si="354"/>
        <v>名称：&lt;br&gt;住所：&lt;br&gt;施設分類：&lt;br&gt;TEL：&lt;br&gt;：&lt;br&gt;：&lt;br&gt;：&lt;br&gt;</v>
      </c>
      <c r="D1744" s="211"/>
      <c r="E1744" s="202"/>
      <c r="F1744" s="202"/>
      <c r="G1744" s="202"/>
      <c r="H1744" s="202"/>
      <c r="I1744" s="202"/>
      <c r="J1744" s="202"/>
      <c r="K1744" s="240"/>
      <c r="L1744" s="240"/>
      <c r="M1744" s="240"/>
      <c r="N1744" s="240"/>
      <c r="O1744" s="4"/>
      <c r="P1744" s="246">
        <v>1</v>
      </c>
      <c r="Q1744" s="246"/>
      <c r="R1744" s="246" t="str">
        <f t="shared" si="351"/>
        <v>FFFFFFFF</v>
      </c>
      <c r="S1744" s="202">
        <v>100</v>
      </c>
      <c r="T1744" s="202">
        <v>100</v>
      </c>
      <c r="U1744" s="202">
        <v>100</v>
      </c>
      <c r="V1744" s="202">
        <v>100</v>
      </c>
      <c r="X1744" s="242"/>
      <c r="Z1744" s="239">
        <f t="shared" si="355"/>
        <v>1</v>
      </c>
      <c r="AA1744" s="253" t="s">
        <v>4179</v>
      </c>
      <c r="AB1744" s="265">
        <f t="shared" si="358"/>
        <v>0</v>
      </c>
      <c r="AC1744" s="254" t="s">
        <v>4194</v>
      </c>
      <c r="AD1744" s="254" t="s">
        <v>4181</v>
      </c>
      <c r="AE1744" s="254">
        <f t="shared" si="359"/>
        <v>0</v>
      </c>
      <c r="AF1744" s="254" t="s">
        <v>4182</v>
      </c>
      <c r="AG1744" s="254" t="s">
        <v>4183</v>
      </c>
      <c r="AH1744" s="74" t="str">
        <f t="shared" si="360"/>
        <v>名称：&lt;br&gt;住所：&lt;br&gt;施設分類：&lt;br&gt;TEL：&lt;br&gt;：&lt;br&gt;：&lt;br&gt;：&lt;br&gt;</v>
      </c>
      <c r="AI1744" s="255" t="s">
        <v>4184</v>
      </c>
      <c r="AJ1744" s="253" t="str">
        <f t="shared" si="352"/>
        <v>FFFFFFFF</v>
      </c>
      <c r="AK1744" s="253" t="s">
        <v>4185</v>
      </c>
      <c r="AL1744" s="265">
        <f t="shared" si="353"/>
        <v>1</v>
      </c>
      <c r="AM1744" s="253" t="s">
        <v>4186</v>
      </c>
      <c r="AN1744" s="253" t="s">
        <v>4187</v>
      </c>
      <c r="AO1744" s="254">
        <f t="shared" si="356"/>
        <v>0</v>
      </c>
      <c r="AP1744" s="253" t="s">
        <v>4188</v>
      </c>
      <c r="AQ1744" s="74">
        <f t="shared" si="361"/>
        <v>0</v>
      </c>
      <c r="AR1744" s="254" t="s">
        <v>4189</v>
      </c>
      <c r="AS1744" s="254" t="s">
        <v>4190</v>
      </c>
      <c r="AT1744" s="265">
        <f t="shared" si="362"/>
        <v>0</v>
      </c>
      <c r="AU1744" s="254" t="s">
        <v>4191</v>
      </c>
      <c r="AV1744" s="265">
        <f t="shared" si="363"/>
        <v>0</v>
      </c>
      <c r="AW1744" s="254" t="s">
        <v>4192</v>
      </c>
      <c r="AX1744" s="254" t="s">
        <v>4193</v>
      </c>
      <c r="AY1744" s="244" t="str">
        <f t="shared" si="357"/>
        <v/>
      </c>
    </row>
    <row r="1745" spans="1:51">
      <c r="A1745" s="198">
        <v>1740</v>
      </c>
      <c r="B1745" s="211"/>
      <c r="C1745" s="4" t="str">
        <f t="shared" si="354"/>
        <v>名称：&lt;br&gt;住所：&lt;br&gt;施設分類：&lt;br&gt;TEL：&lt;br&gt;：&lt;br&gt;：&lt;br&gt;：&lt;br&gt;</v>
      </c>
      <c r="D1745" s="211"/>
      <c r="E1745" s="202"/>
      <c r="F1745" s="202"/>
      <c r="G1745" s="202"/>
      <c r="H1745" s="202"/>
      <c r="I1745" s="202"/>
      <c r="J1745" s="202"/>
      <c r="K1745" s="240"/>
      <c r="L1745" s="240"/>
      <c r="M1745" s="240"/>
      <c r="N1745" s="240"/>
      <c r="O1745" s="4"/>
      <c r="P1745" s="246">
        <v>1</v>
      </c>
      <c r="Q1745" s="246"/>
      <c r="R1745" s="246" t="str">
        <f t="shared" si="351"/>
        <v>FFFFFFFF</v>
      </c>
      <c r="S1745" s="202">
        <v>100</v>
      </c>
      <c r="T1745" s="202">
        <v>100</v>
      </c>
      <c r="U1745" s="202">
        <v>100</v>
      </c>
      <c r="V1745" s="202">
        <v>100</v>
      </c>
      <c r="X1745" s="242"/>
      <c r="Z1745" s="239">
        <f t="shared" si="355"/>
        <v>1</v>
      </c>
      <c r="AA1745" s="253" t="s">
        <v>4179</v>
      </c>
      <c r="AB1745" s="265">
        <f t="shared" si="358"/>
        <v>0</v>
      </c>
      <c r="AC1745" s="254" t="s">
        <v>4194</v>
      </c>
      <c r="AD1745" s="254" t="s">
        <v>4181</v>
      </c>
      <c r="AE1745" s="254">
        <f t="shared" si="359"/>
        <v>0</v>
      </c>
      <c r="AF1745" s="254" t="s">
        <v>4182</v>
      </c>
      <c r="AG1745" s="254" t="s">
        <v>4183</v>
      </c>
      <c r="AH1745" s="74" t="str">
        <f t="shared" si="360"/>
        <v>名称：&lt;br&gt;住所：&lt;br&gt;施設分類：&lt;br&gt;TEL：&lt;br&gt;：&lt;br&gt;：&lt;br&gt;：&lt;br&gt;</v>
      </c>
      <c r="AI1745" s="255" t="s">
        <v>4184</v>
      </c>
      <c r="AJ1745" s="253" t="str">
        <f t="shared" si="352"/>
        <v>FFFFFFFF</v>
      </c>
      <c r="AK1745" s="253" t="s">
        <v>4185</v>
      </c>
      <c r="AL1745" s="265">
        <f t="shared" si="353"/>
        <v>1</v>
      </c>
      <c r="AM1745" s="253" t="s">
        <v>4186</v>
      </c>
      <c r="AN1745" s="253" t="s">
        <v>4187</v>
      </c>
      <c r="AO1745" s="254">
        <f t="shared" si="356"/>
        <v>0</v>
      </c>
      <c r="AP1745" s="253" t="s">
        <v>4188</v>
      </c>
      <c r="AQ1745" s="74">
        <f t="shared" si="361"/>
        <v>0</v>
      </c>
      <c r="AR1745" s="254" t="s">
        <v>4189</v>
      </c>
      <c r="AS1745" s="254" t="s">
        <v>4190</v>
      </c>
      <c r="AT1745" s="265">
        <f t="shared" si="362"/>
        <v>0</v>
      </c>
      <c r="AU1745" s="254" t="s">
        <v>4191</v>
      </c>
      <c r="AV1745" s="265">
        <f t="shared" si="363"/>
        <v>0</v>
      </c>
      <c r="AW1745" s="254" t="s">
        <v>4192</v>
      </c>
      <c r="AX1745" s="254" t="s">
        <v>4193</v>
      </c>
      <c r="AY1745" s="244" t="str">
        <f t="shared" si="357"/>
        <v/>
      </c>
    </row>
    <row r="1746" spans="1:51">
      <c r="A1746" s="198">
        <v>1741</v>
      </c>
      <c r="B1746" s="211"/>
      <c r="C1746" s="4" t="str">
        <f t="shared" si="354"/>
        <v>名称：&lt;br&gt;住所：&lt;br&gt;施設分類：&lt;br&gt;TEL：&lt;br&gt;：&lt;br&gt;：&lt;br&gt;：&lt;br&gt;</v>
      </c>
      <c r="D1746" s="211"/>
      <c r="E1746" s="202"/>
      <c r="F1746" s="202"/>
      <c r="G1746" s="202"/>
      <c r="H1746" s="202"/>
      <c r="I1746" s="202"/>
      <c r="J1746" s="202"/>
      <c r="K1746" s="240"/>
      <c r="L1746" s="240"/>
      <c r="M1746" s="240"/>
      <c r="N1746" s="240"/>
      <c r="O1746" s="4"/>
      <c r="P1746" s="246">
        <v>1</v>
      </c>
      <c r="Q1746" s="246"/>
      <c r="R1746" s="246" t="str">
        <f t="shared" si="351"/>
        <v>FFFFFFFF</v>
      </c>
      <c r="S1746" s="202">
        <v>100</v>
      </c>
      <c r="T1746" s="202">
        <v>100</v>
      </c>
      <c r="U1746" s="202">
        <v>100</v>
      </c>
      <c r="V1746" s="202">
        <v>100</v>
      </c>
      <c r="X1746" s="242"/>
      <c r="Z1746" s="239">
        <f t="shared" si="355"/>
        <v>1</v>
      </c>
      <c r="AA1746" s="253" t="s">
        <v>4179</v>
      </c>
      <c r="AB1746" s="265">
        <f t="shared" si="358"/>
        <v>0</v>
      </c>
      <c r="AC1746" s="254" t="s">
        <v>4194</v>
      </c>
      <c r="AD1746" s="254" t="s">
        <v>4181</v>
      </c>
      <c r="AE1746" s="254">
        <f t="shared" si="359"/>
        <v>0</v>
      </c>
      <c r="AF1746" s="254" t="s">
        <v>4182</v>
      </c>
      <c r="AG1746" s="254" t="s">
        <v>4183</v>
      </c>
      <c r="AH1746" s="74" t="str">
        <f t="shared" si="360"/>
        <v>名称：&lt;br&gt;住所：&lt;br&gt;施設分類：&lt;br&gt;TEL：&lt;br&gt;：&lt;br&gt;：&lt;br&gt;：&lt;br&gt;</v>
      </c>
      <c r="AI1746" s="255" t="s">
        <v>4184</v>
      </c>
      <c r="AJ1746" s="253" t="str">
        <f t="shared" si="352"/>
        <v>FFFFFFFF</v>
      </c>
      <c r="AK1746" s="253" t="s">
        <v>4185</v>
      </c>
      <c r="AL1746" s="265">
        <f t="shared" si="353"/>
        <v>1</v>
      </c>
      <c r="AM1746" s="253" t="s">
        <v>4186</v>
      </c>
      <c r="AN1746" s="253" t="s">
        <v>4187</v>
      </c>
      <c r="AO1746" s="254">
        <f t="shared" si="356"/>
        <v>0</v>
      </c>
      <c r="AP1746" s="253" t="s">
        <v>4188</v>
      </c>
      <c r="AQ1746" s="74">
        <f t="shared" si="361"/>
        <v>0</v>
      </c>
      <c r="AR1746" s="254" t="s">
        <v>4189</v>
      </c>
      <c r="AS1746" s="254" t="s">
        <v>4190</v>
      </c>
      <c r="AT1746" s="265">
        <f t="shared" si="362"/>
        <v>0</v>
      </c>
      <c r="AU1746" s="254" t="s">
        <v>4191</v>
      </c>
      <c r="AV1746" s="265">
        <f t="shared" si="363"/>
        <v>0</v>
      </c>
      <c r="AW1746" s="254" t="s">
        <v>4192</v>
      </c>
      <c r="AX1746" s="254" t="s">
        <v>4193</v>
      </c>
      <c r="AY1746" s="244" t="str">
        <f t="shared" si="357"/>
        <v/>
      </c>
    </row>
    <row r="1747" spans="1:51">
      <c r="A1747" s="198">
        <v>1742</v>
      </c>
      <c r="B1747" s="211"/>
      <c r="C1747" s="4" t="str">
        <f t="shared" si="354"/>
        <v>名称：&lt;br&gt;住所：&lt;br&gt;施設分類：&lt;br&gt;TEL：&lt;br&gt;：&lt;br&gt;：&lt;br&gt;：&lt;br&gt;</v>
      </c>
      <c r="D1747" s="211"/>
      <c r="E1747" s="245"/>
      <c r="F1747" s="202"/>
      <c r="G1747" s="202"/>
      <c r="H1747" s="202"/>
      <c r="I1747" s="245"/>
      <c r="J1747" s="245"/>
      <c r="K1747" s="240"/>
      <c r="L1747" s="240"/>
      <c r="M1747" s="240"/>
      <c r="N1747" s="240"/>
      <c r="O1747" s="4"/>
      <c r="P1747" s="246">
        <v>1</v>
      </c>
      <c r="Q1747" s="246"/>
      <c r="R1747" s="246" t="str">
        <f t="shared" si="351"/>
        <v>FFFFFFFF</v>
      </c>
      <c r="S1747" s="202">
        <v>100</v>
      </c>
      <c r="T1747" s="202">
        <v>100</v>
      </c>
      <c r="U1747" s="202">
        <v>100</v>
      </c>
      <c r="V1747" s="202">
        <v>100</v>
      </c>
      <c r="X1747" s="242"/>
      <c r="Z1747" s="239">
        <f t="shared" si="355"/>
        <v>1</v>
      </c>
      <c r="AA1747" s="253" t="s">
        <v>4179</v>
      </c>
      <c r="AB1747" s="265">
        <f t="shared" si="358"/>
        <v>0</v>
      </c>
      <c r="AC1747" s="254" t="s">
        <v>4194</v>
      </c>
      <c r="AD1747" s="254" t="s">
        <v>4181</v>
      </c>
      <c r="AE1747" s="254">
        <f t="shared" si="359"/>
        <v>0</v>
      </c>
      <c r="AF1747" s="254" t="s">
        <v>4182</v>
      </c>
      <c r="AG1747" s="254" t="s">
        <v>4183</v>
      </c>
      <c r="AH1747" s="74" t="str">
        <f t="shared" si="360"/>
        <v>名称：&lt;br&gt;住所：&lt;br&gt;施設分類：&lt;br&gt;TEL：&lt;br&gt;：&lt;br&gt;：&lt;br&gt;：&lt;br&gt;</v>
      </c>
      <c r="AI1747" s="255" t="s">
        <v>4184</v>
      </c>
      <c r="AJ1747" s="253" t="str">
        <f t="shared" si="352"/>
        <v>FFFFFFFF</v>
      </c>
      <c r="AK1747" s="253" t="s">
        <v>4185</v>
      </c>
      <c r="AL1747" s="265">
        <f t="shared" si="353"/>
        <v>1</v>
      </c>
      <c r="AM1747" s="253" t="s">
        <v>4186</v>
      </c>
      <c r="AN1747" s="253" t="s">
        <v>4187</v>
      </c>
      <c r="AO1747" s="254">
        <f t="shared" si="356"/>
        <v>0</v>
      </c>
      <c r="AP1747" s="253" t="s">
        <v>4188</v>
      </c>
      <c r="AQ1747" s="74">
        <f t="shared" si="361"/>
        <v>0</v>
      </c>
      <c r="AR1747" s="254" t="s">
        <v>4189</v>
      </c>
      <c r="AS1747" s="254" t="s">
        <v>4190</v>
      </c>
      <c r="AT1747" s="265">
        <f t="shared" si="362"/>
        <v>0</v>
      </c>
      <c r="AU1747" s="254" t="s">
        <v>4191</v>
      </c>
      <c r="AV1747" s="265">
        <f t="shared" si="363"/>
        <v>0</v>
      </c>
      <c r="AW1747" s="254" t="s">
        <v>4192</v>
      </c>
      <c r="AX1747" s="254" t="s">
        <v>4193</v>
      </c>
      <c r="AY1747" s="244" t="str">
        <f t="shared" si="357"/>
        <v/>
      </c>
    </row>
    <row r="1748" spans="1:51">
      <c r="A1748" s="198">
        <v>1743</v>
      </c>
      <c r="B1748" s="211"/>
      <c r="C1748" s="4" t="str">
        <f t="shared" si="354"/>
        <v>名称：&lt;br&gt;住所：&lt;br&gt;施設分類：&lt;br&gt;TEL：&lt;br&gt;：&lt;br&gt;：&lt;br&gt;：&lt;br&gt;</v>
      </c>
      <c r="D1748" s="211"/>
      <c r="E1748" s="245"/>
      <c r="F1748" s="202"/>
      <c r="G1748" s="202"/>
      <c r="H1748" s="202"/>
      <c r="I1748" s="245"/>
      <c r="J1748" s="245"/>
      <c r="K1748" s="240"/>
      <c r="L1748" s="240"/>
      <c r="M1748" s="240"/>
      <c r="N1748" s="240"/>
      <c r="O1748" s="4"/>
      <c r="P1748" s="246">
        <v>1</v>
      </c>
      <c r="Q1748" s="246"/>
      <c r="R1748" s="246" t="str">
        <f t="shared" si="351"/>
        <v>FFFFFFFF</v>
      </c>
      <c r="S1748" s="202">
        <v>100</v>
      </c>
      <c r="T1748" s="202">
        <v>100</v>
      </c>
      <c r="U1748" s="202">
        <v>100</v>
      </c>
      <c r="V1748" s="202">
        <v>100</v>
      </c>
      <c r="X1748" s="242"/>
      <c r="Z1748" s="239">
        <f t="shared" si="355"/>
        <v>1</v>
      </c>
      <c r="AA1748" s="253" t="s">
        <v>4179</v>
      </c>
      <c r="AB1748" s="265">
        <f t="shared" si="358"/>
        <v>0</v>
      </c>
      <c r="AC1748" s="254" t="s">
        <v>4194</v>
      </c>
      <c r="AD1748" s="254" t="s">
        <v>4181</v>
      </c>
      <c r="AE1748" s="254">
        <f t="shared" si="359"/>
        <v>0</v>
      </c>
      <c r="AF1748" s="254" t="s">
        <v>4182</v>
      </c>
      <c r="AG1748" s="254" t="s">
        <v>4183</v>
      </c>
      <c r="AH1748" s="74" t="str">
        <f t="shared" si="360"/>
        <v>名称：&lt;br&gt;住所：&lt;br&gt;施設分類：&lt;br&gt;TEL：&lt;br&gt;：&lt;br&gt;：&lt;br&gt;：&lt;br&gt;</v>
      </c>
      <c r="AI1748" s="255" t="s">
        <v>4184</v>
      </c>
      <c r="AJ1748" s="253" t="str">
        <f t="shared" si="352"/>
        <v>FFFFFFFF</v>
      </c>
      <c r="AK1748" s="253" t="s">
        <v>4185</v>
      </c>
      <c r="AL1748" s="265">
        <f t="shared" si="353"/>
        <v>1</v>
      </c>
      <c r="AM1748" s="253" t="s">
        <v>4186</v>
      </c>
      <c r="AN1748" s="253" t="s">
        <v>4187</v>
      </c>
      <c r="AO1748" s="254">
        <f t="shared" si="356"/>
        <v>0</v>
      </c>
      <c r="AP1748" s="253" t="s">
        <v>4188</v>
      </c>
      <c r="AQ1748" s="74">
        <f t="shared" si="361"/>
        <v>0</v>
      </c>
      <c r="AR1748" s="254" t="s">
        <v>4189</v>
      </c>
      <c r="AS1748" s="254" t="s">
        <v>4190</v>
      </c>
      <c r="AT1748" s="265">
        <f t="shared" si="362"/>
        <v>0</v>
      </c>
      <c r="AU1748" s="254" t="s">
        <v>4191</v>
      </c>
      <c r="AV1748" s="265">
        <f t="shared" si="363"/>
        <v>0</v>
      </c>
      <c r="AW1748" s="254" t="s">
        <v>4192</v>
      </c>
      <c r="AX1748" s="254" t="s">
        <v>4193</v>
      </c>
      <c r="AY1748" s="244" t="str">
        <f t="shared" si="357"/>
        <v/>
      </c>
    </row>
    <row r="1749" spans="1:51">
      <c r="A1749" s="198">
        <v>1744</v>
      </c>
      <c r="B1749" s="211"/>
      <c r="C1749" s="4" t="str">
        <f t="shared" si="354"/>
        <v>名称：&lt;br&gt;住所：&lt;br&gt;施設分類：&lt;br&gt;TEL：&lt;br&gt;：&lt;br&gt;：&lt;br&gt;：&lt;br&gt;</v>
      </c>
      <c r="D1749" s="211"/>
      <c r="E1749" s="202"/>
      <c r="F1749" s="202"/>
      <c r="G1749" s="202"/>
      <c r="H1749" s="202"/>
      <c r="I1749" s="202"/>
      <c r="J1749" s="202"/>
      <c r="K1749" s="240"/>
      <c r="L1749" s="240"/>
      <c r="M1749" s="240"/>
      <c r="N1749" s="240"/>
      <c r="O1749" s="4"/>
      <c r="P1749" s="246">
        <v>1</v>
      </c>
      <c r="Q1749" s="246"/>
      <c r="R1749" s="246" t="str">
        <f t="shared" si="351"/>
        <v>FFFFFFFF</v>
      </c>
      <c r="S1749" s="202">
        <v>100</v>
      </c>
      <c r="T1749" s="202">
        <v>100</v>
      </c>
      <c r="U1749" s="202">
        <v>100</v>
      </c>
      <c r="V1749" s="202">
        <v>100</v>
      </c>
      <c r="X1749" s="242"/>
      <c r="Z1749" s="239">
        <f t="shared" si="355"/>
        <v>1</v>
      </c>
      <c r="AA1749" s="253" t="s">
        <v>4179</v>
      </c>
      <c r="AB1749" s="265">
        <f t="shared" si="358"/>
        <v>0</v>
      </c>
      <c r="AC1749" s="254" t="s">
        <v>4194</v>
      </c>
      <c r="AD1749" s="254" t="s">
        <v>4181</v>
      </c>
      <c r="AE1749" s="254">
        <f t="shared" si="359"/>
        <v>0</v>
      </c>
      <c r="AF1749" s="254" t="s">
        <v>4182</v>
      </c>
      <c r="AG1749" s="254" t="s">
        <v>4183</v>
      </c>
      <c r="AH1749" s="74" t="str">
        <f t="shared" si="360"/>
        <v>名称：&lt;br&gt;住所：&lt;br&gt;施設分類：&lt;br&gt;TEL：&lt;br&gt;：&lt;br&gt;：&lt;br&gt;：&lt;br&gt;</v>
      </c>
      <c r="AI1749" s="255" t="s">
        <v>4184</v>
      </c>
      <c r="AJ1749" s="253" t="str">
        <f t="shared" si="352"/>
        <v>FFFFFFFF</v>
      </c>
      <c r="AK1749" s="253" t="s">
        <v>4185</v>
      </c>
      <c r="AL1749" s="265">
        <f t="shared" si="353"/>
        <v>1</v>
      </c>
      <c r="AM1749" s="253" t="s">
        <v>4186</v>
      </c>
      <c r="AN1749" s="253" t="s">
        <v>4187</v>
      </c>
      <c r="AO1749" s="254">
        <f t="shared" si="356"/>
        <v>0</v>
      </c>
      <c r="AP1749" s="253" t="s">
        <v>4188</v>
      </c>
      <c r="AQ1749" s="74">
        <f t="shared" si="361"/>
        <v>0</v>
      </c>
      <c r="AR1749" s="254" t="s">
        <v>4189</v>
      </c>
      <c r="AS1749" s="254" t="s">
        <v>4190</v>
      </c>
      <c r="AT1749" s="265">
        <f t="shared" si="362"/>
        <v>0</v>
      </c>
      <c r="AU1749" s="254" t="s">
        <v>4191</v>
      </c>
      <c r="AV1749" s="265">
        <f t="shared" si="363"/>
        <v>0</v>
      </c>
      <c r="AW1749" s="254" t="s">
        <v>4192</v>
      </c>
      <c r="AX1749" s="254" t="s">
        <v>4193</v>
      </c>
      <c r="AY1749" s="244" t="str">
        <f t="shared" si="357"/>
        <v/>
      </c>
    </row>
    <row r="1750" spans="1:51">
      <c r="A1750" s="198">
        <v>1745</v>
      </c>
      <c r="B1750" s="211"/>
      <c r="C1750" s="4" t="str">
        <f t="shared" si="354"/>
        <v>名称：&lt;br&gt;住所：&lt;br&gt;施設分類：&lt;br&gt;TEL：&lt;br&gt;：&lt;br&gt;：&lt;br&gt;：&lt;br&gt;</v>
      </c>
      <c r="D1750" s="211"/>
      <c r="E1750" s="202"/>
      <c r="F1750" s="202"/>
      <c r="G1750" s="202"/>
      <c r="H1750" s="202"/>
      <c r="I1750" s="202"/>
      <c r="J1750" s="202"/>
      <c r="K1750" s="240"/>
      <c r="L1750" s="240"/>
      <c r="M1750" s="240"/>
      <c r="N1750" s="240"/>
      <c r="O1750" s="4"/>
      <c r="P1750" s="246">
        <v>1</v>
      </c>
      <c r="Q1750" s="246"/>
      <c r="R1750" s="246" t="str">
        <f t="shared" si="351"/>
        <v>FFFFFFFF</v>
      </c>
      <c r="S1750" s="202">
        <v>100</v>
      </c>
      <c r="T1750" s="202">
        <v>100</v>
      </c>
      <c r="U1750" s="202">
        <v>100</v>
      </c>
      <c r="V1750" s="202">
        <v>100</v>
      </c>
      <c r="X1750" s="242"/>
      <c r="Z1750" s="239">
        <f t="shared" si="355"/>
        <v>1</v>
      </c>
      <c r="AA1750" s="253" t="s">
        <v>4179</v>
      </c>
      <c r="AB1750" s="265">
        <f t="shared" si="358"/>
        <v>0</v>
      </c>
      <c r="AC1750" s="254" t="s">
        <v>4194</v>
      </c>
      <c r="AD1750" s="254" t="s">
        <v>4181</v>
      </c>
      <c r="AE1750" s="254">
        <f t="shared" si="359"/>
        <v>0</v>
      </c>
      <c r="AF1750" s="254" t="s">
        <v>4182</v>
      </c>
      <c r="AG1750" s="254" t="s">
        <v>4183</v>
      </c>
      <c r="AH1750" s="74" t="str">
        <f t="shared" si="360"/>
        <v>名称：&lt;br&gt;住所：&lt;br&gt;施設分類：&lt;br&gt;TEL：&lt;br&gt;：&lt;br&gt;：&lt;br&gt;：&lt;br&gt;</v>
      </c>
      <c r="AI1750" s="255" t="s">
        <v>4184</v>
      </c>
      <c r="AJ1750" s="253" t="str">
        <f t="shared" si="352"/>
        <v>FFFFFFFF</v>
      </c>
      <c r="AK1750" s="253" t="s">
        <v>4185</v>
      </c>
      <c r="AL1750" s="265">
        <f t="shared" si="353"/>
        <v>1</v>
      </c>
      <c r="AM1750" s="253" t="s">
        <v>4186</v>
      </c>
      <c r="AN1750" s="253" t="s">
        <v>4187</v>
      </c>
      <c r="AO1750" s="254">
        <f t="shared" si="356"/>
        <v>0</v>
      </c>
      <c r="AP1750" s="253" t="s">
        <v>4188</v>
      </c>
      <c r="AQ1750" s="74">
        <f t="shared" si="361"/>
        <v>0</v>
      </c>
      <c r="AR1750" s="254" t="s">
        <v>4189</v>
      </c>
      <c r="AS1750" s="254" t="s">
        <v>4190</v>
      </c>
      <c r="AT1750" s="265">
        <f t="shared" si="362"/>
        <v>0</v>
      </c>
      <c r="AU1750" s="254" t="s">
        <v>4191</v>
      </c>
      <c r="AV1750" s="265">
        <f t="shared" si="363"/>
        <v>0</v>
      </c>
      <c r="AW1750" s="254" t="s">
        <v>4192</v>
      </c>
      <c r="AX1750" s="254" t="s">
        <v>4193</v>
      </c>
      <c r="AY1750" s="244" t="str">
        <f t="shared" si="357"/>
        <v/>
      </c>
    </row>
    <row r="1751" spans="1:51">
      <c r="A1751" s="198">
        <v>1746</v>
      </c>
      <c r="B1751" s="211"/>
      <c r="C1751" s="4" t="str">
        <f t="shared" si="354"/>
        <v>名称：&lt;br&gt;住所：&lt;br&gt;施設分類：&lt;br&gt;TEL：&lt;br&gt;：&lt;br&gt;：&lt;br&gt;：&lt;br&gt;</v>
      </c>
      <c r="D1751" s="211"/>
      <c r="E1751" s="202"/>
      <c r="F1751" s="202"/>
      <c r="G1751" s="202"/>
      <c r="H1751" s="202"/>
      <c r="I1751" s="202"/>
      <c r="J1751" s="202"/>
      <c r="K1751" s="240"/>
      <c r="L1751" s="240"/>
      <c r="M1751" s="240"/>
      <c r="N1751" s="240"/>
      <c r="O1751" s="4"/>
      <c r="P1751" s="246">
        <v>1</v>
      </c>
      <c r="Q1751" s="246"/>
      <c r="R1751" s="246" t="str">
        <f t="shared" si="351"/>
        <v>FFFFFFFF</v>
      </c>
      <c r="S1751" s="202">
        <v>100</v>
      </c>
      <c r="T1751" s="202">
        <v>100</v>
      </c>
      <c r="U1751" s="202">
        <v>100</v>
      </c>
      <c r="V1751" s="202">
        <v>100</v>
      </c>
      <c r="X1751" s="242"/>
      <c r="Z1751" s="239">
        <f t="shared" si="355"/>
        <v>1</v>
      </c>
      <c r="AA1751" s="253" t="s">
        <v>4179</v>
      </c>
      <c r="AB1751" s="265">
        <f t="shared" si="358"/>
        <v>0</v>
      </c>
      <c r="AC1751" s="254" t="s">
        <v>4194</v>
      </c>
      <c r="AD1751" s="254" t="s">
        <v>4181</v>
      </c>
      <c r="AE1751" s="254">
        <f t="shared" si="359"/>
        <v>0</v>
      </c>
      <c r="AF1751" s="254" t="s">
        <v>4182</v>
      </c>
      <c r="AG1751" s="254" t="s">
        <v>4183</v>
      </c>
      <c r="AH1751" s="74" t="str">
        <f t="shared" si="360"/>
        <v>名称：&lt;br&gt;住所：&lt;br&gt;施設分類：&lt;br&gt;TEL：&lt;br&gt;：&lt;br&gt;：&lt;br&gt;：&lt;br&gt;</v>
      </c>
      <c r="AI1751" s="255" t="s">
        <v>4184</v>
      </c>
      <c r="AJ1751" s="253" t="str">
        <f t="shared" si="352"/>
        <v>FFFFFFFF</v>
      </c>
      <c r="AK1751" s="253" t="s">
        <v>4185</v>
      </c>
      <c r="AL1751" s="265">
        <f t="shared" si="353"/>
        <v>1</v>
      </c>
      <c r="AM1751" s="253" t="s">
        <v>4186</v>
      </c>
      <c r="AN1751" s="253" t="s">
        <v>4187</v>
      </c>
      <c r="AO1751" s="254">
        <f t="shared" si="356"/>
        <v>0</v>
      </c>
      <c r="AP1751" s="253" t="s">
        <v>4188</v>
      </c>
      <c r="AQ1751" s="74">
        <f t="shared" si="361"/>
        <v>0</v>
      </c>
      <c r="AR1751" s="254" t="s">
        <v>4189</v>
      </c>
      <c r="AS1751" s="254" t="s">
        <v>4190</v>
      </c>
      <c r="AT1751" s="265">
        <f t="shared" si="362"/>
        <v>0</v>
      </c>
      <c r="AU1751" s="254" t="s">
        <v>4191</v>
      </c>
      <c r="AV1751" s="265">
        <f t="shared" si="363"/>
        <v>0</v>
      </c>
      <c r="AW1751" s="254" t="s">
        <v>4192</v>
      </c>
      <c r="AX1751" s="254" t="s">
        <v>4193</v>
      </c>
      <c r="AY1751" s="244" t="str">
        <f t="shared" si="357"/>
        <v/>
      </c>
    </row>
    <row r="1752" spans="1:51">
      <c r="A1752" s="198">
        <v>1747</v>
      </c>
      <c r="B1752" s="211"/>
      <c r="C1752" s="4" t="str">
        <f t="shared" si="354"/>
        <v>名称：&lt;br&gt;住所：&lt;br&gt;施設分類：&lt;br&gt;TEL：&lt;br&gt;：&lt;br&gt;：&lt;br&gt;：&lt;br&gt;</v>
      </c>
      <c r="D1752" s="211"/>
      <c r="E1752" s="202"/>
      <c r="F1752" s="202"/>
      <c r="G1752" s="202"/>
      <c r="H1752" s="202"/>
      <c r="I1752" s="202"/>
      <c r="J1752" s="202"/>
      <c r="K1752" s="240"/>
      <c r="L1752" s="240"/>
      <c r="M1752" s="240"/>
      <c r="N1752" s="240"/>
      <c r="O1752" s="4"/>
      <c r="P1752" s="246">
        <v>1</v>
      </c>
      <c r="Q1752" s="246"/>
      <c r="R1752" s="246" t="str">
        <f t="shared" si="351"/>
        <v>FFFFFFFF</v>
      </c>
      <c r="S1752" s="202">
        <v>100</v>
      </c>
      <c r="T1752" s="202">
        <v>100</v>
      </c>
      <c r="U1752" s="202">
        <v>100</v>
      </c>
      <c r="V1752" s="202">
        <v>100</v>
      </c>
      <c r="X1752" s="242"/>
      <c r="Z1752" s="239">
        <f t="shared" si="355"/>
        <v>1</v>
      </c>
      <c r="AA1752" s="253" t="s">
        <v>4179</v>
      </c>
      <c r="AB1752" s="265">
        <f t="shared" si="358"/>
        <v>0</v>
      </c>
      <c r="AC1752" s="254" t="s">
        <v>4194</v>
      </c>
      <c r="AD1752" s="254" t="s">
        <v>4181</v>
      </c>
      <c r="AE1752" s="254">
        <f t="shared" si="359"/>
        <v>0</v>
      </c>
      <c r="AF1752" s="254" t="s">
        <v>4182</v>
      </c>
      <c r="AG1752" s="254" t="s">
        <v>4183</v>
      </c>
      <c r="AH1752" s="74" t="str">
        <f t="shared" si="360"/>
        <v>名称：&lt;br&gt;住所：&lt;br&gt;施設分類：&lt;br&gt;TEL：&lt;br&gt;：&lt;br&gt;：&lt;br&gt;：&lt;br&gt;</v>
      </c>
      <c r="AI1752" s="255" t="s">
        <v>4184</v>
      </c>
      <c r="AJ1752" s="253" t="str">
        <f t="shared" si="352"/>
        <v>FFFFFFFF</v>
      </c>
      <c r="AK1752" s="253" t="s">
        <v>4185</v>
      </c>
      <c r="AL1752" s="265">
        <f t="shared" si="353"/>
        <v>1</v>
      </c>
      <c r="AM1752" s="253" t="s">
        <v>4186</v>
      </c>
      <c r="AN1752" s="253" t="s">
        <v>4187</v>
      </c>
      <c r="AO1752" s="254">
        <f t="shared" si="356"/>
        <v>0</v>
      </c>
      <c r="AP1752" s="253" t="s">
        <v>4188</v>
      </c>
      <c r="AQ1752" s="74">
        <f t="shared" si="361"/>
        <v>0</v>
      </c>
      <c r="AR1752" s="254" t="s">
        <v>4189</v>
      </c>
      <c r="AS1752" s="254" t="s">
        <v>4190</v>
      </c>
      <c r="AT1752" s="265">
        <f t="shared" si="362"/>
        <v>0</v>
      </c>
      <c r="AU1752" s="254" t="s">
        <v>4191</v>
      </c>
      <c r="AV1752" s="265">
        <f t="shared" si="363"/>
        <v>0</v>
      </c>
      <c r="AW1752" s="254" t="s">
        <v>4192</v>
      </c>
      <c r="AX1752" s="254" t="s">
        <v>4193</v>
      </c>
      <c r="AY1752" s="244" t="str">
        <f t="shared" si="357"/>
        <v/>
      </c>
    </row>
    <row r="1753" spans="1:51">
      <c r="A1753" s="198">
        <v>1748</v>
      </c>
      <c r="B1753" s="211"/>
      <c r="C1753" s="4" t="str">
        <f t="shared" si="354"/>
        <v>名称：&lt;br&gt;住所：&lt;br&gt;施設分類：&lt;br&gt;TEL：&lt;br&gt;：&lt;br&gt;：&lt;br&gt;：&lt;br&gt;</v>
      </c>
      <c r="D1753" s="211"/>
      <c r="E1753" s="202"/>
      <c r="F1753" s="202"/>
      <c r="G1753" s="202"/>
      <c r="H1753" s="202"/>
      <c r="I1753" s="202"/>
      <c r="J1753" s="202"/>
      <c r="K1753" s="240"/>
      <c r="L1753" s="240"/>
      <c r="M1753" s="240"/>
      <c r="N1753" s="240"/>
      <c r="O1753" s="4"/>
      <c r="P1753" s="246">
        <v>1</v>
      </c>
      <c r="Q1753" s="246"/>
      <c r="R1753" s="246" t="str">
        <f t="shared" si="351"/>
        <v>FFFFFFFF</v>
      </c>
      <c r="S1753" s="202">
        <v>100</v>
      </c>
      <c r="T1753" s="202">
        <v>100</v>
      </c>
      <c r="U1753" s="202">
        <v>100</v>
      </c>
      <c r="V1753" s="202">
        <v>100</v>
      </c>
      <c r="X1753" s="242"/>
      <c r="Z1753" s="239">
        <f t="shared" si="355"/>
        <v>1</v>
      </c>
      <c r="AA1753" s="253" t="s">
        <v>4179</v>
      </c>
      <c r="AB1753" s="265">
        <f t="shared" si="358"/>
        <v>0</v>
      </c>
      <c r="AC1753" s="254" t="s">
        <v>4194</v>
      </c>
      <c r="AD1753" s="254" t="s">
        <v>4181</v>
      </c>
      <c r="AE1753" s="254">
        <f t="shared" si="359"/>
        <v>0</v>
      </c>
      <c r="AF1753" s="254" t="s">
        <v>4182</v>
      </c>
      <c r="AG1753" s="254" t="s">
        <v>4183</v>
      </c>
      <c r="AH1753" s="74" t="str">
        <f t="shared" si="360"/>
        <v>名称：&lt;br&gt;住所：&lt;br&gt;施設分類：&lt;br&gt;TEL：&lt;br&gt;：&lt;br&gt;：&lt;br&gt;：&lt;br&gt;</v>
      </c>
      <c r="AI1753" s="255" t="s">
        <v>4184</v>
      </c>
      <c r="AJ1753" s="253" t="str">
        <f t="shared" si="352"/>
        <v>FFFFFFFF</v>
      </c>
      <c r="AK1753" s="253" t="s">
        <v>4185</v>
      </c>
      <c r="AL1753" s="265">
        <f t="shared" si="353"/>
        <v>1</v>
      </c>
      <c r="AM1753" s="253" t="s">
        <v>4186</v>
      </c>
      <c r="AN1753" s="253" t="s">
        <v>4187</v>
      </c>
      <c r="AO1753" s="254">
        <f t="shared" si="356"/>
        <v>0</v>
      </c>
      <c r="AP1753" s="253" t="s">
        <v>4188</v>
      </c>
      <c r="AQ1753" s="74">
        <f t="shared" si="361"/>
        <v>0</v>
      </c>
      <c r="AR1753" s="254" t="s">
        <v>4189</v>
      </c>
      <c r="AS1753" s="254" t="s">
        <v>4190</v>
      </c>
      <c r="AT1753" s="265">
        <f t="shared" si="362"/>
        <v>0</v>
      </c>
      <c r="AU1753" s="254" t="s">
        <v>4191</v>
      </c>
      <c r="AV1753" s="265">
        <f t="shared" si="363"/>
        <v>0</v>
      </c>
      <c r="AW1753" s="254" t="s">
        <v>4192</v>
      </c>
      <c r="AX1753" s="254" t="s">
        <v>4193</v>
      </c>
      <c r="AY1753" s="244" t="str">
        <f t="shared" si="357"/>
        <v/>
      </c>
    </row>
    <row r="1754" spans="1:51">
      <c r="A1754" s="198">
        <v>1749</v>
      </c>
      <c r="B1754" s="211"/>
      <c r="C1754" s="4" t="str">
        <f t="shared" si="354"/>
        <v>名称：&lt;br&gt;住所：&lt;br&gt;施設分類：&lt;br&gt;TEL：&lt;br&gt;：&lt;br&gt;：&lt;br&gt;：&lt;br&gt;</v>
      </c>
      <c r="D1754" s="211"/>
      <c r="E1754" s="245"/>
      <c r="F1754" s="202"/>
      <c r="G1754" s="202"/>
      <c r="H1754" s="202"/>
      <c r="I1754" s="245"/>
      <c r="J1754" s="245"/>
      <c r="K1754" s="240"/>
      <c r="L1754" s="240"/>
      <c r="M1754" s="240"/>
      <c r="N1754" s="240"/>
      <c r="O1754" s="4"/>
      <c r="P1754" s="246">
        <v>1</v>
      </c>
      <c r="Q1754" s="246"/>
      <c r="R1754" s="246" t="str">
        <f t="shared" si="351"/>
        <v>FFFFFFFF</v>
      </c>
      <c r="S1754" s="202">
        <v>100</v>
      </c>
      <c r="T1754" s="202">
        <v>100</v>
      </c>
      <c r="U1754" s="202">
        <v>100</v>
      </c>
      <c r="V1754" s="202">
        <v>100</v>
      </c>
      <c r="X1754" s="242"/>
      <c r="Z1754" s="239">
        <f t="shared" si="355"/>
        <v>1</v>
      </c>
      <c r="AA1754" s="253" t="s">
        <v>4179</v>
      </c>
      <c r="AB1754" s="265">
        <f t="shared" si="358"/>
        <v>0</v>
      </c>
      <c r="AC1754" s="254" t="s">
        <v>4194</v>
      </c>
      <c r="AD1754" s="254" t="s">
        <v>4181</v>
      </c>
      <c r="AE1754" s="254">
        <f t="shared" si="359"/>
        <v>0</v>
      </c>
      <c r="AF1754" s="254" t="s">
        <v>4182</v>
      </c>
      <c r="AG1754" s="254" t="s">
        <v>4183</v>
      </c>
      <c r="AH1754" s="74" t="str">
        <f t="shared" si="360"/>
        <v>名称：&lt;br&gt;住所：&lt;br&gt;施設分類：&lt;br&gt;TEL：&lt;br&gt;：&lt;br&gt;：&lt;br&gt;：&lt;br&gt;</v>
      </c>
      <c r="AI1754" s="255" t="s">
        <v>4184</v>
      </c>
      <c r="AJ1754" s="253" t="str">
        <f t="shared" si="352"/>
        <v>FFFFFFFF</v>
      </c>
      <c r="AK1754" s="253" t="s">
        <v>4185</v>
      </c>
      <c r="AL1754" s="265">
        <f t="shared" si="353"/>
        <v>1</v>
      </c>
      <c r="AM1754" s="253" t="s">
        <v>4186</v>
      </c>
      <c r="AN1754" s="253" t="s">
        <v>4187</v>
      </c>
      <c r="AO1754" s="254">
        <f t="shared" si="356"/>
        <v>0</v>
      </c>
      <c r="AP1754" s="253" t="s">
        <v>4188</v>
      </c>
      <c r="AQ1754" s="74">
        <f t="shared" si="361"/>
        <v>0</v>
      </c>
      <c r="AR1754" s="254" t="s">
        <v>4189</v>
      </c>
      <c r="AS1754" s="254" t="s">
        <v>4190</v>
      </c>
      <c r="AT1754" s="265">
        <f t="shared" si="362"/>
        <v>0</v>
      </c>
      <c r="AU1754" s="254" t="s">
        <v>4191</v>
      </c>
      <c r="AV1754" s="265">
        <f t="shared" si="363"/>
        <v>0</v>
      </c>
      <c r="AW1754" s="254" t="s">
        <v>4192</v>
      </c>
      <c r="AX1754" s="254" t="s">
        <v>4193</v>
      </c>
      <c r="AY1754" s="244" t="str">
        <f t="shared" si="357"/>
        <v/>
      </c>
    </row>
    <row r="1755" spans="1:51">
      <c r="A1755" s="198">
        <v>1750</v>
      </c>
      <c r="B1755" s="211"/>
      <c r="C1755" s="4" t="str">
        <f t="shared" si="354"/>
        <v>名称：&lt;br&gt;住所：&lt;br&gt;施設分類：&lt;br&gt;TEL：&lt;br&gt;：&lt;br&gt;：&lt;br&gt;：&lt;br&gt;</v>
      </c>
      <c r="D1755" s="211"/>
      <c r="E1755" s="245"/>
      <c r="F1755" s="202"/>
      <c r="G1755" s="202"/>
      <c r="H1755" s="202"/>
      <c r="I1755" s="245"/>
      <c r="J1755" s="245"/>
      <c r="K1755" s="240"/>
      <c r="L1755" s="240"/>
      <c r="M1755" s="240"/>
      <c r="N1755" s="240"/>
      <c r="O1755" s="4"/>
      <c r="P1755" s="246">
        <v>1</v>
      </c>
      <c r="Q1755" s="246"/>
      <c r="R1755" s="246" t="str">
        <f t="shared" si="351"/>
        <v>FFFFFFFF</v>
      </c>
      <c r="S1755" s="202">
        <v>100</v>
      </c>
      <c r="T1755" s="202">
        <v>100</v>
      </c>
      <c r="U1755" s="202">
        <v>100</v>
      </c>
      <c r="V1755" s="202">
        <v>100</v>
      </c>
      <c r="X1755" s="242"/>
      <c r="Z1755" s="239">
        <f t="shared" si="355"/>
        <v>1</v>
      </c>
      <c r="AA1755" s="253" t="s">
        <v>4179</v>
      </c>
      <c r="AB1755" s="265">
        <f t="shared" si="358"/>
        <v>0</v>
      </c>
      <c r="AC1755" s="254" t="s">
        <v>4194</v>
      </c>
      <c r="AD1755" s="254" t="s">
        <v>4181</v>
      </c>
      <c r="AE1755" s="254">
        <f t="shared" si="359"/>
        <v>0</v>
      </c>
      <c r="AF1755" s="254" t="s">
        <v>4182</v>
      </c>
      <c r="AG1755" s="254" t="s">
        <v>4183</v>
      </c>
      <c r="AH1755" s="74" t="str">
        <f t="shared" si="360"/>
        <v>名称：&lt;br&gt;住所：&lt;br&gt;施設分類：&lt;br&gt;TEL：&lt;br&gt;：&lt;br&gt;：&lt;br&gt;：&lt;br&gt;</v>
      </c>
      <c r="AI1755" s="255" t="s">
        <v>4184</v>
      </c>
      <c r="AJ1755" s="253" t="str">
        <f t="shared" si="352"/>
        <v>FFFFFFFF</v>
      </c>
      <c r="AK1755" s="253" t="s">
        <v>4185</v>
      </c>
      <c r="AL1755" s="265">
        <f t="shared" si="353"/>
        <v>1</v>
      </c>
      <c r="AM1755" s="253" t="s">
        <v>4186</v>
      </c>
      <c r="AN1755" s="253" t="s">
        <v>4187</v>
      </c>
      <c r="AO1755" s="254">
        <f t="shared" si="356"/>
        <v>0</v>
      </c>
      <c r="AP1755" s="253" t="s">
        <v>4188</v>
      </c>
      <c r="AQ1755" s="74">
        <f t="shared" si="361"/>
        <v>0</v>
      </c>
      <c r="AR1755" s="254" t="s">
        <v>4189</v>
      </c>
      <c r="AS1755" s="254" t="s">
        <v>4190</v>
      </c>
      <c r="AT1755" s="265">
        <f t="shared" si="362"/>
        <v>0</v>
      </c>
      <c r="AU1755" s="254" t="s">
        <v>4191</v>
      </c>
      <c r="AV1755" s="265">
        <f t="shared" si="363"/>
        <v>0</v>
      </c>
      <c r="AW1755" s="254" t="s">
        <v>4192</v>
      </c>
      <c r="AX1755" s="254" t="s">
        <v>4193</v>
      </c>
      <c r="AY1755" s="244" t="str">
        <f t="shared" si="357"/>
        <v/>
      </c>
    </row>
    <row r="1756" spans="1:51">
      <c r="A1756" s="198">
        <v>1751</v>
      </c>
      <c r="B1756" s="211"/>
      <c r="C1756" s="4" t="str">
        <f t="shared" si="354"/>
        <v>名称：&lt;br&gt;住所：&lt;br&gt;施設分類：&lt;br&gt;TEL：&lt;br&gt;：&lt;br&gt;：&lt;br&gt;：&lt;br&gt;</v>
      </c>
      <c r="D1756" s="211"/>
      <c r="E1756" s="202"/>
      <c r="F1756" s="202"/>
      <c r="G1756" s="202"/>
      <c r="H1756" s="202"/>
      <c r="I1756" s="202"/>
      <c r="J1756" s="202"/>
      <c r="K1756" s="240"/>
      <c r="L1756" s="240"/>
      <c r="M1756" s="240"/>
      <c r="N1756" s="240"/>
      <c r="O1756" s="4"/>
      <c r="P1756" s="246">
        <v>1</v>
      </c>
      <c r="Q1756" s="246"/>
      <c r="R1756" s="246" t="str">
        <f t="shared" si="351"/>
        <v>FFFFFFFF</v>
      </c>
      <c r="S1756" s="202">
        <v>100</v>
      </c>
      <c r="T1756" s="202">
        <v>100</v>
      </c>
      <c r="U1756" s="202">
        <v>100</v>
      </c>
      <c r="V1756" s="202">
        <v>100</v>
      </c>
      <c r="X1756" s="242"/>
      <c r="Z1756" s="239">
        <f t="shared" si="355"/>
        <v>1</v>
      </c>
      <c r="AA1756" s="253" t="s">
        <v>4179</v>
      </c>
      <c r="AB1756" s="265">
        <f t="shared" si="358"/>
        <v>0</v>
      </c>
      <c r="AC1756" s="254" t="s">
        <v>4194</v>
      </c>
      <c r="AD1756" s="254" t="s">
        <v>4181</v>
      </c>
      <c r="AE1756" s="254">
        <f t="shared" si="359"/>
        <v>0</v>
      </c>
      <c r="AF1756" s="254" t="s">
        <v>4182</v>
      </c>
      <c r="AG1756" s="254" t="s">
        <v>4183</v>
      </c>
      <c r="AH1756" s="74" t="str">
        <f t="shared" si="360"/>
        <v>名称：&lt;br&gt;住所：&lt;br&gt;施設分類：&lt;br&gt;TEL：&lt;br&gt;：&lt;br&gt;：&lt;br&gt;：&lt;br&gt;</v>
      </c>
      <c r="AI1756" s="255" t="s">
        <v>4184</v>
      </c>
      <c r="AJ1756" s="253" t="str">
        <f t="shared" si="352"/>
        <v>FFFFFFFF</v>
      </c>
      <c r="AK1756" s="253" t="s">
        <v>4185</v>
      </c>
      <c r="AL1756" s="265">
        <f t="shared" si="353"/>
        <v>1</v>
      </c>
      <c r="AM1756" s="253" t="s">
        <v>4186</v>
      </c>
      <c r="AN1756" s="253" t="s">
        <v>4187</v>
      </c>
      <c r="AO1756" s="254">
        <f t="shared" si="356"/>
        <v>0</v>
      </c>
      <c r="AP1756" s="253" t="s">
        <v>4188</v>
      </c>
      <c r="AQ1756" s="74">
        <f t="shared" si="361"/>
        <v>0</v>
      </c>
      <c r="AR1756" s="254" t="s">
        <v>4189</v>
      </c>
      <c r="AS1756" s="254" t="s">
        <v>4190</v>
      </c>
      <c r="AT1756" s="265">
        <f t="shared" si="362"/>
        <v>0</v>
      </c>
      <c r="AU1756" s="254" t="s">
        <v>4191</v>
      </c>
      <c r="AV1756" s="265">
        <f t="shared" si="363"/>
        <v>0</v>
      </c>
      <c r="AW1756" s="254" t="s">
        <v>4192</v>
      </c>
      <c r="AX1756" s="254" t="s">
        <v>4193</v>
      </c>
      <c r="AY1756" s="244" t="str">
        <f t="shared" si="357"/>
        <v/>
      </c>
    </row>
    <row r="1757" spans="1:51">
      <c r="A1757" s="198">
        <v>1752</v>
      </c>
      <c r="B1757" s="211"/>
      <c r="C1757" s="4" t="str">
        <f t="shared" si="354"/>
        <v>名称：&lt;br&gt;住所：&lt;br&gt;施設分類：&lt;br&gt;TEL：&lt;br&gt;：&lt;br&gt;：&lt;br&gt;：&lt;br&gt;</v>
      </c>
      <c r="D1757" s="211"/>
      <c r="E1757" s="202"/>
      <c r="F1757" s="202"/>
      <c r="G1757" s="202"/>
      <c r="H1757" s="202"/>
      <c r="I1757" s="202"/>
      <c r="J1757" s="202"/>
      <c r="K1757" s="240"/>
      <c r="L1757" s="240"/>
      <c r="M1757" s="240"/>
      <c r="N1757" s="240"/>
      <c r="O1757" s="4"/>
      <c r="P1757" s="246">
        <v>1</v>
      </c>
      <c r="Q1757" s="246"/>
      <c r="R1757" s="246" t="str">
        <f t="shared" si="351"/>
        <v>FFFFFFFF</v>
      </c>
      <c r="S1757" s="202">
        <v>100</v>
      </c>
      <c r="T1757" s="202">
        <v>100</v>
      </c>
      <c r="U1757" s="202">
        <v>100</v>
      </c>
      <c r="V1757" s="202">
        <v>100</v>
      </c>
      <c r="X1757" s="242"/>
      <c r="Z1757" s="239">
        <f t="shared" si="355"/>
        <v>1</v>
      </c>
      <c r="AA1757" s="253" t="s">
        <v>4179</v>
      </c>
      <c r="AB1757" s="265">
        <f t="shared" si="358"/>
        <v>0</v>
      </c>
      <c r="AC1757" s="254" t="s">
        <v>4194</v>
      </c>
      <c r="AD1757" s="254" t="s">
        <v>4181</v>
      </c>
      <c r="AE1757" s="254">
        <f t="shared" si="359"/>
        <v>0</v>
      </c>
      <c r="AF1757" s="254" t="s">
        <v>4182</v>
      </c>
      <c r="AG1757" s="254" t="s">
        <v>4183</v>
      </c>
      <c r="AH1757" s="74" t="str">
        <f t="shared" si="360"/>
        <v>名称：&lt;br&gt;住所：&lt;br&gt;施設分類：&lt;br&gt;TEL：&lt;br&gt;：&lt;br&gt;：&lt;br&gt;：&lt;br&gt;</v>
      </c>
      <c r="AI1757" s="255" t="s">
        <v>4184</v>
      </c>
      <c r="AJ1757" s="253" t="str">
        <f t="shared" si="352"/>
        <v>FFFFFFFF</v>
      </c>
      <c r="AK1757" s="253" t="s">
        <v>4185</v>
      </c>
      <c r="AL1757" s="265">
        <f t="shared" si="353"/>
        <v>1</v>
      </c>
      <c r="AM1757" s="253" t="s">
        <v>4186</v>
      </c>
      <c r="AN1757" s="253" t="s">
        <v>4187</v>
      </c>
      <c r="AO1757" s="254">
        <f t="shared" si="356"/>
        <v>0</v>
      </c>
      <c r="AP1757" s="253" t="s">
        <v>4188</v>
      </c>
      <c r="AQ1757" s="74">
        <f t="shared" si="361"/>
        <v>0</v>
      </c>
      <c r="AR1757" s="254" t="s">
        <v>4189</v>
      </c>
      <c r="AS1757" s="254" t="s">
        <v>4190</v>
      </c>
      <c r="AT1757" s="265">
        <f t="shared" si="362"/>
        <v>0</v>
      </c>
      <c r="AU1757" s="254" t="s">
        <v>4191</v>
      </c>
      <c r="AV1757" s="265">
        <f t="shared" si="363"/>
        <v>0</v>
      </c>
      <c r="AW1757" s="254" t="s">
        <v>4192</v>
      </c>
      <c r="AX1757" s="254" t="s">
        <v>4193</v>
      </c>
      <c r="AY1757" s="244" t="str">
        <f t="shared" si="357"/>
        <v/>
      </c>
    </row>
    <row r="1758" spans="1:51">
      <c r="A1758" s="198">
        <v>1753</v>
      </c>
      <c r="B1758" s="211"/>
      <c r="C1758" s="4" t="str">
        <f t="shared" si="354"/>
        <v>名称：&lt;br&gt;住所：&lt;br&gt;施設分類：&lt;br&gt;TEL：&lt;br&gt;：&lt;br&gt;：&lt;br&gt;：&lt;br&gt;</v>
      </c>
      <c r="D1758" s="211"/>
      <c r="E1758" s="202"/>
      <c r="F1758" s="202"/>
      <c r="G1758" s="202"/>
      <c r="H1758" s="202"/>
      <c r="I1758" s="202"/>
      <c r="J1758" s="202"/>
      <c r="K1758" s="240"/>
      <c r="L1758" s="240"/>
      <c r="M1758" s="240"/>
      <c r="N1758" s="240"/>
      <c r="O1758" s="4"/>
      <c r="P1758" s="246">
        <v>1</v>
      </c>
      <c r="Q1758" s="246"/>
      <c r="R1758" s="246" t="str">
        <f t="shared" si="351"/>
        <v>FFFFFFFF</v>
      </c>
      <c r="S1758" s="202">
        <v>100</v>
      </c>
      <c r="T1758" s="202">
        <v>100</v>
      </c>
      <c r="U1758" s="202">
        <v>100</v>
      </c>
      <c r="V1758" s="202">
        <v>100</v>
      </c>
      <c r="X1758" s="242"/>
      <c r="Z1758" s="239">
        <f t="shared" si="355"/>
        <v>1</v>
      </c>
      <c r="AA1758" s="253" t="s">
        <v>4179</v>
      </c>
      <c r="AB1758" s="265">
        <f t="shared" si="358"/>
        <v>0</v>
      </c>
      <c r="AC1758" s="254" t="s">
        <v>4194</v>
      </c>
      <c r="AD1758" s="254" t="s">
        <v>4181</v>
      </c>
      <c r="AE1758" s="254">
        <f t="shared" si="359"/>
        <v>0</v>
      </c>
      <c r="AF1758" s="254" t="s">
        <v>4182</v>
      </c>
      <c r="AG1758" s="254" t="s">
        <v>4183</v>
      </c>
      <c r="AH1758" s="74" t="str">
        <f t="shared" si="360"/>
        <v>名称：&lt;br&gt;住所：&lt;br&gt;施設分類：&lt;br&gt;TEL：&lt;br&gt;：&lt;br&gt;：&lt;br&gt;：&lt;br&gt;</v>
      </c>
      <c r="AI1758" s="255" t="s">
        <v>4184</v>
      </c>
      <c r="AJ1758" s="253" t="str">
        <f t="shared" si="352"/>
        <v>FFFFFFFF</v>
      </c>
      <c r="AK1758" s="253" t="s">
        <v>4185</v>
      </c>
      <c r="AL1758" s="265">
        <f t="shared" si="353"/>
        <v>1</v>
      </c>
      <c r="AM1758" s="253" t="s">
        <v>4186</v>
      </c>
      <c r="AN1758" s="253" t="s">
        <v>4187</v>
      </c>
      <c r="AO1758" s="254">
        <f t="shared" si="356"/>
        <v>0</v>
      </c>
      <c r="AP1758" s="253" t="s">
        <v>4188</v>
      </c>
      <c r="AQ1758" s="74">
        <f t="shared" si="361"/>
        <v>0</v>
      </c>
      <c r="AR1758" s="254" t="s">
        <v>4189</v>
      </c>
      <c r="AS1758" s="254" t="s">
        <v>4190</v>
      </c>
      <c r="AT1758" s="265">
        <f t="shared" si="362"/>
        <v>0</v>
      </c>
      <c r="AU1758" s="254" t="s">
        <v>4191</v>
      </c>
      <c r="AV1758" s="265">
        <f t="shared" si="363"/>
        <v>0</v>
      </c>
      <c r="AW1758" s="254" t="s">
        <v>4192</v>
      </c>
      <c r="AX1758" s="254" t="s">
        <v>4193</v>
      </c>
      <c r="AY1758" s="244" t="str">
        <f t="shared" si="357"/>
        <v/>
      </c>
    </row>
    <row r="1759" spans="1:51">
      <c r="A1759" s="198">
        <v>1754</v>
      </c>
      <c r="B1759" s="211"/>
      <c r="C1759" s="4" t="str">
        <f t="shared" si="354"/>
        <v>名称：&lt;br&gt;住所：&lt;br&gt;施設分類：&lt;br&gt;TEL：&lt;br&gt;：&lt;br&gt;：&lt;br&gt;：&lt;br&gt;</v>
      </c>
      <c r="D1759" s="211"/>
      <c r="E1759" s="202"/>
      <c r="F1759" s="202"/>
      <c r="G1759" s="202"/>
      <c r="H1759" s="202"/>
      <c r="I1759" s="202"/>
      <c r="J1759" s="202"/>
      <c r="K1759" s="240"/>
      <c r="L1759" s="240"/>
      <c r="M1759" s="240"/>
      <c r="N1759" s="240"/>
      <c r="O1759" s="4"/>
      <c r="P1759" s="246">
        <v>1</v>
      </c>
      <c r="Q1759" s="246"/>
      <c r="R1759" s="246" t="str">
        <f t="shared" si="351"/>
        <v>FFFFFFFF</v>
      </c>
      <c r="S1759" s="202">
        <v>100</v>
      </c>
      <c r="T1759" s="202">
        <v>100</v>
      </c>
      <c r="U1759" s="202">
        <v>100</v>
      </c>
      <c r="V1759" s="202">
        <v>100</v>
      </c>
      <c r="X1759" s="242"/>
      <c r="Z1759" s="239">
        <f t="shared" si="355"/>
        <v>1</v>
      </c>
      <c r="AA1759" s="253" t="s">
        <v>4179</v>
      </c>
      <c r="AB1759" s="265">
        <f t="shared" si="358"/>
        <v>0</v>
      </c>
      <c r="AC1759" s="254" t="s">
        <v>4194</v>
      </c>
      <c r="AD1759" s="254" t="s">
        <v>4181</v>
      </c>
      <c r="AE1759" s="254">
        <f t="shared" si="359"/>
        <v>0</v>
      </c>
      <c r="AF1759" s="254" t="s">
        <v>4182</v>
      </c>
      <c r="AG1759" s="254" t="s">
        <v>4183</v>
      </c>
      <c r="AH1759" s="74" t="str">
        <f t="shared" si="360"/>
        <v>名称：&lt;br&gt;住所：&lt;br&gt;施設分類：&lt;br&gt;TEL：&lt;br&gt;：&lt;br&gt;：&lt;br&gt;：&lt;br&gt;</v>
      </c>
      <c r="AI1759" s="255" t="s">
        <v>4184</v>
      </c>
      <c r="AJ1759" s="253" t="str">
        <f t="shared" si="352"/>
        <v>FFFFFFFF</v>
      </c>
      <c r="AK1759" s="253" t="s">
        <v>4185</v>
      </c>
      <c r="AL1759" s="265">
        <f t="shared" si="353"/>
        <v>1</v>
      </c>
      <c r="AM1759" s="253" t="s">
        <v>4186</v>
      </c>
      <c r="AN1759" s="253" t="s">
        <v>4187</v>
      </c>
      <c r="AO1759" s="254">
        <f t="shared" si="356"/>
        <v>0</v>
      </c>
      <c r="AP1759" s="253" t="s">
        <v>4188</v>
      </c>
      <c r="AQ1759" s="74">
        <f t="shared" si="361"/>
        <v>0</v>
      </c>
      <c r="AR1759" s="254" t="s">
        <v>4189</v>
      </c>
      <c r="AS1759" s="254" t="s">
        <v>4190</v>
      </c>
      <c r="AT1759" s="265">
        <f t="shared" si="362"/>
        <v>0</v>
      </c>
      <c r="AU1759" s="254" t="s">
        <v>4191</v>
      </c>
      <c r="AV1759" s="265">
        <f t="shared" si="363"/>
        <v>0</v>
      </c>
      <c r="AW1759" s="254" t="s">
        <v>4192</v>
      </c>
      <c r="AX1759" s="254" t="s">
        <v>4193</v>
      </c>
      <c r="AY1759" s="244" t="str">
        <f t="shared" si="357"/>
        <v/>
      </c>
    </row>
    <row r="1760" spans="1:51">
      <c r="A1760" s="198">
        <v>1755</v>
      </c>
      <c r="B1760" s="211"/>
      <c r="C1760" s="4" t="str">
        <f t="shared" si="354"/>
        <v>名称：&lt;br&gt;住所：&lt;br&gt;施設分類：&lt;br&gt;TEL：&lt;br&gt;：&lt;br&gt;：&lt;br&gt;：&lt;br&gt;</v>
      </c>
      <c r="D1760" s="211"/>
      <c r="E1760" s="202"/>
      <c r="F1760" s="202"/>
      <c r="G1760" s="202"/>
      <c r="H1760" s="202"/>
      <c r="I1760" s="202"/>
      <c r="J1760" s="202"/>
      <c r="K1760" s="240"/>
      <c r="L1760" s="240"/>
      <c r="M1760" s="240"/>
      <c r="N1760" s="240"/>
      <c r="O1760" s="4"/>
      <c r="P1760" s="246">
        <v>1</v>
      </c>
      <c r="Q1760" s="246"/>
      <c r="R1760" s="246" t="str">
        <f t="shared" si="351"/>
        <v>FFFFFFFF</v>
      </c>
      <c r="S1760" s="202">
        <v>100</v>
      </c>
      <c r="T1760" s="202">
        <v>100</v>
      </c>
      <c r="U1760" s="202">
        <v>100</v>
      </c>
      <c r="V1760" s="202">
        <v>100</v>
      </c>
      <c r="X1760" s="242"/>
      <c r="Z1760" s="239">
        <f t="shared" si="355"/>
        <v>1</v>
      </c>
      <c r="AA1760" s="253" t="s">
        <v>4179</v>
      </c>
      <c r="AB1760" s="265">
        <f t="shared" si="358"/>
        <v>0</v>
      </c>
      <c r="AC1760" s="254" t="s">
        <v>4194</v>
      </c>
      <c r="AD1760" s="254" t="s">
        <v>4181</v>
      </c>
      <c r="AE1760" s="254">
        <f t="shared" si="359"/>
        <v>0</v>
      </c>
      <c r="AF1760" s="254" t="s">
        <v>4182</v>
      </c>
      <c r="AG1760" s="254" t="s">
        <v>4183</v>
      </c>
      <c r="AH1760" s="74" t="str">
        <f t="shared" si="360"/>
        <v>名称：&lt;br&gt;住所：&lt;br&gt;施設分類：&lt;br&gt;TEL：&lt;br&gt;：&lt;br&gt;：&lt;br&gt;：&lt;br&gt;</v>
      </c>
      <c r="AI1760" s="255" t="s">
        <v>4184</v>
      </c>
      <c r="AJ1760" s="253" t="str">
        <f t="shared" si="352"/>
        <v>FFFFFFFF</v>
      </c>
      <c r="AK1760" s="253" t="s">
        <v>4185</v>
      </c>
      <c r="AL1760" s="265">
        <f t="shared" si="353"/>
        <v>1</v>
      </c>
      <c r="AM1760" s="253" t="s">
        <v>4186</v>
      </c>
      <c r="AN1760" s="253" t="s">
        <v>4187</v>
      </c>
      <c r="AO1760" s="254">
        <f t="shared" si="356"/>
        <v>0</v>
      </c>
      <c r="AP1760" s="253" t="s">
        <v>4188</v>
      </c>
      <c r="AQ1760" s="74">
        <f t="shared" si="361"/>
        <v>0</v>
      </c>
      <c r="AR1760" s="254" t="s">
        <v>4189</v>
      </c>
      <c r="AS1760" s="254" t="s">
        <v>4190</v>
      </c>
      <c r="AT1760" s="265">
        <f t="shared" si="362"/>
        <v>0</v>
      </c>
      <c r="AU1760" s="254" t="s">
        <v>4191</v>
      </c>
      <c r="AV1760" s="265">
        <f t="shared" si="363"/>
        <v>0</v>
      </c>
      <c r="AW1760" s="254" t="s">
        <v>4192</v>
      </c>
      <c r="AX1760" s="254" t="s">
        <v>4193</v>
      </c>
      <c r="AY1760" s="244" t="str">
        <f t="shared" si="357"/>
        <v/>
      </c>
    </row>
    <row r="1761" spans="1:51">
      <c r="A1761" s="198">
        <v>1756</v>
      </c>
      <c r="B1761" s="211"/>
      <c r="C1761" s="4" t="str">
        <f t="shared" si="354"/>
        <v>名称：&lt;br&gt;住所：&lt;br&gt;施設分類：&lt;br&gt;TEL：&lt;br&gt;：&lt;br&gt;：&lt;br&gt;：&lt;br&gt;</v>
      </c>
      <c r="D1761" s="211"/>
      <c r="E1761" s="245"/>
      <c r="F1761" s="202"/>
      <c r="G1761" s="202"/>
      <c r="H1761" s="202"/>
      <c r="I1761" s="245"/>
      <c r="J1761" s="245"/>
      <c r="K1761" s="240"/>
      <c r="L1761" s="240"/>
      <c r="M1761" s="240"/>
      <c r="N1761" s="240"/>
      <c r="O1761" s="4"/>
      <c r="P1761" s="246">
        <v>1</v>
      </c>
      <c r="Q1761" s="246"/>
      <c r="R1761" s="246" t="str">
        <f t="shared" si="351"/>
        <v>FFFFFFFF</v>
      </c>
      <c r="S1761" s="202">
        <v>100</v>
      </c>
      <c r="T1761" s="202">
        <v>100</v>
      </c>
      <c r="U1761" s="202">
        <v>100</v>
      </c>
      <c r="V1761" s="202">
        <v>100</v>
      </c>
      <c r="X1761" s="242"/>
      <c r="Z1761" s="239">
        <f t="shared" si="355"/>
        <v>1</v>
      </c>
      <c r="AA1761" s="253" t="s">
        <v>4179</v>
      </c>
      <c r="AB1761" s="265">
        <f t="shared" si="358"/>
        <v>0</v>
      </c>
      <c r="AC1761" s="254" t="s">
        <v>4194</v>
      </c>
      <c r="AD1761" s="254" t="s">
        <v>4181</v>
      </c>
      <c r="AE1761" s="254">
        <f t="shared" si="359"/>
        <v>0</v>
      </c>
      <c r="AF1761" s="254" t="s">
        <v>4182</v>
      </c>
      <c r="AG1761" s="254" t="s">
        <v>4183</v>
      </c>
      <c r="AH1761" s="74" t="str">
        <f t="shared" si="360"/>
        <v>名称：&lt;br&gt;住所：&lt;br&gt;施設分類：&lt;br&gt;TEL：&lt;br&gt;：&lt;br&gt;：&lt;br&gt;：&lt;br&gt;</v>
      </c>
      <c r="AI1761" s="255" t="s">
        <v>4184</v>
      </c>
      <c r="AJ1761" s="253" t="str">
        <f t="shared" si="352"/>
        <v>FFFFFFFF</v>
      </c>
      <c r="AK1761" s="253" t="s">
        <v>4185</v>
      </c>
      <c r="AL1761" s="265">
        <f t="shared" si="353"/>
        <v>1</v>
      </c>
      <c r="AM1761" s="253" t="s">
        <v>4186</v>
      </c>
      <c r="AN1761" s="253" t="s">
        <v>4187</v>
      </c>
      <c r="AO1761" s="254">
        <f t="shared" si="356"/>
        <v>0</v>
      </c>
      <c r="AP1761" s="253" t="s">
        <v>4188</v>
      </c>
      <c r="AQ1761" s="74">
        <f t="shared" si="361"/>
        <v>0</v>
      </c>
      <c r="AR1761" s="254" t="s">
        <v>4189</v>
      </c>
      <c r="AS1761" s="254" t="s">
        <v>4190</v>
      </c>
      <c r="AT1761" s="265">
        <f t="shared" si="362"/>
        <v>0</v>
      </c>
      <c r="AU1761" s="254" t="s">
        <v>4191</v>
      </c>
      <c r="AV1761" s="265">
        <f t="shared" si="363"/>
        <v>0</v>
      </c>
      <c r="AW1761" s="254" t="s">
        <v>4192</v>
      </c>
      <c r="AX1761" s="254" t="s">
        <v>4193</v>
      </c>
      <c r="AY1761" s="244" t="str">
        <f t="shared" si="357"/>
        <v/>
      </c>
    </row>
    <row r="1762" spans="1:51">
      <c r="A1762" s="198">
        <v>1757</v>
      </c>
      <c r="B1762" s="211"/>
      <c r="C1762" s="4" t="str">
        <f t="shared" si="354"/>
        <v>名称：&lt;br&gt;住所：&lt;br&gt;施設分類：&lt;br&gt;TEL：&lt;br&gt;：&lt;br&gt;：&lt;br&gt;：&lt;br&gt;</v>
      </c>
      <c r="D1762" s="211"/>
      <c r="E1762" s="245"/>
      <c r="F1762" s="202"/>
      <c r="G1762" s="202"/>
      <c r="H1762" s="202"/>
      <c r="I1762" s="245"/>
      <c r="J1762" s="245"/>
      <c r="K1762" s="240"/>
      <c r="L1762" s="240"/>
      <c r="M1762" s="240"/>
      <c r="N1762" s="240"/>
      <c r="O1762" s="4"/>
      <c r="P1762" s="246">
        <v>1</v>
      </c>
      <c r="Q1762" s="246"/>
      <c r="R1762" s="246" t="str">
        <f t="shared" si="351"/>
        <v>FFFFFFFF</v>
      </c>
      <c r="S1762" s="202">
        <v>100</v>
      </c>
      <c r="T1762" s="202">
        <v>100</v>
      </c>
      <c r="U1762" s="202">
        <v>100</v>
      </c>
      <c r="V1762" s="202">
        <v>100</v>
      </c>
      <c r="X1762" s="242"/>
      <c r="Z1762" s="239">
        <f t="shared" si="355"/>
        <v>1</v>
      </c>
      <c r="AA1762" s="253" t="s">
        <v>4179</v>
      </c>
      <c r="AB1762" s="265">
        <f t="shared" si="358"/>
        <v>0</v>
      </c>
      <c r="AC1762" s="254" t="s">
        <v>4194</v>
      </c>
      <c r="AD1762" s="254" t="s">
        <v>4181</v>
      </c>
      <c r="AE1762" s="254">
        <f t="shared" si="359"/>
        <v>0</v>
      </c>
      <c r="AF1762" s="254" t="s">
        <v>4182</v>
      </c>
      <c r="AG1762" s="254" t="s">
        <v>4183</v>
      </c>
      <c r="AH1762" s="74" t="str">
        <f t="shared" si="360"/>
        <v>名称：&lt;br&gt;住所：&lt;br&gt;施設分類：&lt;br&gt;TEL：&lt;br&gt;：&lt;br&gt;：&lt;br&gt;：&lt;br&gt;</v>
      </c>
      <c r="AI1762" s="255" t="s">
        <v>4184</v>
      </c>
      <c r="AJ1762" s="253" t="str">
        <f t="shared" si="352"/>
        <v>FFFFFFFF</v>
      </c>
      <c r="AK1762" s="253" t="s">
        <v>4185</v>
      </c>
      <c r="AL1762" s="265">
        <f t="shared" si="353"/>
        <v>1</v>
      </c>
      <c r="AM1762" s="253" t="s">
        <v>4186</v>
      </c>
      <c r="AN1762" s="253" t="s">
        <v>4187</v>
      </c>
      <c r="AO1762" s="254">
        <f t="shared" si="356"/>
        <v>0</v>
      </c>
      <c r="AP1762" s="253" t="s">
        <v>4188</v>
      </c>
      <c r="AQ1762" s="74">
        <f t="shared" si="361"/>
        <v>0</v>
      </c>
      <c r="AR1762" s="254" t="s">
        <v>4189</v>
      </c>
      <c r="AS1762" s="254" t="s">
        <v>4190</v>
      </c>
      <c r="AT1762" s="265">
        <f t="shared" si="362"/>
        <v>0</v>
      </c>
      <c r="AU1762" s="254" t="s">
        <v>4191</v>
      </c>
      <c r="AV1762" s="265">
        <f t="shared" si="363"/>
        <v>0</v>
      </c>
      <c r="AW1762" s="254" t="s">
        <v>4192</v>
      </c>
      <c r="AX1762" s="254" t="s">
        <v>4193</v>
      </c>
      <c r="AY1762" s="244" t="str">
        <f t="shared" si="357"/>
        <v/>
      </c>
    </row>
    <row r="1763" spans="1:51">
      <c r="A1763" s="198">
        <v>1758</v>
      </c>
      <c r="B1763" s="211"/>
      <c r="C1763" s="4" t="str">
        <f t="shared" si="354"/>
        <v>名称：&lt;br&gt;住所：&lt;br&gt;施設分類：&lt;br&gt;TEL：&lt;br&gt;：&lt;br&gt;：&lt;br&gt;：&lt;br&gt;</v>
      </c>
      <c r="D1763" s="211"/>
      <c r="E1763" s="202"/>
      <c r="F1763" s="202"/>
      <c r="G1763" s="202"/>
      <c r="H1763" s="202"/>
      <c r="I1763" s="202"/>
      <c r="J1763" s="202"/>
      <c r="K1763" s="240"/>
      <c r="L1763" s="240"/>
      <c r="M1763" s="240"/>
      <c r="N1763" s="240"/>
      <c r="O1763" s="4"/>
      <c r="P1763" s="246">
        <v>1</v>
      </c>
      <c r="Q1763" s="246"/>
      <c r="R1763" s="246" t="str">
        <f t="shared" si="351"/>
        <v>FFFFFFFF</v>
      </c>
      <c r="S1763" s="202">
        <v>100</v>
      </c>
      <c r="T1763" s="202">
        <v>100</v>
      </c>
      <c r="U1763" s="202">
        <v>100</v>
      </c>
      <c r="V1763" s="202">
        <v>100</v>
      </c>
      <c r="X1763" s="242"/>
      <c r="Z1763" s="239">
        <f t="shared" si="355"/>
        <v>1</v>
      </c>
      <c r="AA1763" s="253" t="s">
        <v>4179</v>
      </c>
      <c r="AB1763" s="265">
        <f t="shared" si="358"/>
        <v>0</v>
      </c>
      <c r="AC1763" s="254" t="s">
        <v>4194</v>
      </c>
      <c r="AD1763" s="254" t="s">
        <v>4181</v>
      </c>
      <c r="AE1763" s="254">
        <f t="shared" si="359"/>
        <v>0</v>
      </c>
      <c r="AF1763" s="254" t="s">
        <v>4182</v>
      </c>
      <c r="AG1763" s="254" t="s">
        <v>4183</v>
      </c>
      <c r="AH1763" s="74" t="str">
        <f t="shared" si="360"/>
        <v>名称：&lt;br&gt;住所：&lt;br&gt;施設分類：&lt;br&gt;TEL：&lt;br&gt;：&lt;br&gt;：&lt;br&gt;：&lt;br&gt;</v>
      </c>
      <c r="AI1763" s="255" t="s">
        <v>4184</v>
      </c>
      <c r="AJ1763" s="253" t="str">
        <f t="shared" si="352"/>
        <v>FFFFFFFF</v>
      </c>
      <c r="AK1763" s="253" t="s">
        <v>4185</v>
      </c>
      <c r="AL1763" s="265">
        <f t="shared" si="353"/>
        <v>1</v>
      </c>
      <c r="AM1763" s="253" t="s">
        <v>4186</v>
      </c>
      <c r="AN1763" s="253" t="s">
        <v>4187</v>
      </c>
      <c r="AO1763" s="254">
        <f t="shared" si="356"/>
        <v>0</v>
      </c>
      <c r="AP1763" s="253" t="s">
        <v>4188</v>
      </c>
      <c r="AQ1763" s="74">
        <f t="shared" si="361"/>
        <v>0</v>
      </c>
      <c r="AR1763" s="254" t="s">
        <v>4189</v>
      </c>
      <c r="AS1763" s="254" t="s">
        <v>4190</v>
      </c>
      <c r="AT1763" s="265">
        <f t="shared" si="362"/>
        <v>0</v>
      </c>
      <c r="AU1763" s="254" t="s">
        <v>4191</v>
      </c>
      <c r="AV1763" s="265">
        <f t="shared" si="363"/>
        <v>0</v>
      </c>
      <c r="AW1763" s="254" t="s">
        <v>4192</v>
      </c>
      <c r="AX1763" s="254" t="s">
        <v>4193</v>
      </c>
      <c r="AY1763" s="244" t="str">
        <f t="shared" si="357"/>
        <v/>
      </c>
    </row>
    <row r="1764" spans="1:51">
      <c r="A1764" s="198">
        <v>1759</v>
      </c>
      <c r="B1764" s="211"/>
      <c r="C1764" s="4" t="str">
        <f t="shared" si="354"/>
        <v>名称：&lt;br&gt;住所：&lt;br&gt;施設分類：&lt;br&gt;TEL：&lt;br&gt;：&lt;br&gt;：&lt;br&gt;：&lt;br&gt;</v>
      </c>
      <c r="D1764" s="211"/>
      <c r="E1764" s="202"/>
      <c r="F1764" s="202"/>
      <c r="G1764" s="202"/>
      <c r="H1764" s="202"/>
      <c r="I1764" s="202"/>
      <c r="J1764" s="202"/>
      <c r="K1764" s="240"/>
      <c r="L1764" s="240"/>
      <c r="M1764" s="240"/>
      <c r="N1764" s="240"/>
      <c r="O1764" s="4"/>
      <c r="P1764" s="246">
        <v>1</v>
      </c>
      <c r="Q1764" s="246"/>
      <c r="R1764" s="246" t="str">
        <f t="shared" si="351"/>
        <v>FFFFFFFF</v>
      </c>
      <c r="S1764" s="202">
        <v>100</v>
      </c>
      <c r="T1764" s="202">
        <v>100</v>
      </c>
      <c r="U1764" s="202">
        <v>100</v>
      </c>
      <c r="V1764" s="202">
        <v>100</v>
      </c>
      <c r="X1764" s="242"/>
      <c r="Z1764" s="239">
        <f t="shared" si="355"/>
        <v>1</v>
      </c>
      <c r="AA1764" s="253" t="s">
        <v>4179</v>
      </c>
      <c r="AB1764" s="265">
        <f t="shared" si="358"/>
        <v>0</v>
      </c>
      <c r="AC1764" s="254" t="s">
        <v>4194</v>
      </c>
      <c r="AD1764" s="254" t="s">
        <v>4181</v>
      </c>
      <c r="AE1764" s="254">
        <f t="shared" si="359"/>
        <v>0</v>
      </c>
      <c r="AF1764" s="254" t="s">
        <v>4182</v>
      </c>
      <c r="AG1764" s="254" t="s">
        <v>4183</v>
      </c>
      <c r="AH1764" s="74" t="str">
        <f t="shared" si="360"/>
        <v>名称：&lt;br&gt;住所：&lt;br&gt;施設分類：&lt;br&gt;TEL：&lt;br&gt;：&lt;br&gt;：&lt;br&gt;：&lt;br&gt;</v>
      </c>
      <c r="AI1764" s="255" t="s">
        <v>4184</v>
      </c>
      <c r="AJ1764" s="253" t="str">
        <f t="shared" si="352"/>
        <v>FFFFFFFF</v>
      </c>
      <c r="AK1764" s="253" t="s">
        <v>4185</v>
      </c>
      <c r="AL1764" s="265">
        <f t="shared" si="353"/>
        <v>1</v>
      </c>
      <c r="AM1764" s="253" t="s">
        <v>4186</v>
      </c>
      <c r="AN1764" s="253" t="s">
        <v>4187</v>
      </c>
      <c r="AO1764" s="254">
        <f t="shared" si="356"/>
        <v>0</v>
      </c>
      <c r="AP1764" s="253" t="s">
        <v>4188</v>
      </c>
      <c r="AQ1764" s="74">
        <f t="shared" si="361"/>
        <v>0</v>
      </c>
      <c r="AR1764" s="254" t="s">
        <v>4189</v>
      </c>
      <c r="AS1764" s="254" t="s">
        <v>4190</v>
      </c>
      <c r="AT1764" s="265">
        <f t="shared" si="362"/>
        <v>0</v>
      </c>
      <c r="AU1764" s="254" t="s">
        <v>4191</v>
      </c>
      <c r="AV1764" s="265">
        <f t="shared" si="363"/>
        <v>0</v>
      </c>
      <c r="AW1764" s="254" t="s">
        <v>4192</v>
      </c>
      <c r="AX1764" s="254" t="s">
        <v>4193</v>
      </c>
      <c r="AY1764" s="244" t="str">
        <f t="shared" si="357"/>
        <v/>
      </c>
    </row>
    <row r="1765" spans="1:51">
      <c r="A1765" s="198">
        <v>1760</v>
      </c>
      <c r="B1765" s="211"/>
      <c r="C1765" s="4" t="str">
        <f t="shared" si="354"/>
        <v>名称：&lt;br&gt;住所：&lt;br&gt;施設分類：&lt;br&gt;TEL：&lt;br&gt;：&lt;br&gt;：&lt;br&gt;：&lt;br&gt;</v>
      </c>
      <c r="D1765" s="211"/>
      <c r="E1765" s="202"/>
      <c r="F1765" s="202"/>
      <c r="G1765" s="202"/>
      <c r="H1765" s="202"/>
      <c r="I1765" s="202"/>
      <c r="J1765" s="202"/>
      <c r="K1765" s="240"/>
      <c r="L1765" s="240"/>
      <c r="M1765" s="240"/>
      <c r="N1765" s="240"/>
      <c r="O1765" s="4"/>
      <c r="P1765" s="246">
        <v>1</v>
      </c>
      <c r="Q1765" s="246"/>
      <c r="R1765" s="246" t="str">
        <f t="shared" si="351"/>
        <v>FFFFFFFF</v>
      </c>
      <c r="S1765" s="202">
        <v>100</v>
      </c>
      <c r="T1765" s="202">
        <v>100</v>
      </c>
      <c r="U1765" s="202">
        <v>100</v>
      </c>
      <c r="V1765" s="202">
        <v>100</v>
      </c>
      <c r="X1765" s="242"/>
      <c r="Z1765" s="239">
        <f t="shared" si="355"/>
        <v>1</v>
      </c>
      <c r="AA1765" s="253" t="s">
        <v>4179</v>
      </c>
      <c r="AB1765" s="265">
        <f t="shared" si="358"/>
        <v>0</v>
      </c>
      <c r="AC1765" s="254" t="s">
        <v>4194</v>
      </c>
      <c r="AD1765" s="254" t="s">
        <v>4181</v>
      </c>
      <c r="AE1765" s="254">
        <f t="shared" si="359"/>
        <v>0</v>
      </c>
      <c r="AF1765" s="254" t="s">
        <v>4182</v>
      </c>
      <c r="AG1765" s="254" t="s">
        <v>4183</v>
      </c>
      <c r="AH1765" s="74" t="str">
        <f t="shared" si="360"/>
        <v>名称：&lt;br&gt;住所：&lt;br&gt;施設分類：&lt;br&gt;TEL：&lt;br&gt;：&lt;br&gt;：&lt;br&gt;：&lt;br&gt;</v>
      </c>
      <c r="AI1765" s="255" t="s">
        <v>4184</v>
      </c>
      <c r="AJ1765" s="253" t="str">
        <f t="shared" si="352"/>
        <v>FFFFFFFF</v>
      </c>
      <c r="AK1765" s="253" t="s">
        <v>4185</v>
      </c>
      <c r="AL1765" s="265">
        <f t="shared" si="353"/>
        <v>1</v>
      </c>
      <c r="AM1765" s="253" t="s">
        <v>4186</v>
      </c>
      <c r="AN1765" s="253" t="s">
        <v>4187</v>
      </c>
      <c r="AO1765" s="254">
        <f t="shared" si="356"/>
        <v>0</v>
      </c>
      <c r="AP1765" s="253" t="s">
        <v>4188</v>
      </c>
      <c r="AQ1765" s="74">
        <f t="shared" si="361"/>
        <v>0</v>
      </c>
      <c r="AR1765" s="254" t="s">
        <v>4189</v>
      </c>
      <c r="AS1765" s="254" t="s">
        <v>4190</v>
      </c>
      <c r="AT1765" s="265">
        <f t="shared" si="362"/>
        <v>0</v>
      </c>
      <c r="AU1765" s="254" t="s">
        <v>4191</v>
      </c>
      <c r="AV1765" s="265">
        <f t="shared" si="363"/>
        <v>0</v>
      </c>
      <c r="AW1765" s="254" t="s">
        <v>4192</v>
      </c>
      <c r="AX1765" s="254" t="s">
        <v>4193</v>
      </c>
      <c r="AY1765" s="244" t="str">
        <f t="shared" si="357"/>
        <v/>
      </c>
    </row>
    <row r="1766" spans="1:51">
      <c r="A1766" s="198">
        <v>1761</v>
      </c>
      <c r="B1766" s="211"/>
      <c r="C1766" s="4" t="str">
        <f t="shared" si="354"/>
        <v>名称：&lt;br&gt;住所：&lt;br&gt;施設分類：&lt;br&gt;TEL：&lt;br&gt;：&lt;br&gt;：&lt;br&gt;：&lt;br&gt;</v>
      </c>
      <c r="D1766" s="211"/>
      <c r="E1766" s="202"/>
      <c r="F1766" s="202"/>
      <c r="G1766" s="202"/>
      <c r="H1766" s="202"/>
      <c r="I1766" s="202"/>
      <c r="J1766" s="202"/>
      <c r="K1766" s="240"/>
      <c r="L1766" s="240"/>
      <c r="M1766" s="240"/>
      <c r="N1766" s="240"/>
      <c r="O1766" s="4"/>
      <c r="P1766" s="246">
        <v>1</v>
      </c>
      <c r="Q1766" s="246"/>
      <c r="R1766" s="246" t="str">
        <f t="shared" si="351"/>
        <v>FFFFFFFF</v>
      </c>
      <c r="S1766" s="202">
        <v>100</v>
      </c>
      <c r="T1766" s="202">
        <v>100</v>
      </c>
      <c r="U1766" s="202">
        <v>100</v>
      </c>
      <c r="V1766" s="202">
        <v>100</v>
      </c>
      <c r="X1766" s="242"/>
      <c r="Z1766" s="239">
        <f t="shared" si="355"/>
        <v>1</v>
      </c>
      <c r="AA1766" s="253" t="s">
        <v>4179</v>
      </c>
      <c r="AB1766" s="265">
        <f t="shared" si="358"/>
        <v>0</v>
      </c>
      <c r="AC1766" s="254" t="s">
        <v>4194</v>
      </c>
      <c r="AD1766" s="254" t="s">
        <v>4181</v>
      </c>
      <c r="AE1766" s="254">
        <f t="shared" si="359"/>
        <v>0</v>
      </c>
      <c r="AF1766" s="254" t="s">
        <v>4182</v>
      </c>
      <c r="AG1766" s="254" t="s">
        <v>4183</v>
      </c>
      <c r="AH1766" s="74" t="str">
        <f t="shared" si="360"/>
        <v>名称：&lt;br&gt;住所：&lt;br&gt;施設分類：&lt;br&gt;TEL：&lt;br&gt;：&lt;br&gt;：&lt;br&gt;：&lt;br&gt;</v>
      </c>
      <c r="AI1766" s="255" t="s">
        <v>4184</v>
      </c>
      <c r="AJ1766" s="253" t="str">
        <f t="shared" si="352"/>
        <v>FFFFFFFF</v>
      </c>
      <c r="AK1766" s="253" t="s">
        <v>4185</v>
      </c>
      <c r="AL1766" s="265">
        <f t="shared" si="353"/>
        <v>1</v>
      </c>
      <c r="AM1766" s="253" t="s">
        <v>4186</v>
      </c>
      <c r="AN1766" s="253" t="s">
        <v>4187</v>
      </c>
      <c r="AO1766" s="254">
        <f t="shared" si="356"/>
        <v>0</v>
      </c>
      <c r="AP1766" s="253" t="s">
        <v>4188</v>
      </c>
      <c r="AQ1766" s="74">
        <f t="shared" si="361"/>
        <v>0</v>
      </c>
      <c r="AR1766" s="254" t="s">
        <v>4189</v>
      </c>
      <c r="AS1766" s="254" t="s">
        <v>4190</v>
      </c>
      <c r="AT1766" s="265">
        <f t="shared" si="362"/>
        <v>0</v>
      </c>
      <c r="AU1766" s="254" t="s">
        <v>4191</v>
      </c>
      <c r="AV1766" s="265">
        <f t="shared" si="363"/>
        <v>0</v>
      </c>
      <c r="AW1766" s="254" t="s">
        <v>4192</v>
      </c>
      <c r="AX1766" s="254" t="s">
        <v>4193</v>
      </c>
      <c r="AY1766" s="244" t="str">
        <f t="shared" si="357"/>
        <v/>
      </c>
    </row>
    <row r="1767" spans="1:51">
      <c r="A1767" s="198">
        <v>1762</v>
      </c>
      <c r="B1767" s="211"/>
      <c r="C1767" s="4" t="str">
        <f t="shared" si="354"/>
        <v>名称：&lt;br&gt;住所：&lt;br&gt;施設分類：&lt;br&gt;TEL：&lt;br&gt;：&lt;br&gt;：&lt;br&gt;：&lt;br&gt;</v>
      </c>
      <c r="D1767" s="211"/>
      <c r="E1767" s="202"/>
      <c r="F1767" s="202"/>
      <c r="G1767" s="202"/>
      <c r="H1767" s="202"/>
      <c r="I1767" s="202"/>
      <c r="J1767" s="202"/>
      <c r="K1767" s="240"/>
      <c r="L1767" s="240"/>
      <c r="M1767" s="240"/>
      <c r="N1767" s="240"/>
      <c r="O1767" s="4"/>
      <c r="P1767" s="246">
        <v>1</v>
      </c>
      <c r="Q1767" s="246"/>
      <c r="R1767" s="246" t="str">
        <f t="shared" si="351"/>
        <v>FFFFFFFF</v>
      </c>
      <c r="S1767" s="202">
        <v>100</v>
      </c>
      <c r="T1767" s="202">
        <v>100</v>
      </c>
      <c r="U1767" s="202">
        <v>100</v>
      </c>
      <c r="V1767" s="202">
        <v>100</v>
      </c>
      <c r="X1767" s="242"/>
      <c r="Z1767" s="239">
        <f t="shared" si="355"/>
        <v>1</v>
      </c>
      <c r="AA1767" s="253" t="s">
        <v>4179</v>
      </c>
      <c r="AB1767" s="265">
        <f t="shared" si="358"/>
        <v>0</v>
      </c>
      <c r="AC1767" s="254" t="s">
        <v>4194</v>
      </c>
      <c r="AD1767" s="254" t="s">
        <v>4181</v>
      </c>
      <c r="AE1767" s="254">
        <f t="shared" si="359"/>
        <v>0</v>
      </c>
      <c r="AF1767" s="254" t="s">
        <v>4182</v>
      </c>
      <c r="AG1767" s="254" t="s">
        <v>4183</v>
      </c>
      <c r="AH1767" s="74" t="str">
        <f t="shared" si="360"/>
        <v>名称：&lt;br&gt;住所：&lt;br&gt;施設分類：&lt;br&gt;TEL：&lt;br&gt;：&lt;br&gt;：&lt;br&gt;：&lt;br&gt;</v>
      </c>
      <c r="AI1767" s="255" t="s">
        <v>4184</v>
      </c>
      <c r="AJ1767" s="253" t="str">
        <f t="shared" si="352"/>
        <v>FFFFFFFF</v>
      </c>
      <c r="AK1767" s="253" t="s">
        <v>4185</v>
      </c>
      <c r="AL1767" s="265">
        <f t="shared" si="353"/>
        <v>1</v>
      </c>
      <c r="AM1767" s="253" t="s">
        <v>4186</v>
      </c>
      <c r="AN1767" s="253" t="s">
        <v>4187</v>
      </c>
      <c r="AO1767" s="254">
        <f t="shared" si="356"/>
        <v>0</v>
      </c>
      <c r="AP1767" s="253" t="s">
        <v>4188</v>
      </c>
      <c r="AQ1767" s="74">
        <f t="shared" si="361"/>
        <v>0</v>
      </c>
      <c r="AR1767" s="254" t="s">
        <v>4189</v>
      </c>
      <c r="AS1767" s="254" t="s">
        <v>4190</v>
      </c>
      <c r="AT1767" s="265">
        <f t="shared" si="362"/>
        <v>0</v>
      </c>
      <c r="AU1767" s="254" t="s">
        <v>4191</v>
      </c>
      <c r="AV1767" s="265">
        <f t="shared" si="363"/>
        <v>0</v>
      </c>
      <c r="AW1767" s="254" t="s">
        <v>4192</v>
      </c>
      <c r="AX1767" s="254" t="s">
        <v>4193</v>
      </c>
      <c r="AY1767" s="244" t="str">
        <f t="shared" si="357"/>
        <v/>
      </c>
    </row>
    <row r="1768" spans="1:51">
      <c r="A1768" s="198">
        <v>1763</v>
      </c>
      <c r="B1768" s="211"/>
      <c r="C1768" s="4" t="str">
        <f t="shared" si="354"/>
        <v>名称：&lt;br&gt;住所：&lt;br&gt;施設分類：&lt;br&gt;TEL：&lt;br&gt;：&lt;br&gt;：&lt;br&gt;：&lt;br&gt;</v>
      </c>
      <c r="D1768" s="211"/>
      <c r="E1768" s="245"/>
      <c r="F1768" s="202"/>
      <c r="G1768" s="202"/>
      <c r="H1768" s="202"/>
      <c r="I1768" s="245"/>
      <c r="J1768" s="245"/>
      <c r="K1768" s="240"/>
      <c r="L1768" s="240"/>
      <c r="M1768" s="240"/>
      <c r="N1768" s="240"/>
      <c r="O1768" s="4"/>
      <c r="P1768" s="246">
        <v>1</v>
      </c>
      <c r="Q1768" s="246"/>
      <c r="R1768" s="246" t="str">
        <f t="shared" si="351"/>
        <v>FFFFFFFF</v>
      </c>
      <c r="S1768" s="202">
        <v>100</v>
      </c>
      <c r="T1768" s="202">
        <v>100</v>
      </c>
      <c r="U1768" s="202">
        <v>100</v>
      </c>
      <c r="V1768" s="202">
        <v>100</v>
      </c>
      <c r="X1768" s="242"/>
      <c r="Z1768" s="239">
        <f t="shared" si="355"/>
        <v>1</v>
      </c>
      <c r="AA1768" s="253" t="s">
        <v>4179</v>
      </c>
      <c r="AB1768" s="265">
        <f t="shared" si="358"/>
        <v>0</v>
      </c>
      <c r="AC1768" s="254" t="s">
        <v>4194</v>
      </c>
      <c r="AD1768" s="254" t="s">
        <v>4181</v>
      </c>
      <c r="AE1768" s="254">
        <f t="shared" si="359"/>
        <v>0</v>
      </c>
      <c r="AF1768" s="254" t="s">
        <v>4182</v>
      </c>
      <c r="AG1768" s="254" t="s">
        <v>4183</v>
      </c>
      <c r="AH1768" s="74" t="str">
        <f t="shared" si="360"/>
        <v>名称：&lt;br&gt;住所：&lt;br&gt;施設分類：&lt;br&gt;TEL：&lt;br&gt;：&lt;br&gt;：&lt;br&gt;：&lt;br&gt;</v>
      </c>
      <c r="AI1768" s="255" t="s">
        <v>4184</v>
      </c>
      <c r="AJ1768" s="253" t="str">
        <f t="shared" si="352"/>
        <v>FFFFFFFF</v>
      </c>
      <c r="AK1768" s="253" t="s">
        <v>4185</v>
      </c>
      <c r="AL1768" s="265">
        <f t="shared" si="353"/>
        <v>1</v>
      </c>
      <c r="AM1768" s="253" t="s">
        <v>4186</v>
      </c>
      <c r="AN1768" s="253" t="s">
        <v>4187</v>
      </c>
      <c r="AO1768" s="254">
        <f t="shared" si="356"/>
        <v>0</v>
      </c>
      <c r="AP1768" s="253" t="s">
        <v>4188</v>
      </c>
      <c r="AQ1768" s="74">
        <f t="shared" si="361"/>
        <v>0</v>
      </c>
      <c r="AR1768" s="254" t="s">
        <v>4189</v>
      </c>
      <c r="AS1768" s="254" t="s">
        <v>4190</v>
      </c>
      <c r="AT1768" s="265">
        <f t="shared" si="362"/>
        <v>0</v>
      </c>
      <c r="AU1768" s="254" t="s">
        <v>4191</v>
      </c>
      <c r="AV1768" s="265">
        <f t="shared" si="363"/>
        <v>0</v>
      </c>
      <c r="AW1768" s="254" t="s">
        <v>4192</v>
      </c>
      <c r="AX1768" s="254" t="s">
        <v>4193</v>
      </c>
      <c r="AY1768" s="244" t="str">
        <f t="shared" si="357"/>
        <v/>
      </c>
    </row>
    <row r="1769" spans="1:51">
      <c r="A1769" s="198">
        <v>1764</v>
      </c>
      <c r="B1769" s="211"/>
      <c r="C1769" s="4" t="str">
        <f t="shared" si="354"/>
        <v>名称：&lt;br&gt;住所：&lt;br&gt;施設分類：&lt;br&gt;TEL：&lt;br&gt;：&lt;br&gt;：&lt;br&gt;：&lt;br&gt;</v>
      </c>
      <c r="D1769" s="211"/>
      <c r="E1769" s="245"/>
      <c r="F1769" s="202"/>
      <c r="G1769" s="202"/>
      <c r="H1769" s="202"/>
      <c r="I1769" s="245"/>
      <c r="J1769" s="245"/>
      <c r="K1769" s="240"/>
      <c r="L1769" s="240"/>
      <c r="M1769" s="240"/>
      <c r="N1769" s="240"/>
      <c r="O1769" s="4"/>
      <c r="P1769" s="246">
        <v>1</v>
      </c>
      <c r="Q1769" s="246"/>
      <c r="R1769" s="246" t="str">
        <f t="shared" si="351"/>
        <v>FFFFFFFF</v>
      </c>
      <c r="S1769" s="202">
        <v>100</v>
      </c>
      <c r="T1769" s="202">
        <v>100</v>
      </c>
      <c r="U1769" s="202">
        <v>100</v>
      </c>
      <c r="V1769" s="202">
        <v>100</v>
      </c>
      <c r="X1769" s="242"/>
      <c r="Z1769" s="239">
        <f t="shared" si="355"/>
        <v>1</v>
      </c>
      <c r="AA1769" s="253" t="s">
        <v>4179</v>
      </c>
      <c r="AB1769" s="265">
        <f t="shared" si="358"/>
        <v>0</v>
      </c>
      <c r="AC1769" s="254" t="s">
        <v>4194</v>
      </c>
      <c r="AD1769" s="254" t="s">
        <v>4181</v>
      </c>
      <c r="AE1769" s="254">
        <f t="shared" si="359"/>
        <v>0</v>
      </c>
      <c r="AF1769" s="254" t="s">
        <v>4182</v>
      </c>
      <c r="AG1769" s="254" t="s">
        <v>4183</v>
      </c>
      <c r="AH1769" s="74" t="str">
        <f t="shared" si="360"/>
        <v>名称：&lt;br&gt;住所：&lt;br&gt;施設分類：&lt;br&gt;TEL：&lt;br&gt;：&lt;br&gt;：&lt;br&gt;：&lt;br&gt;</v>
      </c>
      <c r="AI1769" s="255" t="s">
        <v>4184</v>
      </c>
      <c r="AJ1769" s="253" t="str">
        <f t="shared" si="352"/>
        <v>FFFFFFFF</v>
      </c>
      <c r="AK1769" s="253" t="s">
        <v>4185</v>
      </c>
      <c r="AL1769" s="265">
        <f t="shared" si="353"/>
        <v>1</v>
      </c>
      <c r="AM1769" s="253" t="s">
        <v>4186</v>
      </c>
      <c r="AN1769" s="253" t="s">
        <v>4187</v>
      </c>
      <c r="AO1769" s="254">
        <f t="shared" si="356"/>
        <v>0</v>
      </c>
      <c r="AP1769" s="253" t="s">
        <v>4188</v>
      </c>
      <c r="AQ1769" s="74">
        <f t="shared" si="361"/>
        <v>0</v>
      </c>
      <c r="AR1769" s="254" t="s">
        <v>4189</v>
      </c>
      <c r="AS1769" s="254" t="s">
        <v>4190</v>
      </c>
      <c r="AT1769" s="265">
        <f t="shared" si="362"/>
        <v>0</v>
      </c>
      <c r="AU1769" s="254" t="s">
        <v>4191</v>
      </c>
      <c r="AV1769" s="265">
        <f t="shared" si="363"/>
        <v>0</v>
      </c>
      <c r="AW1769" s="254" t="s">
        <v>4192</v>
      </c>
      <c r="AX1769" s="254" t="s">
        <v>4193</v>
      </c>
      <c r="AY1769" s="244" t="str">
        <f t="shared" si="357"/>
        <v/>
      </c>
    </row>
    <row r="1770" spans="1:51">
      <c r="A1770" s="198">
        <v>1765</v>
      </c>
      <c r="B1770" s="211"/>
      <c r="C1770" s="4" t="str">
        <f t="shared" si="354"/>
        <v>名称：&lt;br&gt;住所：&lt;br&gt;施設分類：&lt;br&gt;TEL：&lt;br&gt;：&lt;br&gt;：&lt;br&gt;：&lt;br&gt;</v>
      </c>
      <c r="D1770" s="211"/>
      <c r="E1770" s="202"/>
      <c r="F1770" s="202"/>
      <c r="G1770" s="202"/>
      <c r="H1770" s="202"/>
      <c r="I1770" s="202"/>
      <c r="J1770" s="202"/>
      <c r="K1770" s="240"/>
      <c r="L1770" s="240"/>
      <c r="M1770" s="240"/>
      <c r="N1770" s="240"/>
      <c r="O1770" s="4"/>
      <c r="P1770" s="246">
        <v>1</v>
      </c>
      <c r="Q1770" s="246"/>
      <c r="R1770" s="246" t="str">
        <f t="shared" si="351"/>
        <v>FFFFFFFF</v>
      </c>
      <c r="S1770" s="202">
        <v>100</v>
      </c>
      <c r="T1770" s="202">
        <v>100</v>
      </c>
      <c r="U1770" s="202">
        <v>100</v>
      </c>
      <c r="V1770" s="202">
        <v>100</v>
      </c>
      <c r="X1770" s="242"/>
      <c r="Z1770" s="239">
        <f t="shared" si="355"/>
        <v>1</v>
      </c>
      <c r="AA1770" s="253" t="s">
        <v>4179</v>
      </c>
      <c r="AB1770" s="265">
        <f t="shared" si="358"/>
        <v>0</v>
      </c>
      <c r="AC1770" s="254" t="s">
        <v>4194</v>
      </c>
      <c r="AD1770" s="254" t="s">
        <v>4181</v>
      </c>
      <c r="AE1770" s="254">
        <f t="shared" si="359"/>
        <v>0</v>
      </c>
      <c r="AF1770" s="254" t="s">
        <v>4182</v>
      </c>
      <c r="AG1770" s="254" t="s">
        <v>4183</v>
      </c>
      <c r="AH1770" s="74" t="str">
        <f t="shared" si="360"/>
        <v>名称：&lt;br&gt;住所：&lt;br&gt;施設分類：&lt;br&gt;TEL：&lt;br&gt;：&lt;br&gt;：&lt;br&gt;：&lt;br&gt;</v>
      </c>
      <c r="AI1770" s="255" t="s">
        <v>4184</v>
      </c>
      <c r="AJ1770" s="253" t="str">
        <f t="shared" si="352"/>
        <v>FFFFFFFF</v>
      </c>
      <c r="AK1770" s="253" t="s">
        <v>4185</v>
      </c>
      <c r="AL1770" s="265">
        <f t="shared" si="353"/>
        <v>1</v>
      </c>
      <c r="AM1770" s="253" t="s">
        <v>4186</v>
      </c>
      <c r="AN1770" s="253" t="s">
        <v>4187</v>
      </c>
      <c r="AO1770" s="254">
        <f t="shared" si="356"/>
        <v>0</v>
      </c>
      <c r="AP1770" s="253" t="s">
        <v>4188</v>
      </c>
      <c r="AQ1770" s="74">
        <f t="shared" si="361"/>
        <v>0</v>
      </c>
      <c r="AR1770" s="254" t="s">
        <v>4189</v>
      </c>
      <c r="AS1770" s="254" t="s">
        <v>4190</v>
      </c>
      <c r="AT1770" s="265">
        <f t="shared" si="362"/>
        <v>0</v>
      </c>
      <c r="AU1770" s="254" t="s">
        <v>4191</v>
      </c>
      <c r="AV1770" s="265">
        <f t="shared" si="363"/>
        <v>0</v>
      </c>
      <c r="AW1770" s="254" t="s">
        <v>4192</v>
      </c>
      <c r="AX1770" s="254" t="s">
        <v>4193</v>
      </c>
      <c r="AY1770" s="244" t="str">
        <f t="shared" si="357"/>
        <v/>
      </c>
    </row>
    <row r="1771" spans="1:51">
      <c r="A1771" s="198">
        <v>1766</v>
      </c>
      <c r="B1771" s="211"/>
      <c r="C1771" s="4" t="str">
        <f t="shared" si="354"/>
        <v>名称：&lt;br&gt;住所：&lt;br&gt;施設分類：&lt;br&gt;TEL：&lt;br&gt;：&lt;br&gt;：&lt;br&gt;：&lt;br&gt;</v>
      </c>
      <c r="D1771" s="211"/>
      <c r="E1771" s="202"/>
      <c r="F1771" s="202"/>
      <c r="G1771" s="202"/>
      <c r="H1771" s="202"/>
      <c r="I1771" s="202"/>
      <c r="J1771" s="202"/>
      <c r="K1771" s="240"/>
      <c r="L1771" s="240"/>
      <c r="M1771" s="240"/>
      <c r="N1771" s="240"/>
      <c r="O1771" s="4"/>
      <c r="P1771" s="246">
        <v>1</v>
      </c>
      <c r="Q1771" s="246"/>
      <c r="R1771" s="246" t="str">
        <f t="shared" si="351"/>
        <v>FFFFFFFF</v>
      </c>
      <c r="S1771" s="202">
        <v>100</v>
      </c>
      <c r="T1771" s="202">
        <v>100</v>
      </c>
      <c r="U1771" s="202">
        <v>100</v>
      </c>
      <c r="V1771" s="202">
        <v>100</v>
      </c>
      <c r="X1771" s="242"/>
      <c r="Z1771" s="239">
        <f t="shared" si="355"/>
        <v>1</v>
      </c>
      <c r="AA1771" s="253" t="s">
        <v>4179</v>
      </c>
      <c r="AB1771" s="265">
        <f t="shared" si="358"/>
        <v>0</v>
      </c>
      <c r="AC1771" s="254" t="s">
        <v>4194</v>
      </c>
      <c r="AD1771" s="254" t="s">
        <v>4181</v>
      </c>
      <c r="AE1771" s="254">
        <f t="shared" si="359"/>
        <v>0</v>
      </c>
      <c r="AF1771" s="254" t="s">
        <v>4182</v>
      </c>
      <c r="AG1771" s="254" t="s">
        <v>4183</v>
      </c>
      <c r="AH1771" s="74" t="str">
        <f t="shared" si="360"/>
        <v>名称：&lt;br&gt;住所：&lt;br&gt;施設分類：&lt;br&gt;TEL：&lt;br&gt;：&lt;br&gt;：&lt;br&gt;：&lt;br&gt;</v>
      </c>
      <c r="AI1771" s="255" t="s">
        <v>4184</v>
      </c>
      <c r="AJ1771" s="253" t="str">
        <f t="shared" si="352"/>
        <v>FFFFFFFF</v>
      </c>
      <c r="AK1771" s="253" t="s">
        <v>4185</v>
      </c>
      <c r="AL1771" s="265">
        <f t="shared" si="353"/>
        <v>1</v>
      </c>
      <c r="AM1771" s="253" t="s">
        <v>4186</v>
      </c>
      <c r="AN1771" s="253" t="s">
        <v>4187</v>
      </c>
      <c r="AO1771" s="254">
        <f t="shared" si="356"/>
        <v>0</v>
      </c>
      <c r="AP1771" s="253" t="s">
        <v>4188</v>
      </c>
      <c r="AQ1771" s="74">
        <f t="shared" si="361"/>
        <v>0</v>
      </c>
      <c r="AR1771" s="254" t="s">
        <v>4189</v>
      </c>
      <c r="AS1771" s="254" t="s">
        <v>4190</v>
      </c>
      <c r="AT1771" s="265">
        <f t="shared" si="362"/>
        <v>0</v>
      </c>
      <c r="AU1771" s="254" t="s">
        <v>4191</v>
      </c>
      <c r="AV1771" s="265">
        <f t="shared" si="363"/>
        <v>0</v>
      </c>
      <c r="AW1771" s="254" t="s">
        <v>4192</v>
      </c>
      <c r="AX1771" s="254" t="s">
        <v>4193</v>
      </c>
      <c r="AY1771" s="244" t="str">
        <f t="shared" si="357"/>
        <v/>
      </c>
    </row>
    <row r="1772" spans="1:51">
      <c r="A1772" s="198">
        <v>1767</v>
      </c>
      <c r="B1772" s="211"/>
      <c r="C1772" s="4" t="str">
        <f t="shared" si="354"/>
        <v>名称：&lt;br&gt;住所：&lt;br&gt;施設分類：&lt;br&gt;TEL：&lt;br&gt;：&lt;br&gt;：&lt;br&gt;：&lt;br&gt;</v>
      </c>
      <c r="D1772" s="211"/>
      <c r="E1772" s="202"/>
      <c r="F1772" s="202"/>
      <c r="G1772" s="202"/>
      <c r="H1772" s="202"/>
      <c r="I1772" s="202"/>
      <c r="J1772" s="202"/>
      <c r="K1772" s="240"/>
      <c r="L1772" s="240"/>
      <c r="M1772" s="240"/>
      <c r="N1772" s="240"/>
      <c r="O1772" s="4"/>
      <c r="P1772" s="246">
        <v>1</v>
      </c>
      <c r="Q1772" s="246"/>
      <c r="R1772" s="246" t="str">
        <f t="shared" si="351"/>
        <v>FFFFFFFF</v>
      </c>
      <c r="S1772" s="202">
        <v>100</v>
      </c>
      <c r="T1772" s="202">
        <v>100</v>
      </c>
      <c r="U1772" s="202">
        <v>100</v>
      </c>
      <c r="V1772" s="202">
        <v>100</v>
      </c>
      <c r="X1772" s="242"/>
      <c r="Z1772" s="239">
        <f t="shared" si="355"/>
        <v>1</v>
      </c>
      <c r="AA1772" s="253" t="s">
        <v>4179</v>
      </c>
      <c r="AB1772" s="265">
        <f t="shared" si="358"/>
        <v>0</v>
      </c>
      <c r="AC1772" s="254" t="s">
        <v>4194</v>
      </c>
      <c r="AD1772" s="254" t="s">
        <v>4181</v>
      </c>
      <c r="AE1772" s="254">
        <f t="shared" si="359"/>
        <v>0</v>
      </c>
      <c r="AF1772" s="254" t="s">
        <v>4182</v>
      </c>
      <c r="AG1772" s="254" t="s">
        <v>4183</v>
      </c>
      <c r="AH1772" s="74" t="str">
        <f t="shared" si="360"/>
        <v>名称：&lt;br&gt;住所：&lt;br&gt;施設分類：&lt;br&gt;TEL：&lt;br&gt;：&lt;br&gt;：&lt;br&gt;：&lt;br&gt;</v>
      </c>
      <c r="AI1772" s="255" t="s">
        <v>4184</v>
      </c>
      <c r="AJ1772" s="253" t="str">
        <f t="shared" si="352"/>
        <v>FFFFFFFF</v>
      </c>
      <c r="AK1772" s="253" t="s">
        <v>4185</v>
      </c>
      <c r="AL1772" s="265">
        <f t="shared" si="353"/>
        <v>1</v>
      </c>
      <c r="AM1772" s="253" t="s">
        <v>4186</v>
      </c>
      <c r="AN1772" s="253" t="s">
        <v>4187</v>
      </c>
      <c r="AO1772" s="254">
        <f t="shared" si="356"/>
        <v>0</v>
      </c>
      <c r="AP1772" s="253" t="s">
        <v>4188</v>
      </c>
      <c r="AQ1772" s="74">
        <f t="shared" si="361"/>
        <v>0</v>
      </c>
      <c r="AR1772" s="254" t="s">
        <v>4189</v>
      </c>
      <c r="AS1772" s="254" t="s">
        <v>4190</v>
      </c>
      <c r="AT1772" s="265">
        <f t="shared" si="362"/>
        <v>0</v>
      </c>
      <c r="AU1772" s="254" t="s">
        <v>4191</v>
      </c>
      <c r="AV1772" s="265">
        <f t="shared" si="363"/>
        <v>0</v>
      </c>
      <c r="AW1772" s="254" t="s">
        <v>4192</v>
      </c>
      <c r="AX1772" s="254" t="s">
        <v>4193</v>
      </c>
      <c r="AY1772" s="244" t="str">
        <f t="shared" si="357"/>
        <v/>
      </c>
    </row>
    <row r="1773" spans="1:51">
      <c r="A1773" s="198">
        <v>1768</v>
      </c>
      <c r="B1773" s="211"/>
      <c r="C1773" s="4" t="str">
        <f t="shared" si="354"/>
        <v>名称：&lt;br&gt;住所：&lt;br&gt;施設分類：&lt;br&gt;TEL：&lt;br&gt;：&lt;br&gt;：&lt;br&gt;：&lt;br&gt;</v>
      </c>
      <c r="D1773" s="211"/>
      <c r="E1773" s="202"/>
      <c r="F1773" s="202"/>
      <c r="G1773" s="202"/>
      <c r="H1773" s="202"/>
      <c r="I1773" s="202"/>
      <c r="J1773" s="202"/>
      <c r="K1773" s="240"/>
      <c r="L1773" s="240"/>
      <c r="M1773" s="240"/>
      <c r="N1773" s="240"/>
      <c r="O1773" s="4"/>
      <c r="P1773" s="246">
        <v>1</v>
      </c>
      <c r="Q1773" s="246"/>
      <c r="R1773" s="246" t="str">
        <f t="shared" si="351"/>
        <v>FFFFFFFF</v>
      </c>
      <c r="S1773" s="202">
        <v>100</v>
      </c>
      <c r="T1773" s="202">
        <v>100</v>
      </c>
      <c r="U1773" s="202">
        <v>100</v>
      </c>
      <c r="V1773" s="202">
        <v>100</v>
      </c>
      <c r="X1773" s="242"/>
      <c r="Z1773" s="239">
        <f t="shared" si="355"/>
        <v>1</v>
      </c>
      <c r="AA1773" s="253" t="s">
        <v>4179</v>
      </c>
      <c r="AB1773" s="265">
        <f t="shared" si="358"/>
        <v>0</v>
      </c>
      <c r="AC1773" s="254" t="s">
        <v>4194</v>
      </c>
      <c r="AD1773" s="254" t="s">
        <v>4181</v>
      </c>
      <c r="AE1773" s="254">
        <f t="shared" si="359"/>
        <v>0</v>
      </c>
      <c r="AF1773" s="254" t="s">
        <v>4182</v>
      </c>
      <c r="AG1773" s="254" t="s">
        <v>4183</v>
      </c>
      <c r="AH1773" s="74" t="str">
        <f t="shared" si="360"/>
        <v>名称：&lt;br&gt;住所：&lt;br&gt;施設分類：&lt;br&gt;TEL：&lt;br&gt;：&lt;br&gt;：&lt;br&gt;：&lt;br&gt;</v>
      </c>
      <c r="AI1773" s="255" t="s">
        <v>4184</v>
      </c>
      <c r="AJ1773" s="253" t="str">
        <f t="shared" si="352"/>
        <v>FFFFFFFF</v>
      </c>
      <c r="AK1773" s="253" t="s">
        <v>4185</v>
      </c>
      <c r="AL1773" s="265">
        <f t="shared" si="353"/>
        <v>1</v>
      </c>
      <c r="AM1773" s="253" t="s">
        <v>4186</v>
      </c>
      <c r="AN1773" s="253" t="s">
        <v>4187</v>
      </c>
      <c r="AO1773" s="254">
        <f t="shared" si="356"/>
        <v>0</v>
      </c>
      <c r="AP1773" s="253" t="s">
        <v>4188</v>
      </c>
      <c r="AQ1773" s="74">
        <f t="shared" si="361"/>
        <v>0</v>
      </c>
      <c r="AR1773" s="254" t="s">
        <v>4189</v>
      </c>
      <c r="AS1773" s="254" t="s">
        <v>4190</v>
      </c>
      <c r="AT1773" s="265">
        <f t="shared" si="362"/>
        <v>0</v>
      </c>
      <c r="AU1773" s="254" t="s">
        <v>4191</v>
      </c>
      <c r="AV1773" s="265">
        <f t="shared" si="363"/>
        <v>0</v>
      </c>
      <c r="AW1773" s="254" t="s">
        <v>4192</v>
      </c>
      <c r="AX1773" s="254" t="s">
        <v>4193</v>
      </c>
      <c r="AY1773" s="244" t="str">
        <f t="shared" si="357"/>
        <v/>
      </c>
    </row>
    <row r="1774" spans="1:51">
      <c r="A1774" s="198">
        <v>1769</v>
      </c>
      <c r="B1774" s="211"/>
      <c r="C1774" s="4" t="str">
        <f t="shared" si="354"/>
        <v>名称：&lt;br&gt;住所：&lt;br&gt;施設分類：&lt;br&gt;TEL：&lt;br&gt;：&lt;br&gt;：&lt;br&gt;：&lt;br&gt;</v>
      </c>
      <c r="D1774" s="211"/>
      <c r="E1774" s="202"/>
      <c r="F1774" s="202"/>
      <c r="G1774" s="202"/>
      <c r="H1774" s="202"/>
      <c r="I1774" s="202"/>
      <c r="J1774" s="202"/>
      <c r="K1774" s="240"/>
      <c r="L1774" s="240"/>
      <c r="M1774" s="240"/>
      <c r="N1774" s="240"/>
      <c r="O1774" s="4"/>
      <c r="P1774" s="246">
        <v>1</v>
      </c>
      <c r="Q1774" s="246"/>
      <c r="R1774" s="246" t="str">
        <f t="shared" si="351"/>
        <v>FFFFFFFF</v>
      </c>
      <c r="S1774" s="202">
        <v>100</v>
      </c>
      <c r="T1774" s="202">
        <v>100</v>
      </c>
      <c r="U1774" s="202">
        <v>100</v>
      </c>
      <c r="V1774" s="202">
        <v>100</v>
      </c>
      <c r="X1774" s="242"/>
      <c r="Z1774" s="239">
        <f t="shared" si="355"/>
        <v>1</v>
      </c>
      <c r="AA1774" s="253" t="s">
        <v>4179</v>
      </c>
      <c r="AB1774" s="265">
        <f t="shared" si="358"/>
        <v>0</v>
      </c>
      <c r="AC1774" s="254" t="s">
        <v>4194</v>
      </c>
      <c r="AD1774" s="254" t="s">
        <v>4181</v>
      </c>
      <c r="AE1774" s="254">
        <f t="shared" si="359"/>
        <v>0</v>
      </c>
      <c r="AF1774" s="254" t="s">
        <v>4182</v>
      </c>
      <c r="AG1774" s="254" t="s">
        <v>4183</v>
      </c>
      <c r="AH1774" s="74" t="str">
        <f t="shared" si="360"/>
        <v>名称：&lt;br&gt;住所：&lt;br&gt;施設分類：&lt;br&gt;TEL：&lt;br&gt;：&lt;br&gt;：&lt;br&gt;：&lt;br&gt;</v>
      </c>
      <c r="AI1774" s="255" t="s">
        <v>4184</v>
      </c>
      <c r="AJ1774" s="253" t="str">
        <f t="shared" si="352"/>
        <v>FFFFFFFF</v>
      </c>
      <c r="AK1774" s="253" t="s">
        <v>4185</v>
      </c>
      <c r="AL1774" s="265">
        <f t="shared" si="353"/>
        <v>1</v>
      </c>
      <c r="AM1774" s="253" t="s">
        <v>4186</v>
      </c>
      <c r="AN1774" s="253" t="s">
        <v>4187</v>
      </c>
      <c r="AO1774" s="254">
        <f t="shared" si="356"/>
        <v>0</v>
      </c>
      <c r="AP1774" s="253" t="s">
        <v>4188</v>
      </c>
      <c r="AQ1774" s="74">
        <f t="shared" si="361"/>
        <v>0</v>
      </c>
      <c r="AR1774" s="254" t="s">
        <v>4189</v>
      </c>
      <c r="AS1774" s="254" t="s">
        <v>4190</v>
      </c>
      <c r="AT1774" s="265">
        <f t="shared" si="362"/>
        <v>0</v>
      </c>
      <c r="AU1774" s="254" t="s">
        <v>4191</v>
      </c>
      <c r="AV1774" s="265">
        <f t="shared" si="363"/>
        <v>0</v>
      </c>
      <c r="AW1774" s="254" t="s">
        <v>4192</v>
      </c>
      <c r="AX1774" s="254" t="s">
        <v>4193</v>
      </c>
      <c r="AY1774" s="244" t="str">
        <f t="shared" si="357"/>
        <v/>
      </c>
    </row>
    <row r="1775" spans="1:51">
      <c r="A1775" s="198">
        <v>1770</v>
      </c>
      <c r="B1775" s="211"/>
      <c r="C1775" s="4" t="str">
        <f t="shared" si="354"/>
        <v>名称：&lt;br&gt;住所：&lt;br&gt;施設分類：&lt;br&gt;TEL：&lt;br&gt;：&lt;br&gt;：&lt;br&gt;：&lt;br&gt;</v>
      </c>
      <c r="D1775" s="211"/>
      <c r="E1775" s="245"/>
      <c r="F1775" s="202"/>
      <c r="G1775" s="202"/>
      <c r="H1775" s="202"/>
      <c r="I1775" s="245"/>
      <c r="J1775" s="245"/>
      <c r="K1775" s="240"/>
      <c r="L1775" s="240"/>
      <c r="M1775" s="240"/>
      <c r="N1775" s="240"/>
      <c r="O1775" s="4"/>
      <c r="P1775" s="246">
        <v>1</v>
      </c>
      <c r="Q1775" s="246"/>
      <c r="R1775" s="246" t="str">
        <f t="shared" si="351"/>
        <v>FFFFFFFF</v>
      </c>
      <c r="S1775" s="202">
        <v>100</v>
      </c>
      <c r="T1775" s="202">
        <v>100</v>
      </c>
      <c r="U1775" s="202">
        <v>100</v>
      </c>
      <c r="V1775" s="202">
        <v>100</v>
      </c>
      <c r="X1775" s="242"/>
      <c r="Z1775" s="239">
        <f t="shared" si="355"/>
        <v>1</v>
      </c>
      <c r="AA1775" s="253" t="s">
        <v>4179</v>
      </c>
      <c r="AB1775" s="265">
        <f t="shared" si="358"/>
        <v>0</v>
      </c>
      <c r="AC1775" s="254" t="s">
        <v>4194</v>
      </c>
      <c r="AD1775" s="254" t="s">
        <v>4181</v>
      </c>
      <c r="AE1775" s="254">
        <f t="shared" si="359"/>
        <v>0</v>
      </c>
      <c r="AF1775" s="254" t="s">
        <v>4182</v>
      </c>
      <c r="AG1775" s="254" t="s">
        <v>4183</v>
      </c>
      <c r="AH1775" s="74" t="str">
        <f t="shared" si="360"/>
        <v>名称：&lt;br&gt;住所：&lt;br&gt;施設分類：&lt;br&gt;TEL：&lt;br&gt;：&lt;br&gt;：&lt;br&gt;：&lt;br&gt;</v>
      </c>
      <c r="AI1775" s="255" t="s">
        <v>4184</v>
      </c>
      <c r="AJ1775" s="253" t="str">
        <f t="shared" si="352"/>
        <v>FFFFFFFF</v>
      </c>
      <c r="AK1775" s="253" t="s">
        <v>4185</v>
      </c>
      <c r="AL1775" s="265">
        <f t="shared" si="353"/>
        <v>1</v>
      </c>
      <c r="AM1775" s="253" t="s">
        <v>4186</v>
      </c>
      <c r="AN1775" s="253" t="s">
        <v>4187</v>
      </c>
      <c r="AO1775" s="254">
        <f t="shared" si="356"/>
        <v>0</v>
      </c>
      <c r="AP1775" s="253" t="s">
        <v>4188</v>
      </c>
      <c r="AQ1775" s="74">
        <f t="shared" si="361"/>
        <v>0</v>
      </c>
      <c r="AR1775" s="254" t="s">
        <v>4189</v>
      </c>
      <c r="AS1775" s="254" t="s">
        <v>4190</v>
      </c>
      <c r="AT1775" s="265">
        <f t="shared" si="362"/>
        <v>0</v>
      </c>
      <c r="AU1775" s="254" t="s">
        <v>4191</v>
      </c>
      <c r="AV1775" s="265">
        <f t="shared" si="363"/>
        <v>0</v>
      </c>
      <c r="AW1775" s="254" t="s">
        <v>4192</v>
      </c>
      <c r="AX1775" s="254" t="s">
        <v>4193</v>
      </c>
      <c r="AY1775" s="244" t="str">
        <f t="shared" si="357"/>
        <v/>
      </c>
    </row>
    <row r="1776" spans="1:51">
      <c r="A1776" s="198">
        <v>1771</v>
      </c>
      <c r="B1776" s="211"/>
      <c r="C1776" s="4" t="str">
        <f t="shared" si="354"/>
        <v>名称：&lt;br&gt;住所：&lt;br&gt;施設分類：&lt;br&gt;TEL：&lt;br&gt;：&lt;br&gt;：&lt;br&gt;：&lt;br&gt;</v>
      </c>
      <c r="D1776" s="211"/>
      <c r="E1776" s="245"/>
      <c r="F1776" s="202"/>
      <c r="G1776" s="202"/>
      <c r="H1776" s="202"/>
      <c r="I1776" s="245"/>
      <c r="J1776" s="245"/>
      <c r="K1776" s="240"/>
      <c r="L1776" s="240"/>
      <c r="M1776" s="240"/>
      <c r="N1776" s="240"/>
      <c r="O1776" s="4"/>
      <c r="P1776" s="246">
        <v>1</v>
      </c>
      <c r="Q1776" s="246"/>
      <c r="R1776" s="246" t="str">
        <f t="shared" si="351"/>
        <v>FFFFFFFF</v>
      </c>
      <c r="S1776" s="202">
        <v>100</v>
      </c>
      <c r="T1776" s="202">
        <v>100</v>
      </c>
      <c r="U1776" s="202">
        <v>100</v>
      </c>
      <c r="V1776" s="202">
        <v>100</v>
      </c>
      <c r="X1776" s="242"/>
      <c r="Z1776" s="239">
        <f t="shared" si="355"/>
        <v>1</v>
      </c>
      <c r="AA1776" s="253" t="s">
        <v>4179</v>
      </c>
      <c r="AB1776" s="265">
        <f t="shared" si="358"/>
        <v>0</v>
      </c>
      <c r="AC1776" s="254" t="s">
        <v>4194</v>
      </c>
      <c r="AD1776" s="254" t="s">
        <v>4181</v>
      </c>
      <c r="AE1776" s="254">
        <f t="shared" si="359"/>
        <v>0</v>
      </c>
      <c r="AF1776" s="254" t="s">
        <v>4182</v>
      </c>
      <c r="AG1776" s="254" t="s">
        <v>4183</v>
      </c>
      <c r="AH1776" s="74" t="str">
        <f t="shared" si="360"/>
        <v>名称：&lt;br&gt;住所：&lt;br&gt;施設分類：&lt;br&gt;TEL：&lt;br&gt;：&lt;br&gt;：&lt;br&gt;：&lt;br&gt;</v>
      </c>
      <c r="AI1776" s="255" t="s">
        <v>4184</v>
      </c>
      <c r="AJ1776" s="253" t="str">
        <f t="shared" si="352"/>
        <v>FFFFFFFF</v>
      </c>
      <c r="AK1776" s="253" t="s">
        <v>4185</v>
      </c>
      <c r="AL1776" s="265">
        <f t="shared" si="353"/>
        <v>1</v>
      </c>
      <c r="AM1776" s="253" t="s">
        <v>4186</v>
      </c>
      <c r="AN1776" s="253" t="s">
        <v>4187</v>
      </c>
      <c r="AO1776" s="254">
        <f t="shared" si="356"/>
        <v>0</v>
      </c>
      <c r="AP1776" s="253" t="s">
        <v>4188</v>
      </c>
      <c r="AQ1776" s="74">
        <f t="shared" si="361"/>
        <v>0</v>
      </c>
      <c r="AR1776" s="254" t="s">
        <v>4189</v>
      </c>
      <c r="AS1776" s="254" t="s">
        <v>4190</v>
      </c>
      <c r="AT1776" s="265">
        <f t="shared" si="362"/>
        <v>0</v>
      </c>
      <c r="AU1776" s="254" t="s">
        <v>4191</v>
      </c>
      <c r="AV1776" s="265">
        <f t="shared" si="363"/>
        <v>0</v>
      </c>
      <c r="AW1776" s="254" t="s">
        <v>4192</v>
      </c>
      <c r="AX1776" s="254" t="s">
        <v>4193</v>
      </c>
      <c r="AY1776" s="244" t="str">
        <f t="shared" si="357"/>
        <v/>
      </c>
    </row>
    <row r="1777" spans="1:51">
      <c r="A1777" s="198">
        <v>1772</v>
      </c>
      <c r="B1777" s="211"/>
      <c r="C1777" s="4" t="str">
        <f t="shared" si="354"/>
        <v>名称：&lt;br&gt;住所：&lt;br&gt;施設分類：&lt;br&gt;TEL：&lt;br&gt;：&lt;br&gt;：&lt;br&gt;：&lt;br&gt;</v>
      </c>
      <c r="D1777" s="211"/>
      <c r="E1777" s="202"/>
      <c r="F1777" s="202"/>
      <c r="G1777" s="202"/>
      <c r="H1777" s="202"/>
      <c r="I1777" s="202"/>
      <c r="J1777" s="202"/>
      <c r="K1777" s="240"/>
      <c r="L1777" s="240"/>
      <c r="M1777" s="240"/>
      <c r="N1777" s="240"/>
      <c r="O1777" s="4"/>
      <c r="P1777" s="246">
        <v>1</v>
      </c>
      <c r="Q1777" s="246"/>
      <c r="R1777" s="246" t="str">
        <f t="shared" si="351"/>
        <v>FFFFFFFF</v>
      </c>
      <c r="S1777" s="202">
        <v>100</v>
      </c>
      <c r="T1777" s="202">
        <v>100</v>
      </c>
      <c r="U1777" s="202">
        <v>100</v>
      </c>
      <c r="V1777" s="202">
        <v>100</v>
      </c>
      <c r="X1777" s="242"/>
      <c r="Z1777" s="239">
        <f t="shared" si="355"/>
        <v>1</v>
      </c>
      <c r="AA1777" s="253" t="s">
        <v>4179</v>
      </c>
      <c r="AB1777" s="265">
        <f t="shared" si="358"/>
        <v>0</v>
      </c>
      <c r="AC1777" s="254" t="s">
        <v>4194</v>
      </c>
      <c r="AD1777" s="254" t="s">
        <v>4181</v>
      </c>
      <c r="AE1777" s="254">
        <f t="shared" si="359"/>
        <v>0</v>
      </c>
      <c r="AF1777" s="254" t="s">
        <v>4182</v>
      </c>
      <c r="AG1777" s="254" t="s">
        <v>4183</v>
      </c>
      <c r="AH1777" s="74" t="str">
        <f t="shared" si="360"/>
        <v>名称：&lt;br&gt;住所：&lt;br&gt;施設分類：&lt;br&gt;TEL：&lt;br&gt;：&lt;br&gt;：&lt;br&gt;：&lt;br&gt;</v>
      </c>
      <c r="AI1777" s="255" t="s">
        <v>4184</v>
      </c>
      <c r="AJ1777" s="253" t="str">
        <f t="shared" si="352"/>
        <v>FFFFFFFF</v>
      </c>
      <c r="AK1777" s="253" t="s">
        <v>4185</v>
      </c>
      <c r="AL1777" s="265">
        <f t="shared" si="353"/>
        <v>1</v>
      </c>
      <c r="AM1777" s="253" t="s">
        <v>4186</v>
      </c>
      <c r="AN1777" s="253" t="s">
        <v>4187</v>
      </c>
      <c r="AO1777" s="254">
        <f t="shared" si="356"/>
        <v>0</v>
      </c>
      <c r="AP1777" s="253" t="s">
        <v>4188</v>
      </c>
      <c r="AQ1777" s="74">
        <f t="shared" si="361"/>
        <v>0</v>
      </c>
      <c r="AR1777" s="254" t="s">
        <v>4189</v>
      </c>
      <c r="AS1777" s="254" t="s">
        <v>4190</v>
      </c>
      <c r="AT1777" s="265">
        <f t="shared" si="362"/>
        <v>0</v>
      </c>
      <c r="AU1777" s="254" t="s">
        <v>4191</v>
      </c>
      <c r="AV1777" s="265">
        <f t="shared" si="363"/>
        <v>0</v>
      </c>
      <c r="AW1777" s="254" t="s">
        <v>4192</v>
      </c>
      <c r="AX1777" s="254" t="s">
        <v>4193</v>
      </c>
      <c r="AY1777" s="244" t="str">
        <f t="shared" si="357"/>
        <v/>
      </c>
    </row>
    <row r="1778" spans="1:51">
      <c r="A1778" s="198">
        <v>1773</v>
      </c>
      <c r="B1778" s="211"/>
      <c r="C1778" s="4" t="str">
        <f t="shared" si="354"/>
        <v>名称：&lt;br&gt;住所：&lt;br&gt;施設分類：&lt;br&gt;TEL：&lt;br&gt;：&lt;br&gt;：&lt;br&gt;：&lt;br&gt;</v>
      </c>
      <c r="D1778" s="211"/>
      <c r="E1778" s="202"/>
      <c r="F1778" s="202"/>
      <c r="G1778" s="202"/>
      <c r="H1778" s="202"/>
      <c r="I1778" s="202"/>
      <c r="J1778" s="202"/>
      <c r="K1778" s="240"/>
      <c r="L1778" s="240"/>
      <c r="M1778" s="240"/>
      <c r="N1778" s="240"/>
      <c r="O1778" s="4"/>
      <c r="P1778" s="246">
        <v>1</v>
      </c>
      <c r="Q1778" s="246"/>
      <c r="R1778" s="246" t="str">
        <f t="shared" si="351"/>
        <v>FFFFFFFF</v>
      </c>
      <c r="S1778" s="202">
        <v>100</v>
      </c>
      <c r="T1778" s="202">
        <v>100</v>
      </c>
      <c r="U1778" s="202">
        <v>100</v>
      </c>
      <c r="V1778" s="202">
        <v>100</v>
      </c>
      <c r="X1778" s="242"/>
      <c r="Z1778" s="239">
        <f t="shared" si="355"/>
        <v>1</v>
      </c>
      <c r="AA1778" s="253" t="s">
        <v>4179</v>
      </c>
      <c r="AB1778" s="265">
        <f t="shared" si="358"/>
        <v>0</v>
      </c>
      <c r="AC1778" s="254" t="s">
        <v>4194</v>
      </c>
      <c r="AD1778" s="254" t="s">
        <v>4181</v>
      </c>
      <c r="AE1778" s="254">
        <f t="shared" si="359"/>
        <v>0</v>
      </c>
      <c r="AF1778" s="254" t="s">
        <v>4182</v>
      </c>
      <c r="AG1778" s="254" t="s">
        <v>4183</v>
      </c>
      <c r="AH1778" s="74" t="str">
        <f t="shared" si="360"/>
        <v>名称：&lt;br&gt;住所：&lt;br&gt;施設分類：&lt;br&gt;TEL：&lt;br&gt;：&lt;br&gt;：&lt;br&gt;：&lt;br&gt;</v>
      </c>
      <c r="AI1778" s="255" t="s">
        <v>4184</v>
      </c>
      <c r="AJ1778" s="253" t="str">
        <f t="shared" si="352"/>
        <v>FFFFFFFF</v>
      </c>
      <c r="AK1778" s="253" t="s">
        <v>4185</v>
      </c>
      <c r="AL1778" s="265">
        <f t="shared" si="353"/>
        <v>1</v>
      </c>
      <c r="AM1778" s="253" t="s">
        <v>4186</v>
      </c>
      <c r="AN1778" s="253" t="s">
        <v>4187</v>
      </c>
      <c r="AO1778" s="254">
        <f t="shared" si="356"/>
        <v>0</v>
      </c>
      <c r="AP1778" s="253" t="s">
        <v>4188</v>
      </c>
      <c r="AQ1778" s="74">
        <f t="shared" si="361"/>
        <v>0</v>
      </c>
      <c r="AR1778" s="254" t="s">
        <v>4189</v>
      </c>
      <c r="AS1778" s="254" t="s">
        <v>4190</v>
      </c>
      <c r="AT1778" s="265">
        <f t="shared" si="362"/>
        <v>0</v>
      </c>
      <c r="AU1778" s="254" t="s">
        <v>4191</v>
      </c>
      <c r="AV1778" s="265">
        <f t="shared" si="363"/>
        <v>0</v>
      </c>
      <c r="AW1778" s="254" t="s">
        <v>4192</v>
      </c>
      <c r="AX1778" s="254" t="s">
        <v>4193</v>
      </c>
      <c r="AY1778" s="244" t="str">
        <f t="shared" si="357"/>
        <v/>
      </c>
    </row>
    <row r="1779" spans="1:51">
      <c r="A1779" s="198">
        <v>1774</v>
      </c>
      <c r="B1779" s="211"/>
      <c r="C1779" s="4" t="str">
        <f t="shared" si="354"/>
        <v>名称：&lt;br&gt;住所：&lt;br&gt;施設分類：&lt;br&gt;TEL：&lt;br&gt;：&lt;br&gt;：&lt;br&gt;：&lt;br&gt;</v>
      </c>
      <c r="D1779" s="211"/>
      <c r="E1779" s="202"/>
      <c r="F1779" s="202"/>
      <c r="G1779" s="202"/>
      <c r="H1779" s="202"/>
      <c r="I1779" s="202"/>
      <c r="J1779" s="202"/>
      <c r="K1779" s="240"/>
      <c r="L1779" s="240"/>
      <c r="M1779" s="240"/>
      <c r="N1779" s="240"/>
      <c r="O1779" s="4"/>
      <c r="P1779" s="246">
        <v>1</v>
      </c>
      <c r="Q1779" s="246"/>
      <c r="R1779" s="246" t="str">
        <f t="shared" si="351"/>
        <v>FFFFFFFF</v>
      </c>
      <c r="S1779" s="202">
        <v>100</v>
      </c>
      <c r="T1779" s="202">
        <v>100</v>
      </c>
      <c r="U1779" s="202">
        <v>100</v>
      </c>
      <c r="V1779" s="202">
        <v>100</v>
      </c>
      <c r="X1779" s="242"/>
      <c r="Z1779" s="239">
        <f t="shared" si="355"/>
        <v>1</v>
      </c>
      <c r="AA1779" s="253" t="s">
        <v>4179</v>
      </c>
      <c r="AB1779" s="265">
        <f t="shared" si="358"/>
        <v>0</v>
      </c>
      <c r="AC1779" s="254" t="s">
        <v>4194</v>
      </c>
      <c r="AD1779" s="254" t="s">
        <v>4181</v>
      </c>
      <c r="AE1779" s="254">
        <f t="shared" si="359"/>
        <v>0</v>
      </c>
      <c r="AF1779" s="254" t="s">
        <v>4182</v>
      </c>
      <c r="AG1779" s="254" t="s">
        <v>4183</v>
      </c>
      <c r="AH1779" s="74" t="str">
        <f t="shared" si="360"/>
        <v>名称：&lt;br&gt;住所：&lt;br&gt;施設分類：&lt;br&gt;TEL：&lt;br&gt;：&lt;br&gt;：&lt;br&gt;：&lt;br&gt;</v>
      </c>
      <c r="AI1779" s="255" t="s">
        <v>4184</v>
      </c>
      <c r="AJ1779" s="253" t="str">
        <f t="shared" si="352"/>
        <v>FFFFFFFF</v>
      </c>
      <c r="AK1779" s="253" t="s">
        <v>4185</v>
      </c>
      <c r="AL1779" s="265">
        <f t="shared" si="353"/>
        <v>1</v>
      </c>
      <c r="AM1779" s="253" t="s">
        <v>4186</v>
      </c>
      <c r="AN1779" s="253" t="s">
        <v>4187</v>
      </c>
      <c r="AO1779" s="254">
        <f t="shared" si="356"/>
        <v>0</v>
      </c>
      <c r="AP1779" s="253" t="s">
        <v>4188</v>
      </c>
      <c r="AQ1779" s="74">
        <f t="shared" si="361"/>
        <v>0</v>
      </c>
      <c r="AR1779" s="254" t="s">
        <v>4189</v>
      </c>
      <c r="AS1779" s="254" t="s">
        <v>4190</v>
      </c>
      <c r="AT1779" s="265">
        <f t="shared" si="362"/>
        <v>0</v>
      </c>
      <c r="AU1779" s="254" t="s">
        <v>4191</v>
      </c>
      <c r="AV1779" s="265">
        <f t="shared" si="363"/>
        <v>0</v>
      </c>
      <c r="AW1779" s="254" t="s">
        <v>4192</v>
      </c>
      <c r="AX1779" s="254" t="s">
        <v>4193</v>
      </c>
      <c r="AY1779" s="244" t="str">
        <f t="shared" si="357"/>
        <v/>
      </c>
    </row>
    <row r="1780" spans="1:51">
      <c r="A1780" s="198">
        <v>1775</v>
      </c>
      <c r="B1780" s="264"/>
      <c r="C1780" s="4" t="str">
        <f t="shared" si="354"/>
        <v>名称：&lt;br&gt;住所：&lt;br&gt;施設分類：&lt;br&gt;TEL：&lt;br&gt;：&lt;br&gt;：&lt;br&gt;：&lt;br&gt;</v>
      </c>
      <c r="D1780" s="211"/>
      <c r="E1780" s="202"/>
      <c r="F1780" s="202"/>
      <c r="G1780" s="202"/>
      <c r="H1780" s="202"/>
      <c r="I1780" s="202"/>
      <c r="J1780" s="202"/>
      <c r="K1780" s="240"/>
      <c r="L1780" s="240"/>
      <c r="M1780" s="240"/>
      <c r="N1780" s="240"/>
      <c r="O1780" s="4"/>
      <c r="P1780" s="246">
        <v>1</v>
      </c>
      <c r="Q1780" s="246"/>
      <c r="R1780" s="246" t="str">
        <f t="shared" si="351"/>
        <v>FFFFFFFF</v>
      </c>
      <c r="S1780" s="202">
        <v>100</v>
      </c>
      <c r="T1780" s="202">
        <v>100</v>
      </c>
      <c r="U1780" s="202">
        <v>100</v>
      </c>
      <c r="V1780" s="202">
        <v>100</v>
      </c>
      <c r="X1780" s="242"/>
      <c r="Z1780" s="239">
        <f t="shared" si="355"/>
        <v>1</v>
      </c>
      <c r="AA1780" s="253" t="s">
        <v>4179</v>
      </c>
      <c r="AB1780" s="265">
        <f t="shared" si="358"/>
        <v>0</v>
      </c>
      <c r="AC1780" s="254" t="s">
        <v>4194</v>
      </c>
      <c r="AD1780" s="254" t="s">
        <v>4181</v>
      </c>
      <c r="AE1780" s="254">
        <f t="shared" si="359"/>
        <v>0</v>
      </c>
      <c r="AF1780" s="254" t="s">
        <v>4182</v>
      </c>
      <c r="AG1780" s="254" t="s">
        <v>4183</v>
      </c>
      <c r="AH1780" s="74" t="str">
        <f t="shared" si="360"/>
        <v>名称：&lt;br&gt;住所：&lt;br&gt;施設分類：&lt;br&gt;TEL：&lt;br&gt;：&lt;br&gt;：&lt;br&gt;：&lt;br&gt;</v>
      </c>
      <c r="AI1780" s="255" t="s">
        <v>4184</v>
      </c>
      <c r="AJ1780" s="253" t="str">
        <f t="shared" si="352"/>
        <v>FFFFFFFF</v>
      </c>
      <c r="AK1780" s="253" t="s">
        <v>4185</v>
      </c>
      <c r="AL1780" s="265">
        <f t="shared" si="353"/>
        <v>1</v>
      </c>
      <c r="AM1780" s="253" t="s">
        <v>4186</v>
      </c>
      <c r="AN1780" s="253" t="s">
        <v>4187</v>
      </c>
      <c r="AO1780" s="254">
        <f t="shared" si="356"/>
        <v>0</v>
      </c>
      <c r="AP1780" s="253" t="s">
        <v>4188</v>
      </c>
      <c r="AQ1780" s="74">
        <f t="shared" si="361"/>
        <v>0</v>
      </c>
      <c r="AR1780" s="254" t="s">
        <v>4189</v>
      </c>
      <c r="AS1780" s="254" t="s">
        <v>4190</v>
      </c>
      <c r="AT1780" s="265">
        <f t="shared" si="362"/>
        <v>0</v>
      </c>
      <c r="AU1780" s="254" t="s">
        <v>4191</v>
      </c>
      <c r="AV1780" s="265">
        <f t="shared" si="363"/>
        <v>0</v>
      </c>
      <c r="AW1780" s="254" t="s">
        <v>4192</v>
      </c>
      <c r="AX1780" s="254" t="s">
        <v>4193</v>
      </c>
      <c r="AY1780" s="244" t="str">
        <f t="shared" si="357"/>
        <v/>
      </c>
    </row>
    <row r="1781" spans="1:51">
      <c r="A1781" s="198">
        <v>1776</v>
      </c>
      <c r="B1781" s="264"/>
      <c r="C1781" s="4" t="str">
        <f t="shared" si="354"/>
        <v>名称：&lt;br&gt;住所：&lt;br&gt;施設分類：&lt;br&gt;TEL：&lt;br&gt;：&lt;br&gt;：&lt;br&gt;：&lt;br&gt;</v>
      </c>
      <c r="D1781" s="211"/>
      <c r="E1781" s="202"/>
      <c r="F1781" s="202"/>
      <c r="G1781" s="202"/>
      <c r="H1781" s="202"/>
      <c r="I1781" s="202"/>
      <c r="J1781" s="202"/>
      <c r="K1781" s="240"/>
      <c r="L1781" s="240"/>
      <c r="M1781" s="240"/>
      <c r="N1781" s="240"/>
      <c r="O1781" s="4"/>
      <c r="P1781" s="246">
        <v>1</v>
      </c>
      <c r="Q1781" s="246"/>
      <c r="R1781" s="246" t="str">
        <f t="shared" si="351"/>
        <v>FFFFFFFF</v>
      </c>
      <c r="S1781" s="202">
        <v>100</v>
      </c>
      <c r="T1781" s="202">
        <v>100</v>
      </c>
      <c r="U1781" s="202">
        <v>100</v>
      </c>
      <c r="V1781" s="202">
        <v>100</v>
      </c>
      <c r="X1781" s="242"/>
      <c r="Z1781" s="239">
        <f t="shared" si="355"/>
        <v>1</v>
      </c>
      <c r="AA1781" s="253" t="s">
        <v>4179</v>
      </c>
      <c r="AB1781" s="265">
        <f t="shared" si="358"/>
        <v>0</v>
      </c>
      <c r="AC1781" s="254" t="s">
        <v>4194</v>
      </c>
      <c r="AD1781" s="254" t="s">
        <v>4181</v>
      </c>
      <c r="AE1781" s="254">
        <f t="shared" si="359"/>
        <v>0</v>
      </c>
      <c r="AF1781" s="254" t="s">
        <v>4182</v>
      </c>
      <c r="AG1781" s="254" t="s">
        <v>4183</v>
      </c>
      <c r="AH1781" s="74" t="str">
        <f t="shared" si="360"/>
        <v>名称：&lt;br&gt;住所：&lt;br&gt;施設分類：&lt;br&gt;TEL：&lt;br&gt;：&lt;br&gt;：&lt;br&gt;：&lt;br&gt;</v>
      </c>
      <c r="AI1781" s="255" t="s">
        <v>4184</v>
      </c>
      <c r="AJ1781" s="253" t="str">
        <f t="shared" si="352"/>
        <v>FFFFFFFF</v>
      </c>
      <c r="AK1781" s="253" t="s">
        <v>4185</v>
      </c>
      <c r="AL1781" s="265">
        <f t="shared" si="353"/>
        <v>1</v>
      </c>
      <c r="AM1781" s="253" t="s">
        <v>4186</v>
      </c>
      <c r="AN1781" s="253" t="s">
        <v>4187</v>
      </c>
      <c r="AO1781" s="254">
        <f t="shared" si="356"/>
        <v>0</v>
      </c>
      <c r="AP1781" s="253" t="s">
        <v>4188</v>
      </c>
      <c r="AQ1781" s="74">
        <f t="shared" si="361"/>
        <v>0</v>
      </c>
      <c r="AR1781" s="254" t="s">
        <v>4189</v>
      </c>
      <c r="AS1781" s="254" t="s">
        <v>4190</v>
      </c>
      <c r="AT1781" s="265">
        <f t="shared" si="362"/>
        <v>0</v>
      </c>
      <c r="AU1781" s="254" t="s">
        <v>4191</v>
      </c>
      <c r="AV1781" s="265">
        <f t="shared" si="363"/>
        <v>0</v>
      </c>
      <c r="AW1781" s="254" t="s">
        <v>4192</v>
      </c>
      <c r="AX1781" s="254" t="s">
        <v>4193</v>
      </c>
      <c r="AY1781" s="244" t="str">
        <f t="shared" si="357"/>
        <v/>
      </c>
    </row>
    <row r="1782" spans="1:51">
      <c r="A1782" s="198">
        <v>1777</v>
      </c>
      <c r="B1782" s="211"/>
      <c r="C1782" s="4" t="str">
        <f t="shared" si="354"/>
        <v>名称：&lt;br&gt;住所：&lt;br&gt;施設分類：&lt;br&gt;TEL：&lt;br&gt;：&lt;br&gt;：&lt;br&gt;：&lt;br&gt;</v>
      </c>
      <c r="D1782" s="211"/>
      <c r="E1782" s="245"/>
      <c r="F1782" s="202"/>
      <c r="G1782" s="202"/>
      <c r="H1782" s="202"/>
      <c r="I1782" s="245"/>
      <c r="J1782" s="245"/>
      <c r="K1782" s="240"/>
      <c r="L1782" s="240"/>
      <c r="M1782" s="240"/>
      <c r="N1782" s="240"/>
      <c r="O1782" s="4"/>
      <c r="P1782" s="246">
        <v>1</v>
      </c>
      <c r="Q1782" s="246"/>
      <c r="R1782" s="246" t="str">
        <f t="shared" si="351"/>
        <v>FFFFFFFF</v>
      </c>
      <c r="S1782" s="202">
        <v>100</v>
      </c>
      <c r="T1782" s="202">
        <v>100</v>
      </c>
      <c r="U1782" s="202">
        <v>100</v>
      </c>
      <c r="V1782" s="202">
        <v>100</v>
      </c>
      <c r="X1782" s="242"/>
      <c r="Z1782" s="239">
        <f t="shared" si="355"/>
        <v>1</v>
      </c>
      <c r="AA1782" s="253" t="s">
        <v>4179</v>
      </c>
      <c r="AB1782" s="265">
        <f t="shared" si="358"/>
        <v>0</v>
      </c>
      <c r="AC1782" s="254" t="s">
        <v>4194</v>
      </c>
      <c r="AD1782" s="254" t="s">
        <v>4181</v>
      </c>
      <c r="AE1782" s="254">
        <f t="shared" si="359"/>
        <v>0</v>
      </c>
      <c r="AF1782" s="254" t="s">
        <v>4182</v>
      </c>
      <c r="AG1782" s="254" t="s">
        <v>4183</v>
      </c>
      <c r="AH1782" s="74" t="str">
        <f t="shared" si="360"/>
        <v>名称：&lt;br&gt;住所：&lt;br&gt;施設分類：&lt;br&gt;TEL：&lt;br&gt;：&lt;br&gt;：&lt;br&gt;：&lt;br&gt;</v>
      </c>
      <c r="AI1782" s="255" t="s">
        <v>4184</v>
      </c>
      <c r="AJ1782" s="253" t="str">
        <f t="shared" si="352"/>
        <v>FFFFFFFF</v>
      </c>
      <c r="AK1782" s="253" t="s">
        <v>4185</v>
      </c>
      <c r="AL1782" s="265">
        <f t="shared" si="353"/>
        <v>1</v>
      </c>
      <c r="AM1782" s="253" t="s">
        <v>4186</v>
      </c>
      <c r="AN1782" s="253" t="s">
        <v>4187</v>
      </c>
      <c r="AO1782" s="254">
        <f t="shared" si="356"/>
        <v>0</v>
      </c>
      <c r="AP1782" s="253" t="s">
        <v>4188</v>
      </c>
      <c r="AQ1782" s="74">
        <f t="shared" si="361"/>
        <v>0</v>
      </c>
      <c r="AR1782" s="254" t="s">
        <v>4189</v>
      </c>
      <c r="AS1782" s="254" t="s">
        <v>4190</v>
      </c>
      <c r="AT1782" s="265">
        <f t="shared" si="362"/>
        <v>0</v>
      </c>
      <c r="AU1782" s="254" t="s">
        <v>4191</v>
      </c>
      <c r="AV1782" s="265">
        <f t="shared" si="363"/>
        <v>0</v>
      </c>
      <c r="AW1782" s="254" t="s">
        <v>4192</v>
      </c>
      <c r="AX1782" s="254" t="s">
        <v>4193</v>
      </c>
      <c r="AY1782" s="244" t="str">
        <f t="shared" si="357"/>
        <v/>
      </c>
    </row>
    <row r="1783" spans="1:51">
      <c r="A1783" s="198">
        <v>1778</v>
      </c>
      <c r="B1783" s="211"/>
      <c r="C1783" s="4" t="str">
        <f t="shared" si="354"/>
        <v>名称：&lt;br&gt;住所：&lt;br&gt;施設分類：&lt;br&gt;TEL：&lt;br&gt;：&lt;br&gt;：&lt;br&gt;：&lt;br&gt;</v>
      </c>
      <c r="D1783" s="211"/>
      <c r="E1783" s="245"/>
      <c r="F1783" s="202"/>
      <c r="G1783" s="202"/>
      <c r="H1783" s="202"/>
      <c r="I1783" s="245"/>
      <c r="J1783" s="245"/>
      <c r="K1783" s="240"/>
      <c r="L1783" s="240"/>
      <c r="M1783" s="240"/>
      <c r="N1783" s="240"/>
      <c r="O1783" s="4"/>
      <c r="P1783" s="246">
        <v>1</v>
      </c>
      <c r="Q1783" s="246"/>
      <c r="R1783" s="246" t="str">
        <f t="shared" si="351"/>
        <v>FFFFFFFF</v>
      </c>
      <c r="S1783" s="202">
        <v>100</v>
      </c>
      <c r="T1783" s="202">
        <v>100</v>
      </c>
      <c r="U1783" s="202">
        <v>100</v>
      </c>
      <c r="V1783" s="202">
        <v>100</v>
      </c>
      <c r="X1783" s="242"/>
      <c r="Z1783" s="239">
        <f t="shared" si="355"/>
        <v>1</v>
      </c>
      <c r="AA1783" s="253" t="s">
        <v>4179</v>
      </c>
      <c r="AB1783" s="265">
        <f t="shared" si="358"/>
        <v>0</v>
      </c>
      <c r="AC1783" s="254" t="s">
        <v>4194</v>
      </c>
      <c r="AD1783" s="254" t="s">
        <v>4181</v>
      </c>
      <c r="AE1783" s="254">
        <f t="shared" si="359"/>
        <v>0</v>
      </c>
      <c r="AF1783" s="254" t="s">
        <v>4182</v>
      </c>
      <c r="AG1783" s="254" t="s">
        <v>4183</v>
      </c>
      <c r="AH1783" s="74" t="str">
        <f t="shared" si="360"/>
        <v>名称：&lt;br&gt;住所：&lt;br&gt;施設分類：&lt;br&gt;TEL：&lt;br&gt;：&lt;br&gt;：&lt;br&gt;：&lt;br&gt;</v>
      </c>
      <c r="AI1783" s="255" t="s">
        <v>4184</v>
      </c>
      <c r="AJ1783" s="253" t="str">
        <f t="shared" si="352"/>
        <v>FFFFFFFF</v>
      </c>
      <c r="AK1783" s="253" t="s">
        <v>4185</v>
      </c>
      <c r="AL1783" s="265">
        <f t="shared" si="353"/>
        <v>1</v>
      </c>
      <c r="AM1783" s="253" t="s">
        <v>4186</v>
      </c>
      <c r="AN1783" s="253" t="s">
        <v>4187</v>
      </c>
      <c r="AO1783" s="254">
        <f t="shared" si="356"/>
        <v>0</v>
      </c>
      <c r="AP1783" s="253" t="s">
        <v>4188</v>
      </c>
      <c r="AQ1783" s="74">
        <f t="shared" si="361"/>
        <v>0</v>
      </c>
      <c r="AR1783" s="254" t="s">
        <v>4189</v>
      </c>
      <c r="AS1783" s="254" t="s">
        <v>4190</v>
      </c>
      <c r="AT1783" s="265">
        <f t="shared" si="362"/>
        <v>0</v>
      </c>
      <c r="AU1783" s="254" t="s">
        <v>4191</v>
      </c>
      <c r="AV1783" s="265">
        <f t="shared" si="363"/>
        <v>0</v>
      </c>
      <c r="AW1783" s="254" t="s">
        <v>4192</v>
      </c>
      <c r="AX1783" s="254" t="s">
        <v>4193</v>
      </c>
      <c r="AY1783" s="244" t="str">
        <f t="shared" si="357"/>
        <v/>
      </c>
    </row>
    <row r="1784" spans="1:51">
      <c r="A1784" s="198">
        <v>1779</v>
      </c>
      <c r="B1784" s="211"/>
      <c r="C1784" s="4" t="str">
        <f t="shared" si="354"/>
        <v>名称：&lt;br&gt;住所：&lt;br&gt;施設分類：&lt;br&gt;TEL：&lt;br&gt;：&lt;br&gt;：&lt;br&gt;：&lt;br&gt;</v>
      </c>
      <c r="D1784" s="211"/>
      <c r="E1784" s="202"/>
      <c r="F1784" s="202"/>
      <c r="G1784" s="202"/>
      <c r="H1784" s="202"/>
      <c r="I1784" s="202"/>
      <c r="J1784" s="202"/>
      <c r="K1784" s="240"/>
      <c r="L1784" s="240"/>
      <c r="M1784" s="240"/>
      <c r="N1784" s="240"/>
      <c r="O1784" s="4"/>
      <c r="P1784" s="246">
        <v>1</v>
      </c>
      <c r="Q1784" s="246"/>
      <c r="R1784" s="246" t="str">
        <f t="shared" si="351"/>
        <v>FFFFFFFF</v>
      </c>
      <c r="S1784" s="202">
        <v>100</v>
      </c>
      <c r="T1784" s="202">
        <v>100</v>
      </c>
      <c r="U1784" s="202">
        <v>100</v>
      </c>
      <c r="V1784" s="202">
        <v>100</v>
      </c>
      <c r="X1784" s="242"/>
      <c r="Z1784" s="239">
        <f t="shared" si="355"/>
        <v>1</v>
      </c>
      <c r="AA1784" s="253" t="s">
        <v>4179</v>
      </c>
      <c r="AB1784" s="265">
        <f t="shared" si="358"/>
        <v>0</v>
      </c>
      <c r="AC1784" s="254" t="s">
        <v>4194</v>
      </c>
      <c r="AD1784" s="254" t="s">
        <v>4181</v>
      </c>
      <c r="AE1784" s="254">
        <f t="shared" si="359"/>
        <v>0</v>
      </c>
      <c r="AF1784" s="254" t="s">
        <v>4182</v>
      </c>
      <c r="AG1784" s="254" t="s">
        <v>4183</v>
      </c>
      <c r="AH1784" s="74" t="str">
        <f t="shared" si="360"/>
        <v>名称：&lt;br&gt;住所：&lt;br&gt;施設分類：&lt;br&gt;TEL：&lt;br&gt;：&lt;br&gt;：&lt;br&gt;：&lt;br&gt;</v>
      </c>
      <c r="AI1784" s="255" t="s">
        <v>4184</v>
      </c>
      <c r="AJ1784" s="253" t="str">
        <f t="shared" si="352"/>
        <v>FFFFFFFF</v>
      </c>
      <c r="AK1784" s="253" t="s">
        <v>4185</v>
      </c>
      <c r="AL1784" s="265">
        <f t="shared" si="353"/>
        <v>1</v>
      </c>
      <c r="AM1784" s="253" t="s">
        <v>4186</v>
      </c>
      <c r="AN1784" s="253" t="s">
        <v>4187</v>
      </c>
      <c r="AO1784" s="254">
        <f t="shared" si="356"/>
        <v>0</v>
      </c>
      <c r="AP1784" s="253" t="s">
        <v>4188</v>
      </c>
      <c r="AQ1784" s="74">
        <f t="shared" si="361"/>
        <v>0</v>
      </c>
      <c r="AR1784" s="254" t="s">
        <v>4189</v>
      </c>
      <c r="AS1784" s="254" t="s">
        <v>4190</v>
      </c>
      <c r="AT1784" s="265">
        <f t="shared" si="362"/>
        <v>0</v>
      </c>
      <c r="AU1784" s="254" t="s">
        <v>4191</v>
      </c>
      <c r="AV1784" s="265">
        <f t="shared" si="363"/>
        <v>0</v>
      </c>
      <c r="AW1784" s="254" t="s">
        <v>4192</v>
      </c>
      <c r="AX1784" s="254" t="s">
        <v>4193</v>
      </c>
      <c r="AY1784" s="244" t="str">
        <f t="shared" si="357"/>
        <v/>
      </c>
    </row>
    <row r="1785" spans="1:51">
      <c r="A1785" s="198">
        <v>1780</v>
      </c>
      <c r="B1785" s="211"/>
      <c r="C1785" s="4" t="str">
        <f t="shared" si="354"/>
        <v>名称：&lt;br&gt;住所：&lt;br&gt;施設分類：&lt;br&gt;TEL：&lt;br&gt;：&lt;br&gt;：&lt;br&gt;：&lt;br&gt;</v>
      </c>
      <c r="D1785" s="211"/>
      <c r="E1785" s="202"/>
      <c r="F1785" s="202"/>
      <c r="G1785" s="202"/>
      <c r="H1785" s="202"/>
      <c r="I1785" s="202"/>
      <c r="J1785" s="202"/>
      <c r="K1785" s="240"/>
      <c r="L1785" s="240"/>
      <c r="M1785" s="240"/>
      <c r="N1785" s="240"/>
      <c r="O1785" s="4"/>
      <c r="P1785" s="246">
        <v>1</v>
      </c>
      <c r="Q1785" s="246"/>
      <c r="R1785" s="246" t="str">
        <f t="shared" si="351"/>
        <v>FFFFFFFF</v>
      </c>
      <c r="S1785" s="202">
        <v>100</v>
      </c>
      <c r="T1785" s="202">
        <v>100</v>
      </c>
      <c r="U1785" s="202">
        <v>100</v>
      </c>
      <c r="V1785" s="202">
        <v>100</v>
      </c>
      <c r="X1785" s="242"/>
      <c r="Z1785" s="239">
        <f t="shared" si="355"/>
        <v>1</v>
      </c>
      <c r="AA1785" s="253" t="s">
        <v>4179</v>
      </c>
      <c r="AB1785" s="265">
        <f t="shared" si="358"/>
        <v>0</v>
      </c>
      <c r="AC1785" s="254" t="s">
        <v>4194</v>
      </c>
      <c r="AD1785" s="254" t="s">
        <v>4181</v>
      </c>
      <c r="AE1785" s="254">
        <f t="shared" si="359"/>
        <v>0</v>
      </c>
      <c r="AF1785" s="254" t="s">
        <v>4182</v>
      </c>
      <c r="AG1785" s="254" t="s">
        <v>4183</v>
      </c>
      <c r="AH1785" s="74" t="str">
        <f t="shared" si="360"/>
        <v>名称：&lt;br&gt;住所：&lt;br&gt;施設分類：&lt;br&gt;TEL：&lt;br&gt;：&lt;br&gt;：&lt;br&gt;：&lt;br&gt;</v>
      </c>
      <c r="AI1785" s="255" t="s">
        <v>4184</v>
      </c>
      <c r="AJ1785" s="253" t="str">
        <f t="shared" si="352"/>
        <v>FFFFFFFF</v>
      </c>
      <c r="AK1785" s="253" t="s">
        <v>4185</v>
      </c>
      <c r="AL1785" s="265">
        <f t="shared" si="353"/>
        <v>1</v>
      </c>
      <c r="AM1785" s="253" t="s">
        <v>4186</v>
      </c>
      <c r="AN1785" s="253" t="s">
        <v>4187</v>
      </c>
      <c r="AO1785" s="254">
        <f t="shared" si="356"/>
        <v>0</v>
      </c>
      <c r="AP1785" s="253" t="s">
        <v>4188</v>
      </c>
      <c r="AQ1785" s="74">
        <f t="shared" si="361"/>
        <v>0</v>
      </c>
      <c r="AR1785" s="254" t="s">
        <v>4189</v>
      </c>
      <c r="AS1785" s="254" t="s">
        <v>4190</v>
      </c>
      <c r="AT1785" s="265">
        <f t="shared" si="362"/>
        <v>0</v>
      </c>
      <c r="AU1785" s="254" t="s">
        <v>4191</v>
      </c>
      <c r="AV1785" s="265">
        <f t="shared" si="363"/>
        <v>0</v>
      </c>
      <c r="AW1785" s="254" t="s">
        <v>4192</v>
      </c>
      <c r="AX1785" s="254" t="s">
        <v>4193</v>
      </c>
      <c r="AY1785" s="244" t="str">
        <f t="shared" si="357"/>
        <v/>
      </c>
    </row>
    <row r="1786" spans="1:51">
      <c r="A1786" s="198">
        <v>1781</v>
      </c>
      <c r="B1786" s="211"/>
      <c r="C1786" s="4" t="str">
        <f t="shared" si="354"/>
        <v>名称：&lt;br&gt;住所：&lt;br&gt;施設分類：&lt;br&gt;TEL：&lt;br&gt;：&lt;br&gt;：&lt;br&gt;：&lt;br&gt;</v>
      </c>
      <c r="D1786" s="211"/>
      <c r="E1786" s="202"/>
      <c r="F1786" s="202"/>
      <c r="G1786" s="202"/>
      <c r="H1786" s="202"/>
      <c r="I1786" s="202"/>
      <c r="J1786" s="202"/>
      <c r="K1786" s="240"/>
      <c r="L1786" s="240"/>
      <c r="M1786" s="240"/>
      <c r="N1786" s="240"/>
      <c r="O1786" s="4"/>
      <c r="P1786" s="246">
        <v>1</v>
      </c>
      <c r="Q1786" s="246"/>
      <c r="R1786" s="246" t="str">
        <f t="shared" si="351"/>
        <v>FFFFFFFF</v>
      </c>
      <c r="S1786" s="202">
        <v>100</v>
      </c>
      <c r="T1786" s="202">
        <v>100</v>
      </c>
      <c r="U1786" s="202">
        <v>100</v>
      </c>
      <c r="V1786" s="202">
        <v>100</v>
      </c>
      <c r="X1786" s="242"/>
      <c r="Z1786" s="239">
        <f t="shared" si="355"/>
        <v>1</v>
      </c>
      <c r="AA1786" s="253" t="s">
        <v>4179</v>
      </c>
      <c r="AB1786" s="265">
        <f t="shared" si="358"/>
        <v>0</v>
      </c>
      <c r="AC1786" s="254" t="s">
        <v>4194</v>
      </c>
      <c r="AD1786" s="254" t="s">
        <v>4181</v>
      </c>
      <c r="AE1786" s="254">
        <f t="shared" si="359"/>
        <v>0</v>
      </c>
      <c r="AF1786" s="254" t="s">
        <v>4182</v>
      </c>
      <c r="AG1786" s="254" t="s">
        <v>4183</v>
      </c>
      <c r="AH1786" s="74" t="str">
        <f t="shared" si="360"/>
        <v>名称：&lt;br&gt;住所：&lt;br&gt;施設分類：&lt;br&gt;TEL：&lt;br&gt;：&lt;br&gt;：&lt;br&gt;：&lt;br&gt;</v>
      </c>
      <c r="AI1786" s="255" t="s">
        <v>4184</v>
      </c>
      <c r="AJ1786" s="253" t="str">
        <f t="shared" si="352"/>
        <v>FFFFFFFF</v>
      </c>
      <c r="AK1786" s="253" t="s">
        <v>4185</v>
      </c>
      <c r="AL1786" s="265">
        <f t="shared" si="353"/>
        <v>1</v>
      </c>
      <c r="AM1786" s="253" t="s">
        <v>4186</v>
      </c>
      <c r="AN1786" s="253" t="s">
        <v>4187</v>
      </c>
      <c r="AO1786" s="254">
        <f t="shared" si="356"/>
        <v>0</v>
      </c>
      <c r="AP1786" s="253" t="s">
        <v>4188</v>
      </c>
      <c r="AQ1786" s="74">
        <f t="shared" si="361"/>
        <v>0</v>
      </c>
      <c r="AR1786" s="254" t="s">
        <v>4189</v>
      </c>
      <c r="AS1786" s="254" t="s">
        <v>4190</v>
      </c>
      <c r="AT1786" s="265">
        <f t="shared" si="362"/>
        <v>0</v>
      </c>
      <c r="AU1786" s="254" t="s">
        <v>4191</v>
      </c>
      <c r="AV1786" s="265">
        <f t="shared" si="363"/>
        <v>0</v>
      </c>
      <c r="AW1786" s="254" t="s">
        <v>4192</v>
      </c>
      <c r="AX1786" s="254" t="s">
        <v>4193</v>
      </c>
      <c r="AY1786" s="244" t="str">
        <f t="shared" si="357"/>
        <v/>
      </c>
    </row>
    <row r="1787" spans="1:51">
      <c r="A1787" s="198">
        <v>1782</v>
      </c>
      <c r="B1787" s="211"/>
      <c r="C1787" s="4" t="str">
        <f t="shared" si="354"/>
        <v>名称：&lt;br&gt;住所：&lt;br&gt;施設分類：&lt;br&gt;TEL：&lt;br&gt;：&lt;br&gt;：&lt;br&gt;：&lt;br&gt;</v>
      </c>
      <c r="D1787" s="211"/>
      <c r="E1787" s="202"/>
      <c r="F1787" s="202"/>
      <c r="G1787" s="202"/>
      <c r="H1787" s="202"/>
      <c r="I1787" s="202"/>
      <c r="J1787" s="202"/>
      <c r="K1787" s="240"/>
      <c r="L1787" s="240"/>
      <c r="M1787" s="240"/>
      <c r="N1787" s="240"/>
      <c r="O1787" s="4"/>
      <c r="P1787" s="246">
        <v>1</v>
      </c>
      <c r="Q1787" s="246"/>
      <c r="R1787" s="246" t="str">
        <f t="shared" si="351"/>
        <v>FFFFFFFF</v>
      </c>
      <c r="S1787" s="202">
        <v>100</v>
      </c>
      <c r="T1787" s="202">
        <v>100</v>
      </c>
      <c r="U1787" s="202">
        <v>100</v>
      </c>
      <c r="V1787" s="202">
        <v>100</v>
      </c>
      <c r="X1787" s="242"/>
      <c r="Z1787" s="239">
        <f t="shared" si="355"/>
        <v>1</v>
      </c>
      <c r="AA1787" s="253" t="s">
        <v>4179</v>
      </c>
      <c r="AB1787" s="265">
        <f t="shared" si="358"/>
        <v>0</v>
      </c>
      <c r="AC1787" s="254" t="s">
        <v>4194</v>
      </c>
      <c r="AD1787" s="254" t="s">
        <v>4181</v>
      </c>
      <c r="AE1787" s="254">
        <f t="shared" si="359"/>
        <v>0</v>
      </c>
      <c r="AF1787" s="254" t="s">
        <v>4182</v>
      </c>
      <c r="AG1787" s="254" t="s">
        <v>4183</v>
      </c>
      <c r="AH1787" s="74" t="str">
        <f t="shared" si="360"/>
        <v>名称：&lt;br&gt;住所：&lt;br&gt;施設分類：&lt;br&gt;TEL：&lt;br&gt;：&lt;br&gt;：&lt;br&gt;：&lt;br&gt;</v>
      </c>
      <c r="AI1787" s="255" t="s">
        <v>4184</v>
      </c>
      <c r="AJ1787" s="253" t="str">
        <f t="shared" si="352"/>
        <v>FFFFFFFF</v>
      </c>
      <c r="AK1787" s="253" t="s">
        <v>4185</v>
      </c>
      <c r="AL1787" s="265">
        <f t="shared" si="353"/>
        <v>1</v>
      </c>
      <c r="AM1787" s="253" t="s">
        <v>4186</v>
      </c>
      <c r="AN1787" s="253" t="s">
        <v>4187</v>
      </c>
      <c r="AO1787" s="254">
        <f t="shared" si="356"/>
        <v>0</v>
      </c>
      <c r="AP1787" s="253" t="s">
        <v>4188</v>
      </c>
      <c r="AQ1787" s="74">
        <f t="shared" si="361"/>
        <v>0</v>
      </c>
      <c r="AR1787" s="254" t="s">
        <v>4189</v>
      </c>
      <c r="AS1787" s="254" t="s">
        <v>4190</v>
      </c>
      <c r="AT1787" s="265">
        <f t="shared" si="362"/>
        <v>0</v>
      </c>
      <c r="AU1787" s="254" t="s">
        <v>4191</v>
      </c>
      <c r="AV1787" s="265">
        <f t="shared" si="363"/>
        <v>0</v>
      </c>
      <c r="AW1787" s="254" t="s">
        <v>4192</v>
      </c>
      <c r="AX1787" s="254" t="s">
        <v>4193</v>
      </c>
      <c r="AY1787" s="244" t="str">
        <f t="shared" si="357"/>
        <v/>
      </c>
    </row>
    <row r="1788" spans="1:51">
      <c r="A1788" s="198">
        <v>1783</v>
      </c>
      <c r="B1788" s="211"/>
      <c r="C1788" s="4" t="str">
        <f t="shared" si="354"/>
        <v>名称：&lt;br&gt;住所：&lt;br&gt;施設分類：&lt;br&gt;TEL：&lt;br&gt;：&lt;br&gt;：&lt;br&gt;：&lt;br&gt;</v>
      </c>
      <c r="D1788" s="211"/>
      <c r="E1788" s="202"/>
      <c r="F1788" s="202"/>
      <c r="G1788" s="202"/>
      <c r="H1788" s="202"/>
      <c r="I1788" s="202"/>
      <c r="J1788" s="202"/>
      <c r="K1788" s="240"/>
      <c r="L1788" s="240"/>
      <c r="M1788" s="240"/>
      <c r="N1788" s="240"/>
      <c r="O1788" s="4"/>
      <c r="P1788" s="246">
        <v>1</v>
      </c>
      <c r="Q1788" s="246"/>
      <c r="R1788" s="246" t="str">
        <f t="shared" si="351"/>
        <v>FFFFFFFF</v>
      </c>
      <c r="S1788" s="202">
        <v>100</v>
      </c>
      <c r="T1788" s="202">
        <v>100</v>
      </c>
      <c r="U1788" s="202">
        <v>100</v>
      </c>
      <c r="V1788" s="202">
        <v>100</v>
      </c>
      <c r="X1788" s="242"/>
      <c r="Z1788" s="239">
        <f t="shared" si="355"/>
        <v>1</v>
      </c>
      <c r="AA1788" s="253" t="s">
        <v>4179</v>
      </c>
      <c r="AB1788" s="265">
        <f t="shared" si="358"/>
        <v>0</v>
      </c>
      <c r="AC1788" s="254" t="s">
        <v>4194</v>
      </c>
      <c r="AD1788" s="254" t="s">
        <v>4181</v>
      </c>
      <c r="AE1788" s="254">
        <f t="shared" si="359"/>
        <v>0</v>
      </c>
      <c r="AF1788" s="254" t="s">
        <v>4182</v>
      </c>
      <c r="AG1788" s="254" t="s">
        <v>4183</v>
      </c>
      <c r="AH1788" s="74" t="str">
        <f t="shared" si="360"/>
        <v>名称：&lt;br&gt;住所：&lt;br&gt;施設分類：&lt;br&gt;TEL：&lt;br&gt;：&lt;br&gt;：&lt;br&gt;：&lt;br&gt;</v>
      </c>
      <c r="AI1788" s="255" t="s">
        <v>4184</v>
      </c>
      <c r="AJ1788" s="253" t="str">
        <f t="shared" si="352"/>
        <v>FFFFFFFF</v>
      </c>
      <c r="AK1788" s="253" t="s">
        <v>4185</v>
      </c>
      <c r="AL1788" s="265">
        <f t="shared" si="353"/>
        <v>1</v>
      </c>
      <c r="AM1788" s="253" t="s">
        <v>4186</v>
      </c>
      <c r="AN1788" s="253" t="s">
        <v>4187</v>
      </c>
      <c r="AO1788" s="254">
        <f t="shared" si="356"/>
        <v>0</v>
      </c>
      <c r="AP1788" s="253" t="s">
        <v>4188</v>
      </c>
      <c r="AQ1788" s="74">
        <f t="shared" si="361"/>
        <v>0</v>
      </c>
      <c r="AR1788" s="254" t="s">
        <v>4189</v>
      </c>
      <c r="AS1788" s="254" t="s">
        <v>4190</v>
      </c>
      <c r="AT1788" s="265">
        <f t="shared" si="362"/>
        <v>0</v>
      </c>
      <c r="AU1788" s="254" t="s">
        <v>4191</v>
      </c>
      <c r="AV1788" s="265">
        <f t="shared" si="363"/>
        <v>0</v>
      </c>
      <c r="AW1788" s="254" t="s">
        <v>4192</v>
      </c>
      <c r="AX1788" s="254" t="s">
        <v>4193</v>
      </c>
      <c r="AY1788" s="244" t="str">
        <f t="shared" si="357"/>
        <v/>
      </c>
    </row>
    <row r="1789" spans="1:51">
      <c r="A1789" s="198">
        <v>1784</v>
      </c>
      <c r="B1789" s="211"/>
      <c r="C1789" s="4" t="str">
        <f t="shared" si="354"/>
        <v>名称：&lt;br&gt;住所：&lt;br&gt;施設分類：&lt;br&gt;TEL：&lt;br&gt;：&lt;br&gt;：&lt;br&gt;：&lt;br&gt;</v>
      </c>
      <c r="D1789" s="211"/>
      <c r="E1789" s="245"/>
      <c r="F1789" s="202"/>
      <c r="G1789" s="202"/>
      <c r="H1789" s="202"/>
      <c r="I1789" s="245"/>
      <c r="J1789" s="245"/>
      <c r="K1789" s="240"/>
      <c r="L1789" s="240"/>
      <c r="M1789" s="240"/>
      <c r="N1789" s="240"/>
      <c r="O1789" s="4"/>
      <c r="P1789" s="246">
        <v>1</v>
      </c>
      <c r="Q1789" s="246"/>
      <c r="R1789" s="246" t="str">
        <f t="shared" si="351"/>
        <v>FFFFFFFF</v>
      </c>
      <c r="S1789" s="202">
        <v>100</v>
      </c>
      <c r="T1789" s="202">
        <v>100</v>
      </c>
      <c r="U1789" s="202">
        <v>100</v>
      </c>
      <c r="V1789" s="202">
        <v>100</v>
      </c>
      <c r="X1789" s="242"/>
      <c r="Z1789" s="239">
        <f t="shared" si="355"/>
        <v>1</v>
      </c>
      <c r="AA1789" s="253" t="s">
        <v>4179</v>
      </c>
      <c r="AB1789" s="265">
        <f t="shared" si="358"/>
        <v>0</v>
      </c>
      <c r="AC1789" s="254" t="s">
        <v>4194</v>
      </c>
      <c r="AD1789" s="254" t="s">
        <v>4181</v>
      </c>
      <c r="AE1789" s="254">
        <f t="shared" si="359"/>
        <v>0</v>
      </c>
      <c r="AF1789" s="254" t="s">
        <v>4182</v>
      </c>
      <c r="AG1789" s="254" t="s">
        <v>4183</v>
      </c>
      <c r="AH1789" s="74" t="str">
        <f t="shared" si="360"/>
        <v>名称：&lt;br&gt;住所：&lt;br&gt;施設分類：&lt;br&gt;TEL：&lt;br&gt;：&lt;br&gt;：&lt;br&gt;：&lt;br&gt;</v>
      </c>
      <c r="AI1789" s="255" t="s">
        <v>4184</v>
      </c>
      <c r="AJ1789" s="253" t="str">
        <f t="shared" si="352"/>
        <v>FFFFFFFF</v>
      </c>
      <c r="AK1789" s="253" t="s">
        <v>4185</v>
      </c>
      <c r="AL1789" s="265">
        <f t="shared" si="353"/>
        <v>1</v>
      </c>
      <c r="AM1789" s="253" t="s">
        <v>4186</v>
      </c>
      <c r="AN1789" s="253" t="s">
        <v>4187</v>
      </c>
      <c r="AO1789" s="254">
        <f t="shared" si="356"/>
        <v>0</v>
      </c>
      <c r="AP1789" s="253" t="s">
        <v>4188</v>
      </c>
      <c r="AQ1789" s="74">
        <f t="shared" si="361"/>
        <v>0</v>
      </c>
      <c r="AR1789" s="254" t="s">
        <v>4189</v>
      </c>
      <c r="AS1789" s="254" t="s">
        <v>4190</v>
      </c>
      <c r="AT1789" s="265">
        <f t="shared" si="362"/>
        <v>0</v>
      </c>
      <c r="AU1789" s="254" t="s">
        <v>4191</v>
      </c>
      <c r="AV1789" s="265">
        <f t="shared" si="363"/>
        <v>0</v>
      </c>
      <c r="AW1789" s="254" t="s">
        <v>4192</v>
      </c>
      <c r="AX1789" s="254" t="s">
        <v>4193</v>
      </c>
      <c r="AY1789" s="244" t="str">
        <f t="shared" si="357"/>
        <v/>
      </c>
    </row>
    <row r="1790" spans="1:51">
      <c r="A1790" s="198">
        <v>1785</v>
      </c>
      <c r="B1790" s="211"/>
      <c r="C1790" s="4" t="str">
        <f t="shared" si="354"/>
        <v>名称：&lt;br&gt;住所：&lt;br&gt;施設分類：&lt;br&gt;TEL：&lt;br&gt;：&lt;br&gt;：&lt;br&gt;：&lt;br&gt;</v>
      </c>
      <c r="D1790" s="211"/>
      <c r="E1790" s="245"/>
      <c r="F1790" s="202"/>
      <c r="G1790" s="202"/>
      <c r="H1790" s="202"/>
      <c r="I1790" s="245"/>
      <c r="J1790" s="245"/>
      <c r="K1790" s="240"/>
      <c r="L1790" s="240"/>
      <c r="M1790" s="240"/>
      <c r="N1790" s="240"/>
      <c r="O1790" s="4"/>
      <c r="P1790" s="246">
        <v>1</v>
      </c>
      <c r="Q1790" s="246"/>
      <c r="R1790" s="246" t="str">
        <f t="shared" si="351"/>
        <v>FFFFFFFF</v>
      </c>
      <c r="S1790" s="202">
        <v>100</v>
      </c>
      <c r="T1790" s="202">
        <v>100</v>
      </c>
      <c r="U1790" s="202">
        <v>100</v>
      </c>
      <c r="V1790" s="202">
        <v>100</v>
      </c>
      <c r="X1790" s="242"/>
      <c r="Z1790" s="239">
        <f t="shared" si="355"/>
        <v>1</v>
      </c>
      <c r="AA1790" s="253" t="s">
        <v>4179</v>
      </c>
      <c r="AB1790" s="265">
        <f t="shared" si="358"/>
        <v>0</v>
      </c>
      <c r="AC1790" s="254" t="s">
        <v>4194</v>
      </c>
      <c r="AD1790" s="254" t="s">
        <v>4181</v>
      </c>
      <c r="AE1790" s="254">
        <f t="shared" si="359"/>
        <v>0</v>
      </c>
      <c r="AF1790" s="254" t="s">
        <v>4182</v>
      </c>
      <c r="AG1790" s="254" t="s">
        <v>4183</v>
      </c>
      <c r="AH1790" s="74" t="str">
        <f t="shared" si="360"/>
        <v>名称：&lt;br&gt;住所：&lt;br&gt;施設分類：&lt;br&gt;TEL：&lt;br&gt;：&lt;br&gt;：&lt;br&gt;：&lt;br&gt;</v>
      </c>
      <c r="AI1790" s="255" t="s">
        <v>4184</v>
      </c>
      <c r="AJ1790" s="253" t="str">
        <f t="shared" si="352"/>
        <v>FFFFFFFF</v>
      </c>
      <c r="AK1790" s="253" t="s">
        <v>4185</v>
      </c>
      <c r="AL1790" s="265">
        <f t="shared" si="353"/>
        <v>1</v>
      </c>
      <c r="AM1790" s="253" t="s">
        <v>4186</v>
      </c>
      <c r="AN1790" s="253" t="s">
        <v>4187</v>
      </c>
      <c r="AO1790" s="254">
        <f t="shared" si="356"/>
        <v>0</v>
      </c>
      <c r="AP1790" s="253" t="s">
        <v>4188</v>
      </c>
      <c r="AQ1790" s="74">
        <f t="shared" si="361"/>
        <v>0</v>
      </c>
      <c r="AR1790" s="254" t="s">
        <v>4189</v>
      </c>
      <c r="AS1790" s="254" t="s">
        <v>4190</v>
      </c>
      <c r="AT1790" s="265">
        <f t="shared" si="362"/>
        <v>0</v>
      </c>
      <c r="AU1790" s="254" t="s">
        <v>4191</v>
      </c>
      <c r="AV1790" s="265">
        <f t="shared" si="363"/>
        <v>0</v>
      </c>
      <c r="AW1790" s="254" t="s">
        <v>4192</v>
      </c>
      <c r="AX1790" s="254" t="s">
        <v>4193</v>
      </c>
      <c r="AY1790" s="244" t="str">
        <f t="shared" si="357"/>
        <v/>
      </c>
    </row>
    <row r="1791" spans="1:51">
      <c r="A1791" s="198">
        <v>1786</v>
      </c>
      <c r="B1791" s="211"/>
      <c r="C1791" s="4" t="str">
        <f t="shared" si="354"/>
        <v>名称：&lt;br&gt;住所：&lt;br&gt;施設分類：&lt;br&gt;TEL：&lt;br&gt;：&lt;br&gt;：&lt;br&gt;：&lt;br&gt;</v>
      </c>
      <c r="D1791" s="211"/>
      <c r="E1791" s="202"/>
      <c r="F1791" s="202"/>
      <c r="G1791" s="202"/>
      <c r="H1791" s="202"/>
      <c r="I1791" s="202"/>
      <c r="J1791" s="202"/>
      <c r="K1791" s="240"/>
      <c r="L1791" s="240"/>
      <c r="M1791" s="240"/>
      <c r="N1791" s="240"/>
      <c r="O1791" s="4"/>
      <c r="P1791" s="246">
        <v>1</v>
      </c>
      <c r="Q1791" s="246"/>
      <c r="R1791" s="246" t="str">
        <f t="shared" si="351"/>
        <v>FFFFFFFF</v>
      </c>
      <c r="S1791" s="202">
        <v>100</v>
      </c>
      <c r="T1791" s="202">
        <v>100</v>
      </c>
      <c r="U1791" s="202">
        <v>100</v>
      </c>
      <c r="V1791" s="202">
        <v>100</v>
      </c>
      <c r="X1791" s="242"/>
      <c r="Z1791" s="239">
        <f t="shared" si="355"/>
        <v>1</v>
      </c>
      <c r="AA1791" s="253" t="s">
        <v>4179</v>
      </c>
      <c r="AB1791" s="265">
        <f t="shared" si="358"/>
        <v>0</v>
      </c>
      <c r="AC1791" s="254" t="s">
        <v>4194</v>
      </c>
      <c r="AD1791" s="254" t="s">
        <v>4181</v>
      </c>
      <c r="AE1791" s="254">
        <f t="shared" si="359"/>
        <v>0</v>
      </c>
      <c r="AF1791" s="254" t="s">
        <v>4182</v>
      </c>
      <c r="AG1791" s="254" t="s">
        <v>4183</v>
      </c>
      <c r="AH1791" s="74" t="str">
        <f t="shared" si="360"/>
        <v>名称：&lt;br&gt;住所：&lt;br&gt;施設分類：&lt;br&gt;TEL：&lt;br&gt;：&lt;br&gt;：&lt;br&gt;：&lt;br&gt;</v>
      </c>
      <c r="AI1791" s="255" t="s">
        <v>4184</v>
      </c>
      <c r="AJ1791" s="253" t="str">
        <f t="shared" si="352"/>
        <v>FFFFFFFF</v>
      </c>
      <c r="AK1791" s="253" t="s">
        <v>4185</v>
      </c>
      <c r="AL1791" s="265">
        <f t="shared" si="353"/>
        <v>1</v>
      </c>
      <c r="AM1791" s="253" t="s">
        <v>4186</v>
      </c>
      <c r="AN1791" s="253" t="s">
        <v>4187</v>
      </c>
      <c r="AO1791" s="254">
        <f t="shared" si="356"/>
        <v>0</v>
      </c>
      <c r="AP1791" s="253" t="s">
        <v>4188</v>
      </c>
      <c r="AQ1791" s="74">
        <f t="shared" si="361"/>
        <v>0</v>
      </c>
      <c r="AR1791" s="254" t="s">
        <v>4189</v>
      </c>
      <c r="AS1791" s="254" t="s">
        <v>4190</v>
      </c>
      <c r="AT1791" s="265">
        <f t="shared" si="362"/>
        <v>0</v>
      </c>
      <c r="AU1791" s="254" t="s">
        <v>4191</v>
      </c>
      <c r="AV1791" s="265">
        <f t="shared" si="363"/>
        <v>0</v>
      </c>
      <c r="AW1791" s="254" t="s">
        <v>4192</v>
      </c>
      <c r="AX1791" s="254" t="s">
        <v>4193</v>
      </c>
      <c r="AY1791" s="244" t="str">
        <f t="shared" si="357"/>
        <v/>
      </c>
    </row>
    <row r="1792" spans="1:51">
      <c r="A1792" s="198">
        <v>1787</v>
      </c>
      <c r="B1792" s="211"/>
      <c r="C1792" s="4" t="str">
        <f t="shared" si="354"/>
        <v>名称：&lt;br&gt;住所：&lt;br&gt;施設分類：&lt;br&gt;TEL：&lt;br&gt;：&lt;br&gt;：&lt;br&gt;：&lt;br&gt;</v>
      </c>
      <c r="D1792" s="211"/>
      <c r="E1792" s="202"/>
      <c r="F1792" s="202"/>
      <c r="G1792" s="202"/>
      <c r="H1792" s="202"/>
      <c r="I1792" s="202"/>
      <c r="J1792" s="202"/>
      <c r="K1792" s="240"/>
      <c r="L1792" s="240"/>
      <c r="M1792" s="240"/>
      <c r="N1792" s="240"/>
      <c r="O1792" s="4"/>
      <c r="P1792" s="246">
        <v>1</v>
      </c>
      <c r="Q1792" s="246"/>
      <c r="R1792" s="246" t="str">
        <f t="shared" si="351"/>
        <v>FFFFFFFF</v>
      </c>
      <c r="S1792" s="202">
        <v>100</v>
      </c>
      <c r="T1792" s="202">
        <v>100</v>
      </c>
      <c r="U1792" s="202">
        <v>100</v>
      </c>
      <c r="V1792" s="202">
        <v>100</v>
      </c>
      <c r="X1792" s="242"/>
      <c r="Z1792" s="239">
        <f t="shared" si="355"/>
        <v>1</v>
      </c>
      <c r="AA1792" s="253" t="s">
        <v>4179</v>
      </c>
      <c r="AB1792" s="265">
        <f t="shared" si="358"/>
        <v>0</v>
      </c>
      <c r="AC1792" s="254" t="s">
        <v>4194</v>
      </c>
      <c r="AD1792" s="254" t="s">
        <v>4181</v>
      </c>
      <c r="AE1792" s="254">
        <f t="shared" si="359"/>
        <v>0</v>
      </c>
      <c r="AF1792" s="254" t="s">
        <v>4182</v>
      </c>
      <c r="AG1792" s="254" t="s">
        <v>4183</v>
      </c>
      <c r="AH1792" s="74" t="str">
        <f t="shared" si="360"/>
        <v>名称：&lt;br&gt;住所：&lt;br&gt;施設分類：&lt;br&gt;TEL：&lt;br&gt;：&lt;br&gt;：&lt;br&gt;：&lt;br&gt;</v>
      </c>
      <c r="AI1792" s="255" t="s">
        <v>4184</v>
      </c>
      <c r="AJ1792" s="253" t="str">
        <f t="shared" si="352"/>
        <v>FFFFFFFF</v>
      </c>
      <c r="AK1792" s="253" t="s">
        <v>4185</v>
      </c>
      <c r="AL1792" s="265">
        <f t="shared" si="353"/>
        <v>1</v>
      </c>
      <c r="AM1792" s="253" t="s">
        <v>4186</v>
      </c>
      <c r="AN1792" s="253" t="s">
        <v>4187</v>
      </c>
      <c r="AO1792" s="254">
        <f t="shared" si="356"/>
        <v>0</v>
      </c>
      <c r="AP1792" s="253" t="s">
        <v>4188</v>
      </c>
      <c r="AQ1792" s="74">
        <f t="shared" si="361"/>
        <v>0</v>
      </c>
      <c r="AR1792" s="254" t="s">
        <v>4189</v>
      </c>
      <c r="AS1792" s="254" t="s">
        <v>4190</v>
      </c>
      <c r="AT1792" s="265">
        <f t="shared" si="362"/>
        <v>0</v>
      </c>
      <c r="AU1792" s="254" t="s">
        <v>4191</v>
      </c>
      <c r="AV1792" s="265">
        <f t="shared" si="363"/>
        <v>0</v>
      </c>
      <c r="AW1792" s="254" t="s">
        <v>4192</v>
      </c>
      <c r="AX1792" s="254" t="s">
        <v>4193</v>
      </c>
      <c r="AY1792" s="244" t="str">
        <f t="shared" si="357"/>
        <v/>
      </c>
    </row>
    <row r="1793" spans="1:51">
      <c r="A1793" s="198">
        <v>1788</v>
      </c>
      <c r="B1793" s="211"/>
      <c r="C1793" s="4" t="str">
        <f t="shared" si="354"/>
        <v>名称：&lt;br&gt;住所：&lt;br&gt;施設分類：&lt;br&gt;TEL：&lt;br&gt;：&lt;br&gt;：&lt;br&gt;：&lt;br&gt;</v>
      </c>
      <c r="D1793" s="211"/>
      <c r="E1793" s="202"/>
      <c r="F1793" s="202"/>
      <c r="G1793" s="202"/>
      <c r="H1793" s="202"/>
      <c r="I1793" s="202"/>
      <c r="J1793" s="202"/>
      <c r="K1793" s="240"/>
      <c r="L1793" s="240"/>
      <c r="M1793" s="240"/>
      <c r="N1793" s="240"/>
      <c r="O1793" s="4"/>
      <c r="P1793" s="246">
        <v>1</v>
      </c>
      <c r="Q1793" s="246"/>
      <c r="R1793" s="246" t="str">
        <f t="shared" si="351"/>
        <v>FFFFFFFF</v>
      </c>
      <c r="S1793" s="202">
        <v>100</v>
      </c>
      <c r="T1793" s="202">
        <v>100</v>
      </c>
      <c r="U1793" s="202">
        <v>100</v>
      </c>
      <c r="V1793" s="202">
        <v>100</v>
      </c>
      <c r="X1793" s="242"/>
      <c r="Z1793" s="239">
        <f t="shared" si="355"/>
        <v>1</v>
      </c>
      <c r="AA1793" s="253" t="s">
        <v>4179</v>
      </c>
      <c r="AB1793" s="265">
        <f t="shared" si="358"/>
        <v>0</v>
      </c>
      <c r="AC1793" s="254" t="s">
        <v>4194</v>
      </c>
      <c r="AD1793" s="254" t="s">
        <v>4181</v>
      </c>
      <c r="AE1793" s="254">
        <f t="shared" si="359"/>
        <v>0</v>
      </c>
      <c r="AF1793" s="254" t="s">
        <v>4182</v>
      </c>
      <c r="AG1793" s="254" t="s">
        <v>4183</v>
      </c>
      <c r="AH1793" s="74" t="str">
        <f t="shared" si="360"/>
        <v>名称：&lt;br&gt;住所：&lt;br&gt;施設分類：&lt;br&gt;TEL：&lt;br&gt;：&lt;br&gt;：&lt;br&gt;：&lt;br&gt;</v>
      </c>
      <c r="AI1793" s="255" t="s">
        <v>4184</v>
      </c>
      <c r="AJ1793" s="253" t="str">
        <f t="shared" si="352"/>
        <v>FFFFFFFF</v>
      </c>
      <c r="AK1793" s="253" t="s">
        <v>4185</v>
      </c>
      <c r="AL1793" s="265">
        <f t="shared" si="353"/>
        <v>1</v>
      </c>
      <c r="AM1793" s="253" t="s">
        <v>4186</v>
      </c>
      <c r="AN1793" s="253" t="s">
        <v>4187</v>
      </c>
      <c r="AO1793" s="254">
        <f t="shared" si="356"/>
        <v>0</v>
      </c>
      <c r="AP1793" s="253" t="s">
        <v>4188</v>
      </c>
      <c r="AQ1793" s="74">
        <f t="shared" si="361"/>
        <v>0</v>
      </c>
      <c r="AR1793" s="254" t="s">
        <v>4189</v>
      </c>
      <c r="AS1793" s="254" t="s">
        <v>4190</v>
      </c>
      <c r="AT1793" s="265">
        <f t="shared" si="362"/>
        <v>0</v>
      </c>
      <c r="AU1793" s="254" t="s">
        <v>4191</v>
      </c>
      <c r="AV1793" s="265">
        <f t="shared" si="363"/>
        <v>0</v>
      </c>
      <c r="AW1793" s="254" t="s">
        <v>4192</v>
      </c>
      <c r="AX1793" s="254" t="s">
        <v>4193</v>
      </c>
      <c r="AY1793" s="244" t="str">
        <f t="shared" si="357"/>
        <v/>
      </c>
    </row>
    <row r="1794" spans="1:51">
      <c r="A1794" s="198">
        <v>1789</v>
      </c>
      <c r="B1794" s="211"/>
      <c r="C1794" s="4" t="str">
        <f t="shared" si="354"/>
        <v>名称：&lt;br&gt;住所：&lt;br&gt;施設分類：&lt;br&gt;TEL：&lt;br&gt;：&lt;br&gt;：&lt;br&gt;：&lt;br&gt;</v>
      </c>
      <c r="D1794" s="211"/>
      <c r="E1794" s="202"/>
      <c r="F1794" s="202"/>
      <c r="G1794" s="202"/>
      <c r="H1794" s="202"/>
      <c r="I1794" s="202"/>
      <c r="J1794" s="202"/>
      <c r="K1794" s="240"/>
      <c r="L1794" s="240"/>
      <c r="M1794" s="240"/>
      <c r="N1794" s="240"/>
      <c r="O1794" s="4"/>
      <c r="P1794" s="246">
        <v>1</v>
      </c>
      <c r="Q1794" s="246"/>
      <c r="R1794" s="246" t="str">
        <f t="shared" si="351"/>
        <v>FFFFFFFF</v>
      </c>
      <c r="S1794" s="202">
        <v>100</v>
      </c>
      <c r="T1794" s="202">
        <v>100</v>
      </c>
      <c r="U1794" s="202">
        <v>100</v>
      </c>
      <c r="V1794" s="202">
        <v>100</v>
      </c>
      <c r="X1794" s="242"/>
      <c r="Z1794" s="239">
        <f t="shared" si="355"/>
        <v>1</v>
      </c>
      <c r="AA1794" s="253" t="s">
        <v>4179</v>
      </c>
      <c r="AB1794" s="265">
        <f t="shared" si="358"/>
        <v>0</v>
      </c>
      <c r="AC1794" s="254" t="s">
        <v>4194</v>
      </c>
      <c r="AD1794" s="254" t="s">
        <v>4181</v>
      </c>
      <c r="AE1794" s="254">
        <f t="shared" si="359"/>
        <v>0</v>
      </c>
      <c r="AF1794" s="254" t="s">
        <v>4182</v>
      </c>
      <c r="AG1794" s="254" t="s">
        <v>4183</v>
      </c>
      <c r="AH1794" s="74" t="str">
        <f t="shared" si="360"/>
        <v>名称：&lt;br&gt;住所：&lt;br&gt;施設分類：&lt;br&gt;TEL：&lt;br&gt;：&lt;br&gt;：&lt;br&gt;：&lt;br&gt;</v>
      </c>
      <c r="AI1794" s="255" t="s">
        <v>4184</v>
      </c>
      <c r="AJ1794" s="253" t="str">
        <f t="shared" si="352"/>
        <v>FFFFFFFF</v>
      </c>
      <c r="AK1794" s="253" t="s">
        <v>4185</v>
      </c>
      <c r="AL1794" s="265">
        <f t="shared" si="353"/>
        <v>1</v>
      </c>
      <c r="AM1794" s="253" t="s">
        <v>4186</v>
      </c>
      <c r="AN1794" s="253" t="s">
        <v>4187</v>
      </c>
      <c r="AO1794" s="254">
        <f t="shared" si="356"/>
        <v>0</v>
      </c>
      <c r="AP1794" s="253" t="s">
        <v>4188</v>
      </c>
      <c r="AQ1794" s="74">
        <f t="shared" si="361"/>
        <v>0</v>
      </c>
      <c r="AR1794" s="254" t="s">
        <v>4189</v>
      </c>
      <c r="AS1794" s="254" t="s">
        <v>4190</v>
      </c>
      <c r="AT1794" s="265">
        <f t="shared" si="362"/>
        <v>0</v>
      </c>
      <c r="AU1794" s="254" t="s">
        <v>4191</v>
      </c>
      <c r="AV1794" s="265">
        <f t="shared" si="363"/>
        <v>0</v>
      </c>
      <c r="AW1794" s="254" t="s">
        <v>4192</v>
      </c>
      <c r="AX1794" s="254" t="s">
        <v>4193</v>
      </c>
      <c r="AY1794" s="244" t="str">
        <f t="shared" si="357"/>
        <v/>
      </c>
    </row>
    <row r="1795" spans="1:51">
      <c r="A1795" s="198">
        <v>1790</v>
      </c>
      <c r="B1795" s="211"/>
      <c r="C1795" s="4" t="str">
        <f t="shared" si="354"/>
        <v>名称：&lt;br&gt;住所：&lt;br&gt;施設分類：&lt;br&gt;TEL：&lt;br&gt;：&lt;br&gt;：&lt;br&gt;：&lt;br&gt;</v>
      </c>
      <c r="D1795" s="211"/>
      <c r="E1795" s="202"/>
      <c r="F1795" s="202"/>
      <c r="G1795" s="202"/>
      <c r="H1795" s="202"/>
      <c r="I1795" s="202"/>
      <c r="J1795" s="202"/>
      <c r="K1795" s="240"/>
      <c r="L1795" s="240"/>
      <c r="M1795" s="240"/>
      <c r="N1795" s="240"/>
      <c r="O1795" s="4"/>
      <c r="P1795" s="246">
        <v>1</v>
      </c>
      <c r="Q1795" s="246"/>
      <c r="R1795" s="246" t="str">
        <f t="shared" si="351"/>
        <v>FFFFFFFF</v>
      </c>
      <c r="S1795" s="202">
        <v>100</v>
      </c>
      <c r="T1795" s="202">
        <v>100</v>
      </c>
      <c r="U1795" s="202">
        <v>100</v>
      </c>
      <c r="V1795" s="202">
        <v>100</v>
      </c>
      <c r="X1795" s="242"/>
      <c r="Z1795" s="239">
        <f t="shared" si="355"/>
        <v>1</v>
      </c>
      <c r="AA1795" s="253" t="s">
        <v>4179</v>
      </c>
      <c r="AB1795" s="265">
        <f t="shared" si="358"/>
        <v>0</v>
      </c>
      <c r="AC1795" s="254" t="s">
        <v>4194</v>
      </c>
      <c r="AD1795" s="254" t="s">
        <v>4181</v>
      </c>
      <c r="AE1795" s="254">
        <f t="shared" si="359"/>
        <v>0</v>
      </c>
      <c r="AF1795" s="254" t="s">
        <v>4182</v>
      </c>
      <c r="AG1795" s="254" t="s">
        <v>4183</v>
      </c>
      <c r="AH1795" s="74" t="str">
        <f t="shared" si="360"/>
        <v>名称：&lt;br&gt;住所：&lt;br&gt;施設分類：&lt;br&gt;TEL：&lt;br&gt;：&lt;br&gt;：&lt;br&gt;：&lt;br&gt;</v>
      </c>
      <c r="AI1795" s="255" t="s">
        <v>4184</v>
      </c>
      <c r="AJ1795" s="253" t="str">
        <f t="shared" si="352"/>
        <v>FFFFFFFF</v>
      </c>
      <c r="AK1795" s="253" t="s">
        <v>4185</v>
      </c>
      <c r="AL1795" s="265">
        <f t="shared" si="353"/>
        <v>1</v>
      </c>
      <c r="AM1795" s="253" t="s">
        <v>4186</v>
      </c>
      <c r="AN1795" s="253" t="s">
        <v>4187</v>
      </c>
      <c r="AO1795" s="254">
        <f t="shared" si="356"/>
        <v>0</v>
      </c>
      <c r="AP1795" s="253" t="s">
        <v>4188</v>
      </c>
      <c r="AQ1795" s="74">
        <f t="shared" si="361"/>
        <v>0</v>
      </c>
      <c r="AR1795" s="254" t="s">
        <v>4189</v>
      </c>
      <c r="AS1795" s="254" t="s">
        <v>4190</v>
      </c>
      <c r="AT1795" s="265">
        <f t="shared" si="362"/>
        <v>0</v>
      </c>
      <c r="AU1795" s="254" t="s">
        <v>4191</v>
      </c>
      <c r="AV1795" s="265">
        <f t="shared" si="363"/>
        <v>0</v>
      </c>
      <c r="AW1795" s="254" t="s">
        <v>4192</v>
      </c>
      <c r="AX1795" s="254" t="s">
        <v>4193</v>
      </c>
      <c r="AY1795" s="244" t="str">
        <f t="shared" si="357"/>
        <v/>
      </c>
    </row>
    <row r="1796" spans="1:51">
      <c r="A1796" s="198">
        <v>1791</v>
      </c>
      <c r="B1796" s="211"/>
      <c r="C1796" s="4" t="str">
        <f t="shared" si="354"/>
        <v>名称：&lt;br&gt;住所：&lt;br&gt;施設分類：&lt;br&gt;TEL：&lt;br&gt;：&lt;br&gt;：&lt;br&gt;：&lt;br&gt;</v>
      </c>
      <c r="D1796" s="211"/>
      <c r="E1796" s="245"/>
      <c r="F1796" s="202"/>
      <c r="G1796" s="202"/>
      <c r="H1796" s="202"/>
      <c r="I1796" s="245"/>
      <c r="J1796" s="245"/>
      <c r="K1796" s="240"/>
      <c r="L1796" s="240"/>
      <c r="M1796" s="240"/>
      <c r="N1796" s="240"/>
      <c r="O1796" s="4"/>
      <c r="P1796" s="246">
        <v>1</v>
      </c>
      <c r="Q1796" s="246"/>
      <c r="R1796" s="246" t="str">
        <f t="shared" si="351"/>
        <v>FFFFFFFF</v>
      </c>
      <c r="S1796" s="202">
        <v>100</v>
      </c>
      <c r="T1796" s="202">
        <v>100</v>
      </c>
      <c r="U1796" s="202">
        <v>100</v>
      </c>
      <c r="V1796" s="202">
        <v>100</v>
      </c>
      <c r="X1796" s="242"/>
      <c r="Z1796" s="239">
        <f t="shared" si="355"/>
        <v>1</v>
      </c>
      <c r="AA1796" s="253" t="s">
        <v>4179</v>
      </c>
      <c r="AB1796" s="265">
        <f t="shared" si="358"/>
        <v>0</v>
      </c>
      <c r="AC1796" s="254" t="s">
        <v>4194</v>
      </c>
      <c r="AD1796" s="254" t="s">
        <v>4181</v>
      </c>
      <c r="AE1796" s="254">
        <f t="shared" si="359"/>
        <v>0</v>
      </c>
      <c r="AF1796" s="254" t="s">
        <v>4182</v>
      </c>
      <c r="AG1796" s="254" t="s">
        <v>4183</v>
      </c>
      <c r="AH1796" s="74" t="str">
        <f t="shared" si="360"/>
        <v>名称：&lt;br&gt;住所：&lt;br&gt;施設分類：&lt;br&gt;TEL：&lt;br&gt;：&lt;br&gt;：&lt;br&gt;：&lt;br&gt;</v>
      </c>
      <c r="AI1796" s="255" t="s">
        <v>4184</v>
      </c>
      <c r="AJ1796" s="253" t="str">
        <f t="shared" si="352"/>
        <v>FFFFFFFF</v>
      </c>
      <c r="AK1796" s="253" t="s">
        <v>4185</v>
      </c>
      <c r="AL1796" s="265">
        <f t="shared" si="353"/>
        <v>1</v>
      </c>
      <c r="AM1796" s="253" t="s">
        <v>4186</v>
      </c>
      <c r="AN1796" s="253" t="s">
        <v>4187</v>
      </c>
      <c r="AO1796" s="254">
        <f t="shared" si="356"/>
        <v>0</v>
      </c>
      <c r="AP1796" s="253" t="s">
        <v>4188</v>
      </c>
      <c r="AQ1796" s="74">
        <f t="shared" si="361"/>
        <v>0</v>
      </c>
      <c r="AR1796" s="254" t="s">
        <v>4189</v>
      </c>
      <c r="AS1796" s="254" t="s">
        <v>4190</v>
      </c>
      <c r="AT1796" s="265">
        <f t="shared" si="362"/>
        <v>0</v>
      </c>
      <c r="AU1796" s="254" t="s">
        <v>4191</v>
      </c>
      <c r="AV1796" s="265">
        <f t="shared" si="363"/>
        <v>0</v>
      </c>
      <c r="AW1796" s="254" t="s">
        <v>4192</v>
      </c>
      <c r="AX1796" s="254" t="s">
        <v>4193</v>
      </c>
      <c r="AY1796" s="244" t="str">
        <f t="shared" si="357"/>
        <v/>
      </c>
    </row>
    <row r="1797" spans="1:51">
      <c r="A1797" s="198">
        <v>1792</v>
      </c>
      <c r="B1797" s="211"/>
      <c r="C1797" s="4" t="str">
        <f t="shared" si="354"/>
        <v>名称：&lt;br&gt;住所：&lt;br&gt;施設分類：&lt;br&gt;TEL：&lt;br&gt;：&lt;br&gt;：&lt;br&gt;：&lt;br&gt;</v>
      </c>
      <c r="D1797" s="211"/>
      <c r="E1797" s="245"/>
      <c r="F1797" s="202"/>
      <c r="G1797" s="202"/>
      <c r="H1797" s="202"/>
      <c r="I1797" s="245"/>
      <c r="J1797" s="245"/>
      <c r="K1797" s="240"/>
      <c r="L1797" s="240"/>
      <c r="M1797" s="240"/>
      <c r="N1797" s="240"/>
      <c r="O1797" s="4"/>
      <c r="P1797" s="246">
        <v>1</v>
      </c>
      <c r="Q1797" s="246"/>
      <c r="R1797" s="246" t="str">
        <f t="shared" si="351"/>
        <v>FFFFFFFF</v>
      </c>
      <c r="S1797" s="202">
        <v>100</v>
      </c>
      <c r="T1797" s="202">
        <v>100</v>
      </c>
      <c r="U1797" s="202">
        <v>100</v>
      </c>
      <c r="V1797" s="202">
        <v>100</v>
      </c>
      <c r="X1797" s="242"/>
      <c r="Z1797" s="239">
        <f t="shared" si="355"/>
        <v>1</v>
      </c>
      <c r="AA1797" s="253" t="s">
        <v>4179</v>
      </c>
      <c r="AB1797" s="265">
        <f t="shared" si="358"/>
        <v>0</v>
      </c>
      <c r="AC1797" s="254" t="s">
        <v>4194</v>
      </c>
      <c r="AD1797" s="254" t="s">
        <v>4181</v>
      </c>
      <c r="AE1797" s="254">
        <f t="shared" si="359"/>
        <v>0</v>
      </c>
      <c r="AF1797" s="254" t="s">
        <v>4182</v>
      </c>
      <c r="AG1797" s="254" t="s">
        <v>4183</v>
      </c>
      <c r="AH1797" s="74" t="str">
        <f t="shared" si="360"/>
        <v>名称：&lt;br&gt;住所：&lt;br&gt;施設分類：&lt;br&gt;TEL：&lt;br&gt;：&lt;br&gt;：&lt;br&gt;：&lt;br&gt;</v>
      </c>
      <c r="AI1797" s="255" t="s">
        <v>4184</v>
      </c>
      <c r="AJ1797" s="253" t="str">
        <f t="shared" si="352"/>
        <v>FFFFFFFF</v>
      </c>
      <c r="AK1797" s="253" t="s">
        <v>4185</v>
      </c>
      <c r="AL1797" s="265">
        <f t="shared" si="353"/>
        <v>1</v>
      </c>
      <c r="AM1797" s="253" t="s">
        <v>4186</v>
      </c>
      <c r="AN1797" s="253" t="s">
        <v>4187</v>
      </c>
      <c r="AO1797" s="254">
        <f t="shared" si="356"/>
        <v>0</v>
      </c>
      <c r="AP1797" s="253" t="s">
        <v>4188</v>
      </c>
      <c r="AQ1797" s="74">
        <f t="shared" si="361"/>
        <v>0</v>
      </c>
      <c r="AR1797" s="254" t="s">
        <v>4189</v>
      </c>
      <c r="AS1797" s="254" t="s">
        <v>4190</v>
      </c>
      <c r="AT1797" s="265">
        <f t="shared" si="362"/>
        <v>0</v>
      </c>
      <c r="AU1797" s="254" t="s">
        <v>4191</v>
      </c>
      <c r="AV1797" s="265">
        <f t="shared" si="363"/>
        <v>0</v>
      </c>
      <c r="AW1797" s="254" t="s">
        <v>4192</v>
      </c>
      <c r="AX1797" s="254" t="s">
        <v>4193</v>
      </c>
      <c r="AY1797" s="244" t="str">
        <f t="shared" si="357"/>
        <v/>
      </c>
    </row>
    <row r="1798" spans="1:51">
      <c r="A1798" s="198">
        <v>1793</v>
      </c>
      <c r="B1798" s="211"/>
      <c r="C1798" s="4" t="str">
        <f t="shared" si="354"/>
        <v>名称：&lt;br&gt;住所：&lt;br&gt;施設分類：&lt;br&gt;TEL：&lt;br&gt;：&lt;br&gt;：&lt;br&gt;：&lt;br&gt;</v>
      </c>
      <c r="D1798" s="211"/>
      <c r="E1798" s="202"/>
      <c r="F1798" s="202"/>
      <c r="G1798" s="202"/>
      <c r="H1798" s="202"/>
      <c r="I1798" s="202"/>
      <c r="J1798" s="202"/>
      <c r="K1798" s="240"/>
      <c r="L1798" s="240"/>
      <c r="M1798" s="240"/>
      <c r="N1798" s="240"/>
      <c r="O1798" s="4"/>
      <c r="P1798" s="246">
        <v>1</v>
      </c>
      <c r="Q1798" s="246"/>
      <c r="R1798" s="246" t="str">
        <f t="shared" ref="R1798:R1805" si="364">IF(OR(S1798="",T1798="",U1798="",V1798="")=TRUE,"ffffffff",DEC2HEX(S1798/100*255,2)&amp;DEC2HEX(T1798/100*255,2)&amp;DEC2HEX(U1798/100*255,2)&amp;DEC2HEX(V1798/100*255,2))</f>
        <v>FFFFFFFF</v>
      </c>
      <c r="S1798" s="202">
        <v>100</v>
      </c>
      <c r="T1798" s="202">
        <v>100</v>
      </c>
      <c r="U1798" s="202">
        <v>100</v>
      </c>
      <c r="V1798" s="202">
        <v>100</v>
      </c>
      <c r="X1798" s="242"/>
      <c r="Z1798" s="239">
        <f t="shared" si="355"/>
        <v>1</v>
      </c>
      <c r="AA1798" s="253" t="s">
        <v>4179</v>
      </c>
      <c r="AB1798" s="265">
        <f t="shared" si="358"/>
        <v>0</v>
      </c>
      <c r="AC1798" s="254" t="s">
        <v>4194</v>
      </c>
      <c r="AD1798" s="254" t="s">
        <v>4181</v>
      </c>
      <c r="AE1798" s="254">
        <f t="shared" si="359"/>
        <v>0</v>
      </c>
      <c r="AF1798" s="254" t="s">
        <v>4182</v>
      </c>
      <c r="AG1798" s="254" t="s">
        <v>4183</v>
      </c>
      <c r="AH1798" s="74" t="str">
        <f t="shared" si="360"/>
        <v>名称：&lt;br&gt;住所：&lt;br&gt;施設分類：&lt;br&gt;TEL：&lt;br&gt;：&lt;br&gt;：&lt;br&gt;：&lt;br&gt;</v>
      </c>
      <c r="AI1798" s="255" t="s">
        <v>4184</v>
      </c>
      <c r="AJ1798" s="253" t="str">
        <f t="shared" ref="AJ1798:AJ1805" si="365">R1798</f>
        <v>FFFFFFFF</v>
      </c>
      <c r="AK1798" s="253" t="s">
        <v>4185</v>
      </c>
      <c r="AL1798" s="265">
        <f t="shared" ref="AL1798:AL1805" si="366">IF(OR(P1798="",P1798=0)=TRUE,1,P1798)</f>
        <v>1</v>
      </c>
      <c r="AM1798" s="253" t="s">
        <v>4186</v>
      </c>
      <c r="AN1798" s="253" t="s">
        <v>4187</v>
      </c>
      <c r="AO1798" s="254">
        <f t="shared" si="356"/>
        <v>0</v>
      </c>
      <c r="AP1798" s="253" t="s">
        <v>4188</v>
      </c>
      <c r="AQ1798" s="74">
        <f t="shared" si="361"/>
        <v>0</v>
      </c>
      <c r="AR1798" s="254" t="s">
        <v>4189</v>
      </c>
      <c r="AS1798" s="254" t="s">
        <v>4190</v>
      </c>
      <c r="AT1798" s="265">
        <f t="shared" si="362"/>
        <v>0</v>
      </c>
      <c r="AU1798" s="254" t="s">
        <v>4191</v>
      </c>
      <c r="AV1798" s="265">
        <f t="shared" si="363"/>
        <v>0</v>
      </c>
      <c r="AW1798" s="254" t="s">
        <v>4192</v>
      </c>
      <c r="AX1798" s="254" t="s">
        <v>4193</v>
      </c>
      <c r="AY1798" s="244" t="str">
        <f t="shared" si="357"/>
        <v/>
      </c>
    </row>
    <row r="1799" spans="1:51">
      <c r="A1799" s="198">
        <v>1794</v>
      </c>
      <c r="B1799" s="211"/>
      <c r="C1799" s="4" t="str">
        <f t="shared" ref="C1799:C1805" si="367">B$5&amp;"："&amp;B1799&amp;"&lt;br&gt;"&amp;J$5&amp;"："&amp;J1799&amp;"&lt;br&gt;"&amp;I$5&amp;"："&amp;I1799&amp;"&lt;br&gt;"&amp;K$5&amp;"："&amp;K1799&amp;"&lt;br&gt;"&amp;L$5&amp;"："&amp;L1799&amp;"&lt;br&gt;"&amp;M$5&amp;"："&amp;M1799&amp;"&lt;br&gt;"&amp;N$5&amp;"："&amp;N1799&amp;"&lt;br&gt;"</f>
        <v>名称：&lt;br&gt;住所：&lt;br&gt;施設分類：&lt;br&gt;TEL：&lt;br&gt;：&lt;br&gt;：&lt;br&gt;：&lt;br&gt;</v>
      </c>
      <c r="D1799" s="211"/>
      <c r="E1799" s="202"/>
      <c r="F1799" s="202"/>
      <c r="G1799" s="202"/>
      <c r="H1799" s="202"/>
      <c r="I1799" s="202"/>
      <c r="J1799" s="202"/>
      <c r="K1799" s="240"/>
      <c r="L1799" s="240"/>
      <c r="M1799" s="240"/>
      <c r="N1799" s="240"/>
      <c r="O1799" s="4"/>
      <c r="P1799" s="246">
        <v>1</v>
      </c>
      <c r="Q1799" s="246"/>
      <c r="R1799" s="246" t="str">
        <f t="shared" si="364"/>
        <v>FFFFFFFF</v>
      </c>
      <c r="S1799" s="202">
        <v>100</v>
      </c>
      <c r="T1799" s="202">
        <v>100</v>
      </c>
      <c r="U1799" s="202">
        <v>100</v>
      </c>
      <c r="V1799" s="202">
        <v>100</v>
      </c>
      <c r="X1799" s="242"/>
      <c r="Z1799" s="239">
        <f t="shared" ref="Z1799:Z1805" si="368">IF(H1799="",1,0)</f>
        <v>1</v>
      </c>
      <c r="AA1799" s="253" t="s">
        <v>4179</v>
      </c>
      <c r="AB1799" s="265">
        <f t="shared" si="358"/>
        <v>0</v>
      </c>
      <c r="AC1799" s="254" t="s">
        <v>4194</v>
      </c>
      <c r="AD1799" s="254" t="s">
        <v>4181</v>
      </c>
      <c r="AE1799" s="254">
        <f t="shared" si="359"/>
        <v>0</v>
      </c>
      <c r="AF1799" s="254" t="s">
        <v>4182</v>
      </c>
      <c r="AG1799" s="254" t="s">
        <v>4183</v>
      </c>
      <c r="AH1799" s="74" t="str">
        <f t="shared" si="360"/>
        <v>名称：&lt;br&gt;住所：&lt;br&gt;施設分類：&lt;br&gt;TEL：&lt;br&gt;：&lt;br&gt;：&lt;br&gt;：&lt;br&gt;</v>
      </c>
      <c r="AI1799" s="255" t="s">
        <v>4184</v>
      </c>
      <c r="AJ1799" s="253" t="str">
        <f t="shared" si="365"/>
        <v>FFFFFFFF</v>
      </c>
      <c r="AK1799" s="253" t="s">
        <v>4185</v>
      </c>
      <c r="AL1799" s="265">
        <f t="shared" si="366"/>
        <v>1</v>
      </c>
      <c r="AM1799" s="253" t="s">
        <v>4186</v>
      </c>
      <c r="AN1799" s="253" t="s">
        <v>4187</v>
      </c>
      <c r="AO1799" s="254">
        <f t="shared" ref="AO1799:AO1805" si="369">Q1799</f>
        <v>0</v>
      </c>
      <c r="AP1799" s="253" t="s">
        <v>4188</v>
      </c>
      <c r="AQ1799" s="74">
        <f t="shared" si="361"/>
        <v>0</v>
      </c>
      <c r="AR1799" s="254" t="s">
        <v>4189</v>
      </c>
      <c r="AS1799" s="254" t="s">
        <v>4190</v>
      </c>
      <c r="AT1799" s="265">
        <f t="shared" si="362"/>
        <v>0</v>
      </c>
      <c r="AU1799" s="254" t="s">
        <v>4191</v>
      </c>
      <c r="AV1799" s="265">
        <f t="shared" si="363"/>
        <v>0</v>
      </c>
      <c r="AW1799" s="254" t="s">
        <v>4192</v>
      </c>
      <c r="AX1799" s="254" t="s">
        <v>4193</v>
      </c>
      <c r="AY1799" s="244" t="str">
        <f t="shared" ref="AY1799:AY1805" si="370">IF(AB1799=0,"",IF(Z1799=1,CONCATENATE(AA1799,AB1799,AC1799,AD1799,AE1799,AF1799,AG1799,AH1799,AI1799,AJ1799,AK1799,AL1799,AM1799,AN1799,AO1799,AP1799,AQ1799,AR1799,AX1799),CONCATENATE(AA1799,AB1799,AC1799,AG1799,AH1799,AI1799,AJ1799,AK1799,AL1799,AM1799,AN1799,AO1799,AP1799,AQ1799,AR1799,AS1799,AT1799,AU1799,AV1799,AW1799,AX1799)))</f>
        <v/>
      </c>
    </row>
    <row r="1800" spans="1:51">
      <c r="A1800" s="198">
        <v>1795</v>
      </c>
      <c r="B1800" s="211"/>
      <c r="C1800" s="4" t="str">
        <f t="shared" si="367"/>
        <v>名称：&lt;br&gt;住所：&lt;br&gt;施設分類：&lt;br&gt;TEL：&lt;br&gt;：&lt;br&gt;：&lt;br&gt;：&lt;br&gt;</v>
      </c>
      <c r="D1800" s="211"/>
      <c r="E1800" s="202"/>
      <c r="F1800" s="202"/>
      <c r="G1800" s="202"/>
      <c r="H1800" s="202"/>
      <c r="I1800" s="202"/>
      <c r="J1800" s="202"/>
      <c r="K1800" s="240"/>
      <c r="L1800" s="240"/>
      <c r="M1800" s="240"/>
      <c r="N1800" s="240"/>
      <c r="O1800" s="4"/>
      <c r="P1800" s="246">
        <v>1</v>
      </c>
      <c r="Q1800" s="246"/>
      <c r="R1800" s="246" t="str">
        <f t="shared" si="364"/>
        <v>FFFFFFFF</v>
      </c>
      <c r="S1800" s="202">
        <v>100</v>
      </c>
      <c r="T1800" s="202">
        <v>100</v>
      </c>
      <c r="U1800" s="202">
        <v>100</v>
      </c>
      <c r="V1800" s="202">
        <v>100</v>
      </c>
      <c r="X1800" s="242"/>
      <c r="Z1800" s="239">
        <f t="shared" si="368"/>
        <v>1</v>
      </c>
      <c r="AA1800" s="253" t="s">
        <v>4179</v>
      </c>
      <c r="AB1800" s="265">
        <f t="shared" ref="AB1800:AB1805" si="371">B1800</f>
        <v>0</v>
      </c>
      <c r="AC1800" s="254" t="s">
        <v>4194</v>
      </c>
      <c r="AD1800" s="254" t="s">
        <v>4181</v>
      </c>
      <c r="AE1800" s="254">
        <f t="shared" ref="AE1800:AE1805" si="372">D1800</f>
        <v>0</v>
      </c>
      <c r="AF1800" s="254" t="s">
        <v>4182</v>
      </c>
      <c r="AG1800" s="254" t="s">
        <v>4183</v>
      </c>
      <c r="AH1800" s="74" t="str">
        <f t="shared" ref="AH1800:AH1805" si="373">C1800</f>
        <v>名称：&lt;br&gt;住所：&lt;br&gt;施設分類：&lt;br&gt;TEL：&lt;br&gt;：&lt;br&gt;：&lt;br&gt;：&lt;br&gt;</v>
      </c>
      <c r="AI1800" s="255" t="s">
        <v>4184</v>
      </c>
      <c r="AJ1800" s="253" t="str">
        <f t="shared" si="365"/>
        <v>FFFFFFFF</v>
      </c>
      <c r="AK1800" s="253" t="s">
        <v>4185</v>
      </c>
      <c r="AL1800" s="265">
        <f t="shared" si="366"/>
        <v>1</v>
      </c>
      <c r="AM1800" s="253" t="s">
        <v>4186</v>
      </c>
      <c r="AN1800" s="253" t="s">
        <v>4187</v>
      </c>
      <c r="AO1800" s="254">
        <f t="shared" si="369"/>
        <v>0</v>
      </c>
      <c r="AP1800" s="253" t="s">
        <v>4188</v>
      </c>
      <c r="AQ1800" s="74">
        <f t="shared" ref="AQ1800:AQ1805" si="374">O1800</f>
        <v>0</v>
      </c>
      <c r="AR1800" s="254" t="s">
        <v>4189</v>
      </c>
      <c r="AS1800" s="254" t="s">
        <v>4190</v>
      </c>
      <c r="AT1800" s="265">
        <f t="shared" ref="AT1800:AT1805" si="375">H1800</f>
        <v>0</v>
      </c>
      <c r="AU1800" s="254" t="s">
        <v>4191</v>
      </c>
      <c r="AV1800" s="265">
        <f t="shared" ref="AV1800:AV1805" si="376">G1800</f>
        <v>0</v>
      </c>
      <c r="AW1800" s="254" t="s">
        <v>4192</v>
      </c>
      <c r="AX1800" s="254" t="s">
        <v>4193</v>
      </c>
      <c r="AY1800" s="244" t="str">
        <f t="shared" si="370"/>
        <v/>
      </c>
    </row>
    <row r="1801" spans="1:51">
      <c r="A1801" s="198">
        <v>1796</v>
      </c>
      <c r="B1801" s="211"/>
      <c r="C1801" s="4" t="str">
        <f t="shared" si="367"/>
        <v>名称：&lt;br&gt;住所：&lt;br&gt;施設分類：&lt;br&gt;TEL：&lt;br&gt;：&lt;br&gt;：&lt;br&gt;：&lt;br&gt;</v>
      </c>
      <c r="D1801" s="211"/>
      <c r="E1801" s="202"/>
      <c r="F1801" s="202"/>
      <c r="G1801" s="202"/>
      <c r="H1801" s="202"/>
      <c r="I1801" s="202"/>
      <c r="J1801" s="202"/>
      <c r="K1801" s="240"/>
      <c r="L1801" s="240"/>
      <c r="M1801" s="240"/>
      <c r="N1801" s="240"/>
      <c r="O1801" s="4"/>
      <c r="P1801" s="246">
        <v>1</v>
      </c>
      <c r="Q1801" s="246"/>
      <c r="R1801" s="246" t="str">
        <f t="shared" si="364"/>
        <v>FFFFFFFF</v>
      </c>
      <c r="S1801" s="202">
        <v>100</v>
      </c>
      <c r="T1801" s="202">
        <v>100</v>
      </c>
      <c r="U1801" s="202">
        <v>100</v>
      </c>
      <c r="V1801" s="202">
        <v>100</v>
      </c>
      <c r="X1801" s="242"/>
      <c r="Z1801" s="239">
        <f t="shared" si="368"/>
        <v>1</v>
      </c>
      <c r="AA1801" s="253" t="s">
        <v>4179</v>
      </c>
      <c r="AB1801" s="265">
        <f t="shared" si="371"/>
        <v>0</v>
      </c>
      <c r="AC1801" s="254" t="s">
        <v>4194</v>
      </c>
      <c r="AD1801" s="254" t="s">
        <v>4181</v>
      </c>
      <c r="AE1801" s="254">
        <f t="shared" si="372"/>
        <v>0</v>
      </c>
      <c r="AF1801" s="254" t="s">
        <v>4182</v>
      </c>
      <c r="AG1801" s="254" t="s">
        <v>4183</v>
      </c>
      <c r="AH1801" s="74" t="str">
        <f t="shared" si="373"/>
        <v>名称：&lt;br&gt;住所：&lt;br&gt;施設分類：&lt;br&gt;TEL：&lt;br&gt;：&lt;br&gt;：&lt;br&gt;：&lt;br&gt;</v>
      </c>
      <c r="AI1801" s="255" t="s">
        <v>4184</v>
      </c>
      <c r="AJ1801" s="253" t="str">
        <f t="shared" si="365"/>
        <v>FFFFFFFF</v>
      </c>
      <c r="AK1801" s="253" t="s">
        <v>4185</v>
      </c>
      <c r="AL1801" s="265">
        <f t="shared" si="366"/>
        <v>1</v>
      </c>
      <c r="AM1801" s="253" t="s">
        <v>4186</v>
      </c>
      <c r="AN1801" s="253" t="s">
        <v>4187</v>
      </c>
      <c r="AO1801" s="254">
        <f t="shared" si="369"/>
        <v>0</v>
      </c>
      <c r="AP1801" s="253" t="s">
        <v>4188</v>
      </c>
      <c r="AQ1801" s="74">
        <f t="shared" si="374"/>
        <v>0</v>
      </c>
      <c r="AR1801" s="254" t="s">
        <v>4189</v>
      </c>
      <c r="AS1801" s="254" t="s">
        <v>4190</v>
      </c>
      <c r="AT1801" s="265">
        <f t="shared" si="375"/>
        <v>0</v>
      </c>
      <c r="AU1801" s="254" t="s">
        <v>4191</v>
      </c>
      <c r="AV1801" s="265">
        <f t="shared" si="376"/>
        <v>0</v>
      </c>
      <c r="AW1801" s="254" t="s">
        <v>4192</v>
      </c>
      <c r="AX1801" s="254" t="s">
        <v>4193</v>
      </c>
      <c r="AY1801" s="244" t="str">
        <f t="shared" si="370"/>
        <v/>
      </c>
    </row>
    <row r="1802" spans="1:51">
      <c r="A1802" s="198">
        <v>1797</v>
      </c>
      <c r="B1802" s="211"/>
      <c r="C1802" s="4" t="str">
        <f t="shared" si="367"/>
        <v>名称：&lt;br&gt;住所：&lt;br&gt;施設分類：&lt;br&gt;TEL：&lt;br&gt;：&lt;br&gt;：&lt;br&gt;：&lt;br&gt;</v>
      </c>
      <c r="D1802" s="211"/>
      <c r="E1802" s="202"/>
      <c r="F1802" s="202"/>
      <c r="G1802" s="202"/>
      <c r="H1802" s="202"/>
      <c r="I1802" s="202"/>
      <c r="J1802" s="202"/>
      <c r="K1802" s="240"/>
      <c r="L1802" s="240"/>
      <c r="M1802" s="240"/>
      <c r="N1802" s="240"/>
      <c r="O1802" s="4"/>
      <c r="P1802" s="246">
        <v>1</v>
      </c>
      <c r="Q1802" s="246"/>
      <c r="R1802" s="246" t="str">
        <f t="shared" si="364"/>
        <v>FFFFFFFF</v>
      </c>
      <c r="S1802" s="202">
        <v>100</v>
      </c>
      <c r="T1802" s="202">
        <v>100</v>
      </c>
      <c r="U1802" s="202">
        <v>100</v>
      </c>
      <c r="V1802" s="202">
        <v>100</v>
      </c>
      <c r="X1802" s="242"/>
      <c r="Z1802" s="239">
        <f t="shared" si="368"/>
        <v>1</v>
      </c>
      <c r="AA1802" s="253" t="s">
        <v>4179</v>
      </c>
      <c r="AB1802" s="265">
        <f t="shared" si="371"/>
        <v>0</v>
      </c>
      <c r="AC1802" s="254" t="s">
        <v>4194</v>
      </c>
      <c r="AD1802" s="254" t="s">
        <v>4181</v>
      </c>
      <c r="AE1802" s="254">
        <f t="shared" si="372"/>
        <v>0</v>
      </c>
      <c r="AF1802" s="254" t="s">
        <v>4182</v>
      </c>
      <c r="AG1802" s="254" t="s">
        <v>4183</v>
      </c>
      <c r="AH1802" s="74" t="str">
        <f t="shared" si="373"/>
        <v>名称：&lt;br&gt;住所：&lt;br&gt;施設分類：&lt;br&gt;TEL：&lt;br&gt;：&lt;br&gt;：&lt;br&gt;：&lt;br&gt;</v>
      </c>
      <c r="AI1802" s="255" t="s">
        <v>4184</v>
      </c>
      <c r="AJ1802" s="253" t="str">
        <f t="shared" si="365"/>
        <v>FFFFFFFF</v>
      </c>
      <c r="AK1802" s="253" t="s">
        <v>4185</v>
      </c>
      <c r="AL1802" s="265">
        <f t="shared" si="366"/>
        <v>1</v>
      </c>
      <c r="AM1802" s="253" t="s">
        <v>4186</v>
      </c>
      <c r="AN1802" s="253" t="s">
        <v>4187</v>
      </c>
      <c r="AO1802" s="254">
        <f t="shared" si="369"/>
        <v>0</v>
      </c>
      <c r="AP1802" s="253" t="s">
        <v>4188</v>
      </c>
      <c r="AQ1802" s="74">
        <f t="shared" si="374"/>
        <v>0</v>
      </c>
      <c r="AR1802" s="254" t="s">
        <v>4189</v>
      </c>
      <c r="AS1802" s="254" t="s">
        <v>4190</v>
      </c>
      <c r="AT1802" s="265">
        <f t="shared" si="375"/>
        <v>0</v>
      </c>
      <c r="AU1802" s="254" t="s">
        <v>4191</v>
      </c>
      <c r="AV1802" s="265">
        <f t="shared" si="376"/>
        <v>0</v>
      </c>
      <c r="AW1802" s="254" t="s">
        <v>4192</v>
      </c>
      <c r="AX1802" s="254" t="s">
        <v>4193</v>
      </c>
      <c r="AY1802" s="244" t="str">
        <f t="shared" si="370"/>
        <v/>
      </c>
    </row>
    <row r="1803" spans="1:51">
      <c r="A1803" s="198">
        <v>1798</v>
      </c>
      <c r="B1803" s="211"/>
      <c r="C1803" s="4" t="str">
        <f t="shared" si="367"/>
        <v>名称：&lt;br&gt;住所：&lt;br&gt;施設分類：&lt;br&gt;TEL：&lt;br&gt;：&lt;br&gt;：&lt;br&gt;：&lt;br&gt;</v>
      </c>
      <c r="D1803" s="211"/>
      <c r="E1803" s="245"/>
      <c r="F1803" s="202"/>
      <c r="G1803" s="202"/>
      <c r="H1803" s="202"/>
      <c r="I1803" s="245"/>
      <c r="J1803" s="245"/>
      <c r="K1803" s="240"/>
      <c r="L1803" s="240"/>
      <c r="M1803" s="240"/>
      <c r="N1803" s="240"/>
      <c r="O1803" s="4"/>
      <c r="P1803" s="246">
        <v>1</v>
      </c>
      <c r="Q1803" s="246"/>
      <c r="R1803" s="246" t="str">
        <f t="shared" si="364"/>
        <v>FFFFFFFF</v>
      </c>
      <c r="S1803" s="202">
        <v>100</v>
      </c>
      <c r="T1803" s="202">
        <v>100</v>
      </c>
      <c r="U1803" s="202">
        <v>100</v>
      </c>
      <c r="V1803" s="202">
        <v>100</v>
      </c>
      <c r="X1803" s="242"/>
      <c r="Z1803" s="239">
        <f t="shared" si="368"/>
        <v>1</v>
      </c>
      <c r="AA1803" s="253" t="s">
        <v>4179</v>
      </c>
      <c r="AB1803" s="265">
        <f t="shared" si="371"/>
        <v>0</v>
      </c>
      <c r="AC1803" s="254" t="s">
        <v>4194</v>
      </c>
      <c r="AD1803" s="254" t="s">
        <v>4181</v>
      </c>
      <c r="AE1803" s="254">
        <f t="shared" si="372"/>
        <v>0</v>
      </c>
      <c r="AF1803" s="254" t="s">
        <v>4182</v>
      </c>
      <c r="AG1803" s="254" t="s">
        <v>4183</v>
      </c>
      <c r="AH1803" s="74" t="str">
        <f t="shared" si="373"/>
        <v>名称：&lt;br&gt;住所：&lt;br&gt;施設分類：&lt;br&gt;TEL：&lt;br&gt;：&lt;br&gt;：&lt;br&gt;：&lt;br&gt;</v>
      </c>
      <c r="AI1803" s="255" t="s">
        <v>4184</v>
      </c>
      <c r="AJ1803" s="253" t="str">
        <f t="shared" si="365"/>
        <v>FFFFFFFF</v>
      </c>
      <c r="AK1803" s="253" t="s">
        <v>4185</v>
      </c>
      <c r="AL1803" s="265">
        <f t="shared" si="366"/>
        <v>1</v>
      </c>
      <c r="AM1803" s="253" t="s">
        <v>4186</v>
      </c>
      <c r="AN1803" s="253" t="s">
        <v>4187</v>
      </c>
      <c r="AO1803" s="254">
        <f t="shared" si="369"/>
        <v>0</v>
      </c>
      <c r="AP1803" s="253" t="s">
        <v>4188</v>
      </c>
      <c r="AQ1803" s="74">
        <f t="shared" si="374"/>
        <v>0</v>
      </c>
      <c r="AR1803" s="254" t="s">
        <v>4189</v>
      </c>
      <c r="AS1803" s="254" t="s">
        <v>4190</v>
      </c>
      <c r="AT1803" s="265">
        <f t="shared" si="375"/>
        <v>0</v>
      </c>
      <c r="AU1803" s="254" t="s">
        <v>4191</v>
      </c>
      <c r="AV1803" s="265">
        <f t="shared" si="376"/>
        <v>0</v>
      </c>
      <c r="AW1803" s="254" t="s">
        <v>4192</v>
      </c>
      <c r="AX1803" s="254" t="s">
        <v>4193</v>
      </c>
      <c r="AY1803" s="244" t="str">
        <f t="shared" si="370"/>
        <v/>
      </c>
    </row>
    <row r="1804" spans="1:51">
      <c r="A1804" s="198">
        <v>1799</v>
      </c>
      <c r="B1804" s="211"/>
      <c r="C1804" s="4" t="str">
        <f t="shared" si="367"/>
        <v>名称：&lt;br&gt;住所：&lt;br&gt;施設分類：&lt;br&gt;TEL：&lt;br&gt;：&lt;br&gt;：&lt;br&gt;：&lt;br&gt;</v>
      </c>
      <c r="D1804" s="211"/>
      <c r="E1804" s="245"/>
      <c r="F1804" s="202"/>
      <c r="G1804" s="202"/>
      <c r="H1804" s="202"/>
      <c r="I1804" s="245"/>
      <c r="J1804" s="245"/>
      <c r="K1804" s="240"/>
      <c r="L1804" s="240"/>
      <c r="M1804" s="240"/>
      <c r="N1804" s="240"/>
      <c r="O1804" s="4"/>
      <c r="P1804" s="246">
        <v>1</v>
      </c>
      <c r="Q1804" s="246"/>
      <c r="R1804" s="246" t="str">
        <f t="shared" si="364"/>
        <v>FFFFFFFF</v>
      </c>
      <c r="S1804" s="202">
        <v>100</v>
      </c>
      <c r="T1804" s="202">
        <v>100</v>
      </c>
      <c r="U1804" s="202">
        <v>100</v>
      </c>
      <c r="V1804" s="202">
        <v>100</v>
      </c>
      <c r="X1804" s="242"/>
      <c r="Z1804" s="239">
        <f t="shared" si="368"/>
        <v>1</v>
      </c>
      <c r="AA1804" s="253" t="s">
        <v>4179</v>
      </c>
      <c r="AB1804" s="265">
        <f t="shared" si="371"/>
        <v>0</v>
      </c>
      <c r="AC1804" s="254" t="s">
        <v>4194</v>
      </c>
      <c r="AD1804" s="254" t="s">
        <v>4181</v>
      </c>
      <c r="AE1804" s="254">
        <f t="shared" si="372"/>
        <v>0</v>
      </c>
      <c r="AF1804" s="254" t="s">
        <v>4182</v>
      </c>
      <c r="AG1804" s="254" t="s">
        <v>4183</v>
      </c>
      <c r="AH1804" s="74" t="str">
        <f t="shared" si="373"/>
        <v>名称：&lt;br&gt;住所：&lt;br&gt;施設分類：&lt;br&gt;TEL：&lt;br&gt;：&lt;br&gt;：&lt;br&gt;：&lt;br&gt;</v>
      </c>
      <c r="AI1804" s="255" t="s">
        <v>4184</v>
      </c>
      <c r="AJ1804" s="253" t="str">
        <f t="shared" si="365"/>
        <v>FFFFFFFF</v>
      </c>
      <c r="AK1804" s="253" t="s">
        <v>4185</v>
      </c>
      <c r="AL1804" s="265">
        <f t="shared" si="366"/>
        <v>1</v>
      </c>
      <c r="AM1804" s="253" t="s">
        <v>4186</v>
      </c>
      <c r="AN1804" s="253" t="s">
        <v>4187</v>
      </c>
      <c r="AO1804" s="254">
        <f t="shared" si="369"/>
        <v>0</v>
      </c>
      <c r="AP1804" s="253" t="s">
        <v>4188</v>
      </c>
      <c r="AQ1804" s="74">
        <f t="shared" si="374"/>
        <v>0</v>
      </c>
      <c r="AR1804" s="254" t="s">
        <v>4189</v>
      </c>
      <c r="AS1804" s="254" t="s">
        <v>4190</v>
      </c>
      <c r="AT1804" s="265">
        <f t="shared" si="375"/>
        <v>0</v>
      </c>
      <c r="AU1804" s="254" t="s">
        <v>4191</v>
      </c>
      <c r="AV1804" s="265">
        <f t="shared" si="376"/>
        <v>0</v>
      </c>
      <c r="AW1804" s="254" t="s">
        <v>4192</v>
      </c>
      <c r="AX1804" s="254" t="s">
        <v>4193</v>
      </c>
      <c r="AY1804" s="244" t="str">
        <f t="shared" si="370"/>
        <v/>
      </c>
    </row>
    <row r="1805" spans="1:51">
      <c r="A1805" s="198">
        <v>1800</v>
      </c>
      <c r="B1805" s="211"/>
      <c r="C1805" s="4" t="str">
        <f t="shared" si="367"/>
        <v>名称：&lt;br&gt;住所：&lt;br&gt;施設分類：&lt;br&gt;TEL：&lt;br&gt;：&lt;br&gt;：&lt;br&gt;：&lt;br&gt;</v>
      </c>
      <c r="D1805" s="211"/>
      <c r="E1805" s="202"/>
      <c r="F1805" s="202"/>
      <c r="G1805" s="202"/>
      <c r="H1805" s="202"/>
      <c r="I1805" s="202"/>
      <c r="J1805" s="202"/>
      <c r="K1805" s="240"/>
      <c r="L1805" s="240"/>
      <c r="M1805" s="240"/>
      <c r="N1805" s="240"/>
      <c r="O1805" s="4"/>
      <c r="P1805" s="246">
        <v>1</v>
      </c>
      <c r="Q1805" s="246"/>
      <c r="R1805" s="246" t="str">
        <f t="shared" si="364"/>
        <v>FFFFFFFF</v>
      </c>
      <c r="S1805" s="202">
        <v>100</v>
      </c>
      <c r="T1805" s="202">
        <v>100</v>
      </c>
      <c r="U1805" s="202">
        <v>100</v>
      </c>
      <c r="V1805" s="202">
        <v>100</v>
      </c>
      <c r="X1805" s="242"/>
      <c r="Z1805" s="239">
        <f t="shared" si="368"/>
        <v>1</v>
      </c>
      <c r="AA1805" s="253" t="s">
        <v>4179</v>
      </c>
      <c r="AB1805" s="265">
        <f t="shared" si="371"/>
        <v>0</v>
      </c>
      <c r="AC1805" s="254" t="s">
        <v>4194</v>
      </c>
      <c r="AD1805" s="254" t="s">
        <v>4181</v>
      </c>
      <c r="AE1805" s="254">
        <f t="shared" si="372"/>
        <v>0</v>
      </c>
      <c r="AF1805" s="254" t="s">
        <v>4182</v>
      </c>
      <c r="AG1805" s="254" t="s">
        <v>4183</v>
      </c>
      <c r="AH1805" s="74" t="str">
        <f t="shared" si="373"/>
        <v>名称：&lt;br&gt;住所：&lt;br&gt;施設分類：&lt;br&gt;TEL：&lt;br&gt;：&lt;br&gt;：&lt;br&gt;：&lt;br&gt;</v>
      </c>
      <c r="AI1805" s="255" t="s">
        <v>4184</v>
      </c>
      <c r="AJ1805" s="253" t="str">
        <f t="shared" si="365"/>
        <v>FFFFFFFF</v>
      </c>
      <c r="AK1805" s="253" t="s">
        <v>4185</v>
      </c>
      <c r="AL1805" s="265">
        <f t="shared" si="366"/>
        <v>1</v>
      </c>
      <c r="AM1805" s="253" t="s">
        <v>4186</v>
      </c>
      <c r="AN1805" s="253" t="s">
        <v>4187</v>
      </c>
      <c r="AO1805" s="254">
        <f t="shared" si="369"/>
        <v>0</v>
      </c>
      <c r="AP1805" s="253" t="s">
        <v>4188</v>
      </c>
      <c r="AQ1805" s="74">
        <f t="shared" si="374"/>
        <v>0</v>
      </c>
      <c r="AR1805" s="254" t="s">
        <v>4189</v>
      </c>
      <c r="AS1805" s="254" t="s">
        <v>4190</v>
      </c>
      <c r="AT1805" s="265">
        <f t="shared" si="375"/>
        <v>0</v>
      </c>
      <c r="AU1805" s="254" t="s">
        <v>4191</v>
      </c>
      <c r="AV1805" s="265">
        <f t="shared" si="376"/>
        <v>0</v>
      </c>
      <c r="AW1805" s="254" t="s">
        <v>4192</v>
      </c>
      <c r="AX1805" s="254" t="s">
        <v>4193</v>
      </c>
      <c r="AY1805" s="244" t="str">
        <f t="shared" si="370"/>
        <v/>
      </c>
    </row>
    <row r="1806" spans="1:51">
      <c r="AY1806" s="8"/>
    </row>
    <row r="1807" spans="1:51">
      <c r="AY1807" s="249" t="s">
        <v>4162</v>
      </c>
    </row>
  </sheetData>
  <autoFilter ref="A5:AY1805" xr:uid="{4CF60425-E82F-450D-8F6C-63576673E193}"/>
  <phoneticPr fontId="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4CA93-DDE7-40F7-8488-D4C36D3DA3D9}">
  <sheetPr>
    <tabColor rgb="FFFFFF00"/>
  </sheetPr>
  <dimension ref="A1:AL745"/>
  <sheetViews>
    <sheetView zoomScale="70" zoomScaleNormal="70" workbookViewId="0">
      <pane xSplit="3" ySplit="7" topLeftCell="I713" activePane="bottomRight" state="frozenSplit"/>
      <selection pane="topRight" activeCell="V1" sqref="V1"/>
      <selection pane="bottomLeft" activeCell="E25" sqref="E25"/>
      <selection pane="bottomRight" activeCell="N743" sqref="N743"/>
    </sheetView>
  </sheetViews>
  <sheetFormatPr defaultColWidth="8.75" defaultRowHeight="13.5"/>
  <cols>
    <col min="1" max="1" width="21.625" style="1" customWidth="1"/>
    <col min="2" max="2" width="16.125" style="1" customWidth="1"/>
    <col min="3" max="3" width="12.5" style="1" customWidth="1"/>
    <col min="4" max="4" width="31.25" style="1" customWidth="1"/>
    <col min="5" max="5" width="8.75" style="1"/>
    <col min="6" max="6" width="22.625" style="1" customWidth="1"/>
    <col min="7" max="7" width="13.625" style="1" customWidth="1"/>
    <col min="8" max="8" width="8.75" style="1"/>
    <col min="9" max="9" width="12.375" style="236" customWidth="1"/>
    <col min="10" max="14" width="8.75" style="1"/>
    <col min="15" max="19" width="8.75" style="74"/>
    <col min="20" max="20" width="28.25" style="74" customWidth="1"/>
    <col min="21" max="36" width="8.75" style="239"/>
    <col min="37" max="16384" width="8.75" style="1"/>
  </cols>
  <sheetData>
    <row r="1" spans="1:38">
      <c r="A1" s="1" t="s">
        <v>4352</v>
      </c>
      <c r="W1" s="239">
        <v>1</v>
      </c>
      <c r="AK1" s="250" t="s">
        <v>4351</v>
      </c>
    </row>
    <row r="2" spans="1:38">
      <c r="A2" s="250" t="s">
        <v>4351</v>
      </c>
      <c r="W2" s="239">
        <v>1</v>
      </c>
      <c r="X2" s="239" t="s">
        <v>3187</v>
      </c>
    </row>
    <row r="3" spans="1:38">
      <c r="R3" s="74">
        <f t="shared" ref="R3" si="0">J3</f>
        <v>0</v>
      </c>
      <c r="S3" s="74">
        <f t="shared" ref="S3" si="1">K3</f>
        <v>0</v>
      </c>
      <c r="W3" s="239">
        <v>1</v>
      </c>
      <c r="X3" s="239" t="s">
        <v>3245</v>
      </c>
      <c r="AL3" s="8" t="s">
        <v>4348</v>
      </c>
    </row>
    <row r="4" spans="1:38">
      <c r="W4" s="239">
        <v>1</v>
      </c>
      <c r="AL4" s="8" t="s">
        <v>3246</v>
      </c>
    </row>
    <row r="5" spans="1:38">
      <c r="I5" s="237" t="s">
        <v>3247</v>
      </c>
      <c r="J5" s="1" t="s">
        <v>3188</v>
      </c>
      <c r="K5" s="1" t="s">
        <v>3189</v>
      </c>
      <c r="W5" s="239">
        <v>1</v>
      </c>
      <c r="AL5" s="8"/>
    </row>
    <row r="6" spans="1:38">
      <c r="AL6" s="8"/>
    </row>
    <row r="7" spans="1:38">
      <c r="A7" s="8" t="s">
        <v>300</v>
      </c>
      <c r="B7" s="1" t="s">
        <v>3248</v>
      </c>
      <c r="C7" s="1" t="s">
        <v>3190</v>
      </c>
      <c r="D7" s="1" t="s">
        <v>3191</v>
      </c>
      <c r="E7" s="1" t="s">
        <v>3249</v>
      </c>
      <c r="F7" s="1" t="s">
        <v>3192</v>
      </c>
      <c r="G7" s="1" t="s">
        <v>3250</v>
      </c>
      <c r="H7" s="1" t="s">
        <v>3251</v>
      </c>
      <c r="I7" s="263" t="s">
        <v>5598</v>
      </c>
      <c r="J7" s="1" t="s">
        <v>3193</v>
      </c>
      <c r="K7" s="1" t="s">
        <v>3194</v>
      </c>
      <c r="L7" s="8" t="s">
        <v>47</v>
      </c>
      <c r="M7" s="8" t="s">
        <v>48</v>
      </c>
      <c r="N7" s="1" t="s">
        <v>4195</v>
      </c>
      <c r="O7" s="74" t="s">
        <v>3195</v>
      </c>
      <c r="P7" s="74" t="s">
        <v>3196</v>
      </c>
      <c r="Q7" s="74" t="s">
        <v>3197</v>
      </c>
      <c r="R7" s="74" t="s">
        <v>3198</v>
      </c>
      <c r="S7" s="74" t="s">
        <v>3199</v>
      </c>
      <c r="T7" s="74" t="s">
        <v>3200</v>
      </c>
      <c r="U7" s="239" t="s">
        <v>4196</v>
      </c>
      <c r="V7" s="239" t="s">
        <v>4197</v>
      </c>
      <c r="W7" s="239">
        <v>1</v>
      </c>
      <c r="AL7" s="8" t="s">
        <v>4078</v>
      </c>
    </row>
    <row r="8" spans="1:38">
      <c r="A8" s="1" t="s">
        <v>1787</v>
      </c>
      <c r="B8" s="1" t="s">
        <v>1786</v>
      </c>
      <c r="C8" s="1" t="s">
        <v>1787</v>
      </c>
      <c r="D8" s="1" t="s">
        <v>2847</v>
      </c>
      <c r="E8" s="1" t="s">
        <v>4199</v>
      </c>
      <c r="F8" s="1" t="s">
        <v>3980</v>
      </c>
      <c r="G8" s="1" t="s">
        <v>4060</v>
      </c>
      <c r="I8" s="236" t="s">
        <v>4074</v>
      </c>
      <c r="J8" s="1" t="s">
        <v>3212</v>
      </c>
      <c r="K8" s="1" t="s">
        <v>3213</v>
      </c>
      <c r="L8" s="1">
        <v>32.959495997982501</v>
      </c>
      <c r="M8" s="1">
        <v>131.882570400183</v>
      </c>
      <c r="O8" s="74" t="str">
        <f>A8</f>
        <v>社会医療法人　長門莫記念会　長門記念病院</v>
      </c>
      <c r="P8" s="74" t="str">
        <f>$B$7&amp;B8&amp;"&lt;br&gt;"&amp;$C$7&amp;C8&amp;"&lt;br&gt;"&amp;IF(D8="","",$D$7&amp;D8&amp;"&lt;br&gt;")&amp;IF(E8="","",$E$7&amp;E8&amp;"&lt;br&gt;")&amp;IF(F8="","",$F$7&amp;F8&amp;"&lt;br&gt;")</f>
        <v>種別：病院&lt;br&gt;名称：社会医療法人　長門莫記念会　長門記念病院&lt;br&gt;住所：大分県佐伯市鶴岡町&lt;br&gt;TEL：0972-24-3000&lt;br&gt;参考：ID：4411011200000&lt;br&gt;</v>
      </c>
      <c r="Q8" s="74" t="str">
        <f>IF(LEFT(I8,4)="http",I8,I8&amp;".png")</f>
        <v>https://www.pref.oita.jp/uploaded/life/2327624_4659451_img.png</v>
      </c>
      <c r="R8" s="74" t="str">
        <f>J8</f>
        <v>40,40</v>
      </c>
      <c r="S8" s="74" t="str">
        <f>K8</f>
        <v>20,20</v>
      </c>
      <c r="T8" s="74" t="str">
        <f>M8&amp;","&amp;L8</f>
        <v>131.882570400183,32.9594959979825</v>
      </c>
      <c r="W8" s="239">
        <v>1</v>
      </c>
      <c r="X8" s="239" t="s">
        <v>3201</v>
      </c>
      <c r="Y8" s="239" t="str">
        <f>O8</f>
        <v>社会医療法人　長門莫記念会　長門記念病院</v>
      </c>
      <c r="Z8" s="239" t="s">
        <v>3202</v>
      </c>
      <c r="AA8" s="239" t="str">
        <f>P8</f>
        <v>種別：病院&lt;br&gt;名称：社会医療法人　長門莫記念会　長門記念病院&lt;br&gt;住所：大分県佐伯市鶴岡町&lt;br&gt;TEL：0972-24-3000&lt;br&gt;参考：ID：4411011200000&lt;br&gt;</v>
      </c>
      <c r="AB8" s="239" t="s">
        <v>3684</v>
      </c>
      <c r="AC8" s="239" t="str">
        <f>Q8</f>
        <v>https://www.pref.oita.jp/uploaded/life/2327624_4659451_img.png</v>
      </c>
      <c r="AD8" s="239" t="s">
        <v>3204</v>
      </c>
      <c r="AE8" s="239" t="str">
        <f>R8</f>
        <v>40,40</v>
      </c>
      <c r="AF8" s="239" t="s">
        <v>3205</v>
      </c>
      <c r="AG8" s="239" t="str">
        <f>S8</f>
        <v>20,20</v>
      </c>
      <c r="AH8" s="239" t="s">
        <v>3206</v>
      </c>
      <c r="AI8" s="239" t="str">
        <f>T8</f>
        <v>131.882570400183,32.9594959979825</v>
      </c>
      <c r="AJ8" s="239" t="s">
        <v>3207</v>
      </c>
      <c r="AL8" s="238" t="str">
        <f>_xlfn.CONCAT(X8:AJ8)</f>
        <v>{"type":"Feature","properties":{"name":"社会医療法人　長門莫記念会　長門記念病院","description":"種別：病院&lt;br&gt;名称：社会医療法人　長門莫記念会　長門記念病院&lt;br&gt;住所：大分県佐伯市鶴岡町&lt;br&gt;TEL：0972-24-3000&lt;br&gt;参考：ID：4411011200000&lt;br&gt;","_markerType":"Icon","_iconUrl":"https://www.pref.oita.jp/uploaded/life/2327624_4659451_img.png","_iconSize":[40,40],"_iconAnchor":[20,20]},"geometry":{"type":"Point","coordinates":[131.882570400183,32.9594959979825]}}</v>
      </c>
    </row>
    <row r="9" spans="1:38" ht="24">
      <c r="A9" s="1" t="s">
        <v>2850</v>
      </c>
      <c r="B9" s="1" t="s">
        <v>1786</v>
      </c>
      <c r="C9" s="1" t="s">
        <v>2850</v>
      </c>
      <c r="D9" s="1" t="s">
        <v>2852</v>
      </c>
      <c r="E9" s="1" t="s">
        <v>4264</v>
      </c>
      <c r="F9" s="1" t="s">
        <v>3981</v>
      </c>
      <c r="G9" s="1" t="s">
        <v>4061</v>
      </c>
      <c r="I9" s="236" t="s">
        <v>4074</v>
      </c>
      <c r="J9" s="1" t="s">
        <v>3212</v>
      </c>
      <c r="K9" s="1" t="s">
        <v>3213</v>
      </c>
      <c r="L9" s="1">
        <v>32.965034411738799</v>
      </c>
      <c r="M9" s="1">
        <v>131.899220668727</v>
      </c>
      <c r="O9" s="74" t="str">
        <f t="shared" ref="O9:O339" si="2">A9</f>
        <v>独立行政法人地域医療機能推進機構　南海医療センター</v>
      </c>
      <c r="P9" s="74" t="str">
        <f>$B$7&amp;B9&amp;"&lt;br&gt;"&amp;$C$7&amp;C9&amp;"&lt;br&gt;"&amp;IF(D9="","",$D$7&amp;D9&amp;"&lt;br&gt;")&amp;IF(E9="","",$E$7&amp;E9&amp;"&lt;br&gt;")&amp;IF(F9="","",$F$7&amp;F9&amp;"&lt;br&gt;")</f>
        <v>種別：病院&lt;br&gt;名称：独立行政法人地域医療機能推進機構　南海医療センター&lt;br&gt;住所：大分県佐伯市常盤西町７番８号&lt;br&gt;TEL：0972-22-0547&lt;br&gt;参考：ID：4411011300000&lt;br&gt;</v>
      </c>
      <c r="Q9" s="74" t="str">
        <f t="shared" ref="Q9:Q80" si="3">IF(LEFT(I9,4)="http",I9,I9&amp;".png")</f>
        <v>https://www.pref.oita.jp/uploaded/life/2327624_4659451_img.png</v>
      </c>
      <c r="R9" s="74" t="str">
        <f t="shared" ref="R9:S12" si="4">J9</f>
        <v>40,40</v>
      </c>
      <c r="S9" s="74" t="str">
        <f t="shared" si="4"/>
        <v>20,20</v>
      </c>
      <c r="T9" s="74" t="str">
        <f t="shared" ref="T9:T339" si="5">M9&amp;","&amp;L9</f>
        <v>131.899220668727,32.9650344117388</v>
      </c>
      <c r="W9" s="239">
        <v>1</v>
      </c>
      <c r="X9" s="239" t="s">
        <v>3208</v>
      </c>
      <c r="Y9" s="239" t="str">
        <f>O9</f>
        <v>独立行政法人地域医療機能推進機構　南海医療センター</v>
      </c>
      <c r="Z9" s="239" t="s">
        <v>3202</v>
      </c>
      <c r="AA9" s="239" t="str">
        <f>P9</f>
        <v>種別：病院&lt;br&gt;名称：独立行政法人地域医療機能推進機構　南海医療センター&lt;br&gt;住所：大分県佐伯市常盤西町７番８号&lt;br&gt;TEL：0972-22-0547&lt;br&gt;参考：ID：4411011300000&lt;br&gt;</v>
      </c>
      <c r="AB9" s="239" t="s">
        <v>3684</v>
      </c>
      <c r="AC9" s="239" t="str">
        <f>Q9</f>
        <v>https://www.pref.oita.jp/uploaded/life/2327624_4659451_img.png</v>
      </c>
      <c r="AD9" s="239" t="s">
        <v>3204</v>
      </c>
      <c r="AE9" s="239" t="str">
        <f>R9</f>
        <v>40,40</v>
      </c>
      <c r="AF9" s="239" t="s">
        <v>3205</v>
      </c>
      <c r="AG9" s="239" t="str">
        <f>S9</f>
        <v>20,20</v>
      </c>
      <c r="AH9" s="239" t="s">
        <v>3206</v>
      </c>
      <c r="AI9" s="239" t="str">
        <f>T9</f>
        <v>131.899220668727,32.9650344117388</v>
      </c>
      <c r="AJ9" s="239" t="s">
        <v>3207</v>
      </c>
      <c r="AL9" s="8" t="str">
        <f>_xlfn.CONCAT(X9:AJ9)</f>
        <v>,{"type":"Feature","properties":{"name":"独立行政法人地域医療機能推進機構　南海医療センター","description":"種別：病院&lt;br&gt;名称：独立行政法人地域医療機能推進機構　南海医療センター&lt;br&gt;住所：大分県佐伯市常盤西町７番８号&lt;br&gt;TEL：0972-22-0547&lt;br&gt;参考：ID：4411011300000&lt;br&gt;","_markerType":"Icon","_iconUrl":"https://www.pref.oita.jp/uploaded/life/2327624_4659451_img.png","_iconSize":[40,40],"_iconAnchor":[20,20]},"geometry":{"type":"Point","coordinates":[131.899220668727,32.9650344117388]}}</v>
      </c>
    </row>
    <row r="10" spans="1:38">
      <c r="A10" s="1" t="s">
        <v>3976</v>
      </c>
      <c r="B10" s="1" t="s">
        <v>1786</v>
      </c>
      <c r="C10" s="1" t="s">
        <v>3976</v>
      </c>
      <c r="D10" s="1" t="s">
        <v>2855</v>
      </c>
      <c r="E10" s="1" t="s">
        <v>4265</v>
      </c>
      <c r="F10" s="1" t="s">
        <v>3982</v>
      </c>
      <c r="G10" s="1" t="s">
        <v>4062</v>
      </c>
      <c r="I10" s="236" t="s">
        <v>4074</v>
      </c>
      <c r="J10" s="1" t="s">
        <v>3212</v>
      </c>
      <c r="K10" s="1" t="s">
        <v>3213</v>
      </c>
      <c r="L10" s="1">
        <v>32.963697500000002</v>
      </c>
      <c r="M10" s="1">
        <v>131.90947320000001</v>
      </c>
      <c r="O10" s="74" t="str">
        <f t="shared" si="2"/>
        <v>社会医療法人　敬和会　おおいた県南ホスピタル</v>
      </c>
      <c r="P10" s="74" t="str">
        <f>$B$7&amp;B10&amp;"&lt;br&gt;"&amp;$C$7&amp;C10&amp;"&lt;br&gt;"&amp;IF(D10="","",$D$7&amp;D10&amp;"&lt;br&gt;")&amp;IF(E10="","",$E$7&amp;E10&amp;"&lt;br&gt;")&amp;IF(F10="","",$F$7&amp;F10&amp;"&lt;br&gt;")</f>
        <v>種別：病院&lt;br&gt;名称：社会医療法人　敬和会　おおいた県南ホスピタル&lt;br&gt;住所：大分県佐伯市東町２７番１２号&lt;br&gt;TEL：0972-22-1461&lt;br&gt;参考：ID：4411011400000&lt;br&gt;</v>
      </c>
      <c r="Q10" s="74" t="str">
        <f t="shared" si="3"/>
        <v>https://www.pref.oita.jp/uploaded/life/2327624_4659451_img.png</v>
      </c>
      <c r="R10" s="74" t="str">
        <f t="shared" si="4"/>
        <v>40,40</v>
      </c>
      <c r="S10" s="74" t="str">
        <f t="shared" si="4"/>
        <v>20,20</v>
      </c>
      <c r="T10" s="74" t="str">
        <f t="shared" si="5"/>
        <v>131.9094732,32.9636975</v>
      </c>
      <c r="W10" s="239">
        <v>1</v>
      </c>
      <c r="X10" s="239" t="s">
        <v>3209</v>
      </c>
      <c r="Y10" s="239" t="str">
        <f t="shared" ref="Y10:Y339" si="6">O10</f>
        <v>社会医療法人　敬和会　おおいた県南ホスピタル</v>
      </c>
      <c r="Z10" s="239" t="s">
        <v>3202</v>
      </c>
      <c r="AA10" s="239" t="str">
        <f t="shared" ref="AA10:AA339" si="7">P10</f>
        <v>種別：病院&lt;br&gt;名称：社会医療法人　敬和会　おおいた県南ホスピタル&lt;br&gt;住所：大分県佐伯市東町２７番１２号&lt;br&gt;TEL：0972-22-1461&lt;br&gt;参考：ID：4411011400000&lt;br&gt;</v>
      </c>
      <c r="AB10" s="239" t="s">
        <v>3684</v>
      </c>
      <c r="AC10" s="239" t="str">
        <f t="shared" ref="AC10:AC339" si="8">Q10</f>
        <v>https://www.pref.oita.jp/uploaded/life/2327624_4659451_img.png</v>
      </c>
      <c r="AD10" s="239" t="s">
        <v>3204</v>
      </c>
      <c r="AE10" s="239" t="str">
        <f t="shared" ref="AE10:AE339" si="9">R10</f>
        <v>40,40</v>
      </c>
      <c r="AF10" s="239" t="s">
        <v>3205</v>
      </c>
      <c r="AG10" s="239" t="str">
        <f t="shared" ref="AG10:AG339" si="10">S10</f>
        <v>20,20</v>
      </c>
      <c r="AH10" s="239" t="s">
        <v>3206</v>
      </c>
      <c r="AI10" s="239" t="str">
        <f t="shared" ref="AI10:AI339" si="11">T10</f>
        <v>131.9094732,32.9636975</v>
      </c>
      <c r="AJ10" s="239" t="s">
        <v>3207</v>
      </c>
      <c r="AL10" s="8" t="str">
        <f t="shared" ref="AL10:AL339" si="12">_xlfn.CONCAT(X10:AJ10)</f>
        <v>,{"type":"Feature","properties":{"name":"社会医療法人　敬和会　おおいた県南ホスピタル","description":"種別：病院&lt;br&gt;名称：社会医療法人　敬和会　おおいた県南ホスピタル&lt;br&gt;住所：大分県佐伯市東町２７番１２号&lt;br&gt;TEL：0972-22-1461&lt;br&gt;参考：ID：4411011400000&lt;br&gt;","_markerType":"Icon","_iconUrl":"https://www.pref.oita.jp/uploaded/life/2327624_4659451_img.png","_iconSize":[40,40],"_iconAnchor":[20,20]},"geometry":{"type":"Point","coordinates":[131.9094732,32.9636975]}}</v>
      </c>
    </row>
    <row r="11" spans="1:38">
      <c r="A11" s="1" t="s">
        <v>3977</v>
      </c>
      <c r="B11" s="1" t="s">
        <v>1786</v>
      </c>
      <c r="C11" s="1" t="s">
        <v>3977</v>
      </c>
      <c r="D11" s="1" t="s">
        <v>1793</v>
      </c>
      <c r="E11" s="1" t="s">
        <v>479</v>
      </c>
      <c r="F11" s="1" t="s">
        <v>3983</v>
      </c>
      <c r="G11" s="1" t="s">
        <v>4063</v>
      </c>
      <c r="I11" s="236" t="s">
        <v>4074</v>
      </c>
      <c r="J11" s="1" t="s">
        <v>3212</v>
      </c>
      <c r="K11" s="1" t="s">
        <v>3213</v>
      </c>
      <c r="L11" s="1">
        <v>32.965124905400003</v>
      </c>
      <c r="M11" s="1">
        <v>131.90241605</v>
      </c>
      <c r="O11" s="74" t="str">
        <f t="shared" si="2"/>
        <v>社会医療法人　小寺会　佐伯中央病院</v>
      </c>
      <c r="P11" s="74" t="str">
        <f>$B$7&amp;B11&amp;"&lt;br&gt;"&amp;$C$7&amp;C11&amp;"&lt;br&gt;"&amp;IF(D11="","",$D$7&amp;D11&amp;"&lt;br&gt;")&amp;IF(E11="","",$E$7&amp;E11&amp;"&lt;br&gt;")&amp;IF(F11="","",$F$7&amp;F11&amp;"&lt;br&gt;")</f>
        <v>種別：病院&lt;br&gt;名称：社会医療法人　小寺会　佐伯中央病院&lt;br&gt;住所：佐伯市常盤東町６番３０号&lt;br&gt;TEL：0972-22-8846&lt;br&gt;参考：ID：4411011500000&lt;br&gt;</v>
      </c>
      <c r="Q11" s="74" t="str">
        <f t="shared" si="3"/>
        <v>https://www.pref.oita.jp/uploaded/life/2327624_4659451_img.png</v>
      </c>
      <c r="R11" s="74" t="str">
        <f t="shared" si="4"/>
        <v>40,40</v>
      </c>
      <c r="S11" s="74" t="str">
        <f t="shared" si="4"/>
        <v>20,20</v>
      </c>
      <c r="T11" s="74" t="str">
        <f t="shared" si="5"/>
        <v>131.90241605,32.9651249054</v>
      </c>
      <c r="W11" s="239">
        <v>1</v>
      </c>
      <c r="X11" s="239" t="s">
        <v>3209</v>
      </c>
      <c r="Y11" s="239" t="str">
        <f t="shared" si="6"/>
        <v>社会医療法人　小寺会　佐伯中央病院</v>
      </c>
      <c r="Z11" s="239" t="s">
        <v>3202</v>
      </c>
      <c r="AA11" s="239" t="str">
        <f t="shared" si="7"/>
        <v>種別：病院&lt;br&gt;名称：社会医療法人　小寺会　佐伯中央病院&lt;br&gt;住所：佐伯市常盤東町６番３０号&lt;br&gt;TEL：0972-22-8846&lt;br&gt;参考：ID：4411011500000&lt;br&gt;</v>
      </c>
      <c r="AB11" s="239" t="s">
        <v>3684</v>
      </c>
      <c r="AC11" s="239" t="str">
        <f t="shared" si="8"/>
        <v>https://www.pref.oita.jp/uploaded/life/2327624_4659451_img.png</v>
      </c>
      <c r="AD11" s="239" t="s">
        <v>3204</v>
      </c>
      <c r="AE11" s="239" t="str">
        <f t="shared" si="9"/>
        <v>40,40</v>
      </c>
      <c r="AF11" s="239" t="s">
        <v>3205</v>
      </c>
      <c r="AG11" s="239" t="str">
        <f t="shared" si="10"/>
        <v>20,20</v>
      </c>
      <c r="AH11" s="239" t="s">
        <v>3206</v>
      </c>
      <c r="AI11" s="239" t="str">
        <f t="shared" si="11"/>
        <v>131.90241605,32.9651249054</v>
      </c>
      <c r="AJ11" s="239" t="s">
        <v>3207</v>
      </c>
      <c r="AL11" s="8" t="str">
        <f t="shared" si="12"/>
        <v>,{"type":"Feature","properties":{"name":"社会医療法人　小寺会　佐伯中央病院","description":"種別：病院&lt;br&gt;名称：社会医療法人　小寺会　佐伯中央病院&lt;br&gt;住所：佐伯市常盤東町６番３０号&lt;br&gt;TEL：0972-22-8846&lt;br&gt;参考：ID：4411011500000&lt;br&gt;","_markerType":"Icon","_iconUrl":"https://www.pref.oita.jp/uploaded/life/2327624_4659451_img.png","_iconSize":[40,40],"_iconAnchor":[20,20]},"geometry":{"type":"Point","coordinates":[131.90241605,32.9651249054]}}</v>
      </c>
    </row>
    <row r="12" spans="1:38">
      <c r="A12" s="1" t="s">
        <v>726</v>
      </c>
      <c r="B12" s="1" t="s">
        <v>1786</v>
      </c>
      <c r="C12" s="1" t="s">
        <v>726</v>
      </c>
      <c r="D12" s="1" t="s">
        <v>2859</v>
      </c>
      <c r="E12" s="1" t="s">
        <v>4200</v>
      </c>
      <c r="F12" s="1" t="s">
        <v>3984</v>
      </c>
      <c r="G12" s="1" t="s">
        <v>4064</v>
      </c>
      <c r="I12" s="236" t="s">
        <v>4074</v>
      </c>
      <c r="J12" s="1" t="s">
        <v>3212</v>
      </c>
      <c r="K12" s="1" t="s">
        <v>3213</v>
      </c>
      <c r="L12" s="1">
        <v>32.959403500000001</v>
      </c>
      <c r="M12" s="1">
        <v>131.90899289999999</v>
      </c>
      <c r="O12" s="74" t="str">
        <f t="shared" si="2"/>
        <v>曽根病院</v>
      </c>
      <c r="P12" s="74" t="str">
        <f>$B$7&amp;B12&amp;"&lt;br&gt;"&amp;$C$7&amp;C12&amp;"&lt;br&gt;"&amp;IF(D12="","",$D$7&amp;D12&amp;"&lt;br&gt;")&amp;IF(E12="","",$E$7&amp;E12&amp;"&lt;br&gt;")&amp;IF(F12="","",$F$7&amp;F12&amp;"&lt;br&gt;")</f>
        <v>種別：病院&lt;br&gt;名称：曽根病院&lt;br&gt;住所：大分県佐伯市長島町２丁目１８番２４号&lt;br&gt;TEL：0972-23-8877&lt;br&gt;参考：ID：4411011600000&lt;br&gt;</v>
      </c>
      <c r="Q12" s="74" t="str">
        <f t="shared" si="3"/>
        <v>https://www.pref.oita.jp/uploaded/life/2327624_4659451_img.png</v>
      </c>
      <c r="R12" s="74" t="str">
        <f t="shared" si="4"/>
        <v>40,40</v>
      </c>
      <c r="S12" s="74" t="str">
        <f t="shared" si="4"/>
        <v>20,20</v>
      </c>
      <c r="T12" s="74" t="str">
        <f t="shared" si="5"/>
        <v>131.9089929,32.9594035</v>
      </c>
      <c r="W12" s="239">
        <v>1</v>
      </c>
      <c r="X12" s="239" t="s">
        <v>3209</v>
      </c>
      <c r="Y12" s="239" t="str">
        <f t="shared" si="6"/>
        <v>曽根病院</v>
      </c>
      <c r="Z12" s="239" t="s">
        <v>3202</v>
      </c>
      <c r="AA12" s="239" t="str">
        <f t="shared" si="7"/>
        <v>種別：病院&lt;br&gt;名称：曽根病院&lt;br&gt;住所：大分県佐伯市長島町２丁目１８番２４号&lt;br&gt;TEL：0972-23-8877&lt;br&gt;参考：ID：4411011600000&lt;br&gt;</v>
      </c>
      <c r="AB12" s="239" t="s">
        <v>3684</v>
      </c>
      <c r="AC12" s="239" t="str">
        <f t="shared" si="8"/>
        <v>https://www.pref.oita.jp/uploaded/life/2327624_4659451_img.png</v>
      </c>
      <c r="AD12" s="239" t="s">
        <v>3204</v>
      </c>
      <c r="AE12" s="239" t="str">
        <f t="shared" si="9"/>
        <v>40,40</v>
      </c>
      <c r="AF12" s="239" t="s">
        <v>3205</v>
      </c>
      <c r="AG12" s="239" t="str">
        <f t="shared" si="10"/>
        <v>20,20</v>
      </c>
      <c r="AH12" s="239" t="s">
        <v>3206</v>
      </c>
      <c r="AI12" s="239" t="str">
        <f t="shared" si="11"/>
        <v>131.9089929,32.9594035</v>
      </c>
      <c r="AJ12" s="239" t="s">
        <v>3207</v>
      </c>
      <c r="AL12" s="8" t="str">
        <f t="shared" si="12"/>
        <v>,{"type":"Feature","properties":{"name":"曽根病院","description":"種別：病院&lt;br&gt;名称：曽根病院&lt;br&gt;住所：大分県佐伯市長島町２丁目１８番２４号&lt;br&gt;TEL：0972-23-8877&lt;br&gt;参考：ID：4411011600000&lt;br&gt;","_markerType":"Icon","_iconUrl":"https://www.pref.oita.jp/uploaded/life/2327624_4659451_img.png","_iconSize":[40,40],"_iconAnchor":[20,20]},"geometry":{"type":"Point","coordinates":[131.9089929,32.9594035]}}</v>
      </c>
    </row>
    <row r="13" spans="1:38">
      <c r="A13" s="1" t="s">
        <v>724</v>
      </c>
      <c r="B13" s="1" t="s">
        <v>1786</v>
      </c>
      <c r="C13" s="1" t="s">
        <v>724</v>
      </c>
      <c r="D13" s="1" t="s">
        <v>2862</v>
      </c>
      <c r="E13" s="1" t="s">
        <v>4201</v>
      </c>
      <c r="F13" s="1" t="s">
        <v>3985</v>
      </c>
      <c r="G13" s="1" t="s">
        <v>4065</v>
      </c>
      <c r="I13" s="236" t="s">
        <v>4074</v>
      </c>
      <c r="J13" s="1" t="s">
        <v>3212</v>
      </c>
      <c r="K13" s="1" t="s">
        <v>3213</v>
      </c>
      <c r="L13" s="1">
        <v>32.958643899999998</v>
      </c>
      <c r="M13" s="1">
        <v>131.86403530000001</v>
      </c>
      <c r="O13" s="74" t="str">
        <f t="shared" ref="O13:O84" si="13">A13</f>
        <v>西田病院</v>
      </c>
      <c r="P13" s="74" t="str">
        <f t="shared" ref="P13:P84" si="14">$B$7&amp;B13&amp;"&lt;br&gt;"&amp;$C$7&amp;C13&amp;"&lt;br&gt;"&amp;IF(D13="","",$D$7&amp;D13&amp;"&lt;br&gt;")&amp;IF(E13="","",$E$7&amp;E13&amp;"&lt;br&gt;")&amp;IF(F13="","",$F$7&amp;F13&amp;"&lt;br&gt;")</f>
        <v>種別：病院&lt;br&gt;名称：西田病院&lt;br&gt;住所：大分県佐伯市鶴岡西町２丁目２６６番地&lt;br&gt;TEL：0972-22-0180&lt;br&gt;参考：ID：4411011900000&lt;br&gt;</v>
      </c>
      <c r="Q13" s="74" t="str">
        <f t="shared" si="3"/>
        <v>https://www.pref.oita.jp/uploaded/life/2327624_4659451_img.png</v>
      </c>
      <c r="R13" s="74" t="str">
        <f t="shared" ref="R13:R60" si="15">J13</f>
        <v>40,40</v>
      </c>
      <c r="S13" s="74" t="str">
        <f t="shared" ref="S13:S60" si="16">K13</f>
        <v>20,20</v>
      </c>
      <c r="T13" s="74" t="str">
        <f t="shared" ref="T13:T84" si="17">M13&amp;","&amp;L13</f>
        <v>131.8640353,32.9586439</v>
      </c>
      <c r="W13" s="239">
        <v>1</v>
      </c>
      <c r="X13" s="239" t="s">
        <v>3209</v>
      </c>
      <c r="Y13" s="239" t="str">
        <f t="shared" ref="Y13:Y84" si="18">O13</f>
        <v>西田病院</v>
      </c>
      <c r="Z13" s="239" t="s">
        <v>3202</v>
      </c>
      <c r="AA13" s="239" t="str">
        <f t="shared" ref="AA13:AA84" si="19">P13</f>
        <v>種別：病院&lt;br&gt;名称：西田病院&lt;br&gt;住所：大分県佐伯市鶴岡西町２丁目２６６番地&lt;br&gt;TEL：0972-22-0180&lt;br&gt;参考：ID：4411011900000&lt;br&gt;</v>
      </c>
      <c r="AB13" s="239" t="s">
        <v>3684</v>
      </c>
      <c r="AC13" s="239" t="str">
        <f t="shared" ref="AC13:AC84" si="20">Q13</f>
        <v>https://www.pref.oita.jp/uploaded/life/2327624_4659451_img.png</v>
      </c>
      <c r="AD13" s="239" t="s">
        <v>3204</v>
      </c>
      <c r="AE13" s="239" t="str">
        <f t="shared" ref="AE13:AE84" si="21">R13</f>
        <v>40,40</v>
      </c>
      <c r="AF13" s="239" t="s">
        <v>3205</v>
      </c>
      <c r="AG13" s="239" t="str">
        <f t="shared" ref="AG13:AG84" si="22">S13</f>
        <v>20,20</v>
      </c>
      <c r="AH13" s="239" t="s">
        <v>3206</v>
      </c>
      <c r="AI13" s="239" t="str">
        <f t="shared" ref="AI13:AI84" si="23">T13</f>
        <v>131.8640353,32.9586439</v>
      </c>
      <c r="AJ13" s="239" t="s">
        <v>3207</v>
      </c>
      <c r="AL13" s="8" t="str">
        <f t="shared" ref="AL13:AL84" si="24">_xlfn.CONCAT(X13:AJ13)</f>
        <v>,{"type":"Feature","properties":{"name":"西田病院","description":"種別：病院&lt;br&gt;名称：西田病院&lt;br&gt;住所：大分県佐伯市鶴岡西町２丁目２６６番地&lt;br&gt;TEL：0972-22-0180&lt;br&gt;参考：ID：4411011900000&lt;br&gt;","_markerType":"Icon","_iconUrl":"https://www.pref.oita.jp/uploaded/life/2327624_4659451_img.png","_iconSize":[40,40],"_iconAnchor":[20,20]},"geometry":{"type":"Point","coordinates":[131.8640353,32.9586439]}}</v>
      </c>
    </row>
    <row r="14" spans="1:38">
      <c r="A14" s="1" t="s">
        <v>725</v>
      </c>
      <c r="B14" s="1" t="s">
        <v>1786</v>
      </c>
      <c r="C14" s="1" t="s">
        <v>725</v>
      </c>
      <c r="D14" s="1" t="s">
        <v>2864</v>
      </c>
      <c r="E14" s="1" t="s">
        <v>4202</v>
      </c>
      <c r="F14" s="1" t="s">
        <v>3986</v>
      </c>
      <c r="G14" s="1" t="s">
        <v>4066</v>
      </c>
      <c r="I14" s="236" t="s">
        <v>4074</v>
      </c>
      <c r="J14" s="1" t="s">
        <v>3212</v>
      </c>
      <c r="K14" s="1" t="s">
        <v>3213</v>
      </c>
      <c r="L14" s="1">
        <v>32.797375896200002</v>
      </c>
      <c r="M14" s="1">
        <v>131.927304268</v>
      </c>
      <c r="O14" s="74" t="str">
        <f t="shared" si="13"/>
        <v>御手洗病院</v>
      </c>
      <c r="P14" s="74" t="str">
        <f t="shared" si="14"/>
        <v>種別：病院&lt;br&gt;名称：御手洗病院&lt;br&gt;住所：大分県佐伯市蒲江蒲江浦２２１５－９&lt;br&gt;TEL：0972-42-0003&lt;br&gt;参考：ID：4411012000000&lt;br&gt;</v>
      </c>
      <c r="Q14" s="74" t="str">
        <f t="shared" si="3"/>
        <v>https://www.pref.oita.jp/uploaded/life/2327624_4659451_img.png</v>
      </c>
      <c r="R14" s="74" t="str">
        <f t="shared" si="15"/>
        <v>40,40</v>
      </c>
      <c r="S14" s="74" t="str">
        <f t="shared" si="16"/>
        <v>20,20</v>
      </c>
      <c r="T14" s="74" t="str">
        <f t="shared" si="17"/>
        <v>131.927304268,32.7973758962</v>
      </c>
      <c r="W14" s="239">
        <v>1</v>
      </c>
      <c r="X14" s="239" t="s">
        <v>3209</v>
      </c>
      <c r="Y14" s="239" t="str">
        <f t="shared" si="18"/>
        <v>御手洗病院</v>
      </c>
      <c r="Z14" s="239" t="s">
        <v>3202</v>
      </c>
      <c r="AA14" s="239" t="str">
        <f t="shared" si="19"/>
        <v>種別：病院&lt;br&gt;名称：御手洗病院&lt;br&gt;住所：大分県佐伯市蒲江蒲江浦２２１５－９&lt;br&gt;TEL：0972-42-0003&lt;br&gt;参考：ID：4411012000000&lt;br&gt;</v>
      </c>
      <c r="AB14" s="239" t="s">
        <v>3684</v>
      </c>
      <c r="AC14" s="239" t="str">
        <f t="shared" si="20"/>
        <v>https://www.pref.oita.jp/uploaded/life/2327624_4659451_img.png</v>
      </c>
      <c r="AD14" s="239" t="s">
        <v>3204</v>
      </c>
      <c r="AE14" s="239" t="str">
        <f t="shared" si="21"/>
        <v>40,40</v>
      </c>
      <c r="AF14" s="239" t="s">
        <v>3205</v>
      </c>
      <c r="AG14" s="239" t="str">
        <f t="shared" si="22"/>
        <v>20,20</v>
      </c>
      <c r="AH14" s="239" t="s">
        <v>3206</v>
      </c>
      <c r="AI14" s="239" t="str">
        <f t="shared" si="23"/>
        <v>131.927304268,32.7973758962</v>
      </c>
      <c r="AJ14" s="239" t="s">
        <v>3207</v>
      </c>
      <c r="AL14" s="8" t="str">
        <f t="shared" si="24"/>
        <v>,{"type":"Feature","properties":{"name":"御手洗病院","description":"種別：病院&lt;br&gt;名称：御手洗病院&lt;br&gt;住所：大分県佐伯市蒲江蒲江浦２２１５－９&lt;br&gt;TEL：0972-42-0003&lt;br&gt;参考：ID：4411012000000&lt;br&gt;","_markerType":"Icon","_iconUrl":"https://www.pref.oita.jp/uploaded/life/2327624_4659451_img.png","_iconSize":[40,40],"_iconAnchor":[20,20]},"geometry":{"type":"Point","coordinates":[131.927304268,32.7973758962]}}</v>
      </c>
    </row>
    <row r="15" spans="1:38">
      <c r="W15" s="239">
        <v>1</v>
      </c>
      <c r="AL15" s="8" t="s">
        <v>3214</v>
      </c>
    </row>
    <row r="16" spans="1:38">
      <c r="W16" s="239">
        <v>1</v>
      </c>
      <c r="AL16" s="8"/>
    </row>
    <row r="17" spans="1:38">
      <c r="W17" s="239">
        <v>1</v>
      </c>
      <c r="AL17" s="8"/>
    </row>
    <row r="18" spans="1:38">
      <c r="W18" s="239">
        <v>1</v>
      </c>
      <c r="AL18" s="8" t="s">
        <v>4081</v>
      </c>
    </row>
    <row r="19" spans="1:38">
      <c r="A19" s="1" t="s">
        <v>2865</v>
      </c>
      <c r="B19" s="1" t="s">
        <v>1804</v>
      </c>
      <c r="C19" s="1" t="s">
        <v>2865</v>
      </c>
      <c r="D19" s="1" t="s">
        <v>2867</v>
      </c>
      <c r="E19" s="1" t="s">
        <v>4266</v>
      </c>
      <c r="F19" s="1" t="s">
        <v>3987</v>
      </c>
      <c r="G19" s="1" t="s">
        <v>4067</v>
      </c>
      <c r="I19" s="236" t="s">
        <v>4075</v>
      </c>
      <c r="J19" s="1" t="s">
        <v>3210</v>
      </c>
      <c r="K19" s="1" t="s">
        <v>3211</v>
      </c>
      <c r="L19" s="1">
        <v>32.954353699999999</v>
      </c>
      <c r="M19" s="1">
        <v>131.89524700000001</v>
      </c>
      <c r="O19" s="74" t="str">
        <f>A19</f>
        <v>医療法人　穐山会　秋山医院</v>
      </c>
      <c r="P19" s="74" t="str">
        <f>$B$7&amp;B19&amp;"&lt;br&gt;"&amp;$C$7&amp;C19&amp;"&lt;br&gt;"&amp;IF(D19="","",$D$7&amp;D19&amp;"&lt;br&gt;")&amp;IF(E19="","",$E$7&amp;E19&amp;"&lt;br&gt;")&amp;IF(F19="","",$F$7&amp;F19&amp;"&lt;br&gt;")</f>
        <v>種別：診療所&lt;br&gt;名称：医療法人　穐山会　秋山医院&lt;br&gt;住所：大分県佐伯市向島２丁目１９－２１&lt;br&gt;TEL：0972-23-3177&lt;br&gt;参考：ID：4421081100000&lt;br&gt;</v>
      </c>
      <c r="Q19" s="74" t="str">
        <f>IF(LEFT(I19,4)="http",I19,I19&amp;".png")</f>
        <v>https://www.pref.oita.jp/uploaded/life/2327624_4659444_img.png</v>
      </c>
      <c r="R19" s="74" t="str">
        <f>J19</f>
        <v>30,30</v>
      </c>
      <c r="S19" s="74" t="str">
        <f>K19</f>
        <v>15,15</v>
      </c>
      <c r="T19" s="74" t="str">
        <f>M19&amp;","&amp;L19</f>
        <v>131.895247,32.9543537</v>
      </c>
      <c r="W19" s="239">
        <v>1</v>
      </c>
      <c r="X19" s="239" t="s">
        <v>3201</v>
      </c>
      <c r="Y19" s="239" t="str">
        <f>O19</f>
        <v>医療法人　穐山会　秋山医院</v>
      </c>
      <c r="Z19" s="239" t="s">
        <v>3202</v>
      </c>
      <c r="AA19" s="239" t="str">
        <f>P19</f>
        <v>種別：診療所&lt;br&gt;名称：医療法人　穐山会　秋山医院&lt;br&gt;住所：大分県佐伯市向島２丁目１９－２１&lt;br&gt;TEL：0972-23-3177&lt;br&gt;参考：ID：4421081100000&lt;br&gt;</v>
      </c>
      <c r="AB19" s="239" t="s">
        <v>3684</v>
      </c>
      <c r="AC19" s="239" t="str">
        <f>Q19</f>
        <v>https://www.pref.oita.jp/uploaded/life/2327624_4659444_img.png</v>
      </c>
      <c r="AD19" s="239" t="s">
        <v>3204</v>
      </c>
      <c r="AE19" s="239" t="str">
        <f>R19</f>
        <v>30,30</v>
      </c>
      <c r="AF19" s="239" t="s">
        <v>3205</v>
      </c>
      <c r="AG19" s="239" t="str">
        <f>S19</f>
        <v>15,15</v>
      </c>
      <c r="AH19" s="239" t="s">
        <v>3206</v>
      </c>
      <c r="AI19" s="239" t="str">
        <f>T19</f>
        <v>131.895247,32.9543537</v>
      </c>
      <c r="AJ19" s="239" t="s">
        <v>3207</v>
      </c>
      <c r="AL19" s="238" t="str">
        <f>_xlfn.CONCAT(X19:AJ19)</f>
        <v>{"type":"Feature","properties":{"name":"医療法人　穐山会　秋山医院","description":"種別：診療所&lt;br&gt;名称：医療法人　穐山会　秋山医院&lt;br&gt;住所：大分県佐伯市向島２丁目１９－２１&lt;br&gt;TEL：0972-23-3177&lt;br&gt;参考：ID：4421081100000&lt;br&gt;","_markerType":"Icon","_iconUrl":"https://www.pref.oita.jp/uploaded/life/2327624_4659444_img.png","_iconSize":[30,30],"_iconAnchor":[15,15]},"geometry":{"type":"Point","coordinates":[131.895247,32.9543537]}}</v>
      </c>
    </row>
    <row r="20" spans="1:38">
      <c r="A20" s="1" t="s">
        <v>1810</v>
      </c>
      <c r="B20" s="1" t="s">
        <v>1804</v>
      </c>
      <c r="C20" s="1" t="s">
        <v>1810</v>
      </c>
      <c r="D20" s="1" t="s">
        <v>2869</v>
      </c>
      <c r="E20" s="1" t="s">
        <v>4203</v>
      </c>
      <c r="F20" s="1" t="s">
        <v>3988</v>
      </c>
      <c r="G20" s="1" t="s">
        <v>4067</v>
      </c>
      <c r="I20" s="236" t="s">
        <v>4075</v>
      </c>
      <c r="J20" s="1" t="s">
        <v>3210</v>
      </c>
      <c r="K20" s="1" t="s">
        <v>3211</v>
      </c>
      <c r="L20" s="1">
        <v>32.9732799007</v>
      </c>
      <c r="M20" s="1">
        <v>131.90325021699999</v>
      </c>
      <c r="O20" s="74" t="str">
        <f t="shared" si="13"/>
        <v>石川眼科医院</v>
      </c>
      <c r="P20" s="74" t="str">
        <f t="shared" si="14"/>
        <v>種別：診療所&lt;br&gt;名称：石川眼科医院&lt;br&gt;住所：大分県佐伯市駅前&lt;br&gt;TEL：0972-24-2200&lt;br&gt;参考：ID：4421081400000&lt;br&gt;</v>
      </c>
      <c r="Q20" s="74" t="str">
        <f t="shared" si="3"/>
        <v>https://www.pref.oita.jp/uploaded/life/2327624_4659444_img.png</v>
      </c>
      <c r="R20" s="74" t="str">
        <f t="shared" si="15"/>
        <v>30,30</v>
      </c>
      <c r="S20" s="74" t="str">
        <f t="shared" si="16"/>
        <v>15,15</v>
      </c>
      <c r="T20" s="74" t="str">
        <f t="shared" si="17"/>
        <v>131.903250217,32.9732799007</v>
      </c>
      <c r="W20" s="239">
        <v>1</v>
      </c>
      <c r="X20" s="239" t="s">
        <v>3209</v>
      </c>
      <c r="Y20" s="239" t="str">
        <f t="shared" si="18"/>
        <v>石川眼科医院</v>
      </c>
      <c r="Z20" s="239" t="s">
        <v>3202</v>
      </c>
      <c r="AA20" s="239" t="str">
        <f t="shared" si="19"/>
        <v>種別：診療所&lt;br&gt;名称：石川眼科医院&lt;br&gt;住所：大分県佐伯市駅前&lt;br&gt;TEL：0972-24-2200&lt;br&gt;参考：ID：4421081400000&lt;br&gt;</v>
      </c>
      <c r="AB20" s="239" t="s">
        <v>3684</v>
      </c>
      <c r="AC20" s="239" t="str">
        <f t="shared" si="20"/>
        <v>https://www.pref.oita.jp/uploaded/life/2327624_4659444_img.png</v>
      </c>
      <c r="AD20" s="239" t="s">
        <v>3204</v>
      </c>
      <c r="AE20" s="239" t="str">
        <f t="shared" si="21"/>
        <v>30,30</v>
      </c>
      <c r="AF20" s="239" t="s">
        <v>3205</v>
      </c>
      <c r="AG20" s="239" t="str">
        <f t="shared" si="22"/>
        <v>15,15</v>
      </c>
      <c r="AH20" s="239" t="s">
        <v>3206</v>
      </c>
      <c r="AI20" s="239" t="str">
        <f t="shared" si="23"/>
        <v>131.903250217,32.9732799007</v>
      </c>
      <c r="AJ20" s="239" t="s">
        <v>3207</v>
      </c>
      <c r="AL20" s="8" t="str">
        <f t="shared" si="24"/>
        <v>,{"type":"Feature","properties":{"name":"石川眼科医院","description":"種別：診療所&lt;br&gt;名称：石川眼科医院&lt;br&gt;住所：大分県佐伯市駅前&lt;br&gt;TEL：0972-24-2200&lt;br&gt;参考：ID：4421081400000&lt;br&gt;","_markerType":"Icon","_iconUrl":"https://www.pref.oita.jp/uploaded/life/2327624_4659444_img.png","_iconSize":[30,30],"_iconAnchor":[15,15]},"geometry":{"type":"Point","coordinates":[131.903250217,32.9732799007]}}</v>
      </c>
    </row>
    <row r="21" spans="1:38">
      <c r="A21" s="1" t="s">
        <v>2871</v>
      </c>
      <c r="B21" s="1" t="s">
        <v>1804</v>
      </c>
      <c r="C21" s="1" t="s">
        <v>2871</v>
      </c>
      <c r="D21" s="1" t="s">
        <v>2873</v>
      </c>
      <c r="E21" s="1" t="s">
        <v>4204</v>
      </c>
      <c r="F21" s="1" t="s">
        <v>3989</v>
      </c>
      <c r="G21" s="1" t="s">
        <v>4067</v>
      </c>
      <c r="I21" s="236" t="s">
        <v>4075</v>
      </c>
      <c r="J21" s="1" t="s">
        <v>3210</v>
      </c>
      <c r="K21" s="1" t="s">
        <v>3211</v>
      </c>
      <c r="L21" s="1">
        <v>32.956453072158197</v>
      </c>
      <c r="M21" s="1">
        <v>131.86393422675201</v>
      </c>
      <c r="O21" s="74" t="str">
        <f t="shared" si="13"/>
        <v>医療法人　ひまわり会　池田医院</v>
      </c>
      <c r="P21" s="74" t="str">
        <f t="shared" si="14"/>
        <v>種別：診療所&lt;br&gt;名称：医療法人　ひまわり会　池田医院&lt;br&gt;住所：大分県佐伯市上岡１２５８番地１&lt;br&gt;TEL：0972-25-1177&lt;br&gt;参考：ID：4421081600000&lt;br&gt;</v>
      </c>
      <c r="Q21" s="74" t="str">
        <f t="shared" si="3"/>
        <v>https://www.pref.oita.jp/uploaded/life/2327624_4659444_img.png</v>
      </c>
      <c r="R21" s="74" t="str">
        <f t="shared" si="15"/>
        <v>30,30</v>
      </c>
      <c r="S21" s="74" t="str">
        <f t="shared" si="16"/>
        <v>15,15</v>
      </c>
      <c r="T21" s="74" t="str">
        <f t="shared" si="17"/>
        <v>131.863934226752,32.9564530721582</v>
      </c>
      <c r="W21" s="239">
        <v>1</v>
      </c>
      <c r="X21" s="239" t="s">
        <v>3209</v>
      </c>
      <c r="Y21" s="239" t="str">
        <f t="shared" si="18"/>
        <v>医療法人　ひまわり会　池田医院</v>
      </c>
      <c r="Z21" s="239" t="s">
        <v>3202</v>
      </c>
      <c r="AA21" s="239" t="str">
        <f t="shared" si="19"/>
        <v>種別：診療所&lt;br&gt;名称：医療法人　ひまわり会　池田医院&lt;br&gt;住所：大分県佐伯市上岡１２５８番地１&lt;br&gt;TEL：0972-25-1177&lt;br&gt;参考：ID：4421081600000&lt;br&gt;</v>
      </c>
      <c r="AB21" s="239" t="s">
        <v>3684</v>
      </c>
      <c r="AC21" s="239" t="str">
        <f t="shared" si="20"/>
        <v>https://www.pref.oita.jp/uploaded/life/2327624_4659444_img.png</v>
      </c>
      <c r="AD21" s="239" t="s">
        <v>3204</v>
      </c>
      <c r="AE21" s="239" t="str">
        <f t="shared" si="21"/>
        <v>30,30</v>
      </c>
      <c r="AF21" s="239" t="s">
        <v>3205</v>
      </c>
      <c r="AG21" s="239" t="str">
        <f t="shared" si="22"/>
        <v>15,15</v>
      </c>
      <c r="AH21" s="239" t="s">
        <v>3206</v>
      </c>
      <c r="AI21" s="239" t="str">
        <f t="shared" si="23"/>
        <v>131.863934226752,32.9564530721582</v>
      </c>
      <c r="AJ21" s="239" t="s">
        <v>3207</v>
      </c>
      <c r="AL21" s="8" t="str">
        <f t="shared" si="24"/>
        <v>,{"type":"Feature","properties":{"name":"医療法人　ひまわり会　池田医院","description":"種別：診療所&lt;br&gt;名称：医療法人　ひまわり会　池田医院&lt;br&gt;住所：大分県佐伯市上岡１２５８番地１&lt;br&gt;TEL：0972-25-1177&lt;br&gt;参考：ID：4421081600000&lt;br&gt;","_markerType":"Icon","_iconUrl":"https://www.pref.oita.jp/uploaded/life/2327624_4659444_img.png","_iconSize":[30,30],"_iconAnchor":[15,15]},"geometry":{"type":"Point","coordinates":[131.863934226752,32.9564530721582]}}</v>
      </c>
    </row>
    <row r="22" spans="1:38">
      <c r="A22" s="1" t="s">
        <v>1818</v>
      </c>
      <c r="B22" s="1" t="s">
        <v>1804</v>
      </c>
      <c r="C22" s="1" t="s">
        <v>1818</v>
      </c>
      <c r="D22" s="1" t="s">
        <v>2875</v>
      </c>
      <c r="E22" s="1" t="s">
        <v>4205</v>
      </c>
      <c r="F22" s="1" t="s">
        <v>3990</v>
      </c>
      <c r="G22" s="1" t="s">
        <v>4067</v>
      </c>
      <c r="I22" s="236" t="s">
        <v>4075</v>
      </c>
      <c r="J22" s="1" t="s">
        <v>3210</v>
      </c>
      <c r="K22" s="1" t="s">
        <v>3211</v>
      </c>
      <c r="L22" s="1">
        <v>32.955989795485401</v>
      </c>
      <c r="M22" s="1">
        <v>131.89264119899599</v>
      </c>
      <c r="O22" s="74" t="str">
        <f t="shared" si="13"/>
        <v>医療法人　上尾皮膚科</v>
      </c>
      <c r="P22" s="74" t="str">
        <f t="shared" si="14"/>
        <v>種別：診療所&lt;br&gt;名称：医療法人　上尾皮膚科&lt;br&gt;住所：大分県佐伯市大手町３丁目３番３８号&lt;br&gt;TEL：0972-22-7800&lt;br&gt;参考：ID：4421081700000&lt;br&gt;</v>
      </c>
      <c r="Q22" s="74" t="str">
        <f t="shared" si="3"/>
        <v>https://www.pref.oita.jp/uploaded/life/2327624_4659444_img.png</v>
      </c>
      <c r="R22" s="74" t="str">
        <f t="shared" si="15"/>
        <v>30,30</v>
      </c>
      <c r="S22" s="74" t="str">
        <f t="shared" si="16"/>
        <v>15,15</v>
      </c>
      <c r="T22" s="74" t="str">
        <f t="shared" si="17"/>
        <v>131.892641198996,32.9559897954854</v>
      </c>
      <c r="W22" s="239">
        <v>1</v>
      </c>
      <c r="X22" s="239" t="s">
        <v>3209</v>
      </c>
      <c r="Y22" s="239" t="str">
        <f t="shared" si="18"/>
        <v>医療法人　上尾皮膚科</v>
      </c>
      <c r="Z22" s="239" t="s">
        <v>3202</v>
      </c>
      <c r="AA22" s="239" t="str">
        <f t="shared" si="19"/>
        <v>種別：診療所&lt;br&gt;名称：医療法人　上尾皮膚科&lt;br&gt;住所：大分県佐伯市大手町３丁目３番３８号&lt;br&gt;TEL：0972-22-7800&lt;br&gt;参考：ID：4421081700000&lt;br&gt;</v>
      </c>
      <c r="AB22" s="239" t="s">
        <v>3684</v>
      </c>
      <c r="AC22" s="239" t="str">
        <f t="shared" si="20"/>
        <v>https://www.pref.oita.jp/uploaded/life/2327624_4659444_img.png</v>
      </c>
      <c r="AD22" s="239" t="s">
        <v>3204</v>
      </c>
      <c r="AE22" s="239" t="str">
        <f t="shared" si="21"/>
        <v>30,30</v>
      </c>
      <c r="AF22" s="239" t="s">
        <v>3205</v>
      </c>
      <c r="AG22" s="239" t="str">
        <f t="shared" si="22"/>
        <v>15,15</v>
      </c>
      <c r="AH22" s="239" t="s">
        <v>3206</v>
      </c>
      <c r="AI22" s="239" t="str">
        <f t="shared" si="23"/>
        <v>131.892641198996,32.9559897954854</v>
      </c>
      <c r="AJ22" s="239" t="s">
        <v>3207</v>
      </c>
      <c r="AL22" s="8" t="str">
        <f t="shared" si="24"/>
        <v>,{"type":"Feature","properties":{"name":"医療法人　上尾皮膚科","description":"種別：診療所&lt;br&gt;名称：医療法人　上尾皮膚科&lt;br&gt;住所：大分県佐伯市大手町３丁目３番３８号&lt;br&gt;TEL：0972-22-7800&lt;br&gt;参考：ID：4421081700000&lt;br&gt;","_markerType":"Icon","_iconUrl":"https://www.pref.oita.jp/uploaded/life/2327624_4659444_img.png","_iconSize":[30,30],"_iconAnchor":[15,15]},"geometry":{"type":"Point","coordinates":[131.892641198996,32.9559897954854]}}</v>
      </c>
    </row>
    <row r="23" spans="1:38">
      <c r="A23" s="1" t="s">
        <v>1819</v>
      </c>
      <c r="B23" s="1" t="s">
        <v>1804</v>
      </c>
      <c r="C23" s="1" t="s">
        <v>1819</v>
      </c>
      <c r="D23" s="1" t="s">
        <v>2880</v>
      </c>
      <c r="E23" s="1" t="s">
        <v>4206</v>
      </c>
      <c r="F23" s="1" t="s">
        <v>3991</v>
      </c>
      <c r="G23" s="1" t="s">
        <v>4067</v>
      </c>
      <c r="I23" s="236" t="s">
        <v>4075</v>
      </c>
      <c r="J23" s="1" t="s">
        <v>3210</v>
      </c>
      <c r="K23" s="1" t="s">
        <v>3211</v>
      </c>
      <c r="L23" s="1">
        <v>32.956375800000004</v>
      </c>
      <c r="M23" s="1">
        <v>131.8997966</v>
      </c>
      <c r="O23" s="74" t="str">
        <f t="shared" si="13"/>
        <v>大分県勤労者医療生活協同組合　佐伯診療所</v>
      </c>
      <c r="P23" s="74" t="str">
        <f t="shared" si="14"/>
        <v>種別：診療所&lt;br&gt;名称：大分県勤労者医療生活協同組合　佐伯診療所&lt;br&gt;住所：大分県佐伯市中の島１丁目１４番２１号&lt;br&gt;TEL：0972-23-2212&lt;br&gt;参考：ID：4421081800000&lt;br&gt;</v>
      </c>
      <c r="Q23" s="74" t="str">
        <f t="shared" si="3"/>
        <v>https://www.pref.oita.jp/uploaded/life/2327624_4659444_img.png</v>
      </c>
      <c r="R23" s="74" t="str">
        <f t="shared" si="15"/>
        <v>30,30</v>
      </c>
      <c r="S23" s="74" t="str">
        <f t="shared" si="16"/>
        <v>15,15</v>
      </c>
      <c r="T23" s="74" t="str">
        <f t="shared" si="17"/>
        <v>131.8997966,32.9563758</v>
      </c>
      <c r="W23" s="239">
        <v>1</v>
      </c>
      <c r="X23" s="239" t="s">
        <v>3209</v>
      </c>
      <c r="Y23" s="239" t="str">
        <f t="shared" si="18"/>
        <v>大分県勤労者医療生活協同組合　佐伯診療所</v>
      </c>
      <c r="Z23" s="239" t="s">
        <v>3202</v>
      </c>
      <c r="AA23" s="239" t="str">
        <f t="shared" si="19"/>
        <v>種別：診療所&lt;br&gt;名称：大分県勤労者医療生活協同組合　佐伯診療所&lt;br&gt;住所：大分県佐伯市中の島１丁目１４番２１号&lt;br&gt;TEL：0972-23-2212&lt;br&gt;参考：ID：4421081800000&lt;br&gt;</v>
      </c>
      <c r="AB23" s="239" t="s">
        <v>3684</v>
      </c>
      <c r="AC23" s="239" t="str">
        <f t="shared" si="20"/>
        <v>https://www.pref.oita.jp/uploaded/life/2327624_4659444_img.png</v>
      </c>
      <c r="AD23" s="239" t="s">
        <v>3204</v>
      </c>
      <c r="AE23" s="239" t="str">
        <f t="shared" si="21"/>
        <v>30,30</v>
      </c>
      <c r="AF23" s="239" t="s">
        <v>3205</v>
      </c>
      <c r="AG23" s="239" t="str">
        <f t="shared" si="22"/>
        <v>15,15</v>
      </c>
      <c r="AH23" s="239" t="s">
        <v>3206</v>
      </c>
      <c r="AI23" s="239" t="str">
        <f t="shared" si="23"/>
        <v>131.8997966,32.9563758</v>
      </c>
      <c r="AJ23" s="239" t="s">
        <v>3207</v>
      </c>
      <c r="AL23" s="8" t="str">
        <f t="shared" si="24"/>
        <v>,{"type":"Feature","properties":{"name":"大分県勤労者医療生活協同組合　佐伯診療所","description":"種別：診療所&lt;br&gt;名称：大分県勤労者医療生活協同組合　佐伯診療所&lt;br&gt;住所：大分県佐伯市中の島１丁目１４番２１号&lt;br&gt;TEL：0972-23-2212&lt;br&gt;参考：ID：4421081800000&lt;br&gt;","_markerType":"Icon","_iconUrl":"https://www.pref.oita.jp/uploaded/life/2327624_4659444_img.png","_iconSize":[30,30],"_iconAnchor":[15,15]},"geometry":{"type":"Point","coordinates":[131.8997966,32.9563758]}}</v>
      </c>
    </row>
    <row r="24" spans="1:38">
      <c r="A24" s="1" t="s">
        <v>1823</v>
      </c>
      <c r="B24" s="1" t="s">
        <v>1804</v>
      </c>
      <c r="C24" s="1" t="s">
        <v>1823</v>
      </c>
      <c r="D24" s="1" t="s">
        <v>2883</v>
      </c>
      <c r="E24" s="1" t="s">
        <v>4207</v>
      </c>
      <c r="F24" s="1" t="s">
        <v>3992</v>
      </c>
      <c r="G24" s="1" t="s">
        <v>4068</v>
      </c>
      <c r="I24" s="236" t="s">
        <v>4075</v>
      </c>
      <c r="J24" s="1" t="s">
        <v>3212</v>
      </c>
      <c r="K24" s="1" t="s">
        <v>3213</v>
      </c>
      <c r="L24" s="1">
        <v>32.798458117700001</v>
      </c>
      <c r="M24" s="1">
        <v>131.927969456</v>
      </c>
      <c r="O24" s="74" t="str">
        <f t="shared" si="13"/>
        <v>岡本医院</v>
      </c>
      <c r="P24" s="74" t="str">
        <f t="shared" si="14"/>
        <v>種別：診療所&lt;br&gt;名称：岡本医院&lt;br&gt;住所：大分県佐伯市蒲江蒲江浦２１５３番地&lt;br&gt;TEL：0972-42-0015&lt;br&gt;参考：ID：4421082100000&lt;br&gt;</v>
      </c>
      <c r="Q24" s="74" t="str">
        <f t="shared" si="3"/>
        <v>https://www.pref.oita.jp/uploaded/life/2327624_4659444_img.png</v>
      </c>
      <c r="R24" s="74" t="str">
        <f t="shared" si="15"/>
        <v>40,40</v>
      </c>
      <c r="S24" s="74" t="str">
        <f t="shared" si="16"/>
        <v>20,20</v>
      </c>
      <c r="T24" s="74" t="str">
        <f t="shared" si="17"/>
        <v>131.927969456,32.7984581177</v>
      </c>
      <c r="W24" s="239">
        <v>1</v>
      </c>
      <c r="X24" s="239" t="s">
        <v>3209</v>
      </c>
      <c r="Y24" s="239" t="str">
        <f t="shared" si="18"/>
        <v>岡本医院</v>
      </c>
      <c r="Z24" s="239" t="s">
        <v>3202</v>
      </c>
      <c r="AA24" s="239" t="str">
        <f t="shared" si="19"/>
        <v>種別：診療所&lt;br&gt;名称：岡本医院&lt;br&gt;住所：大分県佐伯市蒲江蒲江浦２１５３番地&lt;br&gt;TEL：0972-42-0015&lt;br&gt;参考：ID：4421082100000&lt;br&gt;</v>
      </c>
      <c r="AB24" s="239" t="s">
        <v>3684</v>
      </c>
      <c r="AC24" s="239" t="str">
        <f t="shared" si="20"/>
        <v>https://www.pref.oita.jp/uploaded/life/2327624_4659444_img.png</v>
      </c>
      <c r="AD24" s="239" t="s">
        <v>3204</v>
      </c>
      <c r="AE24" s="239" t="str">
        <f t="shared" si="21"/>
        <v>40,40</v>
      </c>
      <c r="AF24" s="239" t="s">
        <v>3205</v>
      </c>
      <c r="AG24" s="239" t="str">
        <f t="shared" si="22"/>
        <v>20,20</v>
      </c>
      <c r="AH24" s="239" t="s">
        <v>3206</v>
      </c>
      <c r="AI24" s="239" t="str">
        <f t="shared" si="23"/>
        <v>131.927969456,32.7984581177</v>
      </c>
      <c r="AJ24" s="239" t="s">
        <v>3207</v>
      </c>
      <c r="AL24" s="8" t="str">
        <f t="shared" si="24"/>
        <v>,{"type":"Feature","properties":{"name":"岡本医院","description":"種別：診療所&lt;br&gt;名称：岡本医院&lt;br&gt;住所：大分県佐伯市蒲江蒲江浦２１５３番地&lt;br&gt;TEL：0972-42-0015&lt;br&gt;参考：ID：4421082100000&lt;br&gt;","_markerType":"Icon","_iconUrl":"https://www.pref.oita.jp/uploaded/life/2327624_4659444_img.png","_iconSize":[40,40],"_iconAnchor":[20,20]},"geometry":{"type":"Point","coordinates":[131.927969456,32.7984581177]}}</v>
      </c>
    </row>
    <row r="25" spans="1:38">
      <c r="A25" s="1" t="s">
        <v>1607</v>
      </c>
      <c r="B25" s="1" t="s">
        <v>1804</v>
      </c>
      <c r="C25" s="1" t="s">
        <v>1607</v>
      </c>
      <c r="D25" s="1" t="s">
        <v>2885</v>
      </c>
      <c r="E25" s="1" t="s">
        <v>4208</v>
      </c>
      <c r="F25" s="1" t="s">
        <v>3993</v>
      </c>
      <c r="G25" s="1" t="s">
        <v>4067</v>
      </c>
      <c r="I25" s="236" t="s">
        <v>4075</v>
      </c>
      <c r="J25" s="1" t="s">
        <v>3210</v>
      </c>
      <c r="K25" s="1" t="s">
        <v>3211</v>
      </c>
      <c r="L25" s="1">
        <v>32.937017709199999</v>
      </c>
      <c r="M25" s="1">
        <v>131.88062310199999</v>
      </c>
      <c r="O25" s="74" t="str">
        <f t="shared" si="13"/>
        <v>片岡医院</v>
      </c>
      <c r="P25" s="74" t="str">
        <f t="shared" si="14"/>
        <v>種別：診療所&lt;br&gt;名称：片岡医院&lt;br&gt;住所：大分県佐伯市長谷７７２８ー１&lt;br&gt;TEL：0972-24-1139&lt;br&gt;参考：ID：4421082400000&lt;br&gt;</v>
      </c>
      <c r="Q25" s="74" t="str">
        <f t="shared" si="3"/>
        <v>https://www.pref.oita.jp/uploaded/life/2327624_4659444_img.png</v>
      </c>
      <c r="R25" s="74" t="str">
        <f t="shared" si="15"/>
        <v>30,30</v>
      </c>
      <c r="S25" s="74" t="str">
        <f t="shared" si="16"/>
        <v>15,15</v>
      </c>
      <c r="T25" s="74" t="str">
        <f t="shared" si="17"/>
        <v>131.880623102,32.9370177092</v>
      </c>
      <c r="W25" s="239">
        <v>1</v>
      </c>
      <c r="X25" s="239" t="s">
        <v>3209</v>
      </c>
      <c r="Y25" s="239" t="str">
        <f t="shared" si="18"/>
        <v>片岡医院</v>
      </c>
      <c r="Z25" s="239" t="s">
        <v>3202</v>
      </c>
      <c r="AA25" s="239" t="str">
        <f t="shared" si="19"/>
        <v>種別：診療所&lt;br&gt;名称：片岡医院&lt;br&gt;住所：大分県佐伯市長谷７７２８ー１&lt;br&gt;TEL：0972-24-1139&lt;br&gt;参考：ID：4421082400000&lt;br&gt;</v>
      </c>
      <c r="AB25" s="239" t="s">
        <v>3684</v>
      </c>
      <c r="AC25" s="239" t="str">
        <f t="shared" si="20"/>
        <v>https://www.pref.oita.jp/uploaded/life/2327624_4659444_img.png</v>
      </c>
      <c r="AD25" s="239" t="s">
        <v>3204</v>
      </c>
      <c r="AE25" s="239" t="str">
        <f t="shared" si="21"/>
        <v>30,30</v>
      </c>
      <c r="AF25" s="239" t="s">
        <v>3205</v>
      </c>
      <c r="AG25" s="239" t="str">
        <f t="shared" si="22"/>
        <v>15,15</v>
      </c>
      <c r="AH25" s="239" t="s">
        <v>3206</v>
      </c>
      <c r="AI25" s="239" t="str">
        <f t="shared" si="23"/>
        <v>131.880623102,32.9370177092</v>
      </c>
      <c r="AJ25" s="239" t="s">
        <v>3207</v>
      </c>
      <c r="AL25" s="8" t="str">
        <f t="shared" si="24"/>
        <v>,{"type":"Feature","properties":{"name":"片岡医院","description":"種別：診療所&lt;br&gt;名称：片岡医院&lt;br&gt;住所：大分県佐伯市長谷７７２８ー１&lt;br&gt;TEL：0972-24-1139&lt;br&gt;参考：ID：4421082400000&lt;br&gt;","_markerType":"Icon","_iconUrl":"https://www.pref.oita.jp/uploaded/life/2327624_4659444_img.png","_iconSize":[30,30],"_iconAnchor":[15,15]},"geometry":{"type":"Point","coordinates":[131.880623102,32.9370177092]}}</v>
      </c>
    </row>
    <row r="26" spans="1:38">
      <c r="A26" s="1" t="s">
        <v>1829</v>
      </c>
      <c r="B26" s="1" t="s">
        <v>1804</v>
      </c>
      <c r="C26" s="1" t="s">
        <v>1829</v>
      </c>
      <c r="D26" s="1" t="s">
        <v>2887</v>
      </c>
      <c r="E26" s="1" t="s">
        <v>4209</v>
      </c>
      <c r="F26" s="1" t="s">
        <v>3994</v>
      </c>
      <c r="G26" s="1" t="s">
        <v>4069</v>
      </c>
      <c r="I26" s="236" t="s">
        <v>4075</v>
      </c>
      <c r="J26" s="1" t="s">
        <v>3212</v>
      </c>
      <c r="K26" s="1" t="s">
        <v>3213</v>
      </c>
      <c r="L26" s="1">
        <v>32.969661551999998</v>
      </c>
      <c r="M26" s="1">
        <v>131.84093713799999</v>
      </c>
      <c r="O26" s="74" t="str">
        <f t="shared" si="13"/>
        <v>医療法人　からしま医院</v>
      </c>
      <c r="P26" s="74" t="str">
        <f t="shared" si="14"/>
        <v>種別：診療所&lt;br&gt;名称：医療法人　からしま医院&lt;br&gt;住所：大分県佐伯市弥生上小倉&lt;br&gt;TEL：0972-46-0312&lt;br&gt;参考：ID：4421082500000&lt;br&gt;</v>
      </c>
      <c r="Q26" s="74" t="str">
        <f t="shared" si="3"/>
        <v>https://www.pref.oita.jp/uploaded/life/2327624_4659444_img.png</v>
      </c>
      <c r="R26" s="74" t="str">
        <f t="shared" si="15"/>
        <v>40,40</v>
      </c>
      <c r="S26" s="74" t="str">
        <f t="shared" si="16"/>
        <v>20,20</v>
      </c>
      <c r="T26" s="74" t="str">
        <f t="shared" si="17"/>
        <v>131.840937138,32.969661552</v>
      </c>
      <c r="W26" s="239">
        <v>1</v>
      </c>
      <c r="X26" s="239" t="s">
        <v>3209</v>
      </c>
      <c r="Y26" s="239" t="str">
        <f t="shared" si="18"/>
        <v>医療法人　からしま医院</v>
      </c>
      <c r="Z26" s="239" t="s">
        <v>3202</v>
      </c>
      <c r="AA26" s="239" t="str">
        <f t="shared" si="19"/>
        <v>種別：診療所&lt;br&gt;名称：医療法人　からしま医院&lt;br&gt;住所：大分県佐伯市弥生上小倉&lt;br&gt;TEL：0972-46-0312&lt;br&gt;参考：ID：4421082500000&lt;br&gt;</v>
      </c>
      <c r="AB26" s="239" t="s">
        <v>3684</v>
      </c>
      <c r="AC26" s="239" t="str">
        <f t="shared" si="20"/>
        <v>https://www.pref.oita.jp/uploaded/life/2327624_4659444_img.png</v>
      </c>
      <c r="AD26" s="239" t="s">
        <v>3204</v>
      </c>
      <c r="AE26" s="239" t="str">
        <f t="shared" si="21"/>
        <v>40,40</v>
      </c>
      <c r="AF26" s="239" t="s">
        <v>3205</v>
      </c>
      <c r="AG26" s="239" t="str">
        <f t="shared" si="22"/>
        <v>20,20</v>
      </c>
      <c r="AH26" s="239" t="s">
        <v>3206</v>
      </c>
      <c r="AI26" s="239" t="str">
        <f t="shared" si="23"/>
        <v>131.840937138,32.969661552</v>
      </c>
      <c r="AJ26" s="239" t="s">
        <v>3207</v>
      </c>
      <c r="AL26" s="8" t="str">
        <f t="shared" si="24"/>
        <v>,{"type":"Feature","properties":{"name":"医療法人　からしま医院","description":"種別：診療所&lt;br&gt;名称：医療法人　からしま医院&lt;br&gt;住所：大分県佐伯市弥生上小倉&lt;br&gt;TEL：0972-46-0312&lt;br&gt;参考：ID：4421082500000&lt;br&gt;","_markerType":"Icon","_iconUrl":"https://www.pref.oita.jp/uploaded/life/2327624_4659444_img.png","_iconSize":[40,40],"_iconAnchor":[20,20]},"geometry":{"type":"Point","coordinates":[131.840937138,32.969661552]}}</v>
      </c>
    </row>
    <row r="27" spans="1:38">
      <c r="A27" s="1" t="s">
        <v>1833</v>
      </c>
      <c r="B27" s="1" t="s">
        <v>1804</v>
      </c>
      <c r="C27" s="1" t="s">
        <v>1833</v>
      </c>
      <c r="D27" s="1" t="s">
        <v>2888</v>
      </c>
      <c r="E27" s="1" t="s">
        <v>4210</v>
      </c>
      <c r="F27" s="1" t="s">
        <v>3995</v>
      </c>
      <c r="G27" s="1" t="s">
        <v>4067</v>
      </c>
      <c r="I27" s="236" t="s">
        <v>4075</v>
      </c>
      <c r="J27" s="1" t="s">
        <v>3210</v>
      </c>
      <c r="K27" s="1" t="s">
        <v>3211</v>
      </c>
      <c r="L27" s="1">
        <v>32.9536639843408</v>
      </c>
      <c r="M27" s="1">
        <v>131.90760677282799</v>
      </c>
      <c r="O27" s="74" t="str">
        <f t="shared" si="13"/>
        <v>木下整形外科</v>
      </c>
      <c r="P27" s="74" t="str">
        <f t="shared" si="14"/>
        <v>種別：診療所&lt;br&gt;名称：木下整形外科&lt;br&gt;住所：大分県佐伯市女島６８７３－２&lt;br&gt;TEL：0972-23-8781&lt;br&gt;参考：ID：4421082600000&lt;br&gt;</v>
      </c>
      <c r="Q27" s="74" t="str">
        <f t="shared" si="3"/>
        <v>https://www.pref.oita.jp/uploaded/life/2327624_4659444_img.png</v>
      </c>
      <c r="R27" s="74" t="str">
        <f t="shared" si="15"/>
        <v>30,30</v>
      </c>
      <c r="S27" s="74" t="str">
        <f t="shared" si="16"/>
        <v>15,15</v>
      </c>
      <c r="T27" s="74" t="str">
        <f t="shared" si="17"/>
        <v>131.907606772828,32.9536639843408</v>
      </c>
      <c r="W27" s="239">
        <v>1</v>
      </c>
      <c r="X27" s="239" t="s">
        <v>3209</v>
      </c>
      <c r="Y27" s="239" t="str">
        <f t="shared" si="18"/>
        <v>木下整形外科</v>
      </c>
      <c r="Z27" s="239" t="s">
        <v>3202</v>
      </c>
      <c r="AA27" s="239" t="str">
        <f t="shared" si="19"/>
        <v>種別：診療所&lt;br&gt;名称：木下整形外科&lt;br&gt;住所：大分県佐伯市女島６８７３－２&lt;br&gt;TEL：0972-23-8781&lt;br&gt;参考：ID：4421082600000&lt;br&gt;</v>
      </c>
      <c r="AB27" s="239" t="s">
        <v>3684</v>
      </c>
      <c r="AC27" s="239" t="str">
        <f t="shared" si="20"/>
        <v>https://www.pref.oita.jp/uploaded/life/2327624_4659444_img.png</v>
      </c>
      <c r="AD27" s="239" t="s">
        <v>3204</v>
      </c>
      <c r="AE27" s="239" t="str">
        <f t="shared" si="21"/>
        <v>30,30</v>
      </c>
      <c r="AF27" s="239" t="s">
        <v>3205</v>
      </c>
      <c r="AG27" s="239" t="str">
        <f t="shared" si="22"/>
        <v>15,15</v>
      </c>
      <c r="AH27" s="239" t="s">
        <v>3206</v>
      </c>
      <c r="AI27" s="239" t="str">
        <f t="shared" si="23"/>
        <v>131.907606772828,32.9536639843408</v>
      </c>
      <c r="AJ27" s="239" t="s">
        <v>3207</v>
      </c>
      <c r="AL27" s="8" t="str">
        <f t="shared" si="24"/>
        <v>,{"type":"Feature","properties":{"name":"木下整形外科","description":"種別：診療所&lt;br&gt;名称：木下整形外科&lt;br&gt;住所：大分県佐伯市女島６８７３－２&lt;br&gt;TEL：0972-23-8781&lt;br&gt;参考：ID：4421082600000&lt;br&gt;","_markerType":"Icon","_iconUrl":"https://www.pref.oita.jp/uploaded/life/2327624_4659444_img.png","_iconSize":[30,30],"_iconAnchor":[15,15]},"geometry":{"type":"Point","coordinates":[131.907606772828,32.9536639843408]}}</v>
      </c>
    </row>
    <row r="28" spans="1:38">
      <c r="A28" s="1" t="s">
        <v>1837</v>
      </c>
      <c r="B28" s="1" t="s">
        <v>1804</v>
      </c>
      <c r="C28" s="1" t="s">
        <v>1837</v>
      </c>
      <c r="D28" s="1" t="s">
        <v>2891</v>
      </c>
      <c r="E28" s="1" t="s">
        <v>4211</v>
      </c>
      <c r="F28" s="1" t="s">
        <v>3996</v>
      </c>
      <c r="G28" s="1" t="s">
        <v>4067</v>
      </c>
      <c r="I28" s="236" t="s">
        <v>4075</v>
      </c>
      <c r="J28" s="1" t="s">
        <v>3210</v>
      </c>
      <c r="K28" s="1" t="s">
        <v>3211</v>
      </c>
      <c r="L28" s="1">
        <v>32.960669799999998</v>
      </c>
      <c r="M28" s="1">
        <v>131.90195460000001</v>
      </c>
      <c r="O28" s="74" t="str">
        <f t="shared" si="13"/>
        <v>医療法人　桑畑小児科医院</v>
      </c>
      <c r="P28" s="74" t="str">
        <f t="shared" si="14"/>
        <v>種別：診療所&lt;br&gt;名称：医療法人　桑畑小児科医院&lt;br&gt;住所：大分県佐伯市中村東町１０番５号&lt;br&gt;TEL：0972-22-1965&lt;br&gt;参考：ID：4421082800000&lt;br&gt;</v>
      </c>
      <c r="Q28" s="74" t="str">
        <f t="shared" si="3"/>
        <v>https://www.pref.oita.jp/uploaded/life/2327624_4659444_img.png</v>
      </c>
      <c r="R28" s="74" t="str">
        <f t="shared" si="15"/>
        <v>30,30</v>
      </c>
      <c r="S28" s="74" t="str">
        <f t="shared" si="16"/>
        <v>15,15</v>
      </c>
      <c r="T28" s="74" t="str">
        <f t="shared" si="17"/>
        <v>131.9019546,32.9606698</v>
      </c>
      <c r="W28" s="239">
        <v>1</v>
      </c>
      <c r="X28" s="239" t="s">
        <v>3209</v>
      </c>
      <c r="Y28" s="239" t="str">
        <f t="shared" si="18"/>
        <v>医療法人　桑畑小児科医院</v>
      </c>
      <c r="Z28" s="239" t="s">
        <v>3202</v>
      </c>
      <c r="AA28" s="239" t="str">
        <f t="shared" si="19"/>
        <v>種別：診療所&lt;br&gt;名称：医療法人　桑畑小児科医院&lt;br&gt;住所：大分県佐伯市中村東町１０番５号&lt;br&gt;TEL：0972-22-1965&lt;br&gt;参考：ID：4421082800000&lt;br&gt;</v>
      </c>
      <c r="AB28" s="239" t="s">
        <v>3684</v>
      </c>
      <c r="AC28" s="239" t="str">
        <f t="shared" si="20"/>
        <v>https://www.pref.oita.jp/uploaded/life/2327624_4659444_img.png</v>
      </c>
      <c r="AD28" s="239" t="s">
        <v>3204</v>
      </c>
      <c r="AE28" s="239" t="str">
        <f t="shared" si="21"/>
        <v>30,30</v>
      </c>
      <c r="AF28" s="239" t="s">
        <v>3205</v>
      </c>
      <c r="AG28" s="239" t="str">
        <f t="shared" si="22"/>
        <v>15,15</v>
      </c>
      <c r="AH28" s="239" t="s">
        <v>3206</v>
      </c>
      <c r="AI28" s="239" t="str">
        <f t="shared" si="23"/>
        <v>131.9019546,32.9606698</v>
      </c>
      <c r="AJ28" s="239" t="s">
        <v>3207</v>
      </c>
      <c r="AL28" s="8" t="str">
        <f t="shared" si="24"/>
        <v>,{"type":"Feature","properties":{"name":"医療法人　桑畑小児科医院","description":"種別：診療所&lt;br&gt;名称：医療法人　桑畑小児科医院&lt;br&gt;住所：大分県佐伯市中村東町１０番５号&lt;br&gt;TEL：0972-22-1965&lt;br&gt;参考：ID：4421082800000&lt;br&gt;","_markerType":"Icon","_iconUrl":"https://www.pref.oita.jp/uploaded/life/2327624_4659444_img.png","_iconSize":[30,30],"_iconAnchor":[15,15]},"geometry":{"type":"Point","coordinates":[131.9019546,32.9606698]}}</v>
      </c>
    </row>
    <row r="29" spans="1:38">
      <c r="A29" s="1" t="s">
        <v>2893</v>
      </c>
      <c r="B29" s="1" t="s">
        <v>1804</v>
      </c>
      <c r="C29" s="1" t="s">
        <v>2893</v>
      </c>
      <c r="D29" s="1" t="s">
        <v>2896</v>
      </c>
      <c r="E29" s="1" t="s">
        <v>1376</v>
      </c>
      <c r="F29" s="1" t="s">
        <v>3997</v>
      </c>
      <c r="G29" s="1" t="s">
        <v>4067</v>
      </c>
      <c r="I29" s="236" t="s">
        <v>4075</v>
      </c>
      <c r="J29" s="1" t="s">
        <v>3210</v>
      </c>
      <c r="K29" s="1" t="s">
        <v>3211</v>
      </c>
      <c r="L29" s="1">
        <v>32.939703165799997</v>
      </c>
      <c r="M29" s="1">
        <v>131.82792339900001</v>
      </c>
      <c r="O29" s="74" t="str">
        <f t="shared" si="13"/>
        <v>医療法人　養春堂　近藤医院</v>
      </c>
      <c r="P29" s="74" t="str">
        <f t="shared" si="14"/>
        <v>種別：診療所&lt;br&gt;名称：医療法人　養春堂　近藤医院&lt;br&gt;住所：大分県佐伯市弥生大字江良１０５２－３&lt;br&gt;TEL：0972-46-0038&lt;br&gt;参考：ID：4421083100000&lt;br&gt;</v>
      </c>
      <c r="Q29" s="74" t="str">
        <f t="shared" si="3"/>
        <v>https://www.pref.oita.jp/uploaded/life/2327624_4659444_img.png</v>
      </c>
      <c r="R29" s="74" t="str">
        <f t="shared" si="15"/>
        <v>30,30</v>
      </c>
      <c r="S29" s="74" t="str">
        <f t="shared" si="16"/>
        <v>15,15</v>
      </c>
      <c r="T29" s="74" t="str">
        <f t="shared" si="17"/>
        <v>131.827923399,32.9397031658</v>
      </c>
      <c r="W29" s="239">
        <v>1</v>
      </c>
      <c r="X29" s="239" t="s">
        <v>3209</v>
      </c>
      <c r="Y29" s="239" t="str">
        <f t="shared" si="18"/>
        <v>医療法人　養春堂　近藤医院</v>
      </c>
      <c r="Z29" s="239" t="s">
        <v>3202</v>
      </c>
      <c r="AA29" s="239" t="str">
        <f t="shared" si="19"/>
        <v>種別：診療所&lt;br&gt;名称：医療法人　養春堂　近藤医院&lt;br&gt;住所：大分県佐伯市弥生大字江良１０５２－３&lt;br&gt;TEL：0972-46-0038&lt;br&gt;参考：ID：4421083100000&lt;br&gt;</v>
      </c>
      <c r="AB29" s="239" t="s">
        <v>3684</v>
      </c>
      <c r="AC29" s="239" t="str">
        <f t="shared" si="20"/>
        <v>https://www.pref.oita.jp/uploaded/life/2327624_4659444_img.png</v>
      </c>
      <c r="AD29" s="239" t="s">
        <v>3204</v>
      </c>
      <c r="AE29" s="239" t="str">
        <f t="shared" si="21"/>
        <v>30,30</v>
      </c>
      <c r="AF29" s="239" t="s">
        <v>3205</v>
      </c>
      <c r="AG29" s="239" t="str">
        <f t="shared" si="22"/>
        <v>15,15</v>
      </c>
      <c r="AH29" s="239" t="s">
        <v>3206</v>
      </c>
      <c r="AI29" s="239" t="str">
        <f t="shared" si="23"/>
        <v>131.827923399,32.9397031658</v>
      </c>
      <c r="AJ29" s="239" t="s">
        <v>3207</v>
      </c>
      <c r="AL29" s="8" t="str">
        <f t="shared" si="24"/>
        <v>,{"type":"Feature","properties":{"name":"医療法人　養春堂　近藤医院","description":"種別：診療所&lt;br&gt;名称：医療法人　養春堂　近藤医院&lt;br&gt;住所：大分県佐伯市弥生大字江良１０５２－３&lt;br&gt;TEL：0972-46-0038&lt;br&gt;参考：ID：4421083100000&lt;br&gt;","_markerType":"Icon","_iconUrl":"https://www.pref.oita.jp/uploaded/life/2327624_4659444_img.png","_iconSize":[30,30],"_iconAnchor":[15,15]},"geometry":{"type":"Point","coordinates":[131.827923399,32.9397031658]}}</v>
      </c>
    </row>
    <row r="30" spans="1:38">
      <c r="A30" s="1" t="s">
        <v>2898</v>
      </c>
      <c r="B30" s="1" t="s">
        <v>1804</v>
      </c>
      <c r="C30" s="1" t="s">
        <v>2898</v>
      </c>
      <c r="D30" s="1" t="s">
        <v>2900</v>
      </c>
      <c r="E30" s="1" t="s">
        <v>4267</v>
      </c>
      <c r="F30" s="1" t="s">
        <v>3998</v>
      </c>
      <c r="G30" s="1" t="s">
        <v>4070</v>
      </c>
      <c r="I30" s="236" t="s">
        <v>4075</v>
      </c>
      <c r="J30" s="1" t="s">
        <v>3210</v>
      </c>
      <c r="K30" s="1" t="s">
        <v>3211</v>
      </c>
      <c r="L30" s="1">
        <v>32.963909692599998</v>
      </c>
      <c r="M30" s="1">
        <v>131.89882993699999</v>
      </c>
      <c r="O30" s="74" t="str">
        <f t="shared" si="13"/>
        <v>医療法人佐伯眼科</v>
      </c>
      <c r="P30" s="74" t="str">
        <f t="shared" si="14"/>
        <v>種別：診療所&lt;br&gt;名称：医療法人佐伯眼科&lt;br&gt;住所：大分県佐伯市常盤西町１８６８番地１&lt;br&gt;TEL：0972-25-1500&lt;br&gt;参考：ID：4421083200000&lt;br&gt;</v>
      </c>
      <c r="Q30" s="74" t="str">
        <f t="shared" si="3"/>
        <v>https://www.pref.oita.jp/uploaded/life/2327624_4659444_img.png</v>
      </c>
      <c r="R30" s="74" t="str">
        <f t="shared" si="15"/>
        <v>30,30</v>
      </c>
      <c r="S30" s="74" t="str">
        <f t="shared" si="16"/>
        <v>15,15</v>
      </c>
      <c r="T30" s="74" t="str">
        <f t="shared" si="17"/>
        <v>131.898829937,32.9639096926</v>
      </c>
      <c r="W30" s="239">
        <v>1</v>
      </c>
      <c r="X30" s="239" t="s">
        <v>3209</v>
      </c>
      <c r="Y30" s="239" t="str">
        <f t="shared" si="18"/>
        <v>医療法人佐伯眼科</v>
      </c>
      <c r="Z30" s="239" t="s">
        <v>3202</v>
      </c>
      <c r="AA30" s="239" t="str">
        <f t="shared" si="19"/>
        <v>種別：診療所&lt;br&gt;名称：医療法人佐伯眼科&lt;br&gt;住所：大分県佐伯市常盤西町１８６８番地１&lt;br&gt;TEL：0972-25-1500&lt;br&gt;参考：ID：4421083200000&lt;br&gt;</v>
      </c>
      <c r="AB30" s="239" t="s">
        <v>3684</v>
      </c>
      <c r="AC30" s="239" t="str">
        <f t="shared" si="20"/>
        <v>https://www.pref.oita.jp/uploaded/life/2327624_4659444_img.png</v>
      </c>
      <c r="AD30" s="239" t="s">
        <v>3204</v>
      </c>
      <c r="AE30" s="239" t="str">
        <f t="shared" si="21"/>
        <v>30,30</v>
      </c>
      <c r="AF30" s="239" t="s">
        <v>3205</v>
      </c>
      <c r="AG30" s="239" t="str">
        <f t="shared" si="22"/>
        <v>15,15</v>
      </c>
      <c r="AH30" s="239" t="s">
        <v>3206</v>
      </c>
      <c r="AI30" s="239" t="str">
        <f t="shared" si="23"/>
        <v>131.898829937,32.9639096926</v>
      </c>
      <c r="AJ30" s="239" t="s">
        <v>3207</v>
      </c>
      <c r="AL30" s="8" t="str">
        <f t="shared" si="24"/>
        <v>,{"type":"Feature","properties":{"name":"医療法人佐伯眼科","description":"種別：診療所&lt;br&gt;名称：医療法人佐伯眼科&lt;br&gt;住所：大分県佐伯市常盤西町１８６８番地１&lt;br&gt;TEL：0972-25-1500&lt;br&gt;参考：ID：4421083200000&lt;br&gt;","_markerType":"Icon","_iconUrl":"https://www.pref.oita.jp/uploaded/life/2327624_4659444_img.png","_iconSize":[30,30],"_iconAnchor":[15,15]},"geometry":{"type":"Point","coordinates":[131.898829937,32.9639096926]}}</v>
      </c>
    </row>
    <row r="31" spans="1:38">
      <c r="A31" s="1" t="s">
        <v>1846</v>
      </c>
      <c r="B31" s="1" t="s">
        <v>1804</v>
      </c>
      <c r="C31" s="1" t="s">
        <v>1846</v>
      </c>
      <c r="D31" s="1" t="s">
        <v>2901</v>
      </c>
      <c r="E31" s="1" t="s">
        <v>4212</v>
      </c>
      <c r="F31" s="1" t="s">
        <v>3999</v>
      </c>
      <c r="G31" s="1" t="s">
        <v>4067</v>
      </c>
      <c r="I31" s="236" t="s">
        <v>4075</v>
      </c>
      <c r="J31" s="1" t="s">
        <v>3210</v>
      </c>
      <c r="K31" s="1" t="s">
        <v>3211</v>
      </c>
      <c r="L31" s="1">
        <v>32.929673399999999</v>
      </c>
      <c r="M31" s="1">
        <v>131.71216050000001</v>
      </c>
      <c r="O31" s="74" t="str">
        <f t="shared" si="13"/>
        <v>佐伯市国民健康保険因尾診療所</v>
      </c>
      <c r="P31" s="74" t="str">
        <f t="shared" si="14"/>
        <v>種別：診療所&lt;br&gt;名称：佐伯市国民健康保険因尾診療所&lt;br&gt;住所：大分県佐伯市本匠堂ノ間&lt;br&gt;TEL：0972-57-6556&lt;br&gt;参考：ID：4421083300000&lt;br&gt;</v>
      </c>
      <c r="Q31" s="74" t="str">
        <f t="shared" si="3"/>
        <v>https://www.pref.oita.jp/uploaded/life/2327624_4659444_img.png</v>
      </c>
      <c r="R31" s="74" t="str">
        <f t="shared" si="15"/>
        <v>30,30</v>
      </c>
      <c r="S31" s="74" t="str">
        <f t="shared" si="16"/>
        <v>15,15</v>
      </c>
      <c r="T31" s="74" t="str">
        <f t="shared" si="17"/>
        <v>131.7121605,32.9296734</v>
      </c>
      <c r="W31" s="239">
        <v>1</v>
      </c>
      <c r="X31" s="239" t="s">
        <v>3209</v>
      </c>
      <c r="Y31" s="239" t="str">
        <f t="shared" si="18"/>
        <v>佐伯市国民健康保険因尾診療所</v>
      </c>
      <c r="Z31" s="239" t="s">
        <v>3202</v>
      </c>
      <c r="AA31" s="239" t="str">
        <f t="shared" si="19"/>
        <v>種別：診療所&lt;br&gt;名称：佐伯市国民健康保険因尾診療所&lt;br&gt;住所：大分県佐伯市本匠堂ノ間&lt;br&gt;TEL：0972-57-6556&lt;br&gt;参考：ID：4421083300000&lt;br&gt;</v>
      </c>
      <c r="AB31" s="239" t="s">
        <v>3684</v>
      </c>
      <c r="AC31" s="239" t="str">
        <f t="shared" si="20"/>
        <v>https://www.pref.oita.jp/uploaded/life/2327624_4659444_img.png</v>
      </c>
      <c r="AD31" s="239" t="s">
        <v>3204</v>
      </c>
      <c r="AE31" s="239" t="str">
        <f t="shared" si="21"/>
        <v>30,30</v>
      </c>
      <c r="AF31" s="239" t="s">
        <v>3205</v>
      </c>
      <c r="AG31" s="239" t="str">
        <f t="shared" si="22"/>
        <v>15,15</v>
      </c>
      <c r="AH31" s="239" t="s">
        <v>3206</v>
      </c>
      <c r="AI31" s="239" t="str">
        <f t="shared" si="23"/>
        <v>131.7121605,32.9296734</v>
      </c>
      <c r="AJ31" s="239" t="s">
        <v>3207</v>
      </c>
      <c r="AL31" s="8" t="str">
        <f t="shared" si="24"/>
        <v>,{"type":"Feature","properties":{"name":"佐伯市国民健康保険因尾診療所","description":"種別：診療所&lt;br&gt;名称：佐伯市国民健康保険因尾診療所&lt;br&gt;住所：大分県佐伯市本匠堂ノ間&lt;br&gt;TEL：0972-57-6556&lt;br&gt;参考：ID：4421083300000&lt;br&gt;","_markerType":"Icon","_iconUrl":"https://www.pref.oita.jp/uploaded/life/2327624_4659444_img.png","_iconSize":[30,30],"_iconAnchor":[15,15]},"geometry":{"type":"Point","coordinates":[131.7121605,32.9296734]}}</v>
      </c>
    </row>
    <row r="32" spans="1:38">
      <c r="A32" s="1" t="s">
        <v>1850</v>
      </c>
      <c r="B32" s="1" t="s">
        <v>1804</v>
      </c>
      <c r="C32" s="1" t="s">
        <v>1850</v>
      </c>
      <c r="D32" s="1" t="s">
        <v>2904</v>
      </c>
      <c r="E32" s="1" t="s">
        <v>4213</v>
      </c>
      <c r="F32" s="1" t="s">
        <v>4000</v>
      </c>
      <c r="G32" s="1" t="s">
        <v>4067</v>
      </c>
      <c r="I32" s="236" t="s">
        <v>4075</v>
      </c>
      <c r="J32" s="1" t="s">
        <v>3210</v>
      </c>
      <c r="K32" s="1" t="s">
        <v>3211</v>
      </c>
      <c r="L32" s="1">
        <v>32.967004204373403</v>
      </c>
      <c r="M32" s="1">
        <v>132.07256303146599</v>
      </c>
      <c r="O32" s="74" t="str">
        <f t="shared" si="13"/>
        <v>佐伯市国民健康保険大島診療所</v>
      </c>
      <c r="P32" s="74" t="str">
        <f t="shared" si="14"/>
        <v>種別：診療所&lt;br&gt;名称：佐伯市国民健康保険大島診療所&lt;br&gt;住所：大分県佐伯市鶴見大島７１７番地５&lt;br&gt;TEL：0972-34-8056&lt;br&gt;参考：ID：4421083400000&lt;br&gt;</v>
      </c>
      <c r="Q32" s="74" t="str">
        <f t="shared" si="3"/>
        <v>https://www.pref.oita.jp/uploaded/life/2327624_4659444_img.png</v>
      </c>
      <c r="R32" s="74" t="str">
        <f t="shared" si="15"/>
        <v>30,30</v>
      </c>
      <c r="S32" s="74" t="str">
        <f t="shared" si="16"/>
        <v>15,15</v>
      </c>
      <c r="T32" s="74" t="str">
        <f t="shared" si="17"/>
        <v>132.072563031466,32.9670042043734</v>
      </c>
      <c r="W32" s="239">
        <v>1</v>
      </c>
      <c r="X32" s="239" t="s">
        <v>3209</v>
      </c>
      <c r="Y32" s="239" t="str">
        <f t="shared" si="18"/>
        <v>佐伯市国民健康保険大島診療所</v>
      </c>
      <c r="Z32" s="239" t="s">
        <v>3202</v>
      </c>
      <c r="AA32" s="239" t="str">
        <f t="shared" si="19"/>
        <v>種別：診療所&lt;br&gt;名称：佐伯市国民健康保険大島診療所&lt;br&gt;住所：大分県佐伯市鶴見大島７１７番地５&lt;br&gt;TEL：0972-34-8056&lt;br&gt;参考：ID：4421083400000&lt;br&gt;</v>
      </c>
      <c r="AB32" s="239" t="s">
        <v>3684</v>
      </c>
      <c r="AC32" s="239" t="str">
        <f t="shared" si="20"/>
        <v>https://www.pref.oita.jp/uploaded/life/2327624_4659444_img.png</v>
      </c>
      <c r="AD32" s="239" t="s">
        <v>3204</v>
      </c>
      <c r="AE32" s="239" t="str">
        <f t="shared" si="21"/>
        <v>30,30</v>
      </c>
      <c r="AF32" s="239" t="s">
        <v>3205</v>
      </c>
      <c r="AG32" s="239" t="str">
        <f t="shared" si="22"/>
        <v>15,15</v>
      </c>
      <c r="AH32" s="239" t="s">
        <v>3206</v>
      </c>
      <c r="AI32" s="239" t="str">
        <f t="shared" si="23"/>
        <v>132.072563031466,32.9670042043734</v>
      </c>
      <c r="AJ32" s="239" t="s">
        <v>3207</v>
      </c>
      <c r="AL32" s="8" t="str">
        <f t="shared" si="24"/>
        <v>,{"type":"Feature","properties":{"name":"佐伯市国民健康保険大島診療所","description":"種別：診療所&lt;br&gt;名称：佐伯市国民健康保険大島診療所&lt;br&gt;住所：大分県佐伯市鶴見大島７１７番地５&lt;br&gt;TEL：0972-34-8056&lt;br&gt;参考：ID：4421083400000&lt;br&gt;","_markerType":"Icon","_iconUrl":"https://www.pref.oita.jp/uploaded/life/2327624_4659444_img.png","_iconSize":[30,30],"_iconAnchor":[15,15]},"geometry":{"type":"Point","coordinates":[132.072563031466,32.9670042043734]}}</v>
      </c>
    </row>
    <row r="33" spans="1:38">
      <c r="A33" s="1" t="s">
        <v>1854</v>
      </c>
      <c r="B33" s="1" t="s">
        <v>1804</v>
      </c>
      <c r="C33" s="1" t="s">
        <v>1854</v>
      </c>
      <c r="D33" s="1" t="s">
        <v>2905</v>
      </c>
      <c r="E33" s="1" t="s">
        <v>4214</v>
      </c>
      <c r="F33" s="1" t="s">
        <v>4001</v>
      </c>
      <c r="G33" s="1" t="s">
        <v>4067</v>
      </c>
      <c r="I33" s="236" t="s">
        <v>4075</v>
      </c>
      <c r="J33" s="1" t="s">
        <v>3210</v>
      </c>
      <c r="K33" s="1" t="s">
        <v>3211</v>
      </c>
      <c r="L33" s="1">
        <v>32.997838099837303</v>
      </c>
      <c r="M33" s="1">
        <v>131.923176978231</v>
      </c>
      <c r="O33" s="74" t="str">
        <f t="shared" si="13"/>
        <v>佐伯市国民健康保険大入島診療所</v>
      </c>
      <c r="P33" s="74" t="str">
        <f t="shared" si="14"/>
        <v>種別：診療所&lt;br&gt;名称：佐伯市国民健康保険大入島診療所&lt;br&gt;住所：大分県佐伯市大字久保浦字堀切１０５９番地の１９&lt;br&gt;TEL：0972-24-2363&lt;br&gt;参考：ID：4421083500000&lt;br&gt;</v>
      </c>
      <c r="Q33" s="74" t="str">
        <f t="shared" si="3"/>
        <v>https://www.pref.oita.jp/uploaded/life/2327624_4659444_img.png</v>
      </c>
      <c r="R33" s="74" t="str">
        <f t="shared" si="15"/>
        <v>30,30</v>
      </c>
      <c r="S33" s="74" t="str">
        <f t="shared" si="16"/>
        <v>15,15</v>
      </c>
      <c r="T33" s="74" t="str">
        <f t="shared" si="17"/>
        <v>131.923176978231,32.9978380998373</v>
      </c>
      <c r="W33" s="239">
        <v>1</v>
      </c>
      <c r="X33" s="239" t="s">
        <v>3209</v>
      </c>
      <c r="Y33" s="239" t="str">
        <f t="shared" si="18"/>
        <v>佐伯市国民健康保険大入島診療所</v>
      </c>
      <c r="Z33" s="239" t="s">
        <v>3202</v>
      </c>
      <c r="AA33" s="239" t="str">
        <f t="shared" si="19"/>
        <v>種別：診療所&lt;br&gt;名称：佐伯市国民健康保険大入島診療所&lt;br&gt;住所：大分県佐伯市大字久保浦字堀切１０５９番地の１９&lt;br&gt;TEL：0972-24-2363&lt;br&gt;参考：ID：4421083500000&lt;br&gt;</v>
      </c>
      <c r="AB33" s="239" t="s">
        <v>3684</v>
      </c>
      <c r="AC33" s="239" t="str">
        <f t="shared" si="20"/>
        <v>https://www.pref.oita.jp/uploaded/life/2327624_4659444_img.png</v>
      </c>
      <c r="AD33" s="239" t="s">
        <v>3204</v>
      </c>
      <c r="AE33" s="239" t="str">
        <f t="shared" si="21"/>
        <v>30,30</v>
      </c>
      <c r="AF33" s="239" t="s">
        <v>3205</v>
      </c>
      <c r="AG33" s="239" t="str">
        <f t="shared" si="22"/>
        <v>15,15</v>
      </c>
      <c r="AH33" s="239" t="s">
        <v>3206</v>
      </c>
      <c r="AI33" s="239" t="str">
        <f t="shared" si="23"/>
        <v>131.923176978231,32.9978380998373</v>
      </c>
      <c r="AJ33" s="239" t="s">
        <v>3207</v>
      </c>
      <c r="AL33" s="8" t="str">
        <f t="shared" si="24"/>
        <v>,{"type":"Feature","properties":{"name":"佐伯市国民健康保険大入島診療所","description":"種別：診療所&lt;br&gt;名称：佐伯市国民健康保険大入島診療所&lt;br&gt;住所：大分県佐伯市大字久保浦字堀切１０５９番地の１９&lt;br&gt;TEL：0972-24-2363&lt;br&gt;参考：ID：4421083500000&lt;br&gt;","_markerType":"Icon","_iconUrl":"https://www.pref.oita.jp/uploaded/life/2327624_4659444_img.png","_iconSize":[30,30],"_iconAnchor":[15,15]},"geometry":{"type":"Point","coordinates":[131.923176978231,32.9978380998373]}}</v>
      </c>
    </row>
    <row r="34" spans="1:38">
      <c r="A34" s="1" t="s">
        <v>3978</v>
      </c>
      <c r="B34" s="1" t="s">
        <v>1804</v>
      </c>
      <c r="C34" s="1" t="s">
        <v>3978</v>
      </c>
      <c r="D34" s="1" t="s">
        <v>2909</v>
      </c>
      <c r="E34" s="1" t="s">
        <v>4215</v>
      </c>
      <c r="F34" s="1" t="s">
        <v>4002</v>
      </c>
      <c r="G34" s="1" t="s">
        <v>4067</v>
      </c>
      <c r="I34" s="236" t="s">
        <v>4075</v>
      </c>
      <c r="J34" s="1" t="s">
        <v>3210</v>
      </c>
      <c r="K34" s="1" t="s">
        <v>3211</v>
      </c>
      <c r="L34" s="1">
        <v>32.947449996603901</v>
      </c>
      <c r="M34" s="1">
        <v>132.04878819236001</v>
      </c>
      <c r="O34" s="74" t="str">
        <f t="shared" si="13"/>
        <v>佐伯市国民健康保険丹賀診療所</v>
      </c>
      <c r="P34" s="74" t="str">
        <f t="shared" si="14"/>
        <v>種別：診療所&lt;br&gt;名称：佐伯市国民健康保険丹賀診療所&lt;br&gt;住所：大分県佐伯市鶴見丹賀浦１２９番地１&lt;br&gt;TEL：0972-34-8334&lt;br&gt;参考：ID：4421083700000&lt;br&gt;</v>
      </c>
      <c r="Q34" s="74" t="str">
        <f t="shared" si="3"/>
        <v>https://www.pref.oita.jp/uploaded/life/2327624_4659444_img.png</v>
      </c>
      <c r="R34" s="74" t="str">
        <f t="shared" si="15"/>
        <v>30,30</v>
      </c>
      <c r="S34" s="74" t="str">
        <f t="shared" si="16"/>
        <v>15,15</v>
      </c>
      <c r="T34" s="74" t="str">
        <f t="shared" si="17"/>
        <v>132.04878819236,32.9474499966039</v>
      </c>
      <c r="W34" s="239">
        <v>1</v>
      </c>
      <c r="X34" s="239" t="s">
        <v>3209</v>
      </c>
      <c r="Y34" s="239" t="str">
        <f t="shared" si="18"/>
        <v>佐伯市国民健康保険丹賀診療所</v>
      </c>
      <c r="Z34" s="239" t="s">
        <v>3202</v>
      </c>
      <c r="AA34" s="239" t="str">
        <f t="shared" si="19"/>
        <v>種別：診療所&lt;br&gt;名称：佐伯市国民健康保険丹賀診療所&lt;br&gt;住所：大分県佐伯市鶴見丹賀浦１２９番地１&lt;br&gt;TEL：0972-34-8334&lt;br&gt;参考：ID：4421083700000&lt;br&gt;</v>
      </c>
      <c r="AB34" s="239" t="s">
        <v>3684</v>
      </c>
      <c r="AC34" s="239" t="str">
        <f t="shared" si="20"/>
        <v>https://www.pref.oita.jp/uploaded/life/2327624_4659444_img.png</v>
      </c>
      <c r="AD34" s="239" t="s">
        <v>3204</v>
      </c>
      <c r="AE34" s="239" t="str">
        <f t="shared" si="21"/>
        <v>30,30</v>
      </c>
      <c r="AF34" s="239" t="s">
        <v>3205</v>
      </c>
      <c r="AG34" s="239" t="str">
        <f t="shared" si="22"/>
        <v>15,15</v>
      </c>
      <c r="AH34" s="239" t="s">
        <v>3206</v>
      </c>
      <c r="AI34" s="239" t="str">
        <f t="shared" si="23"/>
        <v>132.04878819236,32.9474499966039</v>
      </c>
      <c r="AJ34" s="239" t="s">
        <v>3207</v>
      </c>
      <c r="AL34" s="8" t="str">
        <f t="shared" si="24"/>
        <v>,{"type":"Feature","properties":{"name":"佐伯市国民健康保険丹賀診療所","description":"種別：診療所&lt;br&gt;名称：佐伯市国民健康保険丹賀診療所&lt;br&gt;住所：大分県佐伯市鶴見丹賀浦１２９番地１&lt;br&gt;TEL：0972-34-8334&lt;br&gt;参考：ID：4421083700000&lt;br&gt;","_markerType":"Icon","_iconUrl":"https://www.pref.oita.jp/uploaded/life/2327624_4659444_img.png","_iconSize":[30,30],"_iconAnchor":[15,15]},"geometry":{"type":"Point","coordinates":[132.04878819236,32.9474499966039]}}</v>
      </c>
    </row>
    <row r="35" spans="1:38">
      <c r="A35" s="1" t="s">
        <v>1861</v>
      </c>
      <c r="B35" s="1" t="s">
        <v>1804</v>
      </c>
      <c r="C35" s="1" t="s">
        <v>1861</v>
      </c>
      <c r="D35" s="1" t="s">
        <v>2911</v>
      </c>
      <c r="E35" s="1" t="s">
        <v>4216</v>
      </c>
      <c r="F35" s="1" t="s">
        <v>4003</v>
      </c>
      <c r="G35" s="1" t="s">
        <v>4067</v>
      </c>
      <c r="I35" s="236" t="s">
        <v>4075</v>
      </c>
      <c r="J35" s="1" t="s">
        <v>3210</v>
      </c>
      <c r="K35" s="1" t="s">
        <v>3211</v>
      </c>
      <c r="L35" s="1">
        <v>32.9422851128</v>
      </c>
      <c r="M35" s="1">
        <v>131.962687969</v>
      </c>
      <c r="O35" s="74" t="str">
        <f t="shared" si="13"/>
        <v>佐伯市国民健康保険鶴見診療所</v>
      </c>
      <c r="P35" s="74" t="str">
        <f t="shared" si="14"/>
        <v>種別：診療所&lt;br&gt;名称：佐伯市国民健康保険鶴見診療所&lt;br&gt;住所：大分県佐伯市鶴見大字沖松浦２０番地&lt;br&gt;TEL：0972-33-1161&lt;br&gt;参考：ID：4421083800000&lt;br&gt;</v>
      </c>
      <c r="Q35" s="74" t="str">
        <f t="shared" si="3"/>
        <v>https://www.pref.oita.jp/uploaded/life/2327624_4659444_img.png</v>
      </c>
      <c r="R35" s="74" t="str">
        <f t="shared" si="15"/>
        <v>30,30</v>
      </c>
      <c r="S35" s="74" t="str">
        <f t="shared" si="16"/>
        <v>15,15</v>
      </c>
      <c r="T35" s="74" t="str">
        <f t="shared" si="17"/>
        <v>131.962687969,32.9422851128</v>
      </c>
      <c r="W35" s="239">
        <v>1</v>
      </c>
      <c r="X35" s="239" t="s">
        <v>3209</v>
      </c>
      <c r="Y35" s="239" t="str">
        <f t="shared" si="18"/>
        <v>佐伯市国民健康保険鶴見診療所</v>
      </c>
      <c r="Z35" s="239" t="s">
        <v>3202</v>
      </c>
      <c r="AA35" s="239" t="str">
        <f t="shared" si="19"/>
        <v>種別：診療所&lt;br&gt;名称：佐伯市国民健康保険鶴見診療所&lt;br&gt;住所：大分県佐伯市鶴見大字沖松浦２０番地&lt;br&gt;TEL：0972-33-1161&lt;br&gt;参考：ID：4421083800000&lt;br&gt;</v>
      </c>
      <c r="AB35" s="239" t="s">
        <v>3684</v>
      </c>
      <c r="AC35" s="239" t="str">
        <f t="shared" si="20"/>
        <v>https://www.pref.oita.jp/uploaded/life/2327624_4659444_img.png</v>
      </c>
      <c r="AD35" s="239" t="s">
        <v>3204</v>
      </c>
      <c r="AE35" s="239" t="str">
        <f t="shared" si="21"/>
        <v>30,30</v>
      </c>
      <c r="AF35" s="239" t="s">
        <v>3205</v>
      </c>
      <c r="AG35" s="239" t="str">
        <f t="shared" si="22"/>
        <v>15,15</v>
      </c>
      <c r="AH35" s="239" t="s">
        <v>3206</v>
      </c>
      <c r="AI35" s="239" t="str">
        <f t="shared" si="23"/>
        <v>131.962687969,32.9422851128</v>
      </c>
      <c r="AJ35" s="239" t="s">
        <v>3207</v>
      </c>
      <c r="AL35" s="8" t="str">
        <f t="shared" si="24"/>
        <v>,{"type":"Feature","properties":{"name":"佐伯市国民健康保険鶴見診療所","description":"種別：診療所&lt;br&gt;名称：佐伯市国民健康保険鶴見診療所&lt;br&gt;住所：大分県佐伯市鶴見大字沖松浦２０番地&lt;br&gt;TEL：0972-33-1161&lt;br&gt;参考：ID：4421083800000&lt;br&gt;","_markerType":"Icon","_iconUrl":"https://www.pref.oita.jp/uploaded/life/2327624_4659444_img.png","_iconSize":[30,30],"_iconAnchor":[15,15]},"geometry":{"type":"Point","coordinates":[131.962687969,32.9422851128]}}</v>
      </c>
    </row>
    <row r="36" spans="1:38">
      <c r="A36" s="1" t="s">
        <v>2913</v>
      </c>
      <c r="B36" s="1" t="s">
        <v>1804</v>
      </c>
      <c r="C36" s="1" t="s">
        <v>2913</v>
      </c>
      <c r="D36" s="1" t="s">
        <v>2916</v>
      </c>
      <c r="E36" s="1" t="s">
        <v>4217</v>
      </c>
      <c r="F36" s="1" t="s">
        <v>4004</v>
      </c>
      <c r="G36" s="1" t="s">
        <v>4068</v>
      </c>
      <c r="I36" s="236" t="s">
        <v>4075</v>
      </c>
      <c r="J36" s="1" t="s">
        <v>3212</v>
      </c>
      <c r="K36" s="1" t="s">
        <v>3213</v>
      </c>
      <c r="L36" s="1">
        <v>32.955866571318303</v>
      </c>
      <c r="M36" s="1">
        <v>131.91106212875701</v>
      </c>
      <c r="O36" s="74" t="str">
        <f t="shared" si="13"/>
        <v>医療法人　雄生会　塩月内科小児科医院</v>
      </c>
      <c r="P36" s="74" t="str">
        <f t="shared" si="14"/>
        <v>種別：診療所&lt;br&gt;名称：医療法人　雄生会　塩月内科小児科医院&lt;br&gt;住所：大分県佐伯市　女島&lt;br&gt;TEL：0972-20-0070&lt;br&gt;参考：ID：4421084300000&lt;br&gt;</v>
      </c>
      <c r="Q36" s="74" t="str">
        <f t="shared" si="3"/>
        <v>https://www.pref.oita.jp/uploaded/life/2327624_4659444_img.png</v>
      </c>
      <c r="R36" s="74" t="str">
        <f t="shared" si="15"/>
        <v>40,40</v>
      </c>
      <c r="S36" s="74" t="str">
        <f t="shared" si="16"/>
        <v>20,20</v>
      </c>
      <c r="T36" s="74" t="str">
        <f t="shared" si="17"/>
        <v>131.911062128757,32.9558665713183</v>
      </c>
      <c r="W36" s="239">
        <v>1</v>
      </c>
      <c r="X36" s="239" t="s">
        <v>3209</v>
      </c>
      <c r="Y36" s="239" t="str">
        <f t="shared" si="18"/>
        <v>医療法人　雄生会　塩月内科小児科医院</v>
      </c>
      <c r="Z36" s="239" t="s">
        <v>3202</v>
      </c>
      <c r="AA36" s="239" t="str">
        <f t="shared" si="19"/>
        <v>種別：診療所&lt;br&gt;名称：医療法人　雄生会　塩月内科小児科医院&lt;br&gt;住所：大分県佐伯市　女島&lt;br&gt;TEL：0972-20-0070&lt;br&gt;参考：ID：4421084300000&lt;br&gt;</v>
      </c>
      <c r="AB36" s="239" t="s">
        <v>3684</v>
      </c>
      <c r="AC36" s="239" t="str">
        <f t="shared" si="20"/>
        <v>https://www.pref.oita.jp/uploaded/life/2327624_4659444_img.png</v>
      </c>
      <c r="AD36" s="239" t="s">
        <v>3204</v>
      </c>
      <c r="AE36" s="239" t="str">
        <f t="shared" si="21"/>
        <v>40,40</v>
      </c>
      <c r="AF36" s="239" t="s">
        <v>3205</v>
      </c>
      <c r="AG36" s="239" t="str">
        <f t="shared" si="22"/>
        <v>20,20</v>
      </c>
      <c r="AH36" s="239" t="s">
        <v>3206</v>
      </c>
      <c r="AI36" s="239" t="str">
        <f t="shared" si="23"/>
        <v>131.911062128757,32.9558665713183</v>
      </c>
      <c r="AJ36" s="239" t="s">
        <v>3207</v>
      </c>
      <c r="AL36" s="8" t="str">
        <f t="shared" si="24"/>
        <v>,{"type":"Feature","properties":{"name":"医療法人　雄生会　塩月内科小児科医院","description":"種別：診療所&lt;br&gt;名称：医療法人　雄生会　塩月内科小児科医院&lt;br&gt;住所：大分県佐伯市　女島&lt;br&gt;TEL：0972-20-0070&lt;br&gt;参考：ID：4421084300000&lt;br&gt;","_markerType":"Icon","_iconUrl":"https://www.pref.oita.jp/uploaded/life/2327624_4659444_img.png","_iconSize":[40,40],"_iconAnchor":[20,20]},"geometry":{"type":"Point","coordinates":[131.911062128757,32.9558665713183]}}</v>
      </c>
    </row>
    <row r="37" spans="1:38">
      <c r="A37" s="1" t="s">
        <v>1868</v>
      </c>
      <c r="B37" s="1" t="s">
        <v>1804</v>
      </c>
      <c r="C37" s="1" t="s">
        <v>1868</v>
      </c>
      <c r="D37" s="1" t="s">
        <v>2918</v>
      </c>
      <c r="E37" s="1" t="s">
        <v>4218</v>
      </c>
      <c r="F37" s="1" t="s">
        <v>4005</v>
      </c>
      <c r="G37" s="1" t="s">
        <v>4067</v>
      </c>
      <c r="I37" s="236" t="s">
        <v>4075</v>
      </c>
      <c r="J37" s="1" t="s">
        <v>3210</v>
      </c>
      <c r="K37" s="1" t="s">
        <v>3211</v>
      </c>
      <c r="L37" s="1">
        <v>32.958013422999997</v>
      </c>
      <c r="M37" s="1">
        <v>131.901093721</v>
      </c>
      <c r="O37" s="74" t="str">
        <f t="shared" si="13"/>
        <v>島村耳鼻咽喉科</v>
      </c>
      <c r="P37" s="74" t="str">
        <f t="shared" si="14"/>
        <v>種別：診療所&lt;br&gt;名称：島村耳鼻咽喉科&lt;br&gt;住所：大分県佐伯市中の島１－２－２９&lt;br&gt;TEL：0972-20-3387&lt;br&gt;参考：ID：4421084400000&lt;br&gt;</v>
      </c>
      <c r="Q37" s="74" t="str">
        <f t="shared" si="3"/>
        <v>https://www.pref.oita.jp/uploaded/life/2327624_4659444_img.png</v>
      </c>
      <c r="R37" s="74" t="str">
        <f t="shared" si="15"/>
        <v>30,30</v>
      </c>
      <c r="S37" s="74" t="str">
        <f t="shared" si="16"/>
        <v>15,15</v>
      </c>
      <c r="T37" s="74" t="str">
        <f t="shared" si="17"/>
        <v>131.901093721,32.958013423</v>
      </c>
      <c r="W37" s="239">
        <v>1</v>
      </c>
      <c r="X37" s="239" t="s">
        <v>3209</v>
      </c>
      <c r="Y37" s="239" t="str">
        <f t="shared" si="18"/>
        <v>島村耳鼻咽喉科</v>
      </c>
      <c r="Z37" s="239" t="s">
        <v>3202</v>
      </c>
      <c r="AA37" s="239" t="str">
        <f t="shared" si="19"/>
        <v>種別：診療所&lt;br&gt;名称：島村耳鼻咽喉科&lt;br&gt;住所：大分県佐伯市中の島１－２－２９&lt;br&gt;TEL：0972-20-3387&lt;br&gt;参考：ID：4421084400000&lt;br&gt;</v>
      </c>
      <c r="AB37" s="239" t="s">
        <v>3684</v>
      </c>
      <c r="AC37" s="239" t="str">
        <f t="shared" si="20"/>
        <v>https://www.pref.oita.jp/uploaded/life/2327624_4659444_img.png</v>
      </c>
      <c r="AD37" s="239" t="s">
        <v>3204</v>
      </c>
      <c r="AE37" s="239" t="str">
        <f t="shared" si="21"/>
        <v>30,30</v>
      </c>
      <c r="AF37" s="239" t="s">
        <v>3205</v>
      </c>
      <c r="AG37" s="239" t="str">
        <f t="shared" si="22"/>
        <v>15,15</v>
      </c>
      <c r="AH37" s="239" t="s">
        <v>3206</v>
      </c>
      <c r="AI37" s="239" t="str">
        <f t="shared" si="23"/>
        <v>131.901093721,32.958013423</v>
      </c>
      <c r="AJ37" s="239" t="s">
        <v>3207</v>
      </c>
      <c r="AL37" s="8" t="str">
        <f t="shared" si="24"/>
        <v>,{"type":"Feature","properties":{"name":"島村耳鼻咽喉科","description":"種別：診療所&lt;br&gt;名称：島村耳鼻咽喉科&lt;br&gt;住所：大分県佐伯市中の島１－２－２９&lt;br&gt;TEL：0972-20-3387&lt;br&gt;参考：ID：4421084400000&lt;br&gt;","_markerType":"Icon","_iconUrl":"https://www.pref.oita.jp/uploaded/life/2327624_4659444_img.png","_iconSize":[30,30],"_iconAnchor":[15,15]},"geometry":{"type":"Point","coordinates":[131.901093721,32.958013423]}}</v>
      </c>
    </row>
    <row r="38" spans="1:38">
      <c r="A38" s="1" t="s">
        <v>1872</v>
      </c>
      <c r="B38" s="1" t="s">
        <v>1804</v>
      </c>
      <c r="C38" s="1" t="s">
        <v>1872</v>
      </c>
      <c r="D38" s="1" t="s">
        <v>2920</v>
      </c>
      <c r="E38" s="1" t="s">
        <v>4219</v>
      </c>
      <c r="F38" s="1" t="s">
        <v>4006</v>
      </c>
      <c r="G38" s="1" t="s">
        <v>4067</v>
      </c>
      <c r="I38" s="236" t="s">
        <v>4075</v>
      </c>
      <c r="J38" s="1" t="s">
        <v>3210</v>
      </c>
      <c r="K38" s="1" t="s">
        <v>3211</v>
      </c>
      <c r="L38" s="1">
        <v>32.953638226700001</v>
      </c>
      <c r="M38" s="1">
        <v>131.90296053899999</v>
      </c>
      <c r="O38" s="74" t="str">
        <f t="shared" si="13"/>
        <v>志村内科胃腸科</v>
      </c>
      <c r="P38" s="74" t="str">
        <f t="shared" si="14"/>
        <v>種別：診療所&lt;br&gt;名称：志村内科胃腸科&lt;br&gt;住所：大分県佐伯市中の島３丁目２－２&lt;br&gt;TEL：0972-25-1211&lt;br&gt;参考：ID：4421084500000&lt;br&gt;</v>
      </c>
      <c r="Q38" s="74" t="str">
        <f t="shared" si="3"/>
        <v>https://www.pref.oita.jp/uploaded/life/2327624_4659444_img.png</v>
      </c>
      <c r="R38" s="74" t="str">
        <f t="shared" si="15"/>
        <v>30,30</v>
      </c>
      <c r="S38" s="74" t="str">
        <f t="shared" si="16"/>
        <v>15,15</v>
      </c>
      <c r="T38" s="74" t="str">
        <f t="shared" si="17"/>
        <v>131.902960539,32.9536382267</v>
      </c>
      <c r="W38" s="239">
        <v>1</v>
      </c>
      <c r="X38" s="239" t="s">
        <v>3209</v>
      </c>
      <c r="Y38" s="239" t="str">
        <f t="shared" si="18"/>
        <v>志村内科胃腸科</v>
      </c>
      <c r="Z38" s="239" t="s">
        <v>3202</v>
      </c>
      <c r="AA38" s="239" t="str">
        <f t="shared" si="19"/>
        <v>種別：診療所&lt;br&gt;名称：志村内科胃腸科&lt;br&gt;住所：大分県佐伯市中の島３丁目２－２&lt;br&gt;TEL：0972-25-1211&lt;br&gt;参考：ID：4421084500000&lt;br&gt;</v>
      </c>
      <c r="AB38" s="239" t="s">
        <v>3684</v>
      </c>
      <c r="AC38" s="239" t="str">
        <f t="shared" si="20"/>
        <v>https://www.pref.oita.jp/uploaded/life/2327624_4659444_img.png</v>
      </c>
      <c r="AD38" s="239" t="s">
        <v>3204</v>
      </c>
      <c r="AE38" s="239" t="str">
        <f t="shared" si="21"/>
        <v>30,30</v>
      </c>
      <c r="AF38" s="239" t="s">
        <v>3205</v>
      </c>
      <c r="AG38" s="239" t="str">
        <f t="shared" si="22"/>
        <v>15,15</v>
      </c>
      <c r="AH38" s="239" t="s">
        <v>3206</v>
      </c>
      <c r="AI38" s="239" t="str">
        <f t="shared" si="23"/>
        <v>131.902960539,32.9536382267</v>
      </c>
      <c r="AJ38" s="239" t="s">
        <v>3207</v>
      </c>
      <c r="AL38" s="8" t="str">
        <f t="shared" si="24"/>
        <v>,{"type":"Feature","properties":{"name":"志村内科胃腸科","description":"種別：診療所&lt;br&gt;名称：志村内科胃腸科&lt;br&gt;住所：大分県佐伯市中の島３丁目２－２&lt;br&gt;TEL：0972-25-1211&lt;br&gt;参考：ID：4421084500000&lt;br&gt;","_markerType":"Icon","_iconUrl":"https://www.pref.oita.jp/uploaded/life/2327624_4659444_img.png","_iconSize":[30,30],"_iconAnchor":[15,15]},"geometry":{"type":"Point","coordinates":[131.902960539,32.9536382267]}}</v>
      </c>
    </row>
    <row r="39" spans="1:38">
      <c r="A39" s="1" t="s">
        <v>1876</v>
      </c>
      <c r="B39" s="1" t="s">
        <v>1804</v>
      </c>
      <c r="C39" s="1" t="s">
        <v>1876</v>
      </c>
      <c r="D39" s="1" t="s">
        <v>2921</v>
      </c>
      <c r="E39" s="1" t="s">
        <v>4220</v>
      </c>
      <c r="F39" s="1" t="s">
        <v>4007</v>
      </c>
      <c r="G39" s="1" t="s">
        <v>4067</v>
      </c>
      <c r="I39" s="236" t="s">
        <v>4075</v>
      </c>
      <c r="J39" s="1" t="s">
        <v>3210</v>
      </c>
      <c r="K39" s="1" t="s">
        <v>3211</v>
      </c>
      <c r="L39" s="1">
        <v>32.961020119600001</v>
      </c>
      <c r="M39" s="1">
        <v>131.90081477199999</v>
      </c>
      <c r="O39" s="74" t="str">
        <f t="shared" si="13"/>
        <v>城東医院</v>
      </c>
      <c r="P39" s="74" t="str">
        <f t="shared" si="14"/>
        <v>種別：診療所&lt;br&gt;名称：城東医院&lt;br&gt;住所：大分県佐伯市中村東町８－１２&lt;br&gt;TEL：0972-22-0140&lt;br&gt;参考：ID：4421084600000&lt;br&gt;</v>
      </c>
      <c r="Q39" s="74" t="str">
        <f t="shared" si="3"/>
        <v>https://www.pref.oita.jp/uploaded/life/2327624_4659444_img.png</v>
      </c>
      <c r="R39" s="74" t="str">
        <f t="shared" si="15"/>
        <v>30,30</v>
      </c>
      <c r="S39" s="74" t="str">
        <f t="shared" si="16"/>
        <v>15,15</v>
      </c>
      <c r="T39" s="74" t="str">
        <f t="shared" si="17"/>
        <v>131.900814772,32.9610201196</v>
      </c>
      <c r="W39" s="239">
        <v>1</v>
      </c>
      <c r="X39" s="239" t="s">
        <v>3209</v>
      </c>
      <c r="Y39" s="239" t="str">
        <f t="shared" si="18"/>
        <v>城東医院</v>
      </c>
      <c r="Z39" s="239" t="s">
        <v>3202</v>
      </c>
      <c r="AA39" s="239" t="str">
        <f t="shared" si="19"/>
        <v>種別：診療所&lt;br&gt;名称：城東医院&lt;br&gt;住所：大分県佐伯市中村東町８－１２&lt;br&gt;TEL：0972-22-0140&lt;br&gt;参考：ID：4421084600000&lt;br&gt;</v>
      </c>
      <c r="AB39" s="239" t="s">
        <v>3684</v>
      </c>
      <c r="AC39" s="239" t="str">
        <f t="shared" si="20"/>
        <v>https://www.pref.oita.jp/uploaded/life/2327624_4659444_img.png</v>
      </c>
      <c r="AD39" s="239" t="s">
        <v>3204</v>
      </c>
      <c r="AE39" s="239" t="str">
        <f t="shared" si="21"/>
        <v>30,30</v>
      </c>
      <c r="AF39" s="239" t="s">
        <v>3205</v>
      </c>
      <c r="AG39" s="239" t="str">
        <f t="shared" si="22"/>
        <v>15,15</v>
      </c>
      <c r="AH39" s="239" t="s">
        <v>3206</v>
      </c>
      <c r="AI39" s="239" t="str">
        <f t="shared" si="23"/>
        <v>131.900814772,32.9610201196</v>
      </c>
      <c r="AJ39" s="239" t="s">
        <v>3207</v>
      </c>
      <c r="AL39" s="8" t="str">
        <f t="shared" si="24"/>
        <v>,{"type":"Feature","properties":{"name":"城東医院","description":"種別：診療所&lt;br&gt;名称：城東医院&lt;br&gt;住所：大分県佐伯市中村東町８－１２&lt;br&gt;TEL：0972-22-0140&lt;br&gt;参考：ID：4421084600000&lt;br&gt;","_markerType":"Icon","_iconUrl":"https://www.pref.oita.jp/uploaded/life/2327624_4659444_img.png","_iconSize":[30,30],"_iconAnchor":[15,15]},"geometry":{"type":"Point","coordinates":[131.900814772,32.9610201196]}}</v>
      </c>
    </row>
    <row r="40" spans="1:38">
      <c r="A40" s="1" t="s">
        <v>2923</v>
      </c>
      <c r="B40" s="1" t="s">
        <v>1804</v>
      </c>
      <c r="C40" s="1" t="s">
        <v>2923</v>
      </c>
      <c r="D40" s="1" t="s">
        <v>2926</v>
      </c>
      <c r="E40" s="1" t="s">
        <v>4268</v>
      </c>
      <c r="F40" s="1" t="s">
        <v>4008</v>
      </c>
      <c r="G40" s="1" t="s">
        <v>4067</v>
      </c>
      <c r="I40" s="236" t="s">
        <v>4075</v>
      </c>
      <c r="J40" s="1" t="s">
        <v>3210</v>
      </c>
      <c r="K40" s="1" t="s">
        <v>3211</v>
      </c>
      <c r="L40" s="1">
        <v>32.857102639439098</v>
      </c>
      <c r="M40" s="1">
        <v>131.63108153450099</v>
      </c>
      <c r="O40" s="74" t="str">
        <f t="shared" si="13"/>
        <v>医療法人　新徳寺　神宮医院</v>
      </c>
      <c r="P40" s="74" t="str">
        <f t="shared" si="14"/>
        <v>種別：診療所&lt;br&gt;名称：医療法人　新徳寺　神宮医院&lt;br&gt;住所：大分県佐伯市宇目小野市２８８４番地３&lt;br&gt;TEL：0972-54-3014&lt;br&gt;参考：ID：4421084700000&lt;br&gt;</v>
      </c>
      <c r="Q40" s="74" t="str">
        <f t="shared" si="3"/>
        <v>https://www.pref.oita.jp/uploaded/life/2327624_4659444_img.png</v>
      </c>
      <c r="R40" s="74" t="str">
        <f t="shared" si="15"/>
        <v>30,30</v>
      </c>
      <c r="S40" s="74" t="str">
        <f t="shared" si="16"/>
        <v>15,15</v>
      </c>
      <c r="T40" s="74" t="str">
        <f t="shared" si="17"/>
        <v>131.631081534501,32.8571026394391</v>
      </c>
      <c r="W40" s="239">
        <v>1</v>
      </c>
      <c r="X40" s="239" t="s">
        <v>3209</v>
      </c>
      <c r="Y40" s="239" t="str">
        <f t="shared" si="18"/>
        <v>医療法人　新徳寺　神宮医院</v>
      </c>
      <c r="Z40" s="239" t="s">
        <v>3202</v>
      </c>
      <c r="AA40" s="239" t="str">
        <f t="shared" si="19"/>
        <v>種別：診療所&lt;br&gt;名称：医療法人　新徳寺　神宮医院&lt;br&gt;住所：大分県佐伯市宇目小野市２８８４番地３&lt;br&gt;TEL：0972-54-3014&lt;br&gt;参考：ID：4421084700000&lt;br&gt;</v>
      </c>
      <c r="AB40" s="239" t="s">
        <v>3684</v>
      </c>
      <c r="AC40" s="239" t="str">
        <f t="shared" si="20"/>
        <v>https://www.pref.oita.jp/uploaded/life/2327624_4659444_img.png</v>
      </c>
      <c r="AD40" s="239" t="s">
        <v>3204</v>
      </c>
      <c r="AE40" s="239" t="str">
        <f t="shared" si="21"/>
        <v>30,30</v>
      </c>
      <c r="AF40" s="239" t="s">
        <v>3205</v>
      </c>
      <c r="AG40" s="239" t="str">
        <f t="shared" si="22"/>
        <v>15,15</v>
      </c>
      <c r="AH40" s="239" t="s">
        <v>3206</v>
      </c>
      <c r="AI40" s="239" t="str">
        <f t="shared" si="23"/>
        <v>131.631081534501,32.8571026394391</v>
      </c>
      <c r="AJ40" s="239" t="s">
        <v>3207</v>
      </c>
      <c r="AL40" s="8" t="str">
        <f t="shared" si="24"/>
        <v>,{"type":"Feature","properties":{"name":"医療法人　新徳寺　神宮医院","description":"種別：診療所&lt;br&gt;名称：医療法人　新徳寺　神宮医院&lt;br&gt;住所：大分県佐伯市宇目小野市２８８４番地３&lt;br&gt;TEL：0972-54-3014&lt;br&gt;参考：ID：4421084700000&lt;br&gt;","_markerType":"Icon","_iconUrl":"https://www.pref.oita.jp/uploaded/life/2327624_4659444_img.png","_iconSize":[30,30],"_iconAnchor":[15,15]},"geometry":{"type":"Point","coordinates":[131.631081534501,32.8571026394391]}}</v>
      </c>
    </row>
    <row r="41" spans="1:38">
      <c r="A41" s="1" t="s">
        <v>1883</v>
      </c>
      <c r="B41" s="1" t="s">
        <v>1804</v>
      </c>
      <c r="C41" s="1" t="s">
        <v>1883</v>
      </c>
      <c r="D41" s="1" t="s">
        <v>2927</v>
      </c>
      <c r="E41" s="1" t="s">
        <v>4221</v>
      </c>
      <c r="F41" s="1" t="s">
        <v>4009</v>
      </c>
      <c r="G41" s="1" t="s">
        <v>4067</v>
      </c>
      <c r="I41" s="236" t="s">
        <v>4075</v>
      </c>
      <c r="J41" s="1" t="s">
        <v>3210</v>
      </c>
      <c r="K41" s="1" t="s">
        <v>3211</v>
      </c>
      <c r="L41" s="1">
        <v>32.956819117999999</v>
      </c>
      <c r="M41" s="1">
        <v>131.885504723</v>
      </c>
      <c r="O41" s="74" t="str">
        <f t="shared" si="13"/>
        <v>杉谷診療所</v>
      </c>
      <c r="P41" s="74" t="str">
        <f t="shared" si="14"/>
        <v>種別：診療所&lt;br&gt;名称：杉谷診療所&lt;br&gt;住所：大分県佐伯市西谷町５番２４号&lt;br&gt;TEL：0972-22-4800&lt;br&gt;参考：ID：4421084900000&lt;br&gt;</v>
      </c>
      <c r="Q41" s="74" t="str">
        <f t="shared" si="3"/>
        <v>https://www.pref.oita.jp/uploaded/life/2327624_4659444_img.png</v>
      </c>
      <c r="R41" s="74" t="str">
        <f t="shared" si="15"/>
        <v>30,30</v>
      </c>
      <c r="S41" s="74" t="str">
        <f t="shared" si="16"/>
        <v>15,15</v>
      </c>
      <c r="T41" s="74" t="str">
        <f t="shared" si="17"/>
        <v>131.885504723,32.956819118</v>
      </c>
      <c r="W41" s="239">
        <v>1</v>
      </c>
      <c r="X41" s="239" t="s">
        <v>3209</v>
      </c>
      <c r="Y41" s="239" t="str">
        <f t="shared" si="18"/>
        <v>杉谷診療所</v>
      </c>
      <c r="Z41" s="239" t="s">
        <v>3202</v>
      </c>
      <c r="AA41" s="239" t="str">
        <f t="shared" si="19"/>
        <v>種別：診療所&lt;br&gt;名称：杉谷診療所&lt;br&gt;住所：大分県佐伯市西谷町５番２４号&lt;br&gt;TEL：0972-22-4800&lt;br&gt;参考：ID：4421084900000&lt;br&gt;</v>
      </c>
      <c r="AB41" s="239" t="s">
        <v>3684</v>
      </c>
      <c r="AC41" s="239" t="str">
        <f t="shared" si="20"/>
        <v>https://www.pref.oita.jp/uploaded/life/2327624_4659444_img.png</v>
      </c>
      <c r="AD41" s="239" t="s">
        <v>3204</v>
      </c>
      <c r="AE41" s="239" t="str">
        <f t="shared" si="21"/>
        <v>30,30</v>
      </c>
      <c r="AF41" s="239" t="s">
        <v>3205</v>
      </c>
      <c r="AG41" s="239" t="str">
        <f t="shared" si="22"/>
        <v>15,15</v>
      </c>
      <c r="AH41" s="239" t="s">
        <v>3206</v>
      </c>
      <c r="AI41" s="239" t="str">
        <f t="shared" si="23"/>
        <v>131.885504723,32.956819118</v>
      </c>
      <c r="AJ41" s="239" t="s">
        <v>3207</v>
      </c>
      <c r="AL41" s="8" t="str">
        <f t="shared" si="24"/>
        <v>,{"type":"Feature","properties":{"name":"杉谷診療所","description":"種別：診療所&lt;br&gt;名称：杉谷診療所&lt;br&gt;住所：大分県佐伯市西谷町５番２４号&lt;br&gt;TEL：0972-22-4800&lt;br&gt;参考：ID：4421084900000&lt;br&gt;","_markerType":"Icon","_iconUrl":"https://www.pref.oita.jp/uploaded/life/2327624_4659444_img.png","_iconSize":[30,30],"_iconAnchor":[15,15]},"geometry":{"type":"Point","coordinates":[131.885504723,32.956819118]}}</v>
      </c>
    </row>
    <row r="42" spans="1:38">
      <c r="A42" s="1" t="s">
        <v>1887</v>
      </c>
      <c r="B42" s="1" t="s">
        <v>1804</v>
      </c>
      <c r="C42" s="1" t="s">
        <v>1887</v>
      </c>
      <c r="D42" s="1" t="s">
        <v>2932</v>
      </c>
      <c r="E42" s="1" t="s">
        <v>4222</v>
      </c>
      <c r="F42" s="1" t="s">
        <v>4010</v>
      </c>
      <c r="G42" s="1" t="s">
        <v>4067</v>
      </c>
      <c r="I42" s="236" t="s">
        <v>4075</v>
      </c>
      <c r="J42" s="1" t="s">
        <v>3210</v>
      </c>
      <c r="K42" s="1" t="s">
        <v>3211</v>
      </c>
      <c r="L42" s="1">
        <v>32.959255723200002</v>
      </c>
      <c r="M42" s="1">
        <v>131.89283251800001</v>
      </c>
      <c r="O42" s="74" t="str">
        <f t="shared" si="13"/>
        <v>田中眼科医院</v>
      </c>
      <c r="P42" s="74" t="str">
        <f t="shared" si="14"/>
        <v>種別：診療所&lt;br&gt;名称：田中眼科医院&lt;br&gt;住所：大分県佐伯市城下西町３－２３&lt;br&gt;TEL：0972-23-4574&lt;br&gt;参考：ID：4421085100000&lt;br&gt;</v>
      </c>
      <c r="Q42" s="74" t="str">
        <f t="shared" si="3"/>
        <v>https://www.pref.oita.jp/uploaded/life/2327624_4659444_img.png</v>
      </c>
      <c r="R42" s="74" t="str">
        <f t="shared" si="15"/>
        <v>30,30</v>
      </c>
      <c r="S42" s="74" t="str">
        <f t="shared" si="16"/>
        <v>15,15</v>
      </c>
      <c r="T42" s="74" t="str">
        <f t="shared" si="17"/>
        <v>131.892832518,32.9592557232</v>
      </c>
      <c r="W42" s="239">
        <v>1</v>
      </c>
      <c r="X42" s="239" t="s">
        <v>3209</v>
      </c>
      <c r="Y42" s="239" t="str">
        <f t="shared" si="18"/>
        <v>田中眼科医院</v>
      </c>
      <c r="Z42" s="239" t="s">
        <v>3202</v>
      </c>
      <c r="AA42" s="239" t="str">
        <f t="shared" si="19"/>
        <v>種別：診療所&lt;br&gt;名称：田中眼科医院&lt;br&gt;住所：大分県佐伯市城下西町３－２３&lt;br&gt;TEL：0972-23-4574&lt;br&gt;参考：ID：4421085100000&lt;br&gt;</v>
      </c>
      <c r="AB42" s="239" t="s">
        <v>3684</v>
      </c>
      <c r="AC42" s="239" t="str">
        <f t="shared" si="20"/>
        <v>https://www.pref.oita.jp/uploaded/life/2327624_4659444_img.png</v>
      </c>
      <c r="AD42" s="239" t="s">
        <v>3204</v>
      </c>
      <c r="AE42" s="239" t="str">
        <f t="shared" si="21"/>
        <v>30,30</v>
      </c>
      <c r="AF42" s="239" t="s">
        <v>3205</v>
      </c>
      <c r="AG42" s="239" t="str">
        <f t="shared" si="22"/>
        <v>15,15</v>
      </c>
      <c r="AH42" s="239" t="s">
        <v>3206</v>
      </c>
      <c r="AI42" s="239" t="str">
        <f t="shared" si="23"/>
        <v>131.892832518,32.9592557232</v>
      </c>
      <c r="AJ42" s="239" t="s">
        <v>3207</v>
      </c>
      <c r="AL42" s="8" t="str">
        <f t="shared" si="24"/>
        <v>,{"type":"Feature","properties":{"name":"田中眼科医院","description":"種別：診療所&lt;br&gt;名称：田中眼科医院&lt;br&gt;住所：大分県佐伯市城下西町３－２３&lt;br&gt;TEL：0972-23-4574&lt;br&gt;参考：ID：4421085100000&lt;br&gt;","_markerType":"Icon","_iconUrl":"https://www.pref.oita.jp/uploaded/life/2327624_4659444_img.png","_iconSize":[30,30],"_iconAnchor":[15,15]},"geometry":{"type":"Point","coordinates":[131.892832518,32.9592557232]}}</v>
      </c>
    </row>
    <row r="43" spans="1:38">
      <c r="A43" s="1" t="s">
        <v>2933</v>
      </c>
      <c r="B43" s="1" t="s">
        <v>1804</v>
      </c>
      <c r="C43" s="1" t="s">
        <v>2933</v>
      </c>
      <c r="D43" s="1" t="s">
        <v>2934</v>
      </c>
      <c r="E43" s="1" t="s">
        <v>4269</v>
      </c>
      <c r="F43" s="1" t="s">
        <v>4011</v>
      </c>
      <c r="G43" s="1" t="s">
        <v>4067</v>
      </c>
      <c r="I43" s="236" t="s">
        <v>4075</v>
      </c>
      <c r="J43" s="1" t="s">
        <v>3210</v>
      </c>
      <c r="K43" s="1" t="s">
        <v>3211</v>
      </c>
      <c r="L43" s="1">
        <v>32.960191500734602</v>
      </c>
      <c r="M43" s="1">
        <v>131.90100184727299</v>
      </c>
      <c r="O43" s="74" t="str">
        <f t="shared" si="13"/>
        <v>田淵内科</v>
      </c>
      <c r="P43" s="74" t="str">
        <f t="shared" si="14"/>
        <v>種別：診療所&lt;br&gt;名称：田淵内科&lt;br&gt;住所：大分県佐伯市中村東町２ー２２&lt;br&gt;TEL：0972-22-1203&lt;br&gt;参考：ID：4421085300000&lt;br&gt;</v>
      </c>
      <c r="Q43" s="74" t="str">
        <f t="shared" si="3"/>
        <v>https://www.pref.oita.jp/uploaded/life/2327624_4659444_img.png</v>
      </c>
      <c r="R43" s="74" t="str">
        <f t="shared" si="15"/>
        <v>30,30</v>
      </c>
      <c r="S43" s="74" t="str">
        <f t="shared" si="16"/>
        <v>15,15</v>
      </c>
      <c r="T43" s="74" t="str">
        <f t="shared" si="17"/>
        <v>131.901001847273,32.9601915007346</v>
      </c>
      <c r="W43" s="239">
        <v>1</v>
      </c>
      <c r="X43" s="239" t="s">
        <v>3209</v>
      </c>
      <c r="Y43" s="239" t="str">
        <f t="shared" si="18"/>
        <v>田淵内科</v>
      </c>
      <c r="Z43" s="239" t="s">
        <v>3202</v>
      </c>
      <c r="AA43" s="239" t="str">
        <f t="shared" si="19"/>
        <v>種別：診療所&lt;br&gt;名称：田淵内科&lt;br&gt;住所：大分県佐伯市中村東町２ー２２&lt;br&gt;TEL：0972-22-1203&lt;br&gt;参考：ID：4421085300000&lt;br&gt;</v>
      </c>
      <c r="AB43" s="239" t="s">
        <v>3684</v>
      </c>
      <c r="AC43" s="239" t="str">
        <f t="shared" si="20"/>
        <v>https://www.pref.oita.jp/uploaded/life/2327624_4659444_img.png</v>
      </c>
      <c r="AD43" s="239" t="s">
        <v>3204</v>
      </c>
      <c r="AE43" s="239" t="str">
        <f t="shared" si="21"/>
        <v>30,30</v>
      </c>
      <c r="AF43" s="239" t="s">
        <v>3205</v>
      </c>
      <c r="AG43" s="239" t="str">
        <f t="shared" si="22"/>
        <v>15,15</v>
      </c>
      <c r="AH43" s="239" t="s">
        <v>3206</v>
      </c>
      <c r="AI43" s="239" t="str">
        <f t="shared" si="23"/>
        <v>131.901001847273,32.9601915007346</v>
      </c>
      <c r="AJ43" s="239" t="s">
        <v>3207</v>
      </c>
      <c r="AL43" s="8" t="str">
        <f t="shared" si="24"/>
        <v>,{"type":"Feature","properties":{"name":"田淵内科","description":"種別：診療所&lt;br&gt;名称：田淵内科&lt;br&gt;住所：大分県佐伯市中村東町２ー２２&lt;br&gt;TEL：0972-22-1203&lt;br&gt;参考：ID：4421085300000&lt;br&gt;","_markerType":"Icon","_iconUrl":"https://www.pref.oita.jp/uploaded/life/2327624_4659444_img.png","_iconSize":[30,30],"_iconAnchor":[15,15]},"geometry":{"type":"Point","coordinates":[131.901001847273,32.9601915007346]}}</v>
      </c>
    </row>
    <row r="44" spans="1:38">
      <c r="A44" s="1" t="s">
        <v>2936</v>
      </c>
      <c r="B44" s="1" t="s">
        <v>1804</v>
      </c>
      <c r="C44" s="1" t="s">
        <v>2936</v>
      </c>
      <c r="D44" s="1" t="s">
        <v>2938</v>
      </c>
      <c r="E44" s="1" t="s">
        <v>4270</v>
      </c>
      <c r="F44" s="1" t="s">
        <v>4012</v>
      </c>
      <c r="G44" s="1" t="s">
        <v>4067</v>
      </c>
      <c r="I44" s="236" t="s">
        <v>4075</v>
      </c>
      <c r="J44" s="1" t="s">
        <v>3210</v>
      </c>
      <c r="K44" s="1" t="s">
        <v>3211</v>
      </c>
      <c r="L44" s="1">
        <v>32.896891450213801</v>
      </c>
      <c r="M44" s="1">
        <v>131.77882998447399</v>
      </c>
      <c r="O44" s="74" t="str">
        <f t="shared" si="13"/>
        <v>社会医療法人長門莫記念会直川クリニック</v>
      </c>
      <c r="P44" s="74" t="str">
        <f t="shared" si="14"/>
        <v>種別：診療所&lt;br&gt;名称：社会医療法人長門莫記念会直川クリニック&lt;br&gt;住所：大分県佐伯市直川上直見５６２番地１&lt;br&gt;TEL：0972-58-3100&lt;br&gt;参考：ID：4421086100000&lt;br&gt;</v>
      </c>
      <c r="Q44" s="74" t="str">
        <f t="shared" si="3"/>
        <v>https://www.pref.oita.jp/uploaded/life/2327624_4659444_img.png</v>
      </c>
      <c r="R44" s="74" t="str">
        <f t="shared" si="15"/>
        <v>30,30</v>
      </c>
      <c r="S44" s="74" t="str">
        <f t="shared" si="16"/>
        <v>15,15</v>
      </c>
      <c r="T44" s="74" t="str">
        <f t="shared" si="17"/>
        <v>131.778829984474,32.8968914502138</v>
      </c>
      <c r="W44" s="239">
        <v>1</v>
      </c>
      <c r="X44" s="239" t="s">
        <v>3209</v>
      </c>
      <c r="Y44" s="239" t="str">
        <f t="shared" si="18"/>
        <v>社会医療法人長門莫記念会直川クリニック</v>
      </c>
      <c r="Z44" s="239" t="s">
        <v>3202</v>
      </c>
      <c r="AA44" s="239" t="str">
        <f t="shared" si="19"/>
        <v>種別：診療所&lt;br&gt;名称：社会医療法人長門莫記念会直川クリニック&lt;br&gt;住所：大分県佐伯市直川上直見５６２番地１&lt;br&gt;TEL：0972-58-3100&lt;br&gt;参考：ID：4421086100000&lt;br&gt;</v>
      </c>
      <c r="AB44" s="239" t="s">
        <v>3684</v>
      </c>
      <c r="AC44" s="239" t="str">
        <f t="shared" si="20"/>
        <v>https://www.pref.oita.jp/uploaded/life/2327624_4659444_img.png</v>
      </c>
      <c r="AD44" s="239" t="s">
        <v>3204</v>
      </c>
      <c r="AE44" s="239" t="str">
        <f t="shared" si="21"/>
        <v>30,30</v>
      </c>
      <c r="AF44" s="239" t="s">
        <v>3205</v>
      </c>
      <c r="AG44" s="239" t="str">
        <f t="shared" si="22"/>
        <v>15,15</v>
      </c>
      <c r="AH44" s="239" t="s">
        <v>3206</v>
      </c>
      <c r="AI44" s="239" t="str">
        <f t="shared" si="23"/>
        <v>131.778829984474,32.8968914502138</v>
      </c>
      <c r="AJ44" s="239" t="s">
        <v>3207</v>
      </c>
      <c r="AL44" s="8" t="str">
        <f t="shared" si="24"/>
        <v>,{"type":"Feature","properties":{"name":"社会医療法人長門莫記念会直川クリニック","description":"種別：診療所&lt;br&gt;名称：社会医療法人長門莫記念会直川クリニック&lt;br&gt;住所：大分県佐伯市直川上直見５６２番地１&lt;br&gt;TEL：0972-58-3100&lt;br&gt;参考：ID：4421086100000&lt;br&gt;","_markerType":"Icon","_iconUrl":"https://www.pref.oita.jp/uploaded/life/2327624_4659444_img.png","_iconSize":[30,30],"_iconAnchor":[15,15]},"geometry":{"type":"Point","coordinates":[131.778829984474,32.8968914502138]}}</v>
      </c>
    </row>
    <row r="45" spans="1:38">
      <c r="A45" s="1" t="s">
        <v>1609</v>
      </c>
      <c r="B45" s="1" t="s">
        <v>1804</v>
      </c>
      <c r="C45" s="1" t="s">
        <v>1609</v>
      </c>
      <c r="D45" s="1" t="s">
        <v>2941</v>
      </c>
      <c r="E45" s="1" t="s">
        <v>4223</v>
      </c>
      <c r="F45" s="1" t="s">
        <v>4013</v>
      </c>
      <c r="G45" s="1" t="s">
        <v>4071</v>
      </c>
      <c r="I45" s="236" t="s">
        <v>4075</v>
      </c>
      <c r="J45" s="1" t="s">
        <v>3212</v>
      </c>
      <c r="K45" s="1" t="s">
        <v>3213</v>
      </c>
      <c r="L45" s="1">
        <v>32.955145299999998</v>
      </c>
      <c r="M45" s="1">
        <v>131.89539139999999</v>
      </c>
      <c r="O45" s="74" t="str">
        <f t="shared" si="13"/>
        <v>中浦循環器クリニック</v>
      </c>
      <c r="P45" s="74" t="str">
        <f t="shared" si="14"/>
        <v>種別：診療所&lt;br&gt;名称：中浦循環器クリニック&lt;br&gt;住所：大分県佐伯市向島&lt;br&gt;TEL：0972-23-2238&lt;br&gt;参考：ID：4421086200000&lt;br&gt;</v>
      </c>
      <c r="Q45" s="74" t="str">
        <f t="shared" si="3"/>
        <v>https://www.pref.oita.jp/uploaded/life/2327624_4659444_img.png</v>
      </c>
      <c r="R45" s="74" t="str">
        <f t="shared" si="15"/>
        <v>40,40</v>
      </c>
      <c r="S45" s="74" t="str">
        <f t="shared" si="16"/>
        <v>20,20</v>
      </c>
      <c r="T45" s="74" t="str">
        <f t="shared" si="17"/>
        <v>131.8953914,32.9551453</v>
      </c>
      <c r="W45" s="239">
        <v>1</v>
      </c>
      <c r="X45" s="239" t="s">
        <v>3209</v>
      </c>
      <c r="Y45" s="239" t="str">
        <f t="shared" si="18"/>
        <v>中浦循環器クリニック</v>
      </c>
      <c r="Z45" s="239" t="s">
        <v>3202</v>
      </c>
      <c r="AA45" s="239" t="str">
        <f t="shared" si="19"/>
        <v>種別：診療所&lt;br&gt;名称：中浦循環器クリニック&lt;br&gt;住所：大分県佐伯市向島&lt;br&gt;TEL：0972-23-2238&lt;br&gt;参考：ID：4421086200000&lt;br&gt;</v>
      </c>
      <c r="AB45" s="239" t="s">
        <v>3684</v>
      </c>
      <c r="AC45" s="239" t="str">
        <f t="shared" si="20"/>
        <v>https://www.pref.oita.jp/uploaded/life/2327624_4659444_img.png</v>
      </c>
      <c r="AD45" s="239" t="s">
        <v>3204</v>
      </c>
      <c r="AE45" s="239" t="str">
        <f t="shared" si="21"/>
        <v>40,40</v>
      </c>
      <c r="AF45" s="239" t="s">
        <v>3205</v>
      </c>
      <c r="AG45" s="239" t="str">
        <f t="shared" si="22"/>
        <v>20,20</v>
      </c>
      <c r="AH45" s="239" t="s">
        <v>3206</v>
      </c>
      <c r="AI45" s="239" t="str">
        <f t="shared" si="23"/>
        <v>131.8953914,32.9551453</v>
      </c>
      <c r="AJ45" s="239" t="s">
        <v>3207</v>
      </c>
      <c r="AL45" s="8" t="str">
        <f t="shared" si="24"/>
        <v>,{"type":"Feature","properties":{"name":"中浦循環器クリニック","description":"種別：診療所&lt;br&gt;名称：中浦循環器クリニック&lt;br&gt;住所：大分県佐伯市向島&lt;br&gt;TEL：0972-23-2238&lt;br&gt;参考：ID：4421086200000&lt;br&gt;","_markerType":"Icon","_iconUrl":"https://www.pref.oita.jp/uploaded/life/2327624_4659444_img.png","_iconSize":[40,40],"_iconAnchor":[20,20]},"geometry":{"type":"Point","coordinates":[131.8953914,32.9551453]}}</v>
      </c>
    </row>
    <row r="46" spans="1:38">
      <c r="A46" s="1" t="s">
        <v>1902</v>
      </c>
      <c r="B46" s="1" t="s">
        <v>1804</v>
      </c>
      <c r="C46" s="1" t="s">
        <v>1902</v>
      </c>
      <c r="D46" s="1" t="s">
        <v>2943</v>
      </c>
      <c r="E46" s="1" t="s">
        <v>4224</v>
      </c>
      <c r="F46" s="1" t="s">
        <v>4014</v>
      </c>
      <c r="G46" s="1" t="s">
        <v>4068</v>
      </c>
      <c r="I46" s="236" t="s">
        <v>4075</v>
      </c>
      <c r="J46" s="1" t="s">
        <v>3212</v>
      </c>
      <c r="K46" s="1" t="s">
        <v>3213</v>
      </c>
      <c r="L46" s="1">
        <v>32.962132151299997</v>
      </c>
      <c r="M46" s="1">
        <v>131.89989209199999</v>
      </c>
      <c r="O46" s="74" t="str">
        <f t="shared" si="13"/>
        <v>東内科医院</v>
      </c>
      <c r="P46" s="74" t="str">
        <f t="shared" si="14"/>
        <v>種別：診療所&lt;br&gt;名称：東内科医院&lt;br&gt;住所：大分県佐伯市中村東町６－１１&lt;br&gt;TEL：0972-22-2916&lt;br&gt;参考：ID：4421086400000&lt;br&gt;</v>
      </c>
      <c r="Q46" s="74" t="str">
        <f t="shared" si="3"/>
        <v>https://www.pref.oita.jp/uploaded/life/2327624_4659444_img.png</v>
      </c>
      <c r="R46" s="74" t="str">
        <f t="shared" si="15"/>
        <v>40,40</v>
      </c>
      <c r="S46" s="74" t="str">
        <f t="shared" si="16"/>
        <v>20,20</v>
      </c>
      <c r="T46" s="74" t="str">
        <f t="shared" si="17"/>
        <v>131.899892092,32.9621321513</v>
      </c>
      <c r="W46" s="239">
        <v>1</v>
      </c>
      <c r="X46" s="239" t="s">
        <v>3209</v>
      </c>
      <c r="Y46" s="239" t="str">
        <f t="shared" si="18"/>
        <v>東内科医院</v>
      </c>
      <c r="Z46" s="239" t="s">
        <v>3202</v>
      </c>
      <c r="AA46" s="239" t="str">
        <f t="shared" si="19"/>
        <v>種別：診療所&lt;br&gt;名称：東内科医院&lt;br&gt;住所：大分県佐伯市中村東町６－１１&lt;br&gt;TEL：0972-22-2916&lt;br&gt;参考：ID：4421086400000&lt;br&gt;</v>
      </c>
      <c r="AB46" s="239" t="s">
        <v>3684</v>
      </c>
      <c r="AC46" s="239" t="str">
        <f t="shared" si="20"/>
        <v>https://www.pref.oita.jp/uploaded/life/2327624_4659444_img.png</v>
      </c>
      <c r="AD46" s="239" t="s">
        <v>3204</v>
      </c>
      <c r="AE46" s="239" t="str">
        <f t="shared" si="21"/>
        <v>40,40</v>
      </c>
      <c r="AF46" s="239" t="s">
        <v>3205</v>
      </c>
      <c r="AG46" s="239" t="str">
        <f t="shared" si="22"/>
        <v>20,20</v>
      </c>
      <c r="AH46" s="239" t="s">
        <v>3206</v>
      </c>
      <c r="AI46" s="239" t="str">
        <f t="shared" si="23"/>
        <v>131.899892092,32.9621321513</v>
      </c>
      <c r="AJ46" s="239" t="s">
        <v>3207</v>
      </c>
      <c r="AL46" s="8" t="str">
        <f t="shared" si="24"/>
        <v>,{"type":"Feature","properties":{"name":"東内科医院","description":"種別：診療所&lt;br&gt;名称：東内科医院&lt;br&gt;住所：大分県佐伯市中村東町６－１１&lt;br&gt;TEL：0972-22-2916&lt;br&gt;参考：ID：4421086400000&lt;br&gt;","_markerType":"Icon","_iconUrl":"https://www.pref.oita.jp/uploaded/life/2327624_4659444_img.png","_iconSize":[40,40],"_iconAnchor":[20,20]},"geometry":{"type":"Point","coordinates":[131.899892092,32.9621321513]}}</v>
      </c>
    </row>
    <row r="47" spans="1:38">
      <c r="A47" s="1" t="s">
        <v>1608</v>
      </c>
      <c r="B47" s="1" t="s">
        <v>1804</v>
      </c>
      <c r="C47" s="1" t="s">
        <v>1608</v>
      </c>
      <c r="D47" s="1" t="s">
        <v>2946</v>
      </c>
      <c r="E47" s="1" t="s">
        <v>4225</v>
      </c>
      <c r="F47" s="1" t="s">
        <v>4015</v>
      </c>
      <c r="G47" s="1" t="s">
        <v>4067</v>
      </c>
      <c r="I47" s="236" t="s">
        <v>4075</v>
      </c>
      <c r="J47" s="1" t="s">
        <v>3210</v>
      </c>
      <c r="K47" s="1" t="s">
        <v>3211</v>
      </c>
      <c r="L47" s="1">
        <v>32.973027881199997</v>
      </c>
      <c r="M47" s="1">
        <v>131.90340042099999</v>
      </c>
      <c r="O47" s="74" t="str">
        <f t="shared" si="13"/>
        <v>水沼医院</v>
      </c>
      <c r="P47" s="74" t="str">
        <f t="shared" si="14"/>
        <v>種別：診療所&lt;br&gt;名称：水沼医院&lt;br&gt;住所：大分県佐伯市駅前２丁目４番９号&lt;br&gt;TEL：0972-23-0123&lt;br&gt;参考：ID：4421086700000&lt;br&gt;</v>
      </c>
      <c r="Q47" s="74" t="str">
        <f t="shared" si="3"/>
        <v>https://www.pref.oita.jp/uploaded/life/2327624_4659444_img.png</v>
      </c>
      <c r="R47" s="74" t="str">
        <f t="shared" si="15"/>
        <v>30,30</v>
      </c>
      <c r="S47" s="74" t="str">
        <f t="shared" si="16"/>
        <v>15,15</v>
      </c>
      <c r="T47" s="74" t="str">
        <f t="shared" si="17"/>
        <v>131.903400421,32.9730278812</v>
      </c>
      <c r="W47" s="239">
        <v>1</v>
      </c>
      <c r="X47" s="239" t="s">
        <v>3209</v>
      </c>
      <c r="Y47" s="239" t="str">
        <f t="shared" si="18"/>
        <v>水沼医院</v>
      </c>
      <c r="Z47" s="239" t="s">
        <v>3202</v>
      </c>
      <c r="AA47" s="239" t="str">
        <f t="shared" si="19"/>
        <v>種別：診療所&lt;br&gt;名称：水沼医院&lt;br&gt;住所：大分県佐伯市駅前２丁目４番９号&lt;br&gt;TEL：0972-23-0123&lt;br&gt;参考：ID：4421086700000&lt;br&gt;</v>
      </c>
      <c r="AB47" s="239" t="s">
        <v>3684</v>
      </c>
      <c r="AC47" s="239" t="str">
        <f t="shared" si="20"/>
        <v>https://www.pref.oita.jp/uploaded/life/2327624_4659444_img.png</v>
      </c>
      <c r="AD47" s="239" t="s">
        <v>3204</v>
      </c>
      <c r="AE47" s="239" t="str">
        <f t="shared" si="21"/>
        <v>30,30</v>
      </c>
      <c r="AF47" s="239" t="s">
        <v>3205</v>
      </c>
      <c r="AG47" s="239" t="str">
        <f t="shared" si="22"/>
        <v>15,15</v>
      </c>
      <c r="AH47" s="239" t="s">
        <v>3206</v>
      </c>
      <c r="AI47" s="239" t="str">
        <f t="shared" si="23"/>
        <v>131.903400421,32.9730278812</v>
      </c>
      <c r="AJ47" s="239" t="s">
        <v>3207</v>
      </c>
      <c r="AL47" s="8" t="str">
        <f t="shared" si="24"/>
        <v>,{"type":"Feature","properties":{"name":"水沼医院","description":"種別：診療所&lt;br&gt;名称：水沼医院&lt;br&gt;住所：大分県佐伯市駅前２丁目４番９号&lt;br&gt;TEL：0972-23-0123&lt;br&gt;参考：ID：4421086700000&lt;br&gt;","_markerType":"Icon","_iconUrl":"https://www.pref.oita.jp/uploaded/life/2327624_4659444_img.png","_iconSize":[30,30],"_iconAnchor":[15,15]},"geometry":{"type":"Point","coordinates":[131.903400421,32.9730278812]}}</v>
      </c>
    </row>
    <row r="48" spans="1:38">
      <c r="A48" s="1" t="s">
        <v>1906</v>
      </c>
      <c r="B48" s="1" t="s">
        <v>1804</v>
      </c>
      <c r="C48" s="1" t="s">
        <v>1906</v>
      </c>
      <c r="D48" s="1" t="s">
        <v>2948</v>
      </c>
      <c r="E48" s="1" t="s">
        <v>4226</v>
      </c>
      <c r="F48" s="1" t="s">
        <v>4016</v>
      </c>
      <c r="G48" s="1" t="s">
        <v>4072</v>
      </c>
      <c r="I48" s="236" t="s">
        <v>4075</v>
      </c>
      <c r="J48" s="1" t="s">
        <v>3212</v>
      </c>
      <c r="K48" s="1" t="s">
        <v>3213</v>
      </c>
      <c r="L48" s="1">
        <v>32.796495159828098</v>
      </c>
      <c r="M48" s="1">
        <v>131.92569675433</v>
      </c>
      <c r="O48" s="74" t="str">
        <f t="shared" si="13"/>
        <v>ミタライクリニック</v>
      </c>
      <c r="P48" s="74" t="str">
        <f t="shared" si="14"/>
        <v>種別：診療所&lt;br&gt;名称：ミタライクリニック&lt;br&gt;住所：大分県佐伯市蒲江蒲江浦&lt;br&gt;TEL：0972-42-0735&lt;br&gt;参考：ID：4421086800000&lt;br&gt;</v>
      </c>
      <c r="Q48" s="74" t="str">
        <f t="shared" si="3"/>
        <v>https://www.pref.oita.jp/uploaded/life/2327624_4659444_img.png</v>
      </c>
      <c r="R48" s="74" t="str">
        <f t="shared" si="15"/>
        <v>40,40</v>
      </c>
      <c r="S48" s="74" t="str">
        <f t="shared" si="16"/>
        <v>20,20</v>
      </c>
      <c r="T48" s="74" t="str">
        <f t="shared" si="17"/>
        <v>131.92569675433,32.7964951598281</v>
      </c>
      <c r="W48" s="239">
        <v>1</v>
      </c>
      <c r="X48" s="239" t="s">
        <v>3209</v>
      </c>
      <c r="Y48" s="239" t="str">
        <f t="shared" si="18"/>
        <v>ミタライクリニック</v>
      </c>
      <c r="Z48" s="239" t="s">
        <v>3202</v>
      </c>
      <c r="AA48" s="239" t="str">
        <f t="shared" si="19"/>
        <v>種別：診療所&lt;br&gt;名称：ミタライクリニック&lt;br&gt;住所：大分県佐伯市蒲江蒲江浦&lt;br&gt;TEL：0972-42-0735&lt;br&gt;参考：ID：4421086800000&lt;br&gt;</v>
      </c>
      <c r="AB48" s="239" t="s">
        <v>3684</v>
      </c>
      <c r="AC48" s="239" t="str">
        <f t="shared" si="20"/>
        <v>https://www.pref.oita.jp/uploaded/life/2327624_4659444_img.png</v>
      </c>
      <c r="AD48" s="239" t="s">
        <v>3204</v>
      </c>
      <c r="AE48" s="239" t="str">
        <f t="shared" si="21"/>
        <v>40,40</v>
      </c>
      <c r="AF48" s="239" t="s">
        <v>3205</v>
      </c>
      <c r="AG48" s="239" t="str">
        <f t="shared" si="22"/>
        <v>20,20</v>
      </c>
      <c r="AH48" s="239" t="s">
        <v>3206</v>
      </c>
      <c r="AI48" s="239" t="str">
        <f t="shared" si="23"/>
        <v>131.92569675433,32.7964951598281</v>
      </c>
      <c r="AJ48" s="239" t="s">
        <v>3207</v>
      </c>
      <c r="AL48" s="8" t="str">
        <f t="shared" si="24"/>
        <v>,{"type":"Feature","properties":{"name":"ミタライクリニック","description":"種別：診療所&lt;br&gt;名称：ミタライクリニック&lt;br&gt;住所：大分県佐伯市蒲江蒲江浦&lt;br&gt;TEL：0972-42-0735&lt;br&gt;参考：ID：4421086800000&lt;br&gt;","_markerType":"Icon","_iconUrl":"https://www.pref.oita.jp/uploaded/life/2327624_4659444_img.png","_iconSize":[40,40],"_iconAnchor":[20,20]},"geometry":{"type":"Point","coordinates":[131.92569675433,32.7964951598281]}}</v>
      </c>
    </row>
    <row r="49" spans="1:38">
      <c r="A49" s="1" t="s">
        <v>1909</v>
      </c>
      <c r="B49" s="1" t="s">
        <v>1804</v>
      </c>
      <c r="C49" s="1" t="s">
        <v>1909</v>
      </c>
      <c r="D49" s="1" t="s">
        <v>2950</v>
      </c>
      <c r="E49" s="1" t="s">
        <v>4227</v>
      </c>
      <c r="F49" s="1" t="s">
        <v>4017</v>
      </c>
      <c r="G49" s="1" t="s">
        <v>4067</v>
      </c>
      <c r="I49" s="236" t="s">
        <v>4075</v>
      </c>
      <c r="J49" s="1" t="s">
        <v>3210</v>
      </c>
      <c r="K49" s="1" t="s">
        <v>3211</v>
      </c>
      <c r="L49" s="1">
        <v>32.956140937500003</v>
      </c>
      <c r="M49" s="1">
        <v>131.88945293399999</v>
      </c>
      <c r="O49" s="74" t="str">
        <f t="shared" si="13"/>
        <v>ひなた女性クリニック</v>
      </c>
      <c r="P49" s="74" t="str">
        <f t="shared" si="14"/>
        <v>種別：診療所&lt;br&gt;名称：ひなた女性クリニック&lt;br&gt;住所：大分県佐伯市西谷町１－２７&lt;br&gt;TEL：0972-20-3322&lt;br&gt;参考：ID：4421086900000&lt;br&gt;</v>
      </c>
      <c r="Q49" s="74" t="str">
        <f t="shared" si="3"/>
        <v>https://www.pref.oita.jp/uploaded/life/2327624_4659444_img.png</v>
      </c>
      <c r="R49" s="74" t="str">
        <f t="shared" si="15"/>
        <v>30,30</v>
      </c>
      <c r="S49" s="74" t="str">
        <f t="shared" si="16"/>
        <v>15,15</v>
      </c>
      <c r="T49" s="74" t="str">
        <f t="shared" si="17"/>
        <v>131.889452934,32.9561409375</v>
      </c>
      <c r="W49" s="239">
        <v>1</v>
      </c>
      <c r="X49" s="239" t="s">
        <v>3209</v>
      </c>
      <c r="Y49" s="239" t="str">
        <f t="shared" si="18"/>
        <v>ひなた女性クリニック</v>
      </c>
      <c r="Z49" s="239" t="s">
        <v>3202</v>
      </c>
      <c r="AA49" s="239" t="str">
        <f t="shared" si="19"/>
        <v>種別：診療所&lt;br&gt;名称：ひなた女性クリニック&lt;br&gt;住所：大分県佐伯市西谷町１－２７&lt;br&gt;TEL：0972-20-3322&lt;br&gt;参考：ID：4421086900000&lt;br&gt;</v>
      </c>
      <c r="AB49" s="239" t="s">
        <v>3684</v>
      </c>
      <c r="AC49" s="239" t="str">
        <f t="shared" si="20"/>
        <v>https://www.pref.oita.jp/uploaded/life/2327624_4659444_img.png</v>
      </c>
      <c r="AD49" s="239" t="s">
        <v>3204</v>
      </c>
      <c r="AE49" s="239" t="str">
        <f t="shared" si="21"/>
        <v>30,30</v>
      </c>
      <c r="AF49" s="239" t="s">
        <v>3205</v>
      </c>
      <c r="AG49" s="239" t="str">
        <f t="shared" si="22"/>
        <v>15,15</v>
      </c>
      <c r="AH49" s="239" t="s">
        <v>3206</v>
      </c>
      <c r="AI49" s="239" t="str">
        <f t="shared" si="23"/>
        <v>131.889452934,32.9561409375</v>
      </c>
      <c r="AJ49" s="239" t="s">
        <v>3207</v>
      </c>
      <c r="AL49" s="8" t="str">
        <f t="shared" si="24"/>
        <v>,{"type":"Feature","properties":{"name":"ひなた女性クリニック","description":"種別：診療所&lt;br&gt;名称：ひなた女性クリニック&lt;br&gt;住所：大分県佐伯市西谷町１－２７&lt;br&gt;TEL：0972-20-3322&lt;br&gt;参考：ID：4421086900000&lt;br&gt;","_markerType":"Icon","_iconUrl":"https://www.pref.oita.jp/uploaded/life/2327624_4659444_img.png","_iconSize":[30,30],"_iconAnchor":[15,15]},"geometry":{"type":"Point","coordinates":[131.889452934,32.9561409375]}}</v>
      </c>
    </row>
    <row r="50" spans="1:38">
      <c r="A50" s="1" t="s">
        <v>1913</v>
      </c>
      <c r="B50" s="1" t="s">
        <v>1804</v>
      </c>
      <c r="C50" s="1" t="s">
        <v>1913</v>
      </c>
      <c r="D50" s="1" t="s">
        <v>2952</v>
      </c>
      <c r="E50" s="1" t="s">
        <v>4228</v>
      </c>
      <c r="F50" s="1" t="s">
        <v>4018</v>
      </c>
      <c r="G50" s="1" t="s">
        <v>4069</v>
      </c>
      <c r="I50" s="236" t="s">
        <v>4075</v>
      </c>
      <c r="J50" s="1" t="s">
        <v>3212</v>
      </c>
      <c r="K50" s="1" t="s">
        <v>3213</v>
      </c>
      <c r="L50" s="1">
        <v>32.9554595496978</v>
      </c>
      <c r="M50" s="1">
        <v>131.89372138017399</v>
      </c>
      <c r="O50" s="74" t="str">
        <f t="shared" si="13"/>
        <v>やつか眼科医院</v>
      </c>
      <c r="P50" s="74" t="str">
        <f t="shared" si="14"/>
        <v>種別：診療所&lt;br&gt;名称：やつか眼科医院&lt;br&gt;住所：大分県佐伯市船頭町&lt;br&gt;TEL：0972-22-0055&lt;br&gt;参考：ID：4421087000000&lt;br&gt;</v>
      </c>
      <c r="Q50" s="74" t="str">
        <f t="shared" si="3"/>
        <v>https://www.pref.oita.jp/uploaded/life/2327624_4659444_img.png</v>
      </c>
      <c r="R50" s="74" t="str">
        <f t="shared" si="15"/>
        <v>40,40</v>
      </c>
      <c r="S50" s="74" t="str">
        <f t="shared" si="16"/>
        <v>20,20</v>
      </c>
      <c r="T50" s="74" t="str">
        <f t="shared" si="17"/>
        <v>131.893721380174,32.9554595496978</v>
      </c>
      <c r="W50" s="239">
        <v>1</v>
      </c>
      <c r="X50" s="239" t="s">
        <v>3209</v>
      </c>
      <c r="Y50" s="239" t="str">
        <f t="shared" si="18"/>
        <v>やつか眼科医院</v>
      </c>
      <c r="Z50" s="239" t="s">
        <v>3202</v>
      </c>
      <c r="AA50" s="239" t="str">
        <f t="shared" si="19"/>
        <v>種別：診療所&lt;br&gt;名称：やつか眼科医院&lt;br&gt;住所：大分県佐伯市船頭町&lt;br&gt;TEL：0972-22-0055&lt;br&gt;参考：ID：4421087000000&lt;br&gt;</v>
      </c>
      <c r="AB50" s="239" t="s">
        <v>3684</v>
      </c>
      <c r="AC50" s="239" t="str">
        <f t="shared" si="20"/>
        <v>https://www.pref.oita.jp/uploaded/life/2327624_4659444_img.png</v>
      </c>
      <c r="AD50" s="239" t="s">
        <v>3204</v>
      </c>
      <c r="AE50" s="239" t="str">
        <f t="shared" si="21"/>
        <v>40,40</v>
      </c>
      <c r="AF50" s="239" t="s">
        <v>3205</v>
      </c>
      <c r="AG50" s="239" t="str">
        <f t="shared" si="22"/>
        <v>20,20</v>
      </c>
      <c r="AH50" s="239" t="s">
        <v>3206</v>
      </c>
      <c r="AI50" s="239" t="str">
        <f t="shared" si="23"/>
        <v>131.893721380174,32.9554595496978</v>
      </c>
      <c r="AJ50" s="239" t="s">
        <v>3207</v>
      </c>
      <c r="AL50" s="8" t="str">
        <f t="shared" si="24"/>
        <v>,{"type":"Feature","properties":{"name":"やつか眼科医院","description":"種別：診療所&lt;br&gt;名称：やつか眼科医院&lt;br&gt;住所：大分県佐伯市船頭町&lt;br&gt;TEL：0972-22-0055&lt;br&gt;参考：ID：4421087000000&lt;br&gt;","_markerType":"Icon","_iconUrl":"https://www.pref.oita.jp/uploaded/life/2327624_4659444_img.png","_iconSize":[40,40],"_iconAnchor":[20,20]},"geometry":{"type":"Point","coordinates":[131.893721380174,32.9554595496978]}}</v>
      </c>
    </row>
    <row r="51" spans="1:38">
      <c r="A51" s="1" t="s">
        <v>1917</v>
      </c>
      <c r="B51" s="1" t="s">
        <v>1804</v>
      </c>
      <c r="C51" s="1" t="s">
        <v>1917</v>
      </c>
      <c r="D51" s="1" t="s">
        <v>2954</v>
      </c>
      <c r="E51" s="1" t="s">
        <v>1375</v>
      </c>
      <c r="F51" s="1" t="s">
        <v>4019</v>
      </c>
      <c r="G51" s="1" t="s">
        <v>4067</v>
      </c>
      <c r="I51" s="236" t="s">
        <v>4075</v>
      </c>
      <c r="J51" s="1" t="s">
        <v>3210</v>
      </c>
      <c r="K51" s="1" t="s">
        <v>3211</v>
      </c>
      <c r="L51" s="1">
        <v>32.955447747800001</v>
      </c>
      <c r="M51" s="1">
        <v>131.89347624800001</v>
      </c>
      <c r="O51" s="74" t="str">
        <f t="shared" si="13"/>
        <v>やつか整形外科</v>
      </c>
      <c r="P51" s="74" t="str">
        <f t="shared" si="14"/>
        <v>種別：診療所&lt;br&gt;名称：やつか整形外科&lt;br&gt;住所：大分県佐伯市大手町３－４－３&lt;br&gt;TEL：0972-25-0117&lt;br&gt;参考：ID：4421087100000&lt;br&gt;</v>
      </c>
      <c r="Q51" s="74" t="str">
        <f t="shared" si="3"/>
        <v>https://www.pref.oita.jp/uploaded/life/2327624_4659444_img.png</v>
      </c>
      <c r="R51" s="74" t="str">
        <f t="shared" si="15"/>
        <v>30,30</v>
      </c>
      <c r="S51" s="74" t="str">
        <f t="shared" si="16"/>
        <v>15,15</v>
      </c>
      <c r="T51" s="74" t="str">
        <f t="shared" si="17"/>
        <v>131.893476248,32.9554477478</v>
      </c>
      <c r="W51" s="239">
        <v>1</v>
      </c>
      <c r="X51" s="239" t="s">
        <v>3209</v>
      </c>
      <c r="Y51" s="239" t="str">
        <f t="shared" si="18"/>
        <v>やつか整形外科</v>
      </c>
      <c r="Z51" s="239" t="s">
        <v>3202</v>
      </c>
      <c r="AA51" s="239" t="str">
        <f t="shared" si="19"/>
        <v>種別：診療所&lt;br&gt;名称：やつか整形外科&lt;br&gt;住所：大分県佐伯市大手町３－４－３&lt;br&gt;TEL：0972-25-0117&lt;br&gt;参考：ID：4421087100000&lt;br&gt;</v>
      </c>
      <c r="AB51" s="239" t="s">
        <v>3684</v>
      </c>
      <c r="AC51" s="239" t="str">
        <f t="shared" si="20"/>
        <v>https://www.pref.oita.jp/uploaded/life/2327624_4659444_img.png</v>
      </c>
      <c r="AD51" s="239" t="s">
        <v>3204</v>
      </c>
      <c r="AE51" s="239" t="str">
        <f t="shared" si="21"/>
        <v>30,30</v>
      </c>
      <c r="AF51" s="239" t="s">
        <v>3205</v>
      </c>
      <c r="AG51" s="239" t="str">
        <f t="shared" si="22"/>
        <v>15,15</v>
      </c>
      <c r="AH51" s="239" t="s">
        <v>3206</v>
      </c>
      <c r="AI51" s="239" t="str">
        <f t="shared" si="23"/>
        <v>131.893476248,32.9554477478</v>
      </c>
      <c r="AJ51" s="239" t="s">
        <v>3207</v>
      </c>
      <c r="AL51" s="8" t="str">
        <f t="shared" si="24"/>
        <v>,{"type":"Feature","properties":{"name":"やつか整形外科","description":"種別：診療所&lt;br&gt;名称：やつか整形外科&lt;br&gt;住所：大分県佐伯市大手町３－４－３&lt;br&gt;TEL：0972-25-0117&lt;br&gt;参考：ID：4421087100000&lt;br&gt;","_markerType":"Icon","_iconUrl":"https://www.pref.oita.jp/uploaded/life/2327624_4659444_img.png","_iconSize":[30,30],"_iconAnchor":[15,15]},"geometry":{"type":"Point","coordinates":[131.893476248,32.9554477478]}}</v>
      </c>
    </row>
    <row r="52" spans="1:38">
      <c r="A52" s="1" t="s">
        <v>1921</v>
      </c>
      <c r="B52" s="1" t="s">
        <v>1804</v>
      </c>
      <c r="C52" s="1" t="s">
        <v>1921</v>
      </c>
      <c r="D52" s="1" t="s">
        <v>2956</v>
      </c>
      <c r="E52" s="1" t="s">
        <v>4229</v>
      </c>
      <c r="F52" s="1" t="s">
        <v>4020</v>
      </c>
      <c r="G52" s="1" t="s">
        <v>4067</v>
      </c>
      <c r="I52" s="236" t="s">
        <v>4075</v>
      </c>
      <c r="J52" s="1" t="s">
        <v>3210</v>
      </c>
      <c r="K52" s="1" t="s">
        <v>3211</v>
      </c>
      <c r="L52" s="1">
        <v>32.945807884332901</v>
      </c>
      <c r="M52" s="1">
        <v>131.899773258647</v>
      </c>
      <c r="O52" s="74" t="str">
        <f t="shared" si="13"/>
        <v>医療法人栞奈輝会　こうへいクリニック</v>
      </c>
      <c r="P52" s="74" t="str">
        <f t="shared" si="14"/>
        <v>種別：診療所&lt;br&gt;名称：医療法人栞奈輝会　こうへいクリニック&lt;br&gt;住所：大分県佐伯市池田&lt;br&gt;TEL：0972-20-3337&lt;br&gt;参考：ID：4421087300000&lt;br&gt;</v>
      </c>
      <c r="Q52" s="74" t="str">
        <f t="shared" si="3"/>
        <v>https://www.pref.oita.jp/uploaded/life/2327624_4659444_img.png</v>
      </c>
      <c r="R52" s="74" t="str">
        <f t="shared" si="15"/>
        <v>30,30</v>
      </c>
      <c r="S52" s="74" t="str">
        <f t="shared" si="16"/>
        <v>15,15</v>
      </c>
      <c r="T52" s="74" t="str">
        <f t="shared" si="17"/>
        <v>131.899773258647,32.9458078843329</v>
      </c>
      <c r="W52" s="239">
        <v>1</v>
      </c>
      <c r="X52" s="239" t="s">
        <v>3209</v>
      </c>
      <c r="Y52" s="239" t="str">
        <f t="shared" si="18"/>
        <v>医療法人栞奈輝会　こうへいクリニック</v>
      </c>
      <c r="Z52" s="239" t="s">
        <v>3202</v>
      </c>
      <c r="AA52" s="239" t="str">
        <f t="shared" si="19"/>
        <v>種別：診療所&lt;br&gt;名称：医療法人栞奈輝会　こうへいクリニック&lt;br&gt;住所：大分県佐伯市池田&lt;br&gt;TEL：0972-20-3337&lt;br&gt;参考：ID：4421087300000&lt;br&gt;</v>
      </c>
      <c r="AB52" s="239" t="s">
        <v>3684</v>
      </c>
      <c r="AC52" s="239" t="str">
        <f t="shared" si="20"/>
        <v>https://www.pref.oita.jp/uploaded/life/2327624_4659444_img.png</v>
      </c>
      <c r="AD52" s="239" t="s">
        <v>3204</v>
      </c>
      <c r="AE52" s="239" t="str">
        <f t="shared" si="21"/>
        <v>30,30</v>
      </c>
      <c r="AF52" s="239" t="s">
        <v>3205</v>
      </c>
      <c r="AG52" s="239" t="str">
        <f t="shared" si="22"/>
        <v>15,15</v>
      </c>
      <c r="AH52" s="239" t="s">
        <v>3206</v>
      </c>
      <c r="AI52" s="239" t="str">
        <f t="shared" si="23"/>
        <v>131.899773258647,32.9458078843329</v>
      </c>
      <c r="AJ52" s="239" t="s">
        <v>3207</v>
      </c>
      <c r="AL52" s="8" t="str">
        <f t="shared" si="24"/>
        <v>,{"type":"Feature","properties":{"name":"医療法人栞奈輝会　こうへいクリニック","description":"種別：診療所&lt;br&gt;名称：医療法人栞奈輝会　こうへいクリニック&lt;br&gt;住所：大分県佐伯市池田&lt;br&gt;TEL：0972-20-3337&lt;br&gt;参考：ID：4421087300000&lt;br&gt;","_markerType":"Icon","_iconUrl":"https://www.pref.oita.jp/uploaded/life/2327624_4659444_img.png","_iconSize":[30,30],"_iconAnchor":[15,15]},"geometry":{"type":"Point","coordinates":[131.899773258647,32.9458078843329]}}</v>
      </c>
    </row>
    <row r="53" spans="1:38">
      <c r="A53" s="1" t="s">
        <v>1925</v>
      </c>
      <c r="B53" s="1" t="s">
        <v>1804</v>
      </c>
      <c r="C53" s="1" t="s">
        <v>1925</v>
      </c>
      <c r="D53" s="1" t="s">
        <v>2957</v>
      </c>
      <c r="E53" s="1" t="s">
        <v>4230</v>
      </c>
      <c r="F53" s="1" t="s">
        <v>4021</v>
      </c>
      <c r="G53" s="1" t="s">
        <v>4071</v>
      </c>
      <c r="I53" s="236" t="s">
        <v>4075</v>
      </c>
      <c r="J53" s="1" t="s">
        <v>3212</v>
      </c>
      <c r="K53" s="1" t="s">
        <v>3213</v>
      </c>
      <c r="L53" s="1">
        <v>32.960209941999999</v>
      </c>
      <c r="M53" s="1">
        <v>131.869872808</v>
      </c>
      <c r="O53" s="74" t="str">
        <f t="shared" si="13"/>
        <v>産科婦人科すがのウィメンズクリニック</v>
      </c>
      <c r="P53" s="74" t="str">
        <f t="shared" si="14"/>
        <v>種別：診療所&lt;br&gt;名称：産科婦人科すがのウィメンズクリニック&lt;br&gt;住所：大分県佐伯市鶴岡西町二丁目１１３番地&lt;br&gt;TEL：0972-23-3131&lt;br&gt;参考：ID：4421087400000&lt;br&gt;</v>
      </c>
      <c r="Q53" s="74" t="str">
        <f t="shared" si="3"/>
        <v>https://www.pref.oita.jp/uploaded/life/2327624_4659444_img.png</v>
      </c>
      <c r="R53" s="74" t="str">
        <f t="shared" si="15"/>
        <v>40,40</v>
      </c>
      <c r="S53" s="74" t="str">
        <f t="shared" si="16"/>
        <v>20,20</v>
      </c>
      <c r="T53" s="74" t="str">
        <f t="shared" si="17"/>
        <v>131.869872808,32.960209942</v>
      </c>
      <c r="W53" s="239">
        <v>1</v>
      </c>
      <c r="X53" s="239" t="s">
        <v>3209</v>
      </c>
      <c r="Y53" s="239" t="str">
        <f t="shared" si="18"/>
        <v>産科婦人科すがのウィメンズクリニック</v>
      </c>
      <c r="Z53" s="239" t="s">
        <v>3202</v>
      </c>
      <c r="AA53" s="239" t="str">
        <f t="shared" si="19"/>
        <v>種別：診療所&lt;br&gt;名称：産科婦人科すがのウィメンズクリニック&lt;br&gt;住所：大分県佐伯市鶴岡西町二丁目１１３番地&lt;br&gt;TEL：0972-23-3131&lt;br&gt;参考：ID：4421087400000&lt;br&gt;</v>
      </c>
      <c r="AB53" s="239" t="s">
        <v>3684</v>
      </c>
      <c r="AC53" s="239" t="str">
        <f t="shared" si="20"/>
        <v>https://www.pref.oita.jp/uploaded/life/2327624_4659444_img.png</v>
      </c>
      <c r="AD53" s="239" t="s">
        <v>3204</v>
      </c>
      <c r="AE53" s="239" t="str">
        <f t="shared" si="21"/>
        <v>40,40</v>
      </c>
      <c r="AF53" s="239" t="s">
        <v>3205</v>
      </c>
      <c r="AG53" s="239" t="str">
        <f t="shared" si="22"/>
        <v>20,20</v>
      </c>
      <c r="AH53" s="239" t="s">
        <v>3206</v>
      </c>
      <c r="AI53" s="239" t="str">
        <f t="shared" si="23"/>
        <v>131.869872808,32.960209942</v>
      </c>
      <c r="AJ53" s="239" t="s">
        <v>3207</v>
      </c>
      <c r="AL53" s="8" t="str">
        <f t="shared" si="24"/>
        <v>,{"type":"Feature","properties":{"name":"産科婦人科すがのウィメンズクリニック","description":"種別：診療所&lt;br&gt;名称：産科婦人科すがのウィメンズクリニック&lt;br&gt;住所：大分県佐伯市鶴岡西町二丁目１１３番地&lt;br&gt;TEL：0972-23-3131&lt;br&gt;参考：ID：4421087400000&lt;br&gt;","_markerType":"Icon","_iconUrl":"https://www.pref.oita.jp/uploaded/life/2327624_4659444_img.png","_iconSize":[40,40],"_iconAnchor":[20,20]},"geometry":{"type":"Point","coordinates":[131.869872808,32.960209942]}}</v>
      </c>
    </row>
    <row r="54" spans="1:38">
      <c r="A54" s="1" t="s">
        <v>2959</v>
      </c>
      <c r="B54" s="1" t="s">
        <v>1804</v>
      </c>
      <c r="C54" s="1" t="s">
        <v>2959</v>
      </c>
      <c r="D54" s="1" t="s">
        <v>2961</v>
      </c>
      <c r="E54" s="1" t="s">
        <v>4271</v>
      </c>
      <c r="F54" s="1" t="s">
        <v>4022</v>
      </c>
      <c r="G54" s="1" t="s">
        <v>4067</v>
      </c>
      <c r="I54" s="236" t="s">
        <v>4075</v>
      </c>
      <c r="J54" s="1" t="s">
        <v>3210</v>
      </c>
      <c r="K54" s="1" t="s">
        <v>3211</v>
      </c>
      <c r="L54" s="1">
        <v>32.961677258199998</v>
      </c>
      <c r="M54" s="1">
        <v>131.909623146</v>
      </c>
      <c r="O54" s="74" t="str">
        <f t="shared" si="13"/>
        <v>医療法人馬場内科クリニック</v>
      </c>
      <c r="P54" s="74" t="str">
        <f t="shared" si="14"/>
        <v>種別：診療所&lt;br&gt;名称：医療法人馬場内科クリニック&lt;br&gt;住所：大分県佐伯市長島町２－１３３－２&lt;br&gt;TEL：0972-20-3344&lt;br&gt;参考：ID：4421087500000&lt;br&gt;</v>
      </c>
      <c r="Q54" s="74" t="str">
        <f t="shared" si="3"/>
        <v>https://www.pref.oita.jp/uploaded/life/2327624_4659444_img.png</v>
      </c>
      <c r="R54" s="74" t="str">
        <f t="shared" si="15"/>
        <v>30,30</v>
      </c>
      <c r="S54" s="74" t="str">
        <f t="shared" si="16"/>
        <v>15,15</v>
      </c>
      <c r="T54" s="74" t="str">
        <f t="shared" si="17"/>
        <v>131.909623146,32.9616772582</v>
      </c>
      <c r="W54" s="239">
        <v>1</v>
      </c>
      <c r="X54" s="239" t="s">
        <v>3209</v>
      </c>
      <c r="Y54" s="239" t="str">
        <f t="shared" si="18"/>
        <v>医療法人馬場内科クリニック</v>
      </c>
      <c r="Z54" s="239" t="s">
        <v>3202</v>
      </c>
      <c r="AA54" s="239" t="str">
        <f t="shared" si="19"/>
        <v>種別：診療所&lt;br&gt;名称：医療法人馬場内科クリニック&lt;br&gt;住所：大分県佐伯市長島町２－１３３－２&lt;br&gt;TEL：0972-20-3344&lt;br&gt;参考：ID：4421087500000&lt;br&gt;</v>
      </c>
      <c r="AB54" s="239" t="s">
        <v>3684</v>
      </c>
      <c r="AC54" s="239" t="str">
        <f t="shared" si="20"/>
        <v>https://www.pref.oita.jp/uploaded/life/2327624_4659444_img.png</v>
      </c>
      <c r="AD54" s="239" t="s">
        <v>3204</v>
      </c>
      <c r="AE54" s="239" t="str">
        <f t="shared" si="21"/>
        <v>30,30</v>
      </c>
      <c r="AF54" s="239" t="s">
        <v>3205</v>
      </c>
      <c r="AG54" s="239" t="str">
        <f t="shared" si="22"/>
        <v>15,15</v>
      </c>
      <c r="AH54" s="239" t="s">
        <v>3206</v>
      </c>
      <c r="AI54" s="239" t="str">
        <f t="shared" si="23"/>
        <v>131.909623146,32.9616772582</v>
      </c>
      <c r="AJ54" s="239" t="s">
        <v>3207</v>
      </c>
      <c r="AL54" s="8" t="str">
        <f t="shared" si="24"/>
        <v>,{"type":"Feature","properties":{"name":"医療法人馬場内科クリニック","description":"種別：診療所&lt;br&gt;名称：医療法人馬場内科クリニック&lt;br&gt;住所：大分県佐伯市長島町２－１３３－２&lt;br&gt;TEL：0972-20-3344&lt;br&gt;参考：ID：4421087500000&lt;br&gt;","_markerType":"Icon","_iconUrl":"https://www.pref.oita.jp/uploaded/life/2327624_4659444_img.png","_iconSize":[30,30],"_iconAnchor":[15,15]},"geometry":{"type":"Point","coordinates":[131.909623146,32.9616772582]}}</v>
      </c>
    </row>
    <row r="55" spans="1:38">
      <c r="A55" s="1" t="s">
        <v>1934</v>
      </c>
      <c r="B55" s="1" t="s">
        <v>1804</v>
      </c>
      <c r="C55" s="1" t="s">
        <v>1934</v>
      </c>
      <c r="D55" s="1" t="s">
        <v>2963</v>
      </c>
      <c r="E55" s="1" t="s">
        <v>4231</v>
      </c>
      <c r="F55" s="1" t="s">
        <v>4023</v>
      </c>
      <c r="G55" s="1" t="s">
        <v>4067</v>
      </c>
      <c r="I55" s="236" t="s">
        <v>4075</v>
      </c>
      <c r="J55" s="1" t="s">
        <v>3210</v>
      </c>
      <c r="K55" s="1" t="s">
        <v>3211</v>
      </c>
      <c r="L55" s="1">
        <v>32.957950407299997</v>
      </c>
      <c r="M55" s="1">
        <v>131.89468860599999</v>
      </c>
      <c r="O55" s="74" t="str">
        <f t="shared" si="13"/>
        <v>つつみ泌尿器科医院</v>
      </c>
      <c r="P55" s="74" t="str">
        <f t="shared" si="14"/>
        <v>種別：診療所&lt;br&gt;名称：つつみ泌尿器科医院&lt;br&gt;住所：大分県佐伯市城下西町&lt;br&gt;TEL：0972-20-3232&lt;br&gt;参考：ID：4422004200000&lt;br&gt;</v>
      </c>
      <c r="Q55" s="74" t="str">
        <f t="shared" si="3"/>
        <v>https://www.pref.oita.jp/uploaded/life/2327624_4659444_img.png</v>
      </c>
      <c r="R55" s="74" t="str">
        <f t="shared" si="15"/>
        <v>30,30</v>
      </c>
      <c r="S55" s="74" t="str">
        <f t="shared" si="16"/>
        <v>15,15</v>
      </c>
      <c r="T55" s="74" t="str">
        <f t="shared" si="17"/>
        <v>131.894688606,32.9579504073</v>
      </c>
      <c r="W55" s="239">
        <v>1</v>
      </c>
      <c r="X55" s="239" t="s">
        <v>3209</v>
      </c>
      <c r="Y55" s="239" t="str">
        <f t="shared" si="18"/>
        <v>つつみ泌尿器科医院</v>
      </c>
      <c r="Z55" s="239" t="s">
        <v>3202</v>
      </c>
      <c r="AA55" s="239" t="str">
        <f t="shared" si="19"/>
        <v>種別：診療所&lt;br&gt;名称：つつみ泌尿器科医院&lt;br&gt;住所：大分県佐伯市城下西町&lt;br&gt;TEL：0972-20-3232&lt;br&gt;参考：ID：4422004200000&lt;br&gt;</v>
      </c>
      <c r="AB55" s="239" t="s">
        <v>3684</v>
      </c>
      <c r="AC55" s="239" t="str">
        <f t="shared" si="20"/>
        <v>https://www.pref.oita.jp/uploaded/life/2327624_4659444_img.png</v>
      </c>
      <c r="AD55" s="239" t="s">
        <v>3204</v>
      </c>
      <c r="AE55" s="239" t="str">
        <f t="shared" si="21"/>
        <v>30,30</v>
      </c>
      <c r="AF55" s="239" t="s">
        <v>3205</v>
      </c>
      <c r="AG55" s="239" t="str">
        <f t="shared" si="22"/>
        <v>15,15</v>
      </c>
      <c r="AH55" s="239" t="s">
        <v>3206</v>
      </c>
      <c r="AI55" s="239" t="str">
        <f t="shared" si="23"/>
        <v>131.894688606,32.9579504073</v>
      </c>
      <c r="AJ55" s="239" t="s">
        <v>3207</v>
      </c>
      <c r="AL55" s="8" t="str">
        <f t="shared" si="24"/>
        <v>,{"type":"Feature","properties":{"name":"つつみ泌尿器科医院","description":"種別：診療所&lt;br&gt;名称：つつみ泌尿器科医院&lt;br&gt;住所：大分県佐伯市城下西町&lt;br&gt;TEL：0972-20-3232&lt;br&gt;参考：ID：4422004200000&lt;br&gt;","_markerType":"Icon","_iconUrl":"https://www.pref.oita.jp/uploaded/life/2327624_4659444_img.png","_iconSize":[30,30],"_iconAnchor":[15,15]},"geometry":{"type":"Point","coordinates":[131.894688606,32.9579504073]}}</v>
      </c>
    </row>
    <row r="56" spans="1:38">
      <c r="A56" s="1" t="s">
        <v>1937</v>
      </c>
      <c r="B56" s="1" t="s">
        <v>1804</v>
      </c>
      <c r="C56" s="1" t="s">
        <v>1937</v>
      </c>
      <c r="D56" s="1" t="s">
        <v>2966</v>
      </c>
      <c r="E56" s="1" t="s">
        <v>4232</v>
      </c>
      <c r="F56" s="1" t="s">
        <v>4024</v>
      </c>
      <c r="G56" s="1" t="s">
        <v>4067</v>
      </c>
      <c r="I56" s="236" t="s">
        <v>4075</v>
      </c>
      <c r="J56" s="1" t="s">
        <v>3210</v>
      </c>
      <c r="K56" s="1" t="s">
        <v>3211</v>
      </c>
      <c r="L56" s="1">
        <v>32.955551100000001</v>
      </c>
      <c r="M56" s="1">
        <v>131.90378229999999</v>
      </c>
      <c r="O56" s="74" t="str">
        <f t="shared" si="13"/>
        <v>伊藤循環器内科クリニック</v>
      </c>
      <c r="P56" s="74" t="str">
        <f t="shared" si="14"/>
        <v>種別：診療所&lt;br&gt;名称：伊藤循環器内科クリニック&lt;br&gt;住所：大分県佐伯市長島町４丁目１番７号&lt;br&gt;TEL：0972-25-1700&lt;br&gt;参考：ID：4422010700000&lt;br&gt;</v>
      </c>
      <c r="Q56" s="74" t="str">
        <f t="shared" si="3"/>
        <v>https://www.pref.oita.jp/uploaded/life/2327624_4659444_img.png</v>
      </c>
      <c r="R56" s="74" t="str">
        <f t="shared" si="15"/>
        <v>30,30</v>
      </c>
      <c r="S56" s="74" t="str">
        <f t="shared" si="16"/>
        <v>15,15</v>
      </c>
      <c r="T56" s="74" t="str">
        <f t="shared" si="17"/>
        <v>131.9037823,32.9555511</v>
      </c>
      <c r="W56" s="239">
        <v>1</v>
      </c>
      <c r="X56" s="239" t="s">
        <v>3209</v>
      </c>
      <c r="Y56" s="239" t="str">
        <f t="shared" si="18"/>
        <v>伊藤循環器内科クリニック</v>
      </c>
      <c r="Z56" s="239" t="s">
        <v>3202</v>
      </c>
      <c r="AA56" s="239" t="str">
        <f t="shared" si="19"/>
        <v>種別：診療所&lt;br&gt;名称：伊藤循環器内科クリニック&lt;br&gt;住所：大分県佐伯市長島町４丁目１番７号&lt;br&gt;TEL：0972-25-1700&lt;br&gt;参考：ID：4422010700000&lt;br&gt;</v>
      </c>
      <c r="AB56" s="239" t="s">
        <v>3684</v>
      </c>
      <c r="AC56" s="239" t="str">
        <f t="shared" si="20"/>
        <v>https://www.pref.oita.jp/uploaded/life/2327624_4659444_img.png</v>
      </c>
      <c r="AD56" s="239" t="s">
        <v>3204</v>
      </c>
      <c r="AE56" s="239" t="str">
        <f t="shared" si="21"/>
        <v>30,30</v>
      </c>
      <c r="AF56" s="239" t="s">
        <v>3205</v>
      </c>
      <c r="AG56" s="239" t="str">
        <f t="shared" si="22"/>
        <v>15,15</v>
      </c>
      <c r="AH56" s="239" t="s">
        <v>3206</v>
      </c>
      <c r="AI56" s="239" t="str">
        <f t="shared" si="23"/>
        <v>131.9037823,32.9555511</v>
      </c>
      <c r="AJ56" s="239" t="s">
        <v>3207</v>
      </c>
      <c r="AL56" s="8" t="str">
        <f t="shared" si="24"/>
        <v>,{"type":"Feature","properties":{"name":"伊藤循環器内科クリニック","description":"種別：診療所&lt;br&gt;名称：伊藤循環器内科クリニック&lt;br&gt;住所：大分県佐伯市長島町４丁目１番７号&lt;br&gt;TEL：0972-25-1700&lt;br&gt;参考：ID：4422010700000&lt;br&gt;","_markerType":"Icon","_iconUrl":"https://www.pref.oita.jp/uploaded/life/2327624_4659444_img.png","_iconSize":[30,30],"_iconAnchor":[15,15]},"geometry":{"type":"Point","coordinates":[131.9037823,32.9555511]}}</v>
      </c>
    </row>
    <row r="57" spans="1:38">
      <c r="A57" s="1" t="s">
        <v>1041</v>
      </c>
      <c r="B57" s="1" t="s">
        <v>1804</v>
      </c>
      <c r="C57" s="1" t="s">
        <v>1041</v>
      </c>
      <c r="D57" s="1" t="s">
        <v>2967</v>
      </c>
      <c r="E57" s="1" t="s">
        <v>1347</v>
      </c>
      <c r="F57" s="1" t="s">
        <v>4025</v>
      </c>
      <c r="G57" s="1" t="s">
        <v>4067</v>
      </c>
      <c r="I57" s="236" t="s">
        <v>4075</v>
      </c>
      <c r="J57" s="1" t="s">
        <v>3210</v>
      </c>
      <c r="K57" s="1" t="s">
        <v>3211</v>
      </c>
      <c r="L57" s="1">
        <v>32.9700688</v>
      </c>
      <c r="M57" s="1">
        <v>131.9044346</v>
      </c>
      <c r="O57" s="74" t="str">
        <f t="shared" si="13"/>
        <v>クリニック佐伯の太陽</v>
      </c>
      <c r="P57" s="74" t="str">
        <f t="shared" si="14"/>
        <v>種別：診療所&lt;br&gt;名称：クリニック佐伯の太陽&lt;br&gt;住所：大分県佐伯市駅前１丁目１番１１号&lt;br&gt;TEL：0972-20-3988&lt;br&gt;参考：ID：4422031300000&lt;br&gt;</v>
      </c>
      <c r="Q57" s="74" t="str">
        <f t="shared" si="3"/>
        <v>https://www.pref.oita.jp/uploaded/life/2327624_4659444_img.png</v>
      </c>
      <c r="R57" s="74" t="str">
        <f t="shared" si="15"/>
        <v>30,30</v>
      </c>
      <c r="S57" s="74" t="str">
        <f t="shared" si="16"/>
        <v>15,15</v>
      </c>
      <c r="T57" s="74" t="str">
        <f t="shared" si="17"/>
        <v>131.9044346,32.9700688</v>
      </c>
      <c r="W57" s="239">
        <v>1</v>
      </c>
      <c r="X57" s="239" t="s">
        <v>3209</v>
      </c>
      <c r="Y57" s="239" t="str">
        <f t="shared" si="18"/>
        <v>クリニック佐伯の太陽</v>
      </c>
      <c r="Z57" s="239" t="s">
        <v>3202</v>
      </c>
      <c r="AA57" s="239" t="str">
        <f t="shared" si="19"/>
        <v>種別：診療所&lt;br&gt;名称：クリニック佐伯の太陽&lt;br&gt;住所：大分県佐伯市駅前１丁目１番１１号&lt;br&gt;TEL：0972-20-3988&lt;br&gt;参考：ID：4422031300000&lt;br&gt;</v>
      </c>
      <c r="AB57" s="239" t="s">
        <v>3684</v>
      </c>
      <c r="AC57" s="239" t="str">
        <f t="shared" si="20"/>
        <v>https://www.pref.oita.jp/uploaded/life/2327624_4659444_img.png</v>
      </c>
      <c r="AD57" s="239" t="s">
        <v>3204</v>
      </c>
      <c r="AE57" s="239" t="str">
        <f t="shared" si="21"/>
        <v>30,30</v>
      </c>
      <c r="AF57" s="239" t="s">
        <v>3205</v>
      </c>
      <c r="AG57" s="239" t="str">
        <f t="shared" si="22"/>
        <v>15,15</v>
      </c>
      <c r="AH57" s="239" t="s">
        <v>3206</v>
      </c>
      <c r="AI57" s="239" t="str">
        <f t="shared" si="23"/>
        <v>131.9044346,32.9700688</v>
      </c>
      <c r="AJ57" s="239" t="s">
        <v>3207</v>
      </c>
      <c r="AL57" s="8" t="str">
        <f t="shared" si="24"/>
        <v>,{"type":"Feature","properties":{"name":"クリニック佐伯の太陽","description":"種別：診療所&lt;br&gt;名称：クリニック佐伯の太陽&lt;br&gt;住所：大分県佐伯市駅前１丁目１番１１号&lt;br&gt;TEL：0972-20-3988&lt;br&gt;参考：ID：4422031300000&lt;br&gt;","_markerType":"Icon","_iconUrl":"https://www.pref.oita.jp/uploaded/life/2327624_4659444_img.png","_iconSize":[30,30],"_iconAnchor":[15,15]},"geometry":{"type":"Point","coordinates":[131.9044346,32.9700688]}}</v>
      </c>
    </row>
    <row r="58" spans="1:38">
      <c r="A58" s="1" t="s">
        <v>1942</v>
      </c>
      <c r="B58" s="1" t="s">
        <v>1804</v>
      </c>
      <c r="C58" s="1" t="s">
        <v>1942</v>
      </c>
      <c r="D58" s="1" t="s">
        <v>2968</v>
      </c>
      <c r="E58" s="1" t="s">
        <v>4233</v>
      </c>
      <c r="F58" s="1" t="s">
        <v>4026</v>
      </c>
      <c r="G58" s="1" t="s">
        <v>4067</v>
      </c>
      <c r="I58" s="236" t="s">
        <v>4075</v>
      </c>
      <c r="J58" s="1" t="s">
        <v>3210</v>
      </c>
      <c r="K58" s="1" t="s">
        <v>3211</v>
      </c>
      <c r="L58" s="1">
        <v>33.0003598829</v>
      </c>
      <c r="M58" s="1">
        <v>131.889764071</v>
      </c>
      <c r="O58" s="74" t="str">
        <f t="shared" si="13"/>
        <v>彦陽クリニック</v>
      </c>
      <c r="P58" s="74" t="str">
        <f t="shared" si="14"/>
        <v>種別：診療所&lt;br&gt;名称：彦陽クリニック&lt;br&gt;住所：大分県佐伯市戸穴３６２番地１&lt;br&gt;TEL：0972-27-5088&lt;br&gt;参考：ID：4422031900000&lt;br&gt;</v>
      </c>
      <c r="Q58" s="74" t="str">
        <f t="shared" si="3"/>
        <v>https://www.pref.oita.jp/uploaded/life/2327624_4659444_img.png</v>
      </c>
      <c r="R58" s="74" t="str">
        <f t="shared" si="15"/>
        <v>30,30</v>
      </c>
      <c r="S58" s="74" t="str">
        <f t="shared" si="16"/>
        <v>15,15</v>
      </c>
      <c r="T58" s="74" t="str">
        <f t="shared" si="17"/>
        <v>131.889764071,33.0003598829</v>
      </c>
      <c r="W58" s="239">
        <v>1</v>
      </c>
      <c r="X58" s="239" t="s">
        <v>3209</v>
      </c>
      <c r="Y58" s="239" t="str">
        <f t="shared" si="18"/>
        <v>彦陽クリニック</v>
      </c>
      <c r="Z58" s="239" t="s">
        <v>3202</v>
      </c>
      <c r="AA58" s="239" t="str">
        <f t="shared" si="19"/>
        <v>種別：診療所&lt;br&gt;名称：彦陽クリニック&lt;br&gt;住所：大分県佐伯市戸穴３６２番地１&lt;br&gt;TEL：0972-27-5088&lt;br&gt;参考：ID：4422031900000&lt;br&gt;</v>
      </c>
      <c r="AB58" s="239" t="s">
        <v>3684</v>
      </c>
      <c r="AC58" s="239" t="str">
        <f t="shared" si="20"/>
        <v>https://www.pref.oita.jp/uploaded/life/2327624_4659444_img.png</v>
      </c>
      <c r="AD58" s="239" t="s">
        <v>3204</v>
      </c>
      <c r="AE58" s="239" t="str">
        <f t="shared" si="21"/>
        <v>30,30</v>
      </c>
      <c r="AF58" s="239" t="s">
        <v>3205</v>
      </c>
      <c r="AG58" s="239" t="str">
        <f t="shared" si="22"/>
        <v>15,15</v>
      </c>
      <c r="AH58" s="239" t="s">
        <v>3206</v>
      </c>
      <c r="AI58" s="239" t="str">
        <f t="shared" si="23"/>
        <v>131.889764071,33.0003598829</v>
      </c>
      <c r="AJ58" s="239" t="s">
        <v>3207</v>
      </c>
      <c r="AL58" s="8" t="str">
        <f t="shared" si="24"/>
        <v>,{"type":"Feature","properties":{"name":"彦陽クリニック","description":"種別：診療所&lt;br&gt;名称：彦陽クリニック&lt;br&gt;住所：大分県佐伯市戸穴３６２番地１&lt;br&gt;TEL：0972-27-5088&lt;br&gt;参考：ID：4422031900000&lt;br&gt;","_markerType":"Icon","_iconUrl":"https://www.pref.oita.jp/uploaded/life/2327624_4659444_img.png","_iconSize":[30,30],"_iconAnchor":[15,15]},"geometry":{"type":"Point","coordinates":[131.889764071,33.0003598829]}}</v>
      </c>
    </row>
    <row r="59" spans="1:38">
      <c r="A59" s="1" t="s">
        <v>1945</v>
      </c>
      <c r="B59" s="1" t="s">
        <v>1804</v>
      </c>
      <c r="C59" s="1" t="s">
        <v>1945</v>
      </c>
      <c r="D59" s="1" t="s">
        <v>2969</v>
      </c>
      <c r="E59" s="1" t="s">
        <v>4234</v>
      </c>
      <c r="F59" s="1" t="s">
        <v>4027</v>
      </c>
      <c r="G59" s="1" t="s">
        <v>4067</v>
      </c>
      <c r="I59" s="236" t="s">
        <v>4075</v>
      </c>
      <c r="J59" s="1" t="s">
        <v>3210</v>
      </c>
      <c r="K59" s="1" t="s">
        <v>3211</v>
      </c>
      <c r="L59" s="1">
        <v>32.964385449222803</v>
      </c>
      <c r="M59" s="1">
        <v>131.90594278755199</v>
      </c>
      <c r="O59" s="74" t="str">
        <f t="shared" si="13"/>
        <v>すどクリニック</v>
      </c>
      <c r="P59" s="74" t="str">
        <f t="shared" si="14"/>
        <v>種別：診療所&lt;br&gt;名称：すどクリニック&lt;br&gt;住所：大分県佐伯市長島町１丁目４番１６号&lt;br&gt;TEL：0972-28-7711&lt;br&gt;参考：ID：4422036400000&lt;br&gt;</v>
      </c>
      <c r="Q59" s="74" t="str">
        <f t="shared" si="3"/>
        <v>https://www.pref.oita.jp/uploaded/life/2327624_4659444_img.png</v>
      </c>
      <c r="R59" s="74" t="str">
        <f t="shared" si="15"/>
        <v>30,30</v>
      </c>
      <c r="S59" s="74" t="str">
        <f t="shared" si="16"/>
        <v>15,15</v>
      </c>
      <c r="T59" s="74" t="str">
        <f t="shared" si="17"/>
        <v>131.905942787552,32.9643854492228</v>
      </c>
      <c r="W59" s="239">
        <v>1</v>
      </c>
      <c r="X59" s="239" t="s">
        <v>3209</v>
      </c>
      <c r="Y59" s="239" t="str">
        <f t="shared" si="18"/>
        <v>すどクリニック</v>
      </c>
      <c r="Z59" s="239" t="s">
        <v>3202</v>
      </c>
      <c r="AA59" s="239" t="str">
        <f t="shared" si="19"/>
        <v>種別：診療所&lt;br&gt;名称：すどクリニック&lt;br&gt;住所：大分県佐伯市長島町１丁目４番１６号&lt;br&gt;TEL：0972-28-7711&lt;br&gt;参考：ID：4422036400000&lt;br&gt;</v>
      </c>
      <c r="AB59" s="239" t="s">
        <v>3684</v>
      </c>
      <c r="AC59" s="239" t="str">
        <f t="shared" si="20"/>
        <v>https://www.pref.oita.jp/uploaded/life/2327624_4659444_img.png</v>
      </c>
      <c r="AD59" s="239" t="s">
        <v>3204</v>
      </c>
      <c r="AE59" s="239" t="str">
        <f t="shared" si="21"/>
        <v>30,30</v>
      </c>
      <c r="AF59" s="239" t="s">
        <v>3205</v>
      </c>
      <c r="AG59" s="239" t="str">
        <f t="shared" si="22"/>
        <v>15,15</v>
      </c>
      <c r="AH59" s="239" t="s">
        <v>3206</v>
      </c>
      <c r="AI59" s="239" t="str">
        <f t="shared" si="23"/>
        <v>131.905942787552,32.9643854492228</v>
      </c>
      <c r="AJ59" s="239" t="s">
        <v>3207</v>
      </c>
      <c r="AL59" s="8" t="str">
        <f t="shared" si="24"/>
        <v>,{"type":"Feature","properties":{"name":"すどクリニック","description":"種別：診療所&lt;br&gt;名称：すどクリニック&lt;br&gt;住所：大分県佐伯市長島町１丁目４番１６号&lt;br&gt;TEL：0972-28-7711&lt;br&gt;参考：ID：4422036400000&lt;br&gt;","_markerType":"Icon","_iconUrl":"https://www.pref.oita.jp/uploaded/life/2327624_4659444_img.png","_iconSize":[30,30],"_iconAnchor":[15,15]},"geometry":{"type":"Point","coordinates":[131.905942787552,32.9643854492228]}}</v>
      </c>
    </row>
    <row r="60" spans="1:38">
      <c r="A60" s="1" t="s">
        <v>1949</v>
      </c>
      <c r="B60" s="1" t="s">
        <v>1804</v>
      </c>
      <c r="C60" s="1" t="s">
        <v>1949</v>
      </c>
      <c r="D60" s="1" t="s">
        <v>2972</v>
      </c>
      <c r="E60" s="1" t="s">
        <v>4235</v>
      </c>
      <c r="F60" s="1" t="s">
        <v>4028</v>
      </c>
      <c r="G60" s="1" t="s">
        <v>4067</v>
      </c>
      <c r="I60" s="236" t="s">
        <v>4075</v>
      </c>
      <c r="J60" s="1" t="s">
        <v>3210</v>
      </c>
      <c r="K60" s="1" t="s">
        <v>3211</v>
      </c>
      <c r="L60" s="1">
        <v>32.945472414900003</v>
      </c>
      <c r="M60" s="1">
        <v>131.896383762</v>
      </c>
      <c r="O60" s="74" t="str">
        <f t="shared" si="13"/>
        <v>在宅支援クリニックえがお</v>
      </c>
      <c r="P60" s="74" t="str">
        <f t="shared" si="14"/>
        <v>種別：診療所&lt;br&gt;名称：在宅支援クリニックえがお&lt;br&gt;住所：大分県佐伯市池田２２６０ー１&lt;br&gt;TEL：0972-24-2020&lt;br&gt;参考：ID：4422039800000&lt;br&gt;</v>
      </c>
      <c r="Q60" s="74" t="str">
        <f t="shared" si="3"/>
        <v>https://www.pref.oita.jp/uploaded/life/2327624_4659444_img.png</v>
      </c>
      <c r="R60" s="74" t="str">
        <f t="shared" si="15"/>
        <v>30,30</v>
      </c>
      <c r="S60" s="74" t="str">
        <f t="shared" si="16"/>
        <v>15,15</v>
      </c>
      <c r="T60" s="74" t="str">
        <f t="shared" si="17"/>
        <v>131.896383762,32.9454724149</v>
      </c>
      <c r="W60" s="239">
        <v>1</v>
      </c>
      <c r="X60" s="239" t="s">
        <v>3209</v>
      </c>
      <c r="Y60" s="239" t="str">
        <f t="shared" si="18"/>
        <v>在宅支援クリニックえがお</v>
      </c>
      <c r="Z60" s="239" t="s">
        <v>3202</v>
      </c>
      <c r="AA60" s="239" t="str">
        <f t="shared" si="19"/>
        <v>種別：診療所&lt;br&gt;名称：在宅支援クリニックえがお&lt;br&gt;住所：大分県佐伯市池田２２６０ー１&lt;br&gt;TEL：0972-24-2020&lt;br&gt;参考：ID：4422039800000&lt;br&gt;</v>
      </c>
      <c r="AB60" s="239" t="s">
        <v>3684</v>
      </c>
      <c r="AC60" s="239" t="str">
        <f t="shared" si="20"/>
        <v>https://www.pref.oita.jp/uploaded/life/2327624_4659444_img.png</v>
      </c>
      <c r="AD60" s="239" t="s">
        <v>3204</v>
      </c>
      <c r="AE60" s="239" t="str">
        <f t="shared" si="21"/>
        <v>30,30</v>
      </c>
      <c r="AF60" s="239" t="s">
        <v>3205</v>
      </c>
      <c r="AG60" s="239" t="str">
        <f t="shared" si="22"/>
        <v>15,15</v>
      </c>
      <c r="AH60" s="239" t="s">
        <v>3206</v>
      </c>
      <c r="AI60" s="239" t="str">
        <f t="shared" si="23"/>
        <v>131.896383762,32.9454724149</v>
      </c>
      <c r="AJ60" s="239" t="s">
        <v>3207</v>
      </c>
      <c r="AL60" s="8" t="str">
        <f t="shared" si="24"/>
        <v>,{"type":"Feature","properties":{"name":"在宅支援クリニックえがお","description":"種別：診療所&lt;br&gt;名称：在宅支援クリニックえがお&lt;br&gt;住所：大分県佐伯市池田２２６０ー１&lt;br&gt;TEL：0972-24-2020&lt;br&gt;参考：ID：4422039800000&lt;br&gt;","_markerType":"Icon","_iconUrl":"https://www.pref.oita.jp/uploaded/life/2327624_4659444_img.png","_iconSize":[30,30],"_iconAnchor":[15,15]},"geometry":{"type":"Point","coordinates":[131.896383762,32.9454724149]}}</v>
      </c>
    </row>
    <row r="61" spans="1:38">
      <c r="W61" s="239">
        <v>1</v>
      </c>
      <c r="AL61" s="8" t="s">
        <v>3214</v>
      </c>
    </row>
    <row r="62" spans="1:38">
      <c r="W62" s="239">
        <v>1</v>
      </c>
      <c r="AL62" s="8"/>
    </row>
    <row r="63" spans="1:38">
      <c r="W63" s="239">
        <v>1</v>
      </c>
      <c r="AL63" s="8"/>
    </row>
    <row r="64" spans="1:38">
      <c r="W64" s="239">
        <v>1</v>
      </c>
      <c r="AL64" s="8" t="s">
        <v>4079</v>
      </c>
    </row>
    <row r="65" spans="1:38">
      <c r="A65" s="1" t="s">
        <v>1955</v>
      </c>
      <c r="B65" s="1" t="s">
        <v>2975</v>
      </c>
      <c r="C65" s="1" t="s">
        <v>1955</v>
      </c>
      <c r="D65" s="1" t="s">
        <v>2976</v>
      </c>
      <c r="E65" s="1" t="s">
        <v>4236</v>
      </c>
      <c r="F65" s="1" t="s">
        <v>4029</v>
      </c>
      <c r="I65" s="236" t="s">
        <v>4076</v>
      </c>
      <c r="J65" s="1" t="s">
        <v>3210</v>
      </c>
      <c r="K65" s="1" t="s">
        <v>3211</v>
      </c>
      <c r="L65" s="1">
        <v>32.9717047671</v>
      </c>
      <c r="M65" s="1">
        <v>131.90318584400001</v>
      </c>
      <c r="O65" s="74" t="str">
        <f>A65</f>
        <v>麻生歯科医院</v>
      </c>
      <c r="P65" s="74" t="str">
        <f>$B$7&amp;B65&amp;"&lt;br&gt;"&amp;$C$7&amp;C65&amp;"&lt;br&gt;"&amp;IF(D65="","",$D$7&amp;D65&amp;"&lt;br&gt;")&amp;IF(E65="","",$E$7&amp;E65&amp;"&lt;br&gt;")&amp;IF(F65="","",$F$7&amp;F65&amp;"&lt;br&gt;")</f>
        <v>種別：歯科&lt;br&gt;名称：麻生歯科医院&lt;br&gt;住所：大分県佐伯市駅前１－４－８&lt;br&gt;TEL：0972-20-0808&lt;br&gt;参考：ID：4431153200000&lt;br&gt;</v>
      </c>
      <c r="Q65" s="74" t="str">
        <f>IF(LEFT(I65,4)="http",I65,I65&amp;".png")</f>
        <v>https://www.pref.oita.jp/uploaded/life/2327624_4659445_img.png</v>
      </c>
      <c r="R65" s="74" t="str">
        <f>J65</f>
        <v>30,30</v>
      </c>
      <c r="S65" s="74" t="str">
        <f>K65</f>
        <v>15,15</v>
      </c>
      <c r="T65" s="74" t="str">
        <f>M65&amp;","&amp;L65</f>
        <v>131.903185844,32.9717047671</v>
      </c>
      <c r="W65" s="239">
        <v>1</v>
      </c>
      <c r="X65" s="239" t="s">
        <v>3201</v>
      </c>
      <c r="Y65" s="239" t="str">
        <f>O65</f>
        <v>麻生歯科医院</v>
      </c>
      <c r="Z65" s="239" t="s">
        <v>3202</v>
      </c>
      <c r="AA65" s="239" t="str">
        <f>P65</f>
        <v>種別：歯科&lt;br&gt;名称：麻生歯科医院&lt;br&gt;住所：大分県佐伯市駅前１－４－８&lt;br&gt;TEL：0972-20-0808&lt;br&gt;参考：ID：4431153200000&lt;br&gt;</v>
      </c>
      <c r="AB65" s="239" t="s">
        <v>3684</v>
      </c>
      <c r="AC65" s="239" t="str">
        <f>Q65</f>
        <v>https://www.pref.oita.jp/uploaded/life/2327624_4659445_img.png</v>
      </c>
      <c r="AD65" s="239" t="s">
        <v>3204</v>
      </c>
      <c r="AE65" s="239" t="str">
        <f>R65</f>
        <v>30,30</v>
      </c>
      <c r="AF65" s="239" t="s">
        <v>3205</v>
      </c>
      <c r="AG65" s="239" t="str">
        <f>S65</f>
        <v>15,15</v>
      </c>
      <c r="AH65" s="239" t="s">
        <v>3206</v>
      </c>
      <c r="AI65" s="239" t="str">
        <f>T65</f>
        <v>131.903185844,32.9717047671</v>
      </c>
      <c r="AJ65" s="239" t="s">
        <v>3207</v>
      </c>
      <c r="AL65" s="238" t="str">
        <f>_xlfn.CONCAT(X65:AJ65)</f>
        <v>{"type":"Feature","properties":{"name":"麻生歯科医院","description":"種別：歯科&lt;br&gt;名称：麻生歯科医院&lt;br&gt;住所：大分県佐伯市駅前１－４－８&lt;br&gt;TEL：0972-20-0808&lt;br&gt;参考：ID：4431153200000&lt;br&gt;","_markerType":"Icon","_iconUrl":"https://www.pref.oita.jp/uploaded/life/2327624_4659445_img.png","_iconSize":[30,30],"_iconAnchor":[15,15]},"geometry":{"type":"Point","coordinates":[131.903185844,32.9717047671]}}</v>
      </c>
    </row>
    <row r="66" spans="1:38">
      <c r="A66" s="1" t="s">
        <v>1958</v>
      </c>
      <c r="B66" s="1" t="s">
        <v>2975</v>
      </c>
      <c r="C66" s="1" t="s">
        <v>1958</v>
      </c>
      <c r="D66" s="1" t="s">
        <v>2978</v>
      </c>
      <c r="E66" s="1" t="s">
        <v>4237</v>
      </c>
      <c r="F66" s="1" t="s">
        <v>4030</v>
      </c>
      <c r="I66" s="236" t="s">
        <v>4076</v>
      </c>
      <c r="J66" s="1" t="s">
        <v>3210</v>
      </c>
      <c r="K66" s="1" t="s">
        <v>3211</v>
      </c>
      <c r="L66" s="1">
        <v>32.971882884220697</v>
      </c>
      <c r="M66" s="1">
        <v>131.84063590849399</v>
      </c>
      <c r="O66" s="74" t="str">
        <f t="shared" si="13"/>
        <v>上田歯科医院</v>
      </c>
      <c r="P66" s="74" t="str">
        <f t="shared" si="14"/>
        <v>種別：歯科&lt;br&gt;名称：上田歯科医院&lt;br&gt;住所：大分県佐伯市弥生大字井崎字川又１３６６－１&lt;br&gt;TEL：0972-46-2725&lt;br&gt;参考：ID：4431153400000&lt;br&gt;</v>
      </c>
      <c r="Q66" s="74" t="str">
        <f t="shared" si="3"/>
        <v>https://www.pref.oita.jp/uploaded/life/2327624_4659445_img.png</v>
      </c>
      <c r="R66" s="74" t="str">
        <f t="shared" ref="R66:R94" si="25">J66</f>
        <v>30,30</v>
      </c>
      <c r="S66" s="74" t="str">
        <f t="shared" ref="S66:S94" si="26">K66</f>
        <v>15,15</v>
      </c>
      <c r="T66" s="74" t="str">
        <f t="shared" si="17"/>
        <v>131.840635908494,32.9718828842207</v>
      </c>
      <c r="W66" s="239">
        <v>1</v>
      </c>
      <c r="X66" s="239" t="s">
        <v>3209</v>
      </c>
      <c r="Y66" s="239" t="str">
        <f t="shared" si="18"/>
        <v>上田歯科医院</v>
      </c>
      <c r="Z66" s="239" t="s">
        <v>3202</v>
      </c>
      <c r="AA66" s="239" t="str">
        <f t="shared" si="19"/>
        <v>種別：歯科&lt;br&gt;名称：上田歯科医院&lt;br&gt;住所：大分県佐伯市弥生大字井崎字川又１３６６－１&lt;br&gt;TEL：0972-46-2725&lt;br&gt;参考：ID：4431153400000&lt;br&gt;</v>
      </c>
      <c r="AB66" s="239" t="s">
        <v>3684</v>
      </c>
      <c r="AC66" s="239" t="str">
        <f t="shared" si="20"/>
        <v>https://www.pref.oita.jp/uploaded/life/2327624_4659445_img.png</v>
      </c>
      <c r="AD66" s="239" t="s">
        <v>3204</v>
      </c>
      <c r="AE66" s="239" t="str">
        <f t="shared" si="21"/>
        <v>30,30</v>
      </c>
      <c r="AF66" s="239" t="s">
        <v>3205</v>
      </c>
      <c r="AG66" s="239" t="str">
        <f t="shared" si="22"/>
        <v>15,15</v>
      </c>
      <c r="AH66" s="239" t="s">
        <v>3206</v>
      </c>
      <c r="AI66" s="239" t="str">
        <f t="shared" si="23"/>
        <v>131.840635908494,32.9718828842207</v>
      </c>
      <c r="AJ66" s="239" t="s">
        <v>3207</v>
      </c>
      <c r="AL66" s="8" t="str">
        <f t="shared" si="24"/>
        <v>,{"type":"Feature","properties":{"name":"上田歯科医院","description":"種別：歯科&lt;br&gt;名称：上田歯科医院&lt;br&gt;住所：大分県佐伯市弥生大字井崎字川又１３６６－１&lt;br&gt;TEL：0972-46-2725&lt;br&gt;参考：ID：4431153400000&lt;br&gt;","_markerType":"Icon","_iconUrl":"https://www.pref.oita.jp/uploaded/life/2327624_4659445_img.png","_iconSize":[30,30],"_iconAnchor":[15,15]},"geometry":{"type":"Point","coordinates":[131.840635908494,32.9718828842207]}}</v>
      </c>
    </row>
    <row r="67" spans="1:38">
      <c r="A67" s="1" t="s">
        <v>1961</v>
      </c>
      <c r="B67" s="1" t="s">
        <v>2975</v>
      </c>
      <c r="C67" s="1" t="s">
        <v>1961</v>
      </c>
      <c r="D67" s="1" t="s">
        <v>2980</v>
      </c>
      <c r="E67" s="1" t="s">
        <v>4238</v>
      </c>
      <c r="F67" s="1" t="s">
        <v>4031</v>
      </c>
      <c r="I67" s="236" t="s">
        <v>4076</v>
      </c>
      <c r="J67" s="1" t="s">
        <v>3210</v>
      </c>
      <c r="K67" s="1" t="s">
        <v>3211</v>
      </c>
      <c r="L67" s="1">
        <v>33.053219400000003</v>
      </c>
      <c r="M67" s="1">
        <v>131.93141510000001</v>
      </c>
      <c r="O67" s="74" t="str">
        <f t="shared" si="13"/>
        <v>上浦歯科クリニック</v>
      </c>
      <c r="P67" s="74" t="str">
        <f t="shared" si="14"/>
        <v>種別：歯科&lt;br&gt;名称：上浦歯科クリニック&lt;br&gt;住所：大分県佐伯市上浦津井浦&lt;br&gt;TEL：0972-32-2320&lt;br&gt;参考：ID：4431153600000&lt;br&gt;</v>
      </c>
      <c r="Q67" s="74" t="str">
        <f t="shared" si="3"/>
        <v>https://www.pref.oita.jp/uploaded/life/2327624_4659445_img.png</v>
      </c>
      <c r="R67" s="74" t="str">
        <f t="shared" si="25"/>
        <v>30,30</v>
      </c>
      <c r="S67" s="74" t="str">
        <f t="shared" si="26"/>
        <v>15,15</v>
      </c>
      <c r="T67" s="74" t="str">
        <f t="shared" si="17"/>
        <v>131.9314151,33.0532194</v>
      </c>
      <c r="W67" s="239">
        <v>1</v>
      </c>
      <c r="X67" s="239" t="s">
        <v>3209</v>
      </c>
      <c r="Y67" s="239" t="str">
        <f t="shared" si="18"/>
        <v>上浦歯科クリニック</v>
      </c>
      <c r="Z67" s="239" t="s">
        <v>3202</v>
      </c>
      <c r="AA67" s="239" t="str">
        <f t="shared" si="19"/>
        <v>種別：歯科&lt;br&gt;名称：上浦歯科クリニック&lt;br&gt;住所：大分県佐伯市上浦津井浦&lt;br&gt;TEL：0972-32-2320&lt;br&gt;参考：ID：4431153600000&lt;br&gt;</v>
      </c>
      <c r="AB67" s="239" t="s">
        <v>3684</v>
      </c>
      <c r="AC67" s="239" t="str">
        <f t="shared" si="20"/>
        <v>https://www.pref.oita.jp/uploaded/life/2327624_4659445_img.png</v>
      </c>
      <c r="AD67" s="239" t="s">
        <v>3204</v>
      </c>
      <c r="AE67" s="239" t="str">
        <f t="shared" si="21"/>
        <v>30,30</v>
      </c>
      <c r="AF67" s="239" t="s">
        <v>3205</v>
      </c>
      <c r="AG67" s="239" t="str">
        <f t="shared" si="22"/>
        <v>15,15</v>
      </c>
      <c r="AH67" s="239" t="s">
        <v>3206</v>
      </c>
      <c r="AI67" s="239" t="str">
        <f t="shared" si="23"/>
        <v>131.9314151,33.0532194</v>
      </c>
      <c r="AJ67" s="239" t="s">
        <v>3207</v>
      </c>
      <c r="AL67" s="8" t="str">
        <f t="shared" si="24"/>
        <v>,{"type":"Feature","properties":{"name":"上浦歯科クリニック","description":"種別：歯科&lt;br&gt;名称：上浦歯科クリニック&lt;br&gt;住所：大分県佐伯市上浦津井浦&lt;br&gt;TEL：0972-32-2320&lt;br&gt;参考：ID：4431153600000&lt;br&gt;","_markerType":"Icon","_iconUrl":"https://www.pref.oita.jp/uploaded/life/2327624_4659445_img.png","_iconSize":[30,30],"_iconAnchor":[15,15]},"geometry":{"type":"Point","coordinates":[131.9314151,33.0532194]}}</v>
      </c>
    </row>
    <row r="68" spans="1:38">
      <c r="A68" s="1" t="s">
        <v>1963</v>
      </c>
      <c r="B68" s="1" t="s">
        <v>2975</v>
      </c>
      <c r="C68" s="1" t="s">
        <v>1963</v>
      </c>
      <c r="D68" s="1" t="s">
        <v>2981</v>
      </c>
      <c r="E68" s="1" t="s">
        <v>4239</v>
      </c>
      <c r="F68" s="1" t="s">
        <v>4032</v>
      </c>
      <c r="I68" s="236" t="s">
        <v>4076</v>
      </c>
      <c r="J68" s="1" t="s">
        <v>3210</v>
      </c>
      <c r="K68" s="1" t="s">
        <v>3211</v>
      </c>
      <c r="L68" s="1">
        <v>32.9760682</v>
      </c>
      <c r="M68" s="1">
        <v>131.90352340000001</v>
      </c>
      <c r="O68" s="74" t="str">
        <f t="shared" si="13"/>
        <v>川野歯科医院</v>
      </c>
      <c r="P68" s="74" t="str">
        <f t="shared" si="14"/>
        <v>種別：歯科&lt;br&gt;名称：川野歯科医院&lt;br&gt;住所：大分県佐伯市春日町８－１２&lt;br&gt;TEL：0972-22-2105&lt;br&gt;参考：ID：4431153700000&lt;br&gt;</v>
      </c>
      <c r="Q68" s="74" t="str">
        <f t="shared" si="3"/>
        <v>https://www.pref.oita.jp/uploaded/life/2327624_4659445_img.png</v>
      </c>
      <c r="R68" s="74" t="str">
        <f t="shared" si="25"/>
        <v>30,30</v>
      </c>
      <c r="S68" s="74" t="str">
        <f t="shared" si="26"/>
        <v>15,15</v>
      </c>
      <c r="T68" s="74" t="str">
        <f t="shared" si="17"/>
        <v>131.9035234,32.9760682</v>
      </c>
      <c r="W68" s="239">
        <v>1</v>
      </c>
      <c r="X68" s="239" t="s">
        <v>3209</v>
      </c>
      <c r="Y68" s="239" t="str">
        <f t="shared" si="18"/>
        <v>川野歯科医院</v>
      </c>
      <c r="Z68" s="239" t="s">
        <v>3202</v>
      </c>
      <c r="AA68" s="239" t="str">
        <f t="shared" si="19"/>
        <v>種別：歯科&lt;br&gt;名称：川野歯科医院&lt;br&gt;住所：大分県佐伯市春日町８－１２&lt;br&gt;TEL：0972-22-2105&lt;br&gt;参考：ID：4431153700000&lt;br&gt;</v>
      </c>
      <c r="AB68" s="239" t="s">
        <v>3684</v>
      </c>
      <c r="AC68" s="239" t="str">
        <f t="shared" si="20"/>
        <v>https://www.pref.oita.jp/uploaded/life/2327624_4659445_img.png</v>
      </c>
      <c r="AD68" s="239" t="s">
        <v>3204</v>
      </c>
      <c r="AE68" s="239" t="str">
        <f t="shared" si="21"/>
        <v>30,30</v>
      </c>
      <c r="AF68" s="239" t="s">
        <v>3205</v>
      </c>
      <c r="AG68" s="239" t="str">
        <f t="shared" si="22"/>
        <v>15,15</v>
      </c>
      <c r="AH68" s="239" t="s">
        <v>3206</v>
      </c>
      <c r="AI68" s="239" t="str">
        <f t="shared" si="23"/>
        <v>131.9035234,32.9760682</v>
      </c>
      <c r="AJ68" s="239" t="s">
        <v>3207</v>
      </c>
      <c r="AL68" s="8" t="str">
        <f t="shared" si="24"/>
        <v>,{"type":"Feature","properties":{"name":"川野歯科医院","description":"種別：歯科&lt;br&gt;名称：川野歯科医院&lt;br&gt;住所：大分県佐伯市春日町８－１２&lt;br&gt;TEL：0972-22-2105&lt;br&gt;参考：ID：4431153700000&lt;br&gt;","_markerType":"Icon","_iconUrl":"https://www.pref.oita.jp/uploaded/life/2327624_4659445_img.png","_iconSize":[30,30],"_iconAnchor":[15,15]},"geometry":{"type":"Point","coordinates":[131.9035234,32.9760682]}}</v>
      </c>
    </row>
    <row r="69" spans="1:38">
      <c r="A69" s="1" t="s">
        <v>1966</v>
      </c>
      <c r="B69" s="1" t="s">
        <v>2975</v>
      </c>
      <c r="C69" s="1" t="s">
        <v>1966</v>
      </c>
      <c r="D69" s="1" t="s">
        <v>2982</v>
      </c>
      <c r="E69" s="1" t="s">
        <v>4240</v>
      </c>
      <c r="F69" s="1" t="s">
        <v>4033</v>
      </c>
      <c r="I69" s="236" t="s">
        <v>4076</v>
      </c>
      <c r="J69" s="1" t="s">
        <v>3210</v>
      </c>
      <c r="K69" s="1" t="s">
        <v>3211</v>
      </c>
      <c r="L69" s="1">
        <v>32.959210712599997</v>
      </c>
      <c r="M69" s="1">
        <v>131.88194274899999</v>
      </c>
      <c r="O69" s="74" t="str">
        <f t="shared" si="13"/>
        <v>きよなが歯科クリニック</v>
      </c>
      <c r="P69" s="74" t="str">
        <f t="shared" si="14"/>
        <v>種別：歯科&lt;br&gt;名称：きよなが歯科クリニック&lt;br&gt;住所：大分県佐伯市鶴岡町１－１１－５９&lt;br&gt;TEL：0972-20-0702&lt;br&gt;参考：ID：4431153800000&lt;br&gt;</v>
      </c>
      <c r="Q69" s="74" t="str">
        <f t="shared" si="3"/>
        <v>https://www.pref.oita.jp/uploaded/life/2327624_4659445_img.png</v>
      </c>
      <c r="R69" s="74" t="str">
        <f t="shared" si="25"/>
        <v>30,30</v>
      </c>
      <c r="S69" s="74" t="str">
        <f t="shared" si="26"/>
        <v>15,15</v>
      </c>
      <c r="T69" s="74" t="str">
        <f t="shared" si="17"/>
        <v>131.881942749,32.9592107126</v>
      </c>
      <c r="W69" s="239">
        <v>1</v>
      </c>
      <c r="X69" s="239" t="s">
        <v>3209</v>
      </c>
      <c r="Y69" s="239" t="str">
        <f t="shared" si="18"/>
        <v>きよなが歯科クリニック</v>
      </c>
      <c r="Z69" s="239" t="s">
        <v>3202</v>
      </c>
      <c r="AA69" s="239" t="str">
        <f t="shared" si="19"/>
        <v>種別：歯科&lt;br&gt;名称：きよなが歯科クリニック&lt;br&gt;住所：大分県佐伯市鶴岡町１－１１－５９&lt;br&gt;TEL：0972-20-0702&lt;br&gt;参考：ID：4431153800000&lt;br&gt;</v>
      </c>
      <c r="AB69" s="239" t="s">
        <v>3684</v>
      </c>
      <c r="AC69" s="239" t="str">
        <f t="shared" si="20"/>
        <v>https://www.pref.oita.jp/uploaded/life/2327624_4659445_img.png</v>
      </c>
      <c r="AD69" s="239" t="s">
        <v>3204</v>
      </c>
      <c r="AE69" s="239" t="str">
        <f t="shared" si="21"/>
        <v>30,30</v>
      </c>
      <c r="AF69" s="239" t="s">
        <v>3205</v>
      </c>
      <c r="AG69" s="239" t="str">
        <f t="shared" si="22"/>
        <v>15,15</v>
      </c>
      <c r="AH69" s="239" t="s">
        <v>3206</v>
      </c>
      <c r="AI69" s="239" t="str">
        <f t="shared" si="23"/>
        <v>131.881942749,32.9592107126</v>
      </c>
      <c r="AJ69" s="239" t="s">
        <v>3207</v>
      </c>
      <c r="AL69" s="8" t="str">
        <f t="shared" si="24"/>
        <v>,{"type":"Feature","properties":{"name":"きよなが歯科クリニック","description":"種別：歯科&lt;br&gt;名称：きよなが歯科クリニック&lt;br&gt;住所：大分県佐伯市鶴岡町１－１１－５９&lt;br&gt;TEL：0972-20-0702&lt;br&gt;参考：ID：4431153800000&lt;br&gt;","_markerType":"Icon","_iconUrl":"https://www.pref.oita.jp/uploaded/life/2327624_4659445_img.png","_iconSize":[30,30],"_iconAnchor":[15,15]},"geometry":{"type":"Point","coordinates":[131.881942749,32.9592107126]}}</v>
      </c>
    </row>
    <row r="70" spans="1:38">
      <c r="A70" s="1" t="s">
        <v>1968</v>
      </c>
      <c r="B70" s="1" t="s">
        <v>2975</v>
      </c>
      <c r="C70" s="1" t="s">
        <v>1968</v>
      </c>
      <c r="D70" s="1" t="s">
        <v>2983</v>
      </c>
      <c r="E70" s="1" t="s">
        <v>4241</v>
      </c>
      <c r="F70" s="1" t="s">
        <v>4034</v>
      </c>
      <c r="I70" s="236" t="s">
        <v>4076</v>
      </c>
      <c r="J70" s="1" t="s">
        <v>3210</v>
      </c>
      <c r="K70" s="1" t="s">
        <v>3211</v>
      </c>
      <c r="L70" s="1">
        <v>32.957267267135997</v>
      </c>
      <c r="M70" s="1">
        <v>131.90891546044799</v>
      </c>
      <c r="O70" s="74" t="str">
        <f t="shared" si="13"/>
        <v>隈歯科医院</v>
      </c>
      <c r="P70" s="74" t="str">
        <f t="shared" si="14"/>
        <v>種別：歯科&lt;br&gt;名称：隈歯科医院&lt;br&gt;住所：大分県佐伯市長島町&lt;br&gt;TEL：0972-24-1515&lt;br&gt;参考：ID：4431153900000&lt;br&gt;</v>
      </c>
      <c r="Q70" s="74" t="str">
        <f t="shared" si="3"/>
        <v>https://www.pref.oita.jp/uploaded/life/2327624_4659445_img.png</v>
      </c>
      <c r="R70" s="74" t="str">
        <f t="shared" si="25"/>
        <v>30,30</v>
      </c>
      <c r="S70" s="74" t="str">
        <f t="shared" si="26"/>
        <v>15,15</v>
      </c>
      <c r="T70" s="74" t="str">
        <f t="shared" si="17"/>
        <v>131.908915460448,32.957267267136</v>
      </c>
      <c r="W70" s="239">
        <v>1</v>
      </c>
      <c r="X70" s="239" t="s">
        <v>3209</v>
      </c>
      <c r="Y70" s="239" t="str">
        <f t="shared" si="18"/>
        <v>隈歯科医院</v>
      </c>
      <c r="Z70" s="239" t="s">
        <v>3202</v>
      </c>
      <c r="AA70" s="239" t="str">
        <f t="shared" si="19"/>
        <v>種別：歯科&lt;br&gt;名称：隈歯科医院&lt;br&gt;住所：大分県佐伯市長島町&lt;br&gt;TEL：0972-24-1515&lt;br&gt;参考：ID：4431153900000&lt;br&gt;</v>
      </c>
      <c r="AB70" s="239" t="s">
        <v>3684</v>
      </c>
      <c r="AC70" s="239" t="str">
        <f t="shared" si="20"/>
        <v>https://www.pref.oita.jp/uploaded/life/2327624_4659445_img.png</v>
      </c>
      <c r="AD70" s="239" t="s">
        <v>3204</v>
      </c>
      <c r="AE70" s="239" t="str">
        <f t="shared" si="21"/>
        <v>30,30</v>
      </c>
      <c r="AF70" s="239" t="s">
        <v>3205</v>
      </c>
      <c r="AG70" s="239" t="str">
        <f t="shared" si="22"/>
        <v>15,15</v>
      </c>
      <c r="AH70" s="239" t="s">
        <v>3206</v>
      </c>
      <c r="AI70" s="239" t="str">
        <f t="shared" si="23"/>
        <v>131.908915460448,32.957267267136</v>
      </c>
      <c r="AJ70" s="239" t="s">
        <v>3207</v>
      </c>
      <c r="AL70" s="8" t="str">
        <f t="shared" si="24"/>
        <v>,{"type":"Feature","properties":{"name":"隈歯科医院","description":"種別：歯科&lt;br&gt;名称：隈歯科医院&lt;br&gt;住所：大分県佐伯市長島町&lt;br&gt;TEL：0972-24-1515&lt;br&gt;参考：ID：4431153900000&lt;br&gt;","_markerType":"Icon","_iconUrl":"https://www.pref.oita.jp/uploaded/life/2327624_4659445_img.png","_iconSize":[30,30],"_iconAnchor":[15,15]},"geometry":{"type":"Point","coordinates":[131.908915460448,32.957267267136]}}</v>
      </c>
    </row>
    <row r="71" spans="1:38">
      <c r="A71" s="1" t="s">
        <v>1971</v>
      </c>
      <c r="B71" s="1" t="s">
        <v>2975</v>
      </c>
      <c r="C71" s="1" t="s">
        <v>1971</v>
      </c>
      <c r="D71" s="1" t="s">
        <v>2984</v>
      </c>
      <c r="E71" s="1" t="s">
        <v>4242</v>
      </c>
      <c r="F71" s="1" t="s">
        <v>4035</v>
      </c>
      <c r="I71" s="236" t="s">
        <v>4076</v>
      </c>
      <c r="J71" s="1" t="s">
        <v>3210</v>
      </c>
      <c r="K71" s="1" t="s">
        <v>3211</v>
      </c>
      <c r="L71" s="1">
        <v>32.799287812000003</v>
      </c>
      <c r="M71" s="1">
        <v>131.92644596100001</v>
      </c>
      <c r="O71" s="74" t="str">
        <f t="shared" si="13"/>
        <v>タケオ歯科医院</v>
      </c>
      <c r="P71" s="74" t="str">
        <f t="shared" si="14"/>
        <v>種別：歯科&lt;br&gt;名称：タケオ歯科医院&lt;br&gt;住所：大分県佐伯市蒲江大字蒲江浦３３７８－１&lt;br&gt;TEL：0972-42-1770&lt;br&gt;参考：ID：4431154100000&lt;br&gt;</v>
      </c>
      <c r="Q71" s="74" t="str">
        <f t="shared" si="3"/>
        <v>https://www.pref.oita.jp/uploaded/life/2327624_4659445_img.png</v>
      </c>
      <c r="R71" s="74" t="str">
        <f t="shared" si="25"/>
        <v>30,30</v>
      </c>
      <c r="S71" s="74" t="str">
        <f t="shared" si="26"/>
        <v>15,15</v>
      </c>
      <c r="T71" s="74" t="str">
        <f t="shared" si="17"/>
        <v>131.926445961,32.799287812</v>
      </c>
      <c r="W71" s="239">
        <v>1</v>
      </c>
      <c r="X71" s="239" t="s">
        <v>3209</v>
      </c>
      <c r="Y71" s="239" t="str">
        <f t="shared" si="18"/>
        <v>タケオ歯科医院</v>
      </c>
      <c r="Z71" s="239" t="s">
        <v>3202</v>
      </c>
      <c r="AA71" s="239" t="str">
        <f t="shared" si="19"/>
        <v>種別：歯科&lt;br&gt;名称：タケオ歯科医院&lt;br&gt;住所：大分県佐伯市蒲江大字蒲江浦３３７８－１&lt;br&gt;TEL：0972-42-1770&lt;br&gt;参考：ID：4431154100000&lt;br&gt;</v>
      </c>
      <c r="AB71" s="239" t="s">
        <v>3684</v>
      </c>
      <c r="AC71" s="239" t="str">
        <f t="shared" si="20"/>
        <v>https://www.pref.oita.jp/uploaded/life/2327624_4659445_img.png</v>
      </c>
      <c r="AD71" s="239" t="s">
        <v>3204</v>
      </c>
      <c r="AE71" s="239" t="str">
        <f t="shared" si="21"/>
        <v>30,30</v>
      </c>
      <c r="AF71" s="239" t="s">
        <v>3205</v>
      </c>
      <c r="AG71" s="239" t="str">
        <f t="shared" si="22"/>
        <v>15,15</v>
      </c>
      <c r="AH71" s="239" t="s">
        <v>3206</v>
      </c>
      <c r="AI71" s="239" t="str">
        <f t="shared" si="23"/>
        <v>131.926445961,32.799287812</v>
      </c>
      <c r="AJ71" s="239" t="s">
        <v>3207</v>
      </c>
      <c r="AL71" s="8" t="str">
        <f t="shared" si="24"/>
        <v>,{"type":"Feature","properties":{"name":"タケオ歯科医院","description":"種別：歯科&lt;br&gt;名称：タケオ歯科医院&lt;br&gt;住所：大分県佐伯市蒲江大字蒲江浦３３７８－１&lt;br&gt;TEL：0972-42-1770&lt;br&gt;参考：ID：4431154100000&lt;br&gt;","_markerType":"Icon","_iconUrl":"https://www.pref.oita.jp/uploaded/life/2327624_4659445_img.png","_iconSize":[30,30],"_iconAnchor":[15,15]},"geometry":{"type":"Point","coordinates":[131.926445961,32.799287812]}}</v>
      </c>
    </row>
    <row r="72" spans="1:38">
      <c r="A72" s="1" t="s">
        <v>1974</v>
      </c>
      <c r="B72" s="1" t="s">
        <v>2975</v>
      </c>
      <c r="C72" s="1" t="s">
        <v>1974</v>
      </c>
      <c r="D72" s="1" t="s">
        <v>2986</v>
      </c>
      <c r="E72" s="1" t="s">
        <v>4243</v>
      </c>
      <c r="F72" s="1" t="s">
        <v>4036</v>
      </c>
      <c r="I72" s="236" t="s">
        <v>4076</v>
      </c>
      <c r="J72" s="1" t="s">
        <v>3210</v>
      </c>
      <c r="K72" s="1" t="s">
        <v>3211</v>
      </c>
      <c r="L72" s="1">
        <v>32.9744949846</v>
      </c>
      <c r="M72" s="1">
        <v>131.902509928</v>
      </c>
      <c r="O72" s="74" t="str">
        <f t="shared" si="13"/>
        <v>土屋デンタルクリニック</v>
      </c>
      <c r="P72" s="74" t="str">
        <f t="shared" si="14"/>
        <v>種別：歯科&lt;br&gt;名称：土屋デンタルクリニック&lt;br&gt;住所：大分県佐伯市春日町２－１&lt;br&gt;TEL：0972-22-0709&lt;br&gt;参考：ID：4431154200000&lt;br&gt;</v>
      </c>
      <c r="Q72" s="74" t="str">
        <f t="shared" si="3"/>
        <v>https://www.pref.oita.jp/uploaded/life/2327624_4659445_img.png</v>
      </c>
      <c r="R72" s="74" t="str">
        <f t="shared" si="25"/>
        <v>30,30</v>
      </c>
      <c r="S72" s="74" t="str">
        <f t="shared" si="26"/>
        <v>15,15</v>
      </c>
      <c r="T72" s="74" t="str">
        <f t="shared" si="17"/>
        <v>131.902509928,32.9744949846</v>
      </c>
      <c r="W72" s="239">
        <v>1</v>
      </c>
      <c r="X72" s="239" t="s">
        <v>3209</v>
      </c>
      <c r="Y72" s="239" t="str">
        <f t="shared" si="18"/>
        <v>土屋デンタルクリニック</v>
      </c>
      <c r="Z72" s="239" t="s">
        <v>3202</v>
      </c>
      <c r="AA72" s="239" t="str">
        <f t="shared" si="19"/>
        <v>種別：歯科&lt;br&gt;名称：土屋デンタルクリニック&lt;br&gt;住所：大分県佐伯市春日町２－１&lt;br&gt;TEL：0972-22-0709&lt;br&gt;参考：ID：4431154200000&lt;br&gt;</v>
      </c>
      <c r="AB72" s="239" t="s">
        <v>3684</v>
      </c>
      <c r="AC72" s="239" t="str">
        <f t="shared" si="20"/>
        <v>https://www.pref.oita.jp/uploaded/life/2327624_4659445_img.png</v>
      </c>
      <c r="AD72" s="239" t="s">
        <v>3204</v>
      </c>
      <c r="AE72" s="239" t="str">
        <f t="shared" si="21"/>
        <v>30,30</v>
      </c>
      <c r="AF72" s="239" t="s">
        <v>3205</v>
      </c>
      <c r="AG72" s="239" t="str">
        <f t="shared" si="22"/>
        <v>15,15</v>
      </c>
      <c r="AH72" s="239" t="s">
        <v>3206</v>
      </c>
      <c r="AI72" s="239" t="str">
        <f t="shared" si="23"/>
        <v>131.902509928,32.9744949846</v>
      </c>
      <c r="AJ72" s="239" t="s">
        <v>3207</v>
      </c>
      <c r="AL72" s="8" t="str">
        <f t="shared" si="24"/>
        <v>,{"type":"Feature","properties":{"name":"土屋デンタルクリニック","description":"種別：歯科&lt;br&gt;名称：土屋デンタルクリニック&lt;br&gt;住所：大分県佐伯市春日町２－１&lt;br&gt;TEL：0972-22-0709&lt;br&gt;参考：ID：4431154200000&lt;br&gt;","_markerType":"Icon","_iconUrl":"https://www.pref.oita.jp/uploaded/life/2327624_4659445_img.png","_iconSize":[30,30],"_iconAnchor":[15,15]},"geometry":{"type":"Point","coordinates":[131.902509928,32.9744949846]}}</v>
      </c>
    </row>
    <row r="73" spans="1:38">
      <c r="A73" s="1" t="s">
        <v>1976</v>
      </c>
      <c r="B73" s="1" t="s">
        <v>2975</v>
      </c>
      <c r="C73" s="1" t="s">
        <v>1976</v>
      </c>
      <c r="D73" s="1" t="s">
        <v>2989</v>
      </c>
      <c r="E73" s="1" t="s">
        <v>4244</v>
      </c>
      <c r="F73" s="1" t="s">
        <v>4037</v>
      </c>
      <c r="I73" s="236" t="s">
        <v>4076</v>
      </c>
      <c r="J73" s="1" t="s">
        <v>3210</v>
      </c>
      <c r="K73" s="1" t="s">
        <v>3211</v>
      </c>
      <c r="L73" s="1">
        <v>32.959105500299998</v>
      </c>
      <c r="M73" s="1">
        <v>131.87882937500001</v>
      </c>
      <c r="O73" s="74" t="str">
        <f t="shared" si="13"/>
        <v>つるおか歯科医院</v>
      </c>
      <c r="P73" s="74" t="str">
        <f t="shared" si="14"/>
        <v>種別：歯科&lt;br&gt;名称：つるおか歯科医院&lt;br&gt;住所：大分県佐伯市鶴岡町３－１０－１７&lt;br&gt;TEL：0972-23-7330&lt;br&gt;参考：ID：4431154300000&lt;br&gt;</v>
      </c>
      <c r="Q73" s="74" t="str">
        <f t="shared" si="3"/>
        <v>https://www.pref.oita.jp/uploaded/life/2327624_4659445_img.png</v>
      </c>
      <c r="R73" s="74" t="str">
        <f t="shared" si="25"/>
        <v>30,30</v>
      </c>
      <c r="S73" s="74" t="str">
        <f t="shared" si="26"/>
        <v>15,15</v>
      </c>
      <c r="T73" s="74" t="str">
        <f t="shared" si="17"/>
        <v>131.878829375,32.9591055003</v>
      </c>
      <c r="W73" s="239">
        <v>1</v>
      </c>
      <c r="X73" s="239" t="s">
        <v>3209</v>
      </c>
      <c r="Y73" s="239" t="str">
        <f t="shared" si="18"/>
        <v>つるおか歯科医院</v>
      </c>
      <c r="Z73" s="239" t="s">
        <v>3202</v>
      </c>
      <c r="AA73" s="239" t="str">
        <f t="shared" si="19"/>
        <v>種別：歯科&lt;br&gt;名称：つるおか歯科医院&lt;br&gt;住所：大分県佐伯市鶴岡町３－１０－１７&lt;br&gt;TEL：0972-23-7330&lt;br&gt;参考：ID：4431154300000&lt;br&gt;</v>
      </c>
      <c r="AB73" s="239" t="s">
        <v>3684</v>
      </c>
      <c r="AC73" s="239" t="str">
        <f t="shared" si="20"/>
        <v>https://www.pref.oita.jp/uploaded/life/2327624_4659445_img.png</v>
      </c>
      <c r="AD73" s="239" t="s">
        <v>3204</v>
      </c>
      <c r="AE73" s="239" t="str">
        <f t="shared" si="21"/>
        <v>30,30</v>
      </c>
      <c r="AF73" s="239" t="s">
        <v>3205</v>
      </c>
      <c r="AG73" s="239" t="str">
        <f t="shared" si="22"/>
        <v>15,15</v>
      </c>
      <c r="AH73" s="239" t="s">
        <v>3206</v>
      </c>
      <c r="AI73" s="239" t="str">
        <f t="shared" si="23"/>
        <v>131.878829375,32.9591055003</v>
      </c>
      <c r="AJ73" s="239" t="s">
        <v>3207</v>
      </c>
      <c r="AL73" s="8" t="str">
        <f t="shared" si="24"/>
        <v>,{"type":"Feature","properties":{"name":"つるおか歯科医院","description":"種別：歯科&lt;br&gt;名称：つるおか歯科医院&lt;br&gt;住所：大分県佐伯市鶴岡町３－１０－１７&lt;br&gt;TEL：0972-23-7330&lt;br&gt;参考：ID：4431154300000&lt;br&gt;","_markerType":"Icon","_iconUrl":"https://www.pref.oita.jp/uploaded/life/2327624_4659445_img.png","_iconSize":[30,30],"_iconAnchor":[15,15]},"geometry":{"type":"Point","coordinates":[131.878829375,32.9591055003]}}</v>
      </c>
    </row>
    <row r="74" spans="1:38">
      <c r="A74" s="1" t="s">
        <v>1979</v>
      </c>
      <c r="B74" s="1" t="s">
        <v>2975</v>
      </c>
      <c r="C74" s="1" t="s">
        <v>1979</v>
      </c>
      <c r="D74" s="1" t="s">
        <v>2991</v>
      </c>
      <c r="E74" s="1" t="s">
        <v>4245</v>
      </c>
      <c r="F74" s="1" t="s">
        <v>4038</v>
      </c>
      <c r="I74" s="236" t="s">
        <v>4076</v>
      </c>
      <c r="J74" s="1" t="s">
        <v>3210</v>
      </c>
      <c r="K74" s="1" t="s">
        <v>3211</v>
      </c>
      <c r="L74" s="1">
        <v>32.955078899999997</v>
      </c>
      <c r="M74" s="1">
        <v>131.90264629999999</v>
      </c>
      <c r="O74" s="74" t="str">
        <f t="shared" si="13"/>
        <v>利光歯科医院</v>
      </c>
      <c r="P74" s="74" t="str">
        <f t="shared" si="14"/>
        <v>種別：歯科&lt;br&gt;名称：利光歯科医院&lt;br&gt;住所：大分県佐伯市中の島&lt;br&gt;TEL：0972-22-8811&lt;br&gt;参考：ID：4431154500000&lt;br&gt;</v>
      </c>
      <c r="Q74" s="74" t="str">
        <f t="shared" si="3"/>
        <v>https://www.pref.oita.jp/uploaded/life/2327624_4659445_img.png</v>
      </c>
      <c r="R74" s="74" t="str">
        <f t="shared" si="25"/>
        <v>30,30</v>
      </c>
      <c r="S74" s="74" t="str">
        <f t="shared" si="26"/>
        <v>15,15</v>
      </c>
      <c r="T74" s="74" t="str">
        <f t="shared" si="17"/>
        <v>131.9026463,32.9550789</v>
      </c>
      <c r="W74" s="239">
        <v>1</v>
      </c>
      <c r="X74" s="239" t="s">
        <v>3209</v>
      </c>
      <c r="Y74" s="239" t="str">
        <f t="shared" si="18"/>
        <v>利光歯科医院</v>
      </c>
      <c r="Z74" s="239" t="s">
        <v>3202</v>
      </c>
      <c r="AA74" s="239" t="str">
        <f t="shared" si="19"/>
        <v>種別：歯科&lt;br&gt;名称：利光歯科医院&lt;br&gt;住所：大分県佐伯市中の島&lt;br&gt;TEL：0972-22-8811&lt;br&gt;参考：ID：4431154500000&lt;br&gt;</v>
      </c>
      <c r="AB74" s="239" t="s">
        <v>3684</v>
      </c>
      <c r="AC74" s="239" t="str">
        <f t="shared" si="20"/>
        <v>https://www.pref.oita.jp/uploaded/life/2327624_4659445_img.png</v>
      </c>
      <c r="AD74" s="239" t="s">
        <v>3204</v>
      </c>
      <c r="AE74" s="239" t="str">
        <f t="shared" si="21"/>
        <v>30,30</v>
      </c>
      <c r="AF74" s="239" t="s">
        <v>3205</v>
      </c>
      <c r="AG74" s="239" t="str">
        <f t="shared" si="22"/>
        <v>15,15</v>
      </c>
      <c r="AH74" s="239" t="s">
        <v>3206</v>
      </c>
      <c r="AI74" s="239" t="str">
        <f t="shared" si="23"/>
        <v>131.9026463,32.9550789</v>
      </c>
      <c r="AJ74" s="239" t="s">
        <v>3207</v>
      </c>
      <c r="AL74" s="8" t="str">
        <f t="shared" si="24"/>
        <v>,{"type":"Feature","properties":{"name":"利光歯科医院","description":"種別：歯科&lt;br&gt;名称：利光歯科医院&lt;br&gt;住所：大分県佐伯市中の島&lt;br&gt;TEL：0972-22-8811&lt;br&gt;参考：ID：4431154500000&lt;br&gt;","_markerType":"Icon","_iconUrl":"https://www.pref.oita.jp/uploaded/life/2327624_4659445_img.png","_iconSize":[30,30],"_iconAnchor":[15,15]},"geometry":{"type":"Point","coordinates":[131.9026463,32.9550789]}}</v>
      </c>
    </row>
    <row r="75" spans="1:38">
      <c r="A75" s="1" t="s">
        <v>1982</v>
      </c>
      <c r="B75" s="1" t="s">
        <v>2975</v>
      </c>
      <c r="C75" s="1" t="s">
        <v>1982</v>
      </c>
      <c r="D75" s="1" t="s">
        <v>2993</v>
      </c>
      <c r="E75" s="1" t="s">
        <v>475</v>
      </c>
      <c r="F75" s="1" t="s">
        <v>4039</v>
      </c>
      <c r="I75" s="236" t="s">
        <v>4076</v>
      </c>
      <c r="J75" s="1" t="s">
        <v>3210</v>
      </c>
      <c r="K75" s="1" t="s">
        <v>3211</v>
      </c>
      <c r="L75" s="1">
        <v>32.855373407099997</v>
      </c>
      <c r="M75" s="1">
        <v>131.94979190800001</v>
      </c>
      <c r="O75" s="74" t="str">
        <f t="shared" si="13"/>
        <v>戸高歯科医院</v>
      </c>
      <c r="P75" s="74" t="str">
        <f t="shared" si="14"/>
        <v>種別：歯科&lt;br&gt;名称：戸高歯科医院&lt;br&gt;住所：大分県佐伯市蒲江畑野浦&lt;br&gt;TEL：0972-45-0841&lt;br&gt;参考：ID：4431154600000&lt;br&gt;</v>
      </c>
      <c r="Q75" s="74" t="str">
        <f t="shared" si="3"/>
        <v>https://www.pref.oita.jp/uploaded/life/2327624_4659445_img.png</v>
      </c>
      <c r="R75" s="74" t="str">
        <f t="shared" si="25"/>
        <v>30,30</v>
      </c>
      <c r="S75" s="74" t="str">
        <f t="shared" si="26"/>
        <v>15,15</v>
      </c>
      <c r="T75" s="74" t="str">
        <f t="shared" si="17"/>
        <v>131.949791908,32.8553734071</v>
      </c>
      <c r="W75" s="239">
        <v>1</v>
      </c>
      <c r="X75" s="239" t="s">
        <v>3209</v>
      </c>
      <c r="Y75" s="239" t="str">
        <f t="shared" si="18"/>
        <v>戸高歯科医院</v>
      </c>
      <c r="Z75" s="239" t="s">
        <v>3202</v>
      </c>
      <c r="AA75" s="239" t="str">
        <f t="shared" si="19"/>
        <v>種別：歯科&lt;br&gt;名称：戸高歯科医院&lt;br&gt;住所：大分県佐伯市蒲江畑野浦&lt;br&gt;TEL：0972-45-0841&lt;br&gt;参考：ID：4431154600000&lt;br&gt;</v>
      </c>
      <c r="AB75" s="239" t="s">
        <v>3684</v>
      </c>
      <c r="AC75" s="239" t="str">
        <f t="shared" si="20"/>
        <v>https://www.pref.oita.jp/uploaded/life/2327624_4659445_img.png</v>
      </c>
      <c r="AD75" s="239" t="s">
        <v>3204</v>
      </c>
      <c r="AE75" s="239" t="str">
        <f t="shared" si="21"/>
        <v>30,30</v>
      </c>
      <c r="AF75" s="239" t="s">
        <v>3205</v>
      </c>
      <c r="AG75" s="239" t="str">
        <f t="shared" si="22"/>
        <v>15,15</v>
      </c>
      <c r="AH75" s="239" t="s">
        <v>3206</v>
      </c>
      <c r="AI75" s="239" t="str">
        <f t="shared" si="23"/>
        <v>131.949791908,32.8553734071</v>
      </c>
      <c r="AJ75" s="239" t="s">
        <v>3207</v>
      </c>
      <c r="AL75" s="8" t="str">
        <f t="shared" si="24"/>
        <v>,{"type":"Feature","properties":{"name":"戸高歯科医院","description":"種別：歯科&lt;br&gt;名称：戸高歯科医院&lt;br&gt;住所：大分県佐伯市蒲江畑野浦&lt;br&gt;TEL：0972-45-0841&lt;br&gt;参考：ID：4431154600000&lt;br&gt;","_markerType":"Icon","_iconUrl":"https://www.pref.oita.jp/uploaded/life/2327624_4659445_img.png","_iconSize":[30,30],"_iconAnchor":[15,15]},"geometry":{"type":"Point","coordinates":[131.949791908,32.8553734071]}}</v>
      </c>
    </row>
    <row r="76" spans="1:38">
      <c r="A76" s="1" t="s">
        <v>1985</v>
      </c>
      <c r="B76" s="1" t="s">
        <v>2975</v>
      </c>
      <c r="C76" s="1" t="s">
        <v>1985</v>
      </c>
      <c r="D76" s="1" t="s">
        <v>2995</v>
      </c>
      <c r="E76" s="1" t="s">
        <v>4246</v>
      </c>
      <c r="F76" s="1" t="s">
        <v>4040</v>
      </c>
      <c r="I76" s="236" t="s">
        <v>4076</v>
      </c>
      <c r="J76" s="1" t="s">
        <v>3210</v>
      </c>
      <c r="K76" s="1" t="s">
        <v>3211</v>
      </c>
      <c r="L76" s="1">
        <v>32.937211256004503</v>
      </c>
      <c r="M76" s="1">
        <v>131.88049167434099</v>
      </c>
      <c r="O76" s="74" t="str">
        <f t="shared" si="13"/>
        <v>中川歯科クリニック</v>
      </c>
      <c r="P76" s="74" t="str">
        <f t="shared" si="14"/>
        <v>種別：歯科&lt;br&gt;名称：中川歯科クリニック&lt;br&gt;住所：大分県佐伯市長谷７７２６－１&lt;br&gt;TEL：0972-25-0066&lt;br&gt;参考：ID：4431154700000&lt;br&gt;</v>
      </c>
      <c r="Q76" s="74" t="str">
        <f t="shared" si="3"/>
        <v>https://www.pref.oita.jp/uploaded/life/2327624_4659445_img.png</v>
      </c>
      <c r="R76" s="74" t="str">
        <f t="shared" si="25"/>
        <v>30,30</v>
      </c>
      <c r="S76" s="74" t="str">
        <f t="shared" si="26"/>
        <v>15,15</v>
      </c>
      <c r="T76" s="74" t="str">
        <f t="shared" si="17"/>
        <v>131.880491674341,32.9372112560045</v>
      </c>
      <c r="W76" s="239">
        <v>1</v>
      </c>
      <c r="X76" s="239" t="s">
        <v>3209</v>
      </c>
      <c r="Y76" s="239" t="str">
        <f t="shared" si="18"/>
        <v>中川歯科クリニック</v>
      </c>
      <c r="Z76" s="239" t="s">
        <v>3202</v>
      </c>
      <c r="AA76" s="239" t="str">
        <f t="shared" si="19"/>
        <v>種別：歯科&lt;br&gt;名称：中川歯科クリニック&lt;br&gt;住所：大分県佐伯市長谷７７２６－１&lt;br&gt;TEL：0972-25-0066&lt;br&gt;参考：ID：4431154700000&lt;br&gt;</v>
      </c>
      <c r="AB76" s="239" t="s">
        <v>3684</v>
      </c>
      <c r="AC76" s="239" t="str">
        <f t="shared" si="20"/>
        <v>https://www.pref.oita.jp/uploaded/life/2327624_4659445_img.png</v>
      </c>
      <c r="AD76" s="239" t="s">
        <v>3204</v>
      </c>
      <c r="AE76" s="239" t="str">
        <f t="shared" si="21"/>
        <v>30,30</v>
      </c>
      <c r="AF76" s="239" t="s">
        <v>3205</v>
      </c>
      <c r="AG76" s="239" t="str">
        <f t="shared" si="22"/>
        <v>15,15</v>
      </c>
      <c r="AH76" s="239" t="s">
        <v>3206</v>
      </c>
      <c r="AI76" s="239" t="str">
        <f t="shared" si="23"/>
        <v>131.880491674341,32.9372112560045</v>
      </c>
      <c r="AJ76" s="239" t="s">
        <v>3207</v>
      </c>
      <c r="AL76" s="8" t="str">
        <f t="shared" si="24"/>
        <v>,{"type":"Feature","properties":{"name":"中川歯科クリニック","description":"種別：歯科&lt;br&gt;名称：中川歯科クリニック&lt;br&gt;住所：大分県佐伯市長谷７７２６－１&lt;br&gt;TEL：0972-25-0066&lt;br&gt;参考：ID：4431154700000&lt;br&gt;","_markerType":"Icon","_iconUrl":"https://www.pref.oita.jp/uploaded/life/2327624_4659445_img.png","_iconSize":[30,30],"_iconAnchor":[15,15]},"geometry":{"type":"Point","coordinates":[131.880491674341,32.9372112560045]}}</v>
      </c>
    </row>
    <row r="77" spans="1:38">
      <c r="A77" s="1" t="s">
        <v>1987</v>
      </c>
      <c r="B77" s="1" t="s">
        <v>2975</v>
      </c>
      <c r="C77" s="1" t="s">
        <v>1987</v>
      </c>
      <c r="D77" s="1" t="s">
        <v>2998</v>
      </c>
      <c r="E77" s="1" t="s">
        <v>4247</v>
      </c>
      <c r="F77" s="1" t="s">
        <v>4041</v>
      </c>
      <c r="I77" s="236" t="s">
        <v>4076</v>
      </c>
      <c r="J77" s="1" t="s">
        <v>3210</v>
      </c>
      <c r="K77" s="1" t="s">
        <v>3211</v>
      </c>
      <c r="L77" s="1">
        <v>32.962244599999998</v>
      </c>
      <c r="M77" s="1">
        <v>131.90001580000001</v>
      </c>
      <c r="O77" s="74" t="str">
        <f t="shared" si="13"/>
        <v>長田歯科クリニック</v>
      </c>
      <c r="P77" s="74" t="str">
        <f t="shared" si="14"/>
        <v>種別：歯科&lt;br&gt;名称：長田歯科クリニック&lt;br&gt;住所：大分県佐伯市中村東町６−１４&lt;br&gt;TEL：0972-22-1095&lt;br&gt;参考：ID：4431154800000&lt;br&gt;</v>
      </c>
      <c r="Q77" s="74" t="str">
        <f t="shared" si="3"/>
        <v>https://www.pref.oita.jp/uploaded/life/2327624_4659445_img.png</v>
      </c>
      <c r="R77" s="74" t="str">
        <f t="shared" si="25"/>
        <v>30,30</v>
      </c>
      <c r="S77" s="74" t="str">
        <f t="shared" si="26"/>
        <v>15,15</v>
      </c>
      <c r="T77" s="74" t="str">
        <f t="shared" si="17"/>
        <v>131.9000158,32.9622446</v>
      </c>
      <c r="W77" s="239">
        <v>1</v>
      </c>
      <c r="X77" s="239" t="s">
        <v>3209</v>
      </c>
      <c r="Y77" s="239" t="str">
        <f t="shared" si="18"/>
        <v>長田歯科クリニック</v>
      </c>
      <c r="Z77" s="239" t="s">
        <v>3202</v>
      </c>
      <c r="AA77" s="239" t="str">
        <f t="shared" si="19"/>
        <v>種別：歯科&lt;br&gt;名称：長田歯科クリニック&lt;br&gt;住所：大分県佐伯市中村東町６−１４&lt;br&gt;TEL：0972-22-1095&lt;br&gt;参考：ID：4431154800000&lt;br&gt;</v>
      </c>
      <c r="AB77" s="239" t="s">
        <v>3684</v>
      </c>
      <c r="AC77" s="239" t="str">
        <f t="shared" si="20"/>
        <v>https://www.pref.oita.jp/uploaded/life/2327624_4659445_img.png</v>
      </c>
      <c r="AD77" s="239" t="s">
        <v>3204</v>
      </c>
      <c r="AE77" s="239" t="str">
        <f t="shared" si="21"/>
        <v>30,30</v>
      </c>
      <c r="AF77" s="239" t="s">
        <v>3205</v>
      </c>
      <c r="AG77" s="239" t="str">
        <f t="shared" si="22"/>
        <v>15,15</v>
      </c>
      <c r="AH77" s="239" t="s">
        <v>3206</v>
      </c>
      <c r="AI77" s="239" t="str">
        <f t="shared" si="23"/>
        <v>131.9000158,32.9622446</v>
      </c>
      <c r="AJ77" s="239" t="s">
        <v>3207</v>
      </c>
      <c r="AL77" s="8" t="str">
        <f t="shared" si="24"/>
        <v>,{"type":"Feature","properties":{"name":"長田歯科クリニック","description":"種別：歯科&lt;br&gt;名称：長田歯科クリニック&lt;br&gt;住所：大分県佐伯市中村東町６−１４&lt;br&gt;TEL：0972-22-1095&lt;br&gt;参考：ID：4431154800000&lt;br&gt;","_markerType":"Icon","_iconUrl":"https://www.pref.oita.jp/uploaded/life/2327624_4659445_img.png","_iconSize":[30,30],"_iconAnchor":[15,15]},"geometry":{"type":"Point","coordinates":[131.9000158,32.9622446]}}</v>
      </c>
    </row>
    <row r="78" spans="1:38">
      <c r="A78" s="1" t="s">
        <v>1990</v>
      </c>
      <c r="B78" s="1" t="s">
        <v>2975</v>
      </c>
      <c r="C78" s="1" t="s">
        <v>1990</v>
      </c>
      <c r="D78" s="1" t="s">
        <v>3000</v>
      </c>
      <c r="E78" s="1" t="s">
        <v>4248</v>
      </c>
      <c r="F78" s="1" t="s">
        <v>4042</v>
      </c>
      <c r="I78" s="236" t="s">
        <v>4076</v>
      </c>
      <c r="J78" s="1" t="s">
        <v>3210</v>
      </c>
      <c r="K78" s="1" t="s">
        <v>3211</v>
      </c>
      <c r="L78" s="1">
        <v>32.9566863892016</v>
      </c>
      <c r="M78" s="1">
        <v>131.89592477646499</v>
      </c>
      <c r="O78" s="74" t="str">
        <f t="shared" si="13"/>
        <v>永谷歯科医院</v>
      </c>
      <c r="P78" s="74" t="str">
        <f t="shared" si="14"/>
        <v>種別：歯科&lt;br&gt;名称：永谷歯科医院&lt;br&gt;住所：大分県佐伯市内町５－１１&lt;br&gt;TEL：0972-23-5131&lt;br&gt;参考：ID：4431154900000&lt;br&gt;</v>
      </c>
      <c r="Q78" s="74" t="str">
        <f t="shared" si="3"/>
        <v>https://www.pref.oita.jp/uploaded/life/2327624_4659445_img.png</v>
      </c>
      <c r="R78" s="74" t="str">
        <f t="shared" si="25"/>
        <v>30,30</v>
      </c>
      <c r="S78" s="74" t="str">
        <f t="shared" si="26"/>
        <v>15,15</v>
      </c>
      <c r="T78" s="74" t="str">
        <f t="shared" si="17"/>
        <v>131.895924776465,32.9566863892016</v>
      </c>
      <c r="W78" s="239">
        <v>1</v>
      </c>
      <c r="X78" s="239" t="s">
        <v>3209</v>
      </c>
      <c r="Y78" s="239" t="str">
        <f t="shared" si="18"/>
        <v>永谷歯科医院</v>
      </c>
      <c r="Z78" s="239" t="s">
        <v>3202</v>
      </c>
      <c r="AA78" s="239" t="str">
        <f t="shared" si="19"/>
        <v>種別：歯科&lt;br&gt;名称：永谷歯科医院&lt;br&gt;住所：大分県佐伯市内町５－１１&lt;br&gt;TEL：0972-23-5131&lt;br&gt;参考：ID：4431154900000&lt;br&gt;</v>
      </c>
      <c r="AB78" s="239" t="s">
        <v>3684</v>
      </c>
      <c r="AC78" s="239" t="str">
        <f t="shared" si="20"/>
        <v>https://www.pref.oita.jp/uploaded/life/2327624_4659445_img.png</v>
      </c>
      <c r="AD78" s="239" t="s">
        <v>3204</v>
      </c>
      <c r="AE78" s="239" t="str">
        <f t="shared" si="21"/>
        <v>30,30</v>
      </c>
      <c r="AF78" s="239" t="s">
        <v>3205</v>
      </c>
      <c r="AG78" s="239" t="str">
        <f t="shared" si="22"/>
        <v>15,15</v>
      </c>
      <c r="AH78" s="239" t="s">
        <v>3206</v>
      </c>
      <c r="AI78" s="239" t="str">
        <f t="shared" si="23"/>
        <v>131.895924776465,32.9566863892016</v>
      </c>
      <c r="AJ78" s="239" t="s">
        <v>3207</v>
      </c>
      <c r="AL78" s="8" t="str">
        <f t="shared" si="24"/>
        <v>,{"type":"Feature","properties":{"name":"永谷歯科医院","description":"種別：歯科&lt;br&gt;名称：永谷歯科医院&lt;br&gt;住所：大分県佐伯市内町５－１１&lt;br&gt;TEL：0972-23-5131&lt;br&gt;参考：ID：4431154900000&lt;br&gt;","_markerType":"Icon","_iconUrl":"https://www.pref.oita.jp/uploaded/life/2327624_4659445_img.png","_iconSize":[30,30],"_iconAnchor":[15,15]},"geometry":{"type":"Point","coordinates":[131.895924776465,32.9566863892016]}}</v>
      </c>
    </row>
    <row r="79" spans="1:38">
      <c r="A79" s="1" t="s">
        <v>1993</v>
      </c>
      <c r="B79" s="1" t="s">
        <v>2975</v>
      </c>
      <c r="C79" s="1" t="s">
        <v>1993</v>
      </c>
      <c r="D79" s="1" t="s">
        <v>3001</v>
      </c>
      <c r="E79" s="1" t="s">
        <v>4249</v>
      </c>
      <c r="F79" s="1" t="s">
        <v>4043</v>
      </c>
      <c r="I79" s="236" t="s">
        <v>4076</v>
      </c>
      <c r="J79" s="1" t="s">
        <v>3210</v>
      </c>
      <c r="K79" s="1" t="s">
        <v>3211</v>
      </c>
      <c r="L79" s="1">
        <v>32.951495561900003</v>
      </c>
      <c r="M79" s="1">
        <v>131.89386248599999</v>
      </c>
      <c r="O79" s="74" t="str">
        <f t="shared" si="13"/>
        <v>はやし歯科医院</v>
      </c>
      <c r="P79" s="74" t="str">
        <f t="shared" si="14"/>
        <v>種別：歯科&lt;br&gt;名称：はやし歯科医院&lt;br&gt;住所：大分県佐伯市池船町２１－１４&lt;br&gt;TEL：0972-20-5518&lt;br&gt;参考：ID：4431155100000&lt;br&gt;</v>
      </c>
      <c r="Q79" s="74" t="str">
        <f t="shared" si="3"/>
        <v>https://www.pref.oita.jp/uploaded/life/2327624_4659445_img.png</v>
      </c>
      <c r="R79" s="74" t="str">
        <f t="shared" si="25"/>
        <v>30,30</v>
      </c>
      <c r="S79" s="74" t="str">
        <f t="shared" si="26"/>
        <v>15,15</v>
      </c>
      <c r="T79" s="74" t="str">
        <f t="shared" si="17"/>
        <v>131.893862486,32.9514955619</v>
      </c>
      <c r="W79" s="239">
        <v>1</v>
      </c>
      <c r="X79" s="239" t="s">
        <v>3209</v>
      </c>
      <c r="Y79" s="239" t="str">
        <f t="shared" si="18"/>
        <v>はやし歯科医院</v>
      </c>
      <c r="Z79" s="239" t="s">
        <v>3202</v>
      </c>
      <c r="AA79" s="239" t="str">
        <f t="shared" si="19"/>
        <v>種別：歯科&lt;br&gt;名称：はやし歯科医院&lt;br&gt;住所：大分県佐伯市池船町２１－１４&lt;br&gt;TEL：0972-20-5518&lt;br&gt;参考：ID：4431155100000&lt;br&gt;</v>
      </c>
      <c r="AB79" s="239" t="s">
        <v>3684</v>
      </c>
      <c r="AC79" s="239" t="str">
        <f t="shared" si="20"/>
        <v>https://www.pref.oita.jp/uploaded/life/2327624_4659445_img.png</v>
      </c>
      <c r="AD79" s="239" t="s">
        <v>3204</v>
      </c>
      <c r="AE79" s="239" t="str">
        <f t="shared" si="21"/>
        <v>30,30</v>
      </c>
      <c r="AF79" s="239" t="s">
        <v>3205</v>
      </c>
      <c r="AG79" s="239" t="str">
        <f t="shared" si="22"/>
        <v>15,15</v>
      </c>
      <c r="AH79" s="239" t="s">
        <v>3206</v>
      </c>
      <c r="AI79" s="239" t="str">
        <f t="shared" si="23"/>
        <v>131.893862486,32.9514955619</v>
      </c>
      <c r="AJ79" s="239" t="s">
        <v>3207</v>
      </c>
      <c r="AL79" s="8" t="str">
        <f t="shared" si="24"/>
        <v>,{"type":"Feature","properties":{"name":"はやし歯科医院","description":"種別：歯科&lt;br&gt;名称：はやし歯科医院&lt;br&gt;住所：大分県佐伯市池船町２１－１４&lt;br&gt;TEL：0972-20-5518&lt;br&gt;参考：ID：4431155100000&lt;br&gt;","_markerType":"Icon","_iconUrl":"https://www.pref.oita.jp/uploaded/life/2327624_4659445_img.png","_iconSize":[30,30],"_iconAnchor":[15,15]},"geometry":{"type":"Point","coordinates":[131.893862486,32.9514955619]}}</v>
      </c>
    </row>
    <row r="80" spans="1:38">
      <c r="A80" s="1" t="s">
        <v>1996</v>
      </c>
      <c r="B80" s="1" t="s">
        <v>2975</v>
      </c>
      <c r="C80" s="1" t="s">
        <v>1996</v>
      </c>
      <c r="D80" s="1" t="s">
        <v>3003</v>
      </c>
      <c r="E80" s="1" t="s">
        <v>4250</v>
      </c>
      <c r="F80" s="1" t="s">
        <v>4044</v>
      </c>
      <c r="I80" s="236" t="s">
        <v>4076</v>
      </c>
      <c r="J80" s="1" t="s">
        <v>3210</v>
      </c>
      <c r="K80" s="1" t="s">
        <v>3211</v>
      </c>
      <c r="L80" s="1">
        <v>32.797186506099997</v>
      </c>
      <c r="M80" s="1">
        <v>131.92726135300001</v>
      </c>
      <c r="O80" s="74" t="str">
        <f t="shared" si="13"/>
        <v>東歯科医院</v>
      </c>
      <c r="P80" s="74" t="str">
        <f t="shared" si="14"/>
        <v>種別：歯科&lt;br&gt;名称：東歯科医院&lt;br&gt;住所：大分県佐伯市蒲江蒲江浦２２１５－８&lt;br&gt;TEL：0972-42-0067&lt;br&gt;参考：ID：4431155200000&lt;br&gt;</v>
      </c>
      <c r="Q80" s="74" t="str">
        <f t="shared" si="3"/>
        <v>https://www.pref.oita.jp/uploaded/life/2327624_4659445_img.png</v>
      </c>
      <c r="R80" s="74" t="str">
        <f t="shared" si="25"/>
        <v>30,30</v>
      </c>
      <c r="S80" s="74" t="str">
        <f t="shared" si="26"/>
        <v>15,15</v>
      </c>
      <c r="T80" s="74" t="str">
        <f t="shared" si="17"/>
        <v>131.927261353,32.7971865061</v>
      </c>
      <c r="W80" s="239">
        <v>1</v>
      </c>
      <c r="X80" s="239" t="s">
        <v>3209</v>
      </c>
      <c r="Y80" s="239" t="str">
        <f t="shared" si="18"/>
        <v>東歯科医院</v>
      </c>
      <c r="Z80" s="239" t="s">
        <v>3202</v>
      </c>
      <c r="AA80" s="239" t="str">
        <f t="shared" si="19"/>
        <v>種別：歯科&lt;br&gt;名称：東歯科医院&lt;br&gt;住所：大分県佐伯市蒲江蒲江浦２２１５－８&lt;br&gt;TEL：0972-42-0067&lt;br&gt;参考：ID：4431155200000&lt;br&gt;</v>
      </c>
      <c r="AB80" s="239" t="s">
        <v>3684</v>
      </c>
      <c r="AC80" s="239" t="str">
        <f t="shared" si="20"/>
        <v>https://www.pref.oita.jp/uploaded/life/2327624_4659445_img.png</v>
      </c>
      <c r="AD80" s="239" t="s">
        <v>3204</v>
      </c>
      <c r="AE80" s="239" t="str">
        <f t="shared" si="21"/>
        <v>30,30</v>
      </c>
      <c r="AF80" s="239" t="s">
        <v>3205</v>
      </c>
      <c r="AG80" s="239" t="str">
        <f t="shared" si="22"/>
        <v>15,15</v>
      </c>
      <c r="AH80" s="239" t="s">
        <v>3206</v>
      </c>
      <c r="AI80" s="239" t="str">
        <f t="shared" si="23"/>
        <v>131.927261353,32.7971865061</v>
      </c>
      <c r="AJ80" s="239" t="s">
        <v>3207</v>
      </c>
      <c r="AL80" s="8" t="str">
        <f t="shared" si="24"/>
        <v>,{"type":"Feature","properties":{"name":"東歯科医院","description":"種別：歯科&lt;br&gt;名称：東歯科医院&lt;br&gt;住所：大分県佐伯市蒲江蒲江浦２２１５－８&lt;br&gt;TEL：0972-42-0067&lt;br&gt;参考：ID：4431155200000&lt;br&gt;","_markerType":"Icon","_iconUrl":"https://www.pref.oita.jp/uploaded/life/2327624_4659445_img.png","_iconSize":[30,30],"_iconAnchor":[15,15]},"geometry":{"type":"Point","coordinates":[131.927261353,32.7971865061]}}</v>
      </c>
    </row>
    <row r="81" spans="1:38">
      <c r="A81" s="1" t="s">
        <v>1999</v>
      </c>
      <c r="B81" s="1" t="s">
        <v>2975</v>
      </c>
      <c r="C81" s="1" t="s">
        <v>1999</v>
      </c>
      <c r="D81" s="1" t="s">
        <v>3004</v>
      </c>
      <c r="E81" s="1" t="s">
        <v>4251</v>
      </c>
      <c r="F81" s="1" t="s">
        <v>4045</v>
      </c>
      <c r="I81" s="236" t="s">
        <v>4076</v>
      </c>
      <c r="J81" s="1" t="s">
        <v>3210</v>
      </c>
      <c r="K81" s="1" t="s">
        <v>3211</v>
      </c>
      <c r="L81" s="1">
        <v>32.9594393</v>
      </c>
      <c r="M81" s="1">
        <v>131.8968745</v>
      </c>
      <c r="O81" s="74" t="str">
        <f t="shared" si="13"/>
        <v>古田歯科医院</v>
      </c>
      <c r="P81" s="74" t="str">
        <f t="shared" si="14"/>
        <v>種別：歯科&lt;br&gt;名称：古田歯科医院&lt;br&gt;住所：大分県佐伯市城下東町１－１&lt;br&gt;TEL：0972-22-1409&lt;br&gt;参考：ID：4431155300000&lt;br&gt;</v>
      </c>
      <c r="Q81" s="74" t="str">
        <f t="shared" ref="Q81:Q94" si="27">IF(LEFT(I81,4)="http",I81,I81&amp;".png")</f>
        <v>https://www.pref.oita.jp/uploaded/life/2327624_4659445_img.png</v>
      </c>
      <c r="R81" s="74" t="str">
        <f t="shared" si="25"/>
        <v>30,30</v>
      </c>
      <c r="S81" s="74" t="str">
        <f t="shared" si="26"/>
        <v>15,15</v>
      </c>
      <c r="T81" s="74" t="str">
        <f t="shared" si="17"/>
        <v>131.8968745,32.9594393</v>
      </c>
      <c r="W81" s="239">
        <v>1</v>
      </c>
      <c r="X81" s="239" t="s">
        <v>3209</v>
      </c>
      <c r="Y81" s="239" t="str">
        <f t="shared" si="18"/>
        <v>古田歯科医院</v>
      </c>
      <c r="Z81" s="239" t="s">
        <v>3202</v>
      </c>
      <c r="AA81" s="239" t="str">
        <f t="shared" si="19"/>
        <v>種別：歯科&lt;br&gt;名称：古田歯科医院&lt;br&gt;住所：大分県佐伯市城下東町１－１&lt;br&gt;TEL：0972-22-1409&lt;br&gt;参考：ID：4431155300000&lt;br&gt;</v>
      </c>
      <c r="AB81" s="239" t="s">
        <v>3684</v>
      </c>
      <c r="AC81" s="239" t="str">
        <f t="shared" si="20"/>
        <v>https://www.pref.oita.jp/uploaded/life/2327624_4659445_img.png</v>
      </c>
      <c r="AD81" s="239" t="s">
        <v>3204</v>
      </c>
      <c r="AE81" s="239" t="str">
        <f t="shared" si="21"/>
        <v>30,30</v>
      </c>
      <c r="AF81" s="239" t="s">
        <v>3205</v>
      </c>
      <c r="AG81" s="239" t="str">
        <f t="shared" si="22"/>
        <v>15,15</v>
      </c>
      <c r="AH81" s="239" t="s">
        <v>3206</v>
      </c>
      <c r="AI81" s="239" t="str">
        <f t="shared" si="23"/>
        <v>131.8968745,32.9594393</v>
      </c>
      <c r="AJ81" s="239" t="s">
        <v>3207</v>
      </c>
      <c r="AL81" s="8" t="str">
        <f t="shared" si="24"/>
        <v>,{"type":"Feature","properties":{"name":"古田歯科医院","description":"種別：歯科&lt;br&gt;名称：古田歯科医院&lt;br&gt;住所：大分県佐伯市城下東町１－１&lt;br&gt;TEL：0972-22-1409&lt;br&gt;参考：ID：4431155300000&lt;br&gt;","_markerType":"Icon","_iconUrl":"https://www.pref.oita.jp/uploaded/life/2327624_4659445_img.png","_iconSize":[30,30],"_iconAnchor":[15,15]},"geometry":{"type":"Point","coordinates":[131.8968745,32.9594393]}}</v>
      </c>
    </row>
    <row r="82" spans="1:38">
      <c r="A82" s="1" t="s">
        <v>2003</v>
      </c>
      <c r="B82" s="1" t="s">
        <v>2975</v>
      </c>
      <c r="C82" s="1" t="s">
        <v>2003</v>
      </c>
      <c r="D82" s="1" t="s">
        <v>3006</v>
      </c>
      <c r="E82" s="1" t="s">
        <v>4252</v>
      </c>
      <c r="F82" s="1" t="s">
        <v>4046</v>
      </c>
      <c r="I82" s="236" t="s">
        <v>4076</v>
      </c>
      <c r="J82" s="1" t="s">
        <v>3210</v>
      </c>
      <c r="K82" s="1" t="s">
        <v>3211</v>
      </c>
      <c r="L82" s="1">
        <v>32.957122196900002</v>
      </c>
      <c r="M82" s="1">
        <v>131.89726352700001</v>
      </c>
      <c r="O82" s="74" t="str">
        <f t="shared" si="13"/>
        <v>丸山歯科医院</v>
      </c>
      <c r="P82" s="74" t="str">
        <f t="shared" si="14"/>
        <v>種別：歯科&lt;br&gt;名称：丸山歯科医院&lt;br&gt;住所：大分県佐伯市向島１－１１－３１&lt;br&gt;TEL：0972-22-0832&lt;br&gt;参考：ID：4431155600000&lt;br&gt;</v>
      </c>
      <c r="Q82" s="74" t="str">
        <f t="shared" si="27"/>
        <v>https://www.pref.oita.jp/uploaded/life/2327624_4659445_img.png</v>
      </c>
      <c r="R82" s="74" t="str">
        <f t="shared" si="25"/>
        <v>30,30</v>
      </c>
      <c r="S82" s="74" t="str">
        <f t="shared" si="26"/>
        <v>15,15</v>
      </c>
      <c r="T82" s="74" t="str">
        <f t="shared" si="17"/>
        <v>131.897263527,32.9571221969</v>
      </c>
      <c r="W82" s="239">
        <v>1</v>
      </c>
      <c r="X82" s="239" t="s">
        <v>3209</v>
      </c>
      <c r="Y82" s="239" t="str">
        <f t="shared" si="18"/>
        <v>丸山歯科医院</v>
      </c>
      <c r="Z82" s="239" t="s">
        <v>3202</v>
      </c>
      <c r="AA82" s="239" t="str">
        <f t="shared" si="19"/>
        <v>種別：歯科&lt;br&gt;名称：丸山歯科医院&lt;br&gt;住所：大分県佐伯市向島１－１１－３１&lt;br&gt;TEL：0972-22-0832&lt;br&gt;参考：ID：4431155600000&lt;br&gt;</v>
      </c>
      <c r="AB82" s="239" t="s">
        <v>3684</v>
      </c>
      <c r="AC82" s="239" t="str">
        <f t="shared" si="20"/>
        <v>https://www.pref.oita.jp/uploaded/life/2327624_4659445_img.png</v>
      </c>
      <c r="AD82" s="239" t="s">
        <v>3204</v>
      </c>
      <c r="AE82" s="239" t="str">
        <f t="shared" si="21"/>
        <v>30,30</v>
      </c>
      <c r="AF82" s="239" t="s">
        <v>3205</v>
      </c>
      <c r="AG82" s="239" t="str">
        <f t="shared" si="22"/>
        <v>15,15</v>
      </c>
      <c r="AH82" s="239" t="s">
        <v>3206</v>
      </c>
      <c r="AI82" s="239" t="str">
        <f t="shared" si="23"/>
        <v>131.897263527,32.9571221969</v>
      </c>
      <c r="AJ82" s="239" t="s">
        <v>3207</v>
      </c>
      <c r="AL82" s="8" t="str">
        <f t="shared" si="24"/>
        <v>,{"type":"Feature","properties":{"name":"丸山歯科医院","description":"種別：歯科&lt;br&gt;名称：丸山歯科医院&lt;br&gt;住所：大分県佐伯市向島１－１１－３１&lt;br&gt;TEL：0972-22-0832&lt;br&gt;参考：ID：4431155600000&lt;br&gt;","_markerType":"Icon","_iconUrl":"https://www.pref.oita.jp/uploaded/life/2327624_4659445_img.png","_iconSize":[30,30],"_iconAnchor":[15,15]},"geometry":{"type":"Point","coordinates":[131.897263527,32.9571221969]}}</v>
      </c>
    </row>
    <row r="83" spans="1:38">
      <c r="A83" s="1" t="s">
        <v>2005</v>
      </c>
      <c r="B83" s="1" t="s">
        <v>2975</v>
      </c>
      <c r="C83" s="1" t="s">
        <v>2005</v>
      </c>
      <c r="D83" s="1" t="s">
        <v>3008</v>
      </c>
      <c r="E83" s="1" t="s">
        <v>4253</v>
      </c>
      <c r="F83" s="1" t="s">
        <v>4047</v>
      </c>
      <c r="I83" s="236" t="s">
        <v>4076</v>
      </c>
      <c r="J83" s="1" t="s">
        <v>3210</v>
      </c>
      <c r="K83" s="1" t="s">
        <v>3211</v>
      </c>
      <c r="L83" s="1">
        <v>32.858286800000002</v>
      </c>
      <c r="M83" s="1">
        <v>131.629672</v>
      </c>
      <c r="O83" s="74" t="str">
        <f t="shared" si="13"/>
        <v>矢野歯科医院</v>
      </c>
      <c r="P83" s="74" t="str">
        <f t="shared" si="14"/>
        <v>種別：歯科&lt;br&gt;名称：矢野歯科医院&lt;br&gt;住所：大分県佐伯市宇目大字小野市２８０８－８&lt;br&gt;TEL：0972-54-3217&lt;br&gt;参考：ID：4431155700000&lt;br&gt;</v>
      </c>
      <c r="Q83" s="74" t="str">
        <f t="shared" si="27"/>
        <v>https://www.pref.oita.jp/uploaded/life/2327624_4659445_img.png</v>
      </c>
      <c r="R83" s="74" t="str">
        <f t="shared" si="25"/>
        <v>30,30</v>
      </c>
      <c r="S83" s="74" t="str">
        <f t="shared" si="26"/>
        <v>15,15</v>
      </c>
      <c r="T83" s="74" t="str">
        <f t="shared" si="17"/>
        <v>131.629672,32.8582868</v>
      </c>
      <c r="W83" s="239">
        <v>1</v>
      </c>
      <c r="X83" s="239" t="s">
        <v>3209</v>
      </c>
      <c r="Y83" s="239" t="str">
        <f t="shared" si="18"/>
        <v>矢野歯科医院</v>
      </c>
      <c r="Z83" s="239" t="s">
        <v>3202</v>
      </c>
      <c r="AA83" s="239" t="str">
        <f t="shared" si="19"/>
        <v>種別：歯科&lt;br&gt;名称：矢野歯科医院&lt;br&gt;住所：大分県佐伯市宇目大字小野市２８０８－８&lt;br&gt;TEL：0972-54-3217&lt;br&gt;参考：ID：4431155700000&lt;br&gt;</v>
      </c>
      <c r="AB83" s="239" t="s">
        <v>3684</v>
      </c>
      <c r="AC83" s="239" t="str">
        <f t="shared" si="20"/>
        <v>https://www.pref.oita.jp/uploaded/life/2327624_4659445_img.png</v>
      </c>
      <c r="AD83" s="239" t="s">
        <v>3204</v>
      </c>
      <c r="AE83" s="239" t="str">
        <f t="shared" si="21"/>
        <v>30,30</v>
      </c>
      <c r="AF83" s="239" t="s">
        <v>3205</v>
      </c>
      <c r="AG83" s="239" t="str">
        <f t="shared" si="22"/>
        <v>15,15</v>
      </c>
      <c r="AH83" s="239" t="s">
        <v>3206</v>
      </c>
      <c r="AI83" s="239" t="str">
        <f t="shared" si="23"/>
        <v>131.629672,32.8582868</v>
      </c>
      <c r="AJ83" s="239" t="s">
        <v>3207</v>
      </c>
      <c r="AL83" s="8" t="str">
        <f t="shared" si="24"/>
        <v>,{"type":"Feature","properties":{"name":"矢野歯科医院","description":"種別：歯科&lt;br&gt;名称：矢野歯科医院&lt;br&gt;住所：大分県佐伯市宇目大字小野市２８０８－８&lt;br&gt;TEL：0972-54-3217&lt;br&gt;参考：ID：4431155700000&lt;br&gt;","_markerType":"Icon","_iconUrl":"https://www.pref.oita.jp/uploaded/life/2327624_4659445_img.png","_iconSize":[30,30],"_iconAnchor":[15,15]},"geometry":{"type":"Point","coordinates":[131.629672,32.8582868]}}</v>
      </c>
    </row>
    <row r="84" spans="1:38">
      <c r="A84" s="1" t="s">
        <v>2008</v>
      </c>
      <c r="B84" s="1" t="s">
        <v>2975</v>
      </c>
      <c r="C84" s="1" t="s">
        <v>2008</v>
      </c>
      <c r="D84" s="1" t="s">
        <v>3028</v>
      </c>
      <c r="E84" s="1" t="s">
        <v>4254</v>
      </c>
      <c r="F84" s="1" t="s">
        <v>4048</v>
      </c>
      <c r="I84" s="236" t="s">
        <v>4076</v>
      </c>
      <c r="J84" s="1" t="s">
        <v>3210</v>
      </c>
      <c r="K84" s="1" t="s">
        <v>3211</v>
      </c>
      <c r="L84" s="1">
        <v>32.977991472491603</v>
      </c>
      <c r="M84" s="1">
        <v>131.84630289981999</v>
      </c>
      <c r="O84" s="74" t="str">
        <f t="shared" si="13"/>
        <v>やよい歯科医院</v>
      </c>
      <c r="P84" s="74" t="str">
        <f t="shared" si="14"/>
        <v>種別：歯科&lt;br&gt;名称：やよい歯科医院&lt;br&gt;住所：大分県佐伯市弥生大字井崎１５４２－３&lt;br&gt;TEL：0972-25-3825&lt;br&gt;参考：ID：4431155800000&lt;br&gt;</v>
      </c>
      <c r="Q84" s="74" t="str">
        <f t="shared" si="27"/>
        <v>https://www.pref.oita.jp/uploaded/life/2327624_4659445_img.png</v>
      </c>
      <c r="R84" s="74" t="str">
        <f t="shared" si="25"/>
        <v>30,30</v>
      </c>
      <c r="S84" s="74" t="str">
        <f t="shared" si="26"/>
        <v>15,15</v>
      </c>
      <c r="T84" s="74" t="str">
        <f t="shared" si="17"/>
        <v>131.84630289982,32.9779914724916</v>
      </c>
      <c r="W84" s="239">
        <v>1</v>
      </c>
      <c r="X84" s="239" t="s">
        <v>3209</v>
      </c>
      <c r="Y84" s="239" t="str">
        <f t="shared" si="18"/>
        <v>やよい歯科医院</v>
      </c>
      <c r="Z84" s="239" t="s">
        <v>3202</v>
      </c>
      <c r="AA84" s="239" t="str">
        <f t="shared" si="19"/>
        <v>種別：歯科&lt;br&gt;名称：やよい歯科医院&lt;br&gt;住所：大分県佐伯市弥生大字井崎１５４２－３&lt;br&gt;TEL：0972-25-3825&lt;br&gt;参考：ID：4431155800000&lt;br&gt;</v>
      </c>
      <c r="AB84" s="239" t="s">
        <v>3684</v>
      </c>
      <c r="AC84" s="239" t="str">
        <f t="shared" si="20"/>
        <v>https://www.pref.oita.jp/uploaded/life/2327624_4659445_img.png</v>
      </c>
      <c r="AD84" s="239" t="s">
        <v>3204</v>
      </c>
      <c r="AE84" s="239" t="str">
        <f t="shared" si="21"/>
        <v>30,30</v>
      </c>
      <c r="AF84" s="239" t="s">
        <v>3205</v>
      </c>
      <c r="AG84" s="239" t="str">
        <f t="shared" si="22"/>
        <v>15,15</v>
      </c>
      <c r="AH84" s="239" t="s">
        <v>3206</v>
      </c>
      <c r="AI84" s="239" t="str">
        <f t="shared" si="23"/>
        <v>131.84630289982,32.9779914724916</v>
      </c>
      <c r="AJ84" s="239" t="s">
        <v>3207</v>
      </c>
      <c r="AL84" s="8" t="str">
        <f t="shared" si="24"/>
        <v>,{"type":"Feature","properties":{"name":"やよい歯科医院","description":"種別：歯科&lt;br&gt;名称：やよい歯科医院&lt;br&gt;住所：大分県佐伯市弥生大字井崎１５４２－３&lt;br&gt;TEL：0972-25-3825&lt;br&gt;参考：ID：4431155800000&lt;br&gt;","_markerType":"Icon","_iconUrl":"https://www.pref.oita.jp/uploaded/life/2327624_4659445_img.png","_iconSize":[30,30],"_iconAnchor":[15,15]},"geometry":{"type":"Point","coordinates":[131.84630289982,32.9779914724916]}}</v>
      </c>
    </row>
    <row r="85" spans="1:38">
      <c r="A85" s="1" t="s">
        <v>1953</v>
      </c>
      <c r="B85" s="1" t="s">
        <v>2975</v>
      </c>
      <c r="C85" s="1" t="s">
        <v>1953</v>
      </c>
      <c r="D85" s="1" t="s">
        <v>3011</v>
      </c>
      <c r="E85" s="1" t="s">
        <v>4255</v>
      </c>
      <c r="F85" s="1" t="s">
        <v>4049</v>
      </c>
      <c r="I85" s="236" t="s">
        <v>4076</v>
      </c>
      <c r="J85" s="1" t="s">
        <v>3210</v>
      </c>
      <c r="K85" s="1" t="s">
        <v>3211</v>
      </c>
      <c r="L85" s="1">
        <v>32.957725350899999</v>
      </c>
      <c r="M85" s="1">
        <v>131.894495487</v>
      </c>
      <c r="O85" s="74" t="str">
        <f t="shared" ref="O85:O94" si="28">A85</f>
        <v>吉田歯科医院</v>
      </c>
      <c r="P85" s="74" t="str">
        <f t="shared" ref="P85:P94" si="29">$B$7&amp;B85&amp;"&lt;br&gt;"&amp;$C$7&amp;C85&amp;"&lt;br&gt;"&amp;IF(D85="","",$D$7&amp;D85&amp;"&lt;br&gt;")&amp;IF(E85="","",$E$7&amp;E85&amp;"&lt;br&gt;")&amp;IF(F85="","",$F$7&amp;F85&amp;"&lt;br&gt;")</f>
        <v>種別：歯科&lt;br&gt;名称：吉田歯科医院&lt;br&gt;住所：大分県佐伯市城下西町２－６０&lt;br&gt;TEL：0972-22-0354&lt;br&gt;参考：ID：4431155900000&lt;br&gt;</v>
      </c>
      <c r="Q85" s="74" t="str">
        <f t="shared" si="27"/>
        <v>https://www.pref.oita.jp/uploaded/life/2327624_4659445_img.png</v>
      </c>
      <c r="R85" s="74" t="str">
        <f t="shared" si="25"/>
        <v>30,30</v>
      </c>
      <c r="S85" s="74" t="str">
        <f t="shared" si="26"/>
        <v>15,15</v>
      </c>
      <c r="T85" s="74" t="str">
        <f t="shared" ref="T85:T94" si="30">M85&amp;","&amp;L85</f>
        <v>131.894495487,32.9577253509</v>
      </c>
      <c r="W85" s="239">
        <v>1</v>
      </c>
      <c r="X85" s="239" t="s">
        <v>3209</v>
      </c>
      <c r="Y85" s="239" t="str">
        <f t="shared" ref="Y85:Y94" si="31">O85</f>
        <v>吉田歯科医院</v>
      </c>
      <c r="Z85" s="239" t="s">
        <v>3202</v>
      </c>
      <c r="AA85" s="239" t="str">
        <f t="shared" ref="AA85:AA94" si="32">P85</f>
        <v>種別：歯科&lt;br&gt;名称：吉田歯科医院&lt;br&gt;住所：大分県佐伯市城下西町２－６０&lt;br&gt;TEL：0972-22-0354&lt;br&gt;参考：ID：4431155900000&lt;br&gt;</v>
      </c>
      <c r="AB85" s="239" t="s">
        <v>3684</v>
      </c>
      <c r="AC85" s="239" t="str">
        <f t="shared" ref="AC85:AC94" si="33">Q85</f>
        <v>https://www.pref.oita.jp/uploaded/life/2327624_4659445_img.png</v>
      </c>
      <c r="AD85" s="239" t="s">
        <v>3204</v>
      </c>
      <c r="AE85" s="239" t="str">
        <f t="shared" ref="AE85:AE94" si="34">R85</f>
        <v>30,30</v>
      </c>
      <c r="AF85" s="239" t="s">
        <v>3205</v>
      </c>
      <c r="AG85" s="239" t="str">
        <f t="shared" ref="AG85:AG94" si="35">S85</f>
        <v>15,15</v>
      </c>
      <c r="AH85" s="239" t="s">
        <v>3206</v>
      </c>
      <c r="AI85" s="239" t="str">
        <f t="shared" ref="AI85:AI94" si="36">T85</f>
        <v>131.894495487,32.9577253509</v>
      </c>
      <c r="AJ85" s="239" t="s">
        <v>3207</v>
      </c>
      <c r="AL85" s="8" t="str">
        <f t="shared" ref="AL85:AL93" si="37">_xlfn.CONCAT(X85:AJ85)</f>
        <v>,{"type":"Feature","properties":{"name":"吉田歯科医院","description":"種別：歯科&lt;br&gt;名称：吉田歯科医院&lt;br&gt;住所：大分県佐伯市城下西町２－６０&lt;br&gt;TEL：0972-22-0354&lt;br&gt;参考：ID：4431155900000&lt;br&gt;","_markerType":"Icon","_iconUrl":"https://www.pref.oita.jp/uploaded/life/2327624_4659445_img.png","_iconSize":[30,30],"_iconAnchor":[15,15]},"geometry":{"type":"Point","coordinates":[131.894495487,32.9577253509]}}</v>
      </c>
    </row>
    <row r="86" spans="1:38">
      <c r="A86" s="1" t="s">
        <v>2012</v>
      </c>
      <c r="B86" s="1" t="s">
        <v>2975</v>
      </c>
      <c r="C86" s="1" t="s">
        <v>2012</v>
      </c>
      <c r="D86" s="1" t="s">
        <v>2952</v>
      </c>
      <c r="E86" s="1" t="s">
        <v>4256</v>
      </c>
      <c r="F86" s="1" t="s">
        <v>4050</v>
      </c>
      <c r="I86" s="236" t="s">
        <v>4076</v>
      </c>
      <c r="J86" s="1" t="s">
        <v>3210</v>
      </c>
      <c r="K86" s="1" t="s">
        <v>3211</v>
      </c>
      <c r="L86" s="1">
        <v>32.954434300000003</v>
      </c>
      <c r="M86" s="1">
        <v>131.89478600000001</v>
      </c>
      <c r="O86" s="74" t="str">
        <f t="shared" si="28"/>
        <v>わきた歯科医院</v>
      </c>
      <c r="P86" s="74" t="str">
        <f t="shared" si="29"/>
        <v>種別：歯科&lt;br&gt;名称：わきた歯科医院&lt;br&gt;住所：大分県佐伯市船頭町&lt;br&gt;TEL：0972-23-8241&lt;br&gt;参考：ID：4431156000000&lt;br&gt;</v>
      </c>
      <c r="Q86" s="74" t="str">
        <f t="shared" si="27"/>
        <v>https://www.pref.oita.jp/uploaded/life/2327624_4659445_img.png</v>
      </c>
      <c r="R86" s="74" t="str">
        <f t="shared" si="25"/>
        <v>30,30</v>
      </c>
      <c r="S86" s="74" t="str">
        <f t="shared" si="26"/>
        <v>15,15</v>
      </c>
      <c r="T86" s="74" t="str">
        <f t="shared" si="30"/>
        <v>131.894786,32.9544343</v>
      </c>
      <c r="W86" s="239">
        <v>1</v>
      </c>
      <c r="X86" s="239" t="s">
        <v>3209</v>
      </c>
      <c r="Y86" s="239" t="str">
        <f t="shared" si="31"/>
        <v>わきた歯科医院</v>
      </c>
      <c r="Z86" s="239" t="s">
        <v>3202</v>
      </c>
      <c r="AA86" s="239" t="str">
        <f t="shared" si="32"/>
        <v>種別：歯科&lt;br&gt;名称：わきた歯科医院&lt;br&gt;住所：大分県佐伯市船頭町&lt;br&gt;TEL：0972-23-8241&lt;br&gt;参考：ID：4431156000000&lt;br&gt;</v>
      </c>
      <c r="AB86" s="239" t="s">
        <v>3684</v>
      </c>
      <c r="AC86" s="239" t="str">
        <f t="shared" si="33"/>
        <v>https://www.pref.oita.jp/uploaded/life/2327624_4659445_img.png</v>
      </c>
      <c r="AD86" s="239" t="s">
        <v>3204</v>
      </c>
      <c r="AE86" s="239" t="str">
        <f t="shared" si="34"/>
        <v>30,30</v>
      </c>
      <c r="AF86" s="239" t="s">
        <v>3205</v>
      </c>
      <c r="AG86" s="239" t="str">
        <f t="shared" si="35"/>
        <v>15,15</v>
      </c>
      <c r="AH86" s="239" t="s">
        <v>3206</v>
      </c>
      <c r="AI86" s="239" t="str">
        <f t="shared" si="36"/>
        <v>131.894786,32.9544343</v>
      </c>
      <c r="AJ86" s="239" t="s">
        <v>3207</v>
      </c>
      <c r="AL86" s="8" t="str">
        <f t="shared" si="37"/>
        <v>,{"type":"Feature","properties":{"name":"わきた歯科医院","description":"種別：歯科&lt;br&gt;名称：わきた歯科医院&lt;br&gt;住所：大分県佐伯市船頭町&lt;br&gt;TEL：0972-23-8241&lt;br&gt;参考：ID：4431156000000&lt;br&gt;","_markerType":"Icon","_iconUrl":"https://www.pref.oita.jp/uploaded/life/2327624_4659445_img.png","_iconSize":[30,30],"_iconAnchor":[15,15]},"geometry":{"type":"Point","coordinates":[131.894786,32.9544343]}}</v>
      </c>
    </row>
    <row r="87" spans="1:38">
      <c r="A87" s="1" t="s">
        <v>2014</v>
      </c>
      <c r="B87" s="1" t="s">
        <v>2975</v>
      </c>
      <c r="C87" s="1" t="s">
        <v>2014</v>
      </c>
      <c r="D87" s="1" t="s">
        <v>3015</v>
      </c>
      <c r="E87" s="1" t="s">
        <v>4257</v>
      </c>
      <c r="F87" s="1" t="s">
        <v>4051</v>
      </c>
      <c r="I87" s="236" t="s">
        <v>4076</v>
      </c>
      <c r="J87" s="1" t="s">
        <v>3210</v>
      </c>
      <c r="K87" s="1" t="s">
        <v>3211</v>
      </c>
      <c r="L87" s="1">
        <v>32.9445179212574</v>
      </c>
      <c r="M87" s="1">
        <v>131.90015857979401</v>
      </c>
      <c r="O87" s="74" t="str">
        <f t="shared" si="28"/>
        <v>ひかわ歯科医院</v>
      </c>
      <c r="P87" s="74" t="str">
        <f t="shared" si="29"/>
        <v>種別：歯科&lt;br&gt;名称：ひかわ歯科医院&lt;br&gt;住所：大分県佐伯市池田２０５３番地１&lt;br&gt;TEL：0972-28-7200&lt;br&gt;参考：ID：4431156100000&lt;br&gt;</v>
      </c>
      <c r="Q87" s="74" t="str">
        <f t="shared" si="27"/>
        <v>https://www.pref.oita.jp/uploaded/life/2327624_4659445_img.png</v>
      </c>
      <c r="R87" s="74" t="str">
        <f t="shared" si="25"/>
        <v>30,30</v>
      </c>
      <c r="S87" s="74" t="str">
        <f t="shared" si="26"/>
        <v>15,15</v>
      </c>
      <c r="T87" s="74" t="str">
        <f t="shared" si="30"/>
        <v>131.900158579794,32.9445179212574</v>
      </c>
      <c r="W87" s="239">
        <v>1</v>
      </c>
      <c r="X87" s="239" t="s">
        <v>3209</v>
      </c>
      <c r="Y87" s="239" t="str">
        <f t="shared" si="31"/>
        <v>ひかわ歯科医院</v>
      </c>
      <c r="Z87" s="239" t="s">
        <v>3202</v>
      </c>
      <c r="AA87" s="239" t="str">
        <f t="shared" si="32"/>
        <v>種別：歯科&lt;br&gt;名称：ひかわ歯科医院&lt;br&gt;住所：大分県佐伯市池田２０５３番地１&lt;br&gt;TEL：0972-28-7200&lt;br&gt;参考：ID：4431156100000&lt;br&gt;</v>
      </c>
      <c r="AB87" s="239" t="s">
        <v>3684</v>
      </c>
      <c r="AC87" s="239" t="str">
        <f t="shared" si="33"/>
        <v>https://www.pref.oita.jp/uploaded/life/2327624_4659445_img.png</v>
      </c>
      <c r="AD87" s="239" t="s">
        <v>3204</v>
      </c>
      <c r="AE87" s="239" t="str">
        <f t="shared" si="34"/>
        <v>30,30</v>
      </c>
      <c r="AF87" s="239" t="s">
        <v>3205</v>
      </c>
      <c r="AG87" s="239" t="str">
        <f t="shared" si="35"/>
        <v>15,15</v>
      </c>
      <c r="AH87" s="239" t="s">
        <v>3206</v>
      </c>
      <c r="AI87" s="239" t="str">
        <f t="shared" si="36"/>
        <v>131.900158579794,32.9445179212574</v>
      </c>
      <c r="AJ87" s="239" t="s">
        <v>3207</v>
      </c>
      <c r="AL87" s="8" t="str">
        <f t="shared" si="37"/>
        <v>,{"type":"Feature","properties":{"name":"ひかわ歯科医院","description":"種別：歯科&lt;br&gt;名称：ひかわ歯科医院&lt;br&gt;住所：大分県佐伯市池田２０５３番地１&lt;br&gt;TEL：0972-28-7200&lt;br&gt;参考：ID：4431156100000&lt;br&gt;","_markerType":"Icon","_iconUrl":"https://www.pref.oita.jp/uploaded/life/2327624_4659445_img.png","_iconSize":[30,30],"_iconAnchor":[15,15]},"geometry":{"type":"Point","coordinates":[131.900158579794,32.9445179212574]}}</v>
      </c>
    </row>
    <row r="88" spans="1:38">
      <c r="A88" s="1" t="s">
        <v>2017</v>
      </c>
      <c r="B88" s="1" t="s">
        <v>2975</v>
      </c>
      <c r="C88" s="1" t="s">
        <v>2017</v>
      </c>
      <c r="D88" s="1" t="s">
        <v>3017</v>
      </c>
      <c r="E88" s="1" t="s">
        <v>4258</v>
      </c>
      <c r="F88" s="1" t="s">
        <v>4052</v>
      </c>
      <c r="I88" s="236" t="s">
        <v>4076</v>
      </c>
      <c r="J88" s="1" t="s">
        <v>3210</v>
      </c>
      <c r="K88" s="1" t="s">
        <v>3211</v>
      </c>
      <c r="L88" s="1">
        <v>32.962127350300001</v>
      </c>
      <c r="M88" s="1">
        <v>131.86425089799999</v>
      </c>
      <c r="O88" s="74" t="str">
        <f t="shared" si="28"/>
        <v>コスモタウン歯科</v>
      </c>
      <c r="P88" s="74" t="str">
        <f t="shared" si="29"/>
        <v>種別：歯科&lt;br&gt;名称：コスモタウン歯科&lt;br&gt;住所：大分県佐伯市鶴岡西町一丁目２２８番地&lt;br&gt;TEL：0972-28-7885&lt;br&gt;参考：ID：4431156200000&lt;br&gt;</v>
      </c>
      <c r="Q88" s="74" t="str">
        <f t="shared" si="27"/>
        <v>https://www.pref.oita.jp/uploaded/life/2327624_4659445_img.png</v>
      </c>
      <c r="R88" s="74" t="str">
        <f t="shared" si="25"/>
        <v>30,30</v>
      </c>
      <c r="S88" s="74" t="str">
        <f t="shared" si="26"/>
        <v>15,15</v>
      </c>
      <c r="T88" s="74" t="str">
        <f t="shared" si="30"/>
        <v>131.864250898,32.9621273503</v>
      </c>
      <c r="W88" s="239">
        <v>1</v>
      </c>
      <c r="X88" s="239" t="s">
        <v>3209</v>
      </c>
      <c r="Y88" s="239" t="str">
        <f t="shared" si="31"/>
        <v>コスモタウン歯科</v>
      </c>
      <c r="Z88" s="239" t="s">
        <v>3202</v>
      </c>
      <c r="AA88" s="239" t="str">
        <f t="shared" si="32"/>
        <v>種別：歯科&lt;br&gt;名称：コスモタウン歯科&lt;br&gt;住所：大分県佐伯市鶴岡西町一丁目２２８番地&lt;br&gt;TEL：0972-28-7885&lt;br&gt;参考：ID：4431156200000&lt;br&gt;</v>
      </c>
      <c r="AB88" s="239" t="s">
        <v>3684</v>
      </c>
      <c r="AC88" s="239" t="str">
        <f t="shared" si="33"/>
        <v>https://www.pref.oita.jp/uploaded/life/2327624_4659445_img.png</v>
      </c>
      <c r="AD88" s="239" t="s">
        <v>3204</v>
      </c>
      <c r="AE88" s="239" t="str">
        <f t="shared" si="34"/>
        <v>30,30</v>
      </c>
      <c r="AF88" s="239" t="s">
        <v>3205</v>
      </c>
      <c r="AG88" s="239" t="str">
        <f t="shared" si="35"/>
        <v>15,15</v>
      </c>
      <c r="AH88" s="239" t="s">
        <v>3206</v>
      </c>
      <c r="AI88" s="239" t="str">
        <f t="shared" si="36"/>
        <v>131.864250898,32.9621273503</v>
      </c>
      <c r="AJ88" s="239" t="s">
        <v>3207</v>
      </c>
      <c r="AL88" s="8" t="str">
        <f t="shared" si="37"/>
        <v>,{"type":"Feature","properties":{"name":"コスモタウン歯科","description":"種別：歯科&lt;br&gt;名称：コスモタウン歯科&lt;br&gt;住所：大分県佐伯市鶴岡西町一丁目２２８番地&lt;br&gt;TEL：0972-28-7885&lt;br&gt;参考：ID：4431156200000&lt;br&gt;","_markerType":"Icon","_iconUrl":"https://www.pref.oita.jp/uploaded/life/2327624_4659445_img.png","_iconSize":[30,30],"_iconAnchor":[15,15]},"geometry":{"type":"Point","coordinates":[131.864250898,32.9621273503]}}</v>
      </c>
    </row>
    <row r="89" spans="1:38">
      <c r="A89" s="1" t="s">
        <v>3042</v>
      </c>
      <c r="B89" s="1" t="s">
        <v>2975</v>
      </c>
      <c r="C89" s="1" t="s">
        <v>3042</v>
      </c>
      <c r="D89" s="1" t="s">
        <v>3029</v>
      </c>
      <c r="E89" s="1" t="s">
        <v>4272</v>
      </c>
      <c r="F89" s="1" t="s">
        <v>4053</v>
      </c>
      <c r="I89" s="236" t="s">
        <v>4076</v>
      </c>
      <c r="J89" s="1" t="s">
        <v>3210</v>
      </c>
      <c r="K89" s="1" t="s">
        <v>3211</v>
      </c>
      <c r="L89" s="1">
        <v>32.966133069199998</v>
      </c>
      <c r="M89" s="1">
        <v>131.87887430200001</v>
      </c>
      <c r="O89" s="74" t="str">
        <f t="shared" si="28"/>
        <v>医療法人　鶴岡クリニック（歯科）</v>
      </c>
      <c r="P89" s="74" t="str">
        <f t="shared" si="29"/>
        <v>種別：歯科&lt;br&gt;名称：医療法人　鶴岡クリニック（歯科）&lt;br&gt;住所：大分県佐伯市大字鶴望２７３８番地１&lt;br&gt;TEL：0972-22-5199&lt;br&gt;参考：ID：4421085600000&lt;br&gt;</v>
      </c>
      <c r="Q89" s="74" t="str">
        <f t="shared" si="27"/>
        <v>https://www.pref.oita.jp/uploaded/life/2327624_4659445_img.png</v>
      </c>
      <c r="R89" s="74" t="str">
        <f t="shared" si="25"/>
        <v>30,30</v>
      </c>
      <c r="S89" s="74" t="str">
        <f t="shared" si="26"/>
        <v>15,15</v>
      </c>
      <c r="T89" s="74" t="str">
        <f t="shared" si="30"/>
        <v>131.878874302,32.9661330692</v>
      </c>
      <c r="W89" s="239">
        <v>1</v>
      </c>
      <c r="X89" s="239" t="s">
        <v>3209</v>
      </c>
      <c r="Y89" s="239" t="str">
        <f t="shared" si="31"/>
        <v>医療法人　鶴岡クリニック（歯科）</v>
      </c>
      <c r="Z89" s="239" t="s">
        <v>3202</v>
      </c>
      <c r="AA89" s="239" t="str">
        <f t="shared" si="32"/>
        <v>種別：歯科&lt;br&gt;名称：医療法人　鶴岡クリニック（歯科）&lt;br&gt;住所：大分県佐伯市大字鶴望２７３８番地１&lt;br&gt;TEL：0972-22-5199&lt;br&gt;参考：ID：4421085600000&lt;br&gt;</v>
      </c>
      <c r="AB89" s="239" t="s">
        <v>3684</v>
      </c>
      <c r="AC89" s="239" t="str">
        <f t="shared" si="33"/>
        <v>https://www.pref.oita.jp/uploaded/life/2327624_4659445_img.png</v>
      </c>
      <c r="AD89" s="239" t="s">
        <v>3204</v>
      </c>
      <c r="AE89" s="239" t="str">
        <f t="shared" si="34"/>
        <v>30,30</v>
      </c>
      <c r="AF89" s="239" t="s">
        <v>3205</v>
      </c>
      <c r="AG89" s="239" t="str">
        <f t="shared" si="35"/>
        <v>15,15</v>
      </c>
      <c r="AH89" s="239" t="s">
        <v>3206</v>
      </c>
      <c r="AI89" s="239" t="str">
        <f t="shared" si="36"/>
        <v>131.878874302,32.9661330692</v>
      </c>
      <c r="AJ89" s="239" t="s">
        <v>3207</v>
      </c>
      <c r="AL89" s="8" t="str">
        <f t="shared" si="37"/>
        <v>,{"type":"Feature","properties":{"name":"医療法人　鶴岡クリニック（歯科）","description":"種別：歯科&lt;br&gt;名称：医療法人　鶴岡クリニック（歯科）&lt;br&gt;住所：大分県佐伯市大字鶴望２７３８番地１&lt;br&gt;TEL：0972-22-5199&lt;br&gt;参考：ID：4421085600000&lt;br&gt;","_markerType":"Icon","_iconUrl":"https://www.pref.oita.jp/uploaded/life/2327624_4659445_img.png","_iconSize":[30,30],"_iconAnchor":[15,15]},"geometry":{"type":"Point","coordinates":[131.878874302,32.9661330692]}}</v>
      </c>
    </row>
    <row r="90" spans="1:38">
      <c r="A90" s="1" t="s">
        <v>2019</v>
      </c>
      <c r="B90" s="1" t="s">
        <v>2975</v>
      </c>
      <c r="C90" s="1" t="s">
        <v>2019</v>
      </c>
      <c r="D90" s="1" t="s">
        <v>3018</v>
      </c>
      <c r="E90" s="1" t="s">
        <v>4259</v>
      </c>
      <c r="F90" s="1" t="s">
        <v>4054</v>
      </c>
      <c r="I90" s="236" t="s">
        <v>4076</v>
      </c>
      <c r="J90" s="1" t="s">
        <v>3210</v>
      </c>
      <c r="K90" s="1" t="s">
        <v>3211</v>
      </c>
      <c r="L90" s="1">
        <v>32.953242799999998</v>
      </c>
      <c r="M90" s="1">
        <v>131.89673579999999</v>
      </c>
      <c r="O90" s="74" t="str">
        <f t="shared" si="28"/>
        <v>ファミリー歯科・こども歯科</v>
      </c>
      <c r="P90" s="74" t="str">
        <f t="shared" si="29"/>
        <v>種別：歯科&lt;br&gt;名称：ファミリー歯科・こども歯科&lt;br&gt;住所：大分県佐伯市中の島２丁目１９番３０号&lt;br&gt;TEL：0972-20-0648&lt;br&gt;参考：ID：4432009200000&lt;br&gt;</v>
      </c>
      <c r="Q90" s="74" t="str">
        <f t="shared" si="27"/>
        <v>https://www.pref.oita.jp/uploaded/life/2327624_4659445_img.png</v>
      </c>
      <c r="R90" s="74" t="str">
        <f t="shared" si="25"/>
        <v>30,30</v>
      </c>
      <c r="S90" s="74" t="str">
        <f t="shared" si="26"/>
        <v>15,15</v>
      </c>
      <c r="T90" s="74" t="str">
        <f t="shared" si="30"/>
        <v>131.8967358,32.9532428</v>
      </c>
      <c r="W90" s="239">
        <v>1</v>
      </c>
      <c r="X90" s="239" t="s">
        <v>3209</v>
      </c>
      <c r="Y90" s="239" t="str">
        <f t="shared" si="31"/>
        <v>ファミリー歯科・こども歯科</v>
      </c>
      <c r="Z90" s="239" t="s">
        <v>3202</v>
      </c>
      <c r="AA90" s="239" t="str">
        <f t="shared" si="32"/>
        <v>種別：歯科&lt;br&gt;名称：ファミリー歯科・こども歯科&lt;br&gt;住所：大分県佐伯市中の島２丁目１９番３０号&lt;br&gt;TEL：0972-20-0648&lt;br&gt;参考：ID：4432009200000&lt;br&gt;</v>
      </c>
      <c r="AB90" s="239" t="s">
        <v>3684</v>
      </c>
      <c r="AC90" s="239" t="str">
        <f t="shared" si="33"/>
        <v>https://www.pref.oita.jp/uploaded/life/2327624_4659445_img.png</v>
      </c>
      <c r="AD90" s="239" t="s">
        <v>3204</v>
      </c>
      <c r="AE90" s="239" t="str">
        <f t="shared" si="34"/>
        <v>30,30</v>
      </c>
      <c r="AF90" s="239" t="s">
        <v>3205</v>
      </c>
      <c r="AG90" s="239" t="str">
        <f t="shared" si="35"/>
        <v>15,15</v>
      </c>
      <c r="AH90" s="239" t="s">
        <v>3206</v>
      </c>
      <c r="AI90" s="239" t="str">
        <f t="shared" si="36"/>
        <v>131.8967358,32.9532428</v>
      </c>
      <c r="AJ90" s="239" t="s">
        <v>3207</v>
      </c>
      <c r="AL90" s="8" t="str">
        <f t="shared" si="37"/>
        <v>,{"type":"Feature","properties":{"name":"ファミリー歯科・こども歯科","description":"種別：歯科&lt;br&gt;名称：ファミリー歯科・こども歯科&lt;br&gt;住所：大分県佐伯市中の島２丁目１９番３０号&lt;br&gt;TEL：0972-20-0648&lt;br&gt;参考：ID：4432009200000&lt;br&gt;","_markerType":"Icon","_iconUrl":"https://www.pref.oita.jp/uploaded/life/2327624_4659445_img.png","_iconSize":[30,30],"_iconAnchor":[15,15]},"geometry":{"type":"Point","coordinates":[131.8967358,32.9532428]}}</v>
      </c>
    </row>
    <row r="91" spans="1:38">
      <c r="A91" s="1" t="s">
        <v>2021</v>
      </c>
      <c r="B91" s="1" t="s">
        <v>2975</v>
      </c>
      <c r="C91" s="1" t="s">
        <v>2021</v>
      </c>
      <c r="D91" s="1" t="s">
        <v>3020</v>
      </c>
      <c r="E91" s="1" t="s">
        <v>4260</v>
      </c>
      <c r="F91" s="1" t="s">
        <v>4055</v>
      </c>
      <c r="I91" s="236" t="s">
        <v>4076</v>
      </c>
      <c r="J91" s="1" t="s">
        <v>3210</v>
      </c>
      <c r="K91" s="1" t="s">
        <v>3211</v>
      </c>
      <c r="L91" s="1">
        <v>32.961452211299999</v>
      </c>
      <c r="M91" s="1">
        <v>131.90764904</v>
      </c>
      <c r="O91" s="74" t="str">
        <f t="shared" si="28"/>
        <v>つちや歯科医院</v>
      </c>
      <c r="P91" s="74" t="str">
        <f t="shared" si="29"/>
        <v>種別：歯科&lt;br&gt;名称：つちや歯科医院&lt;br&gt;住所：大分県佐伯市長島町２ー２ー１０&lt;br&gt;TEL：0972-22-0020&lt;br&gt;参考：ID：4432019200000&lt;br&gt;</v>
      </c>
      <c r="Q91" s="74" t="str">
        <f t="shared" si="27"/>
        <v>https://www.pref.oita.jp/uploaded/life/2327624_4659445_img.png</v>
      </c>
      <c r="R91" s="74" t="str">
        <f t="shared" si="25"/>
        <v>30,30</v>
      </c>
      <c r="S91" s="74" t="str">
        <f t="shared" si="26"/>
        <v>15,15</v>
      </c>
      <c r="T91" s="74" t="str">
        <f t="shared" si="30"/>
        <v>131.90764904,32.9614522113</v>
      </c>
      <c r="W91" s="239">
        <v>1</v>
      </c>
      <c r="X91" s="239" t="s">
        <v>3209</v>
      </c>
      <c r="Y91" s="239" t="str">
        <f t="shared" si="31"/>
        <v>つちや歯科医院</v>
      </c>
      <c r="Z91" s="239" t="s">
        <v>3202</v>
      </c>
      <c r="AA91" s="239" t="str">
        <f t="shared" si="32"/>
        <v>種別：歯科&lt;br&gt;名称：つちや歯科医院&lt;br&gt;住所：大分県佐伯市長島町２ー２ー１０&lt;br&gt;TEL：0972-22-0020&lt;br&gt;参考：ID：4432019200000&lt;br&gt;</v>
      </c>
      <c r="AB91" s="239" t="s">
        <v>3684</v>
      </c>
      <c r="AC91" s="239" t="str">
        <f t="shared" si="33"/>
        <v>https://www.pref.oita.jp/uploaded/life/2327624_4659445_img.png</v>
      </c>
      <c r="AD91" s="239" t="s">
        <v>3204</v>
      </c>
      <c r="AE91" s="239" t="str">
        <f t="shared" si="34"/>
        <v>30,30</v>
      </c>
      <c r="AF91" s="239" t="s">
        <v>3205</v>
      </c>
      <c r="AG91" s="239" t="str">
        <f t="shared" si="35"/>
        <v>15,15</v>
      </c>
      <c r="AH91" s="239" t="s">
        <v>3206</v>
      </c>
      <c r="AI91" s="239" t="str">
        <f t="shared" si="36"/>
        <v>131.90764904,32.9614522113</v>
      </c>
      <c r="AJ91" s="239" t="s">
        <v>3207</v>
      </c>
      <c r="AL91" s="8" t="str">
        <f t="shared" si="37"/>
        <v>,{"type":"Feature","properties":{"name":"つちや歯科医院","description":"種別：歯科&lt;br&gt;名称：つちや歯科医院&lt;br&gt;住所：大分県佐伯市長島町２ー２ー１０&lt;br&gt;TEL：0972-22-0020&lt;br&gt;参考：ID：4432019200000&lt;br&gt;","_markerType":"Icon","_iconUrl":"https://www.pref.oita.jp/uploaded/life/2327624_4659445_img.png","_iconSize":[30,30],"_iconAnchor":[15,15]},"geometry":{"type":"Point","coordinates":[131.90764904,32.9614522113]}}</v>
      </c>
    </row>
    <row r="92" spans="1:38">
      <c r="A92" s="1" t="s">
        <v>3030</v>
      </c>
      <c r="B92" s="1" t="s">
        <v>2975</v>
      </c>
      <c r="C92" s="1" t="s">
        <v>3030</v>
      </c>
      <c r="D92" s="1" t="s">
        <v>3032</v>
      </c>
      <c r="E92" s="1" t="s">
        <v>4261</v>
      </c>
      <c r="F92" s="1" t="s">
        <v>4056</v>
      </c>
      <c r="I92" s="236" t="s">
        <v>4076</v>
      </c>
      <c r="J92" s="1" t="s">
        <v>3210</v>
      </c>
      <c r="K92" s="1" t="s">
        <v>3211</v>
      </c>
      <c r="L92" s="1">
        <v>32.898428863493997</v>
      </c>
      <c r="M92" s="1">
        <v>131.78285651724099</v>
      </c>
      <c r="O92" s="74" t="str">
        <f t="shared" si="28"/>
        <v>あなん歯科医院</v>
      </c>
      <c r="P92" s="74" t="str">
        <f t="shared" si="29"/>
        <v>種別：歯科&lt;br&gt;名称：あなん歯科医院&lt;br&gt;住所：大分県佐伯市直川大字上直見字向船場３９３０&lt;br&gt;TEL：0972-58-3504&lt;br&gt;参考：ID：4431153300000&lt;br&gt;</v>
      </c>
      <c r="Q92" s="74" t="str">
        <f t="shared" si="27"/>
        <v>https://www.pref.oita.jp/uploaded/life/2327624_4659445_img.png</v>
      </c>
      <c r="R92" s="74" t="str">
        <f t="shared" si="25"/>
        <v>30,30</v>
      </c>
      <c r="S92" s="74" t="str">
        <f t="shared" si="26"/>
        <v>15,15</v>
      </c>
      <c r="T92" s="74" t="str">
        <f t="shared" si="30"/>
        <v>131.782856517241,32.898428863494</v>
      </c>
      <c r="W92" s="239">
        <v>1</v>
      </c>
      <c r="X92" s="239" t="s">
        <v>3209</v>
      </c>
      <c r="Y92" s="239" t="str">
        <f t="shared" si="31"/>
        <v>あなん歯科医院</v>
      </c>
      <c r="Z92" s="239" t="s">
        <v>3202</v>
      </c>
      <c r="AA92" s="239" t="str">
        <f t="shared" si="32"/>
        <v>種別：歯科&lt;br&gt;名称：あなん歯科医院&lt;br&gt;住所：大分県佐伯市直川大字上直見字向船場３９３０&lt;br&gt;TEL：0972-58-3504&lt;br&gt;参考：ID：4431153300000&lt;br&gt;</v>
      </c>
      <c r="AB92" s="239" t="s">
        <v>3684</v>
      </c>
      <c r="AC92" s="239" t="str">
        <f t="shared" si="33"/>
        <v>https://www.pref.oita.jp/uploaded/life/2327624_4659445_img.png</v>
      </c>
      <c r="AD92" s="239" t="s">
        <v>3204</v>
      </c>
      <c r="AE92" s="239" t="str">
        <f t="shared" si="34"/>
        <v>30,30</v>
      </c>
      <c r="AF92" s="239" t="s">
        <v>3205</v>
      </c>
      <c r="AG92" s="239" t="str">
        <f t="shared" si="35"/>
        <v>15,15</v>
      </c>
      <c r="AH92" s="239" t="s">
        <v>3206</v>
      </c>
      <c r="AI92" s="239" t="str">
        <f t="shared" si="36"/>
        <v>131.782856517241,32.898428863494</v>
      </c>
      <c r="AJ92" s="239" t="s">
        <v>3207</v>
      </c>
      <c r="AL92" s="8" t="str">
        <f t="shared" si="37"/>
        <v>,{"type":"Feature","properties":{"name":"あなん歯科医院","description":"種別：歯科&lt;br&gt;名称：あなん歯科医院&lt;br&gt;住所：大分県佐伯市直川大字上直見字向船場３９３０&lt;br&gt;TEL：0972-58-3504&lt;br&gt;参考：ID：4431153300000&lt;br&gt;","_markerType":"Icon","_iconUrl":"https://www.pref.oita.jp/uploaded/life/2327624_4659445_img.png","_iconSize":[30,30],"_iconAnchor":[15,15]},"geometry":{"type":"Point","coordinates":[131.782856517241,32.898428863494]}}</v>
      </c>
    </row>
    <row r="93" spans="1:38">
      <c r="A93" s="1" t="s">
        <v>2002</v>
      </c>
      <c r="B93" s="1" t="s">
        <v>2975</v>
      </c>
      <c r="C93" s="1" t="s">
        <v>2002</v>
      </c>
      <c r="D93" s="1" t="s">
        <v>3037</v>
      </c>
      <c r="E93" s="1" t="s">
        <v>4262</v>
      </c>
      <c r="F93" s="1" t="s">
        <v>4057</v>
      </c>
      <c r="I93" s="236" t="s">
        <v>4076</v>
      </c>
      <c r="J93" s="1" t="s">
        <v>3210</v>
      </c>
      <c r="K93" s="1" t="s">
        <v>3211</v>
      </c>
      <c r="L93" s="1">
        <v>32.960175954462102</v>
      </c>
      <c r="M93" s="1">
        <v>131.89875014068701</v>
      </c>
      <c r="O93" s="74" t="str">
        <f t="shared" si="28"/>
        <v>牧歯科医院</v>
      </c>
      <c r="P93" s="74" t="str">
        <f t="shared" si="29"/>
        <v>種別：歯科&lt;br&gt;名称：牧歯科医院&lt;br&gt;住所：大分県佐伯市中村南町５－６&lt;br&gt;TEL：0972-23-3325&lt;br&gt;参考：ID：4431155500000&lt;br&gt;</v>
      </c>
      <c r="Q93" s="74" t="str">
        <f t="shared" si="27"/>
        <v>https://www.pref.oita.jp/uploaded/life/2327624_4659445_img.png</v>
      </c>
      <c r="R93" s="74" t="str">
        <f t="shared" si="25"/>
        <v>30,30</v>
      </c>
      <c r="S93" s="74" t="str">
        <f t="shared" si="26"/>
        <v>15,15</v>
      </c>
      <c r="T93" s="74" t="str">
        <f t="shared" si="30"/>
        <v>131.898750140687,32.9601759544621</v>
      </c>
      <c r="W93" s="239">
        <v>1</v>
      </c>
      <c r="X93" s="239" t="s">
        <v>3209</v>
      </c>
      <c r="Y93" s="239" t="str">
        <f t="shared" si="31"/>
        <v>牧歯科医院</v>
      </c>
      <c r="Z93" s="239" t="s">
        <v>3202</v>
      </c>
      <c r="AA93" s="239" t="str">
        <f t="shared" si="32"/>
        <v>種別：歯科&lt;br&gt;名称：牧歯科医院&lt;br&gt;住所：大分県佐伯市中村南町５－６&lt;br&gt;TEL：0972-23-3325&lt;br&gt;参考：ID：4431155500000&lt;br&gt;</v>
      </c>
      <c r="AB93" s="239" t="s">
        <v>3684</v>
      </c>
      <c r="AC93" s="239" t="str">
        <f t="shared" si="33"/>
        <v>https://www.pref.oita.jp/uploaded/life/2327624_4659445_img.png</v>
      </c>
      <c r="AD93" s="239" t="s">
        <v>3204</v>
      </c>
      <c r="AE93" s="239" t="str">
        <f t="shared" si="34"/>
        <v>30,30</v>
      </c>
      <c r="AF93" s="239" t="s">
        <v>3205</v>
      </c>
      <c r="AG93" s="239" t="str">
        <f t="shared" si="35"/>
        <v>15,15</v>
      </c>
      <c r="AH93" s="239" t="s">
        <v>3206</v>
      </c>
      <c r="AI93" s="239" t="str">
        <f t="shared" si="36"/>
        <v>131.898750140687,32.9601759544621</v>
      </c>
      <c r="AJ93" s="239" t="s">
        <v>3207</v>
      </c>
      <c r="AL93" s="8" t="str">
        <f t="shared" si="37"/>
        <v>,{"type":"Feature","properties":{"name":"牧歯科医院","description":"種別：歯科&lt;br&gt;名称：牧歯科医院&lt;br&gt;住所：大分県佐伯市中村南町５－６&lt;br&gt;TEL：0972-23-3325&lt;br&gt;参考：ID：4431155500000&lt;br&gt;","_markerType":"Icon","_iconUrl":"https://www.pref.oita.jp/uploaded/life/2327624_4659445_img.png","_iconSize":[30,30],"_iconAnchor":[15,15]},"geometry":{"type":"Point","coordinates":[131.898750140687,32.9601759544621]}}</v>
      </c>
    </row>
    <row r="94" spans="1:38">
      <c r="A94" s="1" t="s">
        <v>3031</v>
      </c>
      <c r="B94" s="1" t="s">
        <v>2975</v>
      </c>
      <c r="C94" s="1" t="s">
        <v>3031</v>
      </c>
      <c r="D94" s="1" t="s">
        <v>3033</v>
      </c>
      <c r="E94" s="1" t="s">
        <v>4273</v>
      </c>
      <c r="F94" s="1" t="s">
        <v>4058</v>
      </c>
      <c r="I94" s="236" t="s">
        <v>4076</v>
      </c>
      <c r="J94" s="1" t="s">
        <v>3210</v>
      </c>
      <c r="K94" s="1" t="s">
        <v>3211</v>
      </c>
      <c r="L94" s="1">
        <v>32.931316067315997</v>
      </c>
      <c r="M94" s="1">
        <v>131.924980253835</v>
      </c>
      <c r="O94" s="74" t="str">
        <f t="shared" si="28"/>
        <v>入江歯科</v>
      </c>
      <c r="P94" s="74" t="str">
        <f t="shared" si="29"/>
        <v>種別：歯科&lt;br&gt;名称：入江歯科&lt;br&gt;住所：大分県佐伯市大字木立字亀の甲６４８５-２&lt;br&gt;TEL：0972-29-5388&lt;br&gt;参考：ID：&lt;br&gt;</v>
      </c>
      <c r="Q94" s="74" t="str">
        <f t="shared" si="27"/>
        <v>https://www.pref.oita.jp/uploaded/life/2327624_4659445_img.png</v>
      </c>
      <c r="R94" s="74" t="str">
        <f t="shared" si="25"/>
        <v>30,30</v>
      </c>
      <c r="S94" s="74" t="str">
        <f t="shared" si="26"/>
        <v>15,15</v>
      </c>
      <c r="T94" s="74" t="str">
        <f t="shared" si="30"/>
        <v>131.924980253835,32.931316067316</v>
      </c>
      <c r="W94" s="239">
        <v>1</v>
      </c>
      <c r="X94" s="239" t="s">
        <v>3209</v>
      </c>
      <c r="Y94" s="239" t="str">
        <f t="shared" si="31"/>
        <v>入江歯科</v>
      </c>
      <c r="Z94" s="239" t="s">
        <v>3202</v>
      </c>
      <c r="AA94" s="239" t="str">
        <f t="shared" si="32"/>
        <v>種別：歯科&lt;br&gt;名称：入江歯科&lt;br&gt;住所：大分県佐伯市大字木立字亀の甲６４８５-２&lt;br&gt;TEL：0972-29-5388&lt;br&gt;参考：ID：&lt;br&gt;</v>
      </c>
      <c r="AB94" s="239" t="s">
        <v>3684</v>
      </c>
      <c r="AC94" s="239" t="str">
        <f t="shared" si="33"/>
        <v>https://www.pref.oita.jp/uploaded/life/2327624_4659445_img.png</v>
      </c>
      <c r="AD94" s="239" t="s">
        <v>3204</v>
      </c>
      <c r="AE94" s="239" t="str">
        <f t="shared" si="34"/>
        <v>30,30</v>
      </c>
      <c r="AF94" s="239" t="s">
        <v>3205</v>
      </c>
      <c r="AG94" s="239" t="str">
        <f t="shared" si="35"/>
        <v>15,15</v>
      </c>
      <c r="AH94" s="239" t="s">
        <v>3206</v>
      </c>
      <c r="AI94" s="239" t="str">
        <f t="shared" si="36"/>
        <v>131.924980253835,32.931316067316</v>
      </c>
      <c r="AJ94" s="239" t="s">
        <v>3207</v>
      </c>
      <c r="AL94" s="8" t="s">
        <v>3214</v>
      </c>
    </row>
    <row r="95" spans="1:38">
      <c r="W95" s="239">
        <v>1</v>
      </c>
      <c r="AL95" s="8"/>
    </row>
    <row r="96" spans="1:38">
      <c r="W96" s="239">
        <v>1</v>
      </c>
      <c r="AL96" s="8"/>
    </row>
    <row r="97" spans="1:38">
      <c r="W97" s="239">
        <v>1</v>
      </c>
      <c r="AL97" s="8" t="s">
        <v>4080</v>
      </c>
    </row>
    <row r="98" spans="1:38">
      <c r="A98" s="1" t="s">
        <v>2024</v>
      </c>
      <c r="B98" s="1" t="s">
        <v>3021</v>
      </c>
      <c r="C98" s="1" t="s">
        <v>2024</v>
      </c>
      <c r="D98" s="1" t="s">
        <v>3979</v>
      </c>
      <c r="E98" s="1" t="s">
        <v>4263</v>
      </c>
      <c r="F98" s="1" t="s">
        <v>4059</v>
      </c>
      <c r="G98" s="1" t="s">
        <v>4073</v>
      </c>
      <c r="I98" s="236" t="s">
        <v>4077</v>
      </c>
      <c r="J98" s="1" t="s">
        <v>3210</v>
      </c>
      <c r="K98" s="1" t="s">
        <v>3211</v>
      </c>
      <c r="L98" s="1">
        <v>32.930488824246702</v>
      </c>
      <c r="M98" s="1">
        <v>131.874378263924</v>
      </c>
      <c r="O98" s="74" t="str">
        <f>A98</f>
        <v>わたなべ助産院</v>
      </c>
      <c r="P98" s="74" t="str">
        <f>$B$7&amp;B98&amp;"&lt;br&gt;"&amp;$C$7&amp;C98&amp;"&lt;br&gt;"&amp;IF(D98="","",$D$7&amp;D98&amp;"&lt;br&gt;")&amp;IF(E98="","",$E$7&amp;E98&amp;"&lt;br&gt;")&amp;IF(F98="","",$F$7&amp;F98&amp;"&lt;br&gt;")</f>
        <v>種別：助産所&lt;br&gt;名称：わたなべ助産院&lt;br&gt;住所：大分県佐伯市長良３６５−１&lt;br&gt;TEL：0972-22-9955&lt;br&gt;参考：ID：4431174500000&lt;br&gt;</v>
      </c>
      <c r="Q98" s="74" t="str">
        <f>IF(LEFT(I98,4)="http",I98,I98&amp;".png")</f>
        <v>https://www.pref.oita.jp/uploaded/life/2327624_4659449_img.png</v>
      </c>
      <c r="R98" s="74" t="str">
        <f>J98</f>
        <v>30,30</v>
      </c>
      <c r="S98" s="74" t="str">
        <f>K98</f>
        <v>15,15</v>
      </c>
      <c r="T98" s="74" t="str">
        <f>M98&amp;","&amp;L98</f>
        <v>131.874378263924,32.9304888242467</v>
      </c>
      <c r="W98" s="239">
        <v>1</v>
      </c>
      <c r="X98" s="239" t="s">
        <v>3201</v>
      </c>
      <c r="Y98" s="239" t="str">
        <f>O98</f>
        <v>わたなべ助産院</v>
      </c>
      <c r="Z98" s="239" t="s">
        <v>3202</v>
      </c>
      <c r="AA98" s="239" t="str">
        <f>P98</f>
        <v>種別：助産所&lt;br&gt;名称：わたなべ助産院&lt;br&gt;住所：大分県佐伯市長良３６５−１&lt;br&gt;TEL：0972-22-9955&lt;br&gt;参考：ID：4431174500000&lt;br&gt;</v>
      </c>
      <c r="AB98" s="239" t="s">
        <v>3684</v>
      </c>
      <c r="AC98" s="239" t="str">
        <f>Q98</f>
        <v>https://www.pref.oita.jp/uploaded/life/2327624_4659449_img.png</v>
      </c>
      <c r="AD98" s="239" t="s">
        <v>3204</v>
      </c>
      <c r="AE98" s="239" t="str">
        <f>R98</f>
        <v>30,30</v>
      </c>
      <c r="AF98" s="239" t="s">
        <v>3205</v>
      </c>
      <c r="AG98" s="239" t="str">
        <f>S98</f>
        <v>15,15</v>
      </c>
      <c r="AH98" s="239" t="s">
        <v>3206</v>
      </c>
      <c r="AI98" s="239" t="str">
        <f>T98</f>
        <v>131.874378263924,32.9304888242467</v>
      </c>
      <c r="AJ98" s="239" t="s">
        <v>3207</v>
      </c>
      <c r="AL98" s="238" t="str">
        <f>_xlfn.CONCAT(X98:AJ98)</f>
        <v>{"type":"Feature","properties":{"name":"わたなべ助産院","description":"種別：助産所&lt;br&gt;名称：わたなべ助産院&lt;br&gt;住所：大分県佐伯市長良３６５−１&lt;br&gt;TEL：0972-22-9955&lt;br&gt;参考：ID：4431174500000&lt;br&gt;","_markerType":"Icon","_iconUrl":"https://www.pref.oita.jp/uploaded/life/2327624_4659449_img.png","_iconSize":[30,30],"_iconAnchor":[15,15]},"geometry":{"type":"Point","coordinates":[131.874378263924,32.9304888242467]}}</v>
      </c>
    </row>
    <row r="99" spans="1:38">
      <c r="W99" s="239">
        <v>1</v>
      </c>
      <c r="AL99" s="8" t="s">
        <v>3214</v>
      </c>
    </row>
    <row r="100" spans="1:38">
      <c r="W100" s="239">
        <v>1</v>
      </c>
      <c r="AL100" s="8"/>
    </row>
    <row r="101" spans="1:38">
      <c r="W101" s="239">
        <v>1</v>
      </c>
      <c r="AL101" s="8"/>
    </row>
    <row r="102" spans="1:38">
      <c r="W102" s="239">
        <v>1</v>
      </c>
      <c r="AL102" s="8" t="s">
        <v>4109</v>
      </c>
    </row>
    <row r="103" spans="1:38">
      <c r="A103" s="1" t="s">
        <v>49</v>
      </c>
      <c r="B103" s="1" t="s">
        <v>4110</v>
      </c>
      <c r="C103" s="1" t="s">
        <v>49</v>
      </c>
      <c r="D103" s="1" t="s">
        <v>186</v>
      </c>
      <c r="F103" s="1" t="s">
        <v>4111</v>
      </c>
      <c r="I103" s="236">
        <v>921</v>
      </c>
      <c r="J103" s="1" t="s">
        <v>5617</v>
      </c>
      <c r="K103" s="1" t="s">
        <v>5618</v>
      </c>
      <c r="L103" s="1">
        <v>32.848977300000001</v>
      </c>
      <c r="M103" s="1">
        <v>131.65034835</v>
      </c>
      <c r="O103" s="74" t="str">
        <f>A103</f>
        <v>河尻集会センター</v>
      </c>
      <c r="P103" s="74" t="str">
        <f>$B$7&amp;B103&amp;"&lt;br&gt;"&amp;$C$7&amp;C103&amp;"&lt;br&gt;"&amp;IF(D103="","",$D$7&amp;D103&amp;"&lt;br&gt;")&amp;IF(E103="","",$E$7&amp;E103&amp;"&lt;br&gt;")&amp;IF(F103="","",$F$7&amp;F103&amp;"&lt;br&gt;")</f>
        <v>種別：指定避難所（地震・津波）&lt;br&gt;名称：河尻集会センター&lt;br&gt;住所：佐伯市宇目大字千束725番地1&lt;br&gt;参考：収容人数：50人&lt;br&gt;</v>
      </c>
      <c r="Q103" s="74" t="str">
        <f>I103&amp;".png"</f>
        <v>921.png</v>
      </c>
      <c r="R103" s="74" t="str">
        <f>J103</f>
        <v>45,30</v>
      </c>
      <c r="S103" s="74" t="str">
        <f>K103</f>
        <v>22,15</v>
      </c>
      <c r="T103" s="74" t="str">
        <f>M103&amp;","&amp;L103</f>
        <v>131.65034835,32.8489773</v>
      </c>
      <c r="W103" s="239">
        <v>1</v>
      </c>
      <c r="X103" s="239" t="s">
        <v>3201</v>
      </c>
      <c r="Y103" s="239" t="str">
        <f>O103</f>
        <v>河尻集会センター</v>
      </c>
      <c r="Z103" s="239" t="s">
        <v>3202</v>
      </c>
      <c r="AA103" s="239" t="str">
        <f>P103</f>
        <v>種別：指定避難所（地震・津波）&lt;br&gt;名称：河尻集会センター&lt;br&gt;住所：佐伯市宇目大字千束725番地1&lt;br&gt;参考：収容人数：50人&lt;br&gt;</v>
      </c>
      <c r="AB103" s="239" t="s">
        <v>3203</v>
      </c>
      <c r="AC103" s="239" t="str">
        <f>Q103</f>
        <v>921.png</v>
      </c>
      <c r="AD103" s="239" t="s">
        <v>3204</v>
      </c>
      <c r="AE103" s="239" t="str">
        <f>R103</f>
        <v>45,30</v>
      </c>
      <c r="AF103" s="239" t="s">
        <v>3205</v>
      </c>
      <c r="AG103" s="239" t="str">
        <f>S103</f>
        <v>22,15</v>
      </c>
      <c r="AH103" s="239" t="s">
        <v>3206</v>
      </c>
      <c r="AI103" s="239" t="str">
        <f>T103</f>
        <v>131.65034835,32.8489773</v>
      </c>
      <c r="AJ103" s="239" t="s">
        <v>3207</v>
      </c>
      <c r="AL103" s="238" t="str">
        <f>_xlfn.CONCAT(X103:AJ103)</f>
        <v>{"type":"Feature","properties":{"name":"河尻集会センター","description":"種別：指定避難所（地震・津波）&lt;br&gt;名称：河尻集会センター&lt;br&gt;住所：佐伯市宇目大字千束725番地1&lt;br&gt;参考：収容人数：50人&lt;br&gt;","_markerType":"Icon","_iconUrl":"https://cyberjapandata.gsi.go.jp/portal/sys/v4/symbols/921.png","_iconSize":[45,30],"_iconAnchor":[22,15]},"geometry":{"type":"Point","coordinates":[131.65034835,32.8489773]}}</v>
      </c>
    </row>
    <row r="104" spans="1:38">
      <c r="A104" s="1" t="s">
        <v>51</v>
      </c>
      <c r="B104" s="1" t="s">
        <v>4110</v>
      </c>
      <c r="C104" s="1" t="s">
        <v>51</v>
      </c>
      <c r="D104" s="1" t="s">
        <v>187</v>
      </c>
      <c r="F104" s="1" t="s">
        <v>4112</v>
      </c>
      <c r="I104" s="236">
        <v>903</v>
      </c>
      <c r="J104" s="1" t="s">
        <v>5617</v>
      </c>
      <c r="K104" s="1" t="s">
        <v>5618</v>
      </c>
      <c r="L104" s="1">
        <v>32.854614015146801</v>
      </c>
      <c r="M104" s="1">
        <v>131.68053346981699</v>
      </c>
      <c r="O104" s="74" t="str">
        <f t="shared" ref="O104:O107" si="38">A104</f>
        <v>岩崎集会センター</v>
      </c>
      <c r="P104" s="74" t="str">
        <f t="shared" ref="P104:P107" si="39">$B$7&amp;B104&amp;"&lt;br&gt;"&amp;$C$7&amp;C104&amp;"&lt;br&gt;"&amp;IF(D104="","",$D$7&amp;D104&amp;"&lt;br&gt;")&amp;IF(E104="","",$E$7&amp;E104&amp;"&lt;br&gt;")&amp;IF(F104="","",$F$7&amp;F104&amp;"&lt;br&gt;")</f>
        <v>種別：指定避難所（地震・津波）&lt;br&gt;名称：岩崎集会センター&lt;br&gt;住所：佐伯市宇目大字千束2077番地&lt;br&gt;参考：収容人数：150人&lt;br&gt;</v>
      </c>
      <c r="Q104" s="74" t="str">
        <f t="shared" ref="Q104:Q107" si="40">IF(LEFT(I104,4)="http",I104,I104&amp;".png")</f>
        <v>903.png</v>
      </c>
      <c r="R104" s="74" t="str">
        <f t="shared" ref="R104:R107" si="41">J104</f>
        <v>45,30</v>
      </c>
      <c r="S104" s="74" t="str">
        <f t="shared" ref="S104:S107" si="42">K104</f>
        <v>22,15</v>
      </c>
      <c r="T104" s="74" t="str">
        <f t="shared" ref="T104:T107" si="43">M104&amp;","&amp;L104</f>
        <v>131.680533469817,32.8546140151468</v>
      </c>
      <c r="W104" s="239">
        <v>1</v>
      </c>
      <c r="X104" s="239" t="s">
        <v>3209</v>
      </c>
      <c r="Y104" s="239" t="str">
        <f t="shared" ref="Y104:Y107" si="44">O104</f>
        <v>岩崎集会センター</v>
      </c>
      <c r="Z104" s="239" t="s">
        <v>3202</v>
      </c>
      <c r="AA104" s="239" t="str">
        <f t="shared" ref="AA104:AA107" si="45">P104</f>
        <v>種別：指定避難所（地震・津波）&lt;br&gt;名称：岩崎集会センター&lt;br&gt;住所：佐伯市宇目大字千束2077番地&lt;br&gt;参考：収容人数：150人&lt;br&gt;</v>
      </c>
      <c r="AB104" s="239" t="s">
        <v>3203</v>
      </c>
      <c r="AC104" s="239" t="str">
        <f t="shared" ref="AC104:AC107" si="46">Q104</f>
        <v>903.png</v>
      </c>
      <c r="AD104" s="239" t="s">
        <v>3204</v>
      </c>
      <c r="AE104" s="239" t="str">
        <f t="shared" ref="AE104:AE107" si="47">R104</f>
        <v>45,30</v>
      </c>
      <c r="AF104" s="239" t="s">
        <v>3205</v>
      </c>
      <c r="AG104" s="239" t="str">
        <f t="shared" ref="AG104:AG107" si="48">S104</f>
        <v>22,15</v>
      </c>
      <c r="AH104" s="239" t="s">
        <v>3206</v>
      </c>
      <c r="AI104" s="239" t="str">
        <f t="shared" ref="AI104:AI107" si="49">T104</f>
        <v>131.680533469817,32.8546140151468</v>
      </c>
      <c r="AJ104" s="239" t="s">
        <v>3207</v>
      </c>
      <c r="AL104" s="8" t="str">
        <f t="shared" ref="AL104:AL107" si="50">_xlfn.CONCAT(X104:AJ104)</f>
        <v>,{"type":"Feature","properties":{"name":"岩崎集会センター","description":"種別：指定避難所（地震・津波）&lt;br&gt;名称：岩崎集会センター&lt;br&gt;住所：佐伯市宇目大字千束2077番地&lt;br&gt;参考：収容人数：150人&lt;br&gt;","_markerType":"Icon","_iconUrl":"https://cyberjapandata.gsi.go.jp/portal/sys/v4/symbols/903.png","_iconSize":[45,30],"_iconAnchor":[22,15]},"geometry":{"type":"Point","coordinates":[131.680533469817,32.8546140151468]}}</v>
      </c>
    </row>
    <row r="105" spans="1:38">
      <c r="A105" s="1" t="s">
        <v>53</v>
      </c>
      <c r="B105" s="1" t="s">
        <v>4110</v>
      </c>
      <c r="C105" s="1" t="s">
        <v>53</v>
      </c>
      <c r="D105" s="1" t="s">
        <v>188</v>
      </c>
      <c r="F105" s="1" t="s">
        <v>4113</v>
      </c>
      <c r="I105" s="236">
        <v>903</v>
      </c>
      <c r="J105" s="1" t="s">
        <v>5617</v>
      </c>
      <c r="K105" s="1" t="s">
        <v>5618</v>
      </c>
      <c r="L105" s="1">
        <v>32.858406488261799</v>
      </c>
      <c r="M105" s="1">
        <v>131.682480890259</v>
      </c>
      <c r="O105" s="74" t="str">
        <f t="shared" si="38"/>
        <v>柿木公民館</v>
      </c>
      <c r="P105" s="74" t="str">
        <f t="shared" si="39"/>
        <v>種別：指定避難所（地震・津波）&lt;br&gt;名称：柿木公民館&lt;br&gt;住所：佐伯市宇目大字千束2899番地&lt;br&gt;参考：収容人数：40人&lt;br&gt;</v>
      </c>
      <c r="Q105" s="74" t="str">
        <f t="shared" si="40"/>
        <v>903.png</v>
      </c>
      <c r="R105" s="74" t="str">
        <f t="shared" si="41"/>
        <v>45,30</v>
      </c>
      <c r="S105" s="74" t="str">
        <f t="shared" si="42"/>
        <v>22,15</v>
      </c>
      <c r="T105" s="74" t="str">
        <f t="shared" si="43"/>
        <v>131.682480890259,32.8584064882618</v>
      </c>
      <c r="W105" s="239">
        <v>1</v>
      </c>
      <c r="X105" s="239" t="s">
        <v>3209</v>
      </c>
      <c r="Y105" s="239" t="str">
        <f t="shared" si="44"/>
        <v>柿木公民館</v>
      </c>
      <c r="Z105" s="239" t="s">
        <v>3202</v>
      </c>
      <c r="AA105" s="239" t="str">
        <f t="shared" si="45"/>
        <v>種別：指定避難所（地震・津波）&lt;br&gt;名称：柿木公民館&lt;br&gt;住所：佐伯市宇目大字千束2899番地&lt;br&gt;参考：収容人数：40人&lt;br&gt;</v>
      </c>
      <c r="AB105" s="239" t="s">
        <v>3203</v>
      </c>
      <c r="AC105" s="239" t="str">
        <f t="shared" si="46"/>
        <v>903.png</v>
      </c>
      <c r="AD105" s="239" t="s">
        <v>3204</v>
      </c>
      <c r="AE105" s="239" t="str">
        <f t="shared" si="47"/>
        <v>45,30</v>
      </c>
      <c r="AF105" s="239" t="s">
        <v>3205</v>
      </c>
      <c r="AG105" s="239" t="str">
        <f t="shared" si="48"/>
        <v>22,15</v>
      </c>
      <c r="AH105" s="239" t="s">
        <v>3206</v>
      </c>
      <c r="AI105" s="239" t="str">
        <f t="shared" si="49"/>
        <v>131.682480890259,32.8584064882618</v>
      </c>
      <c r="AJ105" s="239" t="s">
        <v>3207</v>
      </c>
      <c r="AL105" s="8" t="str">
        <f t="shared" si="50"/>
        <v>,{"type":"Feature","properties":{"name":"柿木公民館","description":"種別：指定避難所（地震・津波）&lt;br&gt;名称：柿木公民館&lt;br&gt;住所：佐伯市宇目大字千束2899番地&lt;br&gt;参考：収容人数：40人&lt;br&gt;","_markerType":"Icon","_iconUrl":"https://cyberjapandata.gsi.go.jp/portal/sys/v4/symbols/903.png","_iconSize":[45,30],"_iconAnchor":[22,15]},"geometry":{"type":"Point","coordinates":[131.682480890259,32.8584064882618]}}</v>
      </c>
    </row>
    <row r="106" spans="1:38">
      <c r="A106" s="1" t="s">
        <v>59</v>
      </c>
      <c r="B106" s="1" t="s">
        <v>4110</v>
      </c>
      <c r="C106" s="1" t="s">
        <v>59</v>
      </c>
      <c r="D106" s="1" t="s">
        <v>191</v>
      </c>
      <c r="F106" s="1" t="s">
        <v>4114</v>
      </c>
      <c r="I106" s="236">
        <v>903</v>
      </c>
      <c r="J106" s="1" t="s">
        <v>5617</v>
      </c>
      <c r="K106" s="1" t="s">
        <v>5618</v>
      </c>
      <c r="L106" s="1">
        <v>32.845814318433902</v>
      </c>
      <c r="M106" s="1">
        <v>131.71849879661499</v>
      </c>
      <c r="O106" s="74" t="str">
        <f t="shared" si="38"/>
        <v>大原公民館</v>
      </c>
      <c r="P106" s="74" t="str">
        <f t="shared" si="39"/>
        <v>種別：指定避難所（地震・津波）&lt;br&gt;名称：大原公民館&lt;br&gt;住所：佐伯市宇目大字大平1666番地&lt;br&gt;参考：収容人数：60人&lt;br&gt;</v>
      </c>
      <c r="Q106" s="74" t="str">
        <f t="shared" si="40"/>
        <v>903.png</v>
      </c>
      <c r="R106" s="74" t="str">
        <f t="shared" si="41"/>
        <v>45,30</v>
      </c>
      <c r="S106" s="74" t="str">
        <f t="shared" si="42"/>
        <v>22,15</v>
      </c>
      <c r="T106" s="74" t="str">
        <f t="shared" si="43"/>
        <v>131.718498796615,32.8458143184339</v>
      </c>
      <c r="W106" s="239">
        <v>1</v>
      </c>
      <c r="X106" s="239" t="s">
        <v>3209</v>
      </c>
      <c r="Y106" s="239" t="str">
        <f t="shared" si="44"/>
        <v>大原公民館</v>
      </c>
      <c r="Z106" s="239" t="s">
        <v>3202</v>
      </c>
      <c r="AA106" s="239" t="str">
        <f t="shared" si="45"/>
        <v>種別：指定避難所（地震・津波）&lt;br&gt;名称：大原公民館&lt;br&gt;住所：佐伯市宇目大字大平1666番地&lt;br&gt;参考：収容人数：60人&lt;br&gt;</v>
      </c>
      <c r="AB106" s="239" t="s">
        <v>3203</v>
      </c>
      <c r="AC106" s="239" t="str">
        <f t="shared" si="46"/>
        <v>903.png</v>
      </c>
      <c r="AD106" s="239" t="s">
        <v>3204</v>
      </c>
      <c r="AE106" s="239" t="str">
        <f t="shared" si="47"/>
        <v>45,30</v>
      </c>
      <c r="AF106" s="239" t="s">
        <v>3205</v>
      </c>
      <c r="AG106" s="239" t="str">
        <f t="shared" si="48"/>
        <v>22,15</v>
      </c>
      <c r="AH106" s="239" t="s">
        <v>3206</v>
      </c>
      <c r="AI106" s="239" t="str">
        <f t="shared" si="49"/>
        <v>131.718498796615,32.8458143184339</v>
      </c>
      <c r="AJ106" s="239" t="s">
        <v>3207</v>
      </c>
      <c r="AL106" s="8" t="str">
        <f t="shared" si="50"/>
        <v>,{"type":"Feature","properties":{"name":"大原公民館","description":"種別：指定避難所（地震・津波）&lt;br&gt;名称：大原公民館&lt;br&gt;住所：佐伯市宇目大字大平1666番地&lt;br&gt;参考：収容人数：60人&lt;br&gt;","_markerType":"Icon","_iconUrl":"https://cyberjapandata.gsi.go.jp/portal/sys/v4/symbols/903.png","_iconSize":[45,30],"_iconAnchor":[22,15]},"geometry":{"type":"Point","coordinates":[131.718498796615,32.8458143184339]}}</v>
      </c>
    </row>
    <row r="107" spans="1:38">
      <c r="A107" s="1" t="s">
        <v>63</v>
      </c>
      <c r="B107" s="1" t="s">
        <v>4110</v>
      </c>
      <c r="C107" s="1" t="s">
        <v>63</v>
      </c>
      <c r="D107" s="1" t="s">
        <v>193</v>
      </c>
      <c r="F107" s="1" t="s">
        <v>4113</v>
      </c>
      <c r="I107" s="236">
        <v>921</v>
      </c>
      <c r="J107" s="1" t="s">
        <v>5617</v>
      </c>
      <c r="K107" s="1" t="s">
        <v>5618</v>
      </c>
      <c r="L107" s="1">
        <v>32.8643805478888</v>
      </c>
      <c r="M107" s="1">
        <v>131.63351548392399</v>
      </c>
      <c r="O107" s="74" t="str">
        <f t="shared" si="38"/>
        <v>釘戸公民館</v>
      </c>
      <c r="P107" s="74" t="str">
        <f t="shared" si="39"/>
        <v>種別：指定避難所（地震・津波）&lt;br&gt;名称：釘戸公民館&lt;br&gt;住所：佐伯市宇目大字小野市2144番地2&lt;br&gt;参考：収容人数：40人&lt;br&gt;</v>
      </c>
      <c r="Q107" s="74" t="str">
        <f t="shared" si="40"/>
        <v>921.png</v>
      </c>
      <c r="R107" s="74" t="str">
        <f t="shared" si="41"/>
        <v>45,30</v>
      </c>
      <c r="S107" s="74" t="str">
        <f t="shared" si="42"/>
        <v>22,15</v>
      </c>
      <c r="T107" s="74" t="str">
        <f t="shared" si="43"/>
        <v>131.633515483924,32.8643805478888</v>
      </c>
      <c r="W107" s="239">
        <v>1</v>
      </c>
      <c r="X107" s="239" t="s">
        <v>3209</v>
      </c>
      <c r="Y107" s="239" t="str">
        <f t="shared" si="44"/>
        <v>釘戸公民館</v>
      </c>
      <c r="Z107" s="239" t="s">
        <v>3202</v>
      </c>
      <c r="AA107" s="239" t="str">
        <f t="shared" si="45"/>
        <v>種別：指定避難所（地震・津波）&lt;br&gt;名称：釘戸公民館&lt;br&gt;住所：佐伯市宇目大字小野市2144番地2&lt;br&gt;参考：収容人数：40人&lt;br&gt;</v>
      </c>
      <c r="AB107" s="239" t="s">
        <v>3203</v>
      </c>
      <c r="AC107" s="239" t="str">
        <f t="shared" si="46"/>
        <v>921.png</v>
      </c>
      <c r="AD107" s="239" t="s">
        <v>3204</v>
      </c>
      <c r="AE107" s="239" t="str">
        <f t="shared" si="47"/>
        <v>45,30</v>
      </c>
      <c r="AF107" s="239" t="s">
        <v>3205</v>
      </c>
      <c r="AG107" s="239" t="str">
        <f t="shared" si="48"/>
        <v>22,15</v>
      </c>
      <c r="AH107" s="239" t="s">
        <v>3206</v>
      </c>
      <c r="AI107" s="239" t="str">
        <f t="shared" si="49"/>
        <v>131.633515483924,32.8643805478888</v>
      </c>
      <c r="AJ107" s="239" t="s">
        <v>3207</v>
      </c>
      <c r="AL107" s="8" t="str">
        <f t="shared" si="50"/>
        <v>,{"type":"Feature","properties":{"name":"釘戸公民館","description":"種別：指定避難所（地震・津波）&lt;br&gt;名称：釘戸公民館&lt;br&gt;住所：佐伯市宇目大字小野市2144番地2&lt;br&gt;参考：収容人数：40人&lt;br&gt;","_markerType":"Icon","_iconUrl":"https://cyberjapandata.gsi.go.jp/portal/sys/v4/symbols/921.png","_iconSize":[45,30],"_iconAnchor":[22,15]},"geometry":{"type":"Point","coordinates":[131.633515483924,32.8643805478888]}}</v>
      </c>
    </row>
    <row r="108" spans="1:38">
      <c r="A108" s="1" t="s">
        <v>65</v>
      </c>
      <c r="B108" s="1" t="s">
        <v>4110</v>
      </c>
      <c r="C108" s="1" t="s">
        <v>65</v>
      </c>
      <c r="D108" s="1" t="s">
        <v>194</v>
      </c>
      <c r="F108" s="1" t="s">
        <v>4115</v>
      </c>
      <c r="I108" s="236">
        <v>921</v>
      </c>
      <c r="J108" s="1" t="s">
        <v>5617</v>
      </c>
      <c r="K108" s="1" t="s">
        <v>5618</v>
      </c>
      <c r="L108" s="1">
        <v>32.856228651623603</v>
      </c>
      <c r="M108" s="1">
        <v>131.630798885697</v>
      </c>
      <c r="O108" s="74" t="str">
        <f t="shared" ref="O108:O171" si="51">A108</f>
        <v>小野市集会センター</v>
      </c>
      <c r="P108" s="74" t="str">
        <f t="shared" ref="P108:P171" si="52">$B$7&amp;B108&amp;"&lt;br&gt;"&amp;$C$7&amp;C108&amp;"&lt;br&gt;"&amp;IF(D108="","",$D$7&amp;D108&amp;"&lt;br&gt;")&amp;IF(E108="","",$E$7&amp;E108&amp;"&lt;br&gt;")&amp;IF(F108="","",$F$7&amp;F108&amp;"&lt;br&gt;")</f>
        <v>種別：指定避難所（地震・津波）&lt;br&gt;名称：小野市集会センター&lt;br&gt;住所：佐伯市宇目大字小野市2867番地1&lt;br&gt;参考：収容人数：70人&lt;br&gt;</v>
      </c>
      <c r="Q108" s="74" t="str">
        <f t="shared" ref="Q108:Q171" si="53">IF(LEFT(I108,4)="http",I108,I108&amp;".png")</f>
        <v>921.png</v>
      </c>
      <c r="R108" s="74" t="str">
        <f t="shared" ref="R108:R171" si="54">J108</f>
        <v>45,30</v>
      </c>
      <c r="S108" s="74" t="str">
        <f t="shared" ref="S108:S171" si="55">K108</f>
        <v>22,15</v>
      </c>
      <c r="T108" s="74" t="str">
        <f t="shared" ref="T108:T171" si="56">M108&amp;","&amp;L108</f>
        <v>131.630798885697,32.8562286516236</v>
      </c>
      <c r="W108" s="239">
        <v>1</v>
      </c>
      <c r="X108" s="239" t="s">
        <v>3209</v>
      </c>
      <c r="Y108" s="239" t="str">
        <f t="shared" ref="Y108:Y171" si="57">O108</f>
        <v>小野市集会センター</v>
      </c>
      <c r="Z108" s="239" t="s">
        <v>3202</v>
      </c>
      <c r="AA108" s="239" t="str">
        <f t="shared" ref="AA108:AA171" si="58">P108</f>
        <v>種別：指定避難所（地震・津波）&lt;br&gt;名称：小野市集会センター&lt;br&gt;住所：佐伯市宇目大字小野市2867番地1&lt;br&gt;参考：収容人数：70人&lt;br&gt;</v>
      </c>
      <c r="AB108" s="239" t="s">
        <v>3203</v>
      </c>
      <c r="AC108" s="239" t="str">
        <f t="shared" ref="AC108:AC171" si="59">Q108</f>
        <v>921.png</v>
      </c>
      <c r="AD108" s="239" t="s">
        <v>3204</v>
      </c>
      <c r="AE108" s="239" t="str">
        <f t="shared" ref="AE108:AE171" si="60">R108</f>
        <v>45,30</v>
      </c>
      <c r="AF108" s="239" t="s">
        <v>3205</v>
      </c>
      <c r="AG108" s="239" t="str">
        <f t="shared" ref="AG108:AG171" si="61">S108</f>
        <v>22,15</v>
      </c>
      <c r="AH108" s="239" t="s">
        <v>3206</v>
      </c>
      <c r="AI108" s="239" t="str">
        <f t="shared" ref="AI108:AI171" si="62">T108</f>
        <v>131.630798885697,32.8562286516236</v>
      </c>
      <c r="AJ108" s="239" t="s">
        <v>3207</v>
      </c>
      <c r="AL108" s="8" t="str">
        <f t="shared" ref="AL108:AL171" si="63">_xlfn.CONCAT(X108:AJ108)</f>
        <v>,{"type":"Feature","properties":{"name":"小野市集会センター","description":"種別：指定避難所（地震・津波）&lt;br&gt;名称：小野市集会センター&lt;br&gt;住所：佐伯市宇目大字小野市2867番地1&lt;br&gt;参考：収容人数：70人&lt;br&gt;","_markerType":"Icon","_iconUrl":"https://cyberjapandata.gsi.go.jp/portal/sys/v4/symbols/921.png","_iconSize":[45,30],"_iconAnchor":[22,15]},"geometry":{"type":"Point","coordinates":[131.630798885697,32.8562286516236]}}</v>
      </c>
    </row>
    <row r="109" spans="1:38">
      <c r="A109" s="1" t="s">
        <v>67</v>
      </c>
      <c r="B109" s="1" t="s">
        <v>4110</v>
      </c>
      <c r="C109" s="1" t="s">
        <v>67</v>
      </c>
      <c r="D109" s="1" t="s">
        <v>195</v>
      </c>
      <c r="F109" s="1" t="s">
        <v>4116</v>
      </c>
      <c r="I109" s="236">
        <v>921</v>
      </c>
      <c r="J109" s="1" t="s">
        <v>5617</v>
      </c>
      <c r="K109" s="1" t="s">
        <v>5618</v>
      </c>
      <c r="L109" s="1">
        <v>32.8541115004302</v>
      </c>
      <c r="M109" s="1">
        <v>131.630347459305</v>
      </c>
      <c r="O109" s="74" t="str">
        <f t="shared" si="51"/>
        <v>楢野木公民館</v>
      </c>
      <c r="P109" s="74" t="str">
        <f t="shared" si="52"/>
        <v>種別：指定避難所（地震・津波）&lt;br&gt;名称：楢野木公民館&lt;br&gt;住所：佐伯市宇目大字小野市3425番地&lt;br&gt;参考：収容人数：80人&lt;br&gt;</v>
      </c>
      <c r="Q109" s="74" t="str">
        <f t="shared" si="53"/>
        <v>921.png</v>
      </c>
      <c r="R109" s="74" t="str">
        <f t="shared" si="54"/>
        <v>45,30</v>
      </c>
      <c r="S109" s="74" t="str">
        <f t="shared" si="55"/>
        <v>22,15</v>
      </c>
      <c r="T109" s="74" t="str">
        <f t="shared" si="56"/>
        <v>131.630347459305,32.8541115004302</v>
      </c>
      <c r="W109" s="239">
        <v>1</v>
      </c>
      <c r="X109" s="239" t="s">
        <v>3209</v>
      </c>
      <c r="Y109" s="239" t="str">
        <f t="shared" si="57"/>
        <v>楢野木公民館</v>
      </c>
      <c r="Z109" s="239" t="s">
        <v>3202</v>
      </c>
      <c r="AA109" s="239" t="str">
        <f t="shared" si="58"/>
        <v>種別：指定避難所（地震・津波）&lt;br&gt;名称：楢野木公民館&lt;br&gt;住所：佐伯市宇目大字小野市3425番地&lt;br&gt;参考：収容人数：80人&lt;br&gt;</v>
      </c>
      <c r="AB109" s="239" t="s">
        <v>3203</v>
      </c>
      <c r="AC109" s="239" t="str">
        <f t="shared" si="59"/>
        <v>921.png</v>
      </c>
      <c r="AD109" s="239" t="s">
        <v>3204</v>
      </c>
      <c r="AE109" s="239" t="str">
        <f t="shared" si="60"/>
        <v>45,30</v>
      </c>
      <c r="AF109" s="239" t="s">
        <v>3205</v>
      </c>
      <c r="AG109" s="239" t="str">
        <f t="shared" si="61"/>
        <v>22,15</v>
      </c>
      <c r="AH109" s="239" t="s">
        <v>3206</v>
      </c>
      <c r="AI109" s="239" t="str">
        <f t="shared" si="62"/>
        <v>131.630347459305,32.8541115004302</v>
      </c>
      <c r="AJ109" s="239" t="s">
        <v>3207</v>
      </c>
      <c r="AL109" s="8" t="str">
        <f t="shared" si="63"/>
        <v>,{"type":"Feature","properties":{"name":"楢野木公民館","description":"種別：指定避難所（地震・津波）&lt;br&gt;名称：楢野木公民館&lt;br&gt;住所：佐伯市宇目大字小野市3425番地&lt;br&gt;参考：収容人数：80人&lt;br&gt;","_markerType":"Icon","_iconUrl":"https://cyberjapandata.gsi.go.jp/portal/sys/v4/symbols/921.png","_iconSize":[45,30],"_iconAnchor":[22,15]},"geometry":{"type":"Point","coordinates":[131.630347459305,32.8541115004302]}}</v>
      </c>
    </row>
    <row r="110" spans="1:38">
      <c r="A110" s="1" t="s">
        <v>70</v>
      </c>
      <c r="B110" s="1" t="s">
        <v>4110</v>
      </c>
      <c r="C110" s="1" t="s">
        <v>70</v>
      </c>
      <c r="D110" s="1" t="s">
        <v>197</v>
      </c>
      <c r="F110" s="1" t="s">
        <v>4117</v>
      </c>
      <c r="I110" s="236">
        <v>921</v>
      </c>
      <c r="J110" s="1" t="s">
        <v>5617</v>
      </c>
      <c r="K110" s="1" t="s">
        <v>5618</v>
      </c>
      <c r="L110" s="1">
        <v>32.852399219120301</v>
      </c>
      <c r="M110" s="1">
        <v>131.628976169233</v>
      </c>
      <c r="O110" s="74" t="str">
        <f t="shared" si="51"/>
        <v>ふれあいセンター宇目</v>
      </c>
      <c r="P110" s="74" t="str">
        <f t="shared" si="52"/>
        <v>種別：指定避難所（地震・津波）&lt;br&gt;名称：ふれあいセンター宇目&lt;br&gt;住所：佐伯市宇目大字小野市3374番地1&lt;br&gt;参考：収容人数：540人&lt;br&gt;</v>
      </c>
      <c r="Q110" s="74" t="str">
        <f t="shared" si="53"/>
        <v>921.png</v>
      </c>
      <c r="R110" s="74" t="str">
        <f t="shared" si="54"/>
        <v>45,30</v>
      </c>
      <c r="S110" s="74" t="str">
        <f t="shared" si="55"/>
        <v>22,15</v>
      </c>
      <c r="T110" s="74" t="str">
        <f t="shared" si="56"/>
        <v>131.628976169233,32.8523992191203</v>
      </c>
      <c r="W110" s="239">
        <v>1</v>
      </c>
      <c r="X110" s="239" t="s">
        <v>3209</v>
      </c>
      <c r="Y110" s="239" t="str">
        <f t="shared" si="57"/>
        <v>ふれあいセンター宇目</v>
      </c>
      <c r="Z110" s="239" t="s">
        <v>3202</v>
      </c>
      <c r="AA110" s="239" t="str">
        <f t="shared" si="58"/>
        <v>種別：指定避難所（地震・津波）&lt;br&gt;名称：ふれあいセンター宇目&lt;br&gt;住所：佐伯市宇目大字小野市3374番地1&lt;br&gt;参考：収容人数：540人&lt;br&gt;</v>
      </c>
      <c r="AB110" s="239" t="s">
        <v>3203</v>
      </c>
      <c r="AC110" s="239" t="str">
        <f t="shared" si="59"/>
        <v>921.png</v>
      </c>
      <c r="AD110" s="239" t="s">
        <v>3204</v>
      </c>
      <c r="AE110" s="239" t="str">
        <f t="shared" si="60"/>
        <v>45,30</v>
      </c>
      <c r="AF110" s="239" t="s">
        <v>3205</v>
      </c>
      <c r="AG110" s="239" t="str">
        <f t="shared" si="61"/>
        <v>22,15</v>
      </c>
      <c r="AH110" s="239" t="s">
        <v>3206</v>
      </c>
      <c r="AI110" s="239" t="str">
        <f t="shared" si="62"/>
        <v>131.628976169233,32.8523992191203</v>
      </c>
      <c r="AJ110" s="239" t="s">
        <v>3207</v>
      </c>
      <c r="AL110" s="8" t="str">
        <f t="shared" si="63"/>
        <v>,{"type":"Feature","properties":{"name":"ふれあいセンター宇目","description":"種別：指定避難所（地震・津波）&lt;br&gt;名称：ふれあいセンター宇目&lt;br&gt;住所：佐伯市宇目大字小野市3374番地1&lt;br&gt;参考：収容人数：540人&lt;br&gt;","_markerType":"Icon","_iconUrl":"https://cyberjapandata.gsi.go.jp/portal/sys/v4/symbols/921.png","_iconSize":[45,30],"_iconAnchor":[22,15]},"geometry":{"type":"Point","coordinates":[131.628976169233,32.8523992191203]}}</v>
      </c>
    </row>
    <row r="111" spans="1:38">
      <c r="A111" s="1" t="s">
        <v>72</v>
      </c>
      <c r="B111" s="1" t="s">
        <v>4110</v>
      </c>
      <c r="C111" s="1" t="s">
        <v>72</v>
      </c>
      <c r="D111" s="1" t="s">
        <v>198</v>
      </c>
      <c r="F111" s="1" t="s">
        <v>4118</v>
      </c>
      <c r="I111" s="236">
        <v>921</v>
      </c>
      <c r="J111" s="1" t="s">
        <v>5617</v>
      </c>
      <c r="K111" s="1" t="s">
        <v>5618</v>
      </c>
      <c r="L111" s="1">
        <v>32.842393519083103</v>
      </c>
      <c r="M111" s="1">
        <v>131.61349984113201</v>
      </c>
      <c r="O111" s="74" t="str">
        <f t="shared" si="51"/>
        <v>田原公民館</v>
      </c>
      <c r="P111" s="74" t="str">
        <f t="shared" si="52"/>
        <v>種別：指定避難所（地震・津波）&lt;br&gt;名称：田原公民館&lt;br&gt;住所：佐伯市宇目大字南田原212番地1&lt;br&gt;参考：収容人数：90人&lt;br&gt;</v>
      </c>
      <c r="Q111" s="74" t="str">
        <f t="shared" si="53"/>
        <v>921.png</v>
      </c>
      <c r="R111" s="74" t="str">
        <f t="shared" si="54"/>
        <v>45,30</v>
      </c>
      <c r="S111" s="74" t="str">
        <f t="shared" si="55"/>
        <v>22,15</v>
      </c>
      <c r="T111" s="74" t="str">
        <f t="shared" si="56"/>
        <v>131.613499841132,32.8423935190831</v>
      </c>
      <c r="W111" s="239">
        <v>1</v>
      </c>
      <c r="X111" s="239" t="s">
        <v>3209</v>
      </c>
      <c r="Y111" s="239" t="str">
        <f t="shared" si="57"/>
        <v>田原公民館</v>
      </c>
      <c r="Z111" s="239" t="s">
        <v>3202</v>
      </c>
      <c r="AA111" s="239" t="str">
        <f t="shared" si="58"/>
        <v>種別：指定避難所（地震・津波）&lt;br&gt;名称：田原公民館&lt;br&gt;住所：佐伯市宇目大字南田原212番地1&lt;br&gt;参考：収容人数：90人&lt;br&gt;</v>
      </c>
      <c r="AB111" s="239" t="s">
        <v>3203</v>
      </c>
      <c r="AC111" s="239" t="str">
        <f t="shared" si="59"/>
        <v>921.png</v>
      </c>
      <c r="AD111" s="239" t="s">
        <v>3204</v>
      </c>
      <c r="AE111" s="239" t="str">
        <f t="shared" si="60"/>
        <v>45,30</v>
      </c>
      <c r="AF111" s="239" t="s">
        <v>3205</v>
      </c>
      <c r="AG111" s="239" t="str">
        <f t="shared" si="61"/>
        <v>22,15</v>
      </c>
      <c r="AH111" s="239" t="s">
        <v>3206</v>
      </c>
      <c r="AI111" s="239" t="str">
        <f t="shared" si="62"/>
        <v>131.613499841132,32.8423935190831</v>
      </c>
      <c r="AJ111" s="239" t="s">
        <v>3207</v>
      </c>
      <c r="AL111" s="8" t="str">
        <f t="shared" si="63"/>
        <v>,{"type":"Feature","properties":{"name":"田原公民館","description":"種別：指定避難所（地震・津波）&lt;br&gt;名称：田原公民館&lt;br&gt;住所：佐伯市宇目大字南田原212番地1&lt;br&gt;参考：収容人数：90人&lt;br&gt;","_markerType":"Icon","_iconUrl":"https://cyberjapandata.gsi.go.jp/portal/sys/v4/symbols/921.png","_iconSize":[45,30],"_iconAnchor":[22,15]},"geometry":{"type":"Point","coordinates":[131.613499841132,32.8423935190831]}}</v>
      </c>
    </row>
    <row r="112" spans="1:38">
      <c r="A112" s="1" t="s">
        <v>2222</v>
      </c>
      <c r="B112" s="1" t="s">
        <v>4110</v>
      </c>
      <c r="C112" s="1" t="s">
        <v>2222</v>
      </c>
      <c r="D112" s="1" t="s">
        <v>2223</v>
      </c>
      <c r="F112" s="1" t="s">
        <v>4119</v>
      </c>
      <c r="I112" s="236">
        <v>921</v>
      </c>
      <c r="J112" s="1" t="s">
        <v>5617</v>
      </c>
      <c r="K112" s="1" t="s">
        <v>5618</v>
      </c>
      <c r="L112" s="1">
        <v>32.857310299333001</v>
      </c>
      <c r="M112" s="1">
        <v>131.67378636926199</v>
      </c>
      <c r="O112" s="74" t="str">
        <f t="shared" si="51"/>
        <v>宇目緑豊小学校（体育館）</v>
      </c>
      <c r="P112" s="74" t="str">
        <f t="shared" si="52"/>
        <v>種別：指定避難所（地震・津波）&lt;br&gt;名称：宇目緑豊小学校（体育館）&lt;br&gt;住所：佐伯市宇目大字千束2241&lt;br&gt;参考：収容人数：100人&lt;br&gt;</v>
      </c>
      <c r="Q112" s="74" t="str">
        <f t="shared" si="53"/>
        <v>921.png</v>
      </c>
      <c r="R112" s="74" t="str">
        <f t="shared" si="54"/>
        <v>45,30</v>
      </c>
      <c r="S112" s="74" t="str">
        <f t="shared" si="55"/>
        <v>22,15</v>
      </c>
      <c r="T112" s="74" t="str">
        <f t="shared" si="56"/>
        <v>131.673786369262,32.857310299333</v>
      </c>
      <c r="W112" s="239">
        <v>1</v>
      </c>
      <c r="X112" s="239" t="s">
        <v>3209</v>
      </c>
      <c r="Y112" s="239" t="str">
        <f t="shared" si="57"/>
        <v>宇目緑豊小学校（体育館）</v>
      </c>
      <c r="Z112" s="239" t="s">
        <v>3202</v>
      </c>
      <c r="AA112" s="239" t="str">
        <f t="shared" si="58"/>
        <v>種別：指定避難所（地震・津波）&lt;br&gt;名称：宇目緑豊小学校（体育館）&lt;br&gt;住所：佐伯市宇目大字千束2241&lt;br&gt;参考：収容人数：100人&lt;br&gt;</v>
      </c>
      <c r="AB112" s="239" t="s">
        <v>3203</v>
      </c>
      <c r="AC112" s="239" t="str">
        <f t="shared" si="59"/>
        <v>921.png</v>
      </c>
      <c r="AD112" s="239" t="s">
        <v>3204</v>
      </c>
      <c r="AE112" s="239" t="str">
        <f t="shared" si="60"/>
        <v>45,30</v>
      </c>
      <c r="AF112" s="239" t="s">
        <v>3205</v>
      </c>
      <c r="AG112" s="239" t="str">
        <f t="shared" si="61"/>
        <v>22,15</v>
      </c>
      <c r="AH112" s="239" t="s">
        <v>3206</v>
      </c>
      <c r="AI112" s="239" t="str">
        <f t="shared" si="62"/>
        <v>131.673786369262,32.857310299333</v>
      </c>
      <c r="AJ112" s="239" t="s">
        <v>3207</v>
      </c>
      <c r="AL112" s="8" t="str">
        <f t="shared" si="63"/>
        <v>,{"type":"Feature","properties":{"name":"宇目緑豊小学校（体育館）","description":"種別：指定避難所（地震・津波）&lt;br&gt;名称：宇目緑豊小学校（体育館）&lt;br&gt;住所：佐伯市宇目大字千束2241&lt;br&gt;参考：収容人数：100人&lt;br&gt;","_markerType":"Icon","_iconUrl":"https://cyberjapandata.gsi.go.jp/portal/sys/v4/symbols/921.png","_iconSize":[45,30],"_iconAnchor":[22,15]},"geometry":{"type":"Point","coordinates":[131.673786369262,32.857310299333]}}</v>
      </c>
    </row>
    <row r="113" spans="1:38">
      <c r="A113" s="1" t="s">
        <v>2224</v>
      </c>
      <c r="B113" s="1" t="s">
        <v>4110</v>
      </c>
      <c r="C113" s="1" t="s">
        <v>2224</v>
      </c>
      <c r="D113" s="1" t="s">
        <v>2225</v>
      </c>
      <c r="F113" s="1" t="s">
        <v>4120</v>
      </c>
      <c r="I113" s="236">
        <v>921</v>
      </c>
      <c r="J113" s="1" t="s">
        <v>5617</v>
      </c>
      <c r="K113" s="1" t="s">
        <v>5618</v>
      </c>
      <c r="L113" s="1">
        <v>32.896287693765899</v>
      </c>
      <c r="M113" s="1">
        <v>131.77953707244799</v>
      </c>
      <c r="O113" s="74" t="str">
        <f t="shared" si="51"/>
        <v>直川地域コミュニティセンター</v>
      </c>
      <c r="P113" s="74" t="str">
        <f t="shared" si="52"/>
        <v>種別：指定避難所（地震・津波）&lt;br&gt;名称：直川地域コミュニティセンター&lt;br&gt;住所：佐伯市直川大字赤木74&lt;br&gt;参考：収容人数：410人&lt;br&gt;</v>
      </c>
      <c r="Q113" s="74" t="str">
        <f t="shared" si="53"/>
        <v>921.png</v>
      </c>
      <c r="R113" s="74" t="str">
        <f t="shared" si="54"/>
        <v>45,30</v>
      </c>
      <c r="S113" s="74" t="str">
        <f t="shared" si="55"/>
        <v>22,15</v>
      </c>
      <c r="T113" s="74" t="str">
        <f t="shared" si="56"/>
        <v>131.779537072448,32.8962876937659</v>
      </c>
      <c r="W113" s="239">
        <v>1</v>
      </c>
      <c r="X113" s="239" t="s">
        <v>3209</v>
      </c>
      <c r="Y113" s="239" t="str">
        <f t="shared" si="57"/>
        <v>直川地域コミュニティセンター</v>
      </c>
      <c r="Z113" s="239" t="s">
        <v>3202</v>
      </c>
      <c r="AA113" s="239" t="str">
        <f t="shared" si="58"/>
        <v>種別：指定避難所（地震・津波）&lt;br&gt;名称：直川地域コミュニティセンター&lt;br&gt;住所：佐伯市直川大字赤木74&lt;br&gt;参考：収容人数：410人&lt;br&gt;</v>
      </c>
      <c r="AB113" s="239" t="s">
        <v>3203</v>
      </c>
      <c r="AC113" s="239" t="str">
        <f t="shared" si="59"/>
        <v>921.png</v>
      </c>
      <c r="AD113" s="239" t="s">
        <v>3204</v>
      </c>
      <c r="AE113" s="239" t="str">
        <f t="shared" si="60"/>
        <v>45,30</v>
      </c>
      <c r="AF113" s="239" t="s">
        <v>3205</v>
      </c>
      <c r="AG113" s="239" t="str">
        <f t="shared" si="61"/>
        <v>22,15</v>
      </c>
      <c r="AH113" s="239" t="s">
        <v>3206</v>
      </c>
      <c r="AI113" s="239" t="str">
        <f t="shared" si="62"/>
        <v>131.779537072448,32.8962876937659</v>
      </c>
      <c r="AJ113" s="239" t="s">
        <v>3207</v>
      </c>
      <c r="AL113" s="8" t="str">
        <f t="shared" si="63"/>
        <v>,{"type":"Feature","properties":{"name":"直川地域コミュニティセンター","description":"種別：指定避難所（地震・津波）&lt;br&gt;名称：直川地域コミュニティセンター&lt;br&gt;住所：佐伯市直川大字赤木74&lt;br&gt;参考：収容人数：410人&lt;br&gt;","_markerType":"Icon","_iconUrl":"https://cyberjapandata.gsi.go.jp/portal/sys/v4/symbols/921.png","_iconSize":[45,30],"_iconAnchor":[22,15]},"geometry":{"type":"Point","coordinates":[131.779537072448,32.8962876937659]}}</v>
      </c>
    </row>
    <row r="114" spans="1:38">
      <c r="A114" s="1" t="s">
        <v>2226</v>
      </c>
      <c r="B114" s="1" t="s">
        <v>4110</v>
      </c>
      <c r="C114" s="1" t="s">
        <v>2226</v>
      </c>
      <c r="D114" s="1" t="s">
        <v>325</v>
      </c>
      <c r="F114" s="1" t="s">
        <v>4116</v>
      </c>
      <c r="I114" s="236">
        <v>903</v>
      </c>
      <c r="J114" s="1" t="s">
        <v>5617</v>
      </c>
      <c r="K114" s="1" t="s">
        <v>5618</v>
      </c>
      <c r="L114" s="1">
        <v>32.879542687120498</v>
      </c>
      <c r="M114" s="1">
        <v>131.758621590769</v>
      </c>
      <c r="O114" s="74" t="str">
        <f t="shared" si="51"/>
        <v>直川地域コミュニティセンター仁田原分館</v>
      </c>
      <c r="P114" s="74" t="str">
        <f t="shared" si="52"/>
        <v>種別：指定避難所（地震・津波）&lt;br&gt;名称：直川地域コミュニティセンター仁田原分館&lt;br&gt;住所：佐伯市直川大字仁田原1158番地&lt;br&gt;参考：収容人数：80人&lt;br&gt;</v>
      </c>
      <c r="Q114" s="74" t="str">
        <f t="shared" si="53"/>
        <v>903.png</v>
      </c>
      <c r="R114" s="74" t="str">
        <f t="shared" si="54"/>
        <v>45,30</v>
      </c>
      <c r="S114" s="74" t="str">
        <f t="shared" si="55"/>
        <v>22,15</v>
      </c>
      <c r="T114" s="74" t="str">
        <f t="shared" si="56"/>
        <v>131.758621590769,32.8795426871205</v>
      </c>
      <c r="W114" s="239">
        <v>1</v>
      </c>
      <c r="X114" s="239" t="s">
        <v>3209</v>
      </c>
      <c r="Y114" s="239" t="str">
        <f t="shared" si="57"/>
        <v>直川地域コミュニティセンター仁田原分館</v>
      </c>
      <c r="Z114" s="239" t="s">
        <v>3202</v>
      </c>
      <c r="AA114" s="239" t="str">
        <f t="shared" si="58"/>
        <v>種別：指定避難所（地震・津波）&lt;br&gt;名称：直川地域コミュニティセンター仁田原分館&lt;br&gt;住所：佐伯市直川大字仁田原1158番地&lt;br&gt;参考：収容人数：80人&lt;br&gt;</v>
      </c>
      <c r="AB114" s="239" t="s">
        <v>3203</v>
      </c>
      <c r="AC114" s="239" t="str">
        <f t="shared" si="59"/>
        <v>903.png</v>
      </c>
      <c r="AD114" s="239" t="s">
        <v>3204</v>
      </c>
      <c r="AE114" s="239" t="str">
        <f t="shared" si="60"/>
        <v>45,30</v>
      </c>
      <c r="AF114" s="239" t="s">
        <v>3205</v>
      </c>
      <c r="AG114" s="239" t="str">
        <f t="shared" si="61"/>
        <v>22,15</v>
      </c>
      <c r="AH114" s="239" t="s">
        <v>3206</v>
      </c>
      <c r="AI114" s="239" t="str">
        <f t="shared" si="62"/>
        <v>131.758621590769,32.8795426871205</v>
      </c>
      <c r="AJ114" s="239" t="s">
        <v>3207</v>
      </c>
      <c r="AL114" s="8" t="str">
        <f t="shared" si="63"/>
        <v>,{"type":"Feature","properties":{"name":"直川地域コミュニティセンター仁田原分館","description":"種別：指定避難所（地震・津波）&lt;br&gt;名称：直川地域コミュニティセンター仁田原分館&lt;br&gt;住所：佐伯市直川大字仁田原1158番地&lt;br&gt;参考：収容人数：80人&lt;br&gt;","_markerType":"Icon","_iconUrl":"https://cyberjapandata.gsi.go.jp/portal/sys/v4/symbols/903.png","_iconSize":[45,30],"_iconAnchor":[22,15]},"geometry":{"type":"Point","coordinates":[131.758621590769,32.8795426871205]}}</v>
      </c>
    </row>
    <row r="115" spans="1:38">
      <c r="A115" s="1" t="s">
        <v>2227</v>
      </c>
      <c r="B115" s="1" t="s">
        <v>4110</v>
      </c>
      <c r="C115" s="1" t="s">
        <v>2227</v>
      </c>
      <c r="D115" s="1" t="s">
        <v>326</v>
      </c>
      <c r="F115" s="1" t="s">
        <v>4116</v>
      </c>
      <c r="I115" s="236">
        <v>921</v>
      </c>
      <c r="J115" s="1" t="s">
        <v>5617</v>
      </c>
      <c r="K115" s="1" t="s">
        <v>5618</v>
      </c>
      <c r="L115" s="1">
        <v>32.885472758112897</v>
      </c>
      <c r="M115" s="1">
        <v>131.73882745227101</v>
      </c>
      <c r="O115" s="74" t="str">
        <f t="shared" si="51"/>
        <v>直川地域コミュニティセンター横川分館</v>
      </c>
      <c r="P115" s="74" t="str">
        <f t="shared" si="52"/>
        <v>種別：指定避難所（地震・津波）&lt;br&gt;名称：直川地域コミュニティセンター横川分館&lt;br&gt;住所：佐伯市直川大字横川1076番地3&lt;br&gt;参考：収容人数：80人&lt;br&gt;</v>
      </c>
      <c r="Q115" s="74" t="str">
        <f t="shared" si="53"/>
        <v>921.png</v>
      </c>
      <c r="R115" s="74" t="str">
        <f t="shared" si="54"/>
        <v>45,30</v>
      </c>
      <c r="S115" s="74" t="str">
        <f t="shared" si="55"/>
        <v>22,15</v>
      </c>
      <c r="T115" s="74" t="str">
        <f t="shared" si="56"/>
        <v>131.738827452271,32.8854727581129</v>
      </c>
      <c r="W115" s="239">
        <v>1</v>
      </c>
      <c r="X115" s="239" t="s">
        <v>3209</v>
      </c>
      <c r="Y115" s="239" t="str">
        <f t="shared" si="57"/>
        <v>直川地域コミュニティセンター横川分館</v>
      </c>
      <c r="Z115" s="239" t="s">
        <v>3202</v>
      </c>
      <c r="AA115" s="239" t="str">
        <f t="shared" si="58"/>
        <v>種別：指定避難所（地震・津波）&lt;br&gt;名称：直川地域コミュニティセンター横川分館&lt;br&gt;住所：佐伯市直川大字横川1076番地3&lt;br&gt;参考：収容人数：80人&lt;br&gt;</v>
      </c>
      <c r="AB115" s="239" t="s">
        <v>3203</v>
      </c>
      <c r="AC115" s="239" t="str">
        <f t="shared" si="59"/>
        <v>921.png</v>
      </c>
      <c r="AD115" s="239" t="s">
        <v>3204</v>
      </c>
      <c r="AE115" s="239" t="str">
        <f t="shared" si="60"/>
        <v>45,30</v>
      </c>
      <c r="AF115" s="239" t="s">
        <v>3205</v>
      </c>
      <c r="AG115" s="239" t="str">
        <f t="shared" si="61"/>
        <v>22,15</v>
      </c>
      <c r="AH115" s="239" t="s">
        <v>3206</v>
      </c>
      <c r="AI115" s="239" t="str">
        <f t="shared" si="62"/>
        <v>131.738827452271,32.8854727581129</v>
      </c>
      <c r="AJ115" s="239" t="s">
        <v>3207</v>
      </c>
      <c r="AL115" s="8" t="str">
        <f t="shared" si="63"/>
        <v>,{"type":"Feature","properties":{"name":"直川地域コミュニティセンター横川分館","description":"種別：指定避難所（地震・津波）&lt;br&gt;名称：直川地域コミュニティセンター横川分館&lt;br&gt;住所：佐伯市直川大字横川1076番地3&lt;br&gt;参考：収容人数：80人&lt;br&gt;","_markerType":"Icon","_iconUrl":"https://cyberjapandata.gsi.go.jp/portal/sys/v4/symbols/921.png","_iconSize":[45,30],"_iconAnchor":[22,15]},"geometry":{"type":"Point","coordinates":[131.738827452271,32.8854727581129]}}</v>
      </c>
    </row>
    <row r="116" spans="1:38">
      <c r="A116" s="1" t="s">
        <v>79</v>
      </c>
      <c r="B116" s="1" t="s">
        <v>4110</v>
      </c>
      <c r="C116" s="1" t="s">
        <v>79</v>
      </c>
      <c r="D116" s="1" t="s">
        <v>199</v>
      </c>
      <c r="F116" s="1" t="s">
        <v>4121</v>
      </c>
      <c r="I116" s="236">
        <v>903</v>
      </c>
      <c r="J116" s="1" t="s">
        <v>5617</v>
      </c>
      <c r="K116" s="1" t="s">
        <v>5618</v>
      </c>
      <c r="L116" s="1">
        <v>32.899364066418798</v>
      </c>
      <c r="M116" s="1">
        <v>131.787475464956</v>
      </c>
      <c r="O116" s="74" t="str">
        <f t="shared" si="51"/>
        <v>竹の下老人憩の家</v>
      </c>
      <c r="P116" s="74" t="str">
        <f t="shared" si="52"/>
        <v>種別：指定避難所（地震・津波）&lt;br&gt;名称：竹の下老人憩の家&lt;br&gt;住所：佐伯市直川大字上直見1392番地2&lt;br&gt;参考：収容人数：30人&lt;br&gt;</v>
      </c>
      <c r="Q116" s="74" t="str">
        <f t="shared" si="53"/>
        <v>903.png</v>
      </c>
      <c r="R116" s="74" t="str">
        <f t="shared" si="54"/>
        <v>45,30</v>
      </c>
      <c r="S116" s="74" t="str">
        <f t="shared" si="55"/>
        <v>22,15</v>
      </c>
      <c r="T116" s="74" t="str">
        <f t="shared" si="56"/>
        <v>131.787475464956,32.8993640664188</v>
      </c>
      <c r="W116" s="239">
        <v>1</v>
      </c>
      <c r="X116" s="239" t="s">
        <v>3209</v>
      </c>
      <c r="Y116" s="239" t="str">
        <f t="shared" si="57"/>
        <v>竹の下老人憩の家</v>
      </c>
      <c r="Z116" s="239" t="s">
        <v>3202</v>
      </c>
      <c r="AA116" s="239" t="str">
        <f t="shared" si="58"/>
        <v>種別：指定避難所（地震・津波）&lt;br&gt;名称：竹の下老人憩の家&lt;br&gt;住所：佐伯市直川大字上直見1392番地2&lt;br&gt;参考：収容人数：30人&lt;br&gt;</v>
      </c>
      <c r="AB116" s="239" t="s">
        <v>3203</v>
      </c>
      <c r="AC116" s="239" t="str">
        <f t="shared" si="59"/>
        <v>903.png</v>
      </c>
      <c r="AD116" s="239" t="s">
        <v>3204</v>
      </c>
      <c r="AE116" s="239" t="str">
        <f t="shared" si="60"/>
        <v>45,30</v>
      </c>
      <c r="AF116" s="239" t="s">
        <v>3205</v>
      </c>
      <c r="AG116" s="239" t="str">
        <f t="shared" si="61"/>
        <v>22,15</v>
      </c>
      <c r="AH116" s="239" t="s">
        <v>3206</v>
      </c>
      <c r="AI116" s="239" t="str">
        <f t="shared" si="62"/>
        <v>131.787475464956,32.8993640664188</v>
      </c>
      <c r="AJ116" s="239" t="s">
        <v>3207</v>
      </c>
      <c r="AL116" s="8" t="str">
        <f t="shared" si="63"/>
        <v>,{"type":"Feature","properties":{"name":"竹の下老人憩の家","description":"種別：指定避難所（地震・津波）&lt;br&gt;名称：竹の下老人憩の家&lt;br&gt;住所：佐伯市直川大字上直見1392番地2&lt;br&gt;参考：収容人数：30人&lt;br&gt;","_markerType":"Icon","_iconUrl":"https://cyberjapandata.gsi.go.jp/portal/sys/v4/symbols/903.png","_iconSize":[45,30],"_iconAnchor":[22,15]},"geometry":{"type":"Point","coordinates":[131.787475464956,32.8993640664188]}}</v>
      </c>
    </row>
    <row r="117" spans="1:38">
      <c r="A117" s="1" t="s">
        <v>80</v>
      </c>
      <c r="B117" s="1" t="s">
        <v>4110</v>
      </c>
      <c r="C117" s="1" t="s">
        <v>80</v>
      </c>
      <c r="D117" s="1" t="s">
        <v>200</v>
      </c>
      <c r="F117" s="1" t="s">
        <v>4121</v>
      </c>
      <c r="I117" s="236">
        <v>921</v>
      </c>
      <c r="J117" s="1" t="s">
        <v>5617</v>
      </c>
      <c r="K117" s="1" t="s">
        <v>5618</v>
      </c>
      <c r="L117" s="1">
        <v>32.903595626414599</v>
      </c>
      <c r="M117" s="1">
        <v>131.791750479082</v>
      </c>
      <c r="O117" s="74" t="str">
        <f t="shared" si="51"/>
        <v>中津留老人憩の家</v>
      </c>
      <c r="P117" s="74" t="str">
        <f t="shared" si="52"/>
        <v>種別：指定避難所（地震・津波）&lt;br&gt;名称：中津留老人憩の家&lt;br&gt;住所：佐伯市直川大字上直見3203番地1地先&lt;br&gt;参考：収容人数：30人&lt;br&gt;</v>
      </c>
      <c r="Q117" s="74" t="str">
        <f t="shared" si="53"/>
        <v>921.png</v>
      </c>
      <c r="R117" s="74" t="str">
        <f t="shared" si="54"/>
        <v>45,30</v>
      </c>
      <c r="S117" s="74" t="str">
        <f t="shared" si="55"/>
        <v>22,15</v>
      </c>
      <c r="T117" s="74" t="str">
        <f t="shared" si="56"/>
        <v>131.791750479082,32.9035956264146</v>
      </c>
      <c r="W117" s="239">
        <v>1</v>
      </c>
      <c r="X117" s="239" t="s">
        <v>3209</v>
      </c>
      <c r="Y117" s="239" t="str">
        <f t="shared" si="57"/>
        <v>中津留老人憩の家</v>
      </c>
      <c r="Z117" s="239" t="s">
        <v>3202</v>
      </c>
      <c r="AA117" s="239" t="str">
        <f t="shared" si="58"/>
        <v>種別：指定避難所（地震・津波）&lt;br&gt;名称：中津留老人憩の家&lt;br&gt;住所：佐伯市直川大字上直見3203番地1地先&lt;br&gt;参考：収容人数：30人&lt;br&gt;</v>
      </c>
      <c r="AB117" s="239" t="s">
        <v>3203</v>
      </c>
      <c r="AC117" s="239" t="str">
        <f t="shared" si="59"/>
        <v>921.png</v>
      </c>
      <c r="AD117" s="239" t="s">
        <v>3204</v>
      </c>
      <c r="AE117" s="239" t="str">
        <f t="shared" si="60"/>
        <v>45,30</v>
      </c>
      <c r="AF117" s="239" t="s">
        <v>3205</v>
      </c>
      <c r="AG117" s="239" t="str">
        <f t="shared" si="61"/>
        <v>22,15</v>
      </c>
      <c r="AH117" s="239" t="s">
        <v>3206</v>
      </c>
      <c r="AI117" s="239" t="str">
        <f t="shared" si="62"/>
        <v>131.791750479082,32.9035956264146</v>
      </c>
      <c r="AJ117" s="239" t="s">
        <v>3207</v>
      </c>
      <c r="AL117" s="8" t="str">
        <f t="shared" si="63"/>
        <v>,{"type":"Feature","properties":{"name":"中津留老人憩の家","description":"種別：指定避難所（地震・津波）&lt;br&gt;名称：中津留老人憩の家&lt;br&gt;住所：佐伯市直川大字上直見3203番地1地先&lt;br&gt;参考：収容人数：30人&lt;br&gt;","_markerType":"Icon","_iconUrl":"https://cyberjapandata.gsi.go.jp/portal/sys/v4/symbols/921.png","_iconSize":[45,30],"_iconAnchor":[22,15]},"geometry":{"type":"Point","coordinates":[131.791750479082,32.9035956264146]}}</v>
      </c>
    </row>
    <row r="118" spans="1:38">
      <c r="A118" s="1" t="s">
        <v>82</v>
      </c>
      <c r="B118" s="1" t="s">
        <v>4110</v>
      </c>
      <c r="C118" s="1" t="s">
        <v>82</v>
      </c>
      <c r="D118" s="1" t="s">
        <v>201</v>
      </c>
      <c r="F118" s="1" t="s">
        <v>4122</v>
      </c>
      <c r="I118" s="236">
        <v>921</v>
      </c>
      <c r="J118" s="1" t="s">
        <v>5617</v>
      </c>
      <c r="K118" s="1" t="s">
        <v>5618</v>
      </c>
      <c r="L118" s="1">
        <v>32.895984708558402</v>
      </c>
      <c r="M118" s="1">
        <v>131.77933348807801</v>
      </c>
      <c r="O118" s="74" t="str">
        <f t="shared" si="51"/>
        <v>直川体育館</v>
      </c>
      <c r="P118" s="74" t="str">
        <f t="shared" si="52"/>
        <v>種別：指定避難所（地震・津波）&lt;br&gt;名称：直川体育館&lt;br&gt;住所：佐伯市直川大字赤木74番地1&lt;br&gt;参考：収容人数：490人&lt;br&gt;</v>
      </c>
      <c r="Q118" s="74" t="str">
        <f t="shared" si="53"/>
        <v>921.png</v>
      </c>
      <c r="R118" s="74" t="str">
        <f t="shared" si="54"/>
        <v>45,30</v>
      </c>
      <c r="S118" s="74" t="str">
        <f t="shared" si="55"/>
        <v>22,15</v>
      </c>
      <c r="T118" s="74" t="str">
        <f t="shared" si="56"/>
        <v>131.779333488078,32.8959847085584</v>
      </c>
      <c r="W118" s="239">
        <v>1</v>
      </c>
      <c r="X118" s="239" t="s">
        <v>3209</v>
      </c>
      <c r="Y118" s="239" t="str">
        <f t="shared" si="57"/>
        <v>直川体育館</v>
      </c>
      <c r="Z118" s="239" t="s">
        <v>3202</v>
      </c>
      <c r="AA118" s="239" t="str">
        <f t="shared" si="58"/>
        <v>種別：指定避難所（地震・津波）&lt;br&gt;名称：直川体育館&lt;br&gt;住所：佐伯市直川大字赤木74番地1&lt;br&gt;参考：収容人数：490人&lt;br&gt;</v>
      </c>
      <c r="AB118" s="239" t="s">
        <v>3203</v>
      </c>
      <c r="AC118" s="239" t="str">
        <f t="shared" si="59"/>
        <v>921.png</v>
      </c>
      <c r="AD118" s="239" t="s">
        <v>3204</v>
      </c>
      <c r="AE118" s="239" t="str">
        <f t="shared" si="60"/>
        <v>45,30</v>
      </c>
      <c r="AF118" s="239" t="s">
        <v>3205</v>
      </c>
      <c r="AG118" s="239" t="str">
        <f t="shared" si="61"/>
        <v>22,15</v>
      </c>
      <c r="AH118" s="239" t="s">
        <v>3206</v>
      </c>
      <c r="AI118" s="239" t="str">
        <f t="shared" si="62"/>
        <v>131.779333488078,32.8959847085584</v>
      </c>
      <c r="AJ118" s="239" t="s">
        <v>3207</v>
      </c>
      <c r="AL118" s="8" t="str">
        <f t="shared" si="63"/>
        <v>,{"type":"Feature","properties":{"name":"直川体育館","description":"種別：指定避難所（地震・津波）&lt;br&gt;名称：直川体育館&lt;br&gt;住所：佐伯市直川大字赤木74番地1&lt;br&gt;参考：収容人数：490人&lt;br&gt;","_markerType":"Icon","_iconUrl":"https://cyberjapandata.gsi.go.jp/portal/sys/v4/symbols/921.png","_iconSize":[45,30],"_iconAnchor":[22,15]},"geometry":{"type":"Point","coordinates":[131.779333488078,32.8959847085584]}}</v>
      </c>
    </row>
    <row r="119" spans="1:38">
      <c r="A119" s="1" t="s">
        <v>88</v>
      </c>
      <c r="B119" s="1" t="s">
        <v>4110</v>
      </c>
      <c r="C119" s="1" t="s">
        <v>88</v>
      </c>
      <c r="D119" s="1" t="s">
        <v>203</v>
      </c>
      <c r="F119" s="1" t="s">
        <v>4119</v>
      </c>
      <c r="I119" s="236">
        <v>921</v>
      </c>
      <c r="J119" s="1" t="s">
        <v>5617</v>
      </c>
      <c r="K119" s="1" t="s">
        <v>5618</v>
      </c>
      <c r="L119" s="1">
        <v>32.870856083909402</v>
      </c>
      <c r="M119" s="1">
        <v>131.78405046503701</v>
      </c>
      <c r="O119" s="74" t="str">
        <f t="shared" si="51"/>
        <v>直川憩の森公園</v>
      </c>
      <c r="P119" s="74" t="str">
        <f t="shared" si="52"/>
        <v>種別：指定避難所（地震・津波）&lt;br&gt;名称：直川憩の森公園&lt;br&gt;住所：佐伯市直川大字赤木1253番地&lt;br&gt;参考：収容人数：100人&lt;br&gt;</v>
      </c>
      <c r="Q119" s="74" t="str">
        <f t="shared" si="53"/>
        <v>921.png</v>
      </c>
      <c r="R119" s="74" t="str">
        <f t="shared" si="54"/>
        <v>45,30</v>
      </c>
      <c r="S119" s="74" t="str">
        <f t="shared" si="55"/>
        <v>22,15</v>
      </c>
      <c r="T119" s="74" t="str">
        <f t="shared" si="56"/>
        <v>131.784050465037,32.8708560839094</v>
      </c>
      <c r="W119" s="239">
        <v>1</v>
      </c>
      <c r="X119" s="239" t="s">
        <v>3209</v>
      </c>
      <c r="Y119" s="239" t="str">
        <f t="shared" si="57"/>
        <v>直川憩の森公園</v>
      </c>
      <c r="Z119" s="239" t="s">
        <v>3202</v>
      </c>
      <c r="AA119" s="239" t="str">
        <f t="shared" si="58"/>
        <v>種別：指定避難所（地震・津波）&lt;br&gt;名称：直川憩の森公園&lt;br&gt;住所：佐伯市直川大字赤木1253番地&lt;br&gt;参考：収容人数：100人&lt;br&gt;</v>
      </c>
      <c r="AB119" s="239" t="s">
        <v>3203</v>
      </c>
      <c r="AC119" s="239" t="str">
        <f t="shared" si="59"/>
        <v>921.png</v>
      </c>
      <c r="AD119" s="239" t="s">
        <v>3204</v>
      </c>
      <c r="AE119" s="239" t="str">
        <f t="shared" si="60"/>
        <v>45,30</v>
      </c>
      <c r="AF119" s="239" t="s">
        <v>3205</v>
      </c>
      <c r="AG119" s="239" t="str">
        <f t="shared" si="61"/>
        <v>22,15</v>
      </c>
      <c r="AH119" s="239" t="s">
        <v>3206</v>
      </c>
      <c r="AI119" s="239" t="str">
        <f t="shared" si="62"/>
        <v>131.784050465037,32.8708560839094</v>
      </c>
      <c r="AJ119" s="239" t="s">
        <v>3207</v>
      </c>
      <c r="AL119" s="8" t="str">
        <f t="shared" si="63"/>
        <v>,{"type":"Feature","properties":{"name":"直川憩の森公園","description":"種別：指定避難所（地震・津波）&lt;br&gt;名称：直川憩の森公園&lt;br&gt;住所：佐伯市直川大字赤木1253番地&lt;br&gt;参考：収容人数：100人&lt;br&gt;","_markerType":"Icon","_iconUrl":"https://cyberjapandata.gsi.go.jp/portal/sys/v4/symbols/921.png","_iconSize":[45,30],"_iconAnchor":[22,15]},"geometry":{"type":"Point","coordinates":[131.784050465037,32.8708560839094]}}</v>
      </c>
    </row>
    <row r="120" spans="1:38">
      <c r="A120" s="1" t="s">
        <v>2231</v>
      </c>
      <c r="B120" s="1" t="s">
        <v>4110</v>
      </c>
      <c r="C120" s="1" t="s">
        <v>2231</v>
      </c>
      <c r="D120" s="1" t="s">
        <v>2232</v>
      </c>
      <c r="F120" s="1" t="s">
        <v>4123</v>
      </c>
      <c r="I120" s="236">
        <v>921</v>
      </c>
      <c r="J120" s="1" t="s">
        <v>5617</v>
      </c>
      <c r="K120" s="1" t="s">
        <v>5618</v>
      </c>
      <c r="L120" s="1">
        <v>32.942192660003997</v>
      </c>
      <c r="M120" s="1">
        <v>131.96489807299699</v>
      </c>
      <c r="O120" s="74" t="str">
        <f t="shared" si="51"/>
        <v>鶴見中学校（体育館）</v>
      </c>
      <c r="P120" s="74" t="str">
        <f t="shared" si="52"/>
        <v>種別：指定避難所（地震・津波）&lt;br&gt;名称：鶴見中学校（体育館）&lt;br&gt;住所：佐伯市鶴見大字沖松浦４４８&lt;br&gt;参考：収容人数：400人&lt;br&gt;</v>
      </c>
      <c r="Q120" s="74" t="str">
        <f t="shared" si="53"/>
        <v>921.png</v>
      </c>
      <c r="R120" s="74" t="str">
        <f t="shared" si="54"/>
        <v>45,30</v>
      </c>
      <c r="S120" s="74" t="str">
        <f t="shared" si="55"/>
        <v>22,15</v>
      </c>
      <c r="T120" s="74" t="str">
        <f t="shared" si="56"/>
        <v>131.964898072997,32.942192660004</v>
      </c>
      <c r="W120" s="239">
        <v>1</v>
      </c>
      <c r="X120" s="239" t="s">
        <v>3209</v>
      </c>
      <c r="Y120" s="239" t="str">
        <f t="shared" si="57"/>
        <v>鶴見中学校（体育館）</v>
      </c>
      <c r="Z120" s="239" t="s">
        <v>3202</v>
      </c>
      <c r="AA120" s="239" t="str">
        <f t="shared" si="58"/>
        <v>種別：指定避難所（地震・津波）&lt;br&gt;名称：鶴見中学校（体育館）&lt;br&gt;住所：佐伯市鶴見大字沖松浦４４８&lt;br&gt;参考：収容人数：400人&lt;br&gt;</v>
      </c>
      <c r="AB120" s="239" t="s">
        <v>3203</v>
      </c>
      <c r="AC120" s="239" t="str">
        <f t="shared" si="59"/>
        <v>921.png</v>
      </c>
      <c r="AD120" s="239" t="s">
        <v>3204</v>
      </c>
      <c r="AE120" s="239" t="str">
        <f t="shared" si="60"/>
        <v>45,30</v>
      </c>
      <c r="AF120" s="239" t="s">
        <v>3205</v>
      </c>
      <c r="AG120" s="239" t="str">
        <f t="shared" si="61"/>
        <v>22,15</v>
      </c>
      <c r="AH120" s="239" t="s">
        <v>3206</v>
      </c>
      <c r="AI120" s="239" t="str">
        <f t="shared" si="62"/>
        <v>131.964898072997,32.942192660004</v>
      </c>
      <c r="AJ120" s="239" t="s">
        <v>3207</v>
      </c>
      <c r="AL120" s="8" t="str">
        <f t="shared" si="63"/>
        <v>,{"type":"Feature","properties":{"name":"鶴見中学校（体育館）","description":"種別：指定避難所（地震・津波）&lt;br&gt;名称：鶴見中学校（体育館）&lt;br&gt;住所：佐伯市鶴見大字沖松浦４４８&lt;br&gt;参考：収容人数：400人&lt;br&gt;","_markerType":"Icon","_iconUrl":"https://cyberjapandata.gsi.go.jp/portal/sys/v4/symbols/921.png","_iconSize":[45,30],"_iconAnchor":[22,15]},"geometry":{"type":"Point","coordinates":[131.964898072997,32.942192660004]}}</v>
      </c>
    </row>
    <row r="121" spans="1:38">
      <c r="A121" s="1" t="s">
        <v>101</v>
      </c>
      <c r="B121" s="1" t="s">
        <v>4110</v>
      </c>
      <c r="C121" s="1" t="s">
        <v>101</v>
      </c>
      <c r="D121" s="1" t="s">
        <v>207</v>
      </c>
      <c r="F121" s="1" t="s">
        <v>4121</v>
      </c>
      <c r="I121" s="236">
        <v>903</v>
      </c>
      <c r="J121" s="1" t="s">
        <v>5617</v>
      </c>
      <c r="K121" s="1" t="s">
        <v>5618</v>
      </c>
      <c r="L121" s="1">
        <v>32.887810632015103</v>
      </c>
      <c r="M121" s="1">
        <v>131.991187953988</v>
      </c>
      <c r="O121" s="74" t="str">
        <f t="shared" si="51"/>
        <v>宮野浦採石場跡地</v>
      </c>
      <c r="P121" s="74" t="str">
        <f t="shared" si="52"/>
        <v>種別：指定避難所（地震・津波）&lt;br&gt;名称：宮野浦採石場跡地&lt;br&gt;住所：佐伯市米水津大字宮野浦1768番地21&lt;br&gt;参考：収容人数：30人&lt;br&gt;</v>
      </c>
      <c r="Q121" s="74" t="str">
        <f t="shared" si="53"/>
        <v>903.png</v>
      </c>
      <c r="R121" s="74" t="str">
        <f t="shared" si="54"/>
        <v>45,30</v>
      </c>
      <c r="S121" s="74" t="str">
        <f t="shared" si="55"/>
        <v>22,15</v>
      </c>
      <c r="T121" s="74" t="str">
        <f t="shared" si="56"/>
        <v>131.991187953988,32.8878106320151</v>
      </c>
      <c r="W121" s="239">
        <v>1</v>
      </c>
      <c r="X121" s="239" t="s">
        <v>3209</v>
      </c>
      <c r="Y121" s="239" t="str">
        <f t="shared" si="57"/>
        <v>宮野浦採石場跡地</v>
      </c>
      <c r="Z121" s="239" t="s">
        <v>3202</v>
      </c>
      <c r="AA121" s="239" t="str">
        <f t="shared" si="58"/>
        <v>種別：指定避難所（地震・津波）&lt;br&gt;名称：宮野浦採石場跡地&lt;br&gt;住所：佐伯市米水津大字宮野浦1768番地21&lt;br&gt;参考：収容人数：30人&lt;br&gt;</v>
      </c>
      <c r="AB121" s="239" t="s">
        <v>3203</v>
      </c>
      <c r="AC121" s="239" t="str">
        <f t="shared" si="59"/>
        <v>903.png</v>
      </c>
      <c r="AD121" s="239" t="s">
        <v>3204</v>
      </c>
      <c r="AE121" s="239" t="str">
        <f t="shared" si="60"/>
        <v>45,30</v>
      </c>
      <c r="AF121" s="239" t="s">
        <v>3205</v>
      </c>
      <c r="AG121" s="239" t="str">
        <f t="shared" si="61"/>
        <v>22,15</v>
      </c>
      <c r="AH121" s="239" t="s">
        <v>3206</v>
      </c>
      <c r="AI121" s="239" t="str">
        <f t="shared" si="62"/>
        <v>131.991187953988,32.8878106320151</v>
      </c>
      <c r="AJ121" s="239" t="s">
        <v>3207</v>
      </c>
      <c r="AL121" s="8" t="str">
        <f t="shared" si="63"/>
        <v>,{"type":"Feature","properties":{"name":"宮野浦採石場跡地","description":"種別：指定避難所（地震・津波）&lt;br&gt;名称：宮野浦採石場跡地&lt;br&gt;住所：佐伯市米水津大字宮野浦1768番地21&lt;br&gt;参考：収容人数：30人&lt;br&gt;","_markerType":"Icon","_iconUrl":"https://cyberjapandata.gsi.go.jp/portal/sys/v4/symbols/903.png","_iconSize":[45,30],"_iconAnchor":[22,15]},"geometry":{"type":"Point","coordinates":[131.991187953988,32.8878106320151]}}</v>
      </c>
    </row>
    <row r="122" spans="1:38">
      <c r="A122" s="1" t="s">
        <v>115</v>
      </c>
      <c r="B122" s="1" t="s">
        <v>4110</v>
      </c>
      <c r="C122" s="1" t="s">
        <v>115</v>
      </c>
      <c r="D122" s="1" t="s">
        <v>210</v>
      </c>
      <c r="F122" s="1" t="s">
        <v>4124</v>
      </c>
      <c r="I122" s="236">
        <v>903</v>
      </c>
      <c r="J122" s="1" t="s">
        <v>5617</v>
      </c>
      <c r="K122" s="1" t="s">
        <v>5618</v>
      </c>
      <c r="L122" s="1">
        <v>32.810340641713502</v>
      </c>
      <c r="M122" s="1">
        <v>131.967586421373</v>
      </c>
      <c r="O122" s="74" t="str">
        <f t="shared" si="51"/>
        <v>里の駅たかひら展望公園</v>
      </c>
      <c r="P122" s="74" t="str">
        <f t="shared" si="52"/>
        <v>種別：指定避難所（地震・津波）&lt;br&gt;名称：里の駅たかひら展望公園&lt;br&gt;住所：佐伯市蒲江大字竹野浦河内2156番地172&lt;br&gt;参考：収容人数：190人&lt;br&gt;</v>
      </c>
      <c r="Q122" s="74" t="str">
        <f t="shared" si="53"/>
        <v>903.png</v>
      </c>
      <c r="R122" s="74" t="str">
        <f t="shared" si="54"/>
        <v>45,30</v>
      </c>
      <c r="S122" s="74" t="str">
        <f t="shared" si="55"/>
        <v>22,15</v>
      </c>
      <c r="T122" s="74" t="str">
        <f t="shared" si="56"/>
        <v>131.967586421373,32.8103406417135</v>
      </c>
      <c r="W122" s="239">
        <v>1</v>
      </c>
      <c r="X122" s="239" t="s">
        <v>3209</v>
      </c>
      <c r="Y122" s="239" t="str">
        <f t="shared" si="57"/>
        <v>里の駅たかひら展望公園</v>
      </c>
      <c r="Z122" s="239" t="s">
        <v>3202</v>
      </c>
      <c r="AA122" s="239" t="str">
        <f t="shared" si="58"/>
        <v>種別：指定避難所（地震・津波）&lt;br&gt;名称：里の駅たかひら展望公園&lt;br&gt;住所：佐伯市蒲江大字竹野浦河内2156番地172&lt;br&gt;参考：収容人数：190人&lt;br&gt;</v>
      </c>
      <c r="AB122" s="239" t="s">
        <v>3203</v>
      </c>
      <c r="AC122" s="239" t="str">
        <f t="shared" si="59"/>
        <v>903.png</v>
      </c>
      <c r="AD122" s="239" t="s">
        <v>3204</v>
      </c>
      <c r="AE122" s="239" t="str">
        <f t="shared" si="60"/>
        <v>45,30</v>
      </c>
      <c r="AF122" s="239" t="s">
        <v>3205</v>
      </c>
      <c r="AG122" s="239" t="str">
        <f t="shared" si="61"/>
        <v>22,15</v>
      </c>
      <c r="AH122" s="239" t="s">
        <v>3206</v>
      </c>
      <c r="AI122" s="239" t="str">
        <f t="shared" si="62"/>
        <v>131.967586421373,32.8103406417135</v>
      </c>
      <c r="AJ122" s="239" t="s">
        <v>3207</v>
      </c>
      <c r="AL122" s="8" t="str">
        <f t="shared" si="63"/>
        <v>,{"type":"Feature","properties":{"name":"里の駅たかひら展望公園","description":"種別：指定避難所（地震・津波）&lt;br&gt;名称：里の駅たかひら展望公園&lt;br&gt;住所：佐伯市蒲江大字竹野浦河内2156番地172&lt;br&gt;参考：収容人数：190人&lt;br&gt;","_markerType":"Icon","_iconUrl":"https://cyberjapandata.gsi.go.jp/portal/sys/v4/symbols/903.png","_iconSize":[45,30],"_iconAnchor":[22,15]},"geometry":{"type":"Point","coordinates":[131.967586421373,32.8103406417135]}}</v>
      </c>
    </row>
    <row r="123" spans="1:38">
      <c r="A123" s="1" t="s">
        <v>50</v>
      </c>
      <c r="B123" s="1" t="s">
        <v>4110</v>
      </c>
      <c r="C123" s="1" t="s">
        <v>50</v>
      </c>
      <c r="D123" s="1" t="s">
        <v>217</v>
      </c>
      <c r="F123" s="1" t="s">
        <v>4125</v>
      </c>
      <c r="I123" s="236">
        <v>903</v>
      </c>
      <c r="J123" s="1" t="s">
        <v>5617</v>
      </c>
      <c r="K123" s="1" t="s">
        <v>5618</v>
      </c>
      <c r="L123" s="1">
        <v>32.926055042675202</v>
      </c>
      <c r="M123" s="1">
        <v>131.875392400594</v>
      </c>
      <c r="O123" s="74" t="str">
        <f t="shared" si="51"/>
        <v>下堅田地区公民館</v>
      </c>
      <c r="P123" s="74" t="str">
        <f t="shared" si="52"/>
        <v>種別：指定避難所（地震・津波）&lt;br&gt;名称：下堅田地区公民館&lt;br&gt;住所：佐伯市大字堅田5975番地1&lt;br&gt;参考：収容人数：160人&lt;br&gt;</v>
      </c>
      <c r="Q123" s="74" t="str">
        <f t="shared" si="53"/>
        <v>903.png</v>
      </c>
      <c r="R123" s="74" t="str">
        <f t="shared" si="54"/>
        <v>45,30</v>
      </c>
      <c r="S123" s="74" t="str">
        <f t="shared" si="55"/>
        <v>22,15</v>
      </c>
      <c r="T123" s="74" t="str">
        <f t="shared" si="56"/>
        <v>131.875392400594,32.9260550426752</v>
      </c>
      <c r="W123" s="239">
        <v>1</v>
      </c>
      <c r="X123" s="239" t="s">
        <v>3209</v>
      </c>
      <c r="Y123" s="239" t="str">
        <f t="shared" si="57"/>
        <v>下堅田地区公民館</v>
      </c>
      <c r="Z123" s="239" t="s">
        <v>3202</v>
      </c>
      <c r="AA123" s="239" t="str">
        <f t="shared" si="58"/>
        <v>種別：指定避難所（地震・津波）&lt;br&gt;名称：下堅田地区公民館&lt;br&gt;住所：佐伯市大字堅田5975番地1&lt;br&gt;参考：収容人数：160人&lt;br&gt;</v>
      </c>
      <c r="AB123" s="239" t="s">
        <v>3203</v>
      </c>
      <c r="AC123" s="239" t="str">
        <f t="shared" si="59"/>
        <v>903.png</v>
      </c>
      <c r="AD123" s="239" t="s">
        <v>3204</v>
      </c>
      <c r="AE123" s="239" t="str">
        <f t="shared" si="60"/>
        <v>45,30</v>
      </c>
      <c r="AF123" s="239" t="s">
        <v>3205</v>
      </c>
      <c r="AG123" s="239" t="str">
        <f t="shared" si="61"/>
        <v>22,15</v>
      </c>
      <c r="AH123" s="239" t="s">
        <v>3206</v>
      </c>
      <c r="AI123" s="239" t="str">
        <f t="shared" si="62"/>
        <v>131.875392400594,32.9260550426752</v>
      </c>
      <c r="AJ123" s="239" t="s">
        <v>3207</v>
      </c>
      <c r="AL123" s="8" t="str">
        <f t="shared" si="63"/>
        <v>,{"type":"Feature","properties":{"name":"下堅田地区公民館","description":"種別：指定避難所（地震・津波）&lt;br&gt;名称：下堅田地区公民館&lt;br&gt;住所：佐伯市大字堅田5975番地1&lt;br&gt;参考：収容人数：160人&lt;br&gt;","_markerType":"Icon","_iconUrl":"https://cyberjapandata.gsi.go.jp/portal/sys/v4/symbols/903.png","_iconSize":[45,30],"_iconAnchor":[22,15]},"geometry":{"type":"Point","coordinates":[131.875392400594,32.9260550426752]}}</v>
      </c>
    </row>
    <row r="124" spans="1:38">
      <c r="A124" s="1" t="s">
        <v>52</v>
      </c>
      <c r="B124" s="1" t="s">
        <v>4110</v>
      </c>
      <c r="C124" s="1" t="s">
        <v>52</v>
      </c>
      <c r="D124" s="1" t="s">
        <v>218</v>
      </c>
      <c r="F124" s="1" t="s">
        <v>4126</v>
      </c>
      <c r="I124" s="236">
        <v>903</v>
      </c>
      <c r="J124" s="1" t="s">
        <v>5617</v>
      </c>
      <c r="K124" s="1" t="s">
        <v>5618</v>
      </c>
      <c r="L124" s="1">
        <v>32.924920834863698</v>
      </c>
      <c r="M124" s="1">
        <v>131.87634054271601</v>
      </c>
      <c r="O124" s="74" t="str">
        <f t="shared" si="51"/>
        <v>下堅田小学校（体育館）</v>
      </c>
      <c r="P124" s="74" t="str">
        <f t="shared" si="52"/>
        <v>種別：指定避難所（地震・津波）&lt;br&gt;名称：下堅田小学校（体育館）&lt;br&gt;住所：佐伯市大字堅田5521番地&lt;br&gt;参考：収容人数：180人&lt;br&gt;</v>
      </c>
      <c r="Q124" s="74" t="str">
        <f t="shared" si="53"/>
        <v>903.png</v>
      </c>
      <c r="R124" s="74" t="str">
        <f t="shared" si="54"/>
        <v>45,30</v>
      </c>
      <c r="S124" s="74" t="str">
        <f t="shared" si="55"/>
        <v>22,15</v>
      </c>
      <c r="T124" s="74" t="str">
        <f t="shared" si="56"/>
        <v>131.876340542716,32.9249208348637</v>
      </c>
      <c r="W124" s="239">
        <v>1</v>
      </c>
      <c r="X124" s="239" t="s">
        <v>3209</v>
      </c>
      <c r="Y124" s="239" t="str">
        <f t="shared" si="57"/>
        <v>下堅田小学校（体育館）</v>
      </c>
      <c r="Z124" s="239" t="s">
        <v>3202</v>
      </c>
      <c r="AA124" s="239" t="str">
        <f t="shared" si="58"/>
        <v>種別：指定避難所（地震・津波）&lt;br&gt;名称：下堅田小学校（体育館）&lt;br&gt;住所：佐伯市大字堅田5521番地&lt;br&gt;参考：収容人数：180人&lt;br&gt;</v>
      </c>
      <c r="AB124" s="239" t="s">
        <v>3203</v>
      </c>
      <c r="AC124" s="239" t="str">
        <f t="shared" si="59"/>
        <v>903.png</v>
      </c>
      <c r="AD124" s="239" t="s">
        <v>3204</v>
      </c>
      <c r="AE124" s="239" t="str">
        <f t="shared" si="60"/>
        <v>45,30</v>
      </c>
      <c r="AF124" s="239" t="s">
        <v>3205</v>
      </c>
      <c r="AG124" s="239" t="str">
        <f t="shared" si="61"/>
        <v>22,15</v>
      </c>
      <c r="AH124" s="239" t="s">
        <v>3206</v>
      </c>
      <c r="AI124" s="239" t="str">
        <f t="shared" si="62"/>
        <v>131.876340542716,32.9249208348637</v>
      </c>
      <c r="AJ124" s="239" t="s">
        <v>3207</v>
      </c>
      <c r="AL124" s="8" t="str">
        <f t="shared" si="63"/>
        <v>,{"type":"Feature","properties":{"name":"下堅田小学校（体育館）","description":"種別：指定避難所（地震・津波）&lt;br&gt;名称：下堅田小学校（体育館）&lt;br&gt;住所：佐伯市大字堅田5521番地&lt;br&gt;参考：収容人数：180人&lt;br&gt;","_markerType":"Icon","_iconUrl":"https://cyberjapandata.gsi.go.jp/portal/sys/v4/symbols/903.png","_iconSize":[45,30],"_iconAnchor":[22,15]},"geometry":{"type":"Point","coordinates":[131.876340542716,32.9249208348637]}}</v>
      </c>
    </row>
    <row r="125" spans="1:38">
      <c r="A125" s="1" t="s">
        <v>54</v>
      </c>
      <c r="B125" s="1" t="s">
        <v>4110</v>
      </c>
      <c r="C125" s="1" t="s">
        <v>54</v>
      </c>
      <c r="D125" s="1" t="s">
        <v>218</v>
      </c>
      <c r="F125" s="1" t="s">
        <v>4127</v>
      </c>
      <c r="I125" s="236">
        <v>921</v>
      </c>
      <c r="J125" s="1" t="s">
        <v>5617</v>
      </c>
      <c r="K125" s="1" t="s">
        <v>5618</v>
      </c>
      <c r="L125" s="1">
        <v>32.925070848117301</v>
      </c>
      <c r="M125" s="1">
        <v>131.875668854385</v>
      </c>
      <c r="O125" s="74" t="str">
        <f t="shared" si="51"/>
        <v>下堅田小学校（校舎）</v>
      </c>
      <c r="P125" s="74" t="str">
        <f t="shared" si="52"/>
        <v>種別：指定避難所（地震・津波）&lt;br&gt;名称：下堅田小学校（校舎）&lt;br&gt;住所：佐伯市大字堅田5521番地&lt;br&gt;参考：収容人数：840人&lt;br&gt;</v>
      </c>
      <c r="Q125" s="74" t="str">
        <f t="shared" si="53"/>
        <v>921.png</v>
      </c>
      <c r="R125" s="74" t="str">
        <f t="shared" si="54"/>
        <v>45,30</v>
      </c>
      <c r="S125" s="74" t="str">
        <f t="shared" si="55"/>
        <v>22,15</v>
      </c>
      <c r="T125" s="74" t="str">
        <f t="shared" si="56"/>
        <v>131.875668854385,32.9250708481173</v>
      </c>
      <c r="W125" s="239">
        <v>1</v>
      </c>
      <c r="X125" s="239" t="s">
        <v>3209</v>
      </c>
      <c r="Y125" s="239" t="str">
        <f t="shared" si="57"/>
        <v>下堅田小学校（校舎）</v>
      </c>
      <c r="Z125" s="239" t="s">
        <v>3202</v>
      </c>
      <c r="AA125" s="239" t="str">
        <f t="shared" si="58"/>
        <v>種別：指定避難所（地震・津波）&lt;br&gt;名称：下堅田小学校（校舎）&lt;br&gt;住所：佐伯市大字堅田5521番地&lt;br&gt;参考：収容人数：840人&lt;br&gt;</v>
      </c>
      <c r="AB125" s="239" t="s">
        <v>3203</v>
      </c>
      <c r="AC125" s="239" t="str">
        <f t="shared" si="59"/>
        <v>921.png</v>
      </c>
      <c r="AD125" s="239" t="s">
        <v>3204</v>
      </c>
      <c r="AE125" s="239" t="str">
        <f t="shared" si="60"/>
        <v>45,30</v>
      </c>
      <c r="AF125" s="239" t="s">
        <v>3205</v>
      </c>
      <c r="AG125" s="239" t="str">
        <f t="shared" si="61"/>
        <v>22,15</v>
      </c>
      <c r="AH125" s="239" t="s">
        <v>3206</v>
      </c>
      <c r="AI125" s="239" t="str">
        <f t="shared" si="62"/>
        <v>131.875668854385,32.9250708481173</v>
      </c>
      <c r="AJ125" s="239" t="s">
        <v>3207</v>
      </c>
      <c r="AL125" s="8" t="str">
        <f t="shared" si="63"/>
        <v>,{"type":"Feature","properties":{"name":"下堅田小学校（校舎）","description":"種別：指定避難所（地震・津波）&lt;br&gt;名称：下堅田小学校（校舎）&lt;br&gt;住所：佐伯市大字堅田5521番地&lt;br&gt;参考：収容人数：840人&lt;br&gt;","_markerType":"Icon","_iconUrl":"https://cyberjapandata.gsi.go.jp/portal/sys/v4/symbols/921.png","_iconSize":[45,30],"_iconAnchor":[22,15]},"geometry":{"type":"Point","coordinates":[131.875668854385,32.9250708481173]}}</v>
      </c>
    </row>
    <row r="126" spans="1:38">
      <c r="A126" s="1" t="s">
        <v>56</v>
      </c>
      <c r="B126" s="1" t="s">
        <v>4110</v>
      </c>
      <c r="C126" s="1" t="s">
        <v>56</v>
      </c>
      <c r="D126" s="1" t="s">
        <v>219</v>
      </c>
      <c r="F126" s="1" t="s">
        <v>4128</v>
      </c>
      <c r="I126" s="236">
        <v>921</v>
      </c>
      <c r="J126" s="1" t="s">
        <v>5617</v>
      </c>
      <c r="K126" s="1" t="s">
        <v>5618</v>
      </c>
      <c r="L126" s="1">
        <v>32.926507995903599</v>
      </c>
      <c r="M126" s="1">
        <v>131.866916500738</v>
      </c>
      <c r="O126" s="74" t="str">
        <f t="shared" si="51"/>
        <v>佐伯市総合体育館</v>
      </c>
      <c r="P126" s="74" t="str">
        <f t="shared" si="52"/>
        <v>種別：指定避難所（地震・津波）&lt;br&gt;名称：佐伯市総合体育館&lt;br&gt;住所：佐伯市大字長谷2614番地&lt;br&gt;参考：収容人数：2350人&lt;br&gt;</v>
      </c>
      <c r="Q126" s="74" t="str">
        <f t="shared" si="53"/>
        <v>921.png</v>
      </c>
      <c r="R126" s="74" t="str">
        <f t="shared" si="54"/>
        <v>45,30</v>
      </c>
      <c r="S126" s="74" t="str">
        <f t="shared" si="55"/>
        <v>22,15</v>
      </c>
      <c r="T126" s="74" t="str">
        <f t="shared" si="56"/>
        <v>131.866916500738,32.9265079959036</v>
      </c>
      <c r="W126" s="239">
        <v>1</v>
      </c>
      <c r="X126" s="239" t="s">
        <v>3209</v>
      </c>
      <c r="Y126" s="239" t="str">
        <f t="shared" si="57"/>
        <v>佐伯市総合体育館</v>
      </c>
      <c r="Z126" s="239" t="s">
        <v>3202</v>
      </c>
      <c r="AA126" s="239" t="str">
        <f t="shared" si="58"/>
        <v>種別：指定避難所（地震・津波）&lt;br&gt;名称：佐伯市総合体育館&lt;br&gt;住所：佐伯市大字長谷2614番地&lt;br&gt;参考：収容人数：2350人&lt;br&gt;</v>
      </c>
      <c r="AB126" s="239" t="s">
        <v>3203</v>
      </c>
      <c r="AC126" s="239" t="str">
        <f t="shared" si="59"/>
        <v>921.png</v>
      </c>
      <c r="AD126" s="239" t="s">
        <v>3204</v>
      </c>
      <c r="AE126" s="239" t="str">
        <f t="shared" si="60"/>
        <v>45,30</v>
      </c>
      <c r="AF126" s="239" t="s">
        <v>3205</v>
      </c>
      <c r="AG126" s="239" t="str">
        <f t="shared" si="61"/>
        <v>22,15</v>
      </c>
      <c r="AH126" s="239" t="s">
        <v>3206</v>
      </c>
      <c r="AI126" s="239" t="str">
        <f t="shared" si="62"/>
        <v>131.866916500738,32.9265079959036</v>
      </c>
      <c r="AJ126" s="239" t="s">
        <v>3207</v>
      </c>
      <c r="AL126" s="8" t="str">
        <f t="shared" si="63"/>
        <v>,{"type":"Feature","properties":{"name":"佐伯市総合体育館","description":"種別：指定避難所（地震・津波）&lt;br&gt;名称：佐伯市総合体育館&lt;br&gt;住所：佐伯市大字長谷2614番地&lt;br&gt;参考：収容人数：2350人&lt;br&gt;","_markerType":"Icon","_iconUrl":"https://cyberjapandata.gsi.go.jp/portal/sys/v4/symbols/921.png","_iconSize":[45,30],"_iconAnchor":[22,15]},"geometry":{"type":"Point","coordinates":[131.866916500738,32.9265079959036]}}</v>
      </c>
    </row>
    <row r="127" spans="1:38">
      <c r="A127" s="1" t="s">
        <v>58</v>
      </c>
      <c r="B127" s="1" t="s">
        <v>4110</v>
      </c>
      <c r="C127" s="1" t="s">
        <v>58</v>
      </c>
      <c r="D127" s="1" t="s">
        <v>219</v>
      </c>
      <c r="F127" s="1" t="s">
        <v>4129</v>
      </c>
      <c r="I127" s="236">
        <v>921</v>
      </c>
      <c r="J127" s="1" t="s">
        <v>5617</v>
      </c>
      <c r="K127" s="1" t="s">
        <v>5618</v>
      </c>
      <c r="L127" s="1">
        <v>32.9275265707874</v>
      </c>
      <c r="M127" s="1">
        <v>131.867234080169</v>
      </c>
      <c r="O127" s="74" t="str">
        <f t="shared" si="51"/>
        <v>佐伯市総合運動公園弓道場</v>
      </c>
      <c r="P127" s="74" t="str">
        <f t="shared" si="52"/>
        <v>種別：指定避難所（地震・津波）&lt;br&gt;名称：佐伯市総合運動公園弓道場&lt;br&gt;住所：佐伯市大字長谷2614番地&lt;br&gt;参考：収容人数：230人&lt;br&gt;</v>
      </c>
      <c r="Q127" s="74" t="str">
        <f t="shared" si="53"/>
        <v>921.png</v>
      </c>
      <c r="R127" s="74" t="str">
        <f t="shared" si="54"/>
        <v>45,30</v>
      </c>
      <c r="S127" s="74" t="str">
        <f t="shared" si="55"/>
        <v>22,15</v>
      </c>
      <c r="T127" s="74" t="str">
        <f t="shared" si="56"/>
        <v>131.867234080169,32.9275265707874</v>
      </c>
      <c r="W127" s="239">
        <v>1</v>
      </c>
      <c r="X127" s="239" t="s">
        <v>3209</v>
      </c>
      <c r="Y127" s="239" t="str">
        <f t="shared" si="57"/>
        <v>佐伯市総合運動公園弓道場</v>
      </c>
      <c r="Z127" s="239" t="s">
        <v>3202</v>
      </c>
      <c r="AA127" s="239" t="str">
        <f t="shared" si="58"/>
        <v>種別：指定避難所（地震・津波）&lt;br&gt;名称：佐伯市総合運動公園弓道場&lt;br&gt;住所：佐伯市大字長谷2614番地&lt;br&gt;参考：収容人数：230人&lt;br&gt;</v>
      </c>
      <c r="AB127" s="239" t="s">
        <v>3203</v>
      </c>
      <c r="AC127" s="239" t="str">
        <f t="shared" si="59"/>
        <v>921.png</v>
      </c>
      <c r="AD127" s="239" t="s">
        <v>3204</v>
      </c>
      <c r="AE127" s="239" t="str">
        <f t="shared" si="60"/>
        <v>45,30</v>
      </c>
      <c r="AF127" s="239" t="s">
        <v>3205</v>
      </c>
      <c r="AG127" s="239" t="str">
        <f t="shared" si="61"/>
        <v>22,15</v>
      </c>
      <c r="AH127" s="239" t="s">
        <v>3206</v>
      </c>
      <c r="AI127" s="239" t="str">
        <f t="shared" si="62"/>
        <v>131.867234080169,32.9275265707874</v>
      </c>
      <c r="AJ127" s="239" t="s">
        <v>3207</v>
      </c>
      <c r="AL127" s="8" t="str">
        <f t="shared" si="63"/>
        <v>,{"type":"Feature","properties":{"name":"佐伯市総合運動公園弓道場","description":"種別：指定避難所（地震・津波）&lt;br&gt;名称：佐伯市総合運動公園弓道場&lt;br&gt;住所：佐伯市大字長谷2614番地&lt;br&gt;参考：収容人数：230人&lt;br&gt;","_markerType":"Icon","_iconUrl":"https://cyberjapandata.gsi.go.jp/portal/sys/v4/symbols/921.png","_iconSize":[45,30],"_iconAnchor":[22,15]},"geometry":{"type":"Point","coordinates":[131.867234080169,32.9275265707874]}}</v>
      </c>
    </row>
    <row r="128" spans="1:38">
      <c r="A128" s="1" t="s">
        <v>60</v>
      </c>
      <c r="B128" s="1" t="s">
        <v>4110</v>
      </c>
      <c r="C128" s="1" t="s">
        <v>60</v>
      </c>
      <c r="D128" s="1" t="s">
        <v>220</v>
      </c>
      <c r="F128" s="1" t="s">
        <v>4115</v>
      </c>
      <c r="I128" s="236">
        <v>903</v>
      </c>
      <c r="J128" s="1" t="s">
        <v>5617</v>
      </c>
      <c r="K128" s="1" t="s">
        <v>5618</v>
      </c>
      <c r="L128" s="1">
        <v>32.916659425801399</v>
      </c>
      <c r="M128" s="1">
        <v>131.882520464446</v>
      </c>
      <c r="O128" s="74" t="str">
        <f t="shared" si="51"/>
        <v>波越公民館</v>
      </c>
      <c r="P128" s="74" t="str">
        <f t="shared" si="52"/>
        <v>種別：指定避難所（地震・津波）&lt;br&gt;名称：波越公民館&lt;br&gt;住所：佐伯市大字堅田5101番地1&lt;br&gt;参考：収容人数：70人&lt;br&gt;</v>
      </c>
      <c r="Q128" s="74" t="str">
        <f t="shared" si="53"/>
        <v>903.png</v>
      </c>
      <c r="R128" s="74" t="str">
        <f t="shared" si="54"/>
        <v>45,30</v>
      </c>
      <c r="S128" s="74" t="str">
        <f t="shared" si="55"/>
        <v>22,15</v>
      </c>
      <c r="T128" s="74" t="str">
        <f t="shared" si="56"/>
        <v>131.882520464446,32.9166594258014</v>
      </c>
      <c r="W128" s="239">
        <v>1</v>
      </c>
      <c r="X128" s="239" t="s">
        <v>3209</v>
      </c>
      <c r="Y128" s="239" t="str">
        <f t="shared" si="57"/>
        <v>波越公民館</v>
      </c>
      <c r="Z128" s="239" t="s">
        <v>3202</v>
      </c>
      <c r="AA128" s="239" t="str">
        <f t="shared" si="58"/>
        <v>種別：指定避難所（地震・津波）&lt;br&gt;名称：波越公民館&lt;br&gt;住所：佐伯市大字堅田5101番地1&lt;br&gt;参考：収容人数：70人&lt;br&gt;</v>
      </c>
      <c r="AB128" s="239" t="s">
        <v>3203</v>
      </c>
      <c r="AC128" s="239" t="str">
        <f t="shared" si="59"/>
        <v>903.png</v>
      </c>
      <c r="AD128" s="239" t="s">
        <v>3204</v>
      </c>
      <c r="AE128" s="239" t="str">
        <f t="shared" si="60"/>
        <v>45,30</v>
      </c>
      <c r="AF128" s="239" t="s">
        <v>3205</v>
      </c>
      <c r="AG128" s="239" t="str">
        <f t="shared" si="61"/>
        <v>22,15</v>
      </c>
      <c r="AH128" s="239" t="s">
        <v>3206</v>
      </c>
      <c r="AI128" s="239" t="str">
        <f t="shared" si="62"/>
        <v>131.882520464446,32.9166594258014</v>
      </c>
      <c r="AJ128" s="239" t="s">
        <v>3207</v>
      </c>
      <c r="AL128" s="8" t="str">
        <f t="shared" si="63"/>
        <v>,{"type":"Feature","properties":{"name":"波越公民館","description":"種別：指定避難所（地震・津波）&lt;br&gt;名称：波越公民館&lt;br&gt;住所：佐伯市大字堅田5101番地1&lt;br&gt;参考：収容人数：70人&lt;br&gt;","_markerType":"Icon","_iconUrl":"https://cyberjapandata.gsi.go.jp/portal/sys/v4/symbols/903.png","_iconSize":[45,30],"_iconAnchor":[22,15]},"geometry":{"type":"Point","coordinates":[131.882520464446,32.9166594258014]}}</v>
      </c>
    </row>
    <row r="129" spans="1:38">
      <c r="A129" s="1" t="s">
        <v>62</v>
      </c>
      <c r="B129" s="1" t="s">
        <v>4110</v>
      </c>
      <c r="C129" s="1" t="s">
        <v>62</v>
      </c>
      <c r="D129" s="1" t="s">
        <v>221</v>
      </c>
      <c r="F129" s="1" t="s">
        <v>4111</v>
      </c>
      <c r="I129" s="236">
        <v>903</v>
      </c>
      <c r="J129" s="1" t="s">
        <v>5617</v>
      </c>
      <c r="K129" s="1" t="s">
        <v>5618</v>
      </c>
      <c r="L129" s="1">
        <v>32.9292869711444</v>
      </c>
      <c r="M129" s="1">
        <v>131.875319410445</v>
      </c>
      <c r="O129" s="74" t="str">
        <f t="shared" si="51"/>
        <v>宇山区公民館</v>
      </c>
      <c r="P129" s="74" t="str">
        <f t="shared" si="52"/>
        <v>種別：指定避難所（地震・津波）&lt;br&gt;名称：宇山区公民館&lt;br&gt;住所：佐伯市大字長良745番地&lt;br&gt;参考：収容人数：50人&lt;br&gt;</v>
      </c>
      <c r="Q129" s="74" t="str">
        <f t="shared" si="53"/>
        <v>903.png</v>
      </c>
      <c r="R129" s="74" t="str">
        <f t="shared" si="54"/>
        <v>45,30</v>
      </c>
      <c r="S129" s="74" t="str">
        <f t="shared" si="55"/>
        <v>22,15</v>
      </c>
      <c r="T129" s="74" t="str">
        <f t="shared" si="56"/>
        <v>131.875319410445,32.9292869711444</v>
      </c>
      <c r="W129" s="239">
        <v>1</v>
      </c>
      <c r="X129" s="239" t="s">
        <v>3209</v>
      </c>
      <c r="Y129" s="239" t="str">
        <f t="shared" si="57"/>
        <v>宇山区公民館</v>
      </c>
      <c r="Z129" s="239" t="s">
        <v>3202</v>
      </c>
      <c r="AA129" s="239" t="str">
        <f t="shared" si="58"/>
        <v>種別：指定避難所（地震・津波）&lt;br&gt;名称：宇山区公民館&lt;br&gt;住所：佐伯市大字長良745番地&lt;br&gt;参考：収容人数：50人&lt;br&gt;</v>
      </c>
      <c r="AB129" s="239" t="s">
        <v>3203</v>
      </c>
      <c r="AC129" s="239" t="str">
        <f t="shared" si="59"/>
        <v>903.png</v>
      </c>
      <c r="AD129" s="239" t="s">
        <v>3204</v>
      </c>
      <c r="AE129" s="239" t="str">
        <f t="shared" si="60"/>
        <v>45,30</v>
      </c>
      <c r="AF129" s="239" t="s">
        <v>3205</v>
      </c>
      <c r="AG129" s="239" t="str">
        <f t="shared" si="61"/>
        <v>22,15</v>
      </c>
      <c r="AH129" s="239" t="s">
        <v>3206</v>
      </c>
      <c r="AI129" s="239" t="str">
        <f t="shared" si="62"/>
        <v>131.875319410445,32.9292869711444</v>
      </c>
      <c r="AJ129" s="239" t="s">
        <v>3207</v>
      </c>
      <c r="AL129" s="8" t="str">
        <f t="shared" si="63"/>
        <v>,{"type":"Feature","properties":{"name":"宇山区公民館","description":"種別：指定避難所（地震・津波）&lt;br&gt;名称：宇山区公民館&lt;br&gt;住所：佐伯市大字長良745番地&lt;br&gt;参考：収容人数：50人&lt;br&gt;","_markerType":"Icon","_iconUrl":"https://cyberjapandata.gsi.go.jp/portal/sys/v4/symbols/903.png","_iconSize":[45,30],"_iconAnchor":[22,15]},"geometry":{"type":"Point","coordinates":[131.875319410445,32.9292869711444]}}</v>
      </c>
    </row>
    <row r="130" spans="1:38">
      <c r="A130" s="1" t="s">
        <v>64</v>
      </c>
      <c r="B130" s="1" t="s">
        <v>4110</v>
      </c>
      <c r="C130" s="1" t="s">
        <v>64</v>
      </c>
      <c r="D130" s="1" t="s">
        <v>222</v>
      </c>
      <c r="F130" s="1" t="s">
        <v>4114</v>
      </c>
      <c r="I130" s="236">
        <v>921</v>
      </c>
      <c r="J130" s="1" t="s">
        <v>5617</v>
      </c>
      <c r="K130" s="1" t="s">
        <v>5618</v>
      </c>
      <c r="L130" s="1">
        <v>32.930309050187702</v>
      </c>
      <c r="M130" s="1">
        <v>131.902905752967</v>
      </c>
      <c r="O130" s="74" t="str">
        <f t="shared" si="51"/>
        <v>津志河内公民館</v>
      </c>
      <c r="P130" s="74" t="str">
        <f t="shared" si="52"/>
        <v>種別：指定避難所（地震・津波）&lt;br&gt;名称：津志河内公民館&lt;br&gt;住所：佐伯市大字長良3808番地3&lt;br&gt;参考：収容人数：60人&lt;br&gt;</v>
      </c>
      <c r="Q130" s="74" t="str">
        <f t="shared" si="53"/>
        <v>921.png</v>
      </c>
      <c r="R130" s="74" t="str">
        <f t="shared" si="54"/>
        <v>45,30</v>
      </c>
      <c r="S130" s="74" t="str">
        <f t="shared" si="55"/>
        <v>22,15</v>
      </c>
      <c r="T130" s="74" t="str">
        <f t="shared" si="56"/>
        <v>131.902905752967,32.9303090501877</v>
      </c>
      <c r="W130" s="239">
        <v>1</v>
      </c>
      <c r="X130" s="239" t="s">
        <v>3209</v>
      </c>
      <c r="Y130" s="239" t="str">
        <f t="shared" si="57"/>
        <v>津志河内公民館</v>
      </c>
      <c r="Z130" s="239" t="s">
        <v>3202</v>
      </c>
      <c r="AA130" s="239" t="str">
        <f t="shared" si="58"/>
        <v>種別：指定避難所（地震・津波）&lt;br&gt;名称：津志河内公民館&lt;br&gt;住所：佐伯市大字長良3808番地3&lt;br&gt;参考：収容人数：60人&lt;br&gt;</v>
      </c>
      <c r="AB130" s="239" t="s">
        <v>3203</v>
      </c>
      <c r="AC130" s="239" t="str">
        <f t="shared" si="59"/>
        <v>921.png</v>
      </c>
      <c r="AD130" s="239" t="s">
        <v>3204</v>
      </c>
      <c r="AE130" s="239" t="str">
        <f t="shared" si="60"/>
        <v>45,30</v>
      </c>
      <c r="AF130" s="239" t="s">
        <v>3205</v>
      </c>
      <c r="AG130" s="239" t="str">
        <f t="shared" si="61"/>
        <v>22,15</v>
      </c>
      <c r="AH130" s="239" t="s">
        <v>3206</v>
      </c>
      <c r="AI130" s="239" t="str">
        <f t="shared" si="62"/>
        <v>131.902905752967,32.9303090501877</v>
      </c>
      <c r="AJ130" s="239" t="s">
        <v>3207</v>
      </c>
      <c r="AL130" s="8" t="str">
        <f t="shared" si="63"/>
        <v>,{"type":"Feature","properties":{"name":"津志河内公民館","description":"種別：指定避難所（地震・津波）&lt;br&gt;名称：津志河内公民館&lt;br&gt;住所：佐伯市大字長良3808番地3&lt;br&gt;参考：収容人数：60人&lt;br&gt;","_markerType":"Icon","_iconUrl":"https://cyberjapandata.gsi.go.jp/portal/sys/v4/symbols/921.png","_iconSize":[45,30],"_iconAnchor":[22,15]},"geometry":{"type":"Point","coordinates":[131.902905752967,32.9303090501877]}}</v>
      </c>
    </row>
    <row r="131" spans="1:38">
      <c r="A131" s="1" t="s">
        <v>68</v>
      </c>
      <c r="B131" s="1" t="s">
        <v>4110</v>
      </c>
      <c r="C131" s="1" t="s">
        <v>68</v>
      </c>
      <c r="D131" s="1" t="s">
        <v>223</v>
      </c>
      <c r="F131" s="1" t="s">
        <v>4130</v>
      </c>
      <c r="I131" s="236">
        <v>921</v>
      </c>
      <c r="J131" s="1" t="s">
        <v>5617</v>
      </c>
      <c r="K131" s="1" t="s">
        <v>5618</v>
      </c>
      <c r="L131" s="1">
        <v>32.883640552198599</v>
      </c>
      <c r="M131" s="1">
        <v>131.87310358908701</v>
      </c>
      <c r="O131" s="74" t="str">
        <f t="shared" si="51"/>
        <v>青山小学校（校舎）</v>
      </c>
      <c r="P131" s="74" t="str">
        <f t="shared" si="52"/>
        <v>種別：指定避難所（地震・津波）&lt;br&gt;名称：青山小学校（校舎）&lt;br&gt;住所：佐伯市大字青山2691番地1&lt;br&gt;参考：収容人数：440人&lt;br&gt;</v>
      </c>
      <c r="Q131" s="74" t="str">
        <f t="shared" si="53"/>
        <v>921.png</v>
      </c>
      <c r="R131" s="74" t="str">
        <f t="shared" si="54"/>
        <v>45,30</v>
      </c>
      <c r="S131" s="74" t="str">
        <f t="shared" si="55"/>
        <v>22,15</v>
      </c>
      <c r="T131" s="74" t="str">
        <f t="shared" si="56"/>
        <v>131.873103589087,32.8836405521986</v>
      </c>
      <c r="W131" s="239">
        <v>1</v>
      </c>
      <c r="X131" s="239" t="s">
        <v>3209</v>
      </c>
      <c r="Y131" s="239" t="str">
        <f t="shared" si="57"/>
        <v>青山小学校（校舎）</v>
      </c>
      <c r="Z131" s="239" t="s">
        <v>3202</v>
      </c>
      <c r="AA131" s="239" t="str">
        <f t="shared" si="58"/>
        <v>種別：指定避難所（地震・津波）&lt;br&gt;名称：青山小学校（校舎）&lt;br&gt;住所：佐伯市大字青山2691番地1&lt;br&gt;参考：収容人数：440人&lt;br&gt;</v>
      </c>
      <c r="AB131" s="239" t="s">
        <v>3203</v>
      </c>
      <c r="AC131" s="239" t="str">
        <f t="shared" si="59"/>
        <v>921.png</v>
      </c>
      <c r="AD131" s="239" t="s">
        <v>3204</v>
      </c>
      <c r="AE131" s="239" t="str">
        <f t="shared" si="60"/>
        <v>45,30</v>
      </c>
      <c r="AF131" s="239" t="s">
        <v>3205</v>
      </c>
      <c r="AG131" s="239" t="str">
        <f t="shared" si="61"/>
        <v>22,15</v>
      </c>
      <c r="AH131" s="239" t="s">
        <v>3206</v>
      </c>
      <c r="AI131" s="239" t="str">
        <f t="shared" si="62"/>
        <v>131.873103589087,32.8836405521986</v>
      </c>
      <c r="AJ131" s="239" t="s">
        <v>3207</v>
      </c>
      <c r="AL131" s="8" t="str">
        <f t="shared" si="63"/>
        <v>,{"type":"Feature","properties":{"name":"青山小学校（校舎）","description":"種別：指定避難所（地震・津波）&lt;br&gt;名称：青山小学校（校舎）&lt;br&gt;住所：佐伯市大字青山2691番地1&lt;br&gt;参考：収容人数：440人&lt;br&gt;","_markerType":"Icon","_iconUrl":"https://cyberjapandata.gsi.go.jp/portal/sys/v4/symbols/921.png","_iconSize":[45,30],"_iconAnchor":[22,15]},"geometry":{"type":"Point","coordinates":[131.873103589087,32.8836405521986]}}</v>
      </c>
    </row>
    <row r="132" spans="1:38">
      <c r="A132" s="1" t="s">
        <v>71</v>
      </c>
      <c r="B132" s="1" t="s">
        <v>4110</v>
      </c>
      <c r="C132" s="1" t="s">
        <v>71</v>
      </c>
      <c r="D132" s="1" t="s">
        <v>224</v>
      </c>
      <c r="F132" s="1" t="s">
        <v>4121</v>
      </c>
      <c r="I132" s="236">
        <v>903</v>
      </c>
      <c r="J132" s="1" t="s">
        <v>5617</v>
      </c>
      <c r="K132" s="1" t="s">
        <v>5618</v>
      </c>
      <c r="L132" s="1">
        <v>32.879610105810698</v>
      </c>
      <c r="M132" s="1">
        <v>131.879938219834</v>
      </c>
      <c r="O132" s="74" t="str">
        <f t="shared" si="51"/>
        <v>谷川地区林業集会センター</v>
      </c>
      <c r="P132" s="74" t="str">
        <f t="shared" si="52"/>
        <v>種別：指定避難所（地震・津波）&lt;br&gt;名称：谷川地区林業集会センター&lt;br&gt;住所：佐伯市大字青山2212番地&lt;br&gt;参考：収容人数：30人&lt;br&gt;</v>
      </c>
      <c r="Q132" s="74" t="str">
        <f t="shared" si="53"/>
        <v>903.png</v>
      </c>
      <c r="R132" s="74" t="str">
        <f t="shared" si="54"/>
        <v>45,30</v>
      </c>
      <c r="S132" s="74" t="str">
        <f t="shared" si="55"/>
        <v>22,15</v>
      </c>
      <c r="T132" s="74" t="str">
        <f t="shared" si="56"/>
        <v>131.879938219834,32.8796101058107</v>
      </c>
      <c r="W132" s="239">
        <v>1</v>
      </c>
      <c r="X132" s="239" t="s">
        <v>3209</v>
      </c>
      <c r="Y132" s="239" t="str">
        <f t="shared" si="57"/>
        <v>谷川地区林業集会センター</v>
      </c>
      <c r="Z132" s="239" t="s">
        <v>3202</v>
      </c>
      <c r="AA132" s="239" t="str">
        <f t="shared" si="58"/>
        <v>種別：指定避難所（地震・津波）&lt;br&gt;名称：谷川地区林業集会センター&lt;br&gt;住所：佐伯市大字青山2212番地&lt;br&gt;参考：収容人数：30人&lt;br&gt;</v>
      </c>
      <c r="AB132" s="239" t="s">
        <v>3203</v>
      </c>
      <c r="AC132" s="239" t="str">
        <f t="shared" si="59"/>
        <v>903.png</v>
      </c>
      <c r="AD132" s="239" t="s">
        <v>3204</v>
      </c>
      <c r="AE132" s="239" t="str">
        <f t="shared" si="60"/>
        <v>45,30</v>
      </c>
      <c r="AF132" s="239" t="s">
        <v>3205</v>
      </c>
      <c r="AG132" s="239" t="str">
        <f t="shared" si="61"/>
        <v>22,15</v>
      </c>
      <c r="AH132" s="239" t="s">
        <v>3206</v>
      </c>
      <c r="AI132" s="239" t="str">
        <f t="shared" si="62"/>
        <v>131.879938219834,32.8796101058107</v>
      </c>
      <c r="AJ132" s="239" t="s">
        <v>3207</v>
      </c>
      <c r="AL132" s="8" t="str">
        <f t="shared" si="63"/>
        <v>,{"type":"Feature","properties":{"name":"谷川地区林業集会センター","description":"種別：指定避難所（地震・津波）&lt;br&gt;名称：谷川地区林業集会センター&lt;br&gt;住所：佐伯市大字青山2212番地&lt;br&gt;参考：収容人数：30人&lt;br&gt;","_markerType":"Icon","_iconUrl":"https://cyberjapandata.gsi.go.jp/portal/sys/v4/symbols/903.png","_iconSize":[45,30],"_iconAnchor":[22,15]},"geometry":{"type":"Point","coordinates":[131.879938219834,32.8796101058107]}}</v>
      </c>
    </row>
    <row r="133" spans="1:38">
      <c r="A133" s="1" t="s">
        <v>73</v>
      </c>
      <c r="B133" s="1" t="s">
        <v>4110</v>
      </c>
      <c r="C133" s="1" t="s">
        <v>73</v>
      </c>
      <c r="D133" s="1" t="s">
        <v>225</v>
      </c>
      <c r="F133" s="1" t="s">
        <v>4114</v>
      </c>
      <c r="I133" s="236">
        <v>921</v>
      </c>
      <c r="J133" s="1" t="s">
        <v>5617</v>
      </c>
      <c r="K133" s="1" t="s">
        <v>5618</v>
      </c>
      <c r="L133" s="1">
        <v>32.867050678039902</v>
      </c>
      <c r="M133" s="1">
        <v>131.86273964860001</v>
      </c>
      <c r="O133" s="74" t="str">
        <f t="shared" si="51"/>
        <v>黒沢生活改善センター</v>
      </c>
      <c r="P133" s="74" t="str">
        <f t="shared" si="52"/>
        <v>種別：指定避難所（地震・津波）&lt;br&gt;名称：黒沢生活改善センター&lt;br&gt;住所：佐伯市大字青山4740番地1&lt;br&gt;参考：収容人数：60人&lt;br&gt;</v>
      </c>
      <c r="Q133" s="74" t="str">
        <f t="shared" si="53"/>
        <v>921.png</v>
      </c>
      <c r="R133" s="74" t="str">
        <f t="shared" si="54"/>
        <v>45,30</v>
      </c>
      <c r="S133" s="74" t="str">
        <f t="shared" si="55"/>
        <v>22,15</v>
      </c>
      <c r="T133" s="74" t="str">
        <f t="shared" si="56"/>
        <v>131.8627396486,32.8670506780399</v>
      </c>
      <c r="W133" s="239">
        <v>1</v>
      </c>
      <c r="X133" s="239" t="s">
        <v>3209</v>
      </c>
      <c r="Y133" s="239" t="str">
        <f t="shared" si="57"/>
        <v>黒沢生活改善センター</v>
      </c>
      <c r="Z133" s="239" t="s">
        <v>3202</v>
      </c>
      <c r="AA133" s="239" t="str">
        <f t="shared" si="58"/>
        <v>種別：指定避難所（地震・津波）&lt;br&gt;名称：黒沢生活改善センター&lt;br&gt;住所：佐伯市大字青山4740番地1&lt;br&gt;参考：収容人数：60人&lt;br&gt;</v>
      </c>
      <c r="AB133" s="239" t="s">
        <v>3203</v>
      </c>
      <c r="AC133" s="239" t="str">
        <f t="shared" si="59"/>
        <v>921.png</v>
      </c>
      <c r="AD133" s="239" t="s">
        <v>3204</v>
      </c>
      <c r="AE133" s="239" t="str">
        <f t="shared" si="60"/>
        <v>45,30</v>
      </c>
      <c r="AF133" s="239" t="s">
        <v>3205</v>
      </c>
      <c r="AG133" s="239" t="str">
        <f t="shared" si="61"/>
        <v>22,15</v>
      </c>
      <c r="AH133" s="239" t="s">
        <v>3206</v>
      </c>
      <c r="AI133" s="239" t="str">
        <f t="shared" si="62"/>
        <v>131.8627396486,32.8670506780399</v>
      </c>
      <c r="AJ133" s="239" t="s">
        <v>3207</v>
      </c>
      <c r="AL133" s="8" t="str">
        <f t="shared" si="63"/>
        <v>,{"type":"Feature","properties":{"name":"黒沢生活改善センター","description":"種別：指定避難所（地震・津波）&lt;br&gt;名称：黒沢生活改善センター&lt;br&gt;住所：佐伯市大字青山4740番地1&lt;br&gt;参考：収容人数：60人&lt;br&gt;","_markerType":"Icon","_iconUrl":"https://cyberjapandata.gsi.go.jp/portal/sys/v4/symbols/921.png","_iconSize":[45,30],"_iconAnchor":[22,15]},"geometry":{"type":"Point","coordinates":[131.8627396486,32.8670506780399]}}</v>
      </c>
    </row>
    <row r="134" spans="1:38">
      <c r="A134" s="1" t="s">
        <v>90</v>
      </c>
      <c r="B134" s="1" t="s">
        <v>4110</v>
      </c>
      <c r="C134" s="1" t="s">
        <v>90</v>
      </c>
      <c r="D134" s="1" t="s">
        <v>236</v>
      </c>
      <c r="F134" s="1" t="s">
        <v>4111</v>
      </c>
      <c r="I134" s="236">
        <v>903</v>
      </c>
      <c r="J134" s="1" t="s">
        <v>5617</v>
      </c>
      <c r="K134" s="1" t="s">
        <v>5618</v>
      </c>
      <c r="L134" s="1">
        <v>33.003353157145398</v>
      </c>
      <c r="M134" s="1">
        <v>131.86128005766301</v>
      </c>
      <c r="O134" s="74" t="str">
        <f t="shared" si="51"/>
        <v>床木２地区活動促進施設</v>
      </c>
      <c r="P134" s="74" t="str">
        <f t="shared" si="52"/>
        <v>種別：指定避難所（地震・津波）&lt;br&gt;名称：床木２地区活動促進施設&lt;br&gt;住所：佐伯市弥生大字床木2681番地1&lt;br&gt;参考：収容人数：50人&lt;br&gt;</v>
      </c>
      <c r="Q134" s="74" t="str">
        <f t="shared" si="53"/>
        <v>903.png</v>
      </c>
      <c r="R134" s="74" t="str">
        <f t="shared" si="54"/>
        <v>45,30</v>
      </c>
      <c r="S134" s="74" t="str">
        <f t="shared" si="55"/>
        <v>22,15</v>
      </c>
      <c r="T134" s="74" t="str">
        <f t="shared" si="56"/>
        <v>131.861280057663,33.0033531571454</v>
      </c>
      <c r="W134" s="239">
        <v>1</v>
      </c>
      <c r="X134" s="239" t="s">
        <v>3209</v>
      </c>
      <c r="Y134" s="239" t="str">
        <f t="shared" si="57"/>
        <v>床木２地区活動促進施設</v>
      </c>
      <c r="Z134" s="239" t="s">
        <v>3202</v>
      </c>
      <c r="AA134" s="239" t="str">
        <f t="shared" si="58"/>
        <v>種別：指定避難所（地震・津波）&lt;br&gt;名称：床木２地区活動促進施設&lt;br&gt;住所：佐伯市弥生大字床木2681番地1&lt;br&gt;参考：収容人数：50人&lt;br&gt;</v>
      </c>
      <c r="AB134" s="239" t="s">
        <v>3203</v>
      </c>
      <c r="AC134" s="239" t="str">
        <f t="shared" si="59"/>
        <v>903.png</v>
      </c>
      <c r="AD134" s="239" t="s">
        <v>3204</v>
      </c>
      <c r="AE134" s="239" t="str">
        <f t="shared" si="60"/>
        <v>45,30</v>
      </c>
      <c r="AF134" s="239" t="s">
        <v>3205</v>
      </c>
      <c r="AG134" s="239" t="str">
        <f t="shared" si="61"/>
        <v>22,15</v>
      </c>
      <c r="AH134" s="239" t="s">
        <v>3206</v>
      </c>
      <c r="AI134" s="239" t="str">
        <f t="shared" si="62"/>
        <v>131.861280057663,33.0033531571454</v>
      </c>
      <c r="AJ134" s="239" t="s">
        <v>3207</v>
      </c>
      <c r="AL134" s="8" t="str">
        <f t="shared" si="63"/>
        <v>,{"type":"Feature","properties":{"name":"床木２地区活動促進施設","description":"種別：指定避難所（地震・津波）&lt;br&gt;名称：床木２地区活動促進施設&lt;br&gt;住所：佐伯市弥生大字床木2681番地1&lt;br&gt;参考：収容人数：50人&lt;br&gt;","_markerType":"Icon","_iconUrl":"https://cyberjapandata.gsi.go.jp/portal/sys/v4/symbols/903.png","_iconSize":[45,30],"_iconAnchor":[22,15]},"geometry":{"type":"Point","coordinates":[131.861280057663,33.0033531571454]}}</v>
      </c>
    </row>
    <row r="135" spans="1:38">
      <c r="A135" s="1" t="s">
        <v>91</v>
      </c>
      <c r="B135" s="1" t="s">
        <v>4110</v>
      </c>
      <c r="C135" s="1" t="s">
        <v>91</v>
      </c>
      <c r="D135" s="1" t="s">
        <v>237</v>
      </c>
      <c r="F135" s="1" t="s">
        <v>4113</v>
      </c>
      <c r="I135" s="236">
        <v>903</v>
      </c>
      <c r="J135" s="1" t="s">
        <v>5617</v>
      </c>
      <c r="K135" s="1" t="s">
        <v>5618</v>
      </c>
      <c r="L135" s="1">
        <v>32.987463955296903</v>
      </c>
      <c r="M135" s="1">
        <v>131.86132124809399</v>
      </c>
      <c r="O135" s="74" t="str">
        <f t="shared" si="51"/>
        <v>床木第４生活改善センター</v>
      </c>
      <c r="P135" s="74" t="str">
        <f t="shared" si="52"/>
        <v>種別：指定避難所（地震・津波）&lt;br&gt;名称：床木第４生活改善センター&lt;br&gt;住所：佐伯市弥生大字床木293番地2&lt;br&gt;参考：収容人数：40人&lt;br&gt;</v>
      </c>
      <c r="Q135" s="74" t="str">
        <f t="shared" si="53"/>
        <v>903.png</v>
      </c>
      <c r="R135" s="74" t="str">
        <f t="shared" si="54"/>
        <v>45,30</v>
      </c>
      <c r="S135" s="74" t="str">
        <f t="shared" si="55"/>
        <v>22,15</v>
      </c>
      <c r="T135" s="74" t="str">
        <f t="shared" si="56"/>
        <v>131.861321248094,32.9874639552969</v>
      </c>
      <c r="W135" s="239">
        <v>1</v>
      </c>
      <c r="X135" s="239" t="s">
        <v>3209</v>
      </c>
      <c r="Y135" s="239" t="str">
        <f t="shared" si="57"/>
        <v>床木第４生活改善センター</v>
      </c>
      <c r="Z135" s="239" t="s">
        <v>3202</v>
      </c>
      <c r="AA135" s="239" t="str">
        <f t="shared" si="58"/>
        <v>種別：指定避難所（地震・津波）&lt;br&gt;名称：床木第４生活改善センター&lt;br&gt;住所：佐伯市弥生大字床木293番地2&lt;br&gt;参考：収容人数：40人&lt;br&gt;</v>
      </c>
      <c r="AB135" s="239" t="s">
        <v>3203</v>
      </c>
      <c r="AC135" s="239" t="str">
        <f t="shared" si="59"/>
        <v>903.png</v>
      </c>
      <c r="AD135" s="239" t="s">
        <v>3204</v>
      </c>
      <c r="AE135" s="239" t="str">
        <f t="shared" si="60"/>
        <v>45,30</v>
      </c>
      <c r="AF135" s="239" t="s">
        <v>3205</v>
      </c>
      <c r="AG135" s="239" t="str">
        <f t="shared" si="61"/>
        <v>22,15</v>
      </c>
      <c r="AH135" s="239" t="s">
        <v>3206</v>
      </c>
      <c r="AI135" s="239" t="str">
        <f t="shared" si="62"/>
        <v>131.861321248094,32.9874639552969</v>
      </c>
      <c r="AJ135" s="239" t="s">
        <v>3207</v>
      </c>
      <c r="AL135" s="8" t="str">
        <f t="shared" si="63"/>
        <v>,{"type":"Feature","properties":{"name":"床木第４生活改善センター","description":"種別：指定避難所（地震・津波）&lt;br&gt;名称：床木第４生活改善センター&lt;br&gt;住所：佐伯市弥生大字床木293番地2&lt;br&gt;参考：収容人数：40人&lt;br&gt;","_markerType":"Icon","_iconUrl":"https://cyberjapandata.gsi.go.jp/portal/sys/v4/symbols/903.png","_iconSize":[45,30],"_iconAnchor":[22,15]},"geometry":{"type":"Point","coordinates":[131.861321248094,32.9874639552969]}}</v>
      </c>
    </row>
    <row r="136" spans="1:38">
      <c r="A136" s="1" t="s">
        <v>329</v>
      </c>
      <c r="B136" s="1" t="s">
        <v>4110</v>
      </c>
      <c r="C136" s="1" t="s">
        <v>329</v>
      </c>
      <c r="D136" s="1" t="s">
        <v>179</v>
      </c>
      <c r="F136" s="1" t="s">
        <v>4131</v>
      </c>
      <c r="I136" s="236">
        <v>921</v>
      </c>
      <c r="J136" s="1" t="s">
        <v>5617</v>
      </c>
      <c r="K136" s="1" t="s">
        <v>5618</v>
      </c>
      <c r="L136" s="1">
        <v>32.981836363082401</v>
      </c>
      <c r="M136" s="1">
        <v>131.84896733614801</v>
      </c>
      <c r="O136" s="74" t="str">
        <f t="shared" si="51"/>
        <v>明治小学校（体育館）</v>
      </c>
      <c r="P136" s="74" t="str">
        <f t="shared" si="52"/>
        <v>種別：指定避難所（地震・津波）&lt;br&gt;名称：明治小学校（体育館）&lt;br&gt;住所：弥生大字大坂本1135番地&lt;br&gt;参考：収容人数：170人&lt;br&gt;</v>
      </c>
      <c r="Q136" s="74" t="str">
        <f t="shared" si="53"/>
        <v>921.png</v>
      </c>
      <c r="R136" s="74" t="str">
        <f t="shared" si="54"/>
        <v>45,30</v>
      </c>
      <c r="S136" s="74" t="str">
        <f t="shared" si="55"/>
        <v>22,15</v>
      </c>
      <c r="T136" s="74" t="str">
        <f t="shared" si="56"/>
        <v>131.848967336148,32.9818363630824</v>
      </c>
      <c r="W136" s="239">
        <v>1</v>
      </c>
      <c r="X136" s="239" t="s">
        <v>3209</v>
      </c>
      <c r="Y136" s="239" t="str">
        <f t="shared" si="57"/>
        <v>明治小学校（体育館）</v>
      </c>
      <c r="Z136" s="239" t="s">
        <v>3202</v>
      </c>
      <c r="AA136" s="239" t="str">
        <f t="shared" si="58"/>
        <v>種別：指定避難所（地震・津波）&lt;br&gt;名称：明治小学校（体育館）&lt;br&gt;住所：弥生大字大坂本1135番地&lt;br&gt;参考：収容人数：170人&lt;br&gt;</v>
      </c>
      <c r="AB136" s="239" t="s">
        <v>3203</v>
      </c>
      <c r="AC136" s="239" t="str">
        <f t="shared" si="59"/>
        <v>921.png</v>
      </c>
      <c r="AD136" s="239" t="s">
        <v>3204</v>
      </c>
      <c r="AE136" s="239" t="str">
        <f t="shared" si="60"/>
        <v>45,30</v>
      </c>
      <c r="AF136" s="239" t="s">
        <v>3205</v>
      </c>
      <c r="AG136" s="239" t="str">
        <f t="shared" si="61"/>
        <v>22,15</v>
      </c>
      <c r="AH136" s="239" t="s">
        <v>3206</v>
      </c>
      <c r="AI136" s="239" t="str">
        <f t="shared" si="62"/>
        <v>131.848967336148,32.9818363630824</v>
      </c>
      <c r="AJ136" s="239" t="s">
        <v>3207</v>
      </c>
      <c r="AL136" s="8" t="str">
        <f t="shared" si="63"/>
        <v>,{"type":"Feature","properties":{"name":"明治小学校（体育館）","description":"種別：指定避難所（地震・津波）&lt;br&gt;名称：明治小学校（体育館）&lt;br&gt;住所：弥生大字大坂本1135番地&lt;br&gt;参考：収容人数：170人&lt;br&gt;","_markerType":"Icon","_iconUrl":"https://cyberjapandata.gsi.go.jp/portal/sys/v4/symbols/921.png","_iconSize":[45,30],"_iconAnchor":[22,15]},"geometry":{"type":"Point","coordinates":[131.848967336148,32.9818363630824]}}</v>
      </c>
    </row>
    <row r="137" spans="1:38">
      <c r="A137" s="1" t="s">
        <v>93</v>
      </c>
      <c r="B137" s="1" t="s">
        <v>4110</v>
      </c>
      <c r="C137" s="1" t="s">
        <v>93</v>
      </c>
      <c r="D137" s="1" t="s">
        <v>179</v>
      </c>
      <c r="F137" s="1" t="s">
        <v>4132</v>
      </c>
      <c r="I137" s="236">
        <v>921</v>
      </c>
      <c r="J137" s="1" t="s">
        <v>5617</v>
      </c>
      <c r="K137" s="1" t="s">
        <v>5618</v>
      </c>
      <c r="L137" s="1">
        <v>32.981902351292099</v>
      </c>
      <c r="M137" s="1">
        <v>131.849389005337</v>
      </c>
      <c r="O137" s="74" t="str">
        <f t="shared" si="51"/>
        <v>明治小学校（校舎）</v>
      </c>
      <c r="P137" s="74" t="str">
        <f t="shared" si="52"/>
        <v>種別：指定避難所（地震・津波）&lt;br&gt;名称：明治小学校（校舎）&lt;br&gt;住所：弥生大字大坂本1135番地&lt;br&gt;参考：収容人数：700人&lt;br&gt;</v>
      </c>
      <c r="Q137" s="74" t="str">
        <f t="shared" si="53"/>
        <v>921.png</v>
      </c>
      <c r="R137" s="74" t="str">
        <f t="shared" si="54"/>
        <v>45,30</v>
      </c>
      <c r="S137" s="74" t="str">
        <f t="shared" si="55"/>
        <v>22,15</v>
      </c>
      <c r="T137" s="74" t="str">
        <f t="shared" si="56"/>
        <v>131.849389005337,32.9819023512921</v>
      </c>
      <c r="W137" s="239">
        <v>1</v>
      </c>
      <c r="X137" s="239" t="s">
        <v>3209</v>
      </c>
      <c r="Y137" s="239" t="str">
        <f t="shared" si="57"/>
        <v>明治小学校（校舎）</v>
      </c>
      <c r="Z137" s="239" t="s">
        <v>3202</v>
      </c>
      <c r="AA137" s="239" t="str">
        <f t="shared" si="58"/>
        <v>種別：指定避難所（地震・津波）&lt;br&gt;名称：明治小学校（校舎）&lt;br&gt;住所：弥生大字大坂本1135番地&lt;br&gt;参考：収容人数：700人&lt;br&gt;</v>
      </c>
      <c r="AB137" s="239" t="s">
        <v>3203</v>
      </c>
      <c r="AC137" s="239" t="str">
        <f t="shared" si="59"/>
        <v>921.png</v>
      </c>
      <c r="AD137" s="239" t="s">
        <v>3204</v>
      </c>
      <c r="AE137" s="239" t="str">
        <f t="shared" si="60"/>
        <v>45,30</v>
      </c>
      <c r="AF137" s="239" t="s">
        <v>3205</v>
      </c>
      <c r="AG137" s="239" t="str">
        <f t="shared" si="61"/>
        <v>22,15</v>
      </c>
      <c r="AH137" s="239" t="s">
        <v>3206</v>
      </c>
      <c r="AI137" s="239" t="str">
        <f t="shared" si="62"/>
        <v>131.849389005337,32.9819023512921</v>
      </c>
      <c r="AJ137" s="239" t="s">
        <v>3207</v>
      </c>
      <c r="AL137" s="8" t="str">
        <f t="shared" si="63"/>
        <v>,{"type":"Feature","properties":{"name":"明治小学校（校舎）","description":"種別：指定避難所（地震・津波）&lt;br&gt;名称：明治小学校（校舎）&lt;br&gt;住所：弥生大字大坂本1135番地&lt;br&gt;参考：収容人数：700人&lt;br&gt;","_markerType":"Icon","_iconUrl":"https://cyberjapandata.gsi.go.jp/portal/sys/v4/symbols/921.png","_iconSize":[45,30],"_iconAnchor":[22,15]},"geometry":{"type":"Point","coordinates":[131.849389005337,32.9819023512921]}}</v>
      </c>
    </row>
    <row r="138" spans="1:38">
      <c r="A138" s="1" t="s">
        <v>95</v>
      </c>
      <c r="B138" s="1" t="s">
        <v>4110</v>
      </c>
      <c r="C138" s="1" t="s">
        <v>95</v>
      </c>
      <c r="D138" s="1" t="s">
        <v>238</v>
      </c>
      <c r="F138" s="1" t="s">
        <v>4114</v>
      </c>
      <c r="I138" s="236">
        <v>903</v>
      </c>
      <c r="J138" s="1" t="s">
        <v>5617</v>
      </c>
      <c r="K138" s="1" t="s">
        <v>5618</v>
      </c>
      <c r="L138" s="1">
        <v>32.981028644404198</v>
      </c>
      <c r="M138" s="1">
        <v>131.85358683758801</v>
      </c>
      <c r="O138" s="74" t="str">
        <f t="shared" si="51"/>
        <v>竹峯切水高齢者活動促進センター</v>
      </c>
      <c r="P138" s="74" t="str">
        <f t="shared" si="52"/>
        <v>種別：指定避難所（地震・津波）&lt;br&gt;名称：竹峯切水高齢者活動促進センター&lt;br&gt;住所：佐伯市弥生大字大坂本598番地1&lt;br&gt;参考：収容人数：60人&lt;br&gt;</v>
      </c>
      <c r="Q138" s="74" t="str">
        <f t="shared" si="53"/>
        <v>903.png</v>
      </c>
      <c r="R138" s="74" t="str">
        <f t="shared" si="54"/>
        <v>45,30</v>
      </c>
      <c r="S138" s="74" t="str">
        <f t="shared" si="55"/>
        <v>22,15</v>
      </c>
      <c r="T138" s="74" t="str">
        <f t="shared" si="56"/>
        <v>131.853586837588,32.9810286444042</v>
      </c>
      <c r="W138" s="239">
        <v>1</v>
      </c>
      <c r="X138" s="239" t="s">
        <v>3209</v>
      </c>
      <c r="Y138" s="239" t="str">
        <f t="shared" si="57"/>
        <v>竹峯切水高齢者活動促進センター</v>
      </c>
      <c r="Z138" s="239" t="s">
        <v>3202</v>
      </c>
      <c r="AA138" s="239" t="str">
        <f t="shared" si="58"/>
        <v>種別：指定避難所（地震・津波）&lt;br&gt;名称：竹峯切水高齢者活動促進センター&lt;br&gt;住所：佐伯市弥生大字大坂本598番地1&lt;br&gt;参考：収容人数：60人&lt;br&gt;</v>
      </c>
      <c r="AB138" s="239" t="s">
        <v>3203</v>
      </c>
      <c r="AC138" s="239" t="str">
        <f t="shared" si="59"/>
        <v>903.png</v>
      </c>
      <c r="AD138" s="239" t="s">
        <v>3204</v>
      </c>
      <c r="AE138" s="239" t="str">
        <f t="shared" si="60"/>
        <v>45,30</v>
      </c>
      <c r="AF138" s="239" t="s">
        <v>3205</v>
      </c>
      <c r="AG138" s="239" t="str">
        <f t="shared" si="61"/>
        <v>22,15</v>
      </c>
      <c r="AH138" s="239" t="s">
        <v>3206</v>
      </c>
      <c r="AI138" s="239" t="str">
        <f t="shared" si="62"/>
        <v>131.853586837588,32.9810286444042</v>
      </c>
      <c r="AJ138" s="239" t="s">
        <v>3207</v>
      </c>
      <c r="AL138" s="8" t="str">
        <f t="shared" si="63"/>
        <v>,{"type":"Feature","properties":{"name":"竹峯切水高齢者活動促進センター","description":"種別：指定避難所（地震・津波）&lt;br&gt;名称：竹峯切水高齢者活動促進センター&lt;br&gt;住所：佐伯市弥生大字大坂本598番地1&lt;br&gt;参考：収容人数：60人&lt;br&gt;","_markerType":"Icon","_iconUrl":"https://cyberjapandata.gsi.go.jp/portal/sys/v4/symbols/903.png","_iconSize":[45,30],"_iconAnchor":[22,15]},"geometry":{"type":"Point","coordinates":[131.853586837588,32.9810286444042]}}</v>
      </c>
    </row>
    <row r="139" spans="1:38">
      <c r="A139" s="1" t="s">
        <v>97</v>
      </c>
      <c r="B139" s="1" t="s">
        <v>4110</v>
      </c>
      <c r="C139" s="1" t="s">
        <v>97</v>
      </c>
      <c r="D139" s="1" t="s">
        <v>239</v>
      </c>
      <c r="F139" s="1" t="s">
        <v>4133</v>
      </c>
      <c r="I139" s="236">
        <v>921</v>
      </c>
      <c r="J139" s="1" t="s">
        <v>5617</v>
      </c>
      <c r="K139" s="1" t="s">
        <v>5618</v>
      </c>
      <c r="L139" s="1">
        <v>32.979314020708102</v>
      </c>
      <c r="M139" s="1">
        <v>131.84970551182101</v>
      </c>
      <c r="O139" s="74" t="str">
        <f t="shared" si="51"/>
        <v>大坂本地区避難施設</v>
      </c>
      <c r="P139" s="74" t="str">
        <f t="shared" si="52"/>
        <v>種別：指定避難所（地震・津波）&lt;br&gt;名称：大坂本地区避難施設&lt;br&gt;住所：佐伯市弥生大字大坂本993番地2&lt;br&gt;参考：収容人数：10人&lt;br&gt;</v>
      </c>
      <c r="Q139" s="74" t="str">
        <f t="shared" si="53"/>
        <v>921.png</v>
      </c>
      <c r="R139" s="74" t="str">
        <f t="shared" si="54"/>
        <v>45,30</v>
      </c>
      <c r="S139" s="74" t="str">
        <f t="shared" si="55"/>
        <v>22,15</v>
      </c>
      <c r="T139" s="74" t="str">
        <f t="shared" si="56"/>
        <v>131.849705511821,32.9793140207081</v>
      </c>
      <c r="W139" s="239">
        <v>1</v>
      </c>
      <c r="X139" s="239" t="s">
        <v>3209</v>
      </c>
      <c r="Y139" s="239" t="str">
        <f t="shared" si="57"/>
        <v>大坂本地区避難施設</v>
      </c>
      <c r="Z139" s="239" t="s">
        <v>3202</v>
      </c>
      <c r="AA139" s="239" t="str">
        <f t="shared" si="58"/>
        <v>種別：指定避難所（地震・津波）&lt;br&gt;名称：大坂本地区避難施設&lt;br&gt;住所：佐伯市弥生大字大坂本993番地2&lt;br&gt;参考：収容人数：10人&lt;br&gt;</v>
      </c>
      <c r="AB139" s="239" t="s">
        <v>3203</v>
      </c>
      <c r="AC139" s="239" t="str">
        <f t="shared" si="59"/>
        <v>921.png</v>
      </c>
      <c r="AD139" s="239" t="s">
        <v>3204</v>
      </c>
      <c r="AE139" s="239" t="str">
        <f t="shared" si="60"/>
        <v>45,30</v>
      </c>
      <c r="AF139" s="239" t="s">
        <v>3205</v>
      </c>
      <c r="AG139" s="239" t="str">
        <f t="shared" si="61"/>
        <v>22,15</v>
      </c>
      <c r="AH139" s="239" t="s">
        <v>3206</v>
      </c>
      <c r="AI139" s="239" t="str">
        <f t="shared" si="62"/>
        <v>131.849705511821,32.9793140207081</v>
      </c>
      <c r="AJ139" s="239" t="s">
        <v>3207</v>
      </c>
      <c r="AL139" s="8" t="str">
        <f t="shared" si="63"/>
        <v>,{"type":"Feature","properties":{"name":"大坂本地区避難施設","description":"種別：指定避難所（地震・津波）&lt;br&gt;名称：大坂本地区避難施設&lt;br&gt;住所：佐伯市弥生大字大坂本993番地2&lt;br&gt;参考：収容人数：10人&lt;br&gt;","_markerType":"Icon","_iconUrl":"https://cyberjapandata.gsi.go.jp/portal/sys/v4/symbols/921.png","_iconSize":[45,30],"_iconAnchor":[22,15]},"geometry":{"type":"Point","coordinates":[131.849705511821,32.9793140207081]}}</v>
      </c>
    </row>
    <row r="140" spans="1:38">
      <c r="A140" s="1" t="s">
        <v>98</v>
      </c>
      <c r="B140" s="1" t="s">
        <v>4110</v>
      </c>
      <c r="C140" s="1" t="s">
        <v>98</v>
      </c>
      <c r="D140" s="1" t="s">
        <v>240</v>
      </c>
      <c r="F140" s="1" t="s">
        <v>4125</v>
      </c>
      <c r="I140" s="236">
        <v>903</v>
      </c>
      <c r="J140" s="1" t="s">
        <v>5617</v>
      </c>
      <c r="K140" s="1" t="s">
        <v>5618</v>
      </c>
      <c r="L140" s="1">
        <v>32.987823613490299</v>
      </c>
      <c r="M140" s="1">
        <v>131.829549111885</v>
      </c>
      <c r="O140" s="74" t="str">
        <f t="shared" si="51"/>
        <v>尺間地区体育館</v>
      </c>
      <c r="P140" s="74" t="str">
        <f t="shared" si="52"/>
        <v>種別：指定避難所（地震・津波）&lt;br&gt;名称：尺間地区体育館&lt;br&gt;住所：佐伯市弥生大字尺間538番地&lt;br&gt;参考：収容人数：160人&lt;br&gt;</v>
      </c>
      <c r="Q140" s="74" t="str">
        <f t="shared" si="53"/>
        <v>903.png</v>
      </c>
      <c r="R140" s="74" t="str">
        <f t="shared" si="54"/>
        <v>45,30</v>
      </c>
      <c r="S140" s="74" t="str">
        <f t="shared" si="55"/>
        <v>22,15</v>
      </c>
      <c r="T140" s="74" t="str">
        <f t="shared" si="56"/>
        <v>131.829549111885,32.9878236134903</v>
      </c>
      <c r="W140" s="239">
        <v>1</v>
      </c>
      <c r="X140" s="239" t="s">
        <v>3209</v>
      </c>
      <c r="Y140" s="239" t="str">
        <f t="shared" si="57"/>
        <v>尺間地区体育館</v>
      </c>
      <c r="Z140" s="239" t="s">
        <v>3202</v>
      </c>
      <c r="AA140" s="239" t="str">
        <f t="shared" si="58"/>
        <v>種別：指定避難所（地震・津波）&lt;br&gt;名称：尺間地区体育館&lt;br&gt;住所：佐伯市弥生大字尺間538番地&lt;br&gt;参考：収容人数：160人&lt;br&gt;</v>
      </c>
      <c r="AB140" s="239" t="s">
        <v>3203</v>
      </c>
      <c r="AC140" s="239" t="str">
        <f t="shared" si="59"/>
        <v>903.png</v>
      </c>
      <c r="AD140" s="239" t="s">
        <v>3204</v>
      </c>
      <c r="AE140" s="239" t="str">
        <f t="shared" si="60"/>
        <v>45,30</v>
      </c>
      <c r="AF140" s="239" t="s">
        <v>3205</v>
      </c>
      <c r="AG140" s="239" t="str">
        <f t="shared" si="61"/>
        <v>22,15</v>
      </c>
      <c r="AH140" s="239" t="s">
        <v>3206</v>
      </c>
      <c r="AI140" s="239" t="str">
        <f t="shared" si="62"/>
        <v>131.829549111885,32.9878236134903</v>
      </c>
      <c r="AJ140" s="239" t="s">
        <v>3207</v>
      </c>
      <c r="AL140" s="8" t="str">
        <f t="shared" si="63"/>
        <v>,{"type":"Feature","properties":{"name":"尺間地区体育館","description":"種別：指定避難所（地震・津波）&lt;br&gt;名称：尺間地区体育館&lt;br&gt;住所：佐伯市弥生大字尺間538番地&lt;br&gt;参考：収容人数：160人&lt;br&gt;","_markerType":"Icon","_iconUrl":"https://cyberjapandata.gsi.go.jp/portal/sys/v4/symbols/903.png","_iconSize":[45,30],"_iconAnchor":[22,15]},"geometry":{"type":"Point","coordinates":[131.829549111885,32.9878236134903]}}</v>
      </c>
    </row>
    <row r="141" spans="1:38">
      <c r="A141" s="1" t="s">
        <v>102</v>
      </c>
      <c r="B141" s="1" t="s">
        <v>4110</v>
      </c>
      <c r="C141" s="1" t="s">
        <v>102</v>
      </c>
      <c r="D141" s="1" t="s">
        <v>241</v>
      </c>
      <c r="F141" s="1" t="s">
        <v>4111</v>
      </c>
      <c r="I141" s="236">
        <v>903</v>
      </c>
      <c r="J141" s="1" t="s">
        <v>5617</v>
      </c>
      <c r="K141" s="1" t="s">
        <v>5618</v>
      </c>
      <c r="L141" s="1">
        <v>32.989686145891</v>
      </c>
      <c r="M141" s="1">
        <v>131.82726383409499</v>
      </c>
      <c r="O141" s="74" t="str">
        <f t="shared" si="51"/>
        <v>尺間第１集会施設</v>
      </c>
      <c r="P141" s="74" t="str">
        <f t="shared" si="52"/>
        <v>種別：指定避難所（地震・津波）&lt;br&gt;名称：尺間第１集会施設&lt;br&gt;住所：佐伯市弥生大字尺間636番地1&lt;br&gt;参考：収容人数：50人&lt;br&gt;</v>
      </c>
      <c r="Q141" s="74" t="str">
        <f t="shared" si="53"/>
        <v>903.png</v>
      </c>
      <c r="R141" s="74" t="str">
        <f t="shared" si="54"/>
        <v>45,30</v>
      </c>
      <c r="S141" s="74" t="str">
        <f t="shared" si="55"/>
        <v>22,15</v>
      </c>
      <c r="T141" s="74" t="str">
        <f t="shared" si="56"/>
        <v>131.827263834095,32.989686145891</v>
      </c>
      <c r="W141" s="239">
        <v>1</v>
      </c>
      <c r="X141" s="239" t="s">
        <v>3209</v>
      </c>
      <c r="Y141" s="239" t="str">
        <f t="shared" si="57"/>
        <v>尺間第１集会施設</v>
      </c>
      <c r="Z141" s="239" t="s">
        <v>3202</v>
      </c>
      <c r="AA141" s="239" t="str">
        <f t="shared" si="58"/>
        <v>種別：指定避難所（地震・津波）&lt;br&gt;名称：尺間第１集会施設&lt;br&gt;住所：佐伯市弥生大字尺間636番地1&lt;br&gt;参考：収容人数：50人&lt;br&gt;</v>
      </c>
      <c r="AB141" s="239" t="s">
        <v>3203</v>
      </c>
      <c r="AC141" s="239" t="str">
        <f t="shared" si="59"/>
        <v>903.png</v>
      </c>
      <c r="AD141" s="239" t="s">
        <v>3204</v>
      </c>
      <c r="AE141" s="239" t="str">
        <f t="shared" si="60"/>
        <v>45,30</v>
      </c>
      <c r="AF141" s="239" t="s">
        <v>3205</v>
      </c>
      <c r="AG141" s="239" t="str">
        <f t="shared" si="61"/>
        <v>22,15</v>
      </c>
      <c r="AH141" s="239" t="s">
        <v>3206</v>
      </c>
      <c r="AI141" s="239" t="str">
        <f t="shared" si="62"/>
        <v>131.827263834095,32.989686145891</v>
      </c>
      <c r="AJ141" s="239" t="s">
        <v>3207</v>
      </c>
      <c r="AL141" s="8" t="str">
        <f t="shared" si="63"/>
        <v>,{"type":"Feature","properties":{"name":"尺間第１集会施設","description":"種別：指定避難所（地震・津波）&lt;br&gt;名称：尺間第１集会施設&lt;br&gt;住所：佐伯市弥生大字尺間636番地1&lt;br&gt;参考：収容人数：50人&lt;br&gt;","_markerType":"Icon","_iconUrl":"https://cyberjapandata.gsi.go.jp/portal/sys/v4/symbols/903.png","_iconSize":[45,30],"_iconAnchor":[22,15]},"geometry":{"type":"Point","coordinates":[131.827263834095,32.989686145891]}}</v>
      </c>
    </row>
    <row r="142" spans="1:38">
      <c r="A142" s="1" t="s">
        <v>106</v>
      </c>
      <c r="B142" s="1" t="s">
        <v>4110</v>
      </c>
      <c r="C142" s="1" t="s">
        <v>106</v>
      </c>
      <c r="D142" s="1" t="s">
        <v>242</v>
      </c>
      <c r="F142" s="1" t="s">
        <v>4114</v>
      </c>
      <c r="I142" s="236">
        <v>903</v>
      </c>
      <c r="J142" s="1" t="s">
        <v>5617</v>
      </c>
      <c r="K142" s="1" t="s">
        <v>5618</v>
      </c>
      <c r="L142" s="1">
        <v>33.008298000331102</v>
      </c>
      <c r="M142" s="1">
        <v>131.794261928135</v>
      </c>
      <c r="O142" s="74" t="str">
        <f t="shared" si="51"/>
        <v>宇藤木地区集会施設</v>
      </c>
      <c r="P142" s="74" t="str">
        <f t="shared" si="52"/>
        <v>種別：指定避難所（地震・津波）&lt;br&gt;名称：宇藤木地区集会施設&lt;br&gt;住所：佐伯市弥生大字尺間2120番地1&lt;br&gt;参考：収容人数：60人&lt;br&gt;</v>
      </c>
      <c r="Q142" s="74" t="str">
        <f t="shared" si="53"/>
        <v>903.png</v>
      </c>
      <c r="R142" s="74" t="str">
        <f t="shared" si="54"/>
        <v>45,30</v>
      </c>
      <c r="S142" s="74" t="str">
        <f t="shared" si="55"/>
        <v>22,15</v>
      </c>
      <c r="T142" s="74" t="str">
        <f t="shared" si="56"/>
        <v>131.794261928135,33.0082980003311</v>
      </c>
      <c r="W142" s="239">
        <v>1</v>
      </c>
      <c r="X142" s="239" t="s">
        <v>3209</v>
      </c>
      <c r="Y142" s="239" t="str">
        <f t="shared" si="57"/>
        <v>宇藤木地区集会施設</v>
      </c>
      <c r="Z142" s="239" t="s">
        <v>3202</v>
      </c>
      <c r="AA142" s="239" t="str">
        <f t="shared" si="58"/>
        <v>種別：指定避難所（地震・津波）&lt;br&gt;名称：宇藤木地区集会施設&lt;br&gt;住所：佐伯市弥生大字尺間2120番地1&lt;br&gt;参考：収容人数：60人&lt;br&gt;</v>
      </c>
      <c r="AB142" s="239" t="s">
        <v>3203</v>
      </c>
      <c r="AC142" s="239" t="str">
        <f t="shared" si="59"/>
        <v>903.png</v>
      </c>
      <c r="AD142" s="239" t="s">
        <v>3204</v>
      </c>
      <c r="AE142" s="239" t="str">
        <f t="shared" si="60"/>
        <v>45,30</v>
      </c>
      <c r="AF142" s="239" t="s">
        <v>3205</v>
      </c>
      <c r="AG142" s="239" t="str">
        <f t="shared" si="61"/>
        <v>22,15</v>
      </c>
      <c r="AH142" s="239" t="s">
        <v>3206</v>
      </c>
      <c r="AI142" s="239" t="str">
        <f t="shared" si="62"/>
        <v>131.794261928135,33.0082980003311</v>
      </c>
      <c r="AJ142" s="239" t="s">
        <v>3207</v>
      </c>
      <c r="AL142" s="8" t="str">
        <f t="shared" si="63"/>
        <v>,{"type":"Feature","properties":{"name":"宇藤木地区集会施設","description":"種別：指定避難所（地震・津波）&lt;br&gt;名称：宇藤木地区集会施設&lt;br&gt;住所：佐伯市弥生大字尺間2120番地1&lt;br&gt;参考：収容人数：60人&lt;br&gt;","_markerType":"Icon","_iconUrl":"https://cyberjapandata.gsi.go.jp/portal/sys/v4/symbols/903.png","_iconSize":[45,30],"_iconAnchor":[22,15]},"geometry":{"type":"Point","coordinates":[131.794261928135,33.0082980003311]}}</v>
      </c>
    </row>
    <row r="143" spans="1:38">
      <c r="A143" s="1" t="s">
        <v>109</v>
      </c>
      <c r="B143" s="1" t="s">
        <v>4110</v>
      </c>
      <c r="C143" s="1" t="s">
        <v>109</v>
      </c>
      <c r="D143" s="1" t="s">
        <v>243</v>
      </c>
      <c r="F143" s="1" t="s">
        <v>4111</v>
      </c>
      <c r="I143" s="236">
        <v>903</v>
      </c>
      <c r="J143" s="1" t="s">
        <v>5617</v>
      </c>
      <c r="K143" s="1" t="s">
        <v>5618</v>
      </c>
      <c r="L143" s="1">
        <v>32.977971979935603</v>
      </c>
      <c r="M143" s="1">
        <v>131.84798670438801</v>
      </c>
      <c r="O143" s="74" t="str">
        <f t="shared" si="51"/>
        <v>石丸第１区公民館</v>
      </c>
      <c r="P143" s="74" t="str">
        <f t="shared" si="52"/>
        <v>種別：指定避難所（地震・津波）&lt;br&gt;名称：石丸第１区公民館&lt;br&gt;住所：佐伯市弥生大字井崎1792番地3&lt;br&gt;参考：収容人数：50人&lt;br&gt;</v>
      </c>
      <c r="Q143" s="74" t="str">
        <f t="shared" si="53"/>
        <v>903.png</v>
      </c>
      <c r="R143" s="74" t="str">
        <f t="shared" si="54"/>
        <v>45,30</v>
      </c>
      <c r="S143" s="74" t="str">
        <f t="shared" si="55"/>
        <v>22,15</v>
      </c>
      <c r="T143" s="74" t="str">
        <f t="shared" si="56"/>
        <v>131.847986704388,32.9779719799356</v>
      </c>
      <c r="W143" s="239">
        <v>1</v>
      </c>
      <c r="X143" s="239" t="s">
        <v>3209</v>
      </c>
      <c r="Y143" s="239" t="str">
        <f t="shared" si="57"/>
        <v>石丸第１区公民館</v>
      </c>
      <c r="Z143" s="239" t="s">
        <v>3202</v>
      </c>
      <c r="AA143" s="239" t="str">
        <f t="shared" si="58"/>
        <v>種別：指定避難所（地震・津波）&lt;br&gt;名称：石丸第１区公民館&lt;br&gt;住所：佐伯市弥生大字井崎1792番地3&lt;br&gt;参考：収容人数：50人&lt;br&gt;</v>
      </c>
      <c r="AB143" s="239" t="s">
        <v>3203</v>
      </c>
      <c r="AC143" s="239" t="str">
        <f t="shared" si="59"/>
        <v>903.png</v>
      </c>
      <c r="AD143" s="239" t="s">
        <v>3204</v>
      </c>
      <c r="AE143" s="239" t="str">
        <f t="shared" si="60"/>
        <v>45,30</v>
      </c>
      <c r="AF143" s="239" t="s">
        <v>3205</v>
      </c>
      <c r="AG143" s="239" t="str">
        <f t="shared" si="61"/>
        <v>22,15</v>
      </c>
      <c r="AH143" s="239" t="s">
        <v>3206</v>
      </c>
      <c r="AI143" s="239" t="str">
        <f t="shared" si="62"/>
        <v>131.847986704388,32.9779719799356</v>
      </c>
      <c r="AJ143" s="239" t="s">
        <v>3207</v>
      </c>
      <c r="AL143" s="8" t="str">
        <f t="shared" si="63"/>
        <v>,{"type":"Feature","properties":{"name":"石丸第１区公民館","description":"種別：指定避難所（地震・津波）&lt;br&gt;名称：石丸第１区公民館&lt;br&gt;住所：佐伯市弥生大字井崎1792番地3&lt;br&gt;参考：収容人数：50人&lt;br&gt;","_markerType":"Icon","_iconUrl":"https://cyberjapandata.gsi.go.jp/portal/sys/v4/symbols/903.png","_iconSize":[45,30],"_iconAnchor":[22,15]},"geometry":{"type":"Point","coordinates":[131.847986704388,32.9779719799356]}}</v>
      </c>
    </row>
    <row r="144" spans="1:38">
      <c r="A144" s="1" t="s">
        <v>113</v>
      </c>
      <c r="B144" s="1" t="s">
        <v>4110</v>
      </c>
      <c r="C144" s="1" t="s">
        <v>113</v>
      </c>
      <c r="D144" s="1" t="s">
        <v>244</v>
      </c>
      <c r="F144" s="1" t="s">
        <v>4111</v>
      </c>
      <c r="I144" s="236">
        <v>921</v>
      </c>
      <c r="J144" s="1" t="s">
        <v>5617</v>
      </c>
      <c r="K144" s="1" t="s">
        <v>5618</v>
      </c>
      <c r="L144" s="1">
        <v>32.977222406401701</v>
      </c>
      <c r="M144" s="1">
        <v>131.84538465065501</v>
      </c>
      <c r="O144" s="74" t="str">
        <f t="shared" si="51"/>
        <v>石丸第２区公民館</v>
      </c>
      <c r="P144" s="74" t="str">
        <f t="shared" si="52"/>
        <v>種別：指定避難所（地震・津波）&lt;br&gt;名称：石丸第２区公民館&lt;br&gt;住所：佐伯市弥生大字井崎1579番地5&lt;br&gt;参考：収容人数：50人&lt;br&gt;</v>
      </c>
      <c r="Q144" s="74" t="str">
        <f t="shared" si="53"/>
        <v>921.png</v>
      </c>
      <c r="R144" s="74" t="str">
        <f t="shared" si="54"/>
        <v>45,30</v>
      </c>
      <c r="S144" s="74" t="str">
        <f t="shared" si="55"/>
        <v>22,15</v>
      </c>
      <c r="T144" s="74" t="str">
        <f t="shared" si="56"/>
        <v>131.845384650655,32.9772224064017</v>
      </c>
      <c r="W144" s="239">
        <v>1</v>
      </c>
      <c r="X144" s="239" t="s">
        <v>3209</v>
      </c>
      <c r="Y144" s="239" t="str">
        <f t="shared" si="57"/>
        <v>石丸第２区公民館</v>
      </c>
      <c r="Z144" s="239" t="s">
        <v>3202</v>
      </c>
      <c r="AA144" s="239" t="str">
        <f t="shared" si="58"/>
        <v>種別：指定避難所（地震・津波）&lt;br&gt;名称：石丸第２区公民館&lt;br&gt;住所：佐伯市弥生大字井崎1579番地5&lt;br&gt;参考：収容人数：50人&lt;br&gt;</v>
      </c>
      <c r="AB144" s="239" t="s">
        <v>3203</v>
      </c>
      <c r="AC144" s="239" t="str">
        <f t="shared" si="59"/>
        <v>921.png</v>
      </c>
      <c r="AD144" s="239" t="s">
        <v>3204</v>
      </c>
      <c r="AE144" s="239" t="str">
        <f t="shared" si="60"/>
        <v>45,30</v>
      </c>
      <c r="AF144" s="239" t="s">
        <v>3205</v>
      </c>
      <c r="AG144" s="239" t="str">
        <f t="shared" si="61"/>
        <v>22,15</v>
      </c>
      <c r="AH144" s="239" t="s">
        <v>3206</v>
      </c>
      <c r="AI144" s="239" t="str">
        <f t="shared" si="62"/>
        <v>131.845384650655,32.9772224064017</v>
      </c>
      <c r="AJ144" s="239" t="s">
        <v>3207</v>
      </c>
      <c r="AL144" s="8" t="str">
        <f t="shared" si="63"/>
        <v>,{"type":"Feature","properties":{"name":"石丸第２区公民館","description":"種別：指定避難所（地震・津波）&lt;br&gt;名称：石丸第２区公民館&lt;br&gt;住所：佐伯市弥生大字井崎1579番地5&lt;br&gt;参考：収容人数：50人&lt;br&gt;","_markerType":"Icon","_iconUrl":"https://cyberjapandata.gsi.go.jp/portal/sys/v4/symbols/921.png","_iconSize":[45,30],"_iconAnchor":[22,15]},"geometry":{"type":"Point","coordinates":[131.845384650655,32.9772224064017]}}</v>
      </c>
    </row>
    <row r="145" spans="1:38">
      <c r="A145" s="1" t="s">
        <v>2239</v>
      </c>
      <c r="B145" s="1" t="s">
        <v>4110</v>
      </c>
      <c r="C145" s="1" t="s">
        <v>2239</v>
      </c>
      <c r="D145" s="1" t="s">
        <v>181</v>
      </c>
      <c r="F145" s="1" t="s">
        <v>4134</v>
      </c>
      <c r="I145" s="236">
        <v>921</v>
      </c>
      <c r="J145" s="1" t="s">
        <v>5617</v>
      </c>
      <c r="K145" s="1" t="s">
        <v>5618</v>
      </c>
      <c r="L145" s="1">
        <v>32.9692719548664</v>
      </c>
      <c r="M145" s="1">
        <v>131.84227585467301</v>
      </c>
      <c r="O145" s="74" t="str">
        <f t="shared" si="51"/>
        <v>昭和中学校（校舎・体育館）</v>
      </c>
      <c r="P145" s="74" t="str">
        <f t="shared" si="52"/>
        <v>種別：指定避難所（地震・津波）&lt;br&gt;名称：昭和中学校（校舎・体育館）&lt;br&gt;住所：弥生大字井崎781番地&lt;br&gt;参考：収容人数：2120人&lt;br&gt;</v>
      </c>
      <c r="Q145" s="74" t="str">
        <f t="shared" si="53"/>
        <v>921.png</v>
      </c>
      <c r="R145" s="74" t="str">
        <f t="shared" si="54"/>
        <v>45,30</v>
      </c>
      <c r="S145" s="74" t="str">
        <f t="shared" si="55"/>
        <v>22,15</v>
      </c>
      <c r="T145" s="74" t="str">
        <f t="shared" si="56"/>
        <v>131.842275854673,32.9692719548664</v>
      </c>
      <c r="W145" s="239">
        <v>1</v>
      </c>
      <c r="X145" s="239" t="s">
        <v>3209</v>
      </c>
      <c r="Y145" s="239" t="str">
        <f t="shared" si="57"/>
        <v>昭和中学校（校舎・体育館）</v>
      </c>
      <c r="Z145" s="239" t="s">
        <v>3202</v>
      </c>
      <c r="AA145" s="239" t="str">
        <f t="shared" si="58"/>
        <v>種別：指定避難所（地震・津波）&lt;br&gt;名称：昭和中学校（校舎・体育館）&lt;br&gt;住所：弥生大字井崎781番地&lt;br&gt;参考：収容人数：2120人&lt;br&gt;</v>
      </c>
      <c r="AB145" s="239" t="s">
        <v>3203</v>
      </c>
      <c r="AC145" s="239" t="str">
        <f t="shared" si="59"/>
        <v>921.png</v>
      </c>
      <c r="AD145" s="239" t="s">
        <v>3204</v>
      </c>
      <c r="AE145" s="239" t="str">
        <f t="shared" si="60"/>
        <v>45,30</v>
      </c>
      <c r="AF145" s="239" t="s">
        <v>3205</v>
      </c>
      <c r="AG145" s="239" t="str">
        <f t="shared" si="61"/>
        <v>22,15</v>
      </c>
      <c r="AH145" s="239" t="s">
        <v>3206</v>
      </c>
      <c r="AI145" s="239" t="str">
        <f t="shared" si="62"/>
        <v>131.842275854673,32.9692719548664</v>
      </c>
      <c r="AJ145" s="239" t="s">
        <v>3207</v>
      </c>
      <c r="AL145" s="8" t="str">
        <f t="shared" si="63"/>
        <v>,{"type":"Feature","properties":{"name":"昭和中学校（校舎・体育館）","description":"種別：指定避難所（地震・津波）&lt;br&gt;名称：昭和中学校（校舎・体育館）&lt;br&gt;住所：弥生大字井崎781番地&lt;br&gt;参考：収容人数：2120人&lt;br&gt;","_markerType":"Icon","_iconUrl":"https://cyberjapandata.gsi.go.jp/portal/sys/v4/symbols/921.png","_iconSize":[45,30],"_iconAnchor":[22,15]},"geometry":{"type":"Point","coordinates":[131.842275854673,32.9692719548664]}}</v>
      </c>
    </row>
    <row r="146" spans="1:38">
      <c r="A146" s="1" t="s">
        <v>120</v>
      </c>
      <c r="B146" s="1" t="s">
        <v>4110</v>
      </c>
      <c r="C146" s="1" t="s">
        <v>120</v>
      </c>
      <c r="D146" s="1" t="s">
        <v>246</v>
      </c>
      <c r="F146" s="1" t="s">
        <v>4135</v>
      </c>
      <c r="I146" s="236">
        <v>921</v>
      </c>
      <c r="J146" s="1" t="s">
        <v>5617</v>
      </c>
      <c r="K146" s="1" t="s">
        <v>5618</v>
      </c>
      <c r="L146" s="1">
        <v>32.9786589408832</v>
      </c>
      <c r="M146" s="1">
        <v>131.84783727212101</v>
      </c>
      <c r="O146" s="74" t="str">
        <f t="shared" si="51"/>
        <v>木ノ瀬住宅集会施設</v>
      </c>
      <c r="P146" s="74" t="str">
        <f t="shared" si="52"/>
        <v>種別：指定避難所（地震・津波）&lt;br&gt;名称：木ノ瀬住宅集会施設&lt;br&gt;住所：佐伯市弥生大字井崎1798番地13&lt;br&gt;参考：収容人数：20人&lt;br&gt;</v>
      </c>
      <c r="Q146" s="74" t="str">
        <f t="shared" si="53"/>
        <v>921.png</v>
      </c>
      <c r="R146" s="74" t="str">
        <f t="shared" si="54"/>
        <v>45,30</v>
      </c>
      <c r="S146" s="74" t="str">
        <f t="shared" si="55"/>
        <v>22,15</v>
      </c>
      <c r="T146" s="74" t="str">
        <f t="shared" si="56"/>
        <v>131.847837272121,32.9786589408832</v>
      </c>
      <c r="W146" s="239">
        <v>1</v>
      </c>
      <c r="X146" s="239" t="s">
        <v>3209</v>
      </c>
      <c r="Y146" s="239" t="str">
        <f t="shared" si="57"/>
        <v>木ノ瀬住宅集会施設</v>
      </c>
      <c r="Z146" s="239" t="s">
        <v>3202</v>
      </c>
      <c r="AA146" s="239" t="str">
        <f t="shared" si="58"/>
        <v>種別：指定避難所（地震・津波）&lt;br&gt;名称：木ノ瀬住宅集会施設&lt;br&gt;住所：佐伯市弥生大字井崎1798番地13&lt;br&gt;参考：収容人数：20人&lt;br&gt;</v>
      </c>
      <c r="AB146" s="239" t="s">
        <v>3203</v>
      </c>
      <c r="AC146" s="239" t="str">
        <f t="shared" si="59"/>
        <v>921.png</v>
      </c>
      <c r="AD146" s="239" t="s">
        <v>3204</v>
      </c>
      <c r="AE146" s="239" t="str">
        <f t="shared" si="60"/>
        <v>45,30</v>
      </c>
      <c r="AF146" s="239" t="s">
        <v>3205</v>
      </c>
      <c r="AG146" s="239" t="str">
        <f t="shared" si="61"/>
        <v>22,15</v>
      </c>
      <c r="AH146" s="239" t="s">
        <v>3206</v>
      </c>
      <c r="AI146" s="239" t="str">
        <f t="shared" si="62"/>
        <v>131.847837272121,32.9786589408832</v>
      </c>
      <c r="AJ146" s="239" t="s">
        <v>3207</v>
      </c>
      <c r="AL146" s="8" t="str">
        <f t="shared" si="63"/>
        <v>,{"type":"Feature","properties":{"name":"木ノ瀬住宅集会施設","description":"種別：指定避難所（地震・津波）&lt;br&gt;名称：木ノ瀬住宅集会施設&lt;br&gt;住所：佐伯市弥生大字井崎1798番地13&lt;br&gt;参考：収容人数：20人&lt;br&gt;","_markerType":"Icon","_iconUrl":"https://cyberjapandata.gsi.go.jp/portal/sys/v4/symbols/921.png","_iconSize":[45,30],"_iconAnchor":[22,15]},"geometry":{"type":"Point","coordinates":[131.847837272121,32.9786589408832]}}</v>
      </c>
    </row>
    <row r="147" spans="1:38">
      <c r="A147" s="1" t="s">
        <v>2240</v>
      </c>
      <c r="B147" s="1" t="s">
        <v>4110</v>
      </c>
      <c r="C147" s="1" t="s">
        <v>2240</v>
      </c>
      <c r="D147" s="1" t="s">
        <v>182</v>
      </c>
      <c r="F147" s="1" t="s">
        <v>4136</v>
      </c>
      <c r="I147" s="236">
        <v>921</v>
      </c>
      <c r="J147" s="1" t="s">
        <v>5617</v>
      </c>
      <c r="K147" s="1" t="s">
        <v>5618</v>
      </c>
      <c r="L147" s="1">
        <v>32.967398579190402</v>
      </c>
      <c r="M147" s="1">
        <v>131.83991509671199</v>
      </c>
      <c r="O147" s="74" t="str">
        <f t="shared" si="51"/>
        <v>弥生地区公民館</v>
      </c>
      <c r="P147" s="74" t="str">
        <f t="shared" si="52"/>
        <v>種別：指定避難所（地震・津波）&lt;br&gt;名称：弥生地区公民館&lt;br&gt;住所：弥生大字上小倉1157番地2&lt;br&gt;参考：収容人数：890人&lt;br&gt;</v>
      </c>
      <c r="Q147" s="74" t="str">
        <f t="shared" si="53"/>
        <v>921.png</v>
      </c>
      <c r="R147" s="74" t="str">
        <f t="shared" si="54"/>
        <v>45,30</v>
      </c>
      <c r="S147" s="74" t="str">
        <f t="shared" si="55"/>
        <v>22,15</v>
      </c>
      <c r="T147" s="74" t="str">
        <f t="shared" si="56"/>
        <v>131.839915096712,32.9673985791904</v>
      </c>
      <c r="W147" s="239">
        <v>1</v>
      </c>
      <c r="X147" s="239" t="s">
        <v>3209</v>
      </c>
      <c r="Y147" s="239" t="str">
        <f t="shared" si="57"/>
        <v>弥生地区公民館</v>
      </c>
      <c r="Z147" s="239" t="s">
        <v>3202</v>
      </c>
      <c r="AA147" s="239" t="str">
        <f t="shared" si="58"/>
        <v>種別：指定避難所（地震・津波）&lt;br&gt;名称：弥生地区公民館&lt;br&gt;住所：弥生大字上小倉1157番地2&lt;br&gt;参考：収容人数：890人&lt;br&gt;</v>
      </c>
      <c r="AB147" s="239" t="s">
        <v>3203</v>
      </c>
      <c r="AC147" s="239" t="str">
        <f t="shared" si="59"/>
        <v>921.png</v>
      </c>
      <c r="AD147" s="239" t="s">
        <v>3204</v>
      </c>
      <c r="AE147" s="239" t="str">
        <f t="shared" si="60"/>
        <v>45,30</v>
      </c>
      <c r="AF147" s="239" t="s">
        <v>3205</v>
      </c>
      <c r="AG147" s="239" t="str">
        <f t="shared" si="61"/>
        <v>22,15</v>
      </c>
      <c r="AH147" s="239" t="s">
        <v>3206</v>
      </c>
      <c r="AI147" s="239" t="str">
        <f t="shared" si="62"/>
        <v>131.839915096712,32.9673985791904</v>
      </c>
      <c r="AJ147" s="239" t="s">
        <v>3207</v>
      </c>
      <c r="AL147" s="8" t="str">
        <f t="shared" si="63"/>
        <v>,{"type":"Feature","properties":{"name":"弥生地区公民館","description":"種別：指定避難所（地震・津波）&lt;br&gt;名称：弥生地区公民館&lt;br&gt;住所：弥生大字上小倉1157番地2&lt;br&gt;参考：収容人数：890人&lt;br&gt;","_markerType":"Icon","_iconUrl":"https://cyberjapandata.gsi.go.jp/portal/sys/v4/symbols/921.png","_iconSize":[45,30],"_iconAnchor":[22,15]},"geometry":{"type":"Point","coordinates":[131.839915096712,32.9673985791904]}}</v>
      </c>
    </row>
    <row r="148" spans="1:38">
      <c r="A148" s="1" t="s">
        <v>128</v>
      </c>
      <c r="B148" s="1" t="s">
        <v>4110</v>
      </c>
      <c r="C148" s="1" t="s">
        <v>128</v>
      </c>
      <c r="D148" s="1" t="s">
        <v>248</v>
      </c>
      <c r="F148" s="1" t="s">
        <v>4131</v>
      </c>
      <c r="I148" s="236">
        <v>903</v>
      </c>
      <c r="J148" s="1" t="s">
        <v>5617</v>
      </c>
      <c r="K148" s="1" t="s">
        <v>5618</v>
      </c>
      <c r="L148" s="1">
        <v>32.968992732038998</v>
      </c>
      <c r="M148" s="1">
        <v>131.841119529336</v>
      </c>
      <c r="O148" s="74" t="str">
        <f t="shared" si="51"/>
        <v>武道場（弥生スポーツ公園）</v>
      </c>
      <c r="P148" s="74" t="str">
        <f t="shared" si="52"/>
        <v>種別：指定避難所（地震・津波）&lt;br&gt;名称：武道場（弥生スポーツ公園）&lt;br&gt;住所：佐伯市弥生大字上小倉1211番地&lt;br&gt;参考：収容人数：170人&lt;br&gt;</v>
      </c>
      <c r="Q148" s="74" t="str">
        <f t="shared" si="53"/>
        <v>903.png</v>
      </c>
      <c r="R148" s="74" t="str">
        <f t="shared" si="54"/>
        <v>45,30</v>
      </c>
      <c r="S148" s="74" t="str">
        <f t="shared" si="55"/>
        <v>22,15</v>
      </c>
      <c r="T148" s="74" t="str">
        <f t="shared" si="56"/>
        <v>131.841119529336,32.968992732039</v>
      </c>
      <c r="W148" s="239">
        <v>1</v>
      </c>
      <c r="X148" s="239" t="s">
        <v>3209</v>
      </c>
      <c r="Y148" s="239" t="str">
        <f t="shared" si="57"/>
        <v>武道場（弥生スポーツ公園）</v>
      </c>
      <c r="Z148" s="239" t="s">
        <v>3202</v>
      </c>
      <c r="AA148" s="239" t="str">
        <f t="shared" si="58"/>
        <v>種別：指定避難所（地震・津波）&lt;br&gt;名称：武道場（弥生スポーツ公園）&lt;br&gt;住所：佐伯市弥生大字上小倉1211番地&lt;br&gt;参考：収容人数：170人&lt;br&gt;</v>
      </c>
      <c r="AB148" s="239" t="s">
        <v>3203</v>
      </c>
      <c r="AC148" s="239" t="str">
        <f t="shared" si="59"/>
        <v>903.png</v>
      </c>
      <c r="AD148" s="239" t="s">
        <v>3204</v>
      </c>
      <c r="AE148" s="239" t="str">
        <f t="shared" si="60"/>
        <v>45,30</v>
      </c>
      <c r="AF148" s="239" t="s">
        <v>3205</v>
      </c>
      <c r="AG148" s="239" t="str">
        <f t="shared" si="61"/>
        <v>22,15</v>
      </c>
      <c r="AH148" s="239" t="s">
        <v>3206</v>
      </c>
      <c r="AI148" s="239" t="str">
        <f t="shared" si="62"/>
        <v>131.841119529336,32.968992732039</v>
      </c>
      <c r="AJ148" s="239" t="s">
        <v>3207</v>
      </c>
      <c r="AL148" s="8" t="str">
        <f t="shared" si="63"/>
        <v>,{"type":"Feature","properties":{"name":"武道場（弥生スポーツ公園）","description":"種別：指定避難所（地震・津波）&lt;br&gt;名称：武道場（弥生スポーツ公園）&lt;br&gt;住所：佐伯市弥生大字上小倉1211番地&lt;br&gt;参考：収容人数：170人&lt;br&gt;","_markerType":"Icon","_iconUrl":"https://cyberjapandata.gsi.go.jp/portal/sys/v4/symbols/903.png","_iconSize":[45,30],"_iconAnchor":[22,15]},"geometry":{"type":"Point","coordinates":[131.841119529336,32.968992732039]}}</v>
      </c>
    </row>
    <row r="149" spans="1:38">
      <c r="A149" s="1" t="s">
        <v>132</v>
      </c>
      <c r="B149" s="1" t="s">
        <v>4110</v>
      </c>
      <c r="C149" s="1" t="s">
        <v>132</v>
      </c>
      <c r="D149" s="1" t="s">
        <v>248</v>
      </c>
      <c r="F149" s="1" t="s">
        <v>4118</v>
      </c>
      <c r="I149" s="236">
        <v>903</v>
      </c>
      <c r="J149" s="1" t="s">
        <v>5617</v>
      </c>
      <c r="K149" s="1" t="s">
        <v>5618</v>
      </c>
      <c r="L149" s="1">
        <v>32.968796171129497</v>
      </c>
      <c r="M149" s="1">
        <v>131.840924223938</v>
      </c>
      <c r="O149" s="74" t="str">
        <f t="shared" si="51"/>
        <v>弥生児童館</v>
      </c>
      <c r="P149" s="74" t="str">
        <f t="shared" si="52"/>
        <v>種別：指定避難所（地震・津波）&lt;br&gt;名称：弥生児童館&lt;br&gt;住所：佐伯市弥生大字上小倉1211番地&lt;br&gt;参考：収容人数：90人&lt;br&gt;</v>
      </c>
      <c r="Q149" s="74" t="str">
        <f t="shared" si="53"/>
        <v>903.png</v>
      </c>
      <c r="R149" s="74" t="str">
        <f t="shared" si="54"/>
        <v>45,30</v>
      </c>
      <c r="S149" s="74" t="str">
        <f t="shared" si="55"/>
        <v>22,15</v>
      </c>
      <c r="T149" s="74" t="str">
        <f t="shared" si="56"/>
        <v>131.840924223938,32.9687961711295</v>
      </c>
      <c r="W149" s="239">
        <v>1</v>
      </c>
      <c r="X149" s="239" t="s">
        <v>3209</v>
      </c>
      <c r="Y149" s="239" t="str">
        <f t="shared" si="57"/>
        <v>弥生児童館</v>
      </c>
      <c r="Z149" s="239" t="s">
        <v>3202</v>
      </c>
      <c r="AA149" s="239" t="str">
        <f t="shared" si="58"/>
        <v>種別：指定避難所（地震・津波）&lt;br&gt;名称：弥生児童館&lt;br&gt;住所：佐伯市弥生大字上小倉1211番地&lt;br&gt;参考：収容人数：90人&lt;br&gt;</v>
      </c>
      <c r="AB149" s="239" t="s">
        <v>3203</v>
      </c>
      <c r="AC149" s="239" t="str">
        <f t="shared" si="59"/>
        <v>903.png</v>
      </c>
      <c r="AD149" s="239" t="s">
        <v>3204</v>
      </c>
      <c r="AE149" s="239" t="str">
        <f t="shared" si="60"/>
        <v>45,30</v>
      </c>
      <c r="AF149" s="239" t="s">
        <v>3205</v>
      </c>
      <c r="AG149" s="239" t="str">
        <f t="shared" si="61"/>
        <v>22,15</v>
      </c>
      <c r="AH149" s="239" t="s">
        <v>3206</v>
      </c>
      <c r="AI149" s="239" t="str">
        <f t="shared" si="62"/>
        <v>131.840924223938,32.9687961711295</v>
      </c>
      <c r="AJ149" s="239" t="s">
        <v>3207</v>
      </c>
      <c r="AL149" s="8" t="str">
        <f t="shared" si="63"/>
        <v>,{"type":"Feature","properties":{"name":"弥生児童館","description":"種別：指定避難所（地震・津波）&lt;br&gt;名称：弥生児童館&lt;br&gt;住所：佐伯市弥生大字上小倉1211番地&lt;br&gt;参考：収容人数：90人&lt;br&gt;","_markerType":"Icon","_iconUrl":"https://cyberjapandata.gsi.go.jp/portal/sys/v4/symbols/903.png","_iconSize":[45,30],"_iconAnchor":[22,15]},"geometry":{"type":"Point","coordinates":[131.840924223938,32.9687961711295]}}</v>
      </c>
    </row>
    <row r="150" spans="1:38">
      <c r="A150" s="1" t="s">
        <v>36</v>
      </c>
      <c r="B150" s="1" t="s">
        <v>4110</v>
      </c>
      <c r="C150" s="1" t="s">
        <v>36</v>
      </c>
      <c r="D150" s="1" t="s">
        <v>37</v>
      </c>
      <c r="F150" s="1" t="s">
        <v>4126</v>
      </c>
      <c r="I150" s="236">
        <v>903</v>
      </c>
      <c r="J150" s="1" t="s">
        <v>5617</v>
      </c>
      <c r="K150" s="1" t="s">
        <v>5618</v>
      </c>
      <c r="L150" s="1">
        <v>32.969232407835896</v>
      </c>
      <c r="M150" s="1">
        <v>131.84069517860499</v>
      </c>
      <c r="O150" s="74" t="str">
        <f t="shared" si="51"/>
        <v>弥生老人デイサービスセンター</v>
      </c>
      <c r="P150" s="74" t="str">
        <f t="shared" si="52"/>
        <v>種別：指定避難所（地震・津波）&lt;br&gt;名称：弥生老人デイサービスセンター&lt;br&gt;住所：佐伯市弥生大字上小倉1208番地&lt;br&gt;参考：収容人数：180人&lt;br&gt;</v>
      </c>
      <c r="Q150" s="74" t="str">
        <f t="shared" si="53"/>
        <v>903.png</v>
      </c>
      <c r="R150" s="74" t="str">
        <f t="shared" si="54"/>
        <v>45,30</v>
      </c>
      <c r="S150" s="74" t="str">
        <f t="shared" si="55"/>
        <v>22,15</v>
      </c>
      <c r="T150" s="74" t="str">
        <f t="shared" si="56"/>
        <v>131.840695178605,32.9692324078359</v>
      </c>
      <c r="W150" s="239">
        <v>1</v>
      </c>
      <c r="X150" s="239" t="s">
        <v>3209</v>
      </c>
      <c r="Y150" s="239" t="str">
        <f t="shared" si="57"/>
        <v>弥生老人デイサービスセンター</v>
      </c>
      <c r="Z150" s="239" t="s">
        <v>3202</v>
      </c>
      <c r="AA150" s="239" t="str">
        <f t="shared" si="58"/>
        <v>種別：指定避難所（地震・津波）&lt;br&gt;名称：弥生老人デイサービスセンター&lt;br&gt;住所：佐伯市弥生大字上小倉1208番地&lt;br&gt;参考：収容人数：180人&lt;br&gt;</v>
      </c>
      <c r="AB150" s="239" t="s">
        <v>3203</v>
      </c>
      <c r="AC150" s="239" t="str">
        <f t="shared" si="59"/>
        <v>903.png</v>
      </c>
      <c r="AD150" s="239" t="s">
        <v>3204</v>
      </c>
      <c r="AE150" s="239" t="str">
        <f t="shared" si="60"/>
        <v>45,30</v>
      </c>
      <c r="AF150" s="239" t="s">
        <v>3205</v>
      </c>
      <c r="AG150" s="239" t="str">
        <f t="shared" si="61"/>
        <v>22,15</v>
      </c>
      <c r="AH150" s="239" t="s">
        <v>3206</v>
      </c>
      <c r="AI150" s="239" t="str">
        <f t="shared" si="62"/>
        <v>131.840695178605,32.9692324078359</v>
      </c>
      <c r="AJ150" s="239" t="s">
        <v>3207</v>
      </c>
      <c r="AL150" s="8" t="str">
        <f t="shared" si="63"/>
        <v>,{"type":"Feature","properties":{"name":"弥生老人デイサービスセンター","description":"種別：指定避難所（地震・津波）&lt;br&gt;名称：弥生老人デイサービスセンター&lt;br&gt;住所：佐伯市弥生大字上小倉1208番地&lt;br&gt;参考：収容人数：180人&lt;br&gt;","_markerType":"Icon","_iconUrl":"https://cyberjapandata.gsi.go.jp/portal/sys/v4/symbols/903.png","_iconSize":[45,30],"_iconAnchor":[22,15]},"geometry":{"type":"Point","coordinates":[131.840695178605,32.9692324078359]}}</v>
      </c>
    </row>
    <row r="151" spans="1:38">
      <c r="A151" s="1" t="s">
        <v>137</v>
      </c>
      <c r="B151" s="1" t="s">
        <v>4110</v>
      </c>
      <c r="C151" s="1" t="s">
        <v>137</v>
      </c>
      <c r="D151" s="1" t="s">
        <v>249</v>
      </c>
      <c r="F151" s="1" t="s">
        <v>4137</v>
      </c>
      <c r="I151" s="236">
        <v>921</v>
      </c>
      <c r="J151" s="1" t="s">
        <v>5617</v>
      </c>
      <c r="K151" s="1" t="s">
        <v>5618</v>
      </c>
      <c r="L151" s="1">
        <v>32.964520989632597</v>
      </c>
      <c r="M151" s="1">
        <v>131.83869517922099</v>
      </c>
      <c r="O151" s="74" t="str">
        <f t="shared" si="51"/>
        <v>道の駅やよい</v>
      </c>
      <c r="P151" s="74" t="str">
        <f t="shared" si="52"/>
        <v>種別：指定避難所（地震・津波）&lt;br&gt;名称：道の駅やよい&lt;br&gt;住所：佐伯市弥生大字上小倉898番地1&lt;br&gt;参考：収容人数：580人&lt;br&gt;</v>
      </c>
      <c r="Q151" s="74" t="str">
        <f t="shared" si="53"/>
        <v>921.png</v>
      </c>
      <c r="R151" s="74" t="str">
        <f t="shared" si="54"/>
        <v>45,30</v>
      </c>
      <c r="S151" s="74" t="str">
        <f t="shared" si="55"/>
        <v>22,15</v>
      </c>
      <c r="T151" s="74" t="str">
        <f t="shared" si="56"/>
        <v>131.838695179221,32.9645209896326</v>
      </c>
      <c r="W151" s="239">
        <v>1</v>
      </c>
      <c r="X151" s="239" t="s">
        <v>3209</v>
      </c>
      <c r="Y151" s="239" t="str">
        <f t="shared" si="57"/>
        <v>道の駅やよい</v>
      </c>
      <c r="Z151" s="239" t="s">
        <v>3202</v>
      </c>
      <c r="AA151" s="239" t="str">
        <f t="shared" si="58"/>
        <v>種別：指定避難所（地震・津波）&lt;br&gt;名称：道の駅やよい&lt;br&gt;住所：佐伯市弥生大字上小倉898番地1&lt;br&gt;参考：収容人数：580人&lt;br&gt;</v>
      </c>
      <c r="AB151" s="239" t="s">
        <v>3203</v>
      </c>
      <c r="AC151" s="239" t="str">
        <f t="shared" si="59"/>
        <v>921.png</v>
      </c>
      <c r="AD151" s="239" t="s">
        <v>3204</v>
      </c>
      <c r="AE151" s="239" t="str">
        <f t="shared" si="60"/>
        <v>45,30</v>
      </c>
      <c r="AF151" s="239" t="s">
        <v>3205</v>
      </c>
      <c r="AG151" s="239" t="str">
        <f t="shared" si="61"/>
        <v>22,15</v>
      </c>
      <c r="AH151" s="239" t="s">
        <v>3206</v>
      </c>
      <c r="AI151" s="239" t="str">
        <f t="shared" si="62"/>
        <v>131.838695179221,32.9645209896326</v>
      </c>
      <c r="AJ151" s="239" t="s">
        <v>3207</v>
      </c>
      <c r="AL151" s="8" t="str">
        <f t="shared" si="63"/>
        <v>,{"type":"Feature","properties":{"name":"道の駅やよい","description":"種別：指定避難所（地震・津波）&lt;br&gt;名称：道の駅やよい&lt;br&gt;住所：佐伯市弥生大字上小倉898番地1&lt;br&gt;参考：収容人数：580人&lt;br&gt;","_markerType":"Icon","_iconUrl":"https://cyberjapandata.gsi.go.jp/portal/sys/v4/symbols/921.png","_iconSize":[45,30],"_iconAnchor":[22,15]},"geometry":{"type":"Point","coordinates":[131.838695179221,32.9645209896326]}}</v>
      </c>
    </row>
    <row r="152" spans="1:38">
      <c r="A152" s="1" t="s">
        <v>331</v>
      </c>
      <c r="B152" s="1" t="s">
        <v>4110</v>
      </c>
      <c r="C152" s="1" t="s">
        <v>331</v>
      </c>
      <c r="D152" s="1" t="s">
        <v>2241</v>
      </c>
      <c r="F152" s="1" t="s">
        <v>4125</v>
      </c>
      <c r="I152" s="236">
        <v>921</v>
      </c>
      <c r="J152" s="1" t="s">
        <v>5617</v>
      </c>
      <c r="K152" s="1" t="s">
        <v>5618</v>
      </c>
      <c r="L152" s="1">
        <v>32.970446831964601</v>
      </c>
      <c r="M152" s="1">
        <v>131.83455336997801</v>
      </c>
      <c r="O152" s="74" t="str">
        <f t="shared" si="51"/>
        <v>上野小学校（体育館）</v>
      </c>
      <c r="P152" s="74" t="str">
        <f t="shared" si="52"/>
        <v>種別：指定避難所（地震・津波）&lt;br&gt;名称：上野小学校（体育館）&lt;br&gt;住所：佐伯市弥生大字上小倉456&lt;br&gt;参考：収容人数：160人&lt;br&gt;</v>
      </c>
      <c r="Q152" s="74" t="str">
        <f t="shared" si="53"/>
        <v>921.png</v>
      </c>
      <c r="R152" s="74" t="str">
        <f t="shared" si="54"/>
        <v>45,30</v>
      </c>
      <c r="S152" s="74" t="str">
        <f t="shared" si="55"/>
        <v>22,15</v>
      </c>
      <c r="T152" s="74" t="str">
        <f t="shared" si="56"/>
        <v>131.834553369978,32.9704468319646</v>
      </c>
      <c r="W152" s="239">
        <v>1</v>
      </c>
      <c r="X152" s="239" t="s">
        <v>3209</v>
      </c>
      <c r="Y152" s="239" t="str">
        <f t="shared" si="57"/>
        <v>上野小学校（体育館）</v>
      </c>
      <c r="Z152" s="239" t="s">
        <v>3202</v>
      </c>
      <c r="AA152" s="239" t="str">
        <f t="shared" si="58"/>
        <v>種別：指定避難所（地震・津波）&lt;br&gt;名称：上野小学校（体育館）&lt;br&gt;住所：佐伯市弥生大字上小倉456&lt;br&gt;参考：収容人数：160人&lt;br&gt;</v>
      </c>
      <c r="AB152" s="239" t="s">
        <v>3203</v>
      </c>
      <c r="AC152" s="239" t="str">
        <f t="shared" si="59"/>
        <v>921.png</v>
      </c>
      <c r="AD152" s="239" t="s">
        <v>3204</v>
      </c>
      <c r="AE152" s="239" t="str">
        <f t="shared" si="60"/>
        <v>45,30</v>
      </c>
      <c r="AF152" s="239" t="s">
        <v>3205</v>
      </c>
      <c r="AG152" s="239" t="str">
        <f t="shared" si="61"/>
        <v>22,15</v>
      </c>
      <c r="AH152" s="239" t="s">
        <v>3206</v>
      </c>
      <c r="AI152" s="239" t="str">
        <f t="shared" si="62"/>
        <v>131.834553369978,32.9704468319646</v>
      </c>
      <c r="AJ152" s="239" t="s">
        <v>3207</v>
      </c>
      <c r="AL152" s="8" t="str">
        <f t="shared" si="63"/>
        <v>,{"type":"Feature","properties":{"name":"上野小学校（体育館）","description":"種別：指定避難所（地震・津波）&lt;br&gt;名称：上野小学校（体育館）&lt;br&gt;住所：佐伯市弥生大字上小倉456&lt;br&gt;参考：収容人数：160人&lt;br&gt;","_markerType":"Icon","_iconUrl":"https://cyberjapandata.gsi.go.jp/portal/sys/v4/symbols/921.png","_iconSize":[45,30],"_iconAnchor":[22,15]},"geometry":{"type":"Point","coordinates":[131.834553369978,32.9704468319646]}}</v>
      </c>
    </row>
    <row r="153" spans="1:38">
      <c r="A153" s="1" t="s">
        <v>145</v>
      </c>
      <c r="B153" s="1" t="s">
        <v>4110</v>
      </c>
      <c r="C153" s="1" t="s">
        <v>145</v>
      </c>
      <c r="D153" s="1" t="s">
        <v>251</v>
      </c>
      <c r="F153" s="1" t="s">
        <v>4114</v>
      </c>
      <c r="I153" s="236">
        <v>903</v>
      </c>
      <c r="J153" s="1" t="s">
        <v>5617</v>
      </c>
      <c r="K153" s="1" t="s">
        <v>5618</v>
      </c>
      <c r="L153" s="1">
        <v>32.970445715078498</v>
      </c>
      <c r="M153" s="1">
        <v>131.82657485478001</v>
      </c>
      <c r="O153" s="74" t="str">
        <f t="shared" si="51"/>
        <v>山梨子研修施設</v>
      </c>
      <c r="P153" s="74" t="str">
        <f t="shared" si="52"/>
        <v>種別：指定避難所（地震・津波）&lt;br&gt;名称：山梨子研修施設&lt;br&gt;住所：佐伯市弥生大字山梨子1292番地&lt;br&gt;参考：収容人数：60人&lt;br&gt;</v>
      </c>
      <c r="Q153" s="74" t="str">
        <f t="shared" si="53"/>
        <v>903.png</v>
      </c>
      <c r="R153" s="74" t="str">
        <f t="shared" si="54"/>
        <v>45,30</v>
      </c>
      <c r="S153" s="74" t="str">
        <f t="shared" si="55"/>
        <v>22,15</v>
      </c>
      <c r="T153" s="74" t="str">
        <f t="shared" si="56"/>
        <v>131.82657485478,32.9704457150785</v>
      </c>
      <c r="W153" s="239">
        <v>1</v>
      </c>
      <c r="X153" s="239" t="s">
        <v>3209</v>
      </c>
      <c r="Y153" s="239" t="str">
        <f t="shared" si="57"/>
        <v>山梨子研修施設</v>
      </c>
      <c r="Z153" s="239" t="s">
        <v>3202</v>
      </c>
      <c r="AA153" s="239" t="str">
        <f t="shared" si="58"/>
        <v>種別：指定避難所（地震・津波）&lt;br&gt;名称：山梨子研修施設&lt;br&gt;住所：佐伯市弥生大字山梨子1292番地&lt;br&gt;参考：収容人数：60人&lt;br&gt;</v>
      </c>
      <c r="AB153" s="239" t="s">
        <v>3203</v>
      </c>
      <c r="AC153" s="239" t="str">
        <f t="shared" si="59"/>
        <v>903.png</v>
      </c>
      <c r="AD153" s="239" t="s">
        <v>3204</v>
      </c>
      <c r="AE153" s="239" t="str">
        <f t="shared" si="60"/>
        <v>45,30</v>
      </c>
      <c r="AF153" s="239" t="s">
        <v>3205</v>
      </c>
      <c r="AG153" s="239" t="str">
        <f t="shared" si="61"/>
        <v>22,15</v>
      </c>
      <c r="AH153" s="239" t="s">
        <v>3206</v>
      </c>
      <c r="AI153" s="239" t="str">
        <f t="shared" si="62"/>
        <v>131.82657485478,32.9704457150785</v>
      </c>
      <c r="AJ153" s="239" t="s">
        <v>3207</v>
      </c>
      <c r="AL153" s="8" t="str">
        <f t="shared" si="63"/>
        <v>,{"type":"Feature","properties":{"name":"山梨子研修施設","description":"種別：指定避難所（地震・津波）&lt;br&gt;名称：山梨子研修施設&lt;br&gt;住所：佐伯市弥生大字山梨子1292番地&lt;br&gt;参考：収容人数：60人&lt;br&gt;","_markerType":"Icon","_iconUrl":"https://cyberjapandata.gsi.go.jp/portal/sys/v4/symbols/903.png","_iconSize":[45,30],"_iconAnchor":[22,15]},"geometry":{"type":"Point","coordinates":[131.82657485478,32.9704457150785]}}</v>
      </c>
    </row>
    <row r="154" spans="1:38">
      <c r="A154" s="1" t="s">
        <v>332</v>
      </c>
      <c r="B154" s="1" t="s">
        <v>4110</v>
      </c>
      <c r="C154" s="1" t="s">
        <v>332</v>
      </c>
      <c r="D154" s="1" t="s">
        <v>183</v>
      </c>
      <c r="F154" s="1" t="s">
        <v>4138</v>
      </c>
      <c r="I154" s="236">
        <v>921</v>
      </c>
      <c r="J154" s="1" t="s">
        <v>5617</v>
      </c>
      <c r="K154" s="1" t="s">
        <v>5618</v>
      </c>
      <c r="L154" s="1">
        <v>32.953139511867903</v>
      </c>
      <c r="M154" s="1">
        <v>131.83830456546099</v>
      </c>
      <c r="O154" s="74" t="str">
        <f t="shared" si="51"/>
        <v>切畑小学校（体育館）</v>
      </c>
      <c r="P154" s="74" t="str">
        <f t="shared" si="52"/>
        <v>種別：指定避難所（地震・津波）&lt;br&gt;名称：切畑小学校（体育館）&lt;br&gt;住所：弥生大字門田1328番地&lt;br&gt;参考：収容人数：200人&lt;br&gt;</v>
      </c>
      <c r="Q154" s="74" t="str">
        <f t="shared" si="53"/>
        <v>921.png</v>
      </c>
      <c r="R154" s="74" t="str">
        <f t="shared" si="54"/>
        <v>45,30</v>
      </c>
      <c r="S154" s="74" t="str">
        <f t="shared" si="55"/>
        <v>22,15</v>
      </c>
      <c r="T154" s="74" t="str">
        <f t="shared" si="56"/>
        <v>131.838304565461,32.9531395118679</v>
      </c>
      <c r="W154" s="239">
        <v>1</v>
      </c>
      <c r="X154" s="239" t="s">
        <v>3209</v>
      </c>
      <c r="Y154" s="239" t="str">
        <f t="shared" si="57"/>
        <v>切畑小学校（体育館）</v>
      </c>
      <c r="Z154" s="239" t="s">
        <v>3202</v>
      </c>
      <c r="AA154" s="239" t="str">
        <f t="shared" si="58"/>
        <v>種別：指定避難所（地震・津波）&lt;br&gt;名称：切畑小学校（体育館）&lt;br&gt;住所：弥生大字門田1328番地&lt;br&gt;参考：収容人数：200人&lt;br&gt;</v>
      </c>
      <c r="AB154" s="239" t="s">
        <v>3203</v>
      </c>
      <c r="AC154" s="239" t="str">
        <f t="shared" si="59"/>
        <v>921.png</v>
      </c>
      <c r="AD154" s="239" t="s">
        <v>3204</v>
      </c>
      <c r="AE154" s="239" t="str">
        <f t="shared" si="60"/>
        <v>45,30</v>
      </c>
      <c r="AF154" s="239" t="s">
        <v>3205</v>
      </c>
      <c r="AG154" s="239" t="str">
        <f t="shared" si="61"/>
        <v>22,15</v>
      </c>
      <c r="AH154" s="239" t="s">
        <v>3206</v>
      </c>
      <c r="AI154" s="239" t="str">
        <f t="shared" si="62"/>
        <v>131.838304565461,32.9531395118679</v>
      </c>
      <c r="AJ154" s="239" t="s">
        <v>3207</v>
      </c>
      <c r="AL154" s="8" t="str">
        <f t="shared" si="63"/>
        <v>,{"type":"Feature","properties":{"name":"切畑小学校（体育館）","description":"種別：指定避難所（地震・津波）&lt;br&gt;名称：切畑小学校（体育館）&lt;br&gt;住所：弥生大字門田1328番地&lt;br&gt;参考：収容人数：200人&lt;br&gt;","_markerType":"Icon","_iconUrl":"https://cyberjapandata.gsi.go.jp/portal/sys/v4/symbols/921.png","_iconSize":[45,30],"_iconAnchor":[22,15]},"geometry":{"type":"Point","coordinates":[131.838304565461,32.9531395118679]}}</v>
      </c>
    </row>
    <row r="155" spans="1:38">
      <c r="A155" s="1" t="s">
        <v>149</v>
      </c>
      <c r="B155" s="1" t="s">
        <v>4110</v>
      </c>
      <c r="C155" s="1" t="s">
        <v>149</v>
      </c>
      <c r="D155" s="1" t="s">
        <v>183</v>
      </c>
      <c r="F155" s="1" t="s">
        <v>4127</v>
      </c>
      <c r="I155" s="236">
        <v>921</v>
      </c>
      <c r="J155" s="1" t="s">
        <v>5617</v>
      </c>
      <c r="K155" s="1" t="s">
        <v>5618</v>
      </c>
      <c r="L155" s="1">
        <v>32.953329991684697</v>
      </c>
      <c r="M155" s="1">
        <v>131.838000216984</v>
      </c>
      <c r="O155" s="74" t="str">
        <f t="shared" si="51"/>
        <v>切畑小学校（校舎）</v>
      </c>
      <c r="P155" s="74" t="str">
        <f t="shared" si="52"/>
        <v>種別：指定避難所（地震・津波）&lt;br&gt;名称：切畑小学校（校舎）&lt;br&gt;住所：弥生大字門田1328番地&lt;br&gt;参考：収容人数：840人&lt;br&gt;</v>
      </c>
      <c r="Q155" s="74" t="str">
        <f t="shared" si="53"/>
        <v>921.png</v>
      </c>
      <c r="R155" s="74" t="str">
        <f t="shared" si="54"/>
        <v>45,30</v>
      </c>
      <c r="S155" s="74" t="str">
        <f t="shared" si="55"/>
        <v>22,15</v>
      </c>
      <c r="T155" s="74" t="str">
        <f t="shared" si="56"/>
        <v>131.838000216984,32.9533299916847</v>
      </c>
      <c r="W155" s="239">
        <v>1</v>
      </c>
      <c r="X155" s="239" t="s">
        <v>3209</v>
      </c>
      <c r="Y155" s="239" t="str">
        <f t="shared" si="57"/>
        <v>切畑小学校（校舎）</v>
      </c>
      <c r="Z155" s="239" t="s">
        <v>3202</v>
      </c>
      <c r="AA155" s="239" t="str">
        <f t="shared" si="58"/>
        <v>種別：指定避難所（地震・津波）&lt;br&gt;名称：切畑小学校（校舎）&lt;br&gt;住所：弥生大字門田1328番地&lt;br&gt;参考：収容人数：840人&lt;br&gt;</v>
      </c>
      <c r="AB155" s="239" t="s">
        <v>3203</v>
      </c>
      <c r="AC155" s="239" t="str">
        <f t="shared" si="59"/>
        <v>921.png</v>
      </c>
      <c r="AD155" s="239" t="s">
        <v>3204</v>
      </c>
      <c r="AE155" s="239" t="str">
        <f t="shared" si="60"/>
        <v>45,30</v>
      </c>
      <c r="AF155" s="239" t="s">
        <v>3205</v>
      </c>
      <c r="AG155" s="239" t="str">
        <f t="shared" si="61"/>
        <v>22,15</v>
      </c>
      <c r="AH155" s="239" t="s">
        <v>3206</v>
      </c>
      <c r="AI155" s="239" t="str">
        <f t="shared" si="62"/>
        <v>131.838000216984,32.9533299916847</v>
      </c>
      <c r="AJ155" s="239" t="s">
        <v>3207</v>
      </c>
      <c r="AL155" s="8" t="str">
        <f t="shared" si="63"/>
        <v>,{"type":"Feature","properties":{"name":"切畑小学校（校舎）","description":"種別：指定避難所（地震・津波）&lt;br&gt;名称：切畑小学校（校舎）&lt;br&gt;住所：弥生大字門田1328番地&lt;br&gt;参考：収容人数：840人&lt;br&gt;","_markerType":"Icon","_iconUrl":"https://cyberjapandata.gsi.go.jp/portal/sys/v4/symbols/921.png","_iconSize":[45,30],"_iconAnchor":[22,15]},"geometry":{"type":"Point","coordinates":[131.838000216984,32.9533299916847]}}</v>
      </c>
    </row>
    <row r="156" spans="1:38">
      <c r="A156" s="1" t="s">
        <v>333</v>
      </c>
      <c r="B156" s="1" t="s">
        <v>4110</v>
      </c>
      <c r="C156" s="1" t="s">
        <v>333</v>
      </c>
      <c r="D156" s="1" t="s">
        <v>307</v>
      </c>
      <c r="F156" s="1" t="s">
        <v>4131</v>
      </c>
      <c r="I156" s="236">
        <v>903</v>
      </c>
      <c r="J156" s="1" t="s">
        <v>5617</v>
      </c>
      <c r="K156" s="1" t="s">
        <v>5618</v>
      </c>
      <c r="L156" s="1">
        <v>32.939342939070002</v>
      </c>
      <c r="M156" s="1">
        <v>131.83118954581099</v>
      </c>
      <c r="O156" s="74" t="str">
        <f t="shared" si="51"/>
        <v>上切畑地区体育館</v>
      </c>
      <c r="P156" s="74" t="str">
        <f t="shared" si="52"/>
        <v>種別：指定避難所（地震・津波）&lt;br&gt;名称：上切畑地区体育館&lt;br&gt;住所：佐伯市弥生大字江良１３７９&lt;br&gt;参考：収容人数：170人&lt;br&gt;</v>
      </c>
      <c r="Q156" s="74" t="str">
        <f t="shared" si="53"/>
        <v>903.png</v>
      </c>
      <c r="R156" s="74" t="str">
        <f t="shared" si="54"/>
        <v>45,30</v>
      </c>
      <c r="S156" s="74" t="str">
        <f t="shared" si="55"/>
        <v>22,15</v>
      </c>
      <c r="T156" s="74" t="str">
        <f t="shared" si="56"/>
        <v>131.831189545811,32.93934293907</v>
      </c>
      <c r="W156" s="239">
        <v>1</v>
      </c>
      <c r="X156" s="239" t="s">
        <v>3209</v>
      </c>
      <c r="Y156" s="239" t="str">
        <f t="shared" si="57"/>
        <v>上切畑地区体育館</v>
      </c>
      <c r="Z156" s="239" t="s">
        <v>3202</v>
      </c>
      <c r="AA156" s="239" t="str">
        <f t="shared" si="58"/>
        <v>種別：指定避難所（地震・津波）&lt;br&gt;名称：上切畑地区体育館&lt;br&gt;住所：佐伯市弥生大字江良１３７９&lt;br&gt;参考：収容人数：170人&lt;br&gt;</v>
      </c>
      <c r="AB156" s="239" t="s">
        <v>3203</v>
      </c>
      <c r="AC156" s="239" t="str">
        <f t="shared" si="59"/>
        <v>903.png</v>
      </c>
      <c r="AD156" s="239" t="s">
        <v>3204</v>
      </c>
      <c r="AE156" s="239" t="str">
        <f t="shared" si="60"/>
        <v>45,30</v>
      </c>
      <c r="AF156" s="239" t="s">
        <v>3205</v>
      </c>
      <c r="AG156" s="239" t="str">
        <f t="shared" si="61"/>
        <v>22,15</v>
      </c>
      <c r="AH156" s="239" t="s">
        <v>3206</v>
      </c>
      <c r="AI156" s="239" t="str">
        <f t="shared" si="62"/>
        <v>131.831189545811,32.93934293907</v>
      </c>
      <c r="AJ156" s="239" t="s">
        <v>3207</v>
      </c>
      <c r="AL156" s="8" t="str">
        <f t="shared" si="63"/>
        <v>,{"type":"Feature","properties":{"name":"上切畑地区体育館","description":"種別：指定避難所（地震・津波）&lt;br&gt;名称：上切畑地区体育館&lt;br&gt;住所：佐伯市弥生大字江良１３７９&lt;br&gt;参考：収容人数：170人&lt;br&gt;","_markerType":"Icon","_iconUrl":"https://cyberjapandata.gsi.go.jp/portal/sys/v4/symbols/903.png","_iconSize":[45,30],"_iconAnchor":[22,15]},"geometry":{"type":"Point","coordinates":[131.831189545811,32.93934293907]}}</v>
      </c>
    </row>
    <row r="157" spans="1:38">
      <c r="A157" s="1" t="s">
        <v>152</v>
      </c>
      <c r="B157" s="1" t="s">
        <v>4110</v>
      </c>
      <c r="C157" s="1" t="s">
        <v>152</v>
      </c>
      <c r="D157" s="1" t="s">
        <v>252</v>
      </c>
      <c r="F157" s="1" t="s">
        <v>4113</v>
      </c>
      <c r="I157" s="236">
        <v>903</v>
      </c>
      <c r="J157" s="1" t="s">
        <v>5617</v>
      </c>
      <c r="K157" s="1" t="s">
        <v>5618</v>
      </c>
      <c r="L157" s="1">
        <v>32.9584821448125</v>
      </c>
      <c r="M157" s="1">
        <v>131.82988097517801</v>
      </c>
      <c r="O157" s="74" t="str">
        <f t="shared" si="51"/>
        <v>細田公民館</v>
      </c>
      <c r="P157" s="74" t="str">
        <f t="shared" si="52"/>
        <v>種別：指定避難所（地震・津波）&lt;br&gt;名称：細田公民館&lt;br&gt;住所：佐伯市弥生大字細田1158番地3&lt;br&gt;参考：収容人数：40人&lt;br&gt;</v>
      </c>
      <c r="Q157" s="74" t="str">
        <f t="shared" si="53"/>
        <v>903.png</v>
      </c>
      <c r="R157" s="74" t="str">
        <f t="shared" si="54"/>
        <v>45,30</v>
      </c>
      <c r="S157" s="74" t="str">
        <f t="shared" si="55"/>
        <v>22,15</v>
      </c>
      <c r="T157" s="74" t="str">
        <f t="shared" si="56"/>
        <v>131.829880975178,32.9584821448125</v>
      </c>
      <c r="W157" s="239">
        <v>1</v>
      </c>
      <c r="X157" s="239" t="s">
        <v>3209</v>
      </c>
      <c r="Y157" s="239" t="str">
        <f t="shared" si="57"/>
        <v>細田公民館</v>
      </c>
      <c r="Z157" s="239" t="s">
        <v>3202</v>
      </c>
      <c r="AA157" s="239" t="str">
        <f t="shared" si="58"/>
        <v>種別：指定避難所（地震・津波）&lt;br&gt;名称：細田公民館&lt;br&gt;住所：佐伯市弥生大字細田1158番地3&lt;br&gt;参考：収容人数：40人&lt;br&gt;</v>
      </c>
      <c r="AB157" s="239" t="s">
        <v>3203</v>
      </c>
      <c r="AC157" s="239" t="str">
        <f t="shared" si="59"/>
        <v>903.png</v>
      </c>
      <c r="AD157" s="239" t="s">
        <v>3204</v>
      </c>
      <c r="AE157" s="239" t="str">
        <f t="shared" si="60"/>
        <v>45,30</v>
      </c>
      <c r="AF157" s="239" t="s">
        <v>3205</v>
      </c>
      <c r="AG157" s="239" t="str">
        <f t="shared" si="61"/>
        <v>22,15</v>
      </c>
      <c r="AH157" s="239" t="s">
        <v>3206</v>
      </c>
      <c r="AI157" s="239" t="str">
        <f t="shared" si="62"/>
        <v>131.829880975178,32.9584821448125</v>
      </c>
      <c r="AJ157" s="239" t="s">
        <v>3207</v>
      </c>
      <c r="AL157" s="8" t="str">
        <f t="shared" si="63"/>
        <v>,{"type":"Feature","properties":{"name":"細田公民館","description":"種別：指定避難所（地震・津波）&lt;br&gt;名称：細田公民館&lt;br&gt;住所：佐伯市弥生大字細田1158番地3&lt;br&gt;参考：収容人数：40人&lt;br&gt;","_markerType":"Icon","_iconUrl":"https://cyberjapandata.gsi.go.jp/portal/sys/v4/symbols/903.png","_iconSize":[45,30],"_iconAnchor":[22,15]},"geometry":{"type":"Point","coordinates":[131.829880975178,32.9584821448125]}}</v>
      </c>
    </row>
    <row r="158" spans="1:38">
      <c r="A158" s="1" t="s">
        <v>158</v>
      </c>
      <c r="B158" s="1" t="s">
        <v>4110</v>
      </c>
      <c r="C158" s="1" t="s">
        <v>158</v>
      </c>
      <c r="D158" s="1" t="s">
        <v>254</v>
      </c>
      <c r="F158" s="1" t="s">
        <v>4113</v>
      </c>
      <c r="I158" s="236">
        <v>921</v>
      </c>
      <c r="J158" s="1" t="s">
        <v>5617</v>
      </c>
      <c r="K158" s="1" t="s">
        <v>5618</v>
      </c>
      <c r="L158" s="1">
        <v>32.938909439196799</v>
      </c>
      <c r="M158" s="1">
        <v>131.82770483311401</v>
      </c>
      <c r="O158" s="74" t="str">
        <f t="shared" si="51"/>
        <v>久保公民館</v>
      </c>
      <c r="P158" s="74" t="str">
        <f t="shared" si="52"/>
        <v>種別：指定避難所（地震・津波）&lt;br&gt;名称：久保公民館&lt;br&gt;住所：佐伯市弥生大字江良1048番地2&lt;br&gt;参考：収容人数：40人&lt;br&gt;</v>
      </c>
      <c r="Q158" s="74" t="str">
        <f t="shared" si="53"/>
        <v>921.png</v>
      </c>
      <c r="R158" s="74" t="str">
        <f t="shared" si="54"/>
        <v>45,30</v>
      </c>
      <c r="S158" s="74" t="str">
        <f t="shared" si="55"/>
        <v>22,15</v>
      </c>
      <c r="T158" s="74" t="str">
        <f t="shared" si="56"/>
        <v>131.827704833114,32.9389094391968</v>
      </c>
      <c r="W158" s="239">
        <v>1</v>
      </c>
      <c r="X158" s="239" t="s">
        <v>3209</v>
      </c>
      <c r="Y158" s="239" t="str">
        <f t="shared" si="57"/>
        <v>久保公民館</v>
      </c>
      <c r="Z158" s="239" t="s">
        <v>3202</v>
      </c>
      <c r="AA158" s="239" t="str">
        <f t="shared" si="58"/>
        <v>種別：指定避難所（地震・津波）&lt;br&gt;名称：久保公民館&lt;br&gt;住所：佐伯市弥生大字江良1048番地2&lt;br&gt;参考：収容人数：40人&lt;br&gt;</v>
      </c>
      <c r="AB158" s="239" t="s">
        <v>3203</v>
      </c>
      <c r="AC158" s="239" t="str">
        <f t="shared" si="59"/>
        <v>921.png</v>
      </c>
      <c r="AD158" s="239" t="s">
        <v>3204</v>
      </c>
      <c r="AE158" s="239" t="str">
        <f t="shared" si="60"/>
        <v>45,30</v>
      </c>
      <c r="AF158" s="239" t="s">
        <v>3205</v>
      </c>
      <c r="AG158" s="239" t="str">
        <f t="shared" si="61"/>
        <v>22,15</v>
      </c>
      <c r="AH158" s="239" t="s">
        <v>3206</v>
      </c>
      <c r="AI158" s="239" t="str">
        <f t="shared" si="62"/>
        <v>131.827704833114,32.9389094391968</v>
      </c>
      <c r="AJ158" s="239" t="s">
        <v>3207</v>
      </c>
      <c r="AL158" s="8" t="str">
        <f t="shared" si="63"/>
        <v>,{"type":"Feature","properties":{"name":"久保公民館","description":"種別：指定避難所（地震・津波）&lt;br&gt;名称：久保公民館&lt;br&gt;住所：佐伯市弥生大字江良1048番地2&lt;br&gt;参考：収容人数：40人&lt;br&gt;","_markerType":"Icon","_iconUrl":"https://cyberjapandata.gsi.go.jp/portal/sys/v4/symbols/921.png","_iconSize":[45,30],"_iconAnchor":[22,15]},"geometry":{"type":"Point","coordinates":[131.827704833114,32.9389094391968]}}</v>
      </c>
    </row>
    <row r="159" spans="1:38">
      <c r="A159" s="1" t="s">
        <v>163</v>
      </c>
      <c r="B159" s="1" t="s">
        <v>4110</v>
      </c>
      <c r="C159" s="1" t="s">
        <v>163</v>
      </c>
      <c r="D159" s="1" t="s">
        <v>255</v>
      </c>
      <c r="F159" s="1" t="s">
        <v>4114</v>
      </c>
      <c r="I159" s="236">
        <v>903</v>
      </c>
      <c r="J159" s="1" t="s">
        <v>5617</v>
      </c>
      <c r="K159" s="1" t="s">
        <v>5618</v>
      </c>
      <c r="L159" s="1">
        <v>32.945334829485702</v>
      </c>
      <c r="M159" s="1">
        <v>131.785659286471</v>
      </c>
      <c r="O159" s="74" t="str">
        <f t="shared" si="51"/>
        <v>波寄生活改善センター</v>
      </c>
      <c r="P159" s="74" t="str">
        <f t="shared" si="52"/>
        <v>種別：指定避難所（地震・津波）&lt;br&gt;名称：波寄生活改善センター&lt;br&gt;住所：佐伯市本匠大字波寄2354番地10&lt;br&gt;参考：収容人数：60人&lt;br&gt;</v>
      </c>
      <c r="Q159" s="74" t="str">
        <f t="shared" si="53"/>
        <v>903.png</v>
      </c>
      <c r="R159" s="74" t="str">
        <f t="shared" si="54"/>
        <v>45,30</v>
      </c>
      <c r="S159" s="74" t="str">
        <f t="shared" si="55"/>
        <v>22,15</v>
      </c>
      <c r="T159" s="74" t="str">
        <f t="shared" si="56"/>
        <v>131.785659286471,32.9453348294857</v>
      </c>
      <c r="W159" s="239">
        <v>1</v>
      </c>
      <c r="X159" s="239" t="s">
        <v>3209</v>
      </c>
      <c r="Y159" s="239" t="str">
        <f t="shared" si="57"/>
        <v>波寄生活改善センター</v>
      </c>
      <c r="Z159" s="239" t="s">
        <v>3202</v>
      </c>
      <c r="AA159" s="239" t="str">
        <f t="shared" si="58"/>
        <v>種別：指定避難所（地震・津波）&lt;br&gt;名称：波寄生活改善センター&lt;br&gt;住所：佐伯市本匠大字波寄2354番地10&lt;br&gt;参考：収容人数：60人&lt;br&gt;</v>
      </c>
      <c r="AB159" s="239" t="s">
        <v>3203</v>
      </c>
      <c r="AC159" s="239" t="str">
        <f t="shared" si="59"/>
        <v>903.png</v>
      </c>
      <c r="AD159" s="239" t="s">
        <v>3204</v>
      </c>
      <c r="AE159" s="239" t="str">
        <f t="shared" si="60"/>
        <v>45,30</v>
      </c>
      <c r="AF159" s="239" t="s">
        <v>3205</v>
      </c>
      <c r="AG159" s="239" t="str">
        <f t="shared" si="61"/>
        <v>22,15</v>
      </c>
      <c r="AH159" s="239" t="s">
        <v>3206</v>
      </c>
      <c r="AI159" s="239" t="str">
        <f t="shared" si="62"/>
        <v>131.785659286471,32.9453348294857</v>
      </c>
      <c r="AJ159" s="239" t="s">
        <v>3207</v>
      </c>
      <c r="AL159" s="8" t="str">
        <f t="shared" si="63"/>
        <v>,{"type":"Feature","properties":{"name":"波寄生活改善センター","description":"種別：指定避難所（地震・津波）&lt;br&gt;名称：波寄生活改善センター&lt;br&gt;住所：佐伯市本匠大字波寄2354番地10&lt;br&gt;参考：収容人数：60人&lt;br&gt;","_markerType":"Icon","_iconUrl":"https://cyberjapandata.gsi.go.jp/portal/sys/v4/symbols/903.png","_iconSize":[45,30],"_iconAnchor":[22,15]},"geometry":{"type":"Point","coordinates":[131.785659286471,32.9453348294857]}}</v>
      </c>
    </row>
    <row r="160" spans="1:38">
      <c r="A160" s="1" t="s">
        <v>170</v>
      </c>
      <c r="B160" s="1" t="s">
        <v>4110</v>
      </c>
      <c r="C160" s="1" t="s">
        <v>170</v>
      </c>
      <c r="D160" s="1" t="s">
        <v>258</v>
      </c>
      <c r="F160" s="1" t="s">
        <v>4113</v>
      </c>
      <c r="I160" s="236">
        <v>921</v>
      </c>
      <c r="J160" s="1" t="s">
        <v>5617</v>
      </c>
      <c r="K160" s="1" t="s">
        <v>5618</v>
      </c>
      <c r="L160" s="1">
        <v>32.930962565787198</v>
      </c>
      <c r="M160" s="1">
        <v>131.71195027436701</v>
      </c>
      <c r="O160" s="74" t="str">
        <f t="shared" si="51"/>
        <v>堂ノ間地区ふれあいセンター</v>
      </c>
      <c r="P160" s="74" t="str">
        <f t="shared" si="52"/>
        <v>種別：指定避難所（地震・津波）&lt;br&gt;名称：堂ノ間地区ふれあいセンター&lt;br&gt;住所：佐伯市本匠大字堂ノ間309番地1&lt;br&gt;参考：収容人数：40人&lt;br&gt;</v>
      </c>
      <c r="Q160" s="74" t="str">
        <f t="shared" si="53"/>
        <v>921.png</v>
      </c>
      <c r="R160" s="74" t="str">
        <f t="shared" si="54"/>
        <v>45,30</v>
      </c>
      <c r="S160" s="74" t="str">
        <f t="shared" si="55"/>
        <v>22,15</v>
      </c>
      <c r="T160" s="74" t="str">
        <f t="shared" si="56"/>
        <v>131.711950274367,32.9309625657872</v>
      </c>
      <c r="W160" s="239">
        <v>1</v>
      </c>
      <c r="X160" s="239" t="s">
        <v>3209</v>
      </c>
      <c r="Y160" s="239" t="str">
        <f t="shared" si="57"/>
        <v>堂ノ間地区ふれあいセンター</v>
      </c>
      <c r="Z160" s="239" t="s">
        <v>3202</v>
      </c>
      <c r="AA160" s="239" t="str">
        <f t="shared" si="58"/>
        <v>種別：指定避難所（地震・津波）&lt;br&gt;名称：堂ノ間地区ふれあいセンター&lt;br&gt;住所：佐伯市本匠大字堂ノ間309番地1&lt;br&gt;参考：収容人数：40人&lt;br&gt;</v>
      </c>
      <c r="AB160" s="239" t="s">
        <v>3203</v>
      </c>
      <c r="AC160" s="239" t="str">
        <f t="shared" si="59"/>
        <v>921.png</v>
      </c>
      <c r="AD160" s="239" t="s">
        <v>3204</v>
      </c>
      <c r="AE160" s="239" t="str">
        <f t="shared" si="60"/>
        <v>45,30</v>
      </c>
      <c r="AF160" s="239" t="s">
        <v>3205</v>
      </c>
      <c r="AG160" s="239" t="str">
        <f t="shared" si="61"/>
        <v>22,15</v>
      </c>
      <c r="AH160" s="239" t="s">
        <v>3206</v>
      </c>
      <c r="AI160" s="239" t="str">
        <f t="shared" si="62"/>
        <v>131.711950274367,32.9309625657872</v>
      </c>
      <c r="AJ160" s="239" t="s">
        <v>3207</v>
      </c>
      <c r="AL160" s="8" t="str">
        <f t="shared" si="63"/>
        <v>,{"type":"Feature","properties":{"name":"堂ノ間地区ふれあいセンター","description":"種別：指定避難所（地震・津波）&lt;br&gt;名称：堂ノ間地区ふれあいセンター&lt;br&gt;住所：佐伯市本匠大字堂ノ間309番地1&lt;br&gt;参考：収容人数：40人&lt;br&gt;","_markerType":"Icon","_iconUrl":"https://cyberjapandata.gsi.go.jp/portal/sys/v4/symbols/921.png","_iconSize":[45,30],"_iconAnchor":[22,15]},"geometry":{"type":"Point","coordinates":[131.711950274367,32.9309625657872]}}</v>
      </c>
    </row>
    <row r="161" spans="1:38">
      <c r="A161" s="1" t="s">
        <v>99</v>
      </c>
      <c r="B161" s="1" t="s">
        <v>4110</v>
      </c>
      <c r="C161" s="1" t="s">
        <v>99</v>
      </c>
      <c r="D161" s="1" t="s">
        <v>260</v>
      </c>
      <c r="F161" s="1" t="s">
        <v>4139</v>
      </c>
      <c r="I161" s="236">
        <v>903</v>
      </c>
      <c r="J161" s="1" t="s">
        <v>5617</v>
      </c>
      <c r="K161" s="1" t="s">
        <v>5618</v>
      </c>
      <c r="L161" s="1">
        <v>32.961033513386397</v>
      </c>
      <c r="M161" s="1">
        <v>131.87183909084399</v>
      </c>
      <c r="O161" s="74" t="str">
        <f t="shared" si="51"/>
        <v>つるおか子どもの家</v>
      </c>
      <c r="P161" s="74" t="str">
        <f t="shared" si="52"/>
        <v>種別：指定避難所（地震・津波）&lt;br&gt;名称：つるおか子どもの家&lt;br&gt;住所：佐伯市鶴岡西町1丁目104番地&lt;br&gt;参考：収容人数：110人&lt;br&gt;</v>
      </c>
      <c r="Q161" s="74" t="str">
        <f t="shared" si="53"/>
        <v>903.png</v>
      </c>
      <c r="R161" s="74" t="str">
        <f t="shared" si="54"/>
        <v>45,30</v>
      </c>
      <c r="S161" s="74" t="str">
        <f t="shared" si="55"/>
        <v>22,15</v>
      </c>
      <c r="T161" s="74" t="str">
        <f t="shared" si="56"/>
        <v>131.871839090844,32.9610335133864</v>
      </c>
      <c r="W161" s="239">
        <v>1</v>
      </c>
      <c r="X161" s="239" t="s">
        <v>3209</v>
      </c>
      <c r="Y161" s="239" t="str">
        <f t="shared" si="57"/>
        <v>つるおか子どもの家</v>
      </c>
      <c r="Z161" s="239" t="s">
        <v>3202</v>
      </c>
      <c r="AA161" s="239" t="str">
        <f t="shared" si="58"/>
        <v>種別：指定避難所（地震・津波）&lt;br&gt;名称：つるおか子どもの家&lt;br&gt;住所：佐伯市鶴岡西町1丁目104番地&lt;br&gt;参考：収容人数：110人&lt;br&gt;</v>
      </c>
      <c r="AB161" s="239" t="s">
        <v>3203</v>
      </c>
      <c r="AC161" s="239" t="str">
        <f t="shared" si="59"/>
        <v>903.png</v>
      </c>
      <c r="AD161" s="239" t="s">
        <v>3204</v>
      </c>
      <c r="AE161" s="239" t="str">
        <f t="shared" si="60"/>
        <v>45,30</v>
      </c>
      <c r="AF161" s="239" t="s">
        <v>3205</v>
      </c>
      <c r="AG161" s="239" t="str">
        <f t="shared" si="61"/>
        <v>22,15</v>
      </c>
      <c r="AH161" s="239" t="s">
        <v>3206</v>
      </c>
      <c r="AI161" s="239" t="str">
        <f t="shared" si="62"/>
        <v>131.871839090844,32.9610335133864</v>
      </c>
      <c r="AJ161" s="239" t="s">
        <v>3207</v>
      </c>
      <c r="AL161" s="8" t="str">
        <f t="shared" si="63"/>
        <v>,{"type":"Feature","properties":{"name":"つるおか子どもの家","description":"種別：指定避難所（地震・津波）&lt;br&gt;名称：つるおか子どもの家&lt;br&gt;住所：佐伯市鶴岡西町1丁目104番地&lt;br&gt;参考：収容人数：110人&lt;br&gt;","_markerType":"Icon","_iconUrl":"https://cyberjapandata.gsi.go.jp/portal/sys/v4/symbols/903.png","_iconSize":[45,30],"_iconAnchor":[22,15]},"geometry":{"type":"Point","coordinates":[131.871839090844,32.9610335133864]}}</v>
      </c>
    </row>
    <row r="162" spans="1:38">
      <c r="A162" s="1" t="s">
        <v>103</v>
      </c>
      <c r="B162" s="1" t="s">
        <v>4110</v>
      </c>
      <c r="C162" s="1" t="s">
        <v>103</v>
      </c>
      <c r="D162" s="1" t="s">
        <v>261</v>
      </c>
      <c r="F162" s="1" t="s">
        <v>4111</v>
      </c>
      <c r="I162" s="236">
        <v>903</v>
      </c>
      <c r="J162" s="1" t="s">
        <v>5617</v>
      </c>
      <c r="K162" s="1" t="s">
        <v>5618</v>
      </c>
      <c r="L162" s="1">
        <v>32.962902545073703</v>
      </c>
      <c r="M162" s="1">
        <v>131.86920858929599</v>
      </c>
      <c r="O162" s="74" t="str">
        <f t="shared" si="51"/>
        <v>脇区公民館</v>
      </c>
      <c r="P162" s="74" t="str">
        <f t="shared" si="52"/>
        <v>種別：指定避難所（地震・津波）&lt;br&gt;名称：脇区公民館&lt;br&gt;住所：佐伯市鶴岡西町1丁目303番地&lt;br&gt;参考：収容人数：50人&lt;br&gt;</v>
      </c>
      <c r="Q162" s="74" t="str">
        <f t="shared" si="53"/>
        <v>903.png</v>
      </c>
      <c r="R162" s="74" t="str">
        <f t="shared" si="54"/>
        <v>45,30</v>
      </c>
      <c r="S162" s="74" t="str">
        <f t="shared" si="55"/>
        <v>22,15</v>
      </c>
      <c r="T162" s="74" t="str">
        <f t="shared" si="56"/>
        <v>131.869208589296,32.9629025450737</v>
      </c>
      <c r="W162" s="239">
        <v>1</v>
      </c>
      <c r="X162" s="239" t="s">
        <v>3209</v>
      </c>
      <c r="Y162" s="239" t="str">
        <f t="shared" si="57"/>
        <v>脇区公民館</v>
      </c>
      <c r="Z162" s="239" t="s">
        <v>3202</v>
      </c>
      <c r="AA162" s="239" t="str">
        <f t="shared" si="58"/>
        <v>種別：指定避難所（地震・津波）&lt;br&gt;名称：脇区公民館&lt;br&gt;住所：佐伯市鶴岡西町1丁目303番地&lt;br&gt;参考：収容人数：50人&lt;br&gt;</v>
      </c>
      <c r="AB162" s="239" t="s">
        <v>3203</v>
      </c>
      <c r="AC162" s="239" t="str">
        <f t="shared" si="59"/>
        <v>903.png</v>
      </c>
      <c r="AD162" s="239" t="s">
        <v>3204</v>
      </c>
      <c r="AE162" s="239" t="str">
        <f t="shared" si="60"/>
        <v>45,30</v>
      </c>
      <c r="AF162" s="239" t="s">
        <v>3205</v>
      </c>
      <c r="AG162" s="239" t="str">
        <f t="shared" si="61"/>
        <v>22,15</v>
      </c>
      <c r="AH162" s="239" t="s">
        <v>3206</v>
      </c>
      <c r="AI162" s="239" t="str">
        <f t="shared" si="62"/>
        <v>131.869208589296,32.9629025450737</v>
      </c>
      <c r="AJ162" s="239" t="s">
        <v>3207</v>
      </c>
      <c r="AL162" s="8" t="str">
        <f t="shared" si="63"/>
        <v>,{"type":"Feature","properties":{"name":"脇区公民館","description":"種別：指定避難所（地震・津波）&lt;br&gt;名称：脇区公民館&lt;br&gt;住所：佐伯市鶴岡西町1丁目303番地&lt;br&gt;参考：収容人数：50人&lt;br&gt;","_markerType":"Icon","_iconUrl":"https://cyberjapandata.gsi.go.jp/portal/sys/v4/symbols/903.png","_iconSize":[45,30],"_iconAnchor":[22,15]},"geometry":{"type":"Point","coordinates":[131.869208589296,32.9629025450737]}}</v>
      </c>
    </row>
    <row r="163" spans="1:38">
      <c r="A163" s="1" t="s">
        <v>107</v>
      </c>
      <c r="B163" s="1" t="s">
        <v>4110</v>
      </c>
      <c r="C163" s="1" t="s">
        <v>107</v>
      </c>
      <c r="D163" s="1" t="s">
        <v>262</v>
      </c>
      <c r="F163" s="1" t="s">
        <v>4121</v>
      </c>
      <c r="I163" s="236">
        <v>903</v>
      </c>
      <c r="J163" s="1" t="s">
        <v>5617</v>
      </c>
      <c r="K163" s="1" t="s">
        <v>5618</v>
      </c>
      <c r="L163" s="1">
        <v>32.959313996378597</v>
      </c>
      <c r="M163" s="1">
        <v>131.87910781410901</v>
      </c>
      <c r="O163" s="74" t="str">
        <f t="shared" si="51"/>
        <v>大東区集会所</v>
      </c>
      <c r="P163" s="74" t="str">
        <f t="shared" si="52"/>
        <v>種別：指定避難所（地震・津波）&lt;br&gt;名称：大東区集会所&lt;br&gt;住所：佐伯市鶴岡町3丁目10番13号&lt;br&gt;参考：収容人数：30人&lt;br&gt;</v>
      </c>
      <c r="Q163" s="74" t="str">
        <f t="shared" si="53"/>
        <v>903.png</v>
      </c>
      <c r="R163" s="74" t="str">
        <f t="shared" si="54"/>
        <v>45,30</v>
      </c>
      <c r="S163" s="74" t="str">
        <f t="shared" si="55"/>
        <v>22,15</v>
      </c>
      <c r="T163" s="74" t="str">
        <f t="shared" si="56"/>
        <v>131.879107814109,32.9593139963786</v>
      </c>
      <c r="W163" s="239">
        <v>1</v>
      </c>
      <c r="X163" s="239" t="s">
        <v>3209</v>
      </c>
      <c r="Y163" s="239" t="str">
        <f t="shared" si="57"/>
        <v>大東区集会所</v>
      </c>
      <c r="Z163" s="239" t="s">
        <v>3202</v>
      </c>
      <c r="AA163" s="239" t="str">
        <f t="shared" si="58"/>
        <v>種別：指定避難所（地震・津波）&lt;br&gt;名称：大東区集会所&lt;br&gt;住所：佐伯市鶴岡町3丁目10番13号&lt;br&gt;参考：収容人数：30人&lt;br&gt;</v>
      </c>
      <c r="AB163" s="239" t="s">
        <v>3203</v>
      </c>
      <c r="AC163" s="239" t="str">
        <f t="shared" si="59"/>
        <v>903.png</v>
      </c>
      <c r="AD163" s="239" t="s">
        <v>3204</v>
      </c>
      <c r="AE163" s="239" t="str">
        <f t="shared" si="60"/>
        <v>45,30</v>
      </c>
      <c r="AF163" s="239" t="s">
        <v>3205</v>
      </c>
      <c r="AG163" s="239" t="str">
        <f t="shared" si="61"/>
        <v>22,15</v>
      </c>
      <c r="AH163" s="239" t="s">
        <v>3206</v>
      </c>
      <c r="AI163" s="239" t="str">
        <f t="shared" si="62"/>
        <v>131.879107814109,32.9593139963786</v>
      </c>
      <c r="AJ163" s="239" t="s">
        <v>3207</v>
      </c>
      <c r="AL163" s="8" t="str">
        <f t="shared" si="63"/>
        <v>,{"type":"Feature","properties":{"name":"大東区集会所","description":"種別：指定避難所（地震・津波）&lt;br&gt;名称：大東区集会所&lt;br&gt;住所：佐伯市鶴岡町3丁目10番13号&lt;br&gt;参考：収容人数：30人&lt;br&gt;","_markerType":"Icon","_iconUrl":"https://cyberjapandata.gsi.go.jp/portal/sys/v4/symbols/903.png","_iconSize":[45,30],"_iconAnchor":[22,15]},"geometry":{"type":"Point","coordinates":[131.879107814109,32.9593139963786]}}</v>
      </c>
    </row>
    <row r="164" spans="1:38">
      <c r="A164" s="1" t="s">
        <v>110</v>
      </c>
      <c r="B164" s="1" t="s">
        <v>4110</v>
      </c>
      <c r="C164" s="1" t="s">
        <v>110</v>
      </c>
      <c r="D164" s="1" t="s">
        <v>263</v>
      </c>
      <c r="F164" s="1" t="s">
        <v>4114</v>
      </c>
      <c r="I164" s="236">
        <v>903</v>
      </c>
      <c r="J164" s="1" t="s">
        <v>5617</v>
      </c>
      <c r="K164" s="1" t="s">
        <v>5618</v>
      </c>
      <c r="L164" s="1">
        <v>32.965831847974499</v>
      </c>
      <c r="M164" s="1">
        <v>131.85949070535401</v>
      </c>
      <c r="O164" s="74" t="str">
        <f t="shared" si="51"/>
        <v>城西区集会所</v>
      </c>
      <c r="P164" s="74" t="str">
        <f t="shared" si="52"/>
        <v>種別：指定避難所（地震・津波）&lt;br&gt;名称：城西区集会所&lt;br&gt;住所：佐伯市大字上岡2169番地1&lt;br&gt;参考：収容人数：60人&lt;br&gt;</v>
      </c>
      <c r="Q164" s="74" t="str">
        <f t="shared" si="53"/>
        <v>903.png</v>
      </c>
      <c r="R164" s="74" t="str">
        <f t="shared" si="54"/>
        <v>45,30</v>
      </c>
      <c r="S164" s="74" t="str">
        <f t="shared" si="55"/>
        <v>22,15</v>
      </c>
      <c r="T164" s="74" t="str">
        <f t="shared" si="56"/>
        <v>131.859490705354,32.9658318479745</v>
      </c>
      <c r="W164" s="239">
        <v>1</v>
      </c>
      <c r="X164" s="239" t="s">
        <v>3209</v>
      </c>
      <c r="Y164" s="239" t="str">
        <f t="shared" si="57"/>
        <v>城西区集会所</v>
      </c>
      <c r="Z164" s="239" t="s">
        <v>3202</v>
      </c>
      <c r="AA164" s="239" t="str">
        <f t="shared" si="58"/>
        <v>種別：指定避難所（地震・津波）&lt;br&gt;名称：城西区集会所&lt;br&gt;住所：佐伯市大字上岡2169番地1&lt;br&gt;参考：収容人数：60人&lt;br&gt;</v>
      </c>
      <c r="AB164" s="239" t="s">
        <v>3203</v>
      </c>
      <c r="AC164" s="239" t="str">
        <f t="shared" si="59"/>
        <v>903.png</v>
      </c>
      <c r="AD164" s="239" t="s">
        <v>3204</v>
      </c>
      <c r="AE164" s="239" t="str">
        <f t="shared" si="60"/>
        <v>45,30</v>
      </c>
      <c r="AF164" s="239" t="s">
        <v>3205</v>
      </c>
      <c r="AG164" s="239" t="str">
        <f t="shared" si="61"/>
        <v>22,15</v>
      </c>
      <c r="AH164" s="239" t="s">
        <v>3206</v>
      </c>
      <c r="AI164" s="239" t="str">
        <f t="shared" si="62"/>
        <v>131.859490705354,32.9658318479745</v>
      </c>
      <c r="AJ164" s="239" t="s">
        <v>3207</v>
      </c>
      <c r="AL164" s="8" t="str">
        <f t="shared" si="63"/>
        <v>,{"type":"Feature","properties":{"name":"城西区集会所","description":"種別：指定避難所（地震・津波）&lt;br&gt;名称：城西区集会所&lt;br&gt;住所：佐伯市大字上岡2169番地1&lt;br&gt;参考：収容人数：60人&lt;br&gt;","_markerType":"Icon","_iconUrl":"https://cyberjapandata.gsi.go.jp/portal/sys/v4/symbols/903.png","_iconSize":[45,30],"_iconAnchor":[22,15]},"geometry":{"type":"Point","coordinates":[131.859490705354,32.9658318479745]}}</v>
      </c>
    </row>
    <row r="165" spans="1:38">
      <c r="A165" s="1" t="s">
        <v>334</v>
      </c>
      <c r="B165" s="1" t="s">
        <v>4110</v>
      </c>
      <c r="C165" s="1" t="s">
        <v>334</v>
      </c>
      <c r="D165" s="1" t="s">
        <v>309</v>
      </c>
      <c r="F165" s="1" t="s">
        <v>4140</v>
      </c>
      <c r="I165" s="236">
        <v>921</v>
      </c>
      <c r="J165" s="1" t="s">
        <v>5617</v>
      </c>
      <c r="K165" s="1" t="s">
        <v>5618</v>
      </c>
      <c r="L165" s="1">
        <v>32.937570478860501</v>
      </c>
      <c r="M165" s="1">
        <v>131.88149256554399</v>
      </c>
      <c r="O165" s="74" t="str">
        <f t="shared" si="51"/>
        <v>上堅田小学校（管理教室棟）</v>
      </c>
      <c r="P165" s="74" t="str">
        <f t="shared" si="52"/>
        <v>種別：指定避難所（地震・津波）&lt;br&gt;名称：上堅田小学校（管理教室棟）&lt;br&gt;住所：佐伯市大字長谷9118番地&lt;br&gt;参考：収容人数：940人&lt;br&gt;</v>
      </c>
      <c r="Q165" s="74" t="str">
        <f t="shared" si="53"/>
        <v>921.png</v>
      </c>
      <c r="R165" s="74" t="str">
        <f t="shared" si="54"/>
        <v>45,30</v>
      </c>
      <c r="S165" s="74" t="str">
        <f t="shared" si="55"/>
        <v>22,15</v>
      </c>
      <c r="T165" s="74" t="str">
        <f t="shared" si="56"/>
        <v>131.881492565544,32.9375704788605</v>
      </c>
      <c r="W165" s="239">
        <v>1</v>
      </c>
      <c r="X165" s="239" t="s">
        <v>3209</v>
      </c>
      <c r="Y165" s="239" t="str">
        <f t="shared" si="57"/>
        <v>上堅田小学校（管理教室棟）</v>
      </c>
      <c r="Z165" s="239" t="s">
        <v>3202</v>
      </c>
      <c r="AA165" s="239" t="str">
        <f t="shared" si="58"/>
        <v>種別：指定避難所（地震・津波）&lt;br&gt;名称：上堅田小学校（管理教室棟）&lt;br&gt;住所：佐伯市大字長谷9118番地&lt;br&gt;参考：収容人数：940人&lt;br&gt;</v>
      </c>
      <c r="AB165" s="239" t="s">
        <v>3203</v>
      </c>
      <c r="AC165" s="239" t="str">
        <f t="shared" si="59"/>
        <v>921.png</v>
      </c>
      <c r="AD165" s="239" t="s">
        <v>3204</v>
      </c>
      <c r="AE165" s="239" t="str">
        <f t="shared" si="60"/>
        <v>45,30</v>
      </c>
      <c r="AF165" s="239" t="s">
        <v>3205</v>
      </c>
      <c r="AG165" s="239" t="str">
        <f t="shared" si="61"/>
        <v>22,15</v>
      </c>
      <c r="AH165" s="239" t="s">
        <v>3206</v>
      </c>
      <c r="AI165" s="239" t="str">
        <f t="shared" si="62"/>
        <v>131.881492565544,32.9375704788605</v>
      </c>
      <c r="AJ165" s="239" t="s">
        <v>3207</v>
      </c>
      <c r="AL165" s="8" t="str">
        <f t="shared" si="63"/>
        <v>,{"type":"Feature","properties":{"name":"上堅田小学校（管理教室棟）","description":"種別：指定避難所（地震・津波）&lt;br&gt;名称：上堅田小学校（管理教室棟）&lt;br&gt;住所：佐伯市大字長谷9118番地&lt;br&gt;参考：収容人数：940人&lt;br&gt;","_markerType":"Icon","_iconUrl":"https://cyberjapandata.gsi.go.jp/portal/sys/v4/symbols/921.png","_iconSize":[45,30],"_iconAnchor":[22,15]},"geometry":{"type":"Point","coordinates":[131.881492565544,32.9375704788605]}}</v>
      </c>
    </row>
    <row r="166" spans="1:38">
      <c r="A166" s="1" t="s">
        <v>2242</v>
      </c>
      <c r="B166" s="1" t="s">
        <v>4110</v>
      </c>
      <c r="C166" s="1" t="s">
        <v>2242</v>
      </c>
      <c r="D166" s="1" t="s">
        <v>310</v>
      </c>
      <c r="F166" s="1" t="s">
        <v>4141</v>
      </c>
      <c r="I166" s="236">
        <v>921</v>
      </c>
      <c r="J166" s="1" t="s">
        <v>5617</v>
      </c>
      <c r="K166" s="1" t="s">
        <v>5618</v>
      </c>
      <c r="L166" s="1">
        <v>32.936676484344197</v>
      </c>
      <c r="M166" s="1">
        <v>131.88707144543901</v>
      </c>
      <c r="O166" s="74" t="str">
        <f t="shared" si="51"/>
        <v>佐伯南中学校（校舎・体育館）</v>
      </c>
      <c r="P166" s="74" t="str">
        <f t="shared" si="52"/>
        <v>種別：指定避難所（地震・津波）&lt;br&gt;名称：佐伯南中学校（校舎・体育館）&lt;br&gt;住所：佐伯市大字長谷9914番地1&lt;br&gt;参考：収容人数：2200人&lt;br&gt;</v>
      </c>
      <c r="Q166" s="74" t="str">
        <f t="shared" si="53"/>
        <v>921.png</v>
      </c>
      <c r="R166" s="74" t="str">
        <f t="shared" si="54"/>
        <v>45,30</v>
      </c>
      <c r="S166" s="74" t="str">
        <f t="shared" si="55"/>
        <v>22,15</v>
      </c>
      <c r="T166" s="74" t="str">
        <f t="shared" si="56"/>
        <v>131.887071445439,32.9366764843442</v>
      </c>
      <c r="W166" s="239">
        <v>1</v>
      </c>
      <c r="X166" s="239" t="s">
        <v>3209</v>
      </c>
      <c r="Y166" s="239" t="str">
        <f t="shared" si="57"/>
        <v>佐伯南中学校（校舎・体育館）</v>
      </c>
      <c r="Z166" s="239" t="s">
        <v>3202</v>
      </c>
      <c r="AA166" s="239" t="str">
        <f t="shared" si="58"/>
        <v>種別：指定避難所（地震・津波）&lt;br&gt;名称：佐伯南中学校（校舎・体育館）&lt;br&gt;住所：佐伯市大字長谷9914番地1&lt;br&gt;参考：収容人数：2200人&lt;br&gt;</v>
      </c>
      <c r="AB166" s="239" t="s">
        <v>3203</v>
      </c>
      <c r="AC166" s="239" t="str">
        <f t="shared" si="59"/>
        <v>921.png</v>
      </c>
      <c r="AD166" s="239" t="s">
        <v>3204</v>
      </c>
      <c r="AE166" s="239" t="str">
        <f t="shared" si="60"/>
        <v>45,30</v>
      </c>
      <c r="AF166" s="239" t="s">
        <v>3205</v>
      </c>
      <c r="AG166" s="239" t="str">
        <f t="shared" si="61"/>
        <v>22,15</v>
      </c>
      <c r="AH166" s="239" t="s">
        <v>3206</v>
      </c>
      <c r="AI166" s="239" t="str">
        <f t="shared" si="62"/>
        <v>131.887071445439,32.9366764843442</v>
      </c>
      <c r="AJ166" s="239" t="s">
        <v>3207</v>
      </c>
      <c r="AL166" s="8" t="str">
        <f t="shared" si="63"/>
        <v>,{"type":"Feature","properties":{"name":"佐伯南中学校（校舎・体育館）","description":"種別：指定避難所（地震・津波）&lt;br&gt;名称：佐伯南中学校（校舎・体育館）&lt;br&gt;住所：佐伯市大字長谷9914番地1&lt;br&gt;参考：収容人数：2200人&lt;br&gt;","_markerType":"Icon","_iconUrl":"https://cyberjapandata.gsi.go.jp/portal/sys/v4/symbols/921.png","_iconSize":[45,30],"_iconAnchor":[22,15]},"geometry":{"type":"Point","coordinates":[131.887071445439,32.9366764843442]}}</v>
      </c>
    </row>
    <row r="167" spans="1:38">
      <c r="A167" s="1" t="s">
        <v>121</v>
      </c>
      <c r="B167" s="1" t="s">
        <v>4110</v>
      </c>
      <c r="C167" s="1" t="s">
        <v>121</v>
      </c>
      <c r="D167" s="1" t="s">
        <v>265</v>
      </c>
      <c r="F167" s="1" t="s">
        <v>4142</v>
      </c>
      <c r="I167" s="236">
        <v>921</v>
      </c>
      <c r="J167" s="1" t="s">
        <v>5617</v>
      </c>
      <c r="K167" s="1" t="s">
        <v>5618</v>
      </c>
      <c r="L167" s="1">
        <v>32.890948963852502</v>
      </c>
      <c r="M167" s="1">
        <v>131.83468188783601</v>
      </c>
      <c r="O167" s="74" t="str">
        <f t="shared" si="51"/>
        <v>グリーンピア大越</v>
      </c>
      <c r="P167" s="74" t="str">
        <f t="shared" si="52"/>
        <v>種別：指定避難所（地震・津波）&lt;br&gt;名称：グリーンピア大越&lt;br&gt;住所：佐伯市大字長谷484番地ほか&lt;br&gt;参考：収容人数：120人&lt;br&gt;</v>
      </c>
      <c r="Q167" s="74" t="str">
        <f t="shared" si="53"/>
        <v>921.png</v>
      </c>
      <c r="R167" s="74" t="str">
        <f t="shared" si="54"/>
        <v>45,30</v>
      </c>
      <c r="S167" s="74" t="str">
        <f t="shared" si="55"/>
        <v>22,15</v>
      </c>
      <c r="T167" s="74" t="str">
        <f t="shared" si="56"/>
        <v>131.834681887836,32.8909489638525</v>
      </c>
      <c r="W167" s="239">
        <v>1</v>
      </c>
      <c r="X167" s="239" t="s">
        <v>3209</v>
      </c>
      <c r="Y167" s="239" t="str">
        <f t="shared" si="57"/>
        <v>グリーンピア大越</v>
      </c>
      <c r="Z167" s="239" t="s">
        <v>3202</v>
      </c>
      <c r="AA167" s="239" t="str">
        <f t="shared" si="58"/>
        <v>種別：指定避難所（地震・津波）&lt;br&gt;名称：グリーンピア大越&lt;br&gt;住所：佐伯市大字長谷484番地ほか&lt;br&gt;参考：収容人数：120人&lt;br&gt;</v>
      </c>
      <c r="AB167" s="239" t="s">
        <v>3203</v>
      </c>
      <c r="AC167" s="239" t="str">
        <f t="shared" si="59"/>
        <v>921.png</v>
      </c>
      <c r="AD167" s="239" t="s">
        <v>3204</v>
      </c>
      <c r="AE167" s="239" t="str">
        <f t="shared" si="60"/>
        <v>45,30</v>
      </c>
      <c r="AF167" s="239" t="s">
        <v>3205</v>
      </c>
      <c r="AG167" s="239" t="str">
        <f t="shared" si="61"/>
        <v>22,15</v>
      </c>
      <c r="AH167" s="239" t="s">
        <v>3206</v>
      </c>
      <c r="AI167" s="239" t="str">
        <f t="shared" si="62"/>
        <v>131.834681887836,32.8909489638525</v>
      </c>
      <c r="AJ167" s="239" t="s">
        <v>3207</v>
      </c>
      <c r="AL167" s="8" t="str">
        <f t="shared" si="63"/>
        <v>,{"type":"Feature","properties":{"name":"グリーンピア大越","description":"種別：指定避難所（地震・津波）&lt;br&gt;名称：グリーンピア大越&lt;br&gt;住所：佐伯市大字長谷484番地ほか&lt;br&gt;参考：収容人数：120人&lt;br&gt;","_markerType":"Icon","_iconUrl":"https://cyberjapandata.gsi.go.jp/portal/sys/v4/symbols/921.png","_iconSize":[45,30],"_iconAnchor":[22,15]},"geometry":{"type":"Point","coordinates":[131.834681887836,32.8909489638525]}}</v>
      </c>
    </row>
    <row r="168" spans="1:38">
      <c r="A168" s="1" t="s">
        <v>335</v>
      </c>
      <c r="B168" s="1" t="s">
        <v>4110</v>
      </c>
      <c r="C168" s="1" t="s">
        <v>335</v>
      </c>
      <c r="D168" s="1" t="s">
        <v>313</v>
      </c>
      <c r="F168" s="1" t="s">
        <v>4143</v>
      </c>
      <c r="I168" s="236">
        <v>921</v>
      </c>
      <c r="J168" s="1" t="s">
        <v>5617</v>
      </c>
      <c r="K168" s="1" t="s">
        <v>5618</v>
      </c>
      <c r="L168" s="1">
        <v>32.920118859324603</v>
      </c>
      <c r="M168" s="1">
        <v>131.93166982332301</v>
      </c>
      <c r="O168" s="74" t="str">
        <f t="shared" si="51"/>
        <v>木立小学校（体育館）</v>
      </c>
      <c r="P168" s="74" t="str">
        <f t="shared" si="52"/>
        <v>種別：指定避難所（地震・津波）&lt;br&gt;名称：木立小学校（体育館）&lt;br&gt;住所：佐伯市大字木立4480番地&lt;br&gt;参考：収容人数：260人&lt;br&gt;</v>
      </c>
      <c r="Q168" s="74" t="str">
        <f t="shared" si="53"/>
        <v>921.png</v>
      </c>
      <c r="R168" s="74" t="str">
        <f t="shared" si="54"/>
        <v>45,30</v>
      </c>
      <c r="S168" s="74" t="str">
        <f t="shared" si="55"/>
        <v>22,15</v>
      </c>
      <c r="T168" s="74" t="str">
        <f t="shared" si="56"/>
        <v>131.931669823323,32.9201188593246</v>
      </c>
      <c r="W168" s="239">
        <v>1</v>
      </c>
      <c r="X168" s="239" t="s">
        <v>3209</v>
      </c>
      <c r="Y168" s="239" t="str">
        <f t="shared" si="57"/>
        <v>木立小学校（体育館）</v>
      </c>
      <c r="Z168" s="239" t="s">
        <v>3202</v>
      </c>
      <c r="AA168" s="239" t="str">
        <f t="shared" si="58"/>
        <v>種別：指定避難所（地震・津波）&lt;br&gt;名称：木立小学校（体育館）&lt;br&gt;住所：佐伯市大字木立4480番地&lt;br&gt;参考：収容人数：260人&lt;br&gt;</v>
      </c>
      <c r="AB168" s="239" t="s">
        <v>3203</v>
      </c>
      <c r="AC168" s="239" t="str">
        <f t="shared" si="59"/>
        <v>921.png</v>
      </c>
      <c r="AD168" s="239" t="s">
        <v>3204</v>
      </c>
      <c r="AE168" s="239" t="str">
        <f t="shared" si="60"/>
        <v>45,30</v>
      </c>
      <c r="AF168" s="239" t="s">
        <v>3205</v>
      </c>
      <c r="AG168" s="239" t="str">
        <f t="shared" si="61"/>
        <v>22,15</v>
      </c>
      <c r="AH168" s="239" t="s">
        <v>3206</v>
      </c>
      <c r="AI168" s="239" t="str">
        <f t="shared" si="62"/>
        <v>131.931669823323,32.9201188593246</v>
      </c>
      <c r="AJ168" s="239" t="s">
        <v>3207</v>
      </c>
      <c r="AL168" s="8" t="str">
        <f t="shared" si="63"/>
        <v>,{"type":"Feature","properties":{"name":"木立小学校（体育館）","description":"種別：指定避難所（地震・津波）&lt;br&gt;名称：木立小学校（体育館）&lt;br&gt;住所：佐伯市大字木立4480番地&lt;br&gt;参考：収容人数：260人&lt;br&gt;","_markerType":"Icon","_iconUrl":"https://cyberjapandata.gsi.go.jp/portal/sys/v4/symbols/921.png","_iconSize":[45,30],"_iconAnchor":[22,15]},"geometry":{"type":"Point","coordinates":[131.931669823323,32.9201188593246]}}</v>
      </c>
    </row>
    <row r="169" spans="1:38">
      <c r="A169" s="1" t="s">
        <v>166</v>
      </c>
      <c r="B169" s="1" t="s">
        <v>4110</v>
      </c>
      <c r="C169" s="1" t="s">
        <v>166</v>
      </c>
      <c r="D169" s="1" t="s">
        <v>313</v>
      </c>
      <c r="F169" s="1" t="s">
        <v>4144</v>
      </c>
      <c r="I169" s="236">
        <v>921</v>
      </c>
      <c r="J169" s="1" t="s">
        <v>5617</v>
      </c>
      <c r="K169" s="1" t="s">
        <v>5618</v>
      </c>
      <c r="L169" s="1">
        <v>32.920000139402198</v>
      </c>
      <c r="M169" s="1">
        <v>131.93097896209301</v>
      </c>
      <c r="O169" s="74" t="str">
        <f t="shared" si="51"/>
        <v>木立小学校（校舎）</v>
      </c>
      <c r="P169" s="74" t="str">
        <f t="shared" si="52"/>
        <v>種別：指定避難所（地震・津波）&lt;br&gt;名称：木立小学校（校舎）&lt;br&gt;住所：佐伯市大字木立4480番地&lt;br&gt;参考：収容人数：880人&lt;br&gt;</v>
      </c>
      <c r="Q169" s="74" t="str">
        <f t="shared" si="53"/>
        <v>921.png</v>
      </c>
      <c r="R169" s="74" t="str">
        <f t="shared" si="54"/>
        <v>45,30</v>
      </c>
      <c r="S169" s="74" t="str">
        <f t="shared" si="55"/>
        <v>22,15</v>
      </c>
      <c r="T169" s="74" t="str">
        <f t="shared" si="56"/>
        <v>131.930978962093,32.9200001394022</v>
      </c>
      <c r="W169" s="239">
        <v>1</v>
      </c>
      <c r="X169" s="239" t="s">
        <v>3209</v>
      </c>
      <c r="Y169" s="239" t="str">
        <f t="shared" si="57"/>
        <v>木立小学校（校舎）</v>
      </c>
      <c r="Z169" s="239" t="s">
        <v>3202</v>
      </c>
      <c r="AA169" s="239" t="str">
        <f t="shared" si="58"/>
        <v>種別：指定避難所（地震・津波）&lt;br&gt;名称：木立小学校（校舎）&lt;br&gt;住所：佐伯市大字木立4480番地&lt;br&gt;参考：収容人数：880人&lt;br&gt;</v>
      </c>
      <c r="AB169" s="239" t="s">
        <v>3203</v>
      </c>
      <c r="AC169" s="239" t="str">
        <f t="shared" si="59"/>
        <v>921.png</v>
      </c>
      <c r="AD169" s="239" t="s">
        <v>3204</v>
      </c>
      <c r="AE169" s="239" t="str">
        <f t="shared" si="60"/>
        <v>45,30</v>
      </c>
      <c r="AF169" s="239" t="s">
        <v>3205</v>
      </c>
      <c r="AG169" s="239" t="str">
        <f t="shared" si="61"/>
        <v>22,15</v>
      </c>
      <c r="AH169" s="239" t="s">
        <v>3206</v>
      </c>
      <c r="AI169" s="239" t="str">
        <f t="shared" si="62"/>
        <v>131.930978962093,32.9200001394022</v>
      </c>
      <c r="AJ169" s="239" t="s">
        <v>3207</v>
      </c>
      <c r="AL169" s="8" t="str">
        <f t="shared" si="63"/>
        <v>,{"type":"Feature","properties":{"name":"木立小学校（校舎）","description":"種別：指定避難所（地震・津波）&lt;br&gt;名称：木立小学校（校舎）&lt;br&gt;住所：佐伯市大字木立4480番地&lt;br&gt;参考：収容人数：880人&lt;br&gt;","_markerType":"Icon","_iconUrl":"https://cyberjapandata.gsi.go.jp/portal/sys/v4/symbols/921.png","_iconSize":[45,30],"_iconAnchor":[22,15]},"geometry":{"type":"Point","coordinates":[131.930978962093,32.9200001394022]}}</v>
      </c>
    </row>
    <row r="170" spans="1:38">
      <c r="A170" s="1" t="s">
        <v>169</v>
      </c>
      <c r="B170" s="1" t="s">
        <v>4110</v>
      </c>
      <c r="C170" s="1" t="s">
        <v>169</v>
      </c>
      <c r="D170" s="1" t="s">
        <v>280</v>
      </c>
      <c r="F170" s="1" t="s">
        <v>4139</v>
      </c>
      <c r="I170" s="236">
        <v>921</v>
      </c>
      <c r="J170" s="1" t="s">
        <v>5617</v>
      </c>
      <c r="K170" s="1" t="s">
        <v>5618</v>
      </c>
      <c r="L170" s="1">
        <v>32.9239732033218</v>
      </c>
      <c r="M170" s="1">
        <v>131.929142887018</v>
      </c>
      <c r="O170" s="74" t="str">
        <f t="shared" si="51"/>
        <v>木立地区公民館</v>
      </c>
      <c r="P170" s="74" t="str">
        <f t="shared" si="52"/>
        <v>種別：指定避難所（地震・津波）&lt;br&gt;名称：木立地区公民館&lt;br&gt;住所：佐伯市大字木立890番地&lt;br&gt;参考：収容人数：110人&lt;br&gt;</v>
      </c>
      <c r="Q170" s="74" t="str">
        <f t="shared" si="53"/>
        <v>921.png</v>
      </c>
      <c r="R170" s="74" t="str">
        <f t="shared" si="54"/>
        <v>45,30</v>
      </c>
      <c r="S170" s="74" t="str">
        <f t="shared" si="55"/>
        <v>22,15</v>
      </c>
      <c r="T170" s="74" t="str">
        <f t="shared" si="56"/>
        <v>131.929142887018,32.9239732033218</v>
      </c>
      <c r="W170" s="239">
        <v>1</v>
      </c>
      <c r="X170" s="239" t="s">
        <v>3209</v>
      </c>
      <c r="Y170" s="239" t="str">
        <f t="shared" si="57"/>
        <v>木立地区公民館</v>
      </c>
      <c r="Z170" s="239" t="s">
        <v>3202</v>
      </c>
      <c r="AA170" s="239" t="str">
        <f t="shared" si="58"/>
        <v>種別：指定避難所（地震・津波）&lt;br&gt;名称：木立地区公民館&lt;br&gt;住所：佐伯市大字木立890番地&lt;br&gt;参考：収容人数：110人&lt;br&gt;</v>
      </c>
      <c r="AB170" s="239" t="s">
        <v>3203</v>
      </c>
      <c r="AC170" s="239" t="str">
        <f t="shared" si="59"/>
        <v>921.png</v>
      </c>
      <c r="AD170" s="239" t="s">
        <v>3204</v>
      </c>
      <c r="AE170" s="239" t="str">
        <f t="shared" si="60"/>
        <v>45,30</v>
      </c>
      <c r="AF170" s="239" t="s">
        <v>3205</v>
      </c>
      <c r="AG170" s="239" t="str">
        <f t="shared" si="61"/>
        <v>22,15</v>
      </c>
      <c r="AH170" s="239" t="s">
        <v>3206</v>
      </c>
      <c r="AI170" s="239" t="str">
        <f t="shared" si="62"/>
        <v>131.929142887018,32.9239732033218</v>
      </c>
      <c r="AJ170" s="239" t="s">
        <v>3207</v>
      </c>
      <c r="AL170" s="8" t="str">
        <f t="shared" si="63"/>
        <v>,{"type":"Feature","properties":{"name":"木立地区公民館","description":"種別：指定避難所（地震・津波）&lt;br&gt;名称：木立地区公民館&lt;br&gt;住所：佐伯市大字木立890番地&lt;br&gt;参考：収容人数：110人&lt;br&gt;","_markerType":"Icon","_iconUrl":"https://cyberjapandata.gsi.go.jp/portal/sys/v4/symbols/921.png","_iconSize":[45,30],"_iconAnchor":[22,15]},"geometry":{"type":"Point","coordinates":[131.929142887018,32.9239732033218]}}</v>
      </c>
    </row>
    <row r="171" spans="1:38">
      <c r="A171" s="1" t="s">
        <v>136</v>
      </c>
      <c r="B171" s="1" t="s">
        <v>4110</v>
      </c>
      <c r="C171" s="1" t="s">
        <v>136</v>
      </c>
      <c r="D171" s="1" t="s">
        <v>317</v>
      </c>
      <c r="F171" s="1" t="s">
        <v>4145</v>
      </c>
      <c r="I171" s="236">
        <v>921</v>
      </c>
      <c r="J171" s="1" t="s">
        <v>5617</v>
      </c>
      <c r="K171" s="1" t="s">
        <v>5618</v>
      </c>
      <c r="L171" s="1">
        <v>32.958339821124198</v>
      </c>
      <c r="M171" s="1">
        <v>131.90816831752099</v>
      </c>
      <c r="O171" s="74" t="str">
        <f t="shared" si="51"/>
        <v>渡町台小学校（校舎・体育館）</v>
      </c>
      <c r="P171" s="74" t="str">
        <f t="shared" si="52"/>
        <v>種別：指定避難所（地震・津波）&lt;br&gt;名称：渡町台小学校（校舎・体育館）&lt;br&gt;住所：佐伯市長島町3丁目16番1号&lt;br&gt;参考：収容人数：1860人&lt;br&gt;</v>
      </c>
      <c r="Q171" s="74" t="str">
        <f t="shared" si="53"/>
        <v>921.png</v>
      </c>
      <c r="R171" s="74" t="str">
        <f t="shared" si="54"/>
        <v>45,30</v>
      </c>
      <c r="S171" s="74" t="str">
        <f t="shared" si="55"/>
        <v>22,15</v>
      </c>
      <c r="T171" s="74" t="str">
        <f t="shared" si="56"/>
        <v>131.908168317521,32.9583398211242</v>
      </c>
      <c r="W171" s="239">
        <v>1</v>
      </c>
      <c r="X171" s="239" t="s">
        <v>3209</v>
      </c>
      <c r="Y171" s="239" t="str">
        <f t="shared" si="57"/>
        <v>渡町台小学校（校舎・体育館）</v>
      </c>
      <c r="Z171" s="239" t="s">
        <v>3202</v>
      </c>
      <c r="AA171" s="239" t="str">
        <f t="shared" si="58"/>
        <v>種別：指定避難所（地震・津波）&lt;br&gt;名称：渡町台小学校（校舎・体育館）&lt;br&gt;住所：佐伯市長島町3丁目16番1号&lt;br&gt;参考：収容人数：1860人&lt;br&gt;</v>
      </c>
      <c r="AB171" s="239" t="s">
        <v>3203</v>
      </c>
      <c r="AC171" s="239" t="str">
        <f t="shared" si="59"/>
        <v>921.png</v>
      </c>
      <c r="AD171" s="239" t="s">
        <v>3204</v>
      </c>
      <c r="AE171" s="239" t="str">
        <f t="shared" si="60"/>
        <v>45,30</v>
      </c>
      <c r="AF171" s="239" t="s">
        <v>3205</v>
      </c>
      <c r="AG171" s="239" t="str">
        <f t="shared" si="61"/>
        <v>22,15</v>
      </c>
      <c r="AH171" s="239" t="s">
        <v>3206</v>
      </c>
      <c r="AI171" s="239" t="str">
        <f t="shared" si="62"/>
        <v>131.908168317521,32.9583398211242</v>
      </c>
      <c r="AJ171" s="239" t="s">
        <v>3207</v>
      </c>
      <c r="AL171" s="8" t="str">
        <f t="shared" si="63"/>
        <v>,{"type":"Feature","properties":{"name":"渡町台小学校（校舎・体育館）","description":"種別：指定避難所（地震・津波）&lt;br&gt;名称：渡町台小学校（校舎・体育館）&lt;br&gt;住所：佐伯市長島町3丁目16番1号&lt;br&gt;参考：収容人数：1860人&lt;br&gt;","_markerType":"Icon","_iconUrl":"https://cyberjapandata.gsi.go.jp/portal/sys/v4/symbols/921.png","_iconSize":[45,30],"_iconAnchor":[22,15]},"geometry":{"type":"Point","coordinates":[131.908168317521,32.9583398211242]}}</v>
      </c>
    </row>
    <row r="172" spans="1:38">
      <c r="A172" s="1" t="s">
        <v>336</v>
      </c>
      <c r="B172" s="1" t="s">
        <v>4110</v>
      </c>
      <c r="C172" s="1" t="s">
        <v>336</v>
      </c>
      <c r="D172" s="1" t="s">
        <v>321</v>
      </c>
      <c r="F172" s="1" t="s">
        <v>4122</v>
      </c>
      <c r="I172" s="236">
        <v>921</v>
      </c>
      <c r="J172" s="1" t="s">
        <v>5617</v>
      </c>
      <c r="K172" s="1" t="s">
        <v>5618</v>
      </c>
      <c r="L172" s="1">
        <v>32.9606431883292</v>
      </c>
      <c r="M172" s="1">
        <v>131.87435007317401</v>
      </c>
      <c r="O172" s="74" t="str">
        <f t="shared" ref="O172:O173" si="64">A172</f>
        <v>鶴岡小学校（体育館）</v>
      </c>
      <c r="P172" s="74" t="str">
        <f t="shared" ref="P172:P173" si="65">$B$7&amp;B172&amp;"&lt;br&gt;"&amp;$C$7&amp;C172&amp;"&lt;br&gt;"&amp;IF(D172="","",$D$7&amp;D172&amp;"&lt;br&gt;")&amp;IF(E172="","",$E$7&amp;E172&amp;"&lt;br&gt;")&amp;IF(F172="","",$F$7&amp;F172&amp;"&lt;br&gt;")</f>
        <v>種別：指定避難所（地震・津波）&lt;br&gt;名称：鶴岡小学校（体育館）&lt;br&gt;住所：佐伯市鶴岡町3丁目7番1号&lt;br&gt;参考：収容人数：490人&lt;br&gt;</v>
      </c>
      <c r="Q172" s="74" t="str">
        <f t="shared" ref="Q172:Q173" si="66">IF(LEFT(I172,4)="http",I172,I172&amp;".png")</f>
        <v>921.png</v>
      </c>
      <c r="R172" s="74" t="str">
        <f t="shared" ref="R172:R173" si="67">J172</f>
        <v>45,30</v>
      </c>
      <c r="S172" s="74" t="str">
        <f t="shared" ref="S172:S173" si="68">K172</f>
        <v>22,15</v>
      </c>
      <c r="T172" s="74" t="str">
        <f t="shared" ref="T172:T173" si="69">M172&amp;","&amp;L172</f>
        <v>131.874350073174,32.9606431883292</v>
      </c>
      <c r="W172" s="239">
        <v>1</v>
      </c>
      <c r="X172" s="239" t="s">
        <v>3209</v>
      </c>
      <c r="Y172" s="239" t="str">
        <f t="shared" ref="Y172:Y173" si="70">O172</f>
        <v>鶴岡小学校（体育館）</v>
      </c>
      <c r="Z172" s="239" t="s">
        <v>3202</v>
      </c>
      <c r="AA172" s="239" t="str">
        <f t="shared" ref="AA172:AA173" si="71">P172</f>
        <v>種別：指定避難所（地震・津波）&lt;br&gt;名称：鶴岡小学校（体育館）&lt;br&gt;住所：佐伯市鶴岡町3丁目7番1号&lt;br&gt;参考：収容人数：490人&lt;br&gt;</v>
      </c>
      <c r="AB172" s="239" t="s">
        <v>3203</v>
      </c>
      <c r="AC172" s="239" t="str">
        <f t="shared" ref="AC172:AC173" si="72">Q172</f>
        <v>921.png</v>
      </c>
      <c r="AD172" s="239" t="s">
        <v>3204</v>
      </c>
      <c r="AE172" s="239" t="str">
        <f t="shared" ref="AE172:AE173" si="73">R172</f>
        <v>45,30</v>
      </c>
      <c r="AF172" s="239" t="s">
        <v>3205</v>
      </c>
      <c r="AG172" s="239" t="str">
        <f t="shared" ref="AG172:AG173" si="74">S172</f>
        <v>22,15</v>
      </c>
      <c r="AH172" s="239" t="s">
        <v>3206</v>
      </c>
      <c r="AI172" s="239" t="str">
        <f t="shared" ref="AI172:AI173" si="75">T172</f>
        <v>131.874350073174,32.9606431883292</v>
      </c>
      <c r="AJ172" s="239" t="s">
        <v>3207</v>
      </c>
      <c r="AL172" s="8" t="str">
        <f t="shared" ref="AL172:AL173" si="76">_xlfn.CONCAT(X172:AJ172)</f>
        <v>,{"type":"Feature","properties":{"name":"鶴岡小学校（体育館）","description":"種別：指定避難所（地震・津波）&lt;br&gt;名称：鶴岡小学校（体育館）&lt;br&gt;住所：佐伯市鶴岡町3丁目7番1号&lt;br&gt;参考：収容人数：490人&lt;br&gt;","_markerType":"Icon","_iconUrl":"https://cyberjapandata.gsi.go.jp/portal/sys/v4/symbols/921.png","_iconSize":[45,30],"_iconAnchor":[22,15]},"geometry":{"type":"Point","coordinates":[131.874350073174,32.9606431883292]}}</v>
      </c>
    </row>
    <row r="173" spans="1:38">
      <c r="A173" s="1" t="s">
        <v>174</v>
      </c>
      <c r="B173" s="1" t="s">
        <v>4110</v>
      </c>
      <c r="C173" s="1" t="s">
        <v>174</v>
      </c>
      <c r="D173" s="1" t="s">
        <v>321</v>
      </c>
      <c r="F173" s="1" t="s">
        <v>4146</v>
      </c>
      <c r="I173" s="236">
        <v>921</v>
      </c>
      <c r="J173" s="1" t="s">
        <v>5617</v>
      </c>
      <c r="K173" s="1" t="s">
        <v>5618</v>
      </c>
      <c r="L173" s="1">
        <v>32.9609008289857</v>
      </c>
      <c r="M173" s="1">
        <v>131.87515768998099</v>
      </c>
      <c r="O173" s="74" t="str">
        <f t="shared" si="64"/>
        <v>鶴岡小学校（校舎）</v>
      </c>
      <c r="P173" s="74" t="str">
        <f t="shared" si="65"/>
        <v>種別：指定避難所（地震・津波）&lt;br&gt;名称：鶴岡小学校（校舎）&lt;br&gt;住所：佐伯市鶴岡町3丁目7番1号&lt;br&gt;参考：収容人数：1700人&lt;br&gt;</v>
      </c>
      <c r="Q173" s="74" t="str">
        <f t="shared" si="66"/>
        <v>921.png</v>
      </c>
      <c r="R173" s="74" t="str">
        <f t="shared" si="67"/>
        <v>45,30</v>
      </c>
      <c r="S173" s="74" t="str">
        <f t="shared" si="68"/>
        <v>22,15</v>
      </c>
      <c r="T173" s="74" t="str">
        <f t="shared" si="69"/>
        <v>131.875157689981,32.9609008289857</v>
      </c>
      <c r="W173" s="239">
        <v>1</v>
      </c>
      <c r="X173" s="239" t="s">
        <v>3209</v>
      </c>
      <c r="Y173" s="239" t="str">
        <f t="shared" si="70"/>
        <v>鶴岡小学校（校舎）</v>
      </c>
      <c r="Z173" s="239" t="s">
        <v>3202</v>
      </c>
      <c r="AA173" s="239" t="str">
        <f t="shared" si="71"/>
        <v>種別：指定避難所（地震・津波）&lt;br&gt;名称：鶴岡小学校（校舎）&lt;br&gt;住所：佐伯市鶴岡町3丁目7番1号&lt;br&gt;参考：収容人数：1700人&lt;br&gt;</v>
      </c>
      <c r="AB173" s="239" t="s">
        <v>3203</v>
      </c>
      <c r="AC173" s="239" t="str">
        <f t="shared" si="72"/>
        <v>921.png</v>
      </c>
      <c r="AD173" s="239" t="s">
        <v>3204</v>
      </c>
      <c r="AE173" s="239" t="str">
        <f t="shared" si="73"/>
        <v>45,30</v>
      </c>
      <c r="AF173" s="239" t="s">
        <v>3205</v>
      </c>
      <c r="AG173" s="239" t="str">
        <f t="shared" si="74"/>
        <v>22,15</v>
      </c>
      <c r="AH173" s="239" t="s">
        <v>3206</v>
      </c>
      <c r="AI173" s="239" t="str">
        <f t="shared" si="75"/>
        <v>131.875157689981,32.9609008289857</v>
      </c>
      <c r="AJ173" s="239" t="s">
        <v>3207</v>
      </c>
      <c r="AL173" s="8" t="str">
        <f t="shared" si="76"/>
        <v>,{"type":"Feature","properties":{"name":"鶴岡小学校（校舎）","description":"種別：指定避難所（地震・津波）&lt;br&gt;名称：鶴岡小学校（校舎）&lt;br&gt;住所：佐伯市鶴岡町3丁目7番1号&lt;br&gt;参考：収容人数：1700人&lt;br&gt;","_markerType":"Icon","_iconUrl":"https://cyberjapandata.gsi.go.jp/portal/sys/v4/symbols/921.png","_iconSize":[45,30],"_iconAnchor":[22,15]},"geometry":{"type":"Point","coordinates":[131.875157689981,32.9609008289857]}}</v>
      </c>
    </row>
    <row r="174" spans="1:38">
      <c r="W174" s="239">
        <v>1</v>
      </c>
      <c r="AL174" s="8" t="s">
        <v>3214</v>
      </c>
    </row>
    <row r="175" spans="1:38">
      <c r="W175" s="239">
        <v>1</v>
      </c>
      <c r="AL175" s="8"/>
    </row>
    <row r="176" spans="1:38">
      <c r="W176" s="239">
        <v>1</v>
      </c>
      <c r="AL176" s="8"/>
    </row>
    <row r="177" spans="1:38">
      <c r="W177" s="239">
        <v>1</v>
      </c>
      <c r="AL177" s="8" t="s">
        <v>3215</v>
      </c>
    </row>
    <row r="178" spans="1:38">
      <c r="A178" s="1" t="s">
        <v>28</v>
      </c>
      <c r="B178" s="1" t="s">
        <v>4148</v>
      </c>
      <c r="C178" s="1" t="s">
        <v>28</v>
      </c>
      <c r="D178" s="1" t="s">
        <v>29</v>
      </c>
      <c r="F178" s="1" t="s">
        <v>4150</v>
      </c>
      <c r="I178" s="1" t="s">
        <v>4107</v>
      </c>
      <c r="J178" s="1" t="s">
        <v>3210</v>
      </c>
      <c r="K178" s="1" t="s">
        <v>3211</v>
      </c>
      <c r="L178" s="1">
        <v>32.958699539100998</v>
      </c>
      <c r="M178" s="1">
        <v>131.90010689314599</v>
      </c>
      <c r="O178" s="74" t="str">
        <f>A178</f>
        <v>悠久園</v>
      </c>
      <c r="P178" s="74" t="str">
        <f>$B$7&amp;B178&amp;"&lt;br&gt;"&amp;$C$7&amp;C178&amp;"&lt;br&gt;"&amp;IF(D178="","",$D$7&amp;D178&amp;"&lt;br&gt;")&amp;IF(E178="","",$E$7&amp;E178&amp;"&lt;br&gt;")&amp;IF(F178="","",$F$7&amp;F178&amp;"&lt;br&gt;")</f>
        <v>種別：福祉避難所-高齢者&lt;br&gt;名称：悠久園&lt;br&gt;住所：佐伯市向島１丁目３番８号&lt;br&gt;参考：受入可能人数：2人&lt;br&gt;</v>
      </c>
      <c r="Q178" s="74" t="str">
        <f>IF(LEFT(I178,4)="http",I178,I178&amp;".png")</f>
        <v>https://www.pref.oita.jp/uploaded/life/2327624_4659442_img.png</v>
      </c>
      <c r="R178" s="74" t="str">
        <f>J178</f>
        <v>30,30</v>
      </c>
      <c r="S178" s="74" t="str">
        <f>K178</f>
        <v>15,15</v>
      </c>
      <c r="T178" s="74" t="str">
        <f>M178&amp;","&amp;L178</f>
        <v>131.900106893146,32.958699539101</v>
      </c>
      <c r="W178" s="239">
        <v>1</v>
      </c>
      <c r="X178" s="239" t="s">
        <v>3201</v>
      </c>
      <c r="Y178" s="239" t="str">
        <f>O178</f>
        <v>悠久園</v>
      </c>
      <c r="Z178" s="239" t="s">
        <v>3202</v>
      </c>
      <c r="AA178" s="239" t="str">
        <f>P178</f>
        <v>種別：福祉避難所-高齢者&lt;br&gt;名称：悠久園&lt;br&gt;住所：佐伯市向島１丁目３番８号&lt;br&gt;参考：受入可能人数：2人&lt;br&gt;</v>
      </c>
      <c r="AB178" s="239" t="s">
        <v>3684</v>
      </c>
      <c r="AC178" s="239" t="str">
        <f>Q178</f>
        <v>https://www.pref.oita.jp/uploaded/life/2327624_4659442_img.png</v>
      </c>
      <c r="AD178" s="239" t="s">
        <v>3204</v>
      </c>
      <c r="AE178" s="239" t="str">
        <f>R178</f>
        <v>30,30</v>
      </c>
      <c r="AF178" s="239" t="s">
        <v>3205</v>
      </c>
      <c r="AG178" s="239" t="str">
        <f>S178</f>
        <v>15,15</v>
      </c>
      <c r="AH178" s="239" t="s">
        <v>3206</v>
      </c>
      <c r="AI178" s="239" t="str">
        <f>T178</f>
        <v>131.900106893146,32.958699539101</v>
      </c>
      <c r="AJ178" s="239" t="s">
        <v>3207</v>
      </c>
      <c r="AL178" s="238" t="str">
        <f>_xlfn.CONCAT(X178:AJ178)</f>
        <v>{"type":"Feature","properties":{"name":"悠久園","description":"種別：福祉避難所-高齢者&lt;br&gt;名称：悠久園&lt;br&gt;住所：佐伯市向島１丁目３番８号&lt;br&gt;参考：受入可能人数：2人&lt;br&gt;","_markerType":"Icon","_iconUrl":"https://www.pref.oita.jp/uploaded/life/2327624_4659442_img.png","_iconSize":[30,30],"_iconAnchor":[15,15]},"geometry":{"type":"Point","coordinates":[131.900106893146,32.958699539101]}}</v>
      </c>
    </row>
    <row r="179" spans="1:38">
      <c r="A179" s="1" t="s">
        <v>12</v>
      </c>
      <c r="B179" s="1" t="s">
        <v>4148</v>
      </c>
      <c r="C179" s="1" t="s">
        <v>12</v>
      </c>
      <c r="D179" s="1" t="s">
        <v>13</v>
      </c>
      <c r="F179" s="1" t="s">
        <v>4151</v>
      </c>
      <c r="I179" s="1" t="s">
        <v>4107</v>
      </c>
      <c r="J179" s="1" t="s">
        <v>3210</v>
      </c>
      <c r="K179" s="1" t="s">
        <v>3211</v>
      </c>
      <c r="L179" s="1">
        <v>32.965895088157303</v>
      </c>
      <c r="M179" s="1">
        <v>131.90092153803599</v>
      </c>
      <c r="O179" s="74" t="str">
        <f t="shared" ref="O179:O182" si="77">A179</f>
        <v>南海医療センター附属介護老人保健施設</v>
      </c>
      <c r="P179" s="74" t="str">
        <f t="shared" ref="P179:P182" si="78">$B$7&amp;B179&amp;"&lt;br&gt;"&amp;$C$7&amp;C179&amp;"&lt;br&gt;"&amp;IF(D179="","",$D$7&amp;D179&amp;"&lt;br&gt;")&amp;IF(E179="","",$E$7&amp;E179&amp;"&lt;br&gt;")&amp;IF(F179="","",$F$7&amp;F179&amp;"&lt;br&gt;")</f>
        <v>種別：福祉避難所-高齢者&lt;br&gt;名称：南海医療センター附属介護老人保健施設&lt;br&gt;住所：佐伯市常盤西町12番６号&lt;br&gt;参考：受入可能人数：5人&lt;br&gt;</v>
      </c>
      <c r="Q179" s="74" t="str">
        <f t="shared" ref="Q179:Q182" si="79">IF(LEFT(I179,4)="http",I179,I179&amp;".png")</f>
        <v>https://www.pref.oita.jp/uploaded/life/2327624_4659442_img.png</v>
      </c>
      <c r="R179" s="74" t="str">
        <f t="shared" ref="R179:R182" si="80">J179</f>
        <v>30,30</v>
      </c>
      <c r="S179" s="74" t="str">
        <f t="shared" ref="S179:S182" si="81">K179</f>
        <v>15,15</v>
      </c>
      <c r="T179" s="74" t="str">
        <f t="shared" ref="T179:T182" si="82">M179&amp;","&amp;L179</f>
        <v>131.900921538036,32.9658950881573</v>
      </c>
      <c r="W179" s="239">
        <v>1</v>
      </c>
      <c r="X179" s="239" t="s">
        <v>3209</v>
      </c>
      <c r="Y179" s="239" t="str">
        <f t="shared" ref="Y179:Y182" si="83">O179</f>
        <v>南海医療センター附属介護老人保健施設</v>
      </c>
      <c r="Z179" s="239" t="s">
        <v>3202</v>
      </c>
      <c r="AA179" s="239" t="str">
        <f t="shared" ref="AA179:AA182" si="84">P179</f>
        <v>種別：福祉避難所-高齢者&lt;br&gt;名称：南海医療センター附属介護老人保健施設&lt;br&gt;住所：佐伯市常盤西町12番６号&lt;br&gt;参考：受入可能人数：5人&lt;br&gt;</v>
      </c>
      <c r="AB179" s="239" t="s">
        <v>3684</v>
      </c>
      <c r="AC179" s="239" t="str">
        <f t="shared" ref="AC179:AC182" si="85">Q179</f>
        <v>https://www.pref.oita.jp/uploaded/life/2327624_4659442_img.png</v>
      </c>
      <c r="AD179" s="239" t="s">
        <v>3204</v>
      </c>
      <c r="AE179" s="239" t="str">
        <f t="shared" ref="AE179:AE182" si="86">R179</f>
        <v>30,30</v>
      </c>
      <c r="AF179" s="239" t="s">
        <v>3205</v>
      </c>
      <c r="AG179" s="239" t="str">
        <f t="shared" ref="AG179:AG182" si="87">S179</f>
        <v>15,15</v>
      </c>
      <c r="AH179" s="239" t="s">
        <v>3206</v>
      </c>
      <c r="AI179" s="239" t="str">
        <f t="shared" ref="AI179:AI182" si="88">T179</f>
        <v>131.900921538036,32.9658950881573</v>
      </c>
      <c r="AJ179" s="239" t="s">
        <v>3207</v>
      </c>
      <c r="AL179" s="8" t="str">
        <f t="shared" ref="AL179:AL182" si="89">_xlfn.CONCAT(X179:AJ179)</f>
        <v>,{"type":"Feature","properties":{"name":"南海医療センター附属介護老人保健施設","description":"種別：福祉避難所-高齢者&lt;br&gt;名称：南海医療センター附属介護老人保健施設&lt;br&gt;住所：佐伯市常盤西町12番６号&lt;br&gt;参考：受入可能人数：5人&lt;br&gt;","_markerType":"Icon","_iconUrl":"https://www.pref.oita.jp/uploaded/life/2327624_4659442_img.png","_iconSize":[30,30],"_iconAnchor":[15,15]},"geometry":{"type":"Point","coordinates":[131.900921538036,32.9658950881573]}}</v>
      </c>
    </row>
    <row r="180" spans="1:38">
      <c r="A180" s="1" t="s">
        <v>20</v>
      </c>
      <c r="B180" s="1" t="s">
        <v>4148</v>
      </c>
      <c r="C180" s="1" t="s">
        <v>20</v>
      </c>
      <c r="D180" s="1" t="s">
        <v>21</v>
      </c>
      <c r="F180" s="1" t="s">
        <v>4152</v>
      </c>
      <c r="I180" s="1" t="s">
        <v>4107</v>
      </c>
      <c r="J180" s="1" t="s">
        <v>3210</v>
      </c>
      <c r="K180" s="1" t="s">
        <v>3211</v>
      </c>
      <c r="L180" s="1">
        <v>32.970053392763198</v>
      </c>
      <c r="M180" s="1">
        <v>131.904419151811</v>
      </c>
      <c r="O180" s="74" t="str">
        <f t="shared" si="77"/>
        <v>佐伯の太陽</v>
      </c>
      <c r="P180" s="74" t="str">
        <f t="shared" si="78"/>
        <v>種別：福祉避難所-高齢者&lt;br&gt;名称：佐伯の太陽&lt;br&gt;住所：佐伯市駅前１丁目１番11号&lt;br&gt;参考：受入可能人数：4人&lt;br&gt;</v>
      </c>
      <c r="Q180" s="74" t="str">
        <f t="shared" si="79"/>
        <v>https://www.pref.oita.jp/uploaded/life/2327624_4659442_img.png</v>
      </c>
      <c r="R180" s="74" t="str">
        <f t="shared" si="80"/>
        <v>30,30</v>
      </c>
      <c r="S180" s="74" t="str">
        <f t="shared" si="81"/>
        <v>15,15</v>
      </c>
      <c r="T180" s="74" t="str">
        <f t="shared" si="82"/>
        <v>131.904419151811,32.9700533927632</v>
      </c>
      <c r="W180" s="239">
        <v>1</v>
      </c>
      <c r="X180" s="239" t="s">
        <v>3209</v>
      </c>
      <c r="Y180" s="239" t="str">
        <f t="shared" si="83"/>
        <v>佐伯の太陽</v>
      </c>
      <c r="Z180" s="239" t="s">
        <v>3202</v>
      </c>
      <c r="AA180" s="239" t="str">
        <f t="shared" si="84"/>
        <v>種別：福祉避難所-高齢者&lt;br&gt;名称：佐伯の太陽&lt;br&gt;住所：佐伯市駅前１丁目１番11号&lt;br&gt;参考：受入可能人数：4人&lt;br&gt;</v>
      </c>
      <c r="AB180" s="239" t="s">
        <v>3684</v>
      </c>
      <c r="AC180" s="239" t="str">
        <f t="shared" si="85"/>
        <v>https://www.pref.oita.jp/uploaded/life/2327624_4659442_img.png</v>
      </c>
      <c r="AD180" s="239" t="s">
        <v>3204</v>
      </c>
      <c r="AE180" s="239" t="str">
        <f t="shared" si="86"/>
        <v>30,30</v>
      </c>
      <c r="AF180" s="239" t="s">
        <v>3205</v>
      </c>
      <c r="AG180" s="239" t="str">
        <f t="shared" si="87"/>
        <v>15,15</v>
      </c>
      <c r="AH180" s="239" t="s">
        <v>3206</v>
      </c>
      <c r="AI180" s="239" t="str">
        <f t="shared" si="88"/>
        <v>131.904419151811,32.9700533927632</v>
      </c>
      <c r="AJ180" s="239" t="s">
        <v>3207</v>
      </c>
      <c r="AL180" s="8" t="str">
        <f t="shared" si="89"/>
        <v>,{"type":"Feature","properties":{"name":"佐伯の太陽","description":"種別：福祉避難所-高齢者&lt;br&gt;名称：佐伯の太陽&lt;br&gt;住所：佐伯市駅前１丁目１番11号&lt;br&gt;参考：受入可能人数：4人&lt;br&gt;","_markerType":"Icon","_iconUrl":"https://www.pref.oita.jp/uploaded/life/2327624_4659442_img.png","_iconSize":[30,30],"_iconAnchor":[15,15]},"geometry":{"type":"Point","coordinates":[131.904419151811,32.9700533927632]}}</v>
      </c>
    </row>
    <row r="181" spans="1:38">
      <c r="A181" s="1" t="s">
        <v>23</v>
      </c>
      <c r="B181" s="1" t="s">
        <v>4148</v>
      </c>
      <c r="C181" s="1" t="s">
        <v>23</v>
      </c>
      <c r="D181" s="1" t="s">
        <v>24</v>
      </c>
      <c r="F181" s="1" t="s">
        <v>4151</v>
      </c>
      <c r="I181" s="1" t="s">
        <v>4107</v>
      </c>
      <c r="J181" s="1" t="s">
        <v>3210</v>
      </c>
      <c r="K181" s="1" t="s">
        <v>3211</v>
      </c>
      <c r="L181" s="1">
        <v>32.958909212713898</v>
      </c>
      <c r="M181" s="1">
        <v>131.88174246527399</v>
      </c>
      <c r="O181" s="74" t="str">
        <f t="shared" si="77"/>
        <v>鶴望野</v>
      </c>
      <c r="P181" s="74" t="str">
        <f t="shared" si="78"/>
        <v>種別：福祉避難所-高齢者&lt;br&gt;名称：鶴望野&lt;br&gt;住所：佐伯市鶴岡町１丁目11番59号&lt;br&gt;参考：受入可能人数：5人&lt;br&gt;</v>
      </c>
      <c r="Q181" s="74" t="str">
        <f t="shared" si="79"/>
        <v>https://www.pref.oita.jp/uploaded/life/2327624_4659442_img.png</v>
      </c>
      <c r="R181" s="74" t="str">
        <f t="shared" si="80"/>
        <v>30,30</v>
      </c>
      <c r="S181" s="74" t="str">
        <f t="shared" si="81"/>
        <v>15,15</v>
      </c>
      <c r="T181" s="74" t="str">
        <f t="shared" si="82"/>
        <v>131.881742465274,32.9589092127139</v>
      </c>
      <c r="W181" s="239">
        <v>1</v>
      </c>
      <c r="X181" s="239" t="s">
        <v>3209</v>
      </c>
      <c r="Y181" s="239" t="str">
        <f t="shared" si="83"/>
        <v>鶴望野</v>
      </c>
      <c r="Z181" s="239" t="s">
        <v>3202</v>
      </c>
      <c r="AA181" s="239" t="str">
        <f t="shared" si="84"/>
        <v>種別：福祉避難所-高齢者&lt;br&gt;名称：鶴望野&lt;br&gt;住所：佐伯市鶴岡町１丁目11番59号&lt;br&gt;参考：受入可能人数：5人&lt;br&gt;</v>
      </c>
      <c r="AB181" s="239" t="s">
        <v>3684</v>
      </c>
      <c r="AC181" s="239" t="str">
        <f t="shared" si="85"/>
        <v>https://www.pref.oita.jp/uploaded/life/2327624_4659442_img.png</v>
      </c>
      <c r="AD181" s="239" t="s">
        <v>3204</v>
      </c>
      <c r="AE181" s="239" t="str">
        <f t="shared" si="86"/>
        <v>30,30</v>
      </c>
      <c r="AF181" s="239" t="s">
        <v>3205</v>
      </c>
      <c r="AG181" s="239" t="str">
        <f t="shared" si="87"/>
        <v>15,15</v>
      </c>
      <c r="AH181" s="239" t="s">
        <v>3206</v>
      </c>
      <c r="AI181" s="239" t="str">
        <f t="shared" si="88"/>
        <v>131.881742465274,32.9589092127139</v>
      </c>
      <c r="AJ181" s="239" t="s">
        <v>3207</v>
      </c>
      <c r="AL181" s="8" t="str">
        <f t="shared" si="89"/>
        <v>,{"type":"Feature","properties":{"name":"鶴望野","description":"種別：福祉避難所-高齢者&lt;br&gt;名称：鶴望野&lt;br&gt;住所：佐伯市鶴岡町１丁目11番59号&lt;br&gt;参考：受入可能人数：5人&lt;br&gt;","_markerType":"Icon","_iconUrl":"https://www.pref.oita.jp/uploaded/life/2327624_4659442_img.png","_iconSize":[30,30],"_iconAnchor":[15,15]},"geometry":{"type":"Point","coordinates":[131.881742465274,32.9589092127139]}}</v>
      </c>
    </row>
    <row r="182" spans="1:38">
      <c r="A182" s="1" t="s">
        <v>25</v>
      </c>
      <c r="B182" s="1" t="s">
        <v>4148</v>
      </c>
      <c r="C182" s="1" t="s">
        <v>25</v>
      </c>
      <c r="D182" s="1" t="s">
        <v>2168</v>
      </c>
      <c r="F182" s="1" t="s">
        <v>4153</v>
      </c>
      <c r="I182" s="1" t="s">
        <v>4107</v>
      </c>
      <c r="J182" s="1" t="s">
        <v>3210</v>
      </c>
      <c r="K182" s="1" t="s">
        <v>3211</v>
      </c>
      <c r="L182" s="1">
        <v>32.945991087228997</v>
      </c>
      <c r="M182" s="1">
        <v>131.896556738735</v>
      </c>
      <c r="O182" s="74" t="str">
        <f t="shared" si="77"/>
        <v>花みずき</v>
      </c>
      <c r="P182" s="74" t="str">
        <f t="shared" si="78"/>
        <v>種別：福祉避難所-高齢者&lt;br&gt;名称：花みずき&lt;br&gt;住所：佐伯市大字池田1699番地７ &lt;br&gt;参考：受入可能人数：3人&lt;br&gt;</v>
      </c>
      <c r="Q182" s="74" t="str">
        <f t="shared" si="79"/>
        <v>https://www.pref.oita.jp/uploaded/life/2327624_4659442_img.png</v>
      </c>
      <c r="R182" s="74" t="str">
        <f t="shared" si="80"/>
        <v>30,30</v>
      </c>
      <c r="S182" s="74" t="str">
        <f t="shared" si="81"/>
        <v>15,15</v>
      </c>
      <c r="T182" s="74" t="str">
        <f t="shared" si="82"/>
        <v>131.896556738735,32.945991087229</v>
      </c>
      <c r="W182" s="239">
        <v>1</v>
      </c>
      <c r="X182" s="239" t="s">
        <v>3209</v>
      </c>
      <c r="Y182" s="239" t="str">
        <f t="shared" si="83"/>
        <v>花みずき</v>
      </c>
      <c r="Z182" s="239" t="s">
        <v>3202</v>
      </c>
      <c r="AA182" s="239" t="str">
        <f t="shared" si="84"/>
        <v>種別：福祉避難所-高齢者&lt;br&gt;名称：花みずき&lt;br&gt;住所：佐伯市大字池田1699番地７ &lt;br&gt;参考：受入可能人数：3人&lt;br&gt;</v>
      </c>
      <c r="AB182" s="239" t="s">
        <v>3684</v>
      </c>
      <c r="AC182" s="239" t="str">
        <f t="shared" si="85"/>
        <v>https://www.pref.oita.jp/uploaded/life/2327624_4659442_img.png</v>
      </c>
      <c r="AD182" s="239" t="s">
        <v>3204</v>
      </c>
      <c r="AE182" s="239" t="str">
        <f t="shared" si="86"/>
        <v>30,30</v>
      </c>
      <c r="AF182" s="239" t="s">
        <v>3205</v>
      </c>
      <c r="AG182" s="239" t="str">
        <f t="shared" si="87"/>
        <v>15,15</v>
      </c>
      <c r="AH182" s="239" t="s">
        <v>3206</v>
      </c>
      <c r="AI182" s="239" t="str">
        <f t="shared" si="88"/>
        <v>131.896556738735,32.945991087229</v>
      </c>
      <c r="AJ182" s="239" t="s">
        <v>3207</v>
      </c>
      <c r="AL182" s="8" t="str">
        <f t="shared" si="89"/>
        <v>,{"type":"Feature","properties":{"name":"花みずき","description":"種別：福祉避難所-高齢者&lt;br&gt;名称：花みずき&lt;br&gt;住所：佐伯市大字池田1699番地７ &lt;br&gt;参考：受入可能人数：3人&lt;br&gt;","_markerType":"Icon","_iconUrl":"https://www.pref.oita.jp/uploaded/life/2327624_4659442_img.png","_iconSize":[30,30],"_iconAnchor":[15,15]},"geometry":{"type":"Point","coordinates":[131.896556738735,32.945991087229]}}</v>
      </c>
    </row>
    <row r="183" spans="1:38">
      <c r="A183" s="1" t="s">
        <v>22</v>
      </c>
      <c r="B183" s="1" t="s">
        <v>4148</v>
      </c>
      <c r="C183" s="1" t="s">
        <v>22</v>
      </c>
      <c r="D183" s="1" t="s">
        <v>2169</v>
      </c>
      <c r="F183" s="1" t="s">
        <v>4151</v>
      </c>
      <c r="I183" s="1" t="s">
        <v>4107</v>
      </c>
      <c r="J183" s="1" t="s">
        <v>3210</v>
      </c>
      <c r="K183" s="1" t="s">
        <v>3211</v>
      </c>
      <c r="L183" s="1">
        <v>32.9455919075846</v>
      </c>
      <c r="M183" s="1">
        <v>131.89676698151999</v>
      </c>
      <c r="O183" s="74" t="str">
        <f t="shared" ref="O183:O212" si="90">A183</f>
        <v>和の風</v>
      </c>
      <c r="P183" s="74" t="str">
        <f t="shared" ref="P183:P212" si="91">$B$7&amp;B183&amp;"&lt;br&gt;"&amp;$C$7&amp;C183&amp;"&lt;br&gt;"&amp;IF(D183="","",$D$7&amp;D183&amp;"&lt;br&gt;")&amp;IF(E183="","",$E$7&amp;E183&amp;"&lt;br&gt;")&amp;IF(F183="","",$F$7&amp;F183&amp;"&lt;br&gt;")</f>
        <v>種別：福祉避難所-高齢者&lt;br&gt;名称：和の風&lt;br&gt;住所：佐伯市大字池田2260番地１ &lt;br&gt;参考：受入可能人数：5人&lt;br&gt;</v>
      </c>
      <c r="Q183" s="74" t="str">
        <f t="shared" ref="Q183:Q212" si="92">IF(LEFT(I183,4)="http",I183,I183&amp;".png")</f>
        <v>https://www.pref.oita.jp/uploaded/life/2327624_4659442_img.png</v>
      </c>
      <c r="R183" s="74" t="str">
        <f t="shared" ref="R183:R212" si="93">J183</f>
        <v>30,30</v>
      </c>
      <c r="S183" s="74" t="str">
        <f t="shared" ref="S183:S212" si="94">K183</f>
        <v>15,15</v>
      </c>
      <c r="T183" s="74" t="str">
        <f t="shared" ref="T183:T212" si="95">M183&amp;","&amp;L183</f>
        <v>131.89676698152,32.9455919075846</v>
      </c>
      <c r="W183" s="239">
        <v>1</v>
      </c>
      <c r="X183" s="239" t="s">
        <v>3209</v>
      </c>
      <c r="Y183" s="239" t="str">
        <f t="shared" ref="Y183:Y212" si="96">O183</f>
        <v>和の風</v>
      </c>
      <c r="Z183" s="239" t="s">
        <v>3202</v>
      </c>
      <c r="AA183" s="239" t="str">
        <f t="shared" ref="AA183:AA212" si="97">P183</f>
        <v>種別：福祉避難所-高齢者&lt;br&gt;名称：和の風&lt;br&gt;住所：佐伯市大字池田2260番地１ &lt;br&gt;参考：受入可能人数：5人&lt;br&gt;</v>
      </c>
      <c r="AB183" s="239" t="s">
        <v>3684</v>
      </c>
      <c r="AC183" s="239" t="str">
        <f t="shared" ref="AC183:AC212" si="98">Q183</f>
        <v>https://www.pref.oita.jp/uploaded/life/2327624_4659442_img.png</v>
      </c>
      <c r="AD183" s="239" t="s">
        <v>3204</v>
      </c>
      <c r="AE183" s="239" t="str">
        <f t="shared" ref="AE183:AE212" si="99">R183</f>
        <v>30,30</v>
      </c>
      <c r="AF183" s="239" t="s">
        <v>3205</v>
      </c>
      <c r="AG183" s="239" t="str">
        <f t="shared" ref="AG183:AG212" si="100">S183</f>
        <v>15,15</v>
      </c>
      <c r="AH183" s="239" t="s">
        <v>3206</v>
      </c>
      <c r="AI183" s="239" t="str">
        <f t="shared" ref="AI183:AI212" si="101">T183</f>
        <v>131.89676698152,32.9455919075846</v>
      </c>
      <c r="AJ183" s="239" t="s">
        <v>3207</v>
      </c>
      <c r="AL183" s="8" t="str">
        <f t="shared" ref="AL183:AL212" si="102">_xlfn.CONCAT(X183:AJ183)</f>
        <v>,{"type":"Feature","properties":{"name":"和の風","description":"種別：福祉避難所-高齢者&lt;br&gt;名称：和の風&lt;br&gt;住所：佐伯市大字池田2260番地１ &lt;br&gt;参考：受入可能人数：5人&lt;br&gt;","_markerType":"Icon","_iconUrl":"https://www.pref.oita.jp/uploaded/life/2327624_4659442_img.png","_iconSize":[30,30],"_iconAnchor":[15,15]},"geometry":{"type":"Point","coordinates":[131.89676698152,32.9455919075846]}}</v>
      </c>
    </row>
    <row r="184" spans="1:38">
      <c r="A184" s="1" t="s">
        <v>1625</v>
      </c>
      <c r="B184" s="1" t="s">
        <v>4148</v>
      </c>
      <c r="C184" s="1" t="s">
        <v>1625</v>
      </c>
      <c r="D184" s="1" t="s">
        <v>2170</v>
      </c>
      <c r="F184" s="1" t="s">
        <v>4151</v>
      </c>
      <c r="I184" s="1" t="s">
        <v>4107</v>
      </c>
      <c r="J184" s="1" t="s">
        <v>3210</v>
      </c>
      <c r="K184" s="1" t="s">
        <v>3211</v>
      </c>
      <c r="L184" s="1">
        <v>32.936074432304402</v>
      </c>
      <c r="M184" s="1">
        <v>131.91146217046099</v>
      </c>
      <c r="O184" s="74" t="str">
        <f t="shared" si="90"/>
        <v>長良苑</v>
      </c>
      <c r="P184" s="74" t="str">
        <f t="shared" si="91"/>
        <v>種別：福祉避難所-高齢者&lt;br&gt;名称：長良苑&lt;br&gt;住所：佐伯市大字⾧良4956番地&lt;br&gt;参考：受入可能人数：5人&lt;br&gt;</v>
      </c>
      <c r="Q184" s="74" t="str">
        <f t="shared" si="92"/>
        <v>https://www.pref.oita.jp/uploaded/life/2327624_4659442_img.png</v>
      </c>
      <c r="R184" s="74" t="str">
        <f t="shared" si="93"/>
        <v>30,30</v>
      </c>
      <c r="S184" s="74" t="str">
        <f t="shared" si="94"/>
        <v>15,15</v>
      </c>
      <c r="T184" s="74" t="str">
        <f t="shared" si="95"/>
        <v>131.911462170461,32.9360744323044</v>
      </c>
      <c r="W184" s="239">
        <v>1</v>
      </c>
      <c r="X184" s="239" t="s">
        <v>3209</v>
      </c>
      <c r="Y184" s="239" t="str">
        <f t="shared" si="96"/>
        <v>長良苑</v>
      </c>
      <c r="Z184" s="239" t="s">
        <v>3202</v>
      </c>
      <c r="AA184" s="239" t="str">
        <f t="shared" si="97"/>
        <v>種別：福祉避難所-高齢者&lt;br&gt;名称：長良苑&lt;br&gt;住所：佐伯市大字⾧良4956番地&lt;br&gt;参考：受入可能人数：5人&lt;br&gt;</v>
      </c>
      <c r="AB184" s="239" t="s">
        <v>3684</v>
      </c>
      <c r="AC184" s="239" t="str">
        <f t="shared" si="98"/>
        <v>https://www.pref.oita.jp/uploaded/life/2327624_4659442_img.png</v>
      </c>
      <c r="AD184" s="239" t="s">
        <v>3204</v>
      </c>
      <c r="AE184" s="239" t="str">
        <f t="shared" si="99"/>
        <v>30,30</v>
      </c>
      <c r="AF184" s="239" t="s">
        <v>3205</v>
      </c>
      <c r="AG184" s="239" t="str">
        <f t="shared" si="100"/>
        <v>15,15</v>
      </c>
      <c r="AH184" s="239" t="s">
        <v>3206</v>
      </c>
      <c r="AI184" s="239" t="str">
        <f t="shared" si="101"/>
        <v>131.911462170461,32.9360744323044</v>
      </c>
      <c r="AJ184" s="239" t="s">
        <v>3207</v>
      </c>
      <c r="AL184" s="8" t="str">
        <f t="shared" si="102"/>
        <v>,{"type":"Feature","properties":{"name":"長良苑","description":"種別：福祉避難所-高齢者&lt;br&gt;名称：長良苑&lt;br&gt;住所：佐伯市大字⾧良4956番地&lt;br&gt;参考：受入可能人数：5人&lt;br&gt;","_markerType":"Icon","_iconUrl":"https://www.pref.oita.jp/uploaded/life/2327624_4659442_img.png","_iconSize":[30,30],"_iconAnchor":[15,15]},"geometry":{"type":"Point","coordinates":[131.911462170461,32.9360744323044]}}</v>
      </c>
    </row>
    <row r="185" spans="1:38">
      <c r="A185" s="1" t="s">
        <v>31</v>
      </c>
      <c r="B185" s="1" t="s">
        <v>4148</v>
      </c>
      <c r="C185" s="1" t="s">
        <v>31</v>
      </c>
      <c r="D185" s="1" t="s">
        <v>2171</v>
      </c>
      <c r="F185" s="1" t="s">
        <v>4153</v>
      </c>
      <c r="I185" s="1" t="s">
        <v>4107</v>
      </c>
      <c r="J185" s="1" t="s">
        <v>3210</v>
      </c>
      <c r="K185" s="1" t="s">
        <v>3211</v>
      </c>
      <c r="L185" s="1">
        <v>32.9363943547445</v>
      </c>
      <c r="M185" s="1">
        <v>131.91211701741599</v>
      </c>
      <c r="O185" s="74" t="str">
        <f t="shared" si="90"/>
        <v>コスモス</v>
      </c>
      <c r="P185" s="74" t="str">
        <f t="shared" si="91"/>
        <v>種別：福祉避難所-高齢者&lt;br&gt;名称：コスモス&lt;br&gt;住所：佐伯市大字⾧良4954番地&lt;br&gt;参考：受入可能人数：3人&lt;br&gt;</v>
      </c>
      <c r="Q185" s="74" t="str">
        <f t="shared" si="92"/>
        <v>https://www.pref.oita.jp/uploaded/life/2327624_4659442_img.png</v>
      </c>
      <c r="R185" s="74" t="str">
        <f t="shared" si="93"/>
        <v>30,30</v>
      </c>
      <c r="S185" s="74" t="str">
        <f t="shared" si="94"/>
        <v>15,15</v>
      </c>
      <c r="T185" s="74" t="str">
        <f t="shared" si="95"/>
        <v>131.912117017416,32.9363943547445</v>
      </c>
      <c r="W185" s="239">
        <v>1</v>
      </c>
      <c r="X185" s="239" t="s">
        <v>3209</v>
      </c>
      <c r="Y185" s="239" t="str">
        <f t="shared" si="96"/>
        <v>コスモス</v>
      </c>
      <c r="Z185" s="239" t="s">
        <v>3202</v>
      </c>
      <c r="AA185" s="239" t="str">
        <f t="shared" si="97"/>
        <v>種別：福祉避難所-高齢者&lt;br&gt;名称：コスモス&lt;br&gt;住所：佐伯市大字⾧良4954番地&lt;br&gt;参考：受入可能人数：3人&lt;br&gt;</v>
      </c>
      <c r="AB185" s="239" t="s">
        <v>3684</v>
      </c>
      <c r="AC185" s="239" t="str">
        <f t="shared" si="98"/>
        <v>https://www.pref.oita.jp/uploaded/life/2327624_4659442_img.png</v>
      </c>
      <c r="AD185" s="239" t="s">
        <v>3204</v>
      </c>
      <c r="AE185" s="239" t="str">
        <f t="shared" si="99"/>
        <v>30,30</v>
      </c>
      <c r="AF185" s="239" t="s">
        <v>3205</v>
      </c>
      <c r="AG185" s="239" t="str">
        <f t="shared" si="100"/>
        <v>15,15</v>
      </c>
      <c r="AH185" s="239" t="s">
        <v>3206</v>
      </c>
      <c r="AI185" s="239" t="str">
        <f t="shared" si="101"/>
        <v>131.912117017416,32.9363943547445</v>
      </c>
      <c r="AJ185" s="239" t="s">
        <v>3207</v>
      </c>
      <c r="AL185" s="8" t="str">
        <f t="shared" si="102"/>
        <v>,{"type":"Feature","properties":{"name":"コスモス","description":"種別：福祉避難所-高齢者&lt;br&gt;名称：コスモス&lt;br&gt;住所：佐伯市大字⾧良4954番地&lt;br&gt;参考：受入可能人数：3人&lt;br&gt;","_markerType":"Icon","_iconUrl":"https://www.pref.oita.jp/uploaded/life/2327624_4659442_img.png","_iconSize":[30,30],"_iconAnchor":[15,15]},"geometry":{"type":"Point","coordinates":[131.912117017416,32.9363943547445]}}</v>
      </c>
    </row>
    <row r="186" spans="1:38">
      <c r="A186" s="1" t="s">
        <v>17</v>
      </c>
      <c r="B186" s="1" t="s">
        <v>4148</v>
      </c>
      <c r="C186" s="1" t="s">
        <v>17</v>
      </c>
      <c r="D186" s="1" t="s">
        <v>2172</v>
      </c>
      <c r="F186" s="1" t="s">
        <v>4150</v>
      </c>
      <c r="I186" s="1" t="s">
        <v>4107</v>
      </c>
      <c r="J186" s="1" t="s">
        <v>3210</v>
      </c>
      <c r="K186" s="1" t="s">
        <v>3211</v>
      </c>
      <c r="L186" s="1">
        <v>33.016236712245799</v>
      </c>
      <c r="M186" s="1">
        <v>131.90186676563101</v>
      </c>
      <c r="O186" s="74" t="str">
        <f t="shared" si="90"/>
        <v>彦岳の太陽</v>
      </c>
      <c r="P186" s="74" t="str">
        <f t="shared" si="91"/>
        <v>種別：福祉避難所-高齢者&lt;br&gt;名称：彦岳の太陽&lt;br&gt;住所：佐伯市大字狩生418番地２ &lt;br&gt;参考：受入可能人数：2人&lt;br&gt;</v>
      </c>
      <c r="Q186" s="74" t="str">
        <f t="shared" si="92"/>
        <v>https://www.pref.oita.jp/uploaded/life/2327624_4659442_img.png</v>
      </c>
      <c r="R186" s="74" t="str">
        <f t="shared" si="93"/>
        <v>30,30</v>
      </c>
      <c r="S186" s="74" t="str">
        <f t="shared" si="94"/>
        <v>15,15</v>
      </c>
      <c r="T186" s="74" t="str">
        <f t="shared" si="95"/>
        <v>131.901866765631,33.0162367122458</v>
      </c>
      <c r="W186" s="239">
        <v>1</v>
      </c>
      <c r="X186" s="239" t="s">
        <v>3209</v>
      </c>
      <c r="Y186" s="239" t="str">
        <f t="shared" si="96"/>
        <v>彦岳の太陽</v>
      </c>
      <c r="Z186" s="239" t="s">
        <v>3202</v>
      </c>
      <c r="AA186" s="239" t="str">
        <f t="shared" si="97"/>
        <v>種別：福祉避難所-高齢者&lt;br&gt;名称：彦岳の太陽&lt;br&gt;住所：佐伯市大字狩生418番地２ &lt;br&gt;参考：受入可能人数：2人&lt;br&gt;</v>
      </c>
      <c r="AB186" s="239" t="s">
        <v>3684</v>
      </c>
      <c r="AC186" s="239" t="str">
        <f t="shared" si="98"/>
        <v>https://www.pref.oita.jp/uploaded/life/2327624_4659442_img.png</v>
      </c>
      <c r="AD186" s="239" t="s">
        <v>3204</v>
      </c>
      <c r="AE186" s="239" t="str">
        <f t="shared" si="99"/>
        <v>30,30</v>
      </c>
      <c r="AF186" s="239" t="s">
        <v>3205</v>
      </c>
      <c r="AG186" s="239" t="str">
        <f t="shared" si="100"/>
        <v>15,15</v>
      </c>
      <c r="AH186" s="239" t="s">
        <v>3206</v>
      </c>
      <c r="AI186" s="239" t="str">
        <f t="shared" si="101"/>
        <v>131.901866765631,33.0162367122458</v>
      </c>
      <c r="AJ186" s="239" t="s">
        <v>3207</v>
      </c>
      <c r="AL186" s="8" t="str">
        <f t="shared" si="102"/>
        <v>,{"type":"Feature","properties":{"name":"彦岳の太陽","description":"種別：福祉避難所-高齢者&lt;br&gt;名称：彦岳の太陽&lt;br&gt;住所：佐伯市大字狩生418番地２ &lt;br&gt;参考：受入可能人数：2人&lt;br&gt;","_markerType":"Icon","_iconUrl":"https://www.pref.oita.jp/uploaded/life/2327624_4659442_img.png","_iconSize":[30,30],"_iconAnchor":[15,15]},"geometry":{"type":"Point","coordinates":[131.901866765631,33.0162367122458]}}</v>
      </c>
    </row>
    <row r="187" spans="1:38">
      <c r="A187" s="1" t="s">
        <v>35</v>
      </c>
      <c r="B187" s="1" t="s">
        <v>4148</v>
      </c>
      <c r="C187" s="1" t="s">
        <v>35</v>
      </c>
      <c r="D187" s="1" t="s">
        <v>2173</v>
      </c>
      <c r="F187" s="1" t="s">
        <v>4153</v>
      </c>
      <c r="I187" s="1" t="s">
        <v>4107</v>
      </c>
      <c r="J187" s="1" t="s">
        <v>3210</v>
      </c>
      <c r="K187" s="1" t="s">
        <v>3211</v>
      </c>
      <c r="L187" s="1">
        <v>33.042029752005902</v>
      </c>
      <c r="M187" s="1">
        <v>131.920463115546</v>
      </c>
      <c r="O187" s="74" t="str">
        <f t="shared" si="90"/>
        <v>上浦浅海井デイサービスセンター</v>
      </c>
      <c r="P187" s="74" t="str">
        <f t="shared" si="91"/>
        <v>種別：福祉避難所-高齢者&lt;br&gt;名称：上浦浅海井デイサービスセンター&lt;br&gt;住所：佐伯市上浦大字浅海井489番地10 &lt;br&gt;参考：受入可能人数：3人&lt;br&gt;</v>
      </c>
      <c r="Q187" s="74" t="str">
        <f t="shared" si="92"/>
        <v>https://www.pref.oita.jp/uploaded/life/2327624_4659442_img.png</v>
      </c>
      <c r="R187" s="74" t="str">
        <f t="shared" si="93"/>
        <v>30,30</v>
      </c>
      <c r="S187" s="74" t="str">
        <f t="shared" si="94"/>
        <v>15,15</v>
      </c>
      <c r="T187" s="74" t="str">
        <f t="shared" si="95"/>
        <v>131.920463115546,33.0420297520059</v>
      </c>
      <c r="W187" s="239">
        <v>1</v>
      </c>
      <c r="X187" s="239" t="s">
        <v>3209</v>
      </c>
      <c r="Y187" s="239" t="str">
        <f t="shared" si="96"/>
        <v>上浦浅海井デイサービスセンター</v>
      </c>
      <c r="Z187" s="239" t="s">
        <v>3202</v>
      </c>
      <c r="AA187" s="239" t="str">
        <f t="shared" si="97"/>
        <v>種別：福祉避難所-高齢者&lt;br&gt;名称：上浦浅海井デイサービスセンター&lt;br&gt;住所：佐伯市上浦大字浅海井489番地10 &lt;br&gt;参考：受入可能人数：3人&lt;br&gt;</v>
      </c>
      <c r="AB187" s="239" t="s">
        <v>3684</v>
      </c>
      <c r="AC187" s="239" t="str">
        <f t="shared" si="98"/>
        <v>https://www.pref.oita.jp/uploaded/life/2327624_4659442_img.png</v>
      </c>
      <c r="AD187" s="239" t="s">
        <v>3204</v>
      </c>
      <c r="AE187" s="239" t="str">
        <f t="shared" si="99"/>
        <v>30,30</v>
      </c>
      <c r="AF187" s="239" t="s">
        <v>3205</v>
      </c>
      <c r="AG187" s="239" t="str">
        <f t="shared" si="100"/>
        <v>15,15</v>
      </c>
      <c r="AH187" s="239" t="s">
        <v>3206</v>
      </c>
      <c r="AI187" s="239" t="str">
        <f t="shared" si="101"/>
        <v>131.920463115546,33.0420297520059</v>
      </c>
      <c r="AJ187" s="239" t="s">
        <v>3207</v>
      </c>
      <c r="AL187" s="8" t="str">
        <f t="shared" si="102"/>
        <v>,{"type":"Feature","properties":{"name":"上浦浅海井デイサービスセンター","description":"種別：福祉避難所-高齢者&lt;br&gt;名称：上浦浅海井デイサービスセンター&lt;br&gt;住所：佐伯市上浦大字浅海井489番地10 &lt;br&gt;参考：受入可能人数：3人&lt;br&gt;","_markerType":"Icon","_iconUrl":"https://www.pref.oita.jp/uploaded/life/2327624_4659442_img.png","_iconSize":[30,30],"_iconAnchor":[15,15]},"geometry":{"type":"Point","coordinates":[131.920463115546,33.0420297520059]}}</v>
      </c>
    </row>
    <row r="188" spans="1:38">
      <c r="A188" s="1" t="s">
        <v>33</v>
      </c>
      <c r="B188" s="1" t="s">
        <v>4148</v>
      </c>
      <c r="C188" s="1" t="s">
        <v>33</v>
      </c>
      <c r="D188" s="1" t="s">
        <v>34</v>
      </c>
      <c r="F188" s="1" t="s">
        <v>4153</v>
      </c>
      <c r="I188" s="1" t="s">
        <v>4107</v>
      </c>
      <c r="J188" s="1" t="s">
        <v>3210</v>
      </c>
      <c r="K188" s="1" t="s">
        <v>3211</v>
      </c>
      <c r="L188" s="1">
        <v>32.9784365709734</v>
      </c>
      <c r="M188" s="1">
        <v>131.84842337030801</v>
      </c>
      <c r="O188" s="74" t="str">
        <f t="shared" si="90"/>
        <v>豊寿苑</v>
      </c>
      <c r="P188" s="74" t="str">
        <f t="shared" si="91"/>
        <v>種別：福祉避難所-高齢者&lt;br&gt;名称：豊寿苑&lt;br&gt;住所：佐伯市弥生大字井崎1765番地&lt;br&gt;参考：受入可能人数：3人&lt;br&gt;</v>
      </c>
      <c r="Q188" s="74" t="str">
        <f t="shared" si="92"/>
        <v>https://www.pref.oita.jp/uploaded/life/2327624_4659442_img.png</v>
      </c>
      <c r="R188" s="74" t="str">
        <f t="shared" si="93"/>
        <v>30,30</v>
      </c>
      <c r="S188" s="74" t="str">
        <f t="shared" si="94"/>
        <v>15,15</v>
      </c>
      <c r="T188" s="74" t="str">
        <f t="shared" si="95"/>
        <v>131.848423370308,32.9784365709734</v>
      </c>
      <c r="W188" s="239">
        <v>1</v>
      </c>
      <c r="X188" s="239" t="s">
        <v>3209</v>
      </c>
      <c r="Y188" s="239" t="str">
        <f t="shared" si="96"/>
        <v>豊寿苑</v>
      </c>
      <c r="Z188" s="239" t="s">
        <v>3202</v>
      </c>
      <c r="AA188" s="239" t="str">
        <f t="shared" si="97"/>
        <v>種別：福祉避難所-高齢者&lt;br&gt;名称：豊寿苑&lt;br&gt;住所：佐伯市弥生大字井崎1765番地&lt;br&gt;参考：受入可能人数：3人&lt;br&gt;</v>
      </c>
      <c r="AB188" s="239" t="s">
        <v>3684</v>
      </c>
      <c r="AC188" s="239" t="str">
        <f t="shared" si="98"/>
        <v>https://www.pref.oita.jp/uploaded/life/2327624_4659442_img.png</v>
      </c>
      <c r="AD188" s="239" t="s">
        <v>3204</v>
      </c>
      <c r="AE188" s="239" t="str">
        <f t="shared" si="99"/>
        <v>30,30</v>
      </c>
      <c r="AF188" s="239" t="s">
        <v>3205</v>
      </c>
      <c r="AG188" s="239" t="str">
        <f t="shared" si="100"/>
        <v>15,15</v>
      </c>
      <c r="AH188" s="239" t="s">
        <v>3206</v>
      </c>
      <c r="AI188" s="239" t="str">
        <f t="shared" si="101"/>
        <v>131.848423370308,32.9784365709734</v>
      </c>
      <c r="AJ188" s="239" t="s">
        <v>3207</v>
      </c>
      <c r="AL188" s="8" t="str">
        <f t="shared" si="102"/>
        <v>,{"type":"Feature","properties":{"name":"豊寿苑","description":"種別：福祉避難所-高齢者&lt;br&gt;名称：豊寿苑&lt;br&gt;住所：佐伯市弥生大字井崎1765番地&lt;br&gt;参考：受入可能人数：3人&lt;br&gt;","_markerType":"Icon","_iconUrl":"https://www.pref.oita.jp/uploaded/life/2327624_4659442_img.png","_iconSize":[30,30],"_iconAnchor":[15,15]},"geometry":{"type":"Point","coordinates":[131.848423370308,32.9784365709734]}}</v>
      </c>
    </row>
    <row r="189" spans="1:38">
      <c r="A189" s="1" t="s">
        <v>26</v>
      </c>
      <c r="B189" s="1" t="s">
        <v>4148</v>
      </c>
      <c r="C189" s="1" t="s">
        <v>26</v>
      </c>
      <c r="D189" s="1" t="s">
        <v>27</v>
      </c>
      <c r="F189" s="1" t="s">
        <v>4150</v>
      </c>
      <c r="I189" s="1" t="s">
        <v>4107</v>
      </c>
      <c r="J189" s="1" t="s">
        <v>3210</v>
      </c>
      <c r="K189" s="1" t="s">
        <v>3211</v>
      </c>
      <c r="L189" s="1">
        <v>32.971885276355003</v>
      </c>
      <c r="M189" s="1">
        <v>131.84192816903399</v>
      </c>
      <c r="O189" s="74" t="str">
        <f t="shared" si="90"/>
        <v>ながと</v>
      </c>
      <c r="P189" s="74" t="str">
        <f t="shared" si="91"/>
        <v>種別：福祉避難所-高齢者&lt;br&gt;名称：ながと&lt;br&gt;住所：佐伯市弥生大字井崎981番地&lt;br&gt;参考：受入可能人数：2人&lt;br&gt;</v>
      </c>
      <c r="Q189" s="74" t="str">
        <f t="shared" si="92"/>
        <v>https://www.pref.oita.jp/uploaded/life/2327624_4659442_img.png</v>
      </c>
      <c r="R189" s="74" t="str">
        <f t="shared" si="93"/>
        <v>30,30</v>
      </c>
      <c r="S189" s="74" t="str">
        <f t="shared" si="94"/>
        <v>15,15</v>
      </c>
      <c r="T189" s="74" t="str">
        <f t="shared" si="95"/>
        <v>131.841928169034,32.971885276355</v>
      </c>
      <c r="W189" s="239">
        <v>1</v>
      </c>
      <c r="X189" s="239" t="s">
        <v>3209</v>
      </c>
      <c r="Y189" s="239" t="str">
        <f t="shared" si="96"/>
        <v>ながと</v>
      </c>
      <c r="Z189" s="239" t="s">
        <v>3202</v>
      </c>
      <c r="AA189" s="239" t="str">
        <f t="shared" si="97"/>
        <v>種別：福祉避難所-高齢者&lt;br&gt;名称：ながと&lt;br&gt;住所：佐伯市弥生大字井崎981番地&lt;br&gt;参考：受入可能人数：2人&lt;br&gt;</v>
      </c>
      <c r="AB189" s="239" t="s">
        <v>3684</v>
      </c>
      <c r="AC189" s="239" t="str">
        <f t="shared" si="98"/>
        <v>https://www.pref.oita.jp/uploaded/life/2327624_4659442_img.png</v>
      </c>
      <c r="AD189" s="239" t="s">
        <v>3204</v>
      </c>
      <c r="AE189" s="239" t="str">
        <f t="shared" si="99"/>
        <v>30,30</v>
      </c>
      <c r="AF189" s="239" t="s">
        <v>3205</v>
      </c>
      <c r="AG189" s="239" t="str">
        <f t="shared" si="100"/>
        <v>15,15</v>
      </c>
      <c r="AH189" s="239" t="s">
        <v>3206</v>
      </c>
      <c r="AI189" s="239" t="str">
        <f t="shared" si="101"/>
        <v>131.841928169034,32.971885276355</v>
      </c>
      <c r="AJ189" s="239" t="s">
        <v>3207</v>
      </c>
      <c r="AL189" s="8" t="str">
        <f t="shared" si="102"/>
        <v>,{"type":"Feature","properties":{"name":"ながと","description":"種別：福祉避難所-高齢者&lt;br&gt;名称：ながと&lt;br&gt;住所：佐伯市弥生大字井崎981番地&lt;br&gt;参考：受入可能人数：2人&lt;br&gt;","_markerType":"Icon","_iconUrl":"https://www.pref.oita.jp/uploaded/life/2327624_4659442_img.png","_iconSize":[30,30],"_iconAnchor":[15,15]},"geometry":{"type":"Point","coordinates":[131.841928169034,32.971885276355]}}</v>
      </c>
    </row>
    <row r="190" spans="1:38">
      <c r="A190" s="1" t="s">
        <v>36</v>
      </c>
      <c r="B190" s="1" t="s">
        <v>4148</v>
      </c>
      <c r="C190" s="1" t="s">
        <v>36</v>
      </c>
      <c r="D190" s="1" t="s">
        <v>37</v>
      </c>
      <c r="F190" s="1" t="s">
        <v>4153</v>
      </c>
      <c r="I190" s="1" t="s">
        <v>4107</v>
      </c>
      <c r="J190" s="1" t="s">
        <v>3210</v>
      </c>
      <c r="K190" s="1" t="s">
        <v>3211</v>
      </c>
      <c r="L190" s="1">
        <v>32.969207855262802</v>
      </c>
      <c r="M190" s="1">
        <v>131.840772435285</v>
      </c>
      <c r="O190" s="74" t="str">
        <f t="shared" si="90"/>
        <v>弥生老人デイサービスセンター</v>
      </c>
      <c r="P190" s="74" t="str">
        <f t="shared" si="91"/>
        <v>種別：福祉避難所-高齢者&lt;br&gt;名称：弥生老人デイサービスセンター&lt;br&gt;住所：佐伯市弥生大字上小倉1208番地&lt;br&gt;参考：受入可能人数：3人&lt;br&gt;</v>
      </c>
      <c r="Q190" s="74" t="str">
        <f t="shared" si="92"/>
        <v>https://www.pref.oita.jp/uploaded/life/2327624_4659442_img.png</v>
      </c>
      <c r="R190" s="74" t="str">
        <f t="shared" si="93"/>
        <v>30,30</v>
      </c>
      <c r="S190" s="74" t="str">
        <f t="shared" si="94"/>
        <v>15,15</v>
      </c>
      <c r="T190" s="74" t="str">
        <f t="shared" si="95"/>
        <v>131.840772435285,32.9692078552628</v>
      </c>
      <c r="W190" s="239">
        <v>1</v>
      </c>
      <c r="X190" s="239" t="s">
        <v>3209</v>
      </c>
      <c r="Y190" s="239" t="str">
        <f t="shared" si="96"/>
        <v>弥生老人デイサービスセンター</v>
      </c>
      <c r="Z190" s="239" t="s">
        <v>3202</v>
      </c>
      <c r="AA190" s="239" t="str">
        <f t="shared" si="97"/>
        <v>種別：福祉避難所-高齢者&lt;br&gt;名称：弥生老人デイサービスセンター&lt;br&gt;住所：佐伯市弥生大字上小倉1208番地&lt;br&gt;参考：受入可能人数：3人&lt;br&gt;</v>
      </c>
      <c r="AB190" s="239" t="s">
        <v>3684</v>
      </c>
      <c r="AC190" s="239" t="str">
        <f t="shared" si="98"/>
        <v>https://www.pref.oita.jp/uploaded/life/2327624_4659442_img.png</v>
      </c>
      <c r="AD190" s="239" t="s">
        <v>3204</v>
      </c>
      <c r="AE190" s="239" t="str">
        <f t="shared" si="99"/>
        <v>30,30</v>
      </c>
      <c r="AF190" s="239" t="s">
        <v>3205</v>
      </c>
      <c r="AG190" s="239" t="str">
        <f t="shared" si="100"/>
        <v>15,15</v>
      </c>
      <c r="AH190" s="239" t="s">
        <v>3206</v>
      </c>
      <c r="AI190" s="239" t="str">
        <f t="shared" si="101"/>
        <v>131.840772435285,32.9692078552628</v>
      </c>
      <c r="AJ190" s="239" t="s">
        <v>3207</v>
      </c>
      <c r="AL190" s="8" t="str">
        <f t="shared" si="102"/>
        <v>,{"type":"Feature","properties":{"name":"弥生老人デイサービスセンター","description":"種別：福祉避難所-高齢者&lt;br&gt;名称：弥生老人デイサービスセンター&lt;br&gt;住所：佐伯市弥生大字上小倉1208番地&lt;br&gt;参考：受入可能人数：3人&lt;br&gt;","_markerType":"Icon","_iconUrl":"https://www.pref.oita.jp/uploaded/life/2327624_4659442_img.png","_iconSize":[30,30],"_iconAnchor":[15,15]},"geometry":{"type":"Point","coordinates":[131.840772435285,32.9692078552628]}}</v>
      </c>
    </row>
    <row r="191" spans="1:38">
      <c r="A191" s="1" t="s">
        <v>16</v>
      </c>
      <c r="B191" s="1" t="s">
        <v>4148</v>
      </c>
      <c r="C191" s="1" t="s">
        <v>16</v>
      </c>
      <c r="D191" s="1" t="s">
        <v>2174</v>
      </c>
      <c r="F191" s="1" t="s">
        <v>4154</v>
      </c>
      <c r="I191" s="1" t="s">
        <v>4107</v>
      </c>
      <c r="J191" s="1" t="s">
        <v>3210</v>
      </c>
      <c r="K191" s="1" t="s">
        <v>3211</v>
      </c>
      <c r="L191" s="1">
        <v>32.878655831032198</v>
      </c>
      <c r="M191" s="1">
        <v>131.75738796072301</v>
      </c>
      <c r="O191" s="74" t="str">
        <f t="shared" si="90"/>
        <v>直川苑</v>
      </c>
      <c r="P191" s="74" t="str">
        <f t="shared" si="91"/>
        <v>種別：福祉避難所-高齢者&lt;br&gt;名称：直川苑&lt;br&gt;住所：佐伯市直川大字仁田原1962番地１ &lt;br&gt;参考：受入可能人数：6人&lt;br&gt;</v>
      </c>
      <c r="Q191" s="74" t="str">
        <f t="shared" si="92"/>
        <v>https://www.pref.oita.jp/uploaded/life/2327624_4659442_img.png</v>
      </c>
      <c r="R191" s="74" t="str">
        <f t="shared" si="93"/>
        <v>30,30</v>
      </c>
      <c r="S191" s="74" t="str">
        <f t="shared" si="94"/>
        <v>15,15</v>
      </c>
      <c r="T191" s="74" t="str">
        <f t="shared" si="95"/>
        <v>131.757387960723,32.8786558310322</v>
      </c>
      <c r="W191" s="239">
        <v>1</v>
      </c>
      <c r="X191" s="239" t="s">
        <v>3209</v>
      </c>
      <c r="Y191" s="239" t="str">
        <f t="shared" si="96"/>
        <v>直川苑</v>
      </c>
      <c r="Z191" s="239" t="s">
        <v>3202</v>
      </c>
      <c r="AA191" s="239" t="str">
        <f t="shared" si="97"/>
        <v>種別：福祉避難所-高齢者&lt;br&gt;名称：直川苑&lt;br&gt;住所：佐伯市直川大字仁田原1962番地１ &lt;br&gt;参考：受入可能人数：6人&lt;br&gt;</v>
      </c>
      <c r="AB191" s="239" t="s">
        <v>3684</v>
      </c>
      <c r="AC191" s="239" t="str">
        <f t="shared" si="98"/>
        <v>https://www.pref.oita.jp/uploaded/life/2327624_4659442_img.png</v>
      </c>
      <c r="AD191" s="239" t="s">
        <v>3204</v>
      </c>
      <c r="AE191" s="239" t="str">
        <f t="shared" si="99"/>
        <v>30,30</v>
      </c>
      <c r="AF191" s="239" t="s">
        <v>3205</v>
      </c>
      <c r="AG191" s="239" t="str">
        <f t="shared" si="100"/>
        <v>15,15</v>
      </c>
      <c r="AH191" s="239" t="s">
        <v>3206</v>
      </c>
      <c r="AI191" s="239" t="str">
        <f t="shared" si="101"/>
        <v>131.757387960723,32.8786558310322</v>
      </c>
      <c r="AJ191" s="239" t="s">
        <v>3207</v>
      </c>
      <c r="AL191" s="8" t="str">
        <f t="shared" si="102"/>
        <v>,{"type":"Feature","properties":{"name":"直川苑","description":"種別：福祉避難所-高齢者&lt;br&gt;名称：直川苑&lt;br&gt;住所：佐伯市直川大字仁田原1962番地１ &lt;br&gt;参考：受入可能人数：6人&lt;br&gt;","_markerType":"Icon","_iconUrl":"https://www.pref.oita.jp/uploaded/life/2327624_4659442_img.png","_iconSize":[30,30],"_iconAnchor":[15,15]},"geometry":{"type":"Point","coordinates":[131.757387960723,32.8786558310322]}}</v>
      </c>
    </row>
    <row r="192" spans="1:38">
      <c r="A192" s="1" t="s">
        <v>39</v>
      </c>
      <c r="B192" s="1" t="s">
        <v>4148</v>
      </c>
      <c r="C192" s="1" t="s">
        <v>39</v>
      </c>
      <c r="D192" s="1" t="s">
        <v>40</v>
      </c>
      <c r="F192" s="1" t="s">
        <v>4151</v>
      </c>
      <c r="I192" s="1" t="s">
        <v>4107</v>
      </c>
      <c r="J192" s="1" t="s">
        <v>3210</v>
      </c>
      <c r="K192" s="1" t="s">
        <v>3211</v>
      </c>
      <c r="L192" s="1">
        <v>32.873169728822099</v>
      </c>
      <c r="M192" s="1">
        <v>131.78473168653699</v>
      </c>
      <c r="O192" s="74" t="str">
        <f t="shared" si="90"/>
        <v>直川老人デイサービスセンター</v>
      </c>
      <c r="P192" s="74" t="str">
        <f t="shared" si="91"/>
        <v>種別：福祉避難所-高齢者&lt;br&gt;名称：直川老人デイサービスセンター&lt;br&gt;住所：佐伯市直川大字赤木1235番地&lt;br&gt;参考：受入可能人数：5人&lt;br&gt;</v>
      </c>
      <c r="Q192" s="74" t="str">
        <f t="shared" si="92"/>
        <v>https://www.pref.oita.jp/uploaded/life/2327624_4659442_img.png</v>
      </c>
      <c r="R192" s="74" t="str">
        <f t="shared" si="93"/>
        <v>30,30</v>
      </c>
      <c r="S192" s="74" t="str">
        <f t="shared" si="94"/>
        <v>15,15</v>
      </c>
      <c r="T192" s="74" t="str">
        <f t="shared" si="95"/>
        <v>131.784731686537,32.8731697288221</v>
      </c>
      <c r="W192" s="239">
        <v>1</v>
      </c>
      <c r="X192" s="239" t="s">
        <v>3209</v>
      </c>
      <c r="Y192" s="239" t="str">
        <f t="shared" si="96"/>
        <v>直川老人デイサービスセンター</v>
      </c>
      <c r="Z192" s="239" t="s">
        <v>3202</v>
      </c>
      <c r="AA192" s="239" t="str">
        <f t="shared" si="97"/>
        <v>種別：福祉避難所-高齢者&lt;br&gt;名称：直川老人デイサービスセンター&lt;br&gt;住所：佐伯市直川大字赤木1235番地&lt;br&gt;参考：受入可能人数：5人&lt;br&gt;</v>
      </c>
      <c r="AB192" s="239" t="s">
        <v>3684</v>
      </c>
      <c r="AC192" s="239" t="str">
        <f t="shared" si="98"/>
        <v>https://www.pref.oita.jp/uploaded/life/2327624_4659442_img.png</v>
      </c>
      <c r="AD192" s="239" t="s">
        <v>3204</v>
      </c>
      <c r="AE192" s="239" t="str">
        <f t="shared" si="99"/>
        <v>30,30</v>
      </c>
      <c r="AF192" s="239" t="s">
        <v>3205</v>
      </c>
      <c r="AG192" s="239" t="str">
        <f t="shared" si="100"/>
        <v>15,15</v>
      </c>
      <c r="AH192" s="239" t="s">
        <v>3206</v>
      </c>
      <c r="AI192" s="239" t="str">
        <f t="shared" si="101"/>
        <v>131.784731686537,32.8731697288221</v>
      </c>
      <c r="AJ192" s="239" t="s">
        <v>3207</v>
      </c>
      <c r="AL192" s="8" t="str">
        <f t="shared" si="102"/>
        <v>,{"type":"Feature","properties":{"name":"直川老人デイサービスセンター","description":"種別：福祉避難所-高齢者&lt;br&gt;名称：直川老人デイサービスセンター&lt;br&gt;住所：佐伯市直川大字赤木1235番地&lt;br&gt;参考：受入可能人数：5人&lt;br&gt;","_markerType":"Icon","_iconUrl":"https://www.pref.oita.jp/uploaded/life/2327624_4659442_img.png","_iconSize":[30,30],"_iconAnchor":[15,15]},"geometry":{"type":"Point","coordinates":[131.784731686537,32.8731697288221]}}</v>
      </c>
    </row>
    <row r="193" spans="1:38">
      <c r="A193" s="1" t="s">
        <v>38</v>
      </c>
      <c r="B193" s="1" t="s">
        <v>4148</v>
      </c>
      <c r="C193" s="1" t="s">
        <v>38</v>
      </c>
      <c r="D193" s="1" t="s">
        <v>2175</v>
      </c>
      <c r="F193" s="1" t="s">
        <v>4151</v>
      </c>
      <c r="I193" s="1" t="s">
        <v>4107</v>
      </c>
      <c r="J193" s="1" t="s">
        <v>3210</v>
      </c>
      <c r="K193" s="1" t="s">
        <v>3211</v>
      </c>
      <c r="L193" s="1">
        <v>32.852476116612799</v>
      </c>
      <c r="M193" s="1">
        <v>131.629225298617</v>
      </c>
      <c r="O193" s="74" t="str">
        <f t="shared" si="90"/>
        <v>宇目高齢者生活福祉センター</v>
      </c>
      <c r="P193" s="74" t="str">
        <f t="shared" si="91"/>
        <v>種別：福祉避難所-高齢者&lt;br&gt;名称：宇目高齢者生活福祉センター&lt;br&gt;住所：佐伯市宇目大字小野市3374番地１ &lt;br&gt;参考：受入可能人数：5人&lt;br&gt;</v>
      </c>
      <c r="Q193" s="74" t="str">
        <f t="shared" si="92"/>
        <v>https://www.pref.oita.jp/uploaded/life/2327624_4659442_img.png</v>
      </c>
      <c r="R193" s="74" t="str">
        <f t="shared" si="93"/>
        <v>30,30</v>
      </c>
      <c r="S193" s="74" t="str">
        <f t="shared" si="94"/>
        <v>15,15</v>
      </c>
      <c r="T193" s="74" t="str">
        <f t="shared" si="95"/>
        <v>131.629225298617,32.8524761166128</v>
      </c>
      <c r="W193" s="239">
        <v>1</v>
      </c>
      <c r="X193" s="239" t="s">
        <v>3209</v>
      </c>
      <c r="Y193" s="239" t="str">
        <f t="shared" si="96"/>
        <v>宇目高齢者生活福祉センター</v>
      </c>
      <c r="Z193" s="239" t="s">
        <v>3202</v>
      </c>
      <c r="AA193" s="239" t="str">
        <f t="shared" si="97"/>
        <v>種別：福祉避難所-高齢者&lt;br&gt;名称：宇目高齢者生活福祉センター&lt;br&gt;住所：佐伯市宇目大字小野市3374番地１ &lt;br&gt;参考：受入可能人数：5人&lt;br&gt;</v>
      </c>
      <c r="AB193" s="239" t="s">
        <v>3684</v>
      </c>
      <c r="AC193" s="239" t="str">
        <f t="shared" si="98"/>
        <v>https://www.pref.oita.jp/uploaded/life/2327624_4659442_img.png</v>
      </c>
      <c r="AD193" s="239" t="s">
        <v>3204</v>
      </c>
      <c r="AE193" s="239" t="str">
        <f t="shared" si="99"/>
        <v>30,30</v>
      </c>
      <c r="AF193" s="239" t="s">
        <v>3205</v>
      </c>
      <c r="AG193" s="239" t="str">
        <f t="shared" si="100"/>
        <v>15,15</v>
      </c>
      <c r="AH193" s="239" t="s">
        <v>3206</v>
      </c>
      <c r="AI193" s="239" t="str">
        <f t="shared" si="101"/>
        <v>131.629225298617,32.8524761166128</v>
      </c>
      <c r="AJ193" s="239" t="s">
        <v>3207</v>
      </c>
      <c r="AL193" s="8" t="str">
        <f t="shared" si="102"/>
        <v>,{"type":"Feature","properties":{"name":"宇目高齢者生活福祉センター","description":"種別：福祉避難所-高齢者&lt;br&gt;名称：宇目高齢者生活福祉センター&lt;br&gt;住所：佐伯市宇目大字小野市3374番地１ &lt;br&gt;参考：受入可能人数：5人&lt;br&gt;","_markerType":"Icon","_iconUrl":"https://www.pref.oita.jp/uploaded/life/2327624_4659442_img.png","_iconSize":[30,30],"_iconAnchor":[15,15]},"geometry":{"type":"Point","coordinates":[131.629225298617,32.8524761166128]}}</v>
      </c>
    </row>
    <row r="194" spans="1:38">
      <c r="A194" s="1" t="s">
        <v>32</v>
      </c>
      <c r="B194" s="1" t="s">
        <v>4148</v>
      </c>
      <c r="C194" s="1" t="s">
        <v>32</v>
      </c>
      <c r="D194" s="1" t="s">
        <v>2176</v>
      </c>
      <c r="F194" s="1" t="s">
        <v>4153</v>
      </c>
      <c r="I194" s="1" t="s">
        <v>4107</v>
      </c>
      <c r="J194" s="1" t="s">
        <v>3210</v>
      </c>
      <c r="K194" s="1" t="s">
        <v>3211</v>
      </c>
      <c r="L194" s="1">
        <v>32.853239472303002</v>
      </c>
      <c r="M194" s="1">
        <v>131.62690112692201</v>
      </c>
      <c r="O194" s="74" t="str">
        <f t="shared" si="90"/>
        <v>うめの里</v>
      </c>
      <c r="P194" s="74" t="str">
        <f t="shared" si="91"/>
        <v>種別：福祉避難所-高齢者&lt;br&gt;名称：うめの里&lt;br&gt;住所：佐伯市宇目大字小野市3745番地１ &lt;br&gt;参考：受入可能人数：3人&lt;br&gt;</v>
      </c>
      <c r="Q194" s="74" t="str">
        <f t="shared" si="92"/>
        <v>https://www.pref.oita.jp/uploaded/life/2327624_4659442_img.png</v>
      </c>
      <c r="R194" s="74" t="str">
        <f t="shared" si="93"/>
        <v>30,30</v>
      </c>
      <c r="S194" s="74" t="str">
        <f t="shared" si="94"/>
        <v>15,15</v>
      </c>
      <c r="T194" s="74" t="str">
        <f t="shared" si="95"/>
        <v>131.626901126922,32.853239472303</v>
      </c>
      <c r="W194" s="239">
        <v>1</v>
      </c>
      <c r="X194" s="239" t="s">
        <v>3209</v>
      </c>
      <c r="Y194" s="239" t="str">
        <f t="shared" si="96"/>
        <v>うめの里</v>
      </c>
      <c r="Z194" s="239" t="s">
        <v>3202</v>
      </c>
      <c r="AA194" s="239" t="str">
        <f t="shared" si="97"/>
        <v>種別：福祉避難所-高齢者&lt;br&gt;名称：うめの里&lt;br&gt;住所：佐伯市宇目大字小野市3745番地１ &lt;br&gt;参考：受入可能人数：3人&lt;br&gt;</v>
      </c>
      <c r="AB194" s="239" t="s">
        <v>3684</v>
      </c>
      <c r="AC194" s="239" t="str">
        <f t="shared" si="98"/>
        <v>https://www.pref.oita.jp/uploaded/life/2327624_4659442_img.png</v>
      </c>
      <c r="AD194" s="239" t="s">
        <v>3204</v>
      </c>
      <c r="AE194" s="239" t="str">
        <f t="shared" si="99"/>
        <v>30,30</v>
      </c>
      <c r="AF194" s="239" t="s">
        <v>3205</v>
      </c>
      <c r="AG194" s="239" t="str">
        <f t="shared" si="100"/>
        <v>15,15</v>
      </c>
      <c r="AH194" s="239" t="s">
        <v>3206</v>
      </c>
      <c r="AI194" s="239" t="str">
        <f t="shared" si="101"/>
        <v>131.626901126922,32.853239472303</v>
      </c>
      <c r="AJ194" s="239" t="s">
        <v>3207</v>
      </c>
      <c r="AL194" s="8" t="str">
        <f t="shared" si="102"/>
        <v>,{"type":"Feature","properties":{"name":"うめの里","description":"種別：福祉避難所-高齢者&lt;br&gt;名称：うめの里&lt;br&gt;住所：佐伯市宇目大字小野市3745番地１ &lt;br&gt;参考：受入可能人数：3人&lt;br&gt;","_markerType":"Icon","_iconUrl":"https://www.pref.oita.jp/uploaded/life/2327624_4659442_img.png","_iconSize":[30,30],"_iconAnchor":[15,15]},"geometry":{"type":"Point","coordinates":[131.626901126922,32.853239472303]}}</v>
      </c>
    </row>
    <row r="195" spans="1:38">
      <c r="A195" s="1" t="s">
        <v>18</v>
      </c>
      <c r="B195" s="1" t="s">
        <v>4148</v>
      </c>
      <c r="C195" s="1" t="s">
        <v>18</v>
      </c>
      <c r="D195" s="1" t="s">
        <v>19</v>
      </c>
      <c r="F195" s="1" t="s">
        <v>4151</v>
      </c>
      <c r="I195" s="1" t="s">
        <v>4107</v>
      </c>
      <c r="J195" s="1" t="s">
        <v>3210</v>
      </c>
      <c r="K195" s="1" t="s">
        <v>3211</v>
      </c>
      <c r="L195" s="1">
        <v>32.941580061895799</v>
      </c>
      <c r="M195" s="1">
        <v>131.962567881311</v>
      </c>
      <c r="O195" s="74" t="str">
        <f t="shared" si="90"/>
        <v>鶴見の太陽</v>
      </c>
      <c r="P195" s="74" t="str">
        <f t="shared" si="91"/>
        <v>種別：福祉避難所-高齢者&lt;br&gt;名称：鶴見の太陽&lt;br&gt;住所：佐伯市鶴見大字沖松浦51番地&lt;br&gt;参考：受入可能人数：5人&lt;br&gt;</v>
      </c>
      <c r="Q195" s="74" t="str">
        <f t="shared" si="92"/>
        <v>https://www.pref.oita.jp/uploaded/life/2327624_4659442_img.png</v>
      </c>
      <c r="R195" s="74" t="str">
        <f t="shared" si="93"/>
        <v>30,30</v>
      </c>
      <c r="S195" s="74" t="str">
        <f t="shared" si="94"/>
        <v>15,15</v>
      </c>
      <c r="T195" s="74" t="str">
        <f t="shared" si="95"/>
        <v>131.962567881311,32.9415800618958</v>
      </c>
      <c r="W195" s="239">
        <v>1</v>
      </c>
      <c r="X195" s="239" t="s">
        <v>3209</v>
      </c>
      <c r="Y195" s="239" t="str">
        <f t="shared" si="96"/>
        <v>鶴見の太陽</v>
      </c>
      <c r="Z195" s="239" t="s">
        <v>3202</v>
      </c>
      <c r="AA195" s="239" t="str">
        <f t="shared" si="97"/>
        <v>種別：福祉避難所-高齢者&lt;br&gt;名称：鶴見の太陽&lt;br&gt;住所：佐伯市鶴見大字沖松浦51番地&lt;br&gt;参考：受入可能人数：5人&lt;br&gt;</v>
      </c>
      <c r="AB195" s="239" t="s">
        <v>3684</v>
      </c>
      <c r="AC195" s="239" t="str">
        <f t="shared" si="98"/>
        <v>https://www.pref.oita.jp/uploaded/life/2327624_4659442_img.png</v>
      </c>
      <c r="AD195" s="239" t="s">
        <v>3204</v>
      </c>
      <c r="AE195" s="239" t="str">
        <f t="shared" si="99"/>
        <v>30,30</v>
      </c>
      <c r="AF195" s="239" t="s">
        <v>3205</v>
      </c>
      <c r="AG195" s="239" t="str">
        <f t="shared" si="100"/>
        <v>15,15</v>
      </c>
      <c r="AH195" s="239" t="s">
        <v>3206</v>
      </c>
      <c r="AI195" s="239" t="str">
        <f t="shared" si="101"/>
        <v>131.962567881311,32.9415800618958</v>
      </c>
      <c r="AJ195" s="239" t="s">
        <v>3207</v>
      </c>
      <c r="AL195" s="8" t="str">
        <f t="shared" si="102"/>
        <v>,{"type":"Feature","properties":{"name":"鶴見の太陽","description":"種別：福祉避難所-高齢者&lt;br&gt;名称：鶴見の太陽&lt;br&gt;住所：佐伯市鶴見大字沖松浦51番地&lt;br&gt;参考：受入可能人数：5人&lt;br&gt;","_markerType":"Icon","_iconUrl":"https://www.pref.oita.jp/uploaded/life/2327624_4659442_img.png","_iconSize":[30,30],"_iconAnchor":[15,15]},"geometry":{"type":"Point","coordinates":[131.962567881311,32.9415800618958]}}</v>
      </c>
    </row>
    <row r="196" spans="1:38">
      <c r="A196" s="1" t="s">
        <v>2196</v>
      </c>
      <c r="B196" s="1" t="s">
        <v>4148</v>
      </c>
      <c r="C196" s="1" t="s">
        <v>2196</v>
      </c>
      <c r="D196" s="1" t="s">
        <v>2177</v>
      </c>
      <c r="F196" s="1" t="s">
        <v>4150</v>
      </c>
      <c r="I196" s="1" t="s">
        <v>4107</v>
      </c>
      <c r="J196" s="1" t="s">
        <v>3210</v>
      </c>
      <c r="K196" s="1" t="s">
        <v>3211</v>
      </c>
      <c r="L196" s="1">
        <v>32.942153034482303</v>
      </c>
      <c r="M196" s="1">
        <v>131.96304421453999</v>
      </c>
      <c r="O196" s="74" t="str">
        <f t="shared" si="90"/>
        <v>鶴見高齢者生活福祉センター</v>
      </c>
      <c r="P196" s="74" t="str">
        <f t="shared" si="91"/>
        <v>種別：福祉避難所-高齢者&lt;br&gt;名称：鶴見高齢者生活福祉センター&lt;br&gt;住所：佐伯市鶴見大字沖松浦508番地２ &lt;br&gt;参考：受入可能人数：2人&lt;br&gt;</v>
      </c>
      <c r="Q196" s="74" t="str">
        <f t="shared" si="92"/>
        <v>https://www.pref.oita.jp/uploaded/life/2327624_4659442_img.png</v>
      </c>
      <c r="R196" s="74" t="str">
        <f t="shared" si="93"/>
        <v>30,30</v>
      </c>
      <c r="S196" s="74" t="str">
        <f t="shared" si="94"/>
        <v>15,15</v>
      </c>
      <c r="T196" s="74" t="str">
        <f t="shared" si="95"/>
        <v>131.96304421454,32.9421530344823</v>
      </c>
      <c r="W196" s="239">
        <v>1</v>
      </c>
      <c r="X196" s="239" t="s">
        <v>3209</v>
      </c>
      <c r="Y196" s="239" t="str">
        <f t="shared" si="96"/>
        <v>鶴見高齢者生活福祉センター</v>
      </c>
      <c r="Z196" s="239" t="s">
        <v>3202</v>
      </c>
      <c r="AA196" s="239" t="str">
        <f t="shared" si="97"/>
        <v>種別：福祉避難所-高齢者&lt;br&gt;名称：鶴見高齢者生活福祉センター&lt;br&gt;住所：佐伯市鶴見大字沖松浦508番地２ &lt;br&gt;参考：受入可能人数：2人&lt;br&gt;</v>
      </c>
      <c r="AB196" s="239" t="s">
        <v>3684</v>
      </c>
      <c r="AC196" s="239" t="str">
        <f t="shared" si="98"/>
        <v>https://www.pref.oita.jp/uploaded/life/2327624_4659442_img.png</v>
      </c>
      <c r="AD196" s="239" t="s">
        <v>3204</v>
      </c>
      <c r="AE196" s="239" t="str">
        <f t="shared" si="99"/>
        <v>30,30</v>
      </c>
      <c r="AF196" s="239" t="s">
        <v>3205</v>
      </c>
      <c r="AG196" s="239" t="str">
        <f t="shared" si="100"/>
        <v>15,15</v>
      </c>
      <c r="AH196" s="239" t="s">
        <v>3206</v>
      </c>
      <c r="AI196" s="239" t="str">
        <f t="shared" si="101"/>
        <v>131.96304421454,32.9421530344823</v>
      </c>
      <c r="AJ196" s="239" t="s">
        <v>3207</v>
      </c>
      <c r="AL196" s="8" t="str">
        <f t="shared" si="102"/>
        <v>,{"type":"Feature","properties":{"name":"鶴見高齢者生活福祉センター","description":"種別：福祉避難所-高齢者&lt;br&gt;名称：鶴見高齢者生活福祉センター&lt;br&gt;住所：佐伯市鶴見大字沖松浦508番地２ &lt;br&gt;参考：受入可能人数：2人&lt;br&gt;","_markerType":"Icon","_iconUrl":"https://www.pref.oita.jp/uploaded/life/2327624_4659442_img.png","_iconSize":[30,30],"_iconAnchor":[15,15]},"geometry":{"type":"Point","coordinates":[131.96304421454,32.9421530344823]}}</v>
      </c>
    </row>
    <row r="197" spans="1:38">
      <c r="A197" s="1" t="s">
        <v>14</v>
      </c>
      <c r="B197" s="1" t="s">
        <v>4148</v>
      </c>
      <c r="C197" s="1" t="s">
        <v>14</v>
      </c>
      <c r="D197" s="1" t="s">
        <v>2178</v>
      </c>
      <c r="F197" s="1" t="s">
        <v>4155</v>
      </c>
      <c r="I197" s="1" t="s">
        <v>4107</v>
      </c>
      <c r="J197" s="1" t="s">
        <v>3210</v>
      </c>
      <c r="K197" s="1" t="s">
        <v>3211</v>
      </c>
      <c r="L197" s="1">
        <v>32.803933613222902</v>
      </c>
      <c r="M197" s="1">
        <v>131.94146120614701</v>
      </c>
      <c r="O197" s="74" t="str">
        <f t="shared" si="90"/>
        <v>はまゆう</v>
      </c>
      <c r="P197" s="74" t="str">
        <f t="shared" si="91"/>
        <v>種別：福祉避難所-高齢者&lt;br&gt;名称：はまゆう&lt;br&gt;住所：佐伯市蒲江大字蒲江浦1334番地１ &lt;br&gt;参考：受入可能人数：10人&lt;br&gt;</v>
      </c>
      <c r="Q197" s="74" t="str">
        <f t="shared" si="92"/>
        <v>https://www.pref.oita.jp/uploaded/life/2327624_4659442_img.png</v>
      </c>
      <c r="R197" s="74" t="str">
        <f t="shared" si="93"/>
        <v>30,30</v>
      </c>
      <c r="S197" s="74" t="str">
        <f t="shared" si="94"/>
        <v>15,15</v>
      </c>
      <c r="T197" s="74" t="str">
        <f t="shared" si="95"/>
        <v>131.941461206147,32.8039336132229</v>
      </c>
      <c r="W197" s="239">
        <v>1</v>
      </c>
      <c r="X197" s="239" t="s">
        <v>3209</v>
      </c>
      <c r="Y197" s="239" t="str">
        <f t="shared" si="96"/>
        <v>はまゆう</v>
      </c>
      <c r="Z197" s="239" t="s">
        <v>3202</v>
      </c>
      <c r="AA197" s="239" t="str">
        <f t="shared" si="97"/>
        <v>種別：福祉避難所-高齢者&lt;br&gt;名称：はまゆう&lt;br&gt;住所：佐伯市蒲江大字蒲江浦1334番地１ &lt;br&gt;参考：受入可能人数：10人&lt;br&gt;</v>
      </c>
      <c r="AB197" s="239" t="s">
        <v>3684</v>
      </c>
      <c r="AC197" s="239" t="str">
        <f t="shared" si="98"/>
        <v>https://www.pref.oita.jp/uploaded/life/2327624_4659442_img.png</v>
      </c>
      <c r="AD197" s="239" t="s">
        <v>3204</v>
      </c>
      <c r="AE197" s="239" t="str">
        <f t="shared" si="99"/>
        <v>30,30</v>
      </c>
      <c r="AF197" s="239" t="s">
        <v>3205</v>
      </c>
      <c r="AG197" s="239" t="str">
        <f t="shared" si="100"/>
        <v>15,15</v>
      </c>
      <c r="AH197" s="239" t="s">
        <v>3206</v>
      </c>
      <c r="AI197" s="239" t="str">
        <f t="shared" si="101"/>
        <v>131.941461206147,32.8039336132229</v>
      </c>
      <c r="AJ197" s="239" t="s">
        <v>3207</v>
      </c>
      <c r="AL197" s="8" t="str">
        <f t="shared" si="102"/>
        <v>,{"type":"Feature","properties":{"name":"はまゆう","description":"種別：福祉避難所-高齢者&lt;br&gt;名称：はまゆう&lt;br&gt;住所：佐伯市蒲江大字蒲江浦1334番地１ &lt;br&gt;参考：受入可能人数：10人&lt;br&gt;","_markerType":"Icon","_iconUrl":"https://www.pref.oita.jp/uploaded/life/2327624_4659442_img.png","_iconSize":[30,30],"_iconAnchor":[15,15]},"geometry":{"type":"Point","coordinates":[131.941461206147,32.8039336132229]}}</v>
      </c>
    </row>
    <row r="198" spans="1:38">
      <c r="A198" s="1" t="s">
        <v>15</v>
      </c>
      <c r="B198" s="1" t="s">
        <v>4148</v>
      </c>
      <c r="C198" s="1" t="s">
        <v>15</v>
      </c>
      <c r="D198" s="1" t="s">
        <v>2178</v>
      </c>
      <c r="F198" s="1" t="s">
        <v>4151</v>
      </c>
      <c r="I198" s="1" t="s">
        <v>4107</v>
      </c>
      <c r="J198" s="1" t="s">
        <v>3210</v>
      </c>
      <c r="K198" s="1" t="s">
        <v>3211</v>
      </c>
      <c r="L198" s="1">
        <v>32.803945198676402</v>
      </c>
      <c r="M198" s="1">
        <v>131.94153101979501</v>
      </c>
      <c r="O198" s="74" t="str">
        <f t="shared" si="90"/>
        <v>蒲江デイサービスセンター</v>
      </c>
      <c r="P198" s="74" t="str">
        <f t="shared" si="91"/>
        <v>種別：福祉避難所-高齢者&lt;br&gt;名称：蒲江デイサービスセンター&lt;br&gt;住所：佐伯市蒲江大字蒲江浦1334番地１ &lt;br&gt;参考：受入可能人数：5人&lt;br&gt;</v>
      </c>
      <c r="Q198" s="74" t="str">
        <f t="shared" si="92"/>
        <v>https://www.pref.oita.jp/uploaded/life/2327624_4659442_img.png</v>
      </c>
      <c r="R198" s="74" t="str">
        <f t="shared" si="93"/>
        <v>30,30</v>
      </c>
      <c r="S198" s="74" t="str">
        <f t="shared" si="94"/>
        <v>15,15</v>
      </c>
      <c r="T198" s="74" t="str">
        <f t="shared" si="95"/>
        <v>131.941531019795,32.8039451986764</v>
      </c>
      <c r="W198" s="239">
        <v>1</v>
      </c>
      <c r="X198" s="239" t="s">
        <v>3209</v>
      </c>
      <c r="Y198" s="239" t="str">
        <f t="shared" si="96"/>
        <v>蒲江デイサービスセンター</v>
      </c>
      <c r="Z198" s="239" t="s">
        <v>3202</v>
      </c>
      <c r="AA198" s="239" t="str">
        <f t="shared" si="97"/>
        <v>種別：福祉避難所-高齢者&lt;br&gt;名称：蒲江デイサービスセンター&lt;br&gt;住所：佐伯市蒲江大字蒲江浦1334番地１ &lt;br&gt;参考：受入可能人数：5人&lt;br&gt;</v>
      </c>
      <c r="AB198" s="239" t="s">
        <v>3684</v>
      </c>
      <c r="AC198" s="239" t="str">
        <f t="shared" si="98"/>
        <v>https://www.pref.oita.jp/uploaded/life/2327624_4659442_img.png</v>
      </c>
      <c r="AD198" s="239" t="s">
        <v>3204</v>
      </c>
      <c r="AE198" s="239" t="str">
        <f t="shared" si="99"/>
        <v>30,30</v>
      </c>
      <c r="AF198" s="239" t="s">
        <v>3205</v>
      </c>
      <c r="AG198" s="239" t="str">
        <f t="shared" si="100"/>
        <v>15,15</v>
      </c>
      <c r="AH198" s="239" t="s">
        <v>3206</v>
      </c>
      <c r="AI198" s="239" t="str">
        <f t="shared" si="101"/>
        <v>131.941531019795,32.8039451986764</v>
      </c>
      <c r="AJ198" s="239" t="s">
        <v>3207</v>
      </c>
      <c r="AL198" s="8" t="str">
        <f t="shared" si="102"/>
        <v>,{"type":"Feature","properties":{"name":"蒲江デイサービスセンター","description":"種別：福祉避難所-高齢者&lt;br&gt;名称：蒲江デイサービスセンター&lt;br&gt;住所：佐伯市蒲江大字蒲江浦1334番地１ &lt;br&gt;参考：受入可能人数：5人&lt;br&gt;","_markerType":"Icon","_iconUrl":"https://www.pref.oita.jp/uploaded/life/2327624_4659442_img.png","_iconSize":[30,30],"_iconAnchor":[15,15]},"geometry":{"type":"Point","coordinates":[131.941531019795,32.8039451986764]}}</v>
      </c>
    </row>
    <row r="199" spans="1:38">
      <c r="A199" s="1" t="s">
        <v>2198</v>
      </c>
      <c r="B199" s="1" t="s">
        <v>4148</v>
      </c>
      <c r="C199" s="1" t="s">
        <v>2198</v>
      </c>
      <c r="D199" s="1" t="s">
        <v>3895</v>
      </c>
      <c r="F199" s="1" t="s">
        <v>4150</v>
      </c>
      <c r="I199" s="1" t="s">
        <v>4107</v>
      </c>
      <c r="J199" s="1" t="s">
        <v>3210</v>
      </c>
      <c r="K199" s="1" t="s">
        <v>3211</v>
      </c>
      <c r="L199" s="1">
        <v>32.812070656578598</v>
      </c>
      <c r="M199" s="1">
        <v>131.925029784857</v>
      </c>
      <c r="O199" s="74" t="str">
        <f t="shared" si="90"/>
        <v>蒲江やすらぎケアセンター</v>
      </c>
      <c r="P199" s="74" t="str">
        <f t="shared" si="91"/>
        <v>種別：福祉避難所-高齢者&lt;br&gt;名称：蒲江やすらぎケアセンター&lt;br&gt;住所：佐伯市蒲江大字蒲江浦3951番地&lt;br&gt;参考：受入可能人数：2人&lt;br&gt;</v>
      </c>
      <c r="Q199" s="74" t="str">
        <f t="shared" si="92"/>
        <v>https://www.pref.oita.jp/uploaded/life/2327624_4659442_img.png</v>
      </c>
      <c r="R199" s="74" t="str">
        <f t="shared" si="93"/>
        <v>30,30</v>
      </c>
      <c r="S199" s="74" t="str">
        <f t="shared" si="94"/>
        <v>15,15</v>
      </c>
      <c r="T199" s="74" t="str">
        <f t="shared" si="95"/>
        <v>131.925029784857,32.8120706565786</v>
      </c>
      <c r="W199" s="239">
        <v>1</v>
      </c>
      <c r="X199" s="239" t="s">
        <v>3209</v>
      </c>
      <c r="Y199" s="239" t="str">
        <f t="shared" si="96"/>
        <v>蒲江やすらぎケアセンター</v>
      </c>
      <c r="Z199" s="239" t="s">
        <v>3202</v>
      </c>
      <c r="AA199" s="239" t="str">
        <f t="shared" si="97"/>
        <v>種別：福祉避難所-高齢者&lt;br&gt;名称：蒲江やすらぎケアセンター&lt;br&gt;住所：佐伯市蒲江大字蒲江浦3951番地&lt;br&gt;参考：受入可能人数：2人&lt;br&gt;</v>
      </c>
      <c r="AB199" s="239" t="s">
        <v>3684</v>
      </c>
      <c r="AC199" s="239" t="str">
        <f t="shared" si="98"/>
        <v>https://www.pref.oita.jp/uploaded/life/2327624_4659442_img.png</v>
      </c>
      <c r="AD199" s="239" t="s">
        <v>3204</v>
      </c>
      <c r="AE199" s="239" t="str">
        <f t="shared" si="99"/>
        <v>30,30</v>
      </c>
      <c r="AF199" s="239" t="s">
        <v>3205</v>
      </c>
      <c r="AG199" s="239" t="str">
        <f t="shared" si="100"/>
        <v>15,15</v>
      </c>
      <c r="AH199" s="239" t="s">
        <v>3206</v>
      </c>
      <c r="AI199" s="239" t="str">
        <f t="shared" si="101"/>
        <v>131.925029784857,32.8120706565786</v>
      </c>
      <c r="AJ199" s="239" t="s">
        <v>3207</v>
      </c>
      <c r="AL199" s="8" t="str">
        <f t="shared" si="102"/>
        <v>,{"type":"Feature","properties":{"name":"蒲江やすらぎケアセンター","description":"種別：福祉避難所-高齢者&lt;br&gt;名称：蒲江やすらぎケアセンター&lt;br&gt;住所：佐伯市蒲江大字蒲江浦3951番地&lt;br&gt;参考：受入可能人数：2人&lt;br&gt;","_markerType":"Icon","_iconUrl":"https://www.pref.oita.jp/uploaded/life/2327624_4659442_img.png","_iconSize":[30,30],"_iconAnchor":[15,15]},"geometry":{"type":"Point","coordinates":[131.925029784857,32.8120706565786]}}</v>
      </c>
    </row>
    <row r="200" spans="1:38">
      <c r="A200" s="1" t="s">
        <v>30</v>
      </c>
      <c r="B200" s="1" t="s">
        <v>4148</v>
      </c>
      <c r="C200" s="1" t="s">
        <v>30</v>
      </c>
      <c r="D200" s="1" t="s">
        <v>2179</v>
      </c>
      <c r="F200" s="1" t="s">
        <v>4153</v>
      </c>
      <c r="I200" s="1" t="s">
        <v>4107</v>
      </c>
      <c r="J200" s="1" t="s">
        <v>3210</v>
      </c>
      <c r="K200" s="1" t="s">
        <v>3211</v>
      </c>
      <c r="L200" s="1">
        <v>32.856325626083297</v>
      </c>
      <c r="M200" s="1">
        <v>131.95006176995</v>
      </c>
      <c r="O200" s="74" t="str">
        <f t="shared" si="90"/>
        <v>はたのうら</v>
      </c>
      <c r="P200" s="74" t="str">
        <f t="shared" si="91"/>
        <v>種別：福祉避難所-高齢者&lt;br&gt;名称：はたのうら&lt;br&gt;住所：佐伯市蒲江大字畑野浦596番地32 &lt;br&gt;参考：受入可能人数：3人&lt;br&gt;</v>
      </c>
      <c r="Q200" s="74" t="str">
        <f t="shared" si="92"/>
        <v>https://www.pref.oita.jp/uploaded/life/2327624_4659442_img.png</v>
      </c>
      <c r="R200" s="74" t="str">
        <f t="shared" si="93"/>
        <v>30,30</v>
      </c>
      <c r="S200" s="74" t="str">
        <f t="shared" si="94"/>
        <v>15,15</v>
      </c>
      <c r="T200" s="74" t="str">
        <f t="shared" si="95"/>
        <v>131.95006176995,32.8563256260833</v>
      </c>
      <c r="W200" s="239">
        <v>1</v>
      </c>
      <c r="X200" s="239" t="s">
        <v>3209</v>
      </c>
      <c r="Y200" s="239" t="str">
        <f t="shared" si="96"/>
        <v>はたのうら</v>
      </c>
      <c r="Z200" s="239" t="s">
        <v>3202</v>
      </c>
      <c r="AA200" s="239" t="str">
        <f t="shared" si="97"/>
        <v>種別：福祉避難所-高齢者&lt;br&gt;名称：はたのうら&lt;br&gt;住所：佐伯市蒲江大字畑野浦596番地32 &lt;br&gt;参考：受入可能人数：3人&lt;br&gt;</v>
      </c>
      <c r="AB200" s="239" t="s">
        <v>3684</v>
      </c>
      <c r="AC200" s="239" t="str">
        <f t="shared" si="98"/>
        <v>https://www.pref.oita.jp/uploaded/life/2327624_4659442_img.png</v>
      </c>
      <c r="AD200" s="239" t="s">
        <v>3204</v>
      </c>
      <c r="AE200" s="239" t="str">
        <f t="shared" si="99"/>
        <v>30,30</v>
      </c>
      <c r="AF200" s="239" t="s">
        <v>3205</v>
      </c>
      <c r="AG200" s="239" t="str">
        <f t="shared" si="100"/>
        <v>15,15</v>
      </c>
      <c r="AH200" s="239" t="s">
        <v>3206</v>
      </c>
      <c r="AI200" s="239" t="str">
        <f t="shared" si="101"/>
        <v>131.95006176995,32.8563256260833</v>
      </c>
      <c r="AJ200" s="239" t="s">
        <v>3207</v>
      </c>
      <c r="AL200" s="8" t="str">
        <f t="shared" si="102"/>
        <v>,{"type":"Feature","properties":{"name":"はたのうら","description":"種別：福祉避難所-高齢者&lt;br&gt;名称：はたのうら&lt;br&gt;住所：佐伯市蒲江大字畑野浦596番地32 &lt;br&gt;参考：受入可能人数：3人&lt;br&gt;","_markerType":"Icon","_iconUrl":"https://www.pref.oita.jp/uploaded/life/2327624_4659442_img.png","_iconSize":[30,30],"_iconAnchor":[15,15]},"geometry":{"type":"Point","coordinates":[131.95006176995,32.8563256260833]}}</v>
      </c>
    </row>
    <row r="201" spans="1:38">
      <c r="A201" s="1" t="s">
        <v>2200</v>
      </c>
      <c r="B201" s="1" t="s">
        <v>4149</v>
      </c>
      <c r="C201" s="1" t="s">
        <v>2200</v>
      </c>
      <c r="D201" s="1" t="s">
        <v>2180</v>
      </c>
      <c r="F201" s="1" t="s">
        <v>4150</v>
      </c>
      <c r="I201" s="1" t="s">
        <v>4108</v>
      </c>
      <c r="J201" s="1" t="s">
        <v>3210</v>
      </c>
      <c r="K201" s="1" t="s">
        <v>3211</v>
      </c>
      <c r="L201" s="1">
        <v>32.959897779629898</v>
      </c>
      <c r="M201" s="1">
        <v>131.917984160277</v>
      </c>
      <c r="O201" s="74" t="str">
        <f t="shared" si="90"/>
        <v>虹の翼　福祉サービス</v>
      </c>
      <c r="P201" s="74" t="str">
        <f t="shared" si="91"/>
        <v>種別：福祉避難所-障がい&lt;br&gt;名称：虹の翼　福祉サービス&lt;br&gt;住所：佐伯市女島10361番地２ &lt;br&gt;参考：受入可能人数：2人&lt;br&gt;</v>
      </c>
      <c r="Q201" s="74" t="str">
        <f t="shared" si="92"/>
        <v>https://www.pref.oita.jp/uploaded/life/2327624_4659447_img.png</v>
      </c>
      <c r="R201" s="74" t="str">
        <f t="shared" si="93"/>
        <v>30,30</v>
      </c>
      <c r="S201" s="74" t="str">
        <f t="shared" si="94"/>
        <v>15,15</v>
      </c>
      <c r="T201" s="74" t="str">
        <f t="shared" si="95"/>
        <v>131.917984160277,32.9598977796299</v>
      </c>
      <c r="W201" s="239">
        <v>1</v>
      </c>
      <c r="X201" s="239" t="s">
        <v>3209</v>
      </c>
      <c r="Y201" s="239" t="str">
        <f t="shared" si="96"/>
        <v>虹の翼　福祉サービス</v>
      </c>
      <c r="Z201" s="239" t="s">
        <v>3202</v>
      </c>
      <c r="AA201" s="239" t="str">
        <f t="shared" si="97"/>
        <v>種別：福祉避難所-障がい&lt;br&gt;名称：虹の翼　福祉サービス&lt;br&gt;住所：佐伯市女島10361番地２ &lt;br&gt;参考：受入可能人数：2人&lt;br&gt;</v>
      </c>
      <c r="AB201" s="239" t="s">
        <v>3684</v>
      </c>
      <c r="AC201" s="239" t="str">
        <f t="shared" si="98"/>
        <v>https://www.pref.oita.jp/uploaded/life/2327624_4659447_img.png</v>
      </c>
      <c r="AD201" s="239" t="s">
        <v>3204</v>
      </c>
      <c r="AE201" s="239" t="str">
        <f t="shared" si="99"/>
        <v>30,30</v>
      </c>
      <c r="AF201" s="239" t="s">
        <v>3205</v>
      </c>
      <c r="AG201" s="239" t="str">
        <f t="shared" si="100"/>
        <v>15,15</v>
      </c>
      <c r="AH201" s="239" t="s">
        <v>3206</v>
      </c>
      <c r="AI201" s="239" t="str">
        <f t="shared" si="101"/>
        <v>131.917984160277,32.9598977796299</v>
      </c>
      <c r="AJ201" s="239" t="s">
        <v>3207</v>
      </c>
      <c r="AL201" s="8" t="str">
        <f t="shared" si="102"/>
        <v>,{"type":"Feature","properties":{"name":"虹の翼　福祉サービス","description":"種別：福祉避難所-障がい&lt;br&gt;名称：虹の翼　福祉サービス&lt;br&gt;住所：佐伯市女島10361番地２ &lt;br&gt;参考：受入可能人数：2人&lt;br&gt;","_markerType":"Icon","_iconUrl":"https://www.pref.oita.jp/uploaded/life/2327624_4659447_img.png","_iconSize":[30,30],"_iconAnchor":[15,15]},"geometry":{"type":"Point","coordinates":[131.917984160277,32.9598977796299]}}</v>
      </c>
    </row>
    <row r="202" spans="1:38">
      <c r="A202" s="1" t="s">
        <v>7</v>
      </c>
      <c r="B202" s="1" t="s">
        <v>4149</v>
      </c>
      <c r="C202" s="1" t="s">
        <v>7</v>
      </c>
      <c r="D202" s="1" t="s">
        <v>8</v>
      </c>
      <c r="F202" s="1" t="s">
        <v>4151</v>
      </c>
      <c r="I202" s="1" t="s">
        <v>4108</v>
      </c>
      <c r="J202" s="1" t="s">
        <v>3210</v>
      </c>
      <c r="K202" s="1" t="s">
        <v>3211</v>
      </c>
      <c r="L202" s="1">
        <v>32.952443860196801</v>
      </c>
      <c r="M202" s="1">
        <v>131.897517858231</v>
      </c>
      <c r="O202" s="74" t="str">
        <f t="shared" si="90"/>
        <v>太陽農園</v>
      </c>
      <c r="P202" s="74" t="str">
        <f t="shared" si="91"/>
        <v>種別：福祉避難所-障がい&lt;br&gt;名称：太陽農園&lt;br&gt;住所：佐伯市中の島２丁目21番14号&lt;br&gt;参考：受入可能人数：5人&lt;br&gt;</v>
      </c>
      <c r="Q202" s="74" t="str">
        <f t="shared" si="92"/>
        <v>https://www.pref.oita.jp/uploaded/life/2327624_4659447_img.png</v>
      </c>
      <c r="R202" s="74" t="str">
        <f t="shared" si="93"/>
        <v>30,30</v>
      </c>
      <c r="S202" s="74" t="str">
        <f t="shared" si="94"/>
        <v>15,15</v>
      </c>
      <c r="T202" s="74" t="str">
        <f t="shared" si="95"/>
        <v>131.897517858231,32.9524438601968</v>
      </c>
      <c r="W202" s="239">
        <v>1</v>
      </c>
      <c r="X202" s="239" t="s">
        <v>3209</v>
      </c>
      <c r="Y202" s="239" t="str">
        <f t="shared" si="96"/>
        <v>太陽農園</v>
      </c>
      <c r="Z202" s="239" t="s">
        <v>3202</v>
      </c>
      <c r="AA202" s="239" t="str">
        <f t="shared" si="97"/>
        <v>種別：福祉避難所-障がい&lt;br&gt;名称：太陽農園&lt;br&gt;住所：佐伯市中の島２丁目21番14号&lt;br&gt;参考：受入可能人数：5人&lt;br&gt;</v>
      </c>
      <c r="AB202" s="239" t="s">
        <v>3684</v>
      </c>
      <c r="AC202" s="239" t="str">
        <f t="shared" si="98"/>
        <v>https://www.pref.oita.jp/uploaded/life/2327624_4659447_img.png</v>
      </c>
      <c r="AD202" s="239" t="s">
        <v>3204</v>
      </c>
      <c r="AE202" s="239" t="str">
        <f t="shared" si="99"/>
        <v>30,30</v>
      </c>
      <c r="AF202" s="239" t="s">
        <v>3205</v>
      </c>
      <c r="AG202" s="239" t="str">
        <f t="shared" si="100"/>
        <v>15,15</v>
      </c>
      <c r="AH202" s="239" t="s">
        <v>3206</v>
      </c>
      <c r="AI202" s="239" t="str">
        <f t="shared" si="101"/>
        <v>131.897517858231,32.9524438601968</v>
      </c>
      <c r="AJ202" s="239" t="s">
        <v>3207</v>
      </c>
      <c r="AL202" s="8" t="str">
        <f t="shared" si="102"/>
        <v>,{"type":"Feature","properties":{"name":"太陽農園","description":"種別：福祉避難所-障がい&lt;br&gt;名称：太陽農園&lt;br&gt;住所：佐伯市中の島２丁目21番14号&lt;br&gt;参考：受入可能人数：5人&lt;br&gt;","_markerType":"Icon","_iconUrl":"https://www.pref.oita.jp/uploaded/life/2327624_4659447_img.png","_iconSize":[30,30],"_iconAnchor":[15,15]},"geometry":{"type":"Point","coordinates":[131.897517858231,32.9524438601968]}}</v>
      </c>
    </row>
    <row r="203" spans="1:38">
      <c r="A203" s="1" t="s">
        <v>2</v>
      </c>
      <c r="B203" s="1" t="s">
        <v>4149</v>
      </c>
      <c r="C203" s="1" t="s">
        <v>2</v>
      </c>
      <c r="D203" s="1" t="s">
        <v>3</v>
      </c>
      <c r="F203" s="1" t="s">
        <v>4155</v>
      </c>
      <c r="I203" s="1" t="s">
        <v>4108</v>
      </c>
      <c r="J203" s="1" t="s">
        <v>3210</v>
      </c>
      <c r="K203" s="1" t="s">
        <v>3211</v>
      </c>
      <c r="L203" s="1">
        <v>32.9644350145782</v>
      </c>
      <c r="M203" s="1">
        <v>131.912708511532</v>
      </c>
      <c r="O203" s="74" t="str">
        <f t="shared" si="90"/>
        <v>さつき園中江</v>
      </c>
      <c r="P203" s="74" t="str">
        <f t="shared" si="91"/>
        <v>種別：福祉避難所-障がい&lt;br&gt;名称：さつき園中江&lt;br&gt;住所：佐伯市中江町４番35号&lt;br&gt;参考：受入可能人数：10人&lt;br&gt;</v>
      </c>
      <c r="Q203" s="74" t="str">
        <f t="shared" si="92"/>
        <v>https://www.pref.oita.jp/uploaded/life/2327624_4659447_img.png</v>
      </c>
      <c r="R203" s="74" t="str">
        <f t="shared" si="93"/>
        <v>30,30</v>
      </c>
      <c r="S203" s="74" t="str">
        <f t="shared" si="94"/>
        <v>15,15</v>
      </c>
      <c r="T203" s="74" t="str">
        <f t="shared" si="95"/>
        <v>131.912708511532,32.9644350145782</v>
      </c>
      <c r="W203" s="239">
        <v>1</v>
      </c>
      <c r="X203" s="239" t="s">
        <v>3209</v>
      </c>
      <c r="Y203" s="239" t="str">
        <f t="shared" si="96"/>
        <v>さつき園中江</v>
      </c>
      <c r="Z203" s="239" t="s">
        <v>3202</v>
      </c>
      <c r="AA203" s="239" t="str">
        <f t="shared" si="97"/>
        <v>種別：福祉避難所-障がい&lt;br&gt;名称：さつき園中江&lt;br&gt;住所：佐伯市中江町４番35号&lt;br&gt;参考：受入可能人数：10人&lt;br&gt;</v>
      </c>
      <c r="AB203" s="239" t="s">
        <v>3684</v>
      </c>
      <c r="AC203" s="239" t="str">
        <f t="shared" si="98"/>
        <v>https://www.pref.oita.jp/uploaded/life/2327624_4659447_img.png</v>
      </c>
      <c r="AD203" s="239" t="s">
        <v>3204</v>
      </c>
      <c r="AE203" s="239" t="str">
        <f t="shared" si="99"/>
        <v>30,30</v>
      </c>
      <c r="AF203" s="239" t="s">
        <v>3205</v>
      </c>
      <c r="AG203" s="239" t="str">
        <f t="shared" si="100"/>
        <v>15,15</v>
      </c>
      <c r="AH203" s="239" t="s">
        <v>3206</v>
      </c>
      <c r="AI203" s="239" t="str">
        <f t="shared" si="101"/>
        <v>131.912708511532,32.9644350145782</v>
      </c>
      <c r="AJ203" s="239" t="s">
        <v>3207</v>
      </c>
      <c r="AL203" s="8" t="str">
        <f t="shared" si="102"/>
        <v>,{"type":"Feature","properties":{"name":"さつき園中江","description":"種別：福祉避難所-障がい&lt;br&gt;名称：さつき園中江&lt;br&gt;住所：佐伯市中江町４番35号&lt;br&gt;参考：受入可能人数：10人&lt;br&gt;","_markerType":"Icon","_iconUrl":"https://www.pref.oita.jp/uploaded/life/2327624_4659447_img.png","_iconSize":[30,30],"_iconAnchor":[15,15]},"geometry":{"type":"Point","coordinates":[131.912708511532,32.9644350145782]}}</v>
      </c>
    </row>
    <row r="204" spans="1:38">
      <c r="A204" s="1" t="s">
        <v>3216</v>
      </c>
      <c r="B204" s="1" t="s">
        <v>4149</v>
      </c>
      <c r="C204" s="1" t="s">
        <v>3216</v>
      </c>
      <c r="D204" s="1" t="s">
        <v>2181</v>
      </c>
      <c r="F204" s="1" t="s">
        <v>4153</v>
      </c>
      <c r="I204" s="1" t="s">
        <v>4108</v>
      </c>
      <c r="J204" s="1" t="s">
        <v>3210</v>
      </c>
      <c r="K204" s="1" t="s">
        <v>3211</v>
      </c>
      <c r="L204" s="1">
        <v>32.9544398136429</v>
      </c>
      <c r="M204" s="1">
        <v>131.87053419331599</v>
      </c>
      <c r="O204" s="74" t="str">
        <f t="shared" si="90"/>
        <v>ケアホームバンブーの森</v>
      </c>
      <c r="P204" s="74" t="str">
        <f t="shared" si="91"/>
        <v>種別：福祉避難所-障がい&lt;br&gt;名称：ケアホームバンブーの森&lt;br&gt;住所：佐伯市大字稲垣1085番地６ &lt;br&gt;参考：受入可能人数：3人&lt;br&gt;</v>
      </c>
      <c r="Q204" s="74" t="str">
        <f t="shared" si="92"/>
        <v>https://www.pref.oita.jp/uploaded/life/2327624_4659447_img.png</v>
      </c>
      <c r="R204" s="74" t="str">
        <f t="shared" si="93"/>
        <v>30,30</v>
      </c>
      <c r="S204" s="74" t="str">
        <f t="shared" si="94"/>
        <v>15,15</v>
      </c>
      <c r="T204" s="74" t="str">
        <f t="shared" si="95"/>
        <v>131.870534193316,32.9544398136429</v>
      </c>
      <c r="W204" s="239">
        <v>1</v>
      </c>
      <c r="X204" s="239" t="s">
        <v>3209</v>
      </c>
      <c r="Y204" s="239" t="str">
        <f t="shared" si="96"/>
        <v>ケアホームバンブーの森</v>
      </c>
      <c r="Z204" s="239" t="s">
        <v>3202</v>
      </c>
      <c r="AA204" s="239" t="str">
        <f t="shared" si="97"/>
        <v>種別：福祉避難所-障がい&lt;br&gt;名称：ケアホームバンブーの森&lt;br&gt;住所：佐伯市大字稲垣1085番地６ &lt;br&gt;参考：受入可能人数：3人&lt;br&gt;</v>
      </c>
      <c r="AB204" s="239" t="s">
        <v>3684</v>
      </c>
      <c r="AC204" s="239" t="str">
        <f t="shared" si="98"/>
        <v>https://www.pref.oita.jp/uploaded/life/2327624_4659447_img.png</v>
      </c>
      <c r="AD204" s="239" t="s">
        <v>3204</v>
      </c>
      <c r="AE204" s="239" t="str">
        <f t="shared" si="99"/>
        <v>30,30</v>
      </c>
      <c r="AF204" s="239" t="s">
        <v>3205</v>
      </c>
      <c r="AG204" s="239" t="str">
        <f t="shared" si="100"/>
        <v>15,15</v>
      </c>
      <c r="AH204" s="239" t="s">
        <v>3206</v>
      </c>
      <c r="AI204" s="239" t="str">
        <f t="shared" si="101"/>
        <v>131.870534193316,32.9544398136429</v>
      </c>
      <c r="AJ204" s="239" t="s">
        <v>3207</v>
      </c>
      <c r="AL204" s="8" t="str">
        <f t="shared" si="102"/>
        <v>,{"type":"Feature","properties":{"name":"ケアホームバンブーの森","description":"種別：福祉避難所-障がい&lt;br&gt;名称：ケアホームバンブーの森&lt;br&gt;住所：佐伯市大字稲垣1085番地６ &lt;br&gt;参考：受入可能人数：3人&lt;br&gt;","_markerType":"Icon","_iconUrl":"https://www.pref.oita.jp/uploaded/life/2327624_4659447_img.png","_iconSize":[30,30],"_iconAnchor":[15,15]},"geometry":{"type":"Point","coordinates":[131.870534193316,32.9544398136429]}}</v>
      </c>
    </row>
    <row r="205" spans="1:38">
      <c r="A205" s="1" t="s">
        <v>5</v>
      </c>
      <c r="B205" s="1" t="s">
        <v>4149</v>
      </c>
      <c r="C205" s="1" t="s">
        <v>5</v>
      </c>
      <c r="D205" s="1" t="s">
        <v>6</v>
      </c>
      <c r="F205" s="1" t="s">
        <v>4151</v>
      </c>
      <c r="I205" s="1" t="s">
        <v>4108</v>
      </c>
      <c r="J205" s="1" t="s">
        <v>3210</v>
      </c>
      <c r="K205" s="1" t="s">
        <v>3211</v>
      </c>
      <c r="L205" s="1">
        <v>32.942983555931001</v>
      </c>
      <c r="M205" s="1">
        <v>131.88824317653899</v>
      </c>
      <c r="O205" s="74" t="str">
        <f t="shared" si="90"/>
        <v>エバーグリーン</v>
      </c>
      <c r="P205" s="74" t="str">
        <f t="shared" si="91"/>
        <v>種別：福祉避難所-障がい&lt;br&gt;名称：エバーグリーン&lt;br&gt;住所：佐伯市大字池田1156番地&lt;br&gt;参考：受入可能人数：5人&lt;br&gt;</v>
      </c>
      <c r="Q205" s="74" t="str">
        <f t="shared" si="92"/>
        <v>https://www.pref.oita.jp/uploaded/life/2327624_4659447_img.png</v>
      </c>
      <c r="R205" s="74" t="str">
        <f t="shared" si="93"/>
        <v>30,30</v>
      </c>
      <c r="S205" s="74" t="str">
        <f t="shared" si="94"/>
        <v>15,15</v>
      </c>
      <c r="T205" s="74" t="str">
        <f t="shared" si="95"/>
        <v>131.888243176539,32.942983555931</v>
      </c>
      <c r="W205" s="239">
        <v>1</v>
      </c>
      <c r="X205" s="239" t="s">
        <v>3209</v>
      </c>
      <c r="Y205" s="239" t="str">
        <f t="shared" si="96"/>
        <v>エバーグリーン</v>
      </c>
      <c r="Z205" s="239" t="s">
        <v>3202</v>
      </c>
      <c r="AA205" s="239" t="str">
        <f t="shared" si="97"/>
        <v>種別：福祉避難所-障がい&lt;br&gt;名称：エバーグリーン&lt;br&gt;住所：佐伯市大字池田1156番地&lt;br&gt;参考：受入可能人数：5人&lt;br&gt;</v>
      </c>
      <c r="AB205" s="239" t="s">
        <v>3684</v>
      </c>
      <c r="AC205" s="239" t="str">
        <f t="shared" si="98"/>
        <v>https://www.pref.oita.jp/uploaded/life/2327624_4659447_img.png</v>
      </c>
      <c r="AD205" s="239" t="s">
        <v>3204</v>
      </c>
      <c r="AE205" s="239" t="str">
        <f t="shared" si="99"/>
        <v>30,30</v>
      </c>
      <c r="AF205" s="239" t="s">
        <v>3205</v>
      </c>
      <c r="AG205" s="239" t="str">
        <f t="shared" si="100"/>
        <v>15,15</v>
      </c>
      <c r="AH205" s="239" t="s">
        <v>3206</v>
      </c>
      <c r="AI205" s="239" t="str">
        <f t="shared" si="101"/>
        <v>131.888243176539,32.942983555931</v>
      </c>
      <c r="AJ205" s="239" t="s">
        <v>3207</v>
      </c>
      <c r="AL205" s="8" t="str">
        <f t="shared" si="102"/>
        <v>,{"type":"Feature","properties":{"name":"エバーグリーン","description":"種別：福祉避難所-障がい&lt;br&gt;名称：エバーグリーン&lt;br&gt;住所：佐伯市大字池田1156番地&lt;br&gt;参考：受入可能人数：5人&lt;br&gt;","_markerType":"Icon","_iconUrl":"https://www.pref.oita.jp/uploaded/life/2327624_4659447_img.png","_iconSize":[30,30],"_iconAnchor":[15,15]},"geometry":{"type":"Point","coordinates":[131.888243176539,32.942983555931]}}</v>
      </c>
    </row>
    <row r="206" spans="1:38">
      <c r="A206" s="1" t="s">
        <v>0</v>
      </c>
      <c r="B206" s="1" t="s">
        <v>4149</v>
      </c>
      <c r="C206" s="1" t="s">
        <v>0</v>
      </c>
      <c r="D206" s="1" t="s">
        <v>1</v>
      </c>
      <c r="F206" s="1" t="s">
        <v>4151</v>
      </c>
      <c r="I206" s="1" t="s">
        <v>4108</v>
      </c>
      <c r="J206" s="1" t="s">
        <v>3210</v>
      </c>
      <c r="K206" s="1" t="s">
        <v>3211</v>
      </c>
      <c r="L206" s="1">
        <v>32.937095419867603</v>
      </c>
      <c r="M206" s="1">
        <v>131.920957089106</v>
      </c>
      <c r="O206" s="74" t="str">
        <f t="shared" si="90"/>
        <v>のびのびランド</v>
      </c>
      <c r="P206" s="74" t="str">
        <f t="shared" si="91"/>
        <v>種別：福祉避難所-障がい&lt;br&gt;名称：のびのびランド&lt;br&gt;住所：佐伯市大字木立6623番地&lt;br&gt;参考：受入可能人数：5人&lt;br&gt;</v>
      </c>
      <c r="Q206" s="74" t="str">
        <f t="shared" si="92"/>
        <v>https://www.pref.oita.jp/uploaded/life/2327624_4659447_img.png</v>
      </c>
      <c r="R206" s="74" t="str">
        <f t="shared" si="93"/>
        <v>30,30</v>
      </c>
      <c r="S206" s="74" t="str">
        <f t="shared" si="94"/>
        <v>15,15</v>
      </c>
      <c r="T206" s="74" t="str">
        <f t="shared" si="95"/>
        <v>131.920957089106,32.9370954198676</v>
      </c>
      <c r="W206" s="239">
        <v>1</v>
      </c>
      <c r="X206" s="239" t="s">
        <v>3209</v>
      </c>
      <c r="Y206" s="239" t="str">
        <f t="shared" si="96"/>
        <v>のびのびランド</v>
      </c>
      <c r="Z206" s="239" t="s">
        <v>3202</v>
      </c>
      <c r="AA206" s="239" t="str">
        <f t="shared" si="97"/>
        <v>種別：福祉避難所-障がい&lt;br&gt;名称：のびのびランド&lt;br&gt;住所：佐伯市大字木立6623番地&lt;br&gt;参考：受入可能人数：5人&lt;br&gt;</v>
      </c>
      <c r="AB206" s="239" t="s">
        <v>3684</v>
      </c>
      <c r="AC206" s="239" t="str">
        <f t="shared" si="98"/>
        <v>https://www.pref.oita.jp/uploaded/life/2327624_4659447_img.png</v>
      </c>
      <c r="AD206" s="239" t="s">
        <v>3204</v>
      </c>
      <c r="AE206" s="239" t="str">
        <f t="shared" si="99"/>
        <v>30,30</v>
      </c>
      <c r="AF206" s="239" t="s">
        <v>3205</v>
      </c>
      <c r="AG206" s="239" t="str">
        <f t="shared" si="100"/>
        <v>15,15</v>
      </c>
      <c r="AH206" s="239" t="s">
        <v>3206</v>
      </c>
      <c r="AI206" s="239" t="str">
        <f t="shared" si="101"/>
        <v>131.920957089106,32.9370954198676</v>
      </c>
      <c r="AJ206" s="239" t="s">
        <v>3207</v>
      </c>
      <c r="AL206" s="8" t="str">
        <f t="shared" si="102"/>
        <v>,{"type":"Feature","properties":{"name":"のびのびランド","description":"種別：福祉避難所-障がい&lt;br&gt;名称：のびのびランド&lt;br&gt;住所：佐伯市大字木立6623番地&lt;br&gt;参考：受入可能人数：5人&lt;br&gt;","_markerType":"Icon","_iconUrl":"https://www.pref.oita.jp/uploaded/life/2327624_4659447_img.png","_iconSize":[30,30],"_iconAnchor":[15,15]},"geometry":{"type":"Point","coordinates":[131.920957089106,32.9370954198676]}}</v>
      </c>
    </row>
    <row r="207" spans="1:38">
      <c r="A207" s="1" t="s">
        <v>9</v>
      </c>
      <c r="B207" s="1" t="s">
        <v>4149</v>
      </c>
      <c r="C207" s="1" t="s">
        <v>9</v>
      </c>
      <c r="D207" s="1" t="s">
        <v>2182</v>
      </c>
      <c r="F207" s="1" t="s">
        <v>4153</v>
      </c>
      <c r="I207" s="1" t="s">
        <v>4108</v>
      </c>
      <c r="J207" s="1" t="s">
        <v>3210</v>
      </c>
      <c r="K207" s="1" t="s">
        <v>3211</v>
      </c>
      <c r="L207" s="1">
        <v>32.902673564296698</v>
      </c>
      <c r="M207" s="1">
        <v>131.932441950742</v>
      </c>
      <c r="O207" s="74" t="str">
        <f t="shared" si="90"/>
        <v>サニーハウス</v>
      </c>
      <c r="P207" s="74" t="str">
        <f t="shared" si="91"/>
        <v>種別：福祉避難所-障がい&lt;br&gt;名称：サニーハウス&lt;br&gt;住所：佐伯市大字木立大中尾2160番地８ &lt;br&gt;参考：受入可能人数：3人&lt;br&gt;</v>
      </c>
      <c r="Q207" s="74" t="str">
        <f t="shared" si="92"/>
        <v>https://www.pref.oita.jp/uploaded/life/2327624_4659447_img.png</v>
      </c>
      <c r="R207" s="74" t="str">
        <f t="shared" si="93"/>
        <v>30,30</v>
      </c>
      <c r="S207" s="74" t="str">
        <f t="shared" si="94"/>
        <v>15,15</v>
      </c>
      <c r="T207" s="74" t="str">
        <f t="shared" si="95"/>
        <v>131.932441950742,32.9026735642967</v>
      </c>
      <c r="W207" s="239">
        <v>1</v>
      </c>
      <c r="X207" s="239" t="s">
        <v>3209</v>
      </c>
      <c r="Y207" s="239" t="str">
        <f t="shared" si="96"/>
        <v>サニーハウス</v>
      </c>
      <c r="Z207" s="239" t="s">
        <v>3202</v>
      </c>
      <c r="AA207" s="239" t="str">
        <f t="shared" si="97"/>
        <v>種別：福祉避難所-障がい&lt;br&gt;名称：サニーハウス&lt;br&gt;住所：佐伯市大字木立大中尾2160番地８ &lt;br&gt;参考：受入可能人数：3人&lt;br&gt;</v>
      </c>
      <c r="AB207" s="239" t="s">
        <v>3684</v>
      </c>
      <c r="AC207" s="239" t="str">
        <f t="shared" si="98"/>
        <v>https://www.pref.oita.jp/uploaded/life/2327624_4659447_img.png</v>
      </c>
      <c r="AD207" s="239" t="s">
        <v>3204</v>
      </c>
      <c r="AE207" s="239" t="str">
        <f t="shared" si="99"/>
        <v>30,30</v>
      </c>
      <c r="AF207" s="239" t="s">
        <v>3205</v>
      </c>
      <c r="AG207" s="239" t="str">
        <f t="shared" si="100"/>
        <v>15,15</v>
      </c>
      <c r="AH207" s="239" t="s">
        <v>3206</v>
      </c>
      <c r="AI207" s="239" t="str">
        <f t="shared" si="101"/>
        <v>131.932441950742,32.9026735642967</v>
      </c>
      <c r="AJ207" s="239" t="s">
        <v>3207</v>
      </c>
      <c r="AL207" s="8" t="str">
        <f t="shared" si="102"/>
        <v>,{"type":"Feature","properties":{"name":"サニーハウス","description":"種別：福祉避難所-障がい&lt;br&gt;名称：サニーハウス&lt;br&gt;住所：佐伯市大字木立大中尾2160番地８ &lt;br&gt;参考：受入可能人数：3人&lt;br&gt;","_markerType":"Icon","_iconUrl":"https://www.pref.oita.jp/uploaded/life/2327624_4659447_img.png","_iconSize":[30,30],"_iconAnchor":[15,15]},"geometry":{"type":"Point","coordinates":[131.932441950742,32.9026735642967]}}</v>
      </c>
    </row>
    <row r="208" spans="1:38">
      <c r="A208" s="1" t="s">
        <v>4</v>
      </c>
      <c r="B208" s="1" t="s">
        <v>4149</v>
      </c>
      <c r="C208" s="1" t="s">
        <v>4</v>
      </c>
      <c r="D208" s="1" t="s">
        <v>2183</v>
      </c>
      <c r="F208" s="1" t="s">
        <v>4156</v>
      </c>
      <c r="I208" s="1" t="s">
        <v>4108</v>
      </c>
      <c r="J208" s="1" t="s">
        <v>3210</v>
      </c>
      <c r="K208" s="1" t="s">
        <v>3211</v>
      </c>
      <c r="L208" s="1">
        <v>32.935015713925097</v>
      </c>
      <c r="M208" s="1">
        <v>131.90815761270099</v>
      </c>
      <c r="O208" s="74" t="str">
        <f t="shared" si="90"/>
        <v>さつき園小島</v>
      </c>
      <c r="P208" s="74" t="str">
        <f t="shared" si="91"/>
        <v>種別：福祉避難所-障がい&lt;br&gt;名称：さつき園小島&lt;br&gt;住所：佐伯市大字⾧良4917番地&lt;br&gt;参考：受入可能人数：7人&lt;br&gt;</v>
      </c>
      <c r="Q208" s="74" t="str">
        <f t="shared" si="92"/>
        <v>https://www.pref.oita.jp/uploaded/life/2327624_4659447_img.png</v>
      </c>
      <c r="R208" s="74" t="str">
        <f t="shared" si="93"/>
        <v>30,30</v>
      </c>
      <c r="S208" s="74" t="str">
        <f t="shared" si="94"/>
        <v>15,15</v>
      </c>
      <c r="T208" s="74" t="str">
        <f t="shared" si="95"/>
        <v>131.908157612701,32.9350157139251</v>
      </c>
      <c r="W208" s="239">
        <v>1</v>
      </c>
      <c r="X208" s="239" t="s">
        <v>3209</v>
      </c>
      <c r="Y208" s="239" t="str">
        <f t="shared" si="96"/>
        <v>さつき園小島</v>
      </c>
      <c r="Z208" s="239" t="s">
        <v>3202</v>
      </c>
      <c r="AA208" s="239" t="str">
        <f t="shared" si="97"/>
        <v>種別：福祉避難所-障がい&lt;br&gt;名称：さつき園小島&lt;br&gt;住所：佐伯市大字⾧良4917番地&lt;br&gt;参考：受入可能人数：7人&lt;br&gt;</v>
      </c>
      <c r="AB208" s="239" t="s">
        <v>3684</v>
      </c>
      <c r="AC208" s="239" t="str">
        <f t="shared" si="98"/>
        <v>https://www.pref.oita.jp/uploaded/life/2327624_4659447_img.png</v>
      </c>
      <c r="AD208" s="239" t="s">
        <v>3204</v>
      </c>
      <c r="AE208" s="239" t="str">
        <f t="shared" si="99"/>
        <v>30,30</v>
      </c>
      <c r="AF208" s="239" t="s">
        <v>3205</v>
      </c>
      <c r="AG208" s="239" t="str">
        <f t="shared" si="100"/>
        <v>15,15</v>
      </c>
      <c r="AH208" s="239" t="s">
        <v>3206</v>
      </c>
      <c r="AI208" s="239" t="str">
        <f t="shared" si="101"/>
        <v>131.908157612701,32.9350157139251</v>
      </c>
      <c r="AJ208" s="239" t="s">
        <v>3207</v>
      </c>
      <c r="AL208" s="8" t="str">
        <f t="shared" si="102"/>
        <v>,{"type":"Feature","properties":{"name":"さつき園小島","description":"種別：福祉避難所-障がい&lt;br&gt;名称：さつき園小島&lt;br&gt;住所：佐伯市大字⾧良4917番地&lt;br&gt;参考：受入可能人数：7人&lt;br&gt;","_markerType":"Icon","_iconUrl":"https://www.pref.oita.jp/uploaded/life/2327624_4659447_img.png","_iconSize":[30,30],"_iconAnchor":[15,15]},"geometry":{"type":"Point","coordinates":[131.908157612701,32.9350157139251]}}</v>
      </c>
    </row>
    <row r="209" spans="1:38">
      <c r="A209" s="1" t="s">
        <v>10</v>
      </c>
      <c r="B209" s="1" t="s">
        <v>4149</v>
      </c>
      <c r="C209" s="1" t="s">
        <v>10</v>
      </c>
      <c r="D209" s="1" t="s">
        <v>2184</v>
      </c>
      <c r="F209" s="1" t="s">
        <v>4155</v>
      </c>
      <c r="I209" s="1" t="s">
        <v>4108</v>
      </c>
      <c r="J209" s="1" t="s">
        <v>3210</v>
      </c>
      <c r="K209" s="1" t="s">
        <v>3211</v>
      </c>
      <c r="L209" s="1">
        <v>32.909839155439997</v>
      </c>
      <c r="M209" s="1">
        <v>131.87658509087399</v>
      </c>
      <c r="O209" s="74" t="str">
        <f t="shared" si="90"/>
        <v>清流の郷</v>
      </c>
      <c r="P209" s="74" t="str">
        <f t="shared" si="91"/>
        <v>種別：福祉避難所-障がい&lt;br&gt;名称：清流の郷&lt;br&gt;住所：佐伯市大字堅田2288番地１ &lt;br&gt;参考：受入可能人数：10人&lt;br&gt;</v>
      </c>
      <c r="Q209" s="74" t="str">
        <f t="shared" si="92"/>
        <v>https://www.pref.oita.jp/uploaded/life/2327624_4659447_img.png</v>
      </c>
      <c r="R209" s="74" t="str">
        <f t="shared" si="93"/>
        <v>30,30</v>
      </c>
      <c r="S209" s="74" t="str">
        <f t="shared" si="94"/>
        <v>15,15</v>
      </c>
      <c r="T209" s="74" t="str">
        <f t="shared" si="95"/>
        <v>131.876585090874,32.90983915544</v>
      </c>
      <c r="W209" s="239">
        <v>1</v>
      </c>
      <c r="X209" s="239" t="s">
        <v>3209</v>
      </c>
      <c r="Y209" s="239" t="str">
        <f t="shared" si="96"/>
        <v>清流の郷</v>
      </c>
      <c r="Z209" s="239" t="s">
        <v>3202</v>
      </c>
      <c r="AA209" s="239" t="str">
        <f t="shared" si="97"/>
        <v>種別：福祉避難所-障がい&lt;br&gt;名称：清流の郷&lt;br&gt;住所：佐伯市大字堅田2288番地１ &lt;br&gt;参考：受入可能人数：10人&lt;br&gt;</v>
      </c>
      <c r="AB209" s="239" t="s">
        <v>3684</v>
      </c>
      <c r="AC209" s="239" t="str">
        <f t="shared" si="98"/>
        <v>https://www.pref.oita.jp/uploaded/life/2327624_4659447_img.png</v>
      </c>
      <c r="AD209" s="239" t="s">
        <v>3204</v>
      </c>
      <c r="AE209" s="239" t="str">
        <f t="shared" si="99"/>
        <v>30,30</v>
      </c>
      <c r="AF209" s="239" t="s">
        <v>3205</v>
      </c>
      <c r="AG209" s="239" t="str">
        <f t="shared" si="100"/>
        <v>15,15</v>
      </c>
      <c r="AH209" s="239" t="s">
        <v>3206</v>
      </c>
      <c r="AI209" s="239" t="str">
        <f t="shared" si="101"/>
        <v>131.876585090874,32.90983915544</v>
      </c>
      <c r="AJ209" s="239" t="s">
        <v>3207</v>
      </c>
      <c r="AL209" s="8" t="str">
        <f t="shared" si="102"/>
        <v>,{"type":"Feature","properties":{"name":"清流の郷","description":"種別：福祉避難所-障がい&lt;br&gt;名称：清流の郷&lt;br&gt;住所：佐伯市大字堅田2288番地１ &lt;br&gt;参考：受入可能人数：10人&lt;br&gt;","_markerType":"Icon","_iconUrl":"https://www.pref.oita.jp/uploaded/life/2327624_4659447_img.png","_iconSize":[30,30],"_iconAnchor":[15,15]},"geometry":{"type":"Point","coordinates":[131.876585090874,32.90983915544]}}</v>
      </c>
    </row>
    <row r="210" spans="1:38">
      <c r="A210" s="1" t="s">
        <v>11</v>
      </c>
      <c r="B210" s="1" t="s">
        <v>4149</v>
      </c>
      <c r="C210" s="1" t="s">
        <v>11</v>
      </c>
      <c r="D210" s="1" t="s">
        <v>2185</v>
      </c>
      <c r="F210" s="1" t="s">
        <v>4155</v>
      </c>
      <c r="I210" s="1" t="s">
        <v>4108</v>
      </c>
      <c r="J210" s="1" t="s">
        <v>3210</v>
      </c>
      <c r="K210" s="1" t="s">
        <v>3211</v>
      </c>
      <c r="L210" s="1">
        <v>32.9138831140408</v>
      </c>
      <c r="M210" s="1">
        <v>131.87844213990201</v>
      </c>
      <c r="O210" s="74" t="str">
        <f t="shared" si="90"/>
        <v>大分県なおみ園</v>
      </c>
      <c r="P210" s="74" t="str">
        <f t="shared" si="91"/>
        <v>種別：福祉避難所-障がい&lt;br&gt;名称：大分県なおみ園&lt;br&gt;住所：佐伯市大字堅田3909番地１ &lt;br&gt;参考：受入可能人数：10人&lt;br&gt;</v>
      </c>
      <c r="Q210" s="74" t="str">
        <f t="shared" si="92"/>
        <v>https://www.pref.oita.jp/uploaded/life/2327624_4659447_img.png</v>
      </c>
      <c r="R210" s="74" t="str">
        <f t="shared" si="93"/>
        <v>30,30</v>
      </c>
      <c r="S210" s="74" t="str">
        <f t="shared" si="94"/>
        <v>15,15</v>
      </c>
      <c r="T210" s="74" t="str">
        <f t="shared" si="95"/>
        <v>131.878442139902,32.9138831140408</v>
      </c>
      <c r="W210" s="239">
        <v>1</v>
      </c>
      <c r="X210" s="239" t="s">
        <v>3209</v>
      </c>
      <c r="Y210" s="239" t="str">
        <f t="shared" si="96"/>
        <v>大分県なおみ園</v>
      </c>
      <c r="Z210" s="239" t="s">
        <v>3202</v>
      </c>
      <c r="AA210" s="239" t="str">
        <f t="shared" si="97"/>
        <v>種別：福祉避難所-障がい&lt;br&gt;名称：大分県なおみ園&lt;br&gt;住所：佐伯市大字堅田3909番地１ &lt;br&gt;参考：受入可能人数：10人&lt;br&gt;</v>
      </c>
      <c r="AB210" s="239" t="s">
        <v>3684</v>
      </c>
      <c r="AC210" s="239" t="str">
        <f t="shared" si="98"/>
        <v>https://www.pref.oita.jp/uploaded/life/2327624_4659447_img.png</v>
      </c>
      <c r="AD210" s="239" t="s">
        <v>3204</v>
      </c>
      <c r="AE210" s="239" t="str">
        <f t="shared" si="99"/>
        <v>30,30</v>
      </c>
      <c r="AF210" s="239" t="s">
        <v>3205</v>
      </c>
      <c r="AG210" s="239" t="str">
        <f t="shared" si="100"/>
        <v>15,15</v>
      </c>
      <c r="AH210" s="239" t="s">
        <v>3206</v>
      </c>
      <c r="AI210" s="239" t="str">
        <f t="shared" si="101"/>
        <v>131.878442139902,32.9138831140408</v>
      </c>
      <c r="AJ210" s="239" t="s">
        <v>3207</v>
      </c>
      <c r="AL210" s="8" t="str">
        <f t="shared" si="102"/>
        <v>,{"type":"Feature","properties":{"name":"大分県なおみ園","description":"種別：福祉避難所-障がい&lt;br&gt;名称：大分県なおみ園&lt;br&gt;住所：佐伯市大字堅田3909番地１ &lt;br&gt;参考：受入可能人数：10人&lt;br&gt;","_markerType":"Icon","_iconUrl":"https://www.pref.oita.jp/uploaded/life/2327624_4659447_img.png","_iconSize":[30,30],"_iconAnchor":[15,15]},"geometry":{"type":"Point","coordinates":[131.878442139902,32.9138831140408]}}</v>
      </c>
    </row>
    <row r="211" spans="1:38">
      <c r="A211" s="1" t="s">
        <v>4147</v>
      </c>
      <c r="B211" s="1" t="s">
        <v>4149</v>
      </c>
      <c r="C211" s="1" t="s">
        <v>4147</v>
      </c>
      <c r="D211" s="1" t="s">
        <v>2186</v>
      </c>
      <c r="F211" s="1" t="s">
        <v>4157</v>
      </c>
      <c r="I211" s="1" t="s">
        <v>4108</v>
      </c>
      <c r="J211" s="1" t="s">
        <v>3210</v>
      </c>
      <c r="K211" s="1" t="s">
        <v>3211</v>
      </c>
      <c r="L211" s="1">
        <v>32.972414498632098</v>
      </c>
      <c r="M211" s="1">
        <v>131.83624636033301</v>
      </c>
      <c r="O211" s="74" t="str">
        <f t="shared" si="90"/>
        <v>らいふさぽーと　番匠の里</v>
      </c>
      <c r="P211" s="74" t="str">
        <f t="shared" si="91"/>
        <v>種別：福祉避難所-障がい&lt;br&gt;名称：らいふさぽーと　番匠の里&lt;br&gt;住所：佐伯市弥生大字井崎2579番地３ &lt;br&gt;参考：受入可能人数：8人&lt;br&gt;</v>
      </c>
      <c r="Q211" s="74" t="str">
        <f t="shared" si="92"/>
        <v>https://www.pref.oita.jp/uploaded/life/2327624_4659447_img.png</v>
      </c>
      <c r="R211" s="74" t="str">
        <f t="shared" si="93"/>
        <v>30,30</v>
      </c>
      <c r="S211" s="74" t="str">
        <f t="shared" si="94"/>
        <v>15,15</v>
      </c>
      <c r="T211" s="74" t="str">
        <f t="shared" si="95"/>
        <v>131.836246360333,32.9724144986321</v>
      </c>
      <c r="W211" s="239">
        <v>1</v>
      </c>
      <c r="X211" s="239" t="s">
        <v>3209</v>
      </c>
      <c r="Y211" s="239" t="str">
        <f t="shared" si="96"/>
        <v>らいふさぽーと　番匠の里</v>
      </c>
      <c r="Z211" s="239" t="s">
        <v>3202</v>
      </c>
      <c r="AA211" s="239" t="str">
        <f t="shared" si="97"/>
        <v>種別：福祉避難所-障がい&lt;br&gt;名称：らいふさぽーと　番匠の里&lt;br&gt;住所：佐伯市弥生大字井崎2579番地３ &lt;br&gt;参考：受入可能人数：8人&lt;br&gt;</v>
      </c>
      <c r="AB211" s="239" t="s">
        <v>3684</v>
      </c>
      <c r="AC211" s="239" t="str">
        <f t="shared" si="98"/>
        <v>https://www.pref.oita.jp/uploaded/life/2327624_4659447_img.png</v>
      </c>
      <c r="AD211" s="239" t="s">
        <v>3204</v>
      </c>
      <c r="AE211" s="239" t="str">
        <f t="shared" si="99"/>
        <v>30,30</v>
      </c>
      <c r="AF211" s="239" t="s">
        <v>3205</v>
      </c>
      <c r="AG211" s="239" t="str">
        <f t="shared" si="100"/>
        <v>15,15</v>
      </c>
      <c r="AH211" s="239" t="s">
        <v>3206</v>
      </c>
      <c r="AI211" s="239" t="str">
        <f t="shared" si="101"/>
        <v>131.836246360333,32.9724144986321</v>
      </c>
      <c r="AJ211" s="239" t="s">
        <v>3207</v>
      </c>
      <c r="AL211" s="8" t="str">
        <f t="shared" si="102"/>
        <v>,{"type":"Feature","properties":{"name":"らいふさぽーと　番匠の里","description":"種別：福祉避難所-障がい&lt;br&gt;名称：らいふさぽーと　番匠の里&lt;br&gt;住所：佐伯市弥生大字井崎2579番地３ &lt;br&gt;参考：受入可能人数：8人&lt;br&gt;","_markerType":"Icon","_iconUrl":"https://www.pref.oita.jp/uploaded/life/2327624_4659447_img.png","_iconSize":[30,30],"_iconAnchor":[15,15]},"geometry":{"type":"Point","coordinates":[131.836246360333,32.9724144986321]}}</v>
      </c>
    </row>
    <row r="212" spans="1:38">
      <c r="A212" s="1" t="s">
        <v>3218</v>
      </c>
      <c r="B212" s="1" t="s">
        <v>4149</v>
      </c>
      <c r="C212" s="1" t="s">
        <v>3218</v>
      </c>
      <c r="D212" s="1" t="s">
        <v>2187</v>
      </c>
      <c r="F212" s="1" t="s">
        <v>4158</v>
      </c>
      <c r="I212" s="1" t="s">
        <v>4108</v>
      </c>
      <c r="J212" s="1" t="s">
        <v>3210</v>
      </c>
      <c r="K212" s="1" t="s">
        <v>3211</v>
      </c>
      <c r="L212" s="1">
        <v>32.924311972791301</v>
      </c>
      <c r="M212" s="1">
        <v>131.92709687459299</v>
      </c>
      <c r="O212" s="74" t="str">
        <f t="shared" si="90"/>
        <v>大分県立佐伯支援学校</v>
      </c>
      <c r="P212" s="74" t="str">
        <f t="shared" si="91"/>
        <v>種別：福祉避難所-障がい&lt;br&gt;名称：大分県立佐伯支援学校&lt;br&gt;住所：佐伯市大字木立839番地５　&lt;br&gt;参考：受入可能人数：40人&lt;br&gt;</v>
      </c>
      <c r="Q212" s="74" t="str">
        <f t="shared" si="92"/>
        <v>https://www.pref.oita.jp/uploaded/life/2327624_4659447_img.png</v>
      </c>
      <c r="R212" s="74" t="str">
        <f t="shared" si="93"/>
        <v>30,30</v>
      </c>
      <c r="S212" s="74" t="str">
        <f t="shared" si="94"/>
        <v>15,15</v>
      </c>
      <c r="T212" s="74" t="str">
        <f t="shared" si="95"/>
        <v>131.927096874593,32.9243119727913</v>
      </c>
      <c r="W212" s="239">
        <v>1</v>
      </c>
      <c r="X212" s="239" t="s">
        <v>3209</v>
      </c>
      <c r="Y212" s="239" t="str">
        <f t="shared" si="96"/>
        <v>大分県立佐伯支援学校</v>
      </c>
      <c r="Z212" s="239" t="s">
        <v>3202</v>
      </c>
      <c r="AA212" s="239" t="str">
        <f t="shared" si="97"/>
        <v>種別：福祉避難所-障がい&lt;br&gt;名称：大分県立佐伯支援学校&lt;br&gt;住所：佐伯市大字木立839番地５　&lt;br&gt;参考：受入可能人数：40人&lt;br&gt;</v>
      </c>
      <c r="AB212" s="239" t="s">
        <v>3684</v>
      </c>
      <c r="AC212" s="239" t="str">
        <f t="shared" si="98"/>
        <v>https://www.pref.oita.jp/uploaded/life/2327624_4659447_img.png</v>
      </c>
      <c r="AD212" s="239" t="s">
        <v>3204</v>
      </c>
      <c r="AE212" s="239" t="str">
        <f t="shared" si="99"/>
        <v>30,30</v>
      </c>
      <c r="AF212" s="239" t="s">
        <v>3205</v>
      </c>
      <c r="AG212" s="239" t="str">
        <f t="shared" si="100"/>
        <v>15,15</v>
      </c>
      <c r="AH212" s="239" t="s">
        <v>3206</v>
      </c>
      <c r="AI212" s="239" t="str">
        <f t="shared" si="101"/>
        <v>131.927096874593,32.9243119727913</v>
      </c>
      <c r="AJ212" s="239" t="s">
        <v>3207</v>
      </c>
      <c r="AL212" s="8" t="str">
        <f t="shared" si="102"/>
        <v>,{"type":"Feature","properties":{"name":"大分県立佐伯支援学校","description":"種別：福祉避難所-障がい&lt;br&gt;名称：大分県立佐伯支援学校&lt;br&gt;住所：佐伯市大字木立839番地５　&lt;br&gt;参考：受入可能人数：40人&lt;br&gt;","_markerType":"Icon","_iconUrl":"https://www.pref.oita.jp/uploaded/life/2327624_4659447_img.png","_iconSize":[30,30],"_iconAnchor":[15,15]},"geometry":{"type":"Point","coordinates":[131.927096874593,32.9243119727913]}}</v>
      </c>
    </row>
    <row r="213" spans="1:38">
      <c r="W213" s="239">
        <v>1</v>
      </c>
      <c r="AL213" s="8" t="s">
        <v>3214</v>
      </c>
    </row>
    <row r="214" spans="1:38">
      <c r="W214" s="239">
        <v>1</v>
      </c>
      <c r="AL214" s="8"/>
    </row>
    <row r="215" spans="1:38">
      <c r="W215" s="239">
        <v>1</v>
      </c>
      <c r="AL215" s="8"/>
    </row>
    <row r="216" spans="1:38">
      <c r="W216" s="239">
        <v>1</v>
      </c>
      <c r="AL216" s="8"/>
    </row>
    <row r="217" spans="1:38">
      <c r="W217" s="239">
        <v>1</v>
      </c>
      <c r="AL217" s="8"/>
    </row>
    <row r="218" spans="1:38">
      <c r="W218" s="239">
        <v>1</v>
      </c>
      <c r="AL218" s="8" t="s">
        <v>4082</v>
      </c>
    </row>
    <row r="219" spans="1:38">
      <c r="A219" s="1" t="s">
        <v>1767</v>
      </c>
      <c r="B219" s="1" t="s">
        <v>2025</v>
      </c>
      <c r="C219" s="1" t="s">
        <v>1767</v>
      </c>
      <c r="D219" s="1" t="s">
        <v>2026</v>
      </c>
      <c r="E219" s="1" t="s">
        <v>2027</v>
      </c>
      <c r="I219" s="236" t="s">
        <v>4085</v>
      </c>
      <c r="J219" s="1" t="s">
        <v>3210</v>
      </c>
      <c r="K219" s="1" t="s">
        <v>3211</v>
      </c>
      <c r="L219" s="1">
        <v>32.960521999999997</v>
      </c>
      <c r="M219" s="1">
        <v>131.90164899999999</v>
      </c>
      <c r="O219" s="74" t="str">
        <f>A219</f>
        <v>（有）中村調剤薬局</v>
      </c>
      <c r="P219" s="74" t="str">
        <f>$B$7&amp;B219&amp;"&lt;br&gt;"&amp;$C$7&amp;C219&amp;"&lt;br&gt;"&amp;IF(D219="","",$D$7&amp;D219&amp;"&lt;br&gt;")&amp;IF(E219="","",$E$7&amp;E219&amp;"&lt;br&gt;")&amp;IF(F219="","",$F$7&amp;F219&amp;"&lt;br&gt;")</f>
        <v>種別：薬局&lt;br&gt;名称：（有）中村調剤薬局&lt;br&gt;住所：佐伯市中村東町９番３６号&lt;br&gt;TEL：0972-23-3780&lt;br&gt;</v>
      </c>
      <c r="Q219" s="74" t="str">
        <f>IF(LEFT(I219,4)="http",I219,I219&amp;".png")</f>
        <v>https://www.pref.oita.jp/uploaded/life/2327624_4659446_img.png</v>
      </c>
      <c r="R219" s="74" t="str">
        <f>J219</f>
        <v>30,30</v>
      </c>
      <c r="S219" s="74" t="str">
        <f>K219</f>
        <v>15,15</v>
      </c>
      <c r="T219" s="74" t="str">
        <f>M219&amp;","&amp;L219</f>
        <v>131.901649,32.960522</v>
      </c>
      <c r="W219" s="239">
        <v>1</v>
      </c>
      <c r="X219" s="239" t="s">
        <v>3201</v>
      </c>
      <c r="Y219" s="239" t="str">
        <f>O219</f>
        <v>（有）中村調剤薬局</v>
      </c>
      <c r="Z219" s="239" t="s">
        <v>3202</v>
      </c>
      <c r="AA219" s="239" t="str">
        <f>P219</f>
        <v>種別：薬局&lt;br&gt;名称：（有）中村調剤薬局&lt;br&gt;住所：佐伯市中村東町９番３６号&lt;br&gt;TEL：0972-23-3780&lt;br&gt;</v>
      </c>
      <c r="AB219" s="239" t="s">
        <v>3684</v>
      </c>
      <c r="AC219" s="239" t="str">
        <f>Q219</f>
        <v>https://www.pref.oita.jp/uploaded/life/2327624_4659446_img.png</v>
      </c>
      <c r="AD219" s="239" t="s">
        <v>3204</v>
      </c>
      <c r="AE219" s="239" t="str">
        <f>R219</f>
        <v>30,30</v>
      </c>
      <c r="AF219" s="239" t="s">
        <v>3205</v>
      </c>
      <c r="AG219" s="239" t="str">
        <f>S219</f>
        <v>15,15</v>
      </c>
      <c r="AH219" s="239" t="s">
        <v>3206</v>
      </c>
      <c r="AI219" s="239" t="str">
        <f>T219</f>
        <v>131.901649,32.960522</v>
      </c>
      <c r="AJ219" s="239" t="s">
        <v>3207</v>
      </c>
      <c r="AL219" s="238" t="str">
        <f>_xlfn.CONCAT(X219:AJ219)</f>
        <v>{"type":"Feature","properties":{"name":"（有）中村調剤薬局","description":"種別：薬局&lt;br&gt;名称：（有）中村調剤薬局&lt;br&gt;住所：佐伯市中村東町９番３６号&lt;br&gt;TEL：0972-23-3780&lt;br&gt;","_markerType":"Icon","_iconUrl":"https://www.pref.oita.jp/uploaded/life/2327624_4659446_img.png","_iconSize":[30,30],"_iconAnchor":[15,15]},"geometry":{"type":"Point","coordinates":[131.901649,32.960522]}}</v>
      </c>
    </row>
    <row r="220" spans="1:38">
      <c r="A220" s="1" t="s">
        <v>1768</v>
      </c>
      <c r="B220" s="1" t="s">
        <v>2025</v>
      </c>
      <c r="C220" s="1" t="s">
        <v>1768</v>
      </c>
      <c r="D220" s="1" t="s">
        <v>2028</v>
      </c>
      <c r="E220" s="1" t="s">
        <v>2029</v>
      </c>
      <c r="I220" s="236" t="s">
        <v>4085</v>
      </c>
      <c r="J220" s="1" t="s">
        <v>3210</v>
      </c>
      <c r="K220" s="1" t="s">
        <v>3211</v>
      </c>
      <c r="L220" s="1">
        <v>32.953854</v>
      </c>
      <c r="M220" s="1">
        <v>131.895465</v>
      </c>
      <c r="O220" s="74" t="str">
        <f t="shared" ref="O220:O221" si="103">A220</f>
        <v>南佐調剤薬局中央店</v>
      </c>
      <c r="P220" s="74" t="str">
        <f t="shared" ref="P220:P221" si="104">$B$7&amp;B220&amp;"&lt;br&gt;"&amp;$C$7&amp;C220&amp;"&lt;br&gt;"&amp;IF(D220="","",$D$7&amp;D220&amp;"&lt;br&gt;")&amp;IF(E220="","",$E$7&amp;E220&amp;"&lt;br&gt;")&amp;IF(F220="","",$F$7&amp;F220&amp;"&lt;br&gt;")</f>
        <v>種別：薬局&lt;br&gt;名称：南佐調剤薬局中央店&lt;br&gt;住所：佐伯市向島２丁目１９－１４&lt;br&gt;TEL：0972-24-2125&lt;br&gt;</v>
      </c>
      <c r="Q220" s="74" t="str">
        <f t="shared" ref="Q220:Q221" si="105">IF(LEFT(I220,4)="http",I220,I220&amp;".png")</f>
        <v>https://www.pref.oita.jp/uploaded/life/2327624_4659446_img.png</v>
      </c>
      <c r="R220" s="74" t="str">
        <f t="shared" ref="R220:R221" si="106">J220</f>
        <v>30,30</v>
      </c>
      <c r="S220" s="74" t="str">
        <f t="shared" ref="S220:S221" si="107">K220</f>
        <v>15,15</v>
      </c>
      <c r="T220" s="74" t="str">
        <f t="shared" ref="T220:T221" si="108">M220&amp;","&amp;L220</f>
        <v>131.895465,32.953854</v>
      </c>
      <c r="W220" s="239">
        <v>1</v>
      </c>
      <c r="X220" s="239" t="s">
        <v>3209</v>
      </c>
      <c r="Y220" s="239" t="str">
        <f t="shared" ref="Y220:Y221" si="109">O220</f>
        <v>南佐調剤薬局中央店</v>
      </c>
      <c r="Z220" s="239" t="s">
        <v>3202</v>
      </c>
      <c r="AA220" s="239" t="str">
        <f t="shared" ref="AA220:AA221" si="110">P220</f>
        <v>種別：薬局&lt;br&gt;名称：南佐調剤薬局中央店&lt;br&gt;住所：佐伯市向島２丁目１９－１４&lt;br&gt;TEL：0972-24-2125&lt;br&gt;</v>
      </c>
      <c r="AB220" s="239" t="s">
        <v>3684</v>
      </c>
      <c r="AC220" s="239" t="str">
        <f t="shared" ref="AC220:AC221" si="111">Q220</f>
        <v>https://www.pref.oita.jp/uploaded/life/2327624_4659446_img.png</v>
      </c>
      <c r="AD220" s="239" t="s">
        <v>3204</v>
      </c>
      <c r="AE220" s="239" t="str">
        <f t="shared" ref="AE220:AE221" si="112">R220</f>
        <v>30,30</v>
      </c>
      <c r="AF220" s="239" t="s">
        <v>3205</v>
      </c>
      <c r="AG220" s="239" t="str">
        <f t="shared" ref="AG220:AG221" si="113">S220</f>
        <v>15,15</v>
      </c>
      <c r="AH220" s="239" t="s">
        <v>3206</v>
      </c>
      <c r="AI220" s="239" t="str">
        <f t="shared" ref="AI220:AI221" si="114">T220</f>
        <v>131.895465,32.953854</v>
      </c>
      <c r="AJ220" s="239" t="s">
        <v>3207</v>
      </c>
      <c r="AL220" s="8" t="str">
        <f t="shared" ref="AL220:AL221" si="115">_xlfn.CONCAT(X220:AJ220)</f>
        <v>,{"type":"Feature","properties":{"name":"南佐調剤薬局中央店","description":"種別：薬局&lt;br&gt;名称：南佐調剤薬局中央店&lt;br&gt;住所：佐伯市向島２丁目１９－１４&lt;br&gt;TEL：0972-24-2125&lt;br&gt;","_markerType":"Icon","_iconUrl":"https://www.pref.oita.jp/uploaded/life/2327624_4659446_img.png","_iconSize":[30,30],"_iconAnchor":[15,15]},"geometry":{"type":"Point","coordinates":[131.895465,32.953854]}}</v>
      </c>
    </row>
    <row r="221" spans="1:38">
      <c r="A221" s="1" t="s">
        <v>1769</v>
      </c>
      <c r="B221" s="1" t="s">
        <v>2025</v>
      </c>
      <c r="C221" s="1" t="s">
        <v>1769</v>
      </c>
      <c r="D221" s="1" t="s">
        <v>2030</v>
      </c>
      <c r="E221" s="1" t="s">
        <v>2031</v>
      </c>
      <c r="I221" s="236" t="s">
        <v>4085</v>
      </c>
      <c r="J221" s="1" t="s">
        <v>3210</v>
      </c>
      <c r="K221" s="1" t="s">
        <v>3211</v>
      </c>
      <c r="L221" s="1">
        <v>32.955576999999998</v>
      </c>
      <c r="M221" s="1">
        <v>131.893439</v>
      </c>
      <c r="O221" s="74" t="str">
        <f t="shared" si="103"/>
        <v>（有）宮明薬局</v>
      </c>
      <c r="P221" s="74" t="str">
        <f t="shared" si="104"/>
        <v>種別：薬局&lt;br&gt;名称：（有）宮明薬局&lt;br&gt;住所：佐伯市大手町３丁目４番２号&lt;br&gt;TEL：0972-22-0668&lt;br&gt;</v>
      </c>
      <c r="Q221" s="74" t="str">
        <f t="shared" si="105"/>
        <v>https://www.pref.oita.jp/uploaded/life/2327624_4659446_img.png</v>
      </c>
      <c r="R221" s="74" t="str">
        <f t="shared" si="106"/>
        <v>30,30</v>
      </c>
      <c r="S221" s="74" t="str">
        <f t="shared" si="107"/>
        <v>15,15</v>
      </c>
      <c r="T221" s="74" t="str">
        <f t="shared" si="108"/>
        <v>131.893439,32.955577</v>
      </c>
      <c r="W221" s="239">
        <v>1</v>
      </c>
      <c r="X221" s="239" t="s">
        <v>3209</v>
      </c>
      <c r="Y221" s="239" t="str">
        <f t="shared" si="109"/>
        <v>（有）宮明薬局</v>
      </c>
      <c r="Z221" s="239" t="s">
        <v>3202</v>
      </c>
      <c r="AA221" s="239" t="str">
        <f t="shared" si="110"/>
        <v>種別：薬局&lt;br&gt;名称：（有）宮明薬局&lt;br&gt;住所：佐伯市大手町３丁目４番２号&lt;br&gt;TEL：0972-22-0668&lt;br&gt;</v>
      </c>
      <c r="AB221" s="239" t="s">
        <v>3684</v>
      </c>
      <c r="AC221" s="239" t="str">
        <f t="shared" si="111"/>
        <v>https://www.pref.oita.jp/uploaded/life/2327624_4659446_img.png</v>
      </c>
      <c r="AD221" s="239" t="s">
        <v>3204</v>
      </c>
      <c r="AE221" s="239" t="str">
        <f t="shared" si="112"/>
        <v>30,30</v>
      </c>
      <c r="AF221" s="239" t="s">
        <v>3205</v>
      </c>
      <c r="AG221" s="239" t="str">
        <f t="shared" si="113"/>
        <v>15,15</v>
      </c>
      <c r="AH221" s="239" t="s">
        <v>3206</v>
      </c>
      <c r="AI221" s="239" t="str">
        <f t="shared" si="114"/>
        <v>131.893439,32.955577</v>
      </c>
      <c r="AJ221" s="239" t="s">
        <v>3207</v>
      </c>
      <c r="AL221" s="8" t="str">
        <f t="shared" si="115"/>
        <v>,{"type":"Feature","properties":{"name":"（有）宮明薬局","description":"種別：薬局&lt;br&gt;名称：（有）宮明薬局&lt;br&gt;住所：佐伯市大手町３丁目４番２号&lt;br&gt;TEL：0972-22-0668&lt;br&gt;","_markerType":"Icon","_iconUrl":"https://www.pref.oita.jp/uploaded/life/2327624_4659446_img.png","_iconSize":[30,30],"_iconAnchor":[15,15]},"geometry":{"type":"Point","coordinates":[131.893439,32.955577]}}</v>
      </c>
    </row>
    <row r="222" spans="1:38">
      <c r="A222" s="1" t="s">
        <v>1770</v>
      </c>
      <c r="B222" s="1" t="s">
        <v>2025</v>
      </c>
      <c r="C222" s="1" t="s">
        <v>1770</v>
      </c>
      <c r="D222" s="1" t="s">
        <v>2032</v>
      </c>
      <c r="E222" s="1" t="s">
        <v>2033</v>
      </c>
      <c r="I222" s="236" t="s">
        <v>4085</v>
      </c>
      <c r="J222" s="1" t="s">
        <v>3210</v>
      </c>
      <c r="K222" s="1" t="s">
        <v>3211</v>
      </c>
      <c r="L222" s="1">
        <v>32.953887000000002</v>
      </c>
      <c r="M222" s="1">
        <v>131.907769</v>
      </c>
      <c r="O222" s="74" t="str">
        <f t="shared" ref="O222:O282" si="116">A222</f>
        <v>女島調剤薬局</v>
      </c>
      <c r="P222" s="74" t="str">
        <f t="shared" ref="P222:P282" si="117">$B$7&amp;B222&amp;"&lt;br&gt;"&amp;$C$7&amp;C222&amp;"&lt;br&gt;"&amp;IF(D222="","",$D$7&amp;D222&amp;"&lt;br&gt;")&amp;IF(E222="","",$E$7&amp;E222&amp;"&lt;br&gt;")&amp;IF(F222="","",$F$7&amp;F222&amp;"&lt;br&gt;")</f>
        <v>種別：薬局&lt;br&gt;名称：女島調剤薬局&lt;br&gt;住所：佐伯市大字女島６８７３番地の１&lt;br&gt;TEL：0972-22-0009&lt;br&gt;</v>
      </c>
      <c r="Q222" s="74" t="str">
        <f t="shared" ref="Q222:Q282" si="118">IF(LEFT(I222,4)="http",I222,I222&amp;".png")</f>
        <v>https://www.pref.oita.jp/uploaded/life/2327624_4659446_img.png</v>
      </c>
      <c r="R222" s="74" t="str">
        <f t="shared" ref="R222:R282" si="119">J222</f>
        <v>30,30</v>
      </c>
      <c r="S222" s="74" t="str">
        <f t="shared" ref="S222:S282" si="120">K222</f>
        <v>15,15</v>
      </c>
      <c r="T222" s="74" t="str">
        <f t="shared" ref="T222:T282" si="121">M222&amp;","&amp;L222</f>
        <v>131.907769,32.953887</v>
      </c>
      <c r="W222" s="239">
        <v>1</v>
      </c>
      <c r="X222" s="239" t="s">
        <v>3209</v>
      </c>
      <c r="Y222" s="239" t="str">
        <f t="shared" ref="Y222:Y282" si="122">O222</f>
        <v>女島調剤薬局</v>
      </c>
      <c r="Z222" s="239" t="s">
        <v>3202</v>
      </c>
      <c r="AA222" s="239" t="str">
        <f t="shared" ref="AA222:AA282" si="123">P222</f>
        <v>種別：薬局&lt;br&gt;名称：女島調剤薬局&lt;br&gt;住所：佐伯市大字女島６８７３番地の１&lt;br&gt;TEL：0972-22-0009&lt;br&gt;</v>
      </c>
      <c r="AB222" s="239" t="s">
        <v>3684</v>
      </c>
      <c r="AC222" s="239" t="str">
        <f t="shared" ref="AC222:AC282" si="124">Q222</f>
        <v>https://www.pref.oita.jp/uploaded/life/2327624_4659446_img.png</v>
      </c>
      <c r="AD222" s="239" t="s">
        <v>3204</v>
      </c>
      <c r="AE222" s="239" t="str">
        <f t="shared" ref="AE222:AE282" si="125">R222</f>
        <v>30,30</v>
      </c>
      <c r="AF222" s="239" t="s">
        <v>3205</v>
      </c>
      <c r="AG222" s="239" t="str">
        <f t="shared" ref="AG222:AG282" si="126">S222</f>
        <v>15,15</v>
      </c>
      <c r="AH222" s="239" t="s">
        <v>3206</v>
      </c>
      <c r="AI222" s="239" t="str">
        <f t="shared" ref="AI222:AI282" si="127">T222</f>
        <v>131.907769,32.953887</v>
      </c>
      <c r="AJ222" s="239" t="s">
        <v>3207</v>
      </c>
      <c r="AL222" s="8" t="str">
        <f t="shared" ref="AL222:AL282" si="128">_xlfn.CONCAT(X222:AJ222)</f>
        <v>,{"type":"Feature","properties":{"name":"女島調剤薬局","description":"種別：薬局&lt;br&gt;名称：女島調剤薬局&lt;br&gt;住所：佐伯市大字女島６８７３番地の１&lt;br&gt;TEL：0972-22-0009&lt;br&gt;","_markerType":"Icon","_iconUrl":"https://www.pref.oita.jp/uploaded/life/2327624_4659446_img.png","_iconSize":[30,30],"_iconAnchor":[15,15]},"geometry":{"type":"Point","coordinates":[131.907769,32.953887]}}</v>
      </c>
    </row>
    <row r="223" spans="1:38">
      <c r="A223" s="1" t="s">
        <v>2137</v>
      </c>
      <c r="B223" s="1" t="s">
        <v>2025</v>
      </c>
      <c r="C223" s="1" t="s">
        <v>2137</v>
      </c>
      <c r="D223" s="1" t="s">
        <v>2034</v>
      </c>
      <c r="E223" s="1" t="s">
        <v>477</v>
      </c>
      <c r="I223" s="236" t="s">
        <v>4085</v>
      </c>
      <c r="J223" s="1" t="s">
        <v>3210</v>
      </c>
      <c r="K223" s="1" t="s">
        <v>3211</v>
      </c>
      <c r="L223" s="1">
        <v>32.956510999999999</v>
      </c>
      <c r="M223" s="1">
        <v>131.86418</v>
      </c>
      <c r="O223" s="74" t="str">
        <f t="shared" si="116"/>
        <v>有限会社上岡調剤薬局</v>
      </c>
      <c r="P223" s="74" t="str">
        <f t="shared" si="117"/>
        <v>種別：薬局&lt;br&gt;名称：有限会社上岡調剤薬局&lt;br&gt;住所：佐伯市上岡木戸ノ瀬１２５８－４&lt;br&gt;TEL：0972-20-3388&lt;br&gt;</v>
      </c>
      <c r="Q223" s="74" t="str">
        <f t="shared" si="118"/>
        <v>https://www.pref.oita.jp/uploaded/life/2327624_4659446_img.png</v>
      </c>
      <c r="R223" s="74" t="str">
        <f t="shared" si="119"/>
        <v>30,30</v>
      </c>
      <c r="S223" s="74" t="str">
        <f t="shared" si="120"/>
        <v>15,15</v>
      </c>
      <c r="T223" s="74" t="str">
        <f t="shared" si="121"/>
        <v>131.86418,32.956511</v>
      </c>
      <c r="W223" s="239">
        <v>1</v>
      </c>
      <c r="X223" s="239" t="s">
        <v>3209</v>
      </c>
      <c r="Y223" s="239" t="str">
        <f t="shared" si="122"/>
        <v>有限会社上岡調剤薬局</v>
      </c>
      <c r="Z223" s="239" t="s">
        <v>3202</v>
      </c>
      <c r="AA223" s="239" t="str">
        <f t="shared" si="123"/>
        <v>種別：薬局&lt;br&gt;名称：有限会社上岡調剤薬局&lt;br&gt;住所：佐伯市上岡木戸ノ瀬１２５８－４&lt;br&gt;TEL：0972-20-3388&lt;br&gt;</v>
      </c>
      <c r="AB223" s="239" t="s">
        <v>3684</v>
      </c>
      <c r="AC223" s="239" t="str">
        <f t="shared" si="124"/>
        <v>https://www.pref.oita.jp/uploaded/life/2327624_4659446_img.png</v>
      </c>
      <c r="AD223" s="239" t="s">
        <v>3204</v>
      </c>
      <c r="AE223" s="239" t="str">
        <f t="shared" si="125"/>
        <v>30,30</v>
      </c>
      <c r="AF223" s="239" t="s">
        <v>3205</v>
      </c>
      <c r="AG223" s="239" t="str">
        <f t="shared" si="126"/>
        <v>15,15</v>
      </c>
      <c r="AH223" s="239" t="s">
        <v>3206</v>
      </c>
      <c r="AI223" s="239" t="str">
        <f t="shared" si="127"/>
        <v>131.86418,32.956511</v>
      </c>
      <c r="AJ223" s="239" t="s">
        <v>3207</v>
      </c>
      <c r="AL223" s="8" t="str">
        <f t="shared" si="128"/>
        <v>,{"type":"Feature","properties":{"name":"有限会社上岡調剤薬局","description":"種別：薬局&lt;br&gt;名称：有限会社上岡調剤薬局&lt;br&gt;住所：佐伯市上岡木戸ノ瀬１２５８－４&lt;br&gt;TEL：0972-20-3388&lt;br&gt;","_markerType":"Icon","_iconUrl":"https://www.pref.oita.jp/uploaded/life/2327624_4659446_img.png","_iconSize":[30,30],"_iconAnchor":[15,15]},"geometry":{"type":"Point","coordinates":[131.86418,32.956511]}}</v>
      </c>
    </row>
    <row r="224" spans="1:38">
      <c r="A224" s="1" t="s">
        <v>1771</v>
      </c>
      <c r="B224" s="1" t="s">
        <v>2025</v>
      </c>
      <c r="C224" s="1" t="s">
        <v>1771</v>
      </c>
      <c r="D224" s="1" t="s">
        <v>2035</v>
      </c>
      <c r="E224" s="1" t="s">
        <v>2036</v>
      </c>
      <c r="I224" s="236" t="s">
        <v>4085</v>
      </c>
      <c r="J224" s="1" t="s">
        <v>3210</v>
      </c>
      <c r="K224" s="1" t="s">
        <v>3211</v>
      </c>
      <c r="L224" s="1">
        <v>32.958115999999997</v>
      </c>
      <c r="M224" s="1">
        <v>131.90078399999999</v>
      </c>
      <c r="O224" s="74" t="str">
        <f t="shared" si="116"/>
        <v>中の島調剤薬局</v>
      </c>
      <c r="P224" s="74" t="str">
        <f t="shared" si="117"/>
        <v>種別：薬局&lt;br&gt;名称：中の島調剤薬局&lt;br&gt;住所：佐伯市中の島１丁目２番２８号&lt;br&gt;TEL：0972-22-0551&lt;br&gt;</v>
      </c>
      <c r="Q224" s="74" t="str">
        <f t="shared" si="118"/>
        <v>https://www.pref.oita.jp/uploaded/life/2327624_4659446_img.png</v>
      </c>
      <c r="R224" s="74" t="str">
        <f t="shared" si="119"/>
        <v>30,30</v>
      </c>
      <c r="S224" s="74" t="str">
        <f t="shared" si="120"/>
        <v>15,15</v>
      </c>
      <c r="T224" s="74" t="str">
        <f t="shared" si="121"/>
        <v>131.900784,32.958116</v>
      </c>
      <c r="W224" s="239">
        <v>1</v>
      </c>
      <c r="X224" s="239" t="s">
        <v>3209</v>
      </c>
      <c r="Y224" s="239" t="str">
        <f t="shared" si="122"/>
        <v>中の島調剤薬局</v>
      </c>
      <c r="Z224" s="239" t="s">
        <v>3202</v>
      </c>
      <c r="AA224" s="239" t="str">
        <f t="shared" si="123"/>
        <v>種別：薬局&lt;br&gt;名称：中の島調剤薬局&lt;br&gt;住所：佐伯市中の島１丁目２番２８号&lt;br&gt;TEL：0972-22-0551&lt;br&gt;</v>
      </c>
      <c r="AB224" s="239" t="s">
        <v>3684</v>
      </c>
      <c r="AC224" s="239" t="str">
        <f t="shared" si="124"/>
        <v>https://www.pref.oita.jp/uploaded/life/2327624_4659446_img.png</v>
      </c>
      <c r="AD224" s="239" t="s">
        <v>3204</v>
      </c>
      <c r="AE224" s="239" t="str">
        <f t="shared" si="125"/>
        <v>30,30</v>
      </c>
      <c r="AF224" s="239" t="s">
        <v>3205</v>
      </c>
      <c r="AG224" s="239" t="str">
        <f t="shared" si="126"/>
        <v>15,15</v>
      </c>
      <c r="AH224" s="239" t="s">
        <v>3206</v>
      </c>
      <c r="AI224" s="239" t="str">
        <f t="shared" si="127"/>
        <v>131.900784,32.958116</v>
      </c>
      <c r="AJ224" s="239" t="s">
        <v>3207</v>
      </c>
      <c r="AL224" s="8" t="str">
        <f t="shared" si="128"/>
        <v>,{"type":"Feature","properties":{"name":"中の島調剤薬局","description":"種別：薬局&lt;br&gt;名称：中の島調剤薬局&lt;br&gt;住所：佐伯市中の島１丁目２番２８号&lt;br&gt;TEL：0972-22-0551&lt;br&gt;","_markerType":"Icon","_iconUrl":"https://www.pref.oita.jp/uploaded/life/2327624_4659446_img.png","_iconSize":[30,30],"_iconAnchor":[15,15]},"geometry":{"type":"Point","coordinates":[131.900784,32.958116]}}</v>
      </c>
    </row>
    <row r="225" spans="1:38">
      <c r="A225" s="1" t="s">
        <v>2419</v>
      </c>
      <c r="B225" s="1" t="s">
        <v>2025</v>
      </c>
      <c r="C225" s="1" t="s">
        <v>2419</v>
      </c>
      <c r="D225" s="1" t="s">
        <v>2037</v>
      </c>
      <c r="E225" s="1" t="s">
        <v>2038</v>
      </c>
      <c r="I225" s="236" t="s">
        <v>4085</v>
      </c>
      <c r="J225" s="1" t="s">
        <v>3210</v>
      </c>
      <c r="K225" s="1" t="s">
        <v>3211</v>
      </c>
      <c r="L225" s="1">
        <v>32.955858999999997</v>
      </c>
      <c r="M225" s="1">
        <v>131.88890900000001</v>
      </c>
      <c r="O225" s="74" t="str">
        <f t="shared" si="116"/>
        <v>夢見堂薬局西谷店</v>
      </c>
      <c r="P225" s="74" t="str">
        <f t="shared" si="117"/>
        <v>種別：薬局&lt;br&gt;名称：夢見堂薬局西谷店&lt;br&gt;住所：佐伯市西谷町２番１７号&lt;br&gt;TEL：0972-20-5050&lt;br&gt;</v>
      </c>
      <c r="Q225" s="74" t="str">
        <f t="shared" si="118"/>
        <v>https://www.pref.oita.jp/uploaded/life/2327624_4659446_img.png</v>
      </c>
      <c r="R225" s="74" t="str">
        <f t="shared" si="119"/>
        <v>30,30</v>
      </c>
      <c r="S225" s="74" t="str">
        <f t="shared" si="120"/>
        <v>15,15</v>
      </c>
      <c r="T225" s="74" t="str">
        <f t="shared" si="121"/>
        <v>131.888909,32.955859</v>
      </c>
      <c r="W225" s="239">
        <v>1</v>
      </c>
      <c r="X225" s="239" t="s">
        <v>3209</v>
      </c>
      <c r="Y225" s="239" t="str">
        <f t="shared" si="122"/>
        <v>夢見堂薬局西谷店</v>
      </c>
      <c r="Z225" s="239" t="s">
        <v>3202</v>
      </c>
      <c r="AA225" s="239" t="str">
        <f t="shared" si="123"/>
        <v>種別：薬局&lt;br&gt;名称：夢見堂薬局西谷店&lt;br&gt;住所：佐伯市西谷町２番１７号&lt;br&gt;TEL：0972-20-5050&lt;br&gt;</v>
      </c>
      <c r="AB225" s="239" t="s">
        <v>3684</v>
      </c>
      <c r="AC225" s="239" t="str">
        <f t="shared" si="124"/>
        <v>https://www.pref.oita.jp/uploaded/life/2327624_4659446_img.png</v>
      </c>
      <c r="AD225" s="239" t="s">
        <v>3204</v>
      </c>
      <c r="AE225" s="239" t="str">
        <f t="shared" si="125"/>
        <v>30,30</v>
      </c>
      <c r="AF225" s="239" t="s">
        <v>3205</v>
      </c>
      <c r="AG225" s="239" t="str">
        <f t="shared" si="126"/>
        <v>15,15</v>
      </c>
      <c r="AH225" s="239" t="s">
        <v>3206</v>
      </c>
      <c r="AI225" s="239" t="str">
        <f t="shared" si="127"/>
        <v>131.888909,32.955859</v>
      </c>
      <c r="AJ225" s="239" t="s">
        <v>3207</v>
      </c>
      <c r="AL225" s="8" t="str">
        <f t="shared" si="128"/>
        <v>,{"type":"Feature","properties":{"name":"夢見堂薬局西谷店","description":"種別：薬局&lt;br&gt;名称：夢見堂薬局西谷店&lt;br&gt;住所：佐伯市西谷町２番１７号&lt;br&gt;TEL：0972-20-5050&lt;br&gt;","_markerType":"Icon","_iconUrl":"https://www.pref.oita.jp/uploaded/life/2327624_4659446_img.png","_iconSize":[30,30],"_iconAnchor":[15,15]},"geometry":{"type":"Point","coordinates":[131.888909,32.955859]}}</v>
      </c>
    </row>
    <row r="226" spans="1:38">
      <c r="A226" s="1" t="s">
        <v>1772</v>
      </c>
      <c r="B226" s="1" t="s">
        <v>2025</v>
      </c>
      <c r="C226" s="1" t="s">
        <v>1772</v>
      </c>
      <c r="D226" s="1" t="s">
        <v>2039</v>
      </c>
      <c r="E226" s="1" t="s">
        <v>2040</v>
      </c>
      <c r="I226" s="236" t="s">
        <v>4085</v>
      </c>
      <c r="J226" s="1" t="s">
        <v>3210</v>
      </c>
      <c r="K226" s="1" t="s">
        <v>3211</v>
      </c>
      <c r="L226" s="1">
        <v>32.95384</v>
      </c>
      <c r="M226" s="1">
        <v>131.90286800000001</v>
      </c>
      <c r="O226" s="74" t="str">
        <f t="shared" si="116"/>
        <v>東中の島調剤薬局</v>
      </c>
      <c r="P226" s="74" t="str">
        <f t="shared" si="117"/>
        <v>種別：薬局&lt;br&gt;名称：東中の島調剤薬局&lt;br&gt;住所：佐伯市中の島３丁目２番１号&lt;br&gt;TEL：0972-20-3311&lt;br&gt;</v>
      </c>
      <c r="Q226" s="74" t="str">
        <f t="shared" si="118"/>
        <v>https://www.pref.oita.jp/uploaded/life/2327624_4659446_img.png</v>
      </c>
      <c r="R226" s="74" t="str">
        <f t="shared" si="119"/>
        <v>30,30</v>
      </c>
      <c r="S226" s="74" t="str">
        <f t="shared" si="120"/>
        <v>15,15</v>
      </c>
      <c r="T226" s="74" t="str">
        <f t="shared" si="121"/>
        <v>131.902868,32.95384</v>
      </c>
      <c r="W226" s="239">
        <v>1</v>
      </c>
      <c r="X226" s="239" t="s">
        <v>3209</v>
      </c>
      <c r="Y226" s="239" t="str">
        <f t="shared" si="122"/>
        <v>東中の島調剤薬局</v>
      </c>
      <c r="Z226" s="239" t="s">
        <v>3202</v>
      </c>
      <c r="AA226" s="239" t="str">
        <f t="shared" si="123"/>
        <v>種別：薬局&lt;br&gt;名称：東中の島調剤薬局&lt;br&gt;住所：佐伯市中の島３丁目２番１号&lt;br&gt;TEL：0972-20-3311&lt;br&gt;</v>
      </c>
      <c r="AB226" s="239" t="s">
        <v>3684</v>
      </c>
      <c r="AC226" s="239" t="str">
        <f t="shared" si="124"/>
        <v>https://www.pref.oita.jp/uploaded/life/2327624_4659446_img.png</v>
      </c>
      <c r="AD226" s="239" t="s">
        <v>3204</v>
      </c>
      <c r="AE226" s="239" t="str">
        <f t="shared" si="125"/>
        <v>30,30</v>
      </c>
      <c r="AF226" s="239" t="s">
        <v>3205</v>
      </c>
      <c r="AG226" s="239" t="str">
        <f t="shared" si="126"/>
        <v>15,15</v>
      </c>
      <c r="AH226" s="239" t="s">
        <v>3206</v>
      </c>
      <c r="AI226" s="239" t="str">
        <f t="shared" si="127"/>
        <v>131.902868,32.95384</v>
      </c>
      <c r="AJ226" s="239" t="s">
        <v>3207</v>
      </c>
      <c r="AL226" s="8" t="str">
        <f t="shared" si="128"/>
        <v>,{"type":"Feature","properties":{"name":"東中の島調剤薬局","description":"種別：薬局&lt;br&gt;名称：東中の島調剤薬局&lt;br&gt;住所：佐伯市中の島３丁目２番１号&lt;br&gt;TEL：0972-20-3311&lt;br&gt;","_markerType":"Icon","_iconUrl":"https://www.pref.oita.jp/uploaded/life/2327624_4659446_img.png","_iconSize":[30,30],"_iconAnchor":[15,15]},"geometry":{"type":"Point","coordinates":[131.902868,32.95384]}}</v>
      </c>
    </row>
    <row r="227" spans="1:38">
      <c r="A227" s="1" t="s">
        <v>2138</v>
      </c>
      <c r="B227" s="1" t="s">
        <v>2025</v>
      </c>
      <c r="C227" s="1" t="s">
        <v>2138</v>
      </c>
      <c r="D227" s="1" t="s">
        <v>2041</v>
      </c>
      <c r="E227" s="1" t="s">
        <v>2042</v>
      </c>
      <c r="I227" s="236" t="s">
        <v>4085</v>
      </c>
      <c r="J227" s="1" t="s">
        <v>3210</v>
      </c>
      <c r="K227" s="1" t="s">
        <v>3211</v>
      </c>
      <c r="L227" s="1">
        <v>32.958844999999997</v>
      </c>
      <c r="M227" s="1">
        <v>131.88197600000001</v>
      </c>
      <c r="O227" s="74" t="str">
        <f t="shared" si="116"/>
        <v>しもかわ調剤薬局</v>
      </c>
      <c r="P227" s="74" t="str">
        <f t="shared" si="117"/>
        <v>種別：薬局&lt;br&gt;名称：しもかわ調剤薬局&lt;br&gt;住所：佐伯市鶴岡町１丁目１０番２２号&lt;br&gt;TEL：0972-25-1800&lt;br&gt;</v>
      </c>
      <c r="Q227" s="74" t="str">
        <f t="shared" si="118"/>
        <v>https://www.pref.oita.jp/uploaded/life/2327624_4659446_img.png</v>
      </c>
      <c r="R227" s="74" t="str">
        <f t="shared" si="119"/>
        <v>30,30</v>
      </c>
      <c r="S227" s="74" t="str">
        <f t="shared" si="120"/>
        <v>15,15</v>
      </c>
      <c r="T227" s="74" t="str">
        <f t="shared" si="121"/>
        <v>131.881976,32.958845</v>
      </c>
      <c r="W227" s="239">
        <v>1</v>
      </c>
      <c r="X227" s="239" t="s">
        <v>3209</v>
      </c>
      <c r="Y227" s="239" t="str">
        <f t="shared" si="122"/>
        <v>しもかわ調剤薬局</v>
      </c>
      <c r="Z227" s="239" t="s">
        <v>3202</v>
      </c>
      <c r="AA227" s="239" t="str">
        <f t="shared" si="123"/>
        <v>種別：薬局&lt;br&gt;名称：しもかわ調剤薬局&lt;br&gt;住所：佐伯市鶴岡町１丁目１０番２２号&lt;br&gt;TEL：0972-25-1800&lt;br&gt;</v>
      </c>
      <c r="AB227" s="239" t="s">
        <v>3684</v>
      </c>
      <c r="AC227" s="239" t="str">
        <f t="shared" si="124"/>
        <v>https://www.pref.oita.jp/uploaded/life/2327624_4659446_img.png</v>
      </c>
      <c r="AD227" s="239" t="s">
        <v>3204</v>
      </c>
      <c r="AE227" s="239" t="str">
        <f t="shared" si="125"/>
        <v>30,30</v>
      </c>
      <c r="AF227" s="239" t="s">
        <v>3205</v>
      </c>
      <c r="AG227" s="239" t="str">
        <f t="shared" si="126"/>
        <v>15,15</v>
      </c>
      <c r="AH227" s="239" t="s">
        <v>3206</v>
      </c>
      <c r="AI227" s="239" t="str">
        <f t="shared" si="127"/>
        <v>131.881976,32.958845</v>
      </c>
      <c r="AJ227" s="239" t="s">
        <v>3207</v>
      </c>
      <c r="AL227" s="8" t="str">
        <f t="shared" si="128"/>
        <v>,{"type":"Feature","properties":{"name":"しもかわ調剤薬局","description":"種別：薬局&lt;br&gt;名称：しもかわ調剤薬局&lt;br&gt;住所：佐伯市鶴岡町１丁目１０番２２号&lt;br&gt;TEL：0972-25-1800&lt;br&gt;","_markerType":"Icon","_iconUrl":"https://www.pref.oita.jp/uploaded/life/2327624_4659446_img.png","_iconSize":[30,30],"_iconAnchor":[15,15]},"geometry":{"type":"Point","coordinates":[131.881976,32.958845]}}</v>
      </c>
    </row>
    <row r="228" spans="1:38">
      <c r="A228" s="1" t="s">
        <v>2420</v>
      </c>
      <c r="B228" s="1" t="s">
        <v>2025</v>
      </c>
      <c r="C228" s="1" t="s">
        <v>2420</v>
      </c>
      <c r="D228" s="1" t="s">
        <v>2043</v>
      </c>
      <c r="E228" s="1" t="s">
        <v>2044</v>
      </c>
      <c r="I228" s="236" t="s">
        <v>4085</v>
      </c>
      <c r="J228" s="1" t="s">
        <v>3210</v>
      </c>
      <c r="K228" s="1" t="s">
        <v>3211</v>
      </c>
      <c r="L228" s="1">
        <v>32.956122000000001</v>
      </c>
      <c r="M228" s="1">
        <v>131.91099700000001</v>
      </c>
      <c r="O228" s="74" t="str">
        <f t="shared" si="116"/>
        <v>ほじん薬局佐伯店</v>
      </c>
      <c r="P228" s="74" t="str">
        <f t="shared" si="117"/>
        <v>種別：薬局&lt;br&gt;名称：ほじん薬局佐伯店&lt;br&gt;住所：佐伯市女島区７２７２番地の１&lt;br&gt;TEL：0972-20-4515&lt;br&gt;</v>
      </c>
      <c r="Q228" s="74" t="str">
        <f t="shared" si="118"/>
        <v>https://www.pref.oita.jp/uploaded/life/2327624_4659446_img.png</v>
      </c>
      <c r="R228" s="74" t="str">
        <f t="shared" si="119"/>
        <v>30,30</v>
      </c>
      <c r="S228" s="74" t="str">
        <f t="shared" si="120"/>
        <v>15,15</v>
      </c>
      <c r="T228" s="74" t="str">
        <f t="shared" si="121"/>
        <v>131.910997,32.956122</v>
      </c>
      <c r="W228" s="239">
        <v>1</v>
      </c>
      <c r="X228" s="239" t="s">
        <v>3209</v>
      </c>
      <c r="Y228" s="239" t="str">
        <f t="shared" si="122"/>
        <v>ほじん薬局佐伯店</v>
      </c>
      <c r="Z228" s="239" t="s">
        <v>3202</v>
      </c>
      <c r="AA228" s="239" t="str">
        <f t="shared" si="123"/>
        <v>種別：薬局&lt;br&gt;名称：ほじん薬局佐伯店&lt;br&gt;住所：佐伯市女島区７２７２番地の１&lt;br&gt;TEL：0972-20-4515&lt;br&gt;</v>
      </c>
      <c r="AB228" s="239" t="s">
        <v>3684</v>
      </c>
      <c r="AC228" s="239" t="str">
        <f t="shared" si="124"/>
        <v>https://www.pref.oita.jp/uploaded/life/2327624_4659446_img.png</v>
      </c>
      <c r="AD228" s="239" t="s">
        <v>3204</v>
      </c>
      <c r="AE228" s="239" t="str">
        <f t="shared" si="125"/>
        <v>30,30</v>
      </c>
      <c r="AF228" s="239" t="s">
        <v>3205</v>
      </c>
      <c r="AG228" s="239" t="str">
        <f t="shared" si="126"/>
        <v>15,15</v>
      </c>
      <c r="AH228" s="239" t="s">
        <v>3206</v>
      </c>
      <c r="AI228" s="239" t="str">
        <f t="shared" si="127"/>
        <v>131.910997,32.956122</v>
      </c>
      <c r="AJ228" s="239" t="s">
        <v>3207</v>
      </c>
      <c r="AL228" s="8" t="str">
        <f t="shared" si="128"/>
        <v>,{"type":"Feature","properties":{"name":"ほじん薬局佐伯店","description":"種別：薬局&lt;br&gt;名称：ほじん薬局佐伯店&lt;br&gt;住所：佐伯市女島区７２７２番地の１&lt;br&gt;TEL：0972-20-4515&lt;br&gt;","_markerType":"Icon","_iconUrl":"https://www.pref.oita.jp/uploaded/life/2327624_4659446_img.png","_iconSize":[30,30],"_iconAnchor":[15,15]},"geometry":{"type":"Point","coordinates":[131.910997,32.956122]}}</v>
      </c>
    </row>
    <row r="229" spans="1:38">
      <c r="A229" s="1" t="s">
        <v>2421</v>
      </c>
      <c r="B229" s="1" t="s">
        <v>2025</v>
      </c>
      <c r="C229" s="1" t="s">
        <v>2421</v>
      </c>
      <c r="D229" s="1" t="s">
        <v>2045</v>
      </c>
      <c r="E229" s="1" t="s">
        <v>2046</v>
      </c>
      <c r="I229" s="236" t="s">
        <v>4085</v>
      </c>
      <c r="J229" s="1" t="s">
        <v>3210</v>
      </c>
      <c r="K229" s="1" t="s">
        <v>3211</v>
      </c>
      <c r="L229" s="1">
        <v>32.936914202509499</v>
      </c>
      <c r="M229" s="1">
        <v>131.880838905025</v>
      </c>
      <c r="O229" s="74" t="str">
        <f t="shared" si="116"/>
        <v>タカサキ薬局佐伯店</v>
      </c>
      <c r="P229" s="74" t="str">
        <f t="shared" si="117"/>
        <v>種別：薬局&lt;br&gt;名称：タカサキ薬局佐伯店&lt;br&gt;住所：佐伯市大字長谷７７２８番地の１&lt;br&gt;TEL：0972-22-8556&lt;br&gt;</v>
      </c>
      <c r="Q229" s="74" t="str">
        <f t="shared" si="118"/>
        <v>https://www.pref.oita.jp/uploaded/life/2327624_4659446_img.png</v>
      </c>
      <c r="R229" s="74" t="str">
        <f t="shared" si="119"/>
        <v>30,30</v>
      </c>
      <c r="S229" s="74" t="str">
        <f t="shared" si="120"/>
        <v>15,15</v>
      </c>
      <c r="T229" s="74" t="str">
        <f t="shared" si="121"/>
        <v>131.880838905025,32.9369142025095</v>
      </c>
      <c r="W229" s="239">
        <v>1</v>
      </c>
      <c r="X229" s="239" t="s">
        <v>3209</v>
      </c>
      <c r="Y229" s="239" t="str">
        <f t="shared" si="122"/>
        <v>タカサキ薬局佐伯店</v>
      </c>
      <c r="Z229" s="239" t="s">
        <v>3202</v>
      </c>
      <c r="AA229" s="239" t="str">
        <f t="shared" si="123"/>
        <v>種別：薬局&lt;br&gt;名称：タカサキ薬局佐伯店&lt;br&gt;住所：佐伯市大字長谷７７２８番地の１&lt;br&gt;TEL：0972-22-8556&lt;br&gt;</v>
      </c>
      <c r="AB229" s="239" t="s">
        <v>3684</v>
      </c>
      <c r="AC229" s="239" t="str">
        <f t="shared" si="124"/>
        <v>https://www.pref.oita.jp/uploaded/life/2327624_4659446_img.png</v>
      </c>
      <c r="AD229" s="239" t="s">
        <v>3204</v>
      </c>
      <c r="AE229" s="239" t="str">
        <f t="shared" si="125"/>
        <v>30,30</v>
      </c>
      <c r="AF229" s="239" t="s">
        <v>3205</v>
      </c>
      <c r="AG229" s="239" t="str">
        <f t="shared" si="126"/>
        <v>15,15</v>
      </c>
      <c r="AH229" s="239" t="s">
        <v>3206</v>
      </c>
      <c r="AI229" s="239" t="str">
        <f t="shared" si="127"/>
        <v>131.880838905025,32.9369142025095</v>
      </c>
      <c r="AJ229" s="239" t="s">
        <v>3207</v>
      </c>
      <c r="AL229" s="8" t="str">
        <f t="shared" si="128"/>
        <v>,{"type":"Feature","properties":{"name":"タカサキ薬局佐伯店","description":"種別：薬局&lt;br&gt;名称：タカサキ薬局佐伯店&lt;br&gt;住所：佐伯市大字長谷７７２８番地の１&lt;br&gt;TEL：0972-22-8556&lt;br&gt;","_markerType":"Icon","_iconUrl":"https://www.pref.oita.jp/uploaded/life/2327624_4659446_img.png","_iconSize":[30,30],"_iconAnchor":[15,15]},"geometry":{"type":"Point","coordinates":[131.880838905025,32.9369142025095]}}</v>
      </c>
    </row>
    <row r="230" spans="1:38">
      <c r="A230" s="1" t="s">
        <v>2422</v>
      </c>
      <c r="B230" s="1" t="s">
        <v>2025</v>
      </c>
      <c r="C230" s="1" t="s">
        <v>2422</v>
      </c>
      <c r="D230" s="1" t="s">
        <v>2047</v>
      </c>
      <c r="E230" s="1" t="s">
        <v>2048</v>
      </c>
      <c r="I230" s="236" t="s">
        <v>4085</v>
      </c>
      <c r="J230" s="1" t="s">
        <v>3210</v>
      </c>
      <c r="K230" s="1" t="s">
        <v>3211</v>
      </c>
      <c r="L230" s="1">
        <v>32.939712</v>
      </c>
      <c r="M230" s="1">
        <v>131.82819599999999</v>
      </c>
      <c r="O230" s="74" t="str">
        <f t="shared" si="116"/>
        <v>輔仁薬局弥生店</v>
      </c>
      <c r="P230" s="74" t="str">
        <f t="shared" si="117"/>
        <v>種別：薬局&lt;br&gt;名称：輔仁薬局弥生店&lt;br&gt;住所：佐伯市弥生大字江良１０５８番１&lt;br&gt;TEL：0972-25-3822&lt;br&gt;</v>
      </c>
      <c r="Q230" s="74" t="str">
        <f t="shared" si="118"/>
        <v>https://www.pref.oita.jp/uploaded/life/2327624_4659446_img.png</v>
      </c>
      <c r="R230" s="74" t="str">
        <f t="shared" si="119"/>
        <v>30,30</v>
      </c>
      <c r="S230" s="74" t="str">
        <f t="shared" si="120"/>
        <v>15,15</v>
      </c>
      <c r="T230" s="74" t="str">
        <f t="shared" si="121"/>
        <v>131.828196,32.939712</v>
      </c>
      <c r="W230" s="239">
        <v>1</v>
      </c>
      <c r="X230" s="239" t="s">
        <v>3209</v>
      </c>
      <c r="Y230" s="239" t="str">
        <f t="shared" si="122"/>
        <v>輔仁薬局弥生店</v>
      </c>
      <c r="Z230" s="239" t="s">
        <v>3202</v>
      </c>
      <c r="AA230" s="239" t="str">
        <f t="shared" si="123"/>
        <v>種別：薬局&lt;br&gt;名称：輔仁薬局弥生店&lt;br&gt;住所：佐伯市弥生大字江良１０５８番１&lt;br&gt;TEL：0972-25-3822&lt;br&gt;</v>
      </c>
      <c r="AB230" s="239" t="s">
        <v>3684</v>
      </c>
      <c r="AC230" s="239" t="str">
        <f t="shared" si="124"/>
        <v>https://www.pref.oita.jp/uploaded/life/2327624_4659446_img.png</v>
      </c>
      <c r="AD230" s="239" t="s">
        <v>3204</v>
      </c>
      <c r="AE230" s="239" t="str">
        <f t="shared" si="125"/>
        <v>30,30</v>
      </c>
      <c r="AF230" s="239" t="s">
        <v>3205</v>
      </c>
      <c r="AG230" s="239" t="str">
        <f t="shared" si="126"/>
        <v>15,15</v>
      </c>
      <c r="AH230" s="239" t="s">
        <v>3206</v>
      </c>
      <c r="AI230" s="239" t="str">
        <f t="shared" si="127"/>
        <v>131.828196,32.939712</v>
      </c>
      <c r="AJ230" s="239" t="s">
        <v>3207</v>
      </c>
      <c r="AL230" s="8" t="str">
        <f t="shared" si="128"/>
        <v>,{"type":"Feature","properties":{"name":"輔仁薬局弥生店","description":"種別：薬局&lt;br&gt;名称：輔仁薬局弥生店&lt;br&gt;住所：佐伯市弥生大字江良１０５８番１&lt;br&gt;TEL：0972-25-3822&lt;br&gt;","_markerType":"Icon","_iconUrl":"https://www.pref.oita.jp/uploaded/life/2327624_4659446_img.png","_iconSize":[30,30],"_iconAnchor":[15,15]},"geometry":{"type":"Point","coordinates":[131.828196,32.939712]}}</v>
      </c>
    </row>
    <row r="231" spans="1:38">
      <c r="A231" s="1" t="s">
        <v>1773</v>
      </c>
      <c r="B231" s="1" t="s">
        <v>2025</v>
      </c>
      <c r="C231" s="1" t="s">
        <v>1773</v>
      </c>
      <c r="D231" s="1" t="s">
        <v>2049</v>
      </c>
      <c r="E231" s="1" t="s">
        <v>2050</v>
      </c>
      <c r="I231" s="236" t="s">
        <v>4085</v>
      </c>
      <c r="J231" s="1" t="s">
        <v>3210</v>
      </c>
      <c r="K231" s="1" t="s">
        <v>3211</v>
      </c>
      <c r="L231" s="1">
        <v>32.798144999999998</v>
      </c>
      <c r="M231" s="1">
        <v>131.92738700000001</v>
      </c>
      <c r="O231" s="74" t="str">
        <f t="shared" si="116"/>
        <v>かまえ調剤薬局</v>
      </c>
      <c r="P231" s="74" t="str">
        <f t="shared" si="117"/>
        <v>種別：薬局&lt;br&gt;名称：かまえ調剤薬局&lt;br&gt;住所：佐伯市蒲江大字蒲江浦字中村２１７３番地&lt;br&gt;TEL：0972-42-5801&lt;br&gt;</v>
      </c>
      <c r="Q231" s="74" t="str">
        <f t="shared" si="118"/>
        <v>https://www.pref.oita.jp/uploaded/life/2327624_4659446_img.png</v>
      </c>
      <c r="R231" s="74" t="str">
        <f t="shared" si="119"/>
        <v>30,30</v>
      </c>
      <c r="S231" s="74" t="str">
        <f t="shared" si="120"/>
        <v>15,15</v>
      </c>
      <c r="T231" s="74" t="str">
        <f t="shared" si="121"/>
        <v>131.927387,32.798145</v>
      </c>
      <c r="W231" s="239">
        <v>1</v>
      </c>
      <c r="X231" s="239" t="s">
        <v>3209</v>
      </c>
      <c r="Y231" s="239" t="str">
        <f t="shared" si="122"/>
        <v>かまえ調剤薬局</v>
      </c>
      <c r="Z231" s="239" t="s">
        <v>3202</v>
      </c>
      <c r="AA231" s="239" t="str">
        <f t="shared" si="123"/>
        <v>種別：薬局&lt;br&gt;名称：かまえ調剤薬局&lt;br&gt;住所：佐伯市蒲江大字蒲江浦字中村２１７３番地&lt;br&gt;TEL：0972-42-5801&lt;br&gt;</v>
      </c>
      <c r="AB231" s="239" t="s">
        <v>3684</v>
      </c>
      <c r="AC231" s="239" t="str">
        <f t="shared" si="124"/>
        <v>https://www.pref.oita.jp/uploaded/life/2327624_4659446_img.png</v>
      </c>
      <c r="AD231" s="239" t="s">
        <v>3204</v>
      </c>
      <c r="AE231" s="239" t="str">
        <f t="shared" si="125"/>
        <v>30,30</v>
      </c>
      <c r="AF231" s="239" t="s">
        <v>3205</v>
      </c>
      <c r="AG231" s="239" t="str">
        <f t="shared" si="126"/>
        <v>15,15</v>
      </c>
      <c r="AH231" s="239" t="s">
        <v>3206</v>
      </c>
      <c r="AI231" s="239" t="str">
        <f t="shared" si="127"/>
        <v>131.927387,32.798145</v>
      </c>
      <c r="AJ231" s="239" t="s">
        <v>3207</v>
      </c>
      <c r="AL231" s="8" t="str">
        <f t="shared" si="128"/>
        <v>,{"type":"Feature","properties":{"name":"かまえ調剤薬局","description":"種別：薬局&lt;br&gt;名称：かまえ調剤薬局&lt;br&gt;住所：佐伯市蒲江大字蒲江浦字中村２１７３番地&lt;br&gt;TEL：0972-42-5801&lt;br&gt;","_markerType":"Icon","_iconUrl":"https://www.pref.oita.jp/uploaded/life/2327624_4659446_img.png","_iconSize":[30,30],"_iconAnchor":[15,15]},"geometry":{"type":"Point","coordinates":[131.927387,32.798145]}}</v>
      </c>
    </row>
    <row r="232" spans="1:38">
      <c r="A232" s="1" t="s">
        <v>1774</v>
      </c>
      <c r="B232" s="1" t="s">
        <v>2025</v>
      </c>
      <c r="C232" s="1" t="s">
        <v>1774</v>
      </c>
      <c r="D232" s="1" t="s">
        <v>2051</v>
      </c>
      <c r="E232" s="1" t="s">
        <v>2052</v>
      </c>
      <c r="I232" s="236" t="s">
        <v>4085</v>
      </c>
      <c r="J232" s="1" t="s">
        <v>3210</v>
      </c>
      <c r="K232" s="1" t="s">
        <v>3211</v>
      </c>
      <c r="L232" s="1">
        <v>32.959924000000001</v>
      </c>
      <c r="M232" s="1">
        <v>131.90074899999999</v>
      </c>
      <c r="O232" s="74" t="str">
        <f t="shared" si="116"/>
        <v>佐伯センター調剤</v>
      </c>
      <c r="P232" s="74" t="str">
        <f t="shared" si="117"/>
        <v>種別：薬局&lt;br&gt;名称：佐伯センター調剤&lt;br&gt;住所：佐伯市中村東町２番１号１０２&lt;br&gt;TEL：0972-22-8001&lt;br&gt;</v>
      </c>
      <c r="Q232" s="74" t="str">
        <f t="shared" si="118"/>
        <v>https://www.pref.oita.jp/uploaded/life/2327624_4659446_img.png</v>
      </c>
      <c r="R232" s="74" t="str">
        <f t="shared" si="119"/>
        <v>30,30</v>
      </c>
      <c r="S232" s="74" t="str">
        <f t="shared" si="120"/>
        <v>15,15</v>
      </c>
      <c r="T232" s="74" t="str">
        <f t="shared" si="121"/>
        <v>131.900749,32.959924</v>
      </c>
      <c r="W232" s="239">
        <v>1</v>
      </c>
      <c r="X232" s="239" t="s">
        <v>3209</v>
      </c>
      <c r="Y232" s="239" t="str">
        <f t="shared" si="122"/>
        <v>佐伯センター調剤</v>
      </c>
      <c r="Z232" s="239" t="s">
        <v>3202</v>
      </c>
      <c r="AA232" s="239" t="str">
        <f t="shared" si="123"/>
        <v>種別：薬局&lt;br&gt;名称：佐伯センター調剤&lt;br&gt;住所：佐伯市中村東町２番１号１０２&lt;br&gt;TEL：0972-22-8001&lt;br&gt;</v>
      </c>
      <c r="AB232" s="239" t="s">
        <v>3684</v>
      </c>
      <c r="AC232" s="239" t="str">
        <f t="shared" si="124"/>
        <v>https://www.pref.oita.jp/uploaded/life/2327624_4659446_img.png</v>
      </c>
      <c r="AD232" s="239" t="s">
        <v>3204</v>
      </c>
      <c r="AE232" s="239" t="str">
        <f t="shared" si="125"/>
        <v>30,30</v>
      </c>
      <c r="AF232" s="239" t="s">
        <v>3205</v>
      </c>
      <c r="AG232" s="239" t="str">
        <f t="shared" si="126"/>
        <v>15,15</v>
      </c>
      <c r="AH232" s="239" t="s">
        <v>3206</v>
      </c>
      <c r="AI232" s="239" t="str">
        <f t="shared" si="127"/>
        <v>131.900749,32.959924</v>
      </c>
      <c r="AJ232" s="239" t="s">
        <v>3207</v>
      </c>
      <c r="AL232" s="8" t="str">
        <f t="shared" si="128"/>
        <v>,{"type":"Feature","properties":{"name":"佐伯センター調剤","description":"種別：薬局&lt;br&gt;名称：佐伯センター調剤&lt;br&gt;住所：佐伯市中村東町２番１号１０２&lt;br&gt;TEL：0972-22-8001&lt;br&gt;","_markerType":"Icon","_iconUrl":"https://www.pref.oita.jp/uploaded/life/2327624_4659446_img.png","_iconSize":[30,30],"_iconAnchor":[15,15]},"geometry":{"type":"Point","coordinates":[131.900749,32.959924]}}</v>
      </c>
    </row>
    <row r="233" spans="1:38">
      <c r="A233" s="1" t="s">
        <v>2423</v>
      </c>
      <c r="B233" s="1" t="s">
        <v>2025</v>
      </c>
      <c r="C233" s="1" t="s">
        <v>2423</v>
      </c>
      <c r="D233" s="1" t="s">
        <v>2053</v>
      </c>
      <c r="E233" s="1" t="s">
        <v>2054</v>
      </c>
      <c r="I233" s="236" t="s">
        <v>4085</v>
      </c>
      <c r="J233" s="1" t="s">
        <v>3210</v>
      </c>
      <c r="K233" s="1" t="s">
        <v>3211</v>
      </c>
      <c r="L233" s="1">
        <v>32.959378999999998</v>
      </c>
      <c r="M233" s="1">
        <v>131.909842</v>
      </c>
      <c r="O233" s="74" t="str">
        <f t="shared" si="116"/>
        <v>ゆう調剤薬局佐伯店</v>
      </c>
      <c r="P233" s="74" t="str">
        <f t="shared" si="117"/>
        <v>種別：薬局&lt;br&gt;名称：ゆう調剤薬局佐伯店&lt;br&gt;住所：佐伯市長島町２丁目２１番１０号&lt;br&gt;TEL：0972-24-1480&lt;br&gt;</v>
      </c>
      <c r="Q233" s="74" t="str">
        <f t="shared" si="118"/>
        <v>https://www.pref.oita.jp/uploaded/life/2327624_4659446_img.png</v>
      </c>
      <c r="R233" s="74" t="str">
        <f t="shared" si="119"/>
        <v>30,30</v>
      </c>
      <c r="S233" s="74" t="str">
        <f t="shared" si="120"/>
        <v>15,15</v>
      </c>
      <c r="T233" s="74" t="str">
        <f t="shared" si="121"/>
        <v>131.909842,32.959379</v>
      </c>
      <c r="W233" s="239">
        <v>1</v>
      </c>
      <c r="X233" s="239" t="s">
        <v>3209</v>
      </c>
      <c r="Y233" s="239" t="str">
        <f t="shared" si="122"/>
        <v>ゆう調剤薬局佐伯店</v>
      </c>
      <c r="Z233" s="239" t="s">
        <v>3202</v>
      </c>
      <c r="AA233" s="239" t="str">
        <f t="shared" si="123"/>
        <v>種別：薬局&lt;br&gt;名称：ゆう調剤薬局佐伯店&lt;br&gt;住所：佐伯市長島町２丁目２１番１０号&lt;br&gt;TEL：0972-24-1480&lt;br&gt;</v>
      </c>
      <c r="AB233" s="239" t="s">
        <v>3684</v>
      </c>
      <c r="AC233" s="239" t="str">
        <f t="shared" si="124"/>
        <v>https://www.pref.oita.jp/uploaded/life/2327624_4659446_img.png</v>
      </c>
      <c r="AD233" s="239" t="s">
        <v>3204</v>
      </c>
      <c r="AE233" s="239" t="str">
        <f t="shared" si="125"/>
        <v>30,30</v>
      </c>
      <c r="AF233" s="239" t="s">
        <v>3205</v>
      </c>
      <c r="AG233" s="239" t="str">
        <f t="shared" si="126"/>
        <v>15,15</v>
      </c>
      <c r="AH233" s="239" t="s">
        <v>3206</v>
      </c>
      <c r="AI233" s="239" t="str">
        <f t="shared" si="127"/>
        <v>131.909842,32.959379</v>
      </c>
      <c r="AJ233" s="239" t="s">
        <v>3207</v>
      </c>
      <c r="AL233" s="8" t="str">
        <f t="shared" si="128"/>
        <v>,{"type":"Feature","properties":{"name":"ゆう調剤薬局佐伯店","description":"種別：薬局&lt;br&gt;名称：ゆう調剤薬局佐伯店&lt;br&gt;住所：佐伯市長島町２丁目２１番１０号&lt;br&gt;TEL：0972-24-1480&lt;br&gt;","_markerType":"Icon","_iconUrl":"https://www.pref.oita.jp/uploaded/life/2327624_4659446_img.png","_iconSize":[30,30],"_iconAnchor":[15,15]},"geometry":{"type":"Point","coordinates":[131.909842,32.959379]}}</v>
      </c>
    </row>
    <row r="234" spans="1:38">
      <c r="A234" s="1" t="s">
        <v>1775</v>
      </c>
      <c r="B234" s="1" t="s">
        <v>2025</v>
      </c>
      <c r="C234" s="1" t="s">
        <v>1775</v>
      </c>
      <c r="D234" s="1" t="s">
        <v>2055</v>
      </c>
      <c r="E234" s="1" t="s">
        <v>2056</v>
      </c>
      <c r="I234" s="236" t="s">
        <v>4085</v>
      </c>
      <c r="J234" s="1" t="s">
        <v>3210</v>
      </c>
      <c r="K234" s="1" t="s">
        <v>3211</v>
      </c>
      <c r="L234" s="1">
        <v>32.954943</v>
      </c>
      <c r="M234" s="1">
        <v>131.895017</v>
      </c>
      <c r="O234" s="74" t="str">
        <f t="shared" si="116"/>
        <v>東洋漢方中央薬局</v>
      </c>
      <c r="P234" s="74" t="str">
        <f t="shared" si="117"/>
        <v>種別：薬局&lt;br&gt;名称：東洋漢方中央薬局&lt;br&gt;住所：佐伯市船頭町３３９－１&lt;br&gt;TEL：0972-23-0616&lt;br&gt;</v>
      </c>
      <c r="Q234" s="74" t="str">
        <f t="shared" si="118"/>
        <v>https://www.pref.oita.jp/uploaded/life/2327624_4659446_img.png</v>
      </c>
      <c r="R234" s="74" t="str">
        <f t="shared" si="119"/>
        <v>30,30</v>
      </c>
      <c r="S234" s="74" t="str">
        <f t="shared" si="120"/>
        <v>15,15</v>
      </c>
      <c r="T234" s="74" t="str">
        <f t="shared" si="121"/>
        <v>131.895017,32.954943</v>
      </c>
      <c r="W234" s="239">
        <v>1</v>
      </c>
      <c r="X234" s="239" t="s">
        <v>3209</v>
      </c>
      <c r="Y234" s="239" t="str">
        <f t="shared" si="122"/>
        <v>東洋漢方中央薬局</v>
      </c>
      <c r="Z234" s="239" t="s">
        <v>3202</v>
      </c>
      <c r="AA234" s="239" t="str">
        <f t="shared" si="123"/>
        <v>種別：薬局&lt;br&gt;名称：東洋漢方中央薬局&lt;br&gt;住所：佐伯市船頭町３３９－１&lt;br&gt;TEL：0972-23-0616&lt;br&gt;</v>
      </c>
      <c r="AB234" s="239" t="s">
        <v>3684</v>
      </c>
      <c r="AC234" s="239" t="str">
        <f t="shared" si="124"/>
        <v>https://www.pref.oita.jp/uploaded/life/2327624_4659446_img.png</v>
      </c>
      <c r="AD234" s="239" t="s">
        <v>3204</v>
      </c>
      <c r="AE234" s="239" t="str">
        <f t="shared" si="125"/>
        <v>30,30</v>
      </c>
      <c r="AF234" s="239" t="s">
        <v>3205</v>
      </c>
      <c r="AG234" s="239" t="str">
        <f t="shared" si="126"/>
        <v>15,15</v>
      </c>
      <c r="AH234" s="239" t="s">
        <v>3206</v>
      </c>
      <c r="AI234" s="239" t="str">
        <f t="shared" si="127"/>
        <v>131.895017,32.954943</v>
      </c>
      <c r="AJ234" s="239" t="s">
        <v>3207</v>
      </c>
      <c r="AL234" s="8" t="str">
        <f t="shared" si="128"/>
        <v>,{"type":"Feature","properties":{"name":"東洋漢方中央薬局","description":"種別：薬局&lt;br&gt;名称：東洋漢方中央薬局&lt;br&gt;住所：佐伯市船頭町３３９－１&lt;br&gt;TEL：0972-23-0616&lt;br&gt;","_markerType":"Icon","_iconUrl":"https://www.pref.oita.jp/uploaded/life/2327624_4659446_img.png","_iconSize":[30,30],"_iconAnchor":[15,15]},"geometry":{"type":"Point","coordinates":[131.895017,32.954943]}}</v>
      </c>
    </row>
    <row r="235" spans="1:38">
      <c r="A235" s="1" t="s">
        <v>1776</v>
      </c>
      <c r="B235" s="1" t="s">
        <v>2025</v>
      </c>
      <c r="C235" s="1" t="s">
        <v>1776</v>
      </c>
      <c r="D235" s="1" t="s">
        <v>2057</v>
      </c>
      <c r="E235" s="1" t="s">
        <v>2058</v>
      </c>
      <c r="I235" s="236" t="s">
        <v>4085</v>
      </c>
      <c r="J235" s="1" t="s">
        <v>3210</v>
      </c>
      <c r="K235" s="1" t="s">
        <v>3211</v>
      </c>
      <c r="L235" s="1">
        <v>32.945841999999999</v>
      </c>
      <c r="M235" s="1">
        <v>131.90044700000001</v>
      </c>
      <c r="O235" s="74" t="str">
        <f t="shared" si="116"/>
        <v>蛇崎調剤薬局</v>
      </c>
      <c r="P235" s="74" t="str">
        <f t="shared" si="117"/>
        <v>種別：薬局&lt;br&gt;名称：蛇崎調剤薬局&lt;br&gt;住所：佐伯市池田１９３８番地１&lt;br&gt;TEL：0972-28-7855&lt;br&gt;</v>
      </c>
      <c r="Q235" s="74" t="str">
        <f t="shared" si="118"/>
        <v>https://www.pref.oita.jp/uploaded/life/2327624_4659446_img.png</v>
      </c>
      <c r="R235" s="74" t="str">
        <f t="shared" si="119"/>
        <v>30,30</v>
      </c>
      <c r="S235" s="74" t="str">
        <f t="shared" si="120"/>
        <v>15,15</v>
      </c>
      <c r="T235" s="74" t="str">
        <f t="shared" si="121"/>
        <v>131.900447,32.945842</v>
      </c>
      <c r="W235" s="239">
        <v>1</v>
      </c>
      <c r="X235" s="239" t="s">
        <v>3209</v>
      </c>
      <c r="Y235" s="239" t="str">
        <f t="shared" si="122"/>
        <v>蛇崎調剤薬局</v>
      </c>
      <c r="Z235" s="239" t="s">
        <v>3202</v>
      </c>
      <c r="AA235" s="239" t="str">
        <f t="shared" si="123"/>
        <v>種別：薬局&lt;br&gt;名称：蛇崎調剤薬局&lt;br&gt;住所：佐伯市池田１９３８番地１&lt;br&gt;TEL：0972-28-7855&lt;br&gt;</v>
      </c>
      <c r="AB235" s="239" t="s">
        <v>3684</v>
      </c>
      <c r="AC235" s="239" t="str">
        <f t="shared" si="124"/>
        <v>https://www.pref.oita.jp/uploaded/life/2327624_4659446_img.png</v>
      </c>
      <c r="AD235" s="239" t="s">
        <v>3204</v>
      </c>
      <c r="AE235" s="239" t="str">
        <f t="shared" si="125"/>
        <v>30,30</v>
      </c>
      <c r="AF235" s="239" t="s">
        <v>3205</v>
      </c>
      <c r="AG235" s="239" t="str">
        <f t="shared" si="126"/>
        <v>15,15</v>
      </c>
      <c r="AH235" s="239" t="s">
        <v>3206</v>
      </c>
      <c r="AI235" s="239" t="str">
        <f t="shared" si="127"/>
        <v>131.900447,32.945842</v>
      </c>
      <c r="AJ235" s="239" t="s">
        <v>3207</v>
      </c>
      <c r="AL235" s="8" t="str">
        <f t="shared" si="128"/>
        <v>,{"type":"Feature","properties":{"name":"蛇崎調剤薬局","description":"種別：薬局&lt;br&gt;名称：蛇崎調剤薬局&lt;br&gt;住所：佐伯市池田１９３８番地１&lt;br&gt;TEL：0972-28-7855&lt;br&gt;","_markerType":"Icon","_iconUrl":"https://www.pref.oita.jp/uploaded/life/2327624_4659446_img.png","_iconSize":[30,30],"_iconAnchor":[15,15]},"geometry":{"type":"Point","coordinates":[131.900447,32.945842]}}</v>
      </c>
    </row>
    <row r="236" spans="1:38">
      <c r="A236" s="1" t="s">
        <v>2139</v>
      </c>
      <c r="B236" s="1" t="s">
        <v>2025</v>
      </c>
      <c r="C236" s="1" t="s">
        <v>2139</v>
      </c>
      <c r="D236" s="1" t="s">
        <v>2059</v>
      </c>
      <c r="E236" s="1" t="s">
        <v>2060</v>
      </c>
      <c r="I236" s="236" t="s">
        <v>4085</v>
      </c>
      <c r="J236" s="1" t="s">
        <v>3210</v>
      </c>
      <c r="K236" s="1" t="s">
        <v>3211</v>
      </c>
      <c r="L236" s="1">
        <v>32.958978999999999</v>
      </c>
      <c r="M236" s="1">
        <v>131.86482699999999</v>
      </c>
      <c r="O236" s="74" t="str">
        <f t="shared" si="116"/>
        <v>クレイン調剤薬局</v>
      </c>
      <c r="P236" s="74" t="str">
        <f t="shared" si="117"/>
        <v>種別：薬局&lt;br&gt;名称：クレイン調剤薬局&lt;br&gt;住所：佐伯市鶴岡西町２丁目２６７番地&lt;br&gt;TEL：0972-20-3500&lt;br&gt;</v>
      </c>
      <c r="Q236" s="74" t="str">
        <f t="shared" si="118"/>
        <v>https://www.pref.oita.jp/uploaded/life/2327624_4659446_img.png</v>
      </c>
      <c r="R236" s="74" t="str">
        <f t="shared" si="119"/>
        <v>30,30</v>
      </c>
      <c r="S236" s="74" t="str">
        <f t="shared" si="120"/>
        <v>15,15</v>
      </c>
      <c r="T236" s="74" t="str">
        <f t="shared" si="121"/>
        <v>131.864827,32.958979</v>
      </c>
      <c r="W236" s="239">
        <v>1</v>
      </c>
      <c r="X236" s="239" t="s">
        <v>3209</v>
      </c>
      <c r="Y236" s="239" t="str">
        <f t="shared" si="122"/>
        <v>クレイン調剤薬局</v>
      </c>
      <c r="Z236" s="239" t="s">
        <v>3202</v>
      </c>
      <c r="AA236" s="239" t="str">
        <f t="shared" si="123"/>
        <v>種別：薬局&lt;br&gt;名称：クレイン調剤薬局&lt;br&gt;住所：佐伯市鶴岡西町２丁目２６７番地&lt;br&gt;TEL：0972-20-3500&lt;br&gt;</v>
      </c>
      <c r="AB236" s="239" t="s">
        <v>3684</v>
      </c>
      <c r="AC236" s="239" t="str">
        <f t="shared" si="124"/>
        <v>https://www.pref.oita.jp/uploaded/life/2327624_4659446_img.png</v>
      </c>
      <c r="AD236" s="239" t="s">
        <v>3204</v>
      </c>
      <c r="AE236" s="239" t="str">
        <f t="shared" si="125"/>
        <v>30,30</v>
      </c>
      <c r="AF236" s="239" t="s">
        <v>3205</v>
      </c>
      <c r="AG236" s="239" t="str">
        <f t="shared" si="126"/>
        <v>15,15</v>
      </c>
      <c r="AH236" s="239" t="s">
        <v>3206</v>
      </c>
      <c r="AI236" s="239" t="str">
        <f t="shared" si="127"/>
        <v>131.864827,32.958979</v>
      </c>
      <c r="AJ236" s="239" t="s">
        <v>3207</v>
      </c>
      <c r="AL236" s="8" t="str">
        <f t="shared" si="128"/>
        <v>,{"type":"Feature","properties":{"name":"クレイン調剤薬局","description":"種別：薬局&lt;br&gt;名称：クレイン調剤薬局&lt;br&gt;住所：佐伯市鶴岡西町２丁目２６７番地&lt;br&gt;TEL：0972-20-3500&lt;br&gt;","_markerType":"Icon","_iconUrl":"https://www.pref.oita.jp/uploaded/life/2327624_4659446_img.png","_iconSize":[30,30],"_iconAnchor":[15,15]},"geometry":{"type":"Point","coordinates":[131.864827,32.958979]}}</v>
      </c>
    </row>
    <row r="237" spans="1:38">
      <c r="A237" s="1" t="s">
        <v>1777</v>
      </c>
      <c r="B237" s="1" t="s">
        <v>2025</v>
      </c>
      <c r="C237" s="1" t="s">
        <v>1777</v>
      </c>
      <c r="D237" s="1" t="s">
        <v>2061</v>
      </c>
      <c r="E237" s="1" t="s">
        <v>2062</v>
      </c>
      <c r="I237" s="236" t="s">
        <v>4085</v>
      </c>
      <c r="J237" s="1" t="s">
        <v>3210</v>
      </c>
      <c r="K237" s="1" t="s">
        <v>3211</v>
      </c>
      <c r="L237" s="1">
        <v>32.958078999999998</v>
      </c>
      <c r="M237" s="1">
        <v>131.89472699999999</v>
      </c>
      <c r="O237" s="74" t="str">
        <f t="shared" si="116"/>
        <v>しろやま調剤薬局</v>
      </c>
      <c r="P237" s="74" t="str">
        <f t="shared" si="117"/>
        <v>種別：薬局&lt;br&gt;名称：しろやま調剤薬局&lt;br&gt;住所：佐伯市城下西町７００番&lt;br&gt;TEL：0972-28-5115&lt;br&gt;</v>
      </c>
      <c r="Q237" s="74" t="str">
        <f t="shared" si="118"/>
        <v>https://www.pref.oita.jp/uploaded/life/2327624_4659446_img.png</v>
      </c>
      <c r="R237" s="74" t="str">
        <f t="shared" si="119"/>
        <v>30,30</v>
      </c>
      <c r="S237" s="74" t="str">
        <f t="shared" si="120"/>
        <v>15,15</v>
      </c>
      <c r="T237" s="74" t="str">
        <f t="shared" si="121"/>
        <v>131.894727,32.958079</v>
      </c>
      <c r="W237" s="239">
        <v>1</v>
      </c>
      <c r="X237" s="239" t="s">
        <v>3209</v>
      </c>
      <c r="Y237" s="239" t="str">
        <f t="shared" si="122"/>
        <v>しろやま調剤薬局</v>
      </c>
      <c r="Z237" s="239" t="s">
        <v>3202</v>
      </c>
      <c r="AA237" s="239" t="str">
        <f t="shared" si="123"/>
        <v>種別：薬局&lt;br&gt;名称：しろやま調剤薬局&lt;br&gt;住所：佐伯市城下西町７００番&lt;br&gt;TEL：0972-28-5115&lt;br&gt;</v>
      </c>
      <c r="AB237" s="239" t="s">
        <v>3684</v>
      </c>
      <c r="AC237" s="239" t="str">
        <f t="shared" si="124"/>
        <v>https://www.pref.oita.jp/uploaded/life/2327624_4659446_img.png</v>
      </c>
      <c r="AD237" s="239" t="s">
        <v>3204</v>
      </c>
      <c r="AE237" s="239" t="str">
        <f t="shared" si="125"/>
        <v>30,30</v>
      </c>
      <c r="AF237" s="239" t="s">
        <v>3205</v>
      </c>
      <c r="AG237" s="239" t="str">
        <f t="shared" si="126"/>
        <v>15,15</v>
      </c>
      <c r="AH237" s="239" t="s">
        <v>3206</v>
      </c>
      <c r="AI237" s="239" t="str">
        <f t="shared" si="127"/>
        <v>131.894727,32.958079</v>
      </c>
      <c r="AJ237" s="239" t="s">
        <v>3207</v>
      </c>
      <c r="AL237" s="8" t="str">
        <f t="shared" si="128"/>
        <v>,{"type":"Feature","properties":{"name":"しろやま調剤薬局","description":"種別：薬局&lt;br&gt;名称：しろやま調剤薬局&lt;br&gt;住所：佐伯市城下西町７００番&lt;br&gt;TEL：0972-28-5115&lt;br&gt;","_markerType":"Icon","_iconUrl":"https://www.pref.oita.jp/uploaded/life/2327624_4659446_img.png","_iconSize":[30,30],"_iconAnchor":[15,15]},"geometry":{"type":"Point","coordinates":[131.894727,32.958079]}}</v>
      </c>
    </row>
    <row r="238" spans="1:38">
      <c r="A238" s="1" t="s">
        <v>1778</v>
      </c>
      <c r="B238" s="1" t="s">
        <v>2025</v>
      </c>
      <c r="C238" s="1" t="s">
        <v>1778</v>
      </c>
      <c r="D238" s="1" t="s">
        <v>2063</v>
      </c>
      <c r="E238" s="1" t="s">
        <v>2064</v>
      </c>
      <c r="I238" s="236" t="s">
        <v>4085</v>
      </c>
      <c r="J238" s="1" t="s">
        <v>3210</v>
      </c>
      <c r="K238" s="1" t="s">
        <v>3211</v>
      </c>
      <c r="L238" s="1">
        <v>32.955452999999999</v>
      </c>
      <c r="M238" s="1">
        <v>131.90349000000001</v>
      </c>
      <c r="O238" s="74" t="str">
        <f t="shared" si="116"/>
        <v>下川薬局長島店</v>
      </c>
      <c r="P238" s="74" t="str">
        <f t="shared" si="117"/>
        <v>種別：薬局&lt;br&gt;名称：下川薬局長島店&lt;br&gt;住所：佐伯市長島町４丁目１番６号&lt;br&gt;TEL：0972-28-5301&lt;br&gt;</v>
      </c>
      <c r="Q238" s="74" t="str">
        <f t="shared" si="118"/>
        <v>https://www.pref.oita.jp/uploaded/life/2327624_4659446_img.png</v>
      </c>
      <c r="R238" s="74" t="str">
        <f t="shared" si="119"/>
        <v>30,30</v>
      </c>
      <c r="S238" s="74" t="str">
        <f t="shared" si="120"/>
        <v>15,15</v>
      </c>
      <c r="T238" s="74" t="str">
        <f t="shared" si="121"/>
        <v>131.90349,32.955453</v>
      </c>
      <c r="W238" s="239">
        <v>1</v>
      </c>
      <c r="X238" s="239" t="s">
        <v>3209</v>
      </c>
      <c r="Y238" s="239" t="str">
        <f t="shared" si="122"/>
        <v>下川薬局長島店</v>
      </c>
      <c r="Z238" s="239" t="s">
        <v>3202</v>
      </c>
      <c r="AA238" s="239" t="str">
        <f t="shared" si="123"/>
        <v>種別：薬局&lt;br&gt;名称：下川薬局長島店&lt;br&gt;住所：佐伯市長島町４丁目１番６号&lt;br&gt;TEL：0972-28-5301&lt;br&gt;</v>
      </c>
      <c r="AB238" s="239" t="s">
        <v>3684</v>
      </c>
      <c r="AC238" s="239" t="str">
        <f t="shared" si="124"/>
        <v>https://www.pref.oita.jp/uploaded/life/2327624_4659446_img.png</v>
      </c>
      <c r="AD238" s="239" t="s">
        <v>3204</v>
      </c>
      <c r="AE238" s="239" t="str">
        <f t="shared" si="125"/>
        <v>30,30</v>
      </c>
      <c r="AF238" s="239" t="s">
        <v>3205</v>
      </c>
      <c r="AG238" s="239" t="str">
        <f t="shared" si="126"/>
        <v>15,15</v>
      </c>
      <c r="AH238" s="239" t="s">
        <v>3206</v>
      </c>
      <c r="AI238" s="239" t="str">
        <f t="shared" si="127"/>
        <v>131.90349,32.955453</v>
      </c>
      <c r="AJ238" s="239" t="s">
        <v>3207</v>
      </c>
      <c r="AL238" s="8" t="str">
        <f t="shared" si="128"/>
        <v>,{"type":"Feature","properties":{"name":"下川薬局長島店","description":"種別：薬局&lt;br&gt;名称：下川薬局長島店&lt;br&gt;住所：佐伯市長島町４丁目１番６号&lt;br&gt;TEL：0972-28-5301&lt;br&gt;","_markerType":"Icon","_iconUrl":"https://www.pref.oita.jp/uploaded/life/2327624_4659446_img.png","_iconSize":[30,30],"_iconAnchor":[15,15]},"geometry":{"type":"Point","coordinates":[131.90349,32.955453]}}</v>
      </c>
    </row>
    <row r="239" spans="1:38">
      <c r="A239" s="1" t="s">
        <v>2424</v>
      </c>
      <c r="B239" s="1" t="s">
        <v>2025</v>
      </c>
      <c r="C239" s="1" t="s">
        <v>2424</v>
      </c>
      <c r="D239" s="1" t="s">
        <v>2065</v>
      </c>
      <c r="E239" s="1" t="s">
        <v>2066</v>
      </c>
      <c r="I239" s="236" t="s">
        <v>4085</v>
      </c>
      <c r="J239" s="1" t="s">
        <v>3210</v>
      </c>
      <c r="K239" s="1" t="s">
        <v>3211</v>
      </c>
      <c r="L239" s="1">
        <v>32.959220000000002</v>
      </c>
      <c r="M239" s="1">
        <v>131.882159</v>
      </c>
      <c r="O239" s="74" t="str">
        <f t="shared" si="116"/>
        <v>ファン薬局長門記念病院前</v>
      </c>
      <c r="P239" s="74" t="str">
        <f t="shared" si="117"/>
        <v>種別：薬局&lt;br&gt;名称：ファン薬局長門記念病院前&lt;br&gt;住所：佐伯市鶴岡町１丁目２００７番７&lt;br&gt;TEL：0972-23-6181&lt;br&gt;</v>
      </c>
      <c r="Q239" s="74" t="str">
        <f t="shared" si="118"/>
        <v>https://www.pref.oita.jp/uploaded/life/2327624_4659446_img.png</v>
      </c>
      <c r="R239" s="74" t="str">
        <f t="shared" si="119"/>
        <v>30,30</v>
      </c>
      <c r="S239" s="74" t="str">
        <f t="shared" si="120"/>
        <v>15,15</v>
      </c>
      <c r="T239" s="74" t="str">
        <f t="shared" si="121"/>
        <v>131.882159,32.95922</v>
      </c>
      <c r="W239" s="239">
        <v>1</v>
      </c>
      <c r="X239" s="239" t="s">
        <v>3209</v>
      </c>
      <c r="Y239" s="239" t="str">
        <f t="shared" si="122"/>
        <v>ファン薬局長門記念病院前</v>
      </c>
      <c r="Z239" s="239" t="s">
        <v>3202</v>
      </c>
      <c r="AA239" s="239" t="str">
        <f t="shared" si="123"/>
        <v>種別：薬局&lt;br&gt;名称：ファン薬局長門記念病院前&lt;br&gt;住所：佐伯市鶴岡町１丁目２００７番７&lt;br&gt;TEL：0972-23-6181&lt;br&gt;</v>
      </c>
      <c r="AB239" s="239" t="s">
        <v>3684</v>
      </c>
      <c r="AC239" s="239" t="str">
        <f t="shared" si="124"/>
        <v>https://www.pref.oita.jp/uploaded/life/2327624_4659446_img.png</v>
      </c>
      <c r="AD239" s="239" t="s">
        <v>3204</v>
      </c>
      <c r="AE239" s="239" t="str">
        <f t="shared" si="125"/>
        <v>30,30</v>
      </c>
      <c r="AF239" s="239" t="s">
        <v>3205</v>
      </c>
      <c r="AG239" s="239" t="str">
        <f t="shared" si="126"/>
        <v>15,15</v>
      </c>
      <c r="AH239" s="239" t="s">
        <v>3206</v>
      </c>
      <c r="AI239" s="239" t="str">
        <f t="shared" si="127"/>
        <v>131.882159,32.95922</v>
      </c>
      <c r="AJ239" s="239" t="s">
        <v>3207</v>
      </c>
      <c r="AL239" s="8" t="str">
        <f t="shared" si="128"/>
        <v>,{"type":"Feature","properties":{"name":"ファン薬局長門記念病院前","description":"種別：薬局&lt;br&gt;名称：ファン薬局長門記念病院前&lt;br&gt;住所：佐伯市鶴岡町１丁目２００７番７&lt;br&gt;TEL：0972-23-6181&lt;br&gt;","_markerType":"Icon","_iconUrl":"https://www.pref.oita.jp/uploaded/life/2327624_4659446_img.png","_iconSize":[30,30],"_iconAnchor":[15,15]},"geometry":{"type":"Point","coordinates":[131.882159,32.95922]}}</v>
      </c>
    </row>
    <row r="240" spans="1:38">
      <c r="A240" s="1" t="s">
        <v>2425</v>
      </c>
      <c r="B240" s="1" t="s">
        <v>2025</v>
      </c>
      <c r="C240" s="1" t="s">
        <v>2425</v>
      </c>
      <c r="D240" s="1" t="s">
        <v>2067</v>
      </c>
      <c r="E240" s="1" t="s">
        <v>2068</v>
      </c>
      <c r="I240" s="236" t="s">
        <v>4085</v>
      </c>
      <c r="J240" s="1" t="s">
        <v>3210</v>
      </c>
      <c r="K240" s="1" t="s">
        <v>3211</v>
      </c>
      <c r="L240" s="1">
        <v>32.959971589774199</v>
      </c>
      <c r="M240" s="1">
        <v>131.86461804492799</v>
      </c>
      <c r="O240" s="74" t="str">
        <f t="shared" si="116"/>
        <v>ゆう調剤薬局佐伯コスモ店</v>
      </c>
      <c r="P240" s="74" t="str">
        <f t="shared" si="117"/>
        <v>種別：薬局&lt;br&gt;名称：ゆう調剤薬局佐伯コスモ店&lt;br&gt;住所：佐伯市鶴岡西町２丁目２１６番&lt;br&gt;TEL：0972-28-7521&lt;br&gt;</v>
      </c>
      <c r="Q240" s="74" t="str">
        <f t="shared" si="118"/>
        <v>https://www.pref.oita.jp/uploaded/life/2327624_4659446_img.png</v>
      </c>
      <c r="R240" s="74" t="str">
        <f t="shared" si="119"/>
        <v>30,30</v>
      </c>
      <c r="S240" s="74" t="str">
        <f t="shared" si="120"/>
        <v>15,15</v>
      </c>
      <c r="T240" s="74" t="str">
        <f t="shared" si="121"/>
        <v>131.864618044928,32.9599715897742</v>
      </c>
      <c r="W240" s="239">
        <v>1</v>
      </c>
      <c r="X240" s="239" t="s">
        <v>3209</v>
      </c>
      <c r="Y240" s="239" t="str">
        <f t="shared" si="122"/>
        <v>ゆう調剤薬局佐伯コスモ店</v>
      </c>
      <c r="Z240" s="239" t="s">
        <v>3202</v>
      </c>
      <c r="AA240" s="239" t="str">
        <f t="shared" si="123"/>
        <v>種別：薬局&lt;br&gt;名称：ゆう調剤薬局佐伯コスモ店&lt;br&gt;住所：佐伯市鶴岡西町２丁目２１６番&lt;br&gt;TEL：0972-28-7521&lt;br&gt;</v>
      </c>
      <c r="AB240" s="239" t="s">
        <v>3684</v>
      </c>
      <c r="AC240" s="239" t="str">
        <f t="shared" si="124"/>
        <v>https://www.pref.oita.jp/uploaded/life/2327624_4659446_img.png</v>
      </c>
      <c r="AD240" s="239" t="s">
        <v>3204</v>
      </c>
      <c r="AE240" s="239" t="str">
        <f t="shared" si="125"/>
        <v>30,30</v>
      </c>
      <c r="AF240" s="239" t="s">
        <v>3205</v>
      </c>
      <c r="AG240" s="239" t="str">
        <f t="shared" si="126"/>
        <v>15,15</v>
      </c>
      <c r="AH240" s="239" t="s">
        <v>3206</v>
      </c>
      <c r="AI240" s="239" t="str">
        <f t="shared" si="127"/>
        <v>131.864618044928,32.9599715897742</v>
      </c>
      <c r="AJ240" s="239" t="s">
        <v>3207</v>
      </c>
      <c r="AL240" s="8" t="str">
        <f t="shared" si="128"/>
        <v>,{"type":"Feature","properties":{"name":"ゆう調剤薬局佐伯コスモ店","description":"種別：薬局&lt;br&gt;名称：ゆう調剤薬局佐伯コスモ店&lt;br&gt;住所：佐伯市鶴岡西町２丁目２１６番&lt;br&gt;TEL：0972-28-7521&lt;br&gt;","_markerType":"Icon","_iconUrl":"https://www.pref.oita.jp/uploaded/life/2327624_4659446_img.png","_iconSize":[30,30],"_iconAnchor":[15,15]},"geometry":{"type":"Point","coordinates":[131.864618044928,32.9599715897742]}}</v>
      </c>
    </row>
    <row r="241" spans="1:38">
      <c r="A241" s="1" t="s">
        <v>4083</v>
      </c>
      <c r="B241" s="1" t="s">
        <v>2025</v>
      </c>
      <c r="C241" s="1" t="s">
        <v>4083</v>
      </c>
      <c r="D241" s="1" t="s">
        <v>2069</v>
      </c>
      <c r="E241" s="1" t="s">
        <v>2070</v>
      </c>
      <c r="I241" s="236" t="s">
        <v>4085</v>
      </c>
      <c r="J241" s="1" t="s">
        <v>3210</v>
      </c>
      <c r="K241" s="1" t="s">
        <v>3211</v>
      </c>
      <c r="L241" s="1">
        <v>32.957692000000002</v>
      </c>
      <c r="M241" s="1">
        <v>131.88294099999999</v>
      </c>
      <c r="O241" s="74" t="str">
        <f t="shared" si="116"/>
        <v>みつばち薬局</v>
      </c>
      <c r="P241" s="74" t="str">
        <f t="shared" si="117"/>
        <v>種別：薬局&lt;br&gt;名称：みつばち薬局&lt;br&gt;住所：佐伯市鶴岡町１丁目２番３３&lt;br&gt;TEL：0972-24-3281&lt;br&gt;</v>
      </c>
      <c r="Q241" s="74" t="str">
        <f t="shared" si="118"/>
        <v>https://www.pref.oita.jp/uploaded/life/2327624_4659446_img.png</v>
      </c>
      <c r="R241" s="74" t="str">
        <f t="shared" si="119"/>
        <v>30,30</v>
      </c>
      <c r="S241" s="74" t="str">
        <f t="shared" si="120"/>
        <v>15,15</v>
      </c>
      <c r="T241" s="74" t="str">
        <f t="shared" si="121"/>
        <v>131.882941,32.957692</v>
      </c>
      <c r="W241" s="239">
        <v>1</v>
      </c>
      <c r="X241" s="239" t="s">
        <v>3209</v>
      </c>
      <c r="Y241" s="239" t="str">
        <f t="shared" si="122"/>
        <v>みつばち薬局</v>
      </c>
      <c r="Z241" s="239" t="s">
        <v>3202</v>
      </c>
      <c r="AA241" s="239" t="str">
        <f t="shared" si="123"/>
        <v>種別：薬局&lt;br&gt;名称：みつばち薬局&lt;br&gt;住所：佐伯市鶴岡町１丁目２番３３&lt;br&gt;TEL：0972-24-3281&lt;br&gt;</v>
      </c>
      <c r="AB241" s="239" t="s">
        <v>3684</v>
      </c>
      <c r="AC241" s="239" t="str">
        <f t="shared" si="124"/>
        <v>https://www.pref.oita.jp/uploaded/life/2327624_4659446_img.png</v>
      </c>
      <c r="AD241" s="239" t="s">
        <v>3204</v>
      </c>
      <c r="AE241" s="239" t="str">
        <f t="shared" si="125"/>
        <v>30,30</v>
      </c>
      <c r="AF241" s="239" t="s">
        <v>3205</v>
      </c>
      <c r="AG241" s="239" t="str">
        <f t="shared" si="126"/>
        <v>15,15</v>
      </c>
      <c r="AH241" s="239" t="s">
        <v>3206</v>
      </c>
      <c r="AI241" s="239" t="str">
        <f t="shared" si="127"/>
        <v>131.882941,32.957692</v>
      </c>
      <c r="AJ241" s="239" t="s">
        <v>3207</v>
      </c>
      <c r="AL241" s="8" t="str">
        <f t="shared" si="128"/>
        <v>,{"type":"Feature","properties":{"name":"みつばち薬局","description":"種別：薬局&lt;br&gt;名称：みつばち薬局&lt;br&gt;住所：佐伯市鶴岡町１丁目２番３３&lt;br&gt;TEL：0972-24-3281&lt;br&gt;","_markerType":"Icon","_iconUrl":"https://www.pref.oita.jp/uploaded/life/2327624_4659446_img.png","_iconSize":[30,30],"_iconAnchor":[15,15]},"geometry":{"type":"Point","coordinates":[131.882941,32.957692]}}</v>
      </c>
    </row>
    <row r="242" spans="1:38">
      <c r="A242" s="1" t="s">
        <v>1779</v>
      </c>
      <c r="B242" s="1" t="s">
        <v>2025</v>
      </c>
      <c r="C242" s="1" t="s">
        <v>1779</v>
      </c>
      <c r="D242" s="1" t="s">
        <v>2071</v>
      </c>
      <c r="E242" s="1" t="s">
        <v>2072</v>
      </c>
      <c r="I242" s="236" t="s">
        <v>4085</v>
      </c>
      <c r="J242" s="1" t="s">
        <v>3210</v>
      </c>
      <c r="K242" s="1" t="s">
        <v>3211</v>
      </c>
      <c r="L242" s="1">
        <v>32.956569336403099</v>
      </c>
      <c r="M242" s="1">
        <v>131.89982736156901</v>
      </c>
      <c r="O242" s="74" t="str">
        <f t="shared" si="116"/>
        <v>もみじ薬局</v>
      </c>
      <c r="P242" s="74" t="str">
        <f t="shared" si="117"/>
        <v>種別：薬局&lt;br&gt;名称：もみじ薬局&lt;br&gt;住所：佐伯市中の島一丁目１４番２３号&lt;br&gt;TEL：0972-28-6738&lt;br&gt;</v>
      </c>
      <c r="Q242" s="74" t="str">
        <f t="shared" si="118"/>
        <v>https://www.pref.oita.jp/uploaded/life/2327624_4659446_img.png</v>
      </c>
      <c r="R242" s="74" t="str">
        <f t="shared" si="119"/>
        <v>30,30</v>
      </c>
      <c r="S242" s="74" t="str">
        <f t="shared" si="120"/>
        <v>15,15</v>
      </c>
      <c r="T242" s="74" t="str">
        <f t="shared" si="121"/>
        <v>131.899827361569,32.9565693364031</v>
      </c>
      <c r="W242" s="239">
        <v>1</v>
      </c>
      <c r="X242" s="239" t="s">
        <v>3209</v>
      </c>
      <c r="Y242" s="239" t="str">
        <f t="shared" si="122"/>
        <v>もみじ薬局</v>
      </c>
      <c r="Z242" s="239" t="s">
        <v>3202</v>
      </c>
      <c r="AA242" s="239" t="str">
        <f t="shared" si="123"/>
        <v>種別：薬局&lt;br&gt;名称：もみじ薬局&lt;br&gt;住所：佐伯市中の島一丁目１４番２３号&lt;br&gt;TEL：0972-28-6738&lt;br&gt;</v>
      </c>
      <c r="AB242" s="239" t="s">
        <v>3684</v>
      </c>
      <c r="AC242" s="239" t="str">
        <f t="shared" si="124"/>
        <v>https://www.pref.oita.jp/uploaded/life/2327624_4659446_img.png</v>
      </c>
      <c r="AD242" s="239" t="s">
        <v>3204</v>
      </c>
      <c r="AE242" s="239" t="str">
        <f t="shared" si="125"/>
        <v>30,30</v>
      </c>
      <c r="AF242" s="239" t="s">
        <v>3205</v>
      </c>
      <c r="AG242" s="239" t="str">
        <f t="shared" si="126"/>
        <v>15,15</v>
      </c>
      <c r="AH242" s="239" t="s">
        <v>3206</v>
      </c>
      <c r="AI242" s="239" t="str">
        <f t="shared" si="127"/>
        <v>131.899827361569,32.9565693364031</v>
      </c>
      <c r="AJ242" s="239" t="s">
        <v>3207</v>
      </c>
      <c r="AL242" s="8" t="str">
        <f t="shared" si="128"/>
        <v>,{"type":"Feature","properties":{"name":"もみじ薬局","description":"種別：薬局&lt;br&gt;名称：もみじ薬局&lt;br&gt;住所：佐伯市中の島一丁目１４番２３号&lt;br&gt;TEL：0972-28-6738&lt;br&gt;","_markerType":"Icon","_iconUrl":"https://www.pref.oita.jp/uploaded/life/2327624_4659446_img.png","_iconSize":[30,30],"_iconAnchor":[15,15]},"geometry":{"type":"Point","coordinates":[131.899827361569,32.9565693364031]}}</v>
      </c>
    </row>
    <row r="243" spans="1:38">
      <c r="A243" s="1" t="s">
        <v>2426</v>
      </c>
      <c r="B243" s="1" t="s">
        <v>2025</v>
      </c>
      <c r="C243" s="1" t="s">
        <v>2426</v>
      </c>
      <c r="D243" s="1" t="s">
        <v>2073</v>
      </c>
      <c r="E243" s="1" t="s">
        <v>2074</v>
      </c>
      <c r="I243" s="236" t="s">
        <v>4085</v>
      </c>
      <c r="J243" s="1" t="s">
        <v>3210</v>
      </c>
      <c r="K243" s="1" t="s">
        <v>3211</v>
      </c>
      <c r="L243" s="1">
        <v>32.964165369560803</v>
      </c>
      <c r="M243" s="1">
        <v>131.90598823055799</v>
      </c>
      <c r="O243" s="74" t="str">
        <f t="shared" si="116"/>
        <v>ゆう調剤薬局佐伯東店</v>
      </c>
      <c r="P243" s="74" t="str">
        <f t="shared" si="117"/>
        <v>種別：薬局&lt;br&gt;名称：ゆう調剤薬局佐伯東店&lt;br&gt;住所：佐伯市長島町１丁目４番１７号&lt;br&gt;TEL：0972-28-5533&lt;br&gt;</v>
      </c>
      <c r="Q243" s="74" t="str">
        <f t="shared" si="118"/>
        <v>https://www.pref.oita.jp/uploaded/life/2327624_4659446_img.png</v>
      </c>
      <c r="R243" s="74" t="str">
        <f t="shared" si="119"/>
        <v>30,30</v>
      </c>
      <c r="S243" s="74" t="str">
        <f t="shared" si="120"/>
        <v>15,15</v>
      </c>
      <c r="T243" s="74" t="str">
        <f t="shared" si="121"/>
        <v>131.905988230558,32.9641653695608</v>
      </c>
      <c r="W243" s="239">
        <v>1</v>
      </c>
      <c r="X243" s="239" t="s">
        <v>3209</v>
      </c>
      <c r="Y243" s="239" t="str">
        <f t="shared" si="122"/>
        <v>ゆう調剤薬局佐伯東店</v>
      </c>
      <c r="Z243" s="239" t="s">
        <v>3202</v>
      </c>
      <c r="AA243" s="239" t="str">
        <f t="shared" si="123"/>
        <v>種別：薬局&lt;br&gt;名称：ゆう調剤薬局佐伯東店&lt;br&gt;住所：佐伯市長島町１丁目４番１７号&lt;br&gt;TEL：0972-28-5533&lt;br&gt;</v>
      </c>
      <c r="AB243" s="239" t="s">
        <v>3684</v>
      </c>
      <c r="AC243" s="239" t="str">
        <f t="shared" si="124"/>
        <v>https://www.pref.oita.jp/uploaded/life/2327624_4659446_img.png</v>
      </c>
      <c r="AD243" s="239" t="s">
        <v>3204</v>
      </c>
      <c r="AE243" s="239" t="str">
        <f t="shared" si="125"/>
        <v>30,30</v>
      </c>
      <c r="AF243" s="239" t="s">
        <v>3205</v>
      </c>
      <c r="AG243" s="239" t="str">
        <f t="shared" si="126"/>
        <v>15,15</v>
      </c>
      <c r="AH243" s="239" t="s">
        <v>3206</v>
      </c>
      <c r="AI243" s="239" t="str">
        <f t="shared" si="127"/>
        <v>131.905988230558,32.9641653695608</v>
      </c>
      <c r="AJ243" s="239" t="s">
        <v>3207</v>
      </c>
      <c r="AL243" s="8" t="str">
        <f t="shared" si="128"/>
        <v>,{"type":"Feature","properties":{"name":"ゆう調剤薬局佐伯東店","description":"種別：薬局&lt;br&gt;名称：ゆう調剤薬局佐伯東店&lt;br&gt;住所：佐伯市長島町１丁目４番１７号&lt;br&gt;TEL：0972-28-5533&lt;br&gt;","_markerType":"Icon","_iconUrl":"https://www.pref.oita.jp/uploaded/life/2327624_4659446_img.png","_iconSize":[30,30],"_iconAnchor":[15,15]},"geometry":{"type":"Point","coordinates":[131.905988230558,32.9641653695608]}}</v>
      </c>
    </row>
    <row r="244" spans="1:38">
      <c r="A244" s="1" t="s">
        <v>2140</v>
      </c>
      <c r="B244" s="1" t="s">
        <v>2025</v>
      </c>
      <c r="C244" s="1" t="s">
        <v>2140</v>
      </c>
      <c r="D244" s="1" t="s">
        <v>2075</v>
      </c>
      <c r="E244" s="1" t="s">
        <v>2076</v>
      </c>
      <c r="I244" s="236" t="s">
        <v>4085</v>
      </c>
      <c r="J244" s="1" t="s">
        <v>3210</v>
      </c>
      <c r="K244" s="1" t="s">
        <v>3211</v>
      </c>
      <c r="L244" s="1">
        <v>32.946427757539297</v>
      </c>
      <c r="M244" s="1">
        <v>131.89687597027299</v>
      </c>
      <c r="O244" s="74" t="str">
        <f t="shared" si="116"/>
        <v>下川薬局光陽台店</v>
      </c>
      <c r="P244" s="74" t="str">
        <f t="shared" si="117"/>
        <v>種別：薬局&lt;br&gt;名称：下川薬局光陽台店&lt;br&gt;住所：佐伯市池田１７１２番３０&lt;br&gt;TEL：0972-28-8585&lt;br&gt;</v>
      </c>
      <c r="Q244" s="74" t="str">
        <f t="shared" si="118"/>
        <v>https://www.pref.oita.jp/uploaded/life/2327624_4659446_img.png</v>
      </c>
      <c r="R244" s="74" t="str">
        <f t="shared" si="119"/>
        <v>30,30</v>
      </c>
      <c r="S244" s="74" t="str">
        <f t="shared" si="120"/>
        <v>15,15</v>
      </c>
      <c r="T244" s="74" t="str">
        <f t="shared" si="121"/>
        <v>131.896875970273,32.9464277575393</v>
      </c>
      <c r="W244" s="239">
        <v>1</v>
      </c>
      <c r="X244" s="239" t="s">
        <v>3209</v>
      </c>
      <c r="Y244" s="239" t="str">
        <f t="shared" si="122"/>
        <v>下川薬局光陽台店</v>
      </c>
      <c r="Z244" s="239" t="s">
        <v>3202</v>
      </c>
      <c r="AA244" s="239" t="str">
        <f t="shared" si="123"/>
        <v>種別：薬局&lt;br&gt;名称：下川薬局光陽台店&lt;br&gt;住所：佐伯市池田１７１２番３０&lt;br&gt;TEL：0972-28-8585&lt;br&gt;</v>
      </c>
      <c r="AB244" s="239" t="s">
        <v>3684</v>
      </c>
      <c r="AC244" s="239" t="str">
        <f t="shared" si="124"/>
        <v>https://www.pref.oita.jp/uploaded/life/2327624_4659446_img.png</v>
      </c>
      <c r="AD244" s="239" t="s">
        <v>3204</v>
      </c>
      <c r="AE244" s="239" t="str">
        <f t="shared" si="125"/>
        <v>30,30</v>
      </c>
      <c r="AF244" s="239" t="s">
        <v>3205</v>
      </c>
      <c r="AG244" s="239" t="str">
        <f t="shared" si="126"/>
        <v>15,15</v>
      </c>
      <c r="AH244" s="239" t="s">
        <v>3206</v>
      </c>
      <c r="AI244" s="239" t="str">
        <f t="shared" si="127"/>
        <v>131.896875970273,32.9464277575393</v>
      </c>
      <c r="AJ244" s="239" t="s">
        <v>3207</v>
      </c>
      <c r="AL244" s="8" t="str">
        <f t="shared" si="128"/>
        <v>,{"type":"Feature","properties":{"name":"下川薬局光陽台店","description":"種別：薬局&lt;br&gt;名称：下川薬局光陽台店&lt;br&gt;住所：佐伯市池田１７１２番３０&lt;br&gt;TEL：0972-28-8585&lt;br&gt;","_markerType":"Icon","_iconUrl":"https://www.pref.oita.jp/uploaded/life/2327624_4659446_img.png","_iconSize":[30,30],"_iconAnchor":[15,15]},"geometry":{"type":"Point","coordinates":[131.896875970273,32.9464277575393]}}</v>
      </c>
    </row>
    <row r="245" spans="1:38">
      <c r="A245" s="1" t="s">
        <v>1780</v>
      </c>
      <c r="B245" s="1" t="s">
        <v>2025</v>
      </c>
      <c r="C245" s="1" t="s">
        <v>1780</v>
      </c>
      <c r="D245" s="1" t="s">
        <v>1930</v>
      </c>
      <c r="E245" s="1" t="s">
        <v>2077</v>
      </c>
      <c r="I245" s="236" t="s">
        <v>4085</v>
      </c>
      <c r="J245" s="1" t="s">
        <v>3210</v>
      </c>
      <c r="K245" s="1" t="s">
        <v>3211</v>
      </c>
      <c r="L245" s="1">
        <v>32.961708000000002</v>
      </c>
      <c r="M245" s="1">
        <v>131.909605</v>
      </c>
      <c r="O245" s="74" t="str">
        <f t="shared" si="116"/>
        <v>渡町台調剤薬局</v>
      </c>
      <c r="P245" s="74" t="str">
        <f t="shared" si="117"/>
        <v>種別：薬局&lt;br&gt;名称：渡町台調剤薬局&lt;br&gt;住所：佐伯市長島町２－１３３－２&lt;br&gt;TEL：0972-28-7052&lt;br&gt;</v>
      </c>
      <c r="Q245" s="74" t="str">
        <f t="shared" si="118"/>
        <v>https://www.pref.oita.jp/uploaded/life/2327624_4659446_img.png</v>
      </c>
      <c r="R245" s="74" t="str">
        <f t="shared" si="119"/>
        <v>30,30</v>
      </c>
      <c r="S245" s="74" t="str">
        <f t="shared" si="120"/>
        <v>15,15</v>
      </c>
      <c r="T245" s="74" t="str">
        <f t="shared" si="121"/>
        <v>131.909605,32.961708</v>
      </c>
      <c r="W245" s="239">
        <v>1</v>
      </c>
      <c r="X245" s="239" t="s">
        <v>3209</v>
      </c>
      <c r="Y245" s="239" t="str">
        <f t="shared" si="122"/>
        <v>渡町台調剤薬局</v>
      </c>
      <c r="Z245" s="239" t="s">
        <v>3202</v>
      </c>
      <c r="AA245" s="239" t="str">
        <f t="shared" si="123"/>
        <v>種別：薬局&lt;br&gt;名称：渡町台調剤薬局&lt;br&gt;住所：佐伯市長島町２－１３３－２&lt;br&gt;TEL：0972-28-7052&lt;br&gt;</v>
      </c>
      <c r="AB245" s="239" t="s">
        <v>3684</v>
      </c>
      <c r="AC245" s="239" t="str">
        <f t="shared" si="124"/>
        <v>https://www.pref.oita.jp/uploaded/life/2327624_4659446_img.png</v>
      </c>
      <c r="AD245" s="239" t="s">
        <v>3204</v>
      </c>
      <c r="AE245" s="239" t="str">
        <f t="shared" si="125"/>
        <v>30,30</v>
      </c>
      <c r="AF245" s="239" t="s">
        <v>3205</v>
      </c>
      <c r="AG245" s="239" t="str">
        <f t="shared" si="126"/>
        <v>15,15</v>
      </c>
      <c r="AH245" s="239" t="s">
        <v>3206</v>
      </c>
      <c r="AI245" s="239" t="str">
        <f t="shared" si="127"/>
        <v>131.909605,32.961708</v>
      </c>
      <c r="AJ245" s="239" t="s">
        <v>3207</v>
      </c>
      <c r="AL245" s="8" t="str">
        <f t="shared" si="128"/>
        <v>,{"type":"Feature","properties":{"name":"渡町台調剤薬局","description":"種別：薬局&lt;br&gt;名称：渡町台調剤薬局&lt;br&gt;住所：佐伯市長島町２－１３３－２&lt;br&gt;TEL：0972-28-7052&lt;br&gt;","_markerType":"Icon","_iconUrl":"https://www.pref.oita.jp/uploaded/life/2327624_4659446_img.png","_iconSize":[30,30],"_iconAnchor":[15,15]},"geometry":{"type":"Point","coordinates":[131.909605,32.961708]}}</v>
      </c>
    </row>
    <row r="246" spans="1:38">
      <c r="A246" s="1" t="s">
        <v>1781</v>
      </c>
      <c r="B246" s="1" t="s">
        <v>2025</v>
      </c>
      <c r="C246" s="1" t="s">
        <v>1781</v>
      </c>
      <c r="D246" s="1" t="s">
        <v>2078</v>
      </c>
      <c r="E246" s="1" t="s">
        <v>2079</v>
      </c>
      <c r="I246" s="236" t="s">
        <v>4085</v>
      </c>
      <c r="J246" s="1" t="s">
        <v>3210</v>
      </c>
      <c r="K246" s="1" t="s">
        <v>3211</v>
      </c>
      <c r="L246" s="1">
        <v>32.964427999999998</v>
      </c>
      <c r="M246" s="1">
        <v>131.90917099999999</v>
      </c>
      <c r="O246" s="74" t="str">
        <f t="shared" si="116"/>
        <v>東町調剤薬局</v>
      </c>
      <c r="P246" s="74" t="str">
        <f t="shared" si="117"/>
        <v>種別：薬局&lt;br&gt;名称：東町調剤薬局&lt;br&gt;住所：佐伯市東町１２２５１番２&lt;br&gt;TEL：0972-28-7033&lt;br&gt;</v>
      </c>
      <c r="Q246" s="74" t="str">
        <f t="shared" si="118"/>
        <v>https://www.pref.oita.jp/uploaded/life/2327624_4659446_img.png</v>
      </c>
      <c r="R246" s="74" t="str">
        <f t="shared" si="119"/>
        <v>30,30</v>
      </c>
      <c r="S246" s="74" t="str">
        <f t="shared" si="120"/>
        <v>15,15</v>
      </c>
      <c r="T246" s="74" t="str">
        <f t="shared" si="121"/>
        <v>131.909171,32.964428</v>
      </c>
      <c r="W246" s="239">
        <v>1</v>
      </c>
      <c r="X246" s="239" t="s">
        <v>3209</v>
      </c>
      <c r="Y246" s="239" t="str">
        <f t="shared" si="122"/>
        <v>東町調剤薬局</v>
      </c>
      <c r="Z246" s="239" t="s">
        <v>3202</v>
      </c>
      <c r="AA246" s="239" t="str">
        <f t="shared" si="123"/>
        <v>種別：薬局&lt;br&gt;名称：東町調剤薬局&lt;br&gt;住所：佐伯市東町１２２５１番２&lt;br&gt;TEL：0972-28-7033&lt;br&gt;</v>
      </c>
      <c r="AB246" s="239" t="s">
        <v>3684</v>
      </c>
      <c r="AC246" s="239" t="str">
        <f t="shared" si="124"/>
        <v>https://www.pref.oita.jp/uploaded/life/2327624_4659446_img.png</v>
      </c>
      <c r="AD246" s="239" t="s">
        <v>3204</v>
      </c>
      <c r="AE246" s="239" t="str">
        <f t="shared" si="125"/>
        <v>30,30</v>
      </c>
      <c r="AF246" s="239" t="s">
        <v>3205</v>
      </c>
      <c r="AG246" s="239" t="str">
        <f t="shared" si="126"/>
        <v>15,15</v>
      </c>
      <c r="AH246" s="239" t="s">
        <v>3206</v>
      </c>
      <c r="AI246" s="239" t="str">
        <f t="shared" si="127"/>
        <v>131.909171,32.964428</v>
      </c>
      <c r="AJ246" s="239" t="s">
        <v>3207</v>
      </c>
      <c r="AL246" s="8" t="str">
        <f t="shared" si="128"/>
        <v>,{"type":"Feature","properties":{"name":"東町調剤薬局","description":"種別：薬局&lt;br&gt;名称：東町調剤薬局&lt;br&gt;住所：佐伯市東町１２２５１番２&lt;br&gt;TEL：0972-28-7033&lt;br&gt;","_markerType":"Icon","_iconUrl":"https://www.pref.oita.jp/uploaded/life/2327624_4659446_img.png","_iconSize":[30,30],"_iconAnchor":[15,15]},"geometry":{"type":"Point","coordinates":[131.909171,32.964428]}}</v>
      </c>
    </row>
    <row r="247" spans="1:38">
      <c r="A247" s="1" t="s">
        <v>1782</v>
      </c>
      <c r="B247" s="1" t="s">
        <v>2025</v>
      </c>
      <c r="C247" s="1" t="s">
        <v>1782</v>
      </c>
      <c r="D247" s="1" t="s">
        <v>2080</v>
      </c>
      <c r="E247" s="1" t="s">
        <v>2081</v>
      </c>
      <c r="I247" s="236" t="s">
        <v>4085</v>
      </c>
      <c r="J247" s="1" t="s">
        <v>3210</v>
      </c>
      <c r="K247" s="1" t="s">
        <v>3211</v>
      </c>
      <c r="L247" s="1">
        <v>32.965023741810903</v>
      </c>
      <c r="M247" s="1">
        <v>131.89981219112201</v>
      </c>
      <c r="O247" s="74" t="str">
        <f t="shared" si="116"/>
        <v>佐伯調剤薬局</v>
      </c>
      <c r="P247" s="74" t="str">
        <f t="shared" si="117"/>
        <v>種別：薬局&lt;br&gt;名称：佐伯調剤薬局&lt;br&gt;住所：佐伯市常盤西町７番１３号&lt;br&gt;TEL：0972-22-9789&lt;br&gt;</v>
      </c>
      <c r="Q247" s="74" t="str">
        <f t="shared" si="118"/>
        <v>https://www.pref.oita.jp/uploaded/life/2327624_4659446_img.png</v>
      </c>
      <c r="R247" s="74" t="str">
        <f t="shared" si="119"/>
        <v>30,30</v>
      </c>
      <c r="S247" s="74" t="str">
        <f t="shared" si="120"/>
        <v>15,15</v>
      </c>
      <c r="T247" s="74" t="str">
        <f t="shared" si="121"/>
        <v>131.899812191122,32.9650237418109</v>
      </c>
      <c r="W247" s="239">
        <v>1</v>
      </c>
      <c r="X247" s="239" t="s">
        <v>3209</v>
      </c>
      <c r="Y247" s="239" t="str">
        <f t="shared" si="122"/>
        <v>佐伯調剤薬局</v>
      </c>
      <c r="Z247" s="239" t="s">
        <v>3202</v>
      </c>
      <c r="AA247" s="239" t="str">
        <f t="shared" si="123"/>
        <v>種別：薬局&lt;br&gt;名称：佐伯調剤薬局&lt;br&gt;住所：佐伯市常盤西町７番１３号&lt;br&gt;TEL：0972-22-9789&lt;br&gt;</v>
      </c>
      <c r="AB247" s="239" t="s">
        <v>3684</v>
      </c>
      <c r="AC247" s="239" t="str">
        <f t="shared" si="124"/>
        <v>https://www.pref.oita.jp/uploaded/life/2327624_4659446_img.png</v>
      </c>
      <c r="AD247" s="239" t="s">
        <v>3204</v>
      </c>
      <c r="AE247" s="239" t="str">
        <f t="shared" si="125"/>
        <v>30,30</v>
      </c>
      <c r="AF247" s="239" t="s">
        <v>3205</v>
      </c>
      <c r="AG247" s="239" t="str">
        <f t="shared" si="126"/>
        <v>15,15</v>
      </c>
      <c r="AH247" s="239" t="s">
        <v>3206</v>
      </c>
      <c r="AI247" s="239" t="str">
        <f t="shared" si="127"/>
        <v>131.899812191122,32.9650237418109</v>
      </c>
      <c r="AJ247" s="239" t="s">
        <v>3207</v>
      </c>
      <c r="AL247" s="8" t="str">
        <f t="shared" si="128"/>
        <v>,{"type":"Feature","properties":{"name":"佐伯調剤薬局","description":"種別：薬局&lt;br&gt;名称：佐伯調剤薬局&lt;br&gt;住所：佐伯市常盤西町７番１３号&lt;br&gt;TEL：0972-22-9789&lt;br&gt;","_markerType":"Icon","_iconUrl":"https://www.pref.oita.jp/uploaded/life/2327624_4659446_img.png","_iconSize":[30,30],"_iconAnchor":[15,15]},"geometry":{"type":"Point","coordinates":[131.899812191122,32.9650237418109]}}</v>
      </c>
    </row>
    <row r="248" spans="1:38">
      <c r="A248" s="1" t="s">
        <v>1783</v>
      </c>
      <c r="B248" s="1" t="s">
        <v>2025</v>
      </c>
      <c r="C248" s="1" t="s">
        <v>1783</v>
      </c>
      <c r="D248" s="1" t="s">
        <v>2082</v>
      </c>
      <c r="E248" s="1" t="s">
        <v>2083</v>
      </c>
      <c r="I248" s="236" t="s">
        <v>4085</v>
      </c>
      <c r="J248" s="1" t="s">
        <v>3210</v>
      </c>
      <c r="K248" s="1" t="s">
        <v>3211</v>
      </c>
      <c r="L248" s="1">
        <v>32.966326030903097</v>
      </c>
      <c r="M248" s="1">
        <v>131.90277134097801</v>
      </c>
      <c r="O248" s="74" t="str">
        <f t="shared" si="116"/>
        <v>いちご薬局</v>
      </c>
      <c r="P248" s="74" t="str">
        <f t="shared" si="117"/>
        <v>種別：薬局&lt;br&gt;名称：いちご薬局&lt;br&gt;住所：佐伯市常盤東町１０番１６号&lt;br&gt;TEL：0972-28-5080&lt;br&gt;</v>
      </c>
      <c r="Q248" s="74" t="str">
        <f t="shared" si="118"/>
        <v>https://www.pref.oita.jp/uploaded/life/2327624_4659446_img.png</v>
      </c>
      <c r="R248" s="74" t="str">
        <f t="shared" si="119"/>
        <v>30,30</v>
      </c>
      <c r="S248" s="74" t="str">
        <f t="shared" si="120"/>
        <v>15,15</v>
      </c>
      <c r="T248" s="74" t="str">
        <f t="shared" si="121"/>
        <v>131.902771340978,32.9663260309031</v>
      </c>
      <c r="W248" s="239">
        <v>1</v>
      </c>
      <c r="X248" s="239" t="s">
        <v>3209</v>
      </c>
      <c r="Y248" s="239" t="str">
        <f t="shared" si="122"/>
        <v>いちご薬局</v>
      </c>
      <c r="Z248" s="239" t="s">
        <v>3202</v>
      </c>
      <c r="AA248" s="239" t="str">
        <f t="shared" si="123"/>
        <v>種別：薬局&lt;br&gt;名称：いちご薬局&lt;br&gt;住所：佐伯市常盤東町１０番１６号&lt;br&gt;TEL：0972-28-5080&lt;br&gt;</v>
      </c>
      <c r="AB248" s="239" t="s">
        <v>3684</v>
      </c>
      <c r="AC248" s="239" t="str">
        <f t="shared" si="124"/>
        <v>https://www.pref.oita.jp/uploaded/life/2327624_4659446_img.png</v>
      </c>
      <c r="AD248" s="239" t="s">
        <v>3204</v>
      </c>
      <c r="AE248" s="239" t="str">
        <f t="shared" si="125"/>
        <v>30,30</v>
      </c>
      <c r="AF248" s="239" t="s">
        <v>3205</v>
      </c>
      <c r="AG248" s="239" t="str">
        <f t="shared" si="126"/>
        <v>15,15</v>
      </c>
      <c r="AH248" s="239" t="s">
        <v>3206</v>
      </c>
      <c r="AI248" s="239" t="str">
        <f t="shared" si="127"/>
        <v>131.902771340978,32.9663260309031</v>
      </c>
      <c r="AJ248" s="239" t="s">
        <v>3207</v>
      </c>
      <c r="AL248" s="8" t="str">
        <f t="shared" si="128"/>
        <v>,{"type":"Feature","properties":{"name":"いちご薬局","description":"種別：薬局&lt;br&gt;名称：いちご薬局&lt;br&gt;住所：佐伯市常盤東町１０番１６号&lt;br&gt;TEL：0972-28-5080&lt;br&gt;","_markerType":"Icon","_iconUrl":"https://www.pref.oita.jp/uploaded/life/2327624_4659446_img.png","_iconSize":[30,30],"_iconAnchor":[15,15]},"geometry":{"type":"Point","coordinates":[131.902771340978,32.9663260309031]}}</v>
      </c>
    </row>
    <row r="249" spans="1:38">
      <c r="A249" s="1" t="s">
        <v>1784</v>
      </c>
      <c r="B249" s="1" t="s">
        <v>2025</v>
      </c>
      <c r="C249" s="1" t="s">
        <v>1784</v>
      </c>
      <c r="D249" s="1" t="s">
        <v>2084</v>
      </c>
      <c r="E249" s="1" t="s">
        <v>2085</v>
      </c>
      <c r="I249" s="236" t="s">
        <v>4085</v>
      </c>
      <c r="J249" s="1" t="s">
        <v>3210</v>
      </c>
      <c r="K249" s="1" t="s">
        <v>3211</v>
      </c>
      <c r="L249" s="1">
        <v>32.973266000000002</v>
      </c>
      <c r="M249" s="1">
        <v>131.90281999999999</v>
      </c>
      <c r="O249" s="74" t="str">
        <f t="shared" si="116"/>
        <v>駅前調剤薬局</v>
      </c>
      <c r="P249" s="74" t="str">
        <f t="shared" si="117"/>
        <v>種別：薬局&lt;br&gt;名称：駅前調剤薬局&lt;br&gt;住所：佐伯市駅前２丁目５番１０号&lt;br&gt;TEL：0972-23-0145&lt;br&gt;</v>
      </c>
      <c r="Q249" s="74" t="str">
        <f t="shared" si="118"/>
        <v>https://www.pref.oita.jp/uploaded/life/2327624_4659446_img.png</v>
      </c>
      <c r="R249" s="74" t="str">
        <f t="shared" si="119"/>
        <v>30,30</v>
      </c>
      <c r="S249" s="74" t="str">
        <f t="shared" si="120"/>
        <v>15,15</v>
      </c>
      <c r="T249" s="74" t="str">
        <f t="shared" si="121"/>
        <v>131.90282,32.973266</v>
      </c>
      <c r="W249" s="239">
        <v>1</v>
      </c>
      <c r="X249" s="239" t="s">
        <v>3209</v>
      </c>
      <c r="Y249" s="239" t="str">
        <f t="shared" si="122"/>
        <v>駅前調剤薬局</v>
      </c>
      <c r="Z249" s="239" t="s">
        <v>3202</v>
      </c>
      <c r="AA249" s="239" t="str">
        <f t="shared" si="123"/>
        <v>種別：薬局&lt;br&gt;名称：駅前調剤薬局&lt;br&gt;住所：佐伯市駅前２丁目５番１０号&lt;br&gt;TEL：0972-23-0145&lt;br&gt;</v>
      </c>
      <c r="AB249" s="239" t="s">
        <v>3684</v>
      </c>
      <c r="AC249" s="239" t="str">
        <f t="shared" si="124"/>
        <v>https://www.pref.oita.jp/uploaded/life/2327624_4659446_img.png</v>
      </c>
      <c r="AD249" s="239" t="s">
        <v>3204</v>
      </c>
      <c r="AE249" s="239" t="str">
        <f t="shared" si="125"/>
        <v>30,30</v>
      </c>
      <c r="AF249" s="239" t="s">
        <v>3205</v>
      </c>
      <c r="AG249" s="239" t="str">
        <f t="shared" si="126"/>
        <v>15,15</v>
      </c>
      <c r="AH249" s="239" t="s">
        <v>3206</v>
      </c>
      <c r="AI249" s="239" t="str">
        <f t="shared" si="127"/>
        <v>131.90282,32.973266</v>
      </c>
      <c r="AJ249" s="239" t="s">
        <v>3207</v>
      </c>
      <c r="AL249" s="8" t="str">
        <f t="shared" si="128"/>
        <v>,{"type":"Feature","properties":{"name":"駅前調剤薬局","description":"種別：薬局&lt;br&gt;名称：駅前調剤薬局&lt;br&gt;住所：佐伯市駅前２丁目５番１０号&lt;br&gt;TEL：0972-23-0145&lt;br&gt;","_markerType":"Icon","_iconUrl":"https://www.pref.oita.jp/uploaded/life/2327624_4659446_img.png","_iconSize":[30,30],"_iconAnchor":[15,15]},"geometry":{"type":"Point","coordinates":[131.90282,32.973266]}}</v>
      </c>
    </row>
    <row r="250" spans="1:38">
      <c r="A250" s="1" t="s">
        <v>3043</v>
      </c>
      <c r="B250" s="1" t="s">
        <v>2025</v>
      </c>
      <c r="C250" s="1" t="s">
        <v>3043</v>
      </c>
      <c r="D250" s="1" t="s">
        <v>2115</v>
      </c>
      <c r="E250" s="1" t="s">
        <v>2116</v>
      </c>
      <c r="I250" s="236" t="s">
        <v>4085</v>
      </c>
      <c r="J250" s="1" t="s">
        <v>3210</v>
      </c>
      <c r="K250" s="1" t="s">
        <v>3211</v>
      </c>
      <c r="L250" s="1">
        <v>32.955472016699503</v>
      </c>
      <c r="M250" s="1">
        <v>131.90264118787101</v>
      </c>
      <c r="O250" s="74" t="str">
        <f t="shared" si="116"/>
        <v>ドラッグセイムス佐伯中の島薬局</v>
      </c>
      <c r="P250" s="74" t="str">
        <f t="shared" si="117"/>
        <v>種別：薬局&lt;br&gt;名称：ドラッグセイムス佐伯中の島薬局&lt;br&gt;住所：佐伯市中の島１－８－７&lt;br&gt;TEL：0972-20-5777&lt;br&gt;</v>
      </c>
      <c r="Q250" s="74" t="str">
        <f t="shared" si="118"/>
        <v>https://www.pref.oita.jp/uploaded/life/2327624_4659446_img.png</v>
      </c>
      <c r="R250" s="74" t="str">
        <f t="shared" si="119"/>
        <v>30,30</v>
      </c>
      <c r="S250" s="74" t="str">
        <f t="shared" si="120"/>
        <v>15,15</v>
      </c>
      <c r="T250" s="74" t="str">
        <f t="shared" si="121"/>
        <v>131.902641187871,32.9554720166995</v>
      </c>
      <c r="W250" s="239">
        <v>1</v>
      </c>
      <c r="X250" s="239" t="s">
        <v>3209</v>
      </c>
      <c r="Y250" s="239" t="str">
        <f t="shared" si="122"/>
        <v>ドラッグセイムス佐伯中の島薬局</v>
      </c>
      <c r="Z250" s="239" t="s">
        <v>3202</v>
      </c>
      <c r="AA250" s="239" t="str">
        <f t="shared" si="123"/>
        <v>種別：薬局&lt;br&gt;名称：ドラッグセイムス佐伯中の島薬局&lt;br&gt;住所：佐伯市中の島１－８－７&lt;br&gt;TEL：0972-20-5777&lt;br&gt;</v>
      </c>
      <c r="AB250" s="239" t="s">
        <v>3684</v>
      </c>
      <c r="AC250" s="239" t="str">
        <f t="shared" si="124"/>
        <v>https://www.pref.oita.jp/uploaded/life/2327624_4659446_img.png</v>
      </c>
      <c r="AD250" s="239" t="s">
        <v>3204</v>
      </c>
      <c r="AE250" s="239" t="str">
        <f t="shared" si="125"/>
        <v>30,30</v>
      </c>
      <c r="AF250" s="239" t="s">
        <v>3205</v>
      </c>
      <c r="AG250" s="239" t="str">
        <f t="shared" si="126"/>
        <v>15,15</v>
      </c>
      <c r="AH250" s="239" t="s">
        <v>3206</v>
      </c>
      <c r="AI250" s="239" t="str">
        <f t="shared" si="127"/>
        <v>131.902641187871,32.9554720166995</v>
      </c>
      <c r="AJ250" s="239" t="s">
        <v>3207</v>
      </c>
      <c r="AL250" s="8" t="str">
        <f t="shared" si="128"/>
        <v>,{"type":"Feature","properties":{"name":"ドラッグセイムス佐伯中の島薬局","description":"種別：薬局&lt;br&gt;名称：ドラッグセイムス佐伯中の島薬局&lt;br&gt;住所：佐伯市中の島１－８－７&lt;br&gt;TEL：0972-20-5777&lt;br&gt;","_markerType":"Icon","_iconUrl":"https://www.pref.oita.jp/uploaded/life/2327624_4659446_img.png","_iconSize":[30,30],"_iconAnchor":[15,15]},"geometry":{"type":"Point","coordinates":[131.902641187871,32.9554720166995]}}</v>
      </c>
    </row>
    <row r="251" spans="1:38">
      <c r="W251" s="239">
        <v>1</v>
      </c>
      <c r="AL251" s="8" t="s">
        <v>3214</v>
      </c>
    </row>
    <row r="252" spans="1:38">
      <c r="W252" s="239">
        <v>1</v>
      </c>
      <c r="AL252" s="8"/>
    </row>
    <row r="253" spans="1:38">
      <c r="W253" s="239">
        <v>1</v>
      </c>
      <c r="AL253" s="8"/>
    </row>
    <row r="254" spans="1:38">
      <c r="W254" s="239">
        <v>1</v>
      </c>
      <c r="AL254" s="8" t="s">
        <v>4086</v>
      </c>
    </row>
    <row r="255" spans="1:38">
      <c r="A255" s="1" t="s">
        <v>2141</v>
      </c>
      <c r="B255" s="1" t="s">
        <v>4087</v>
      </c>
      <c r="C255" s="1" t="s">
        <v>2141</v>
      </c>
      <c r="D255" s="1" t="s">
        <v>2087</v>
      </c>
      <c r="E255" s="1" t="s">
        <v>2088</v>
      </c>
      <c r="I255" s="236" t="s">
        <v>4089</v>
      </c>
      <c r="J255" s="1" t="s">
        <v>3210</v>
      </c>
      <c r="K255" s="1" t="s">
        <v>3211</v>
      </c>
      <c r="L255" s="1">
        <v>32.960591999999998</v>
      </c>
      <c r="M255" s="1">
        <v>131.91650000000001</v>
      </c>
      <c r="O255" s="74" t="str">
        <f>A255</f>
        <v>ドラッグコスモス佐伯女島店</v>
      </c>
      <c r="P255" s="74" t="str">
        <f>$B$7&amp;B255&amp;"&lt;br&gt;"&amp;$C$7&amp;C255&amp;"&lt;br&gt;"&amp;IF(D255="","",$D$7&amp;D255&amp;"&lt;br&gt;")&amp;IF(E255="","",$E$7&amp;E255&amp;"&lt;br&gt;")&amp;IF(F255="","",$F$7&amp;F255&amp;"&lt;br&gt;")</f>
        <v>種別：店舗販売（薬店）&lt;br&gt;名称：ドラッグコスモス佐伯女島店&lt;br&gt;住所：佐伯市女島区８９０３－１&lt;br&gt;TEL：0972-20-5135&lt;br&gt;</v>
      </c>
      <c r="Q255" s="74" t="str">
        <f>I255&amp;".png"</f>
        <v>097.png</v>
      </c>
      <c r="R255" s="74" t="str">
        <f>J255</f>
        <v>30,30</v>
      </c>
      <c r="S255" s="74" t="str">
        <f>K255</f>
        <v>15,15</v>
      </c>
      <c r="T255" s="74" t="str">
        <f>M255&amp;","&amp;L255</f>
        <v>131.9165,32.960592</v>
      </c>
      <c r="W255" s="239">
        <v>1</v>
      </c>
      <c r="X255" s="239" t="s">
        <v>3201</v>
      </c>
      <c r="Y255" s="239" t="str">
        <f>O255</f>
        <v>ドラッグコスモス佐伯女島店</v>
      </c>
      <c r="Z255" s="239" t="s">
        <v>3202</v>
      </c>
      <c r="AA255" s="239" t="str">
        <f>P255</f>
        <v>種別：店舗販売（薬店）&lt;br&gt;名称：ドラッグコスモス佐伯女島店&lt;br&gt;住所：佐伯市女島区８９０３－１&lt;br&gt;TEL：0972-20-5135&lt;br&gt;</v>
      </c>
      <c r="AB255" s="239" t="s">
        <v>3203</v>
      </c>
      <c r="AC255" s="239" t="str">
        <f>Q255</f>
        <v>097.png</v>
      </c>
      <c r="AD255" s="239" t="s">
        <v>3204</v>
      </c>
      <c r="AE255" s="239" t="str">
        <f>R255</f>
        <v>30,30</v>
      </c>
      <c r="AF255" s="239" t="s">
        <v>3205</v>
      </c>
      <c r="AG255" s="239" t="str">
        <f>S255</f>
        <v>15,15</v>
      </c>
      <c r="AH255" s="239" t="s">
        <v>3206</v>
      </c>
      <c r="AI255" s="239" t="str">
        <f>T255</f>
        <v>131.9165,32.960592</v>
      </c>
      <c r="AJ255" s="239" t="s">
        <v>3207</v>
      </c>
      <c r="AL255" s="238" t="str">
        <f>_xlfn.CONCAT(X255:AJ255)</f>
        <v>{"type":"Feature","properties":{"name":"ドラッグコスモス佐伯女島店","description":"種別：店舗販売（薬店）&lt;br&gt;名称：ドラッグコスモス佐伯女島店&lt;br&gt;住所：佐伯市女島区８９０３－１&lt;br&gt;TEL：0972-20-5135&lt;br&gt;","_markerType":"Icon","_iconUrl":"https://cyberjapandata.gsi.go.jp/portal/sys/v4/symbols/097.png","_iconSize":[30,30],"_iconAnchor":[15,15]},"geometry":{"type":"Point","coordinates":[131.9165,32.960592]}}</v>
      </c>
    </row>
    <row r="256" spans="1:38">
      <c r="A256" s="1" t="s">
        <v>2142</v>
      </c>
      <c r="B256" s="1" t="s">
        <v>4087</v>
      </c>
      <c r="C256" s="1" t="s">
        <v>2142</v>
      </c>
      <c r="D256" s="1" t="s">
        <v>2089</v>
      </c>
      <c r="E256" s="1" t="s">
        <v>2090</v>
      </c>
      <c r="I256" s="236" t="s">
        <v>4089</v>
      </c>
      <c r="J256" s="1" t="s">
        <v>3210</v>
      </c>
      <c r="K256" s="1" t="s">
        <v>3211</v>
      </c>
      <c r="L256" s="1">
        <v>32.961405846090102</v>
      </c>
      <c r="M256" s="1">
        <v>131.86251816337801</v>
      </c>
      <c r="O256" s="74" t="str">
        <f t="shared" si="116"/>
        <v>ドラッグコスモス脇津留店</v>
      </c>
      <c r="P256" s="74" t="str">
        <f t="shared" si="117"/>
        <v>種別：店舗販売（薬店）&lt;br&gt;名称：ドラッグコスモス脇津留店&lt;br&gt;住所：佐伯市鶴岡西町２丁目３２５&lt;br&gt;TEL：0972-20-0103&lt;br&gt;</v>
      </c>
      <c r="Q256" s="74" t="str">
        <f t="shared" si="118"/>
        <v>097.png</v>
      </c>
      <c r="R256" s="74" t="str">
        <f t="shared" si="119"/>
        <v>30,30</v>
      </c>
      <c r="S256" s="74" t="str">
        <f t="shared" si="120"/>
        <v>15,15</v>
      </c>
      <c r="T256" s="74" t="str">
        <f t="shared" si="121"/>
        <v>131.862518163378,32.9614058460901</v>
      </c>
      <c r="W256" s="239">
        <v>1</v>
      </c>
      <c r="X256" s="239" t="s">
        <v>3209</v>
      </c>
      <c r="Y256" s="239" t="str">
        <f t="shared" si="122"/>
        <v>ドラッグコスモス脇津留店</v>
      </c>
      <c r="Z256" s="239" t="s">
        <v>3202</v>
      </c>
      <c r="AA256" s="239" t="str">
        <f t="shared" si="123"/>
        <v>種別：店舗販売（薬店）&lt;br&gt;名称：ドラッグコスモス脇津留店&lt;br&gt;住所：佐伯市鶴岡西町２丁目３２５&lt;br&gt;TEL：0972-20-0103&lt;br&gt;</v>
      </c>
      <c r="AB256" s="239" t="s">
        <v>3203</v>
      </c>
      <c r="AC256" s="239" t="str">
        <f t="shared" si="124"/>
        <v>097.png</v>
      </c>
      <c r="AD256" s="239" t="s">
        <v>3204</v>
      </c>
      <c r="AE256" s="239" t="str">
        <f t="shared" si="125"/>
        <v>30,30</v>
      </c>
      <c r="AF256" s="239" t="s">
        <v>3205</v>
      </c>
      <c r="AG256" s="239" t="str">
        <f t="shared" si="126"/>
        <v>15,15</v>
      </c>
      <c r="AH256" s="239" t="s">
        <v>3206</v>
      </c>
      <c r="AI256" s="239" t="str">
        <f t="shared" si="127"/>
        <v>131.862518163378,32.9614058460901</v>
      </c>
      <c r="AJ256" s="239" t="s">
        <v>3207</v>
      </c>
      <c r="AL256" s="8" t="str">
        <f t="shared" si="128"/>
        <v>,{"type":"Feature","properties":{"name":"ドラッグコスモス脇津留店","description":"種別：店舗販売（薬店）&lt;br&gt;名称：ドラッグコスモス脇津留店&lt;br&gt;住所：佐伯市鶴岡西町２丁目３２５&lt;br&gt;TEL：0972-20-0103&lt;br&gt;","_markerType":"Icon","_iconUrl":"https://cyberjapandata.gsi.go.jp/portal/sys/v4/symbols/097.png","_iconSize":[30,30],"_iconAnchor":[15,15]},"geometry":{"type":"Point","coordinates":[131.862518163378,32.9614058460901]}}</v>
      </c>
    </row>
    <row r="257" spans="1:38">
      <c r="A257" s="1" t="s">
        <v>4084</v>
      </c>
      <c r="B257" s="1" t="s">
        <v>4087</v>
      </c>
      <c r="C257" s="1" t="s">
        <v>4084</v>
      </c>
      <c r="D257" s="1" t="s">
        <v>2091</v>
      </c>
      <c r="E257" s="1" t="s">
        <v>2092</v>
      </c>
      <c r="I257" s="236" t="s">
        <v>4089</v>
      </c>
      <c r="J257" s="1" t="s">
        <v>3210</v>
      </c>
      <c r="K257" s="1" t="s">
        <v>3211</v>
      </c>
      <c r="L257" s="1">
        <v>32.951492999999999</v>
      </c>
      <c r="M257" s="1">
        <v>131.84026800000001</v>
      </c>
      <c r="O257" s="74" t="str">
        <f t="shared" si="116"/>
        <v>ファミリーショップたなか</v>
      </c>
      <c r="P257" s="74" t="str">
        <f t="shared" si="117"/>
        <v>種別：店舗販売（薬店）&lt;br&gt;名称：ファミリーショップたなか&lt;br&gt;住所：佐伯市弥生大字門田７５９－１&lt;br&gt;TEL：0972-46-0036&lt;br&gt;</v>
      </c>
      <c r="Q257" s="74" t="str">
        <f t="shared" si="118"/>
        <v>097.png</v>
      </c>
      <c r="R257" s="74" t="str">
        <f t="shared" si="119"/>
        <v>30,30</v>
      </c>
      <c r="S257" s="74" t="str">
        <f t="shared" si="120"/>
        <v>15,15</v>
      </c>
      <c r="T257" s="74" t="str">
        <f t="shared" si="121"/>
        <v>131.840268,32.951493</v>
      </c>
      <c r="W257" s="239">
        <v>1</v>
      </c>
      <c r="X257" s="239" t="s">
        <v>3209</v>
      </c>
      <c r="Y257" s="239" t="str">
        <f t="shared" si="122"/>
        <v>ファミリーショップたなか</v>
      </c>
      <c r="Z257" s="239" t="s">
        <v>3202</v>
      </c>
      <c r="AA257" s="239" t="str">
        <f t="shared" si="123"/>
        <v>種別：店舗販売（薬店）&lt;br&gt;名称：ファミリーショップたなか&lt;br&gt;住所：佐伯市弥生大字門田７５９－１&lt;br&gt;TEL：0972-46-0036&lt;br&gt;</v>
      </c>
      <c r="AB257" s="239" t="s">
        <v>3203</v>
      </c>
      <c r="AC257" s="239" t="str">
        <f t="shared" si="124"/>
        <v>097.png</v>
      </c>
      <c r="AD257" s="239" t="s">
        <v>3204</v>
      </c>
      <c r="AE257" s="239" t="str">
        <f t="shared" si="125"/>
        <v>30,30</v>
      </c>
      <c r="AF257" s="239" t="s">
        <v>3205</v>
      </c>
      <c r="AG257" s="239" t="str">
        <f t="shared" si="126"/>
        <v>15,15</v>
      </c>
      <c r="AH257" s="239" t="s">
        <v>3206</v>
      </c>
      <c r="AI257" s="239" t="str">
        <f t="shared" si="127"/>
        <v>131.840268,32.951493</v>
      </c>
      <c r="AJ257" s="239" t="s">
        <v>3207</v>
      </c>
      <c r="AL257" s="8" t="str">
        <f t="shared" si="128"/>
        <v>,{"type":"Feature","properties":{"name":"ファミリーショップたなか","description":"種別：店舗販売（薬店）&lt;br&gt;名称：ファミリーショップたなか&lt;br&gt;住所：佐伯市弥生大字門田７５９－１&lt;br&gt;TEL：0972-46-0036&lt;br&gt;","_markerType":"Icon","_iconUrl":"https://cyberjapandata.gsi.go.jp/portal/sys/v4/symbols/097.png","_iconSize":[30,30],"_iconAnchor":[15,15]},"geometry":{"type":"Point","coordinates":[131.840268,32.951493]}}</v>
      </c>
    </row>
    <row r="258" spans="1:38">
      <c r="A258" s="1" t="s">
        <v>2427</v>
      </c>
      <c r="B258" s="1" t="s">
        <v>4087</v>
      </c>
      <c r="C258" s="1" t="s">
        <v>2427</v>
      </c>
      <c r="D258" s="1" t="s">
        <v>2093</v>
      </c>
      <c r="E258" s="1" t="s">
        <v>2094</v>
      </c>
      <c r="I258" s="236" t="s">
        <v>4089</v>
      </c>
      <c r="J258" s="1" t="s">
        <v>3210</v>
      </c>
      <c r="K258" s="1" t="s">
        <v>3211</v>
      </c>
      <c r="L258" s="1">
        <v>32.954864000000001</v>
      </c>
      <c r="M258" s="1">
        <v>131.90041099999999</v>
      </c>
      <c r="O258" s="74" t="str">
        <f t="shared" si="116"/>
        <v>ダイレックス佐伯店</v>
      </c>
      <c r="P258" s="74" t="str">
        <f t="shared" si="117"/>
        <v>種別：店舗販売（薬店）&lt;br&gt;名称：ダイレックス佐伯店&lt;br&gt;住所：佐伯市中の島２丁目４番３号&lt;br&gt;TEL：0972-20-5233&lt;br&gt;</v>
      </c>
      <c r="Q258" s="74" t="str">
        <f t="shared" si="118"/>
        <v>097.png</v>
      </c>
      <c r="R258" s="74" t="str">
        <f t="shared" si="119"/>
        <v>30,30</v>
      </c>
      <c r="S258" s="74" t="str">
        <f t="shared" si="120"/>
        <v>15,15</v>
      </c>
      <c r="T258" s="74" t="str">
        <f t="shared" si="121"/>
        <v>131.900411,32.954864</v>
      </c>
      <c r="W258" s="239">
        <v>1</v>
      </c>
      <c r="X258" s="239" t="s">
        <v>3209</v>
      </c>
      <c r="Y258" s="239" t="str">
        <f t="shared" si="122"/>
        <v>ダイレックス佐伯店</v>
      </c>
      <c r="Z258" s="239" t="s">
        <v>3202</v>
      </c>
      <c r="AA258" s="239" t="str">
        <f t="shared" si="123"/>
        <v>種別：店舗販売（薬店）&lt;br&gt;名称：ダイレックス佐伯店&lt;br&gt;住所：佐伯市中の島２丁目４番３号&lt;br&gt;TEL：0972-20-5233&lt;br&gt;</v>
      </c>
      <c r="AB258" s="239" t="s">
        <v>3203</v>
      </c>
      <c r="AC258" s="239" t="str">
        <f t="shared" si="124"/>
        <v>097.png</v>
      </c>
      <c r="AD258" s="239" t="s">
        <v>3204</v>
      </c>
      <c r="AE258" s="239" t="str">
        <f t="shared" si="125"/>
        <v>30,30</v>
      </c>
      <c r="AF258" s="239" t="s">
        <v>3205</v>
      </c>
      <c r="AG258" s="239" t="str">
        <f t="shared" si="126"/>
        <v>15,15</v>
      </c>
      <c r="AH258" s="239" t="s">
        <v>3206</v>
      </c>
      <c r="AI258" s="239" t="str">
        <f t="shared" si="127"/>
        <v>131.900411,32.954864</v>
      </c>
      <c r="AJ258" s="239" t="s">
        <v>3207</v>
      </c>
      <c r="AL258" s="8" t="str">
        <f t="shared" si="128"/>
        <v>,{"type":"Feature","properties":{"name":"ダイレックス佐伯店","description":"種別：店舗販売（薬店）&lt;br&gt;名称：ダイレックス佐伯店&lt;br&gt;住所：佐伯市中の島２丁目４番３号&lt;br&gt;TEL：0972-20-5233&lt;br&gt;","_markerType":"Icon","_iconUrl":"https://cyberjapandata.gsi.go.jp/portal/sys/v4/symbols/097.png","_iconSize":[30,30],"_iconAnchor":[15,15]},"geometry":{"type":"Point","coordinates":[131.900411,32.954864]}}</v>
      </c>
    </row>
    <row r="259" spans="1:38">
      <c r="A259" s="1" t="s">
        <v>2143</v>
      </c>
      <c r="B259" s="1" t="s">
        <v>4087</v>
      </c>
      <c r="C259" s="1" t="s">
        <v>2143</v>
      </c>
      <c r="D259" s="1" t="s">
        <v>2095</v>
      </c>
      <c r="E259" s="1" t="s">
        <v>2096</v>
      </c>
      <c r="I259" s="236" t="s">
        <v>4089</v>
      </c>
      <c r="J259" s="1" t="s">
        <v>3210</v>
      </c>
      <c r="K259" s="1" t="s">
        <v>3211</v>
      </c>
      <c r="L259" s="1">
        <v>32.796889999999998</v>
      </c>
      <c r="M259" s="1">
        <v>131.92708400000001</v>
      </c>
      <c r="O259" s="74" t="str">
        <f t="shared" si="116"/>
        <v>松崎薬品</v>
      </c>
      <c r="P259" s="74" t="str">
        <f t="shared" si="117"/>
        <v>種別：店舗販売（薬店）&lt;br&gt;名称：松崎薬品&lt;br&gt;住所：佐伯市蒲江大字蒲江浦２２１５番地３&lt;br&gt;TEL：0972-42-0013&lt;br&gt;</v>
      </c>
      <c r="Q259" s="74" t="str">
        <f t="shared" si="118"/>
        <v>097.png</v>
      </c>
      <c r="R259" s="74" t="str">
        <f t="shared" si="119"/>
        <v>30,30</v>
      </c>
      <c r="S259" s="74" t="str">
        <f t="shared" si="120"/>
        <v>15,15</v>
      </c>
      <c r="T259" s="74" t="str">
        <f t="shared" si="121"/>
        <v>131.927084,32.79689</v>
      </c>
      <c r="W259" s="239">
        <v>1</v>
      </c>
      <c r="X259" s="239" t="s">
        <v>3209</v>
      </c>
      <c r="Y259" s="239" t="str">
        <f t="shared" si="122"/>
        <v>松崎薬品</v>
      </c>
      <c r="Z259" s="239" t="s">
        <v>3202</v>
      </c>
      <c r="AA259" s="239" t="str">
        <f t="shared" si="123"/>
        <v>種別：店舗販売（薬店）&lt;br&gt;名称：松崎薬品&lt;br&gt;住所：佐伯市蒲江大字蒲江浦２２１５番地３&lt;br&gt;TEL：0972-42-0013&lt;br&gt;</v>
      </c>
      <c r="AB259" s="239" t="s">
        <v>3203</v>
      </c>
      <c r="AC259" s="239" t="str">
        <f t="shared" si="124"/>
        <v>097.png</v>
      </c>
      <c r="AD259" s="239" t="s">
        <v>3204</v>
      </c>
      <c r="AE259" s="239" t="str">
        <f t="shared" si="125"/>
        <v>30,30</v>
      </c>
      <c r="AF259" s="239" t="s">
        <v>3205</v>
      </c>
      <c r="AG259" s="239" t="str">
        <f t="shared" si="126"/>
        <v>15,15</v>
      </c>
      <c r="AH259" s="239" t="s">
        <v>3206</v>
      </c>
      <c r="AI259" s="239" t="str">
        <f t="shared" si="127"/>
        <v>131.927084,32.79689</v>
      </c>
      <c r="AJ259" s="239" t="s">
        <v>3207</v>
      </c>
      <c r="AL259" s="8" t="str">
        <f t="shared" si="128"/>
        <v>,{"type":"Feature","properties":{"name":"松崎薬品","description":"種別：店舗販売（薬店）&lt;br&gt;名称：松崎薬品&lt;br&gt;住所：佐伯市蒲江大字蒲江浦２２１５番地３&lt;br&gt;TEL：0972-42-0013&lt;br&gt;","_markerType":"Icon","_iconUrl":"https://cyberjapandata.gsi.go.jp/portal/sys/v4/symbols/097.png","_iconSize":[30,30],"_iconAnchor":[15,15]},"geometry":{"type":"Point","coordinates":[131.927084,32.79689]}}</v>
      </c>
    </row>
    <row r="260" spans="1:38">
      <c r="A260" s="1" t="s">
        <v>2144</v>
      </c>
      <c r="B260" s="1" t="s">
        <v>4087</v>
      </c>
      <c r="C260" s="1" t="s">
        <v>2144</v>
      </c>
      <c r="D260" s="1" t="s">
        <v>2097</v>
      </c>
      <c r="E260" s="1" t="s">
        <v>2098</v>
      </c>
      <c r="I260" s="236" t="s">
        <v>4089</v>
      </c>
      <c r="J260" s="1" t="s">
        <v>3210</v>
      </c>
      <c r="K260" s="1" t="s">
        <v>3211</v>
      </c>
      <c r="L260" s="1">
        <v>32.959140853530997</v>
      </c>
      <c r="M260" s="1">
        <v>131.89911865597699</v>
      </c>
      <c r="O260" s="74" t="str">
        <f t="shared" si="116"/>
        <v>コスメドラッグファン佐伯中央店</v>
      </c>
      <c r="P260" s="74" t="str">
        <f t="shared" si="117"/>
        <v>種別：店舗販売（薬店）&lt;br&gt;名称：コスメドラッグファン佐伯中央店&lt;br&gt;住所：佐伯市中村南町１３２９－３&lt;br&gt;TEL：0972-24-0689&lt;br&gt;</v>
      </c>
      <c r="Q260" s="74" t="str">
        <f t="shared" si="118"/>
        <v>097.png</v>
      </c>
      <c r="R260" s="74" t="str">
        <f t="shared" si="119"/>
        <v>30,30</v>
      </c>
      <c r="S260" s="74" t="str">
        <f t="shared" si="120"/>
        <v>15,15</v>
      </c>
      <c r="T260" s="74" t="str">
        <f t="shared" si="121"/>
        <v>131.899118655977,32.959140853531</v>
      </c>
      <c r="W260" s="239">
        <v>1</v>
      </c>
      <c r="X260" s="239" t="s">
        <v>3209</v>
      </c>
      <c r="Y260" s="239" t="str">
        <f t="shared" si="122"/>
        <v>コスメドラッグファン佐伯中央店</v>
      </c>
      <c r="Z260" s="239" t="s">
        <v>3202</v>
      </c>
      <c r="AA260" s="239" t="str">
        <f t="shared" si="123"/>
        <v>種別：店舗販売（薬店）&lt;br&gt;名称：コスメドラッグファン佐伯中央店&lt;br&gt;住所：佐伯市中村南町１３２９－３&lt;br&gt;TEL：0972-24-0689&lt;br&gt;</v>
      </c>
      <c r="AB260" s="239" t="s">
        <v>3203</v>
      </c>
      <c r="AC260" s="239" t="str">
        <f t="shared" si="124"/>
        <v>097.png</v>
      </c>
      <c r="AD260" s="239" t="s">
        <v>3204</v>
      </c>
      <c r="AE260" s="239" t="str">
        <f t="shared" si="125"/>
        <v>30,30</v>
      </c>
      <c r="AF260" s="239" t="s">
        <v>3205</v>
      </c>
      <c r="AG260" s="239" t="str">
        <f t="shared" si="126"/>
        <v>15,15</v>
      </c>
      <c r="AH260" s="239" t="s">
        <v>3206</v>
      </c>
      <c r="AI260" s="239" t="str">
        <f t="shared" si="127"/>
        <v>131.899118655977,32.959140853531</v>
      </c>
      <c r="AJ260" s="239" t="s">
        <v>3207</v>
      </c>
      <c r="AL260" s="8" t="str">
        <f t="shared" si="128"/>
        <v>,{"type":"Feature","properties":{"name":"コスメドラッグファン佐伯中央店","description":"種別：店舗販売（薬店）&lt;br&gt;名称：コスメドラッグファン佐伯中央店&lt;br&gt;住所：佐伯市中村南町１３２９－３&lt;br&gt;TEL：0972-24-0689&lt;br&gt;","_markerType":"Icon","_iconUrl":"https://cyberjapandata.gsi.go.jp/portal/sys/v4/symbols/097.png","_iconSize":[30,30],"_iconAnchor":[15,15]},"geometry":{"type":"Point","coordinates":[131.899118655977,32.959140853531]}}</v>
      </c>
    </row>
    <row r="261" spans="1:38">
      <c r="A261" s="1" t="s">
        <v>2145</v>
      </c>
      <c r="B261" s="1" t="s">
        <v>4087</v>
      </c>
      <c r="C261" s="1" t="s">
        <v>2145</v>
      </c>
      <c r="D261" s="1" t="s">
        <v>2099</v>
      </c>
      <c r="E261" s="1" t="s">
        <v>2100</v>
      </c>
      <c r="I261" s="236" t="s">
        <v>4089</v>
      </c>
      <c r="J261" s="1" t="s">
        <v>3210</v>
      </c>
      <c r="K261" s="1" t="s">
        <v>3211</v>
      </c>
      <c r="L261" s="1">
        <v>32.960297738336301</v>
      </c>
      <c r="M261" s="1">
        <v>131.86281830432799</v>
      </c>
      <c r="O261" s="74" t="str">
        <f t="shared" si="116"/>
        <v>ホームワイド鶴岡店ドラッグ</v>
      </c>
      <c r="P261" s="74" t="str">
        <f t="shared" si="117"/>
        <v>種別：店舗販売（薬店）&lt;br&gt;名称：ホームワイド鶴岡店ドラッグ&lt;br&gt;住所：佐伯市鶴岡西町２丁目２４５番地&lt;br&gt;TEL：0972-25-0122&lt;br&gt;</v>
      </c>
      <c r="Q261" s="74" t="str">
        <f t="shared" si="118"/>
        <v>097.png</v>
      </c>
      <c r="R261" s="74" t="str">
        <f t="shared" si="119"/>
        <v>30,30</v>
      </c>
      <c r="S261" s="74" t="str">
        <f t="shared" si="120"/>
        <v>15,15</v>
      </c>
      <c r="T261" s="74" t="str">
        <f t="shared" si="121"/>
        <v>131.862818304328,32.9602977383363</v>
      </c>
      <c r="W261" s="239">
        <v>1</v>
      </c>
      <c r="X261" s="239" t="s">
        <v>3209</v>
      </c>
      <c r="Y261" s="239" t="str">
        <f t="shared" si="122"/>
        <v>ホームワイド鶴岡店ドラッグ</v>
      </c>
      <c r="Z261" s="239" t="s">
        <v>3202</v>
      </c>
      <c r="AA261" s="239" t="str">
        <f t="shared" si="123"/>
        <v>種別：店舗販売（薬店）&lt;br&gt;名称：ホームワイド鶴岡店ドラッグ&lt;br&gt;住所：佐伯市鶴岡西町２丁目２４５番地&lt;br&gt;TEL：0972-25-0122&lt;br&gt;</v>
      </c>
      <c r="AB261" s="239" t="s">
        <v>3203</v>
      </c>
      <c r="AC261" s="239" t="str">
        <f t="shared" si="124"/>
        <v>097.png</v>
      </c>
      <c r="AD261" s="239" t="s">
        <v>3204</v>
      </c>
      <c r="AE261" s="239" t="str">
        <f t="shared" si="125"/>
        <v>30,30</v>
      </c>
      <c r="AF261" s="239" t="s">
        <v>3205</v>
      </c>
      <c r="AG261" s="239" t="str">
        <f t="shared" si="126"/>
        <v>15,15</v>
      </c>
      <c r="AH261" s="239" t="s">
        <v>3206</v>
      </c>
      <c r="AI261" s="239" t="str">
        <f t="shared" si="127"/>
        <v>131.862818304328,32.9602977383363</v>
      </c>
      <c r="AJ261" s="239" t="s">
        <v>3207</v>
      </c>
      <c r="AL261" s="8" t="str">
        <f t="shared" si="128"/>
        <v>,{"type":"Feature","properties":{"name":"ホームワイド鶴岡店ドラッグ","description":"種別：店舗販売（薬店）&lt;br&gt;名称：ホームワイド鶴岡店ドラッグ&lt;br&gt;住所：佐伯市鶴岡西町２丁目２４５番地&lt;br&gt;TEL：0972-25-0122&lt;br&gt;","_markerType":"Icon","_iconUrl":"https://cyberjapandata.gsi.go.jp/portal/sys/v4/symbols/097.png","_iconSize":[30,30],"_iconAnchor":[15,15]},"geometry":{"type":"Point","coordinates":[131.862818304328,32.9602977383363]}}</v>
      </c>
    </row>
    <row r="262" spans="1:38">
      <c r="A262" s="1" t="s">
        <v>2428</v>
      </c>
      <c r="B262" s="1" t="s">
        <v>4087</v>
      </c>
      <c r="C262" s="1" t="s">
        <v>2428</v>
      </c>
      <c r="D262" s="1" t="s">
        <v>2101</v>
      </c>
      <c r="E262" s="1" t="s">
        <v>2102</v>
      </c>
      <c r="I262" s="236" t="s">
        <v>4089</v>
      </c>
      <c r="J262" s="1" t="s">
        <v>3210</v>
      </c>
      <c r="K262" s="1" t="s">
        <v>3211</v>
      </c>
      <c r="L262" s="1">
        <v>32.945594</v>
      </c>
      <c r="M262" s="1">
        <v>131.90225899999999</v>
      </c>
      <c r="O262" s="74" t="str">
        <f t="shared" si="116"/>
        <v>ミドリ薬品佐伯店</v>
      </c>
      <c r="P262" s="74" t="str">
        <f t="shared" si="117"/>
        <v>種別：店舗販売（薬店）&lt;br&gt;名称：ミドリ薬品佐伯店&lt;br&gt;住所：佐伯市大字池田２０８０&lt;br&gt;TEL：0972-20-3177&lt;br&gt;</v>
      </c>
      <c r="Q262" s="74" t="str">
        <f t="shared" si="118"/>
        <v>097.png</v>
      </c>
      <c r="R262" s="74" t="str">
        <f t="shared" si="119"/>
        <v>30,30</v>
      </c>
      <c r="S262" s="74" t="str">
        <f t="shared" si="120"/>
        <v>15,15</v>
      </c>
      <c r="T262" s="74" t="str">
        <f t="shared" si="121"/>
        <v>131.902259,32.945594</v>
      </c>
      <c r="W262" s="239">
        <v>1</v>
      </c>
      <c r="X262" s="239" t="s">
        <v>3209</v>
      </c>
      <c r="Y262" s="239" t="str">
        <f t="shared" si="122"/>
        <v>ミドリ薬品佐伯店</v>
      </c>
      <c r="Z262" s="239" t="s">
        <v>3202</v>
      </c>
      <c r="AA262" s="239" t="str">
        <f t="shared" si="123"/>
        <v>種別：店舗販売（薬店）&lt;br&gt;名称：ミドリ薬品佐伯店&lt;br&gt;住所：佐伯市大字池田２０８０&lt;br&gt;TEL：0972-20-3177&lt;br&gt;</v>
      </c>
      <c r="AB262" s="239" t="s">
        <v>3203</v>
      </c>
      <c r="AC262" s="239" t="str">
        <f t="shared" si="124"/>
        <v>097.png</v>
      </c>
      <c r="AD262" s="239" t="s">
        <v>3204</v>
      </c>
      <c r="AE262" s="239" t="str">
        <f t="shared" si="125"/>
        <v>30,30</v>
      </c>
      <c r="AF262" s="239" t="s">
        <v>3205</v>
      </c>
      <c r="AG262" s="239" t="str">
        <f t="shared" si="126"/>
        <v>15,15</v>
      </c>
      <c r="AH262" s="239" t="s">
        <v>3206</v>
      </c>
      <c r="AI262" s="239" t="str">
        <f t="shared" si="127"/>
        <v>131.902259,32.945594</v>
      </c>
      <c r="AJ262" s="239" t="s">
        <v>3207</v>
      </c>
      <c r="AL262" s="8" t="str">
        <f t="shared" si="128"/>
        <v>,{"type":"Feature","properties":{"name":"ミドリ薬品佐伯店","description":"種別：店舗販売（薬店）&lt;br&gt;名称：ミドリ薬品佐伯店&lt;br&gt;住所：佐伯市大字池田２０８０&lt;br&gt;TEL：0972-20-3177&lt;br&gt;","_markerType":"Icon","_iconUrl":"https://cyberjapandata.gsi.go.jp/portal/sys/v4/symbols/097.png","_iconSize":[30,30],"_iconAnchor":[15,15]},"geometry":{"type":"Point","coordinates":[131.902259,32.945594]}}</v>
      </c>
    </row>
    <row r="263" spans="1:38">
      <c r="A263" s="1" t="s">
        <v>2146</v>
      </c>
      <c r="B263" s="1" t="s">
        <v>4087</v>
      </c>
      <c r="C263" s="1" t="s">
        <v>2146</v>
      </c>
      <c r="D263" s="1" t="s">
        <v>2103</v>
      </c>
      <c r="E263" s="1" t="s">
        <v>2104</v>
      </c>
      <c r="I263" s="236" t="s">
        <v>4089</v>
      </c>
      <c r="J263" s="1" t="s">
        <v>3210</v>
      </c>
      <c r="K263" s="1" t="s">
        <v>3211</v>
      </c>
      <c r="L263" s="1">
        <v>32.976863000000002</v>
      </c>
      <c r="M263" s="1">
        <v>131.902682</v>
      </c>
      <c r="O263" s="74" t="str">
        <f t="shared" si="116"/>
        <v>村井薬店</v>
      </c>
      <c r="P263" s="74" t="str">
        <f t="shared" si="117"/>
        <v>種別：店舗販売（薬店）&lt;br&gt;名称：村井薬店&lt;br&gt;住所：佐伯市葛港４－１８&lt;br&gt;TEL：0972-22-1319&lt;br&gt;</v>
      </c>
      <c r="Q263" s="74" t="str">
        <f t="shared" si="118"/>
        <v>097.png</v>
      </c>
      <c r="R263" s="74" t="str">
        <f t="shared" si="119"/>
        <v>30,30</v>
      </c>
      <c r="S263" s="74" t="str">
        <f t="shared" si="120"/>
        <v>15,15</v>
      </c>
      <c r="T263" s="74" t="str">
        <f t="shared" si="121"/>
        <v>131.902682,32.976863</v>
      </c>
      <c r="W263" s="239">
        <v>1</v>
      </c>
      <c r="X263" s="239" t="s">
        <v>3209</v>
      </c>
      <c r="Y263" s="239" t="str">
        <f t="shared" si="122"/>
        <v>村井薬店</v>
      </c>
      <c r="Z263" s="239" t="s">
        <v>3202</v>
      </c>
      <c r="AA263" s="239" t="str">
        <f t="shared" si="123"/>
        <v>種別：店舗販売（薬店）&lt;br&gt;名称：村井薬店&lt;br&gt;住所：佐伯市葛港４－１８&lt;br&gt;TEL：0972-22-1319&lt;br&gt;</v>
      </c>
      <c r="AB263" s="239" t="s">
        <v>3203</v>
      </c>
      <c r="AC263" s="239" t="str">
        <f t="shared" si="124"/>
        <v>097.png</v>
      </c>
      <c r="AD263" s="239" t="s">
        <v>3204</v>
      </c>
      <c r="AE263" s="239" t="str">
        <f t="shared" si="125"/>
        <v>30,30</v>
      </c>
      <c r="AF263" s="239" t="s">
        <v>3205</v>
      </c>
      <c r="AG263" s="239" t="str">
        <f t="shared" si="126"/>
        <v>15,15</v>
      </c>
      <c r="AH263" s="239" t="s">
        <v>3206</v>
      </c>
      <c r="AI263" s="239" t="str">
        <f t="shared" si="127"/>
        <v>131.902682,32.976863</v>
      </c>
      <c r="AJ263" s="239" t="s">
        <v>3207</v>
      </c>
      <c r="AL263" s="8" t="str">
        <f t="shared" si="128"/>
        <v>,{"type":"Feature","properties":{"name":"村井薬店","description":"種別：店舗販売（薬店）&lt;br&gt;名称：村井薬店&lt;br&gt;住所：佐伯市葛港４－１８&lt;br&gt;TEL：0972-22-1319&lt;br&gt;","_markerType":"Icon","_iconUrl":"https://cyberjapandata.gsi.go.jp/portal/sys/v4/symbols/097.png","_iconSize":[30,30],"_iconAnchor":[15,15]},"geometry":{"type":"Point","coordinates":[131.902682,32.976863]}}</v>
      </c>
    </row>
    <row r="264" spans="1:38">
      <c r="A264" s="1" t="s">
        <v>2147</v>
      </c>
      <c r="B264" s="1" t="s">
        <v>4087</v>
      </c>
      <c r="C264" s="1" t="s">
        <v>2147</v>
      </c>
      <c r="D264" s="1" t="s">
        <v>2105</v>
      </c>
      <c r="E264" s="1" t="s">
        <v>2106</v>
      </c>
      <c r="I264" s="236" t="s">
        <v>4089</v>
      </c>
      <c r="J264" s="1" t="s">
        <v>3210</v>
      </c>
      <c r="K264" s="1" t="s">
        <v>3211</v>
      </c>
      <c r="L264" s="1">
        <v>32.956966000000001</v>
      </c>
      <c r="M264" s="1">
        <v>131.903921</v>
      </c>
      <c r="O264" s="74" t="str">
        <f t="shared" si="116"/>
        <v>ドラッグコスモス中の島店</v>
      </c>
      <c r="P264" s="74" t="str">
        <f t="shared" si="117"/>
        <v>種別：店舗販売（薬店）&lt;br&gt;名称：ドラッグコスモス中の島店&lt;br&gt;住所：佐伯市中の島１丁目７－７&lt;br&gt;TEL：0972-20-3666&lt;br&gt;</v>
      </c>
      <c r="Q264" s="74" t="str">
        <f t="shared" si="118"/>
        <v>097.png</v>
      </c>
      <c r="R264" s="74" t="str">
        <f t="shared" si="119"/>
        <v>30,30</v>
      </c>
      <c r="S264" s="74" t="str">
        <f t="shared" si="120"/>
        <v>15,15</v>
      </c>
      <c r="T264" s="74" t="str">
        <f t="shared" si="121"/>
        <v>131.903921,32.956966</v>
      </c>
      <c r="W264" s="239">
        <v>1</v>
      </c>
      <c r="X264" s="239" t="s">
        <v>3209</v>
      </c>
      <c r="Y264" s="239" t="str">
        <f t="shared" si="122"/>
        <v>ドラッグコスモス中の島店</v>
      </c>
      <c r="Z264" s="239" t="s">
        <v>3202</v>
      </c>
      <c r="AA264" s="239" t="str">
        <f t="shared" si="123"/>
        <v>種別：店舗販売（薬店）&lt;br&gt;名称：ドラッグコスモス中の島店&lt;br&gt;住所：佐伯市中の島１丁目７－７&lt;br&gt;TEL：0972-20-3666&lt;br&gt;</v>
      </c>
      <c r="AB264" s="239" t="s">
        <v>3203</v>
      </c>
      <c r="AC264" s="239" t="str">
        <f t="shared" si="124"/>
        <v>097.png</v>
      </c>
      <c r="AD264" s="239" t="s">
        <v>3204</v>
      </c>
      <c r="AE264" s="239" t="str">
        <f t="shared" si="125"/>
        <v>30,30</v>
      </c>
      <c r="AF264" s="239" t="s">
        <v>3205</v>
      </c>
      <c r="AG264" s="239" t="str">
        <f t="shared" si="126"/>
        <v>15,15</v>
      </c>
      <c r="AH264" s="239" t="s">
        <v>3206</v>
      </c>
      <c r="AI264" s="239" t="str">
        <f t="shared" si="127"/>
        <v>131.903921,32.956966</v>
      </c>
      <c r="AJ264" s="239" t="s">
        <v>3207</v>
      </c>
      <c r="AL264" s="8" t="str">
        <f t="shared" si="128"/>
        <v>,{"type":"Feature","properties":{"name":"ドラッグコスモス中の島店","description":"種別：店舗販売（薬店）&lt;br&gt;名称：ドラッグコスモス中の島店&lt;br&gt;住所：佐伯市中の島１丁目７－７&lt;br&gt;TEL：0972-20-3666&lt;br&gt;","_markerType":"Icon","_iconUrl":"https://cyberjapandata.gsi.go.jp/portal/sys/v4/symbols/097.png","_iconSize":[30,30],"_iconAnchor":[15,15]},"geometry":{"type":"Point","coordinates":[131.903921,32.956966]}}</v>
      </c>
    </row>
    <row r="265" spans="1:38">
      <c r="A265" s="1" t="s">
        <v>2148</v>
      </c>
      <c r="B265" s="1" t="s">
        <v>4087</v>
      </c>
      <c r="C265" s="1" t="s">
        <v>2148</v>
      </c>
      <c r="D265" s="1" t="s">
        <v>2107</v>
      </c>
      <c r="E265" s="1" t="s">
        <v>2108</v>
      </c>
      <c r="I265" s="236" t="s">
        <v>4089</v>
      </c>
      <c r="J265" s="1" t="s">
        <v>3210</v>
      </c>
      <c r="K265" s="1" t="s">
        <v>3211</v>
      </c>
      <c r="L265" s="1">
        <v>32.947077</v>
      </c>
      <c r="M265" s="1">
        <v>131.88971799999999</v>
      </c>
      <c r="O265" s="74" t="str">
        <f t="shared" si="116"/>
        <v>かわはら薬品</v>
      </c>
      <c r="P265" s="74" t="str">
        <f t="shared" si="117"/>
        <v>種別：店舗販売（薬店）&lt;br&gt;名称：かわはら薬品&lt;br&gt;住所：佐伯市池田７７４－２&lt;br&gt;TEL：0972-23-8328&lt;br&gt;</v>
      </c>
      <c r="Q265" s="74" t="str">
        <f t="shared" si="118"/>
        <v>097.png</v>
      </c>
      <c r="R265" s="74" t="str">
        <f t="shared" si="119"/>
        <v>30,30</v>
      </c>
      <c r="S265" s="74" t="str">
        <f t="shared" si="120"/>
        <v>15,15</v>
      </c>
      <c r="T265" s="74" t="str">
        <f t="shared" si="121"/>
        <v>131.889718,32.947077</v>
      </c>
      <c r="W265" s="239">
        <v>1</v>
      </c>
      <c r="X265" s="239" t="s">
        <v>3209</v>
      </c>
      <c r="Y265" s="239" t="str">
        <f t="shared" si="122"/>
        <v>かわはら薬品</v>
      </c>
      <c r="Z265" s="239" t="s">
        <v>3202</v>
      </c>
      <c r="AA265" s="239" t="str">
        <f t="shared" si="123"/>
        <v>種別：店舗販売（薬店）&lt;br&gt;名称：かわはら薬品&lt;br&gt;住所：佐伯市池田７７４－２&lt;br&gt;TEL：0972-23-8328&lt;br&gt;</v>
      </c>
      <c r="AB265" s="239" t="s">
        <v>3203</v>
      </c>
      <c r="AC265" s="239" t="str">
        <f t="shared" si="124"/>
        <v>097.png</v>
      </c>
      <c r="AD265" s="239" t="s">
        <v>3204</v>
      </c>
      <c r="AE265" s="239" t="str">
        <f t="shared" si="125"/>
        <v>30,30</v>
      </c>
      <c r="AF265" s="239" t="s">
        <v>3205</v>
      </c>
      <c r="AG265" s="239" t="str">
        <f t="shared" si="126"/>
        <v>15,15</v>
      </c>
      <c r="AH265" s="239" t="s">
        <v>3206</v>
      </c>
      <c r="AI265" s="239" t="str">
        <f t="shared" si="127"/>
        <v>131.889718,32.947077</v>
      </c>
      <c r="AJ265" s="239" t="s">
        <v>3207</v>
      </c>
      <c r="AL265" s="8" t="str">
        <f t="shared" si="128"/>
        <v>,{"type":"Feature","properties":{"name":"かわはら薬品","description":"種別：店舗販売（薬店）&lt;br&gt;名称：かわはら薬品&lt;br&gt;住所：佐伯市池田７７４－２&lt;br&gt;TEL：0972-23-8328&lt;br&gt;","_markerType":"Icon","_iconUrl":"https://cyberjapandata.gsi.go.jp/portal/sys/v4/symbols/097.png","_iconSize":[30,30],"_iconAnchor":[15,15]},"geometry":{"type":"Point","coordinates":[131.889718,32.947077]}}</v>
      </c>
    </row>
    <row r="266" spans="1:38">
      <c r="A266" s="1" t="s">
        <v>2149</v>
      </c>
      <c r="B266" s="1" t="s">
        <v>4087</v>
      </c>
      <c r="C266" s="1" t="s">
        <v>2149</v>
      </c>
      <c r="D266" s="1" t="s">
        <v>2109</v>
      </c>
      <c r="E266" s="1" t="s">
        <v>2110</v>
      </c>
      <c r="I266" s="236" t="s">
        <v>4089</v>
      </c>
      <c r="J266" s="1" t="s">
        <v>3210</v>
      </c>
      <c r="K266" s="1" t="s">
        <v>3211</v>
      </c>
      <c r="L266" s="1">
        <v>32.895339999999997</v>
      </c>
      <c r="M266" s="1">
        <v>131.77893900000001</v>
      </c>
      <c r="O266" s="74" t="str">
        <f t="shared" si="116"/>
        <v>くすりの甲斐</v>
      </c>
      <c r="P266" s="74" t="str">
        <f t="shared" si="117"/>
        <v>種別：店舗販売（薬店）&lt;br&gt;名称：くすりの甲斐&lt;br&gt;住所：佐伯市直川大字赤木７７－２&lt;br&gt;TEL：0972-58-3138&lt;br&gt;</v>
      </c>
      <c r="Q266" s="74" t="str">
        <f t="shared" si="118"/>
        <v>097.png</v>
      </c>
      <c r="R266" s="74" t="str">
        <f t="shared" si="119"/>
        <v>30,30</v>
      </c>
      <c r="S266" s="74" t="str">
        <f t="shared" si="120"/>
        <v>15,15</v>
      </c>
      <c r="T266" s="74" t="str">
        <f t="shared" si="121"/>
        <v>131.778939,32.89534</v>
      </c>
      <c r="W266" s="239">
        <v>1</v>
      </c>
      <c r="X266" s="239" t="s">
        <v>3209</v>
      </c>
      <c r="Y266" s="239" t="str">
        <f t="shared" si="122"/>
        <v>くすりの甲斐</v>
      </c>
      <c r="Z266" s="239" t="s">
        <v>3202</v>
      </c>
      <c r="AA266" s="239" t="str">
        <f t="shared" si="123"/>
        <v>種別：店舗販売（薬店）&lt;br&gt;名称：くすりの甲斐&lt;br&gt;住所：佐伯市直川大字赤木７７－２&lt;br&gt;TEL：0972-58-3138&lt;br&gt;</v>
      </c>
      <c r="AB266" s="239" t="s">
        <v>3203</v>
      </c>
      <c r="AC266" s="239" t="str">
        <f t="shared" si="124"/>
        <v>097.png</v>
      </c>
      <c r="AD266" s="239" t="s">
        <v>3204</v>
      </c>
      <c r="AE266" s="239" t="str">
        <f t="shared" si="125"/>
        <v>30,30</v>
      </c>
      <c r="AF266" s="239" t="s">
        <v>3205</v>
      </c>
      <c r="AG266" s="239" t="str">
        <f t="shared" si="126"/>
        <v>15,15</v>
      </c>
      <c r="AH266" s="239" t="s">
        <v>3206</v>
      </c>
      <c r="AI266" s="239" t="str">
        <f t="shared" si="127"/>
        <v>131.778939,32.89534</v>
      </c>
      <c r="AJ266" s="239" t="s">
        <v>3207</v>
      </c>
      <c r="AL266" s="8" t="str">
        <f t="shared" si="128"/>
        <v>,{"type":"Feature","properties":{"name":"くすりの甲斐","description":"種別：店舗販売（薬店）&lt;br&gt;名称：くすりの甲斐&lt;br&gt;住所：佐伯市直川大字赤木７７－２&lt;br&gt;TEL：0972-58-3138&lt;br&gt;","_markerType":"Icon","_iconUrl":"https://cyberjapandata.gsi.go.jp/portal/sys/v4/symbols/097.png","_iconSize":[30,30],"_iconAnchor":[15,15]},"geometry":{"type":"Point","coordinates":[131.778939,32.89534]}}</v>
      </c>
    </row>
    <row r="267" spans="1:38">
      <c r="A267" s="1" t="s">
        <v>2150</v>
      </c>
      <c r="B267" s="1" t="s">
        <v>4087</v>
      </c>
      <c r="C267" s="1" t="s">
        <v>2150</v>
      </c>
      <c r="D267" s="1" t="s">
        <v>2111</v>
      </c>
      <c r="E267" s="1" t="s">
        <v>2112</v>
      </c>
      <c r="I267" s="236" t="s">
        <v>4089</v>
      </c>
      <c r="J267" s="1" t="s">
        <v>3210</v>
      </c>
      <c r="K267" s="1" t="s">
        <v>3211</v>
      </c>
      <c r="L267" s="1">
        <v>32.953645999999999</v>
      </c>
      <c r="M267" s="1">
        <v>131.903627</v>
      </c>
      <c r="O267" s="74" t="str">
        <f t="shared" si="116"/>
        <v>安藤薬品</v>
      </c>
      <c r="P267" s="74" t="str">
        <f t="shared" si="117"/>
        <v>種別：店舗販売（薬店）&lt;br&gt;名称：安藤薬品&lt;br&gt;住所：佐伯市中の島東町３－３３&lt;br&gt;TEL：0972-24-3310&lt;br&gt;</v>
      </c>
      <c r="Q267" s="74" t="str">
        <f t="shared" si="118"/>
        <v>097.png</v>
      </c>
      <c r="R267" s="74" t="str">
        <f t="shared" si="119"/>
        <v>30,30</v>
      </c>
      <c r="S267" s="74" t="str">
        <f t="shared" si="120"/>
        <v>15,15</v>
      </c>
      <c r="T267" s="74" t="str">
        <f t="shared" si="121"/>
        <v>131.903627,32.953646</v>
      </c>
      <c r="W267" s="239">
        <v>1</v>
      </c>
      <c r="X267" s="239" t="s">
        <v>3209</v>
      </c>
      <c r="Y267" s="239" t="str">
        <f t="shared" si="122"/>
        <v>安藤薬品</v>
      </c>
      <c r="Z267" s="239" t="s">
        <v>3202</v>
      </c>
      <c r="AA267" s="239" t="str">
        <f t="shared" si="123"/>
        <v>種別：店舗販売（薬店）&lt;br&gt;名称：安藤薬品&lt;br&gt;住所：佐伯市中の島東町３－３３&lt;br&gt;TEL：0972-24-3310&lt;br&gt;</v>
      </c>
      <c r="AB267" s="239" t="s">
        <v>3203</v>
      </c>
      <c r="AC267" s="239" t="str">
        <f t="shared" si="124"/>
        <v>097.png</v>
      </c>
      <c r="AD267" s="239" t="s">
        <v>3204</v>
      </c>
      <c r="AE267" s="239" t="str">
        <f t="shared" si="125"/>
        <v>30,30</v>
      </c>
      <c r="AF267" s="239" t="s">
        <v>3205</v>
      </c>
      <c r="AG267" s="239" t="str">
        <f t="shared" si="126"/>
        <v>15,15</v>
      </c>
      <c r="AH267" s="239" t="s">
        <v>3206</v>
      </c>
      <c r="AI267" s="239" t="str">
        <f t="shared" si="127"/>
        <v>131.903627,32.953646</v>
      </c>
      <c r="AJ267" s="239" t="s">
        <v>3207</v>
      </c>
      <c r="AL267" s="8" t="str">
        <f t="shared" si="128"/>
        <v>,{"type":"Feature","properties":{"name":"安藤薬品","description":"種別：店舗販売（薬店）&lt;br&gt;名称：安藤薬品&lt;br&gt;住所：佐伯市中の島東町３－３３&lt;br&gt;TEL：0972-24-3310&lt;br&gt;","_markerType":"Icon","_iconUrl":"https://cyberjapandata.gsi.go.jp/portal/sys/v4/symbols/097.png","_iconSize":[30,30],"_iconAnchor":[15,15]},"geometry":{"type":"Point","coordinates":[131.903627,32.953646]}}</v>
      </c>
    </row>
    <row r="268" spans="1:38">
      <c r="A268" s="1" t="s">
        <v>2151</v>
      </c>
      <c r="B268" s="1" t="s">
        <v>4087</v>
      </c>
      <c r="C268" s="1" t="s">
        <v>2151</v>
      </c>
      <c r="D268" s="1" t="s">
        <v>2113</v>
      </c>
      <c r="E268" s="1" t="s">
        <v>2114</v>
      </c>
      <c r="I268" s="236" t="s">
        <v>4089</v>
      </c>
      <c r="J268" s="1" t="s">
        <v>3210</v>
      </c>
      <c r="K268" s="1" t="s">
        <v>3211</v>
      </c>
      <c r="L268" s="1">
        <v>32.968359999999997</v>
      </c>
      <c r="M268" s="1">
        <v>131.90697299999999</v>
      </c>
      <c r="O268" s="74" t="str">
        <f t="shared" si="116"/>
        <v>焼山友愛堂</v>
      </c>
      <c r="P268" s="74" t="str">
        <f t="shared" si="117"/>
        <v>種別：店舗販売（薬店）&lt;br&gt;名称：焼山友愛堂&lt;br&gt;住所：佐伯市野岡町１丁目９番２０号&lt;br&gt;TEL：0972-22-7815&lt;br&gt;</v>
      </c>
      <c r="Q268" s="74" t="str">
        <f t="shared" si="118"/>
        <v>097.png</v>
      </c>
      <c r="R268" s="74" t="str">
        <f t="shared" si="119"/>
        <v>30,30</v>
      </c>
      <c r="S268" s="74" t="str">
        <f t="shared" si="120"/>
        <v>15,15</v>
      </c>
      <c r="T268" s="74" t="str">
        <f t="shared" si="121"/>
        <v>131.906973,32.96836</v>
      </c>
      <c r="W268" s="239">
        <v>1</v>
      </c>
      <c r="X268" s="239" t="s">
        <v>3209</v>
      </c>
      <c r="Y268" s="239" t="str">
        <f t="shared" si="122"/>
        <v>焼山友愛堂</v>
      </c>
      <c r="Z268" s="239" t="s">
        <v>3202</v>
      </c>
      <c r="AA268" s="239" t="str">
        <f t="shared" si="123"/>
        <v>種別：店舗販売（薬店）&lt;br&gt;名称：焼山友愛堂&lt;br&gt;住所：佐伯市野岡町１丁目９番２０号&lt;br&gt;TEL：0972-22-7815&lt;br&gt;</v>
      </c>
      <c r="AB268" s="239" t="s">
        <v>3203</v>
      </c>
      <c r="AC268" s="239" t="str">
        <f t="shared" si="124"/>
        <v>097.png</v>
      </c>
      <c r="AD268" s="239" t="s">
        <v>3204</v>
      </c>
      <c r="AE268" s="239" t="str">
        <f t="shared" si="125"/>
        <v>30,30</v>
      </c>
      <c r="AF268" s="239" t="s">
        <v>3205</v>
      </c>
      <c r="AG268" s="239" t="str">
        <f t="shared" si="126"/>
        <v>15,15</v>
      </c>
      <c r="AH268" s="239" t="s">
        <v>3206</v>
      </c>
      <c r="AI268" s="239" t="str">
        <f t="shared" si="127"/>
        <v>131.906973,32.96836</v>
      </c>
      <c r="AJ268" s="239" t="s">
        <v>3207</v>
      </c>
      <c r="AL268" s="8" t="str">
        <f t="shared" si="128"/>
        <v>,{"type":"Feature","properties":{"name":"焼山友愛堂","description":"種別：店舗販売（薬店）&lt;br&gt;名称：焼山友愛堂&lt;br&gt;住所：佐伯市野岡町１丁目９番２０号&lt;br&gt;TEL：0972-22-7815&lt;br&gt;","_markerType":"Icon","_iconUrl":"https://cyberjapandata.gsi.go.jp/portal/sys/v4/symbols/097.png","_iconSize":[30,30],"_iconAnchor":[15,15]},"geometry":{"type":"Point","coordinates":[131.906973,32.96836]}}</v>
      </c>
    </row>
    <row r="269" spans="1:38">
      <c r="A269" s="1" t="s">
        <v>2152</v>
      </c>
      <c r="B269" s="1" t="s">
        <v>4087</v>
      </c>
      <c r="C269" s="1" t="s">
        <v>2152</v>
      </c>
      <c r="D269" s="1" t="s">
        <v>2117</v>
      </c>
      <c r="E269" s="1" t="s">
        <v>2118</v>
      </c>
      <c r="I269" s="236" t="s">
        <v>4089</v>
      </c>
      <c r="J269" s="1" t="s">
        <v>3210</v>
      </c>
      <c r="K269" s="1" t="s">
        <v>3211</v>
      </c>
      <c r="L269" s="1">
        <v>32.964961000000002</v>
      </c>
      <c r="M269" s="1">
        <v>131.902998</v>
      </c>
      <c r="O269" s="74" t="str">
        <f t="shared" si="116"/>
        <v>ドラッグコスモス佐伯常盤店</v>
      </c>
      <c r="P269" s="74" t="str">
        <f t="shared" si="117"/>
        <v>種別：店舗販売（薬店）&lt;br&gt;名称：ドラッグコスモス佐伯常盤店&lt;br&gt;住所：佐伯市常盤東町７－７&lt;br&gt;TEL：0972-20-4381&lt;br&gt;</v>
      </c>
      <c r="Q269" s="74" t="str">
        <f t="shared" si="118"/>
        <v>097.png</v>
      </c>
      <c r="R269" s="74" t="str">
        <f t="shared" si="119"/>
        <v>30,30</v>
      </c>
      <c r="S269" s="74" t="str">
        <f t="shared" si="120"/>
        <v>15,15</v>
      </c>
      <c r="T269" s="74" t="str">
        <f t="shared" si="121"/>
        <v>131.902998,32.964961</v>
      </c>
      <c r="W269" s="239">
        <v>1</v>
      </c>
      <c r="X269" s="239" t="s">
        <v>3209</v>
      </c>
      <c r="Y269" s="239" t="str">
        <f t="shared" si="122"/>
        <v>ドラッグコスモス佐伯常盤店</v>
      </c>
      <c r="Z269" s="239" t="s">
        <v>3202</v>
      </c>
      <c r="AA269" s="239" t="str">
        <f t="shared" si="123"/>
        <v>種別：店舗販売（薬店）&lt;br&gt;名称：ドラッグコスモス佐伯常盤店&lt;br&gt;住所：佐伯市常盤東町７－７&lt;br&gt;TEL：0972-20-4381&lt;br&gt;</v>
      </c>
      <c r="AB269" s="239" t="s">
        <v>3203</v>
      </c>
      <c r="AC269" s="239" t="str">
        <f t="shared" si="124"/>
        <v>097.png</v>
      </c>
      <c r="AD269" s="239" t="s">
        <v>3204</v>
      </c>
      <c r="AE269" s="239" t="str">
        <f t="shared" si="125"/>
        <v>30,30</v>
      </c>
      <c r="AF269" s="239" t="s">
        <v>3205</v>
      </c>
      <c r="AG269" s="239" t="str">
        <f t="shared" si="126"/>
        <v>15,15</v>
      </c>
      <c r="AH269" s="239" t="s">
        <v>3206</v>
      </c>
      <c r="AI269" s="239" t="str">
        <f t="shared" si="127"/>
        <v>131.902998,32.964961</v>
      </c>
      <c r="AJ269" s="239" t="s">
        <v>3207</v>
      </c>
      <c r="AL269" s="8" t="str">
        <f t="shared" si="128"/>
        <v>,{"type":"Feature","properties":{"name":"ドラッグコスモス佐伯常盤店","description":"種別：店舗販売（薬店）&lt;br&gt;名称：ドラッグコスモス佐伯常盤店&lt;br&gt;住所：佐伯市常盤東町７－７&lt;br&gt;TEL：0972-20-4381&lt;br&gt;","_markerType":"Icon","_iconUrl":"https://cyberjapandata.gsi.go.jp/portal/sys/v4/symbols/097.png","_iconSize":[30,30],"_iconAnchor":[15,15]},"geometry":{"type":"Point","coordinates":[131.902998,32.964961]}}</v>
      </c>
    </row>
    <row r="270" spans="1:38">
      <c r="A270" s="1" t="s">
        <v>2429</v>
      </c>
      <c r="B270" s="1" t="s">
        <v>4087</v>
      </c>
      <c r="C270" s="1" t="s">
        <v>2429</v>
      </c>
      <c r="D270" s="1" t="s">
        <v>2119</v>
      </c>
      <c r="E270" s="1" t="s">
        <v>2120</v>
      </c>
      <c r="I270" s="236" t="s">
        <v>4089</v>
      </c>
      <c r="J270" s="1" t="s">
        <v>3210</v>
      </c>
      <c r="K270" s="1" t="s">
        <v>3211</v>
      </c>
      <c r="L270" s="1">
        <v>32.944104561304599</v>
      </c>
      <c r="M270" s="1">
        <v>131.90160160486801</v>
      </c>
      <c r="O270" s="74" t="str">
        <f t="shared" si="116"/>
        <v>ココカラファイントキハ佐伯店</v>
      </c>
      <c r="P270" s="74" t="str">
        <f t="shared" si="117"/>
        <v>種別：店舗販売（薬店）&lt;br&gt;名称：ココカラファイントキハ佐伯店&lt;br&gt;住所：佐伯市池田２０６４番地トキハインダストリー佐伯店１Ｆ&lt;br&gt;TEL：0972-28-5166&lt;br&gt;</v>
      </c>
      <c r="Q270" s="74" t="str">
        <f t="shared" si="118"/>
        <v>097.png</v>
      </c>
      <c r="R270" s="74" t="str">
        <f t="shared" si="119"/>
        <v>30,30</v>
      </c>
      <c r="S270" s="74" t="str">
        <f t="shared" si="120"/>
        <v>15,15</v>
      </c>
      <c r="T270" s="74" t="str">
        <f t="shared" si="121"/>
        <v>131.901601604868,32.9441045613046</v>
      </c>
      <c r="W270" s="239">
        <v>1</v>
      </c>
      <c r="X270" s="239" t="s">
        <v>3209</v>
      </c>
      <c r="Y270" s="239" t="str">
        <f t="shared" si="122"/>
        <v>ココカラファイントキハ佐伯店</v>
      </c>
      <c r="Z270" s="239" t="s">
        <v>3202</v>
      </c>
      <c r="AA270" s="239" t="str">
        <f t="shared" si="123"/>
        <v>種別：店舗販売（薬店）&lt;br&gt;名称：ココカラファイントキハ佐伯店&lt;br&gt;住所：佐伯市池田２０６４番地トキハインダストリー佐伯店１Ｆ&lt;br&gt;TEL：0972-28-5166&lt;br&gt;</v>
      </c>
      <c r="AB270" s="239" t="s">
        <v>3203</v>
      </c>
      <c r="AC270" s="239" t="str">
        <f t="shared" si="124"/>
        <v>097.png</v>
      </c>
      <c r="AD270" s="239" t="s">
        <v>3204</v>
      </c>
      <c r="AE270" s="239" t="str">
        <f t="shared" si="125"/>
        <v>30,30</v>
      </c>
      <c r="AF270" s="239" t="s">
        <v>3205</v>
      </c>
      <c r="AG270" s="239" t="str">
        <f t="shared" si="126"/>
        <v>15,15</v>
      </c>
      <c r="AH270" s="239" t="s">
        <v>3206</v>
      </c>
      <c r="AI270" s="239" t="str">
        <f t="shared" si="127"/>
        <v>131.901601604868,32.9441045613046</v>
      </c>
      <c r="AJ270" s="239" t="s">
        <v>3207</v>
      </c>
      <c r="AL270" s="8" t="str">
        <f t="shared" si="128"/>
        <v>,{"type":"Feature","properties":{"name":"ココカラファイントキハ佐伯店","description":"種別：店舗販売（薬店）&lt;br&gt;名称：ココカラファイントキハ佐伯店&lt;br&gt;住所：佐伯市池田２０６４番地トキハインダストリー佐伯店１Ｆ&lt;br&gt;TEL：0972-28-5166&lt;br&gt;","_markerType":"Icon","_iconUrl":"https://cyberjapandata.gsi.go.jp/portal/sys/v4/symbols/097.png","_iconSize":[30,30],"_iconAnchor":[15,15]},"geometry":{"type":"Point","coordinates":[131.901601604868,32.9441045613046]}}</v>
      </c>
    </row>
    <row r="271" spans="1:38">
      <c r="A271" s="1" t="s">
        <v>2153</v>
      </c>
      <c r="B271" s="1" t="s">
        <v>4087</v>
      </c>
      <c r="C271" s="1" t="s">
        <v>2153</v>
      </c>
      <c r="D271" s="1" t="s">
        <v>2121</v>
      </c>
      <c r="E271" s="1" t="s">
        <v>2122</v>
      </c>
      <c r="I271" s="236" t="s">
        <v>4089</v>
      </c>
      <c r="J271" s="1" t="s">
        <v>3210</v>
      </c>
      <c r="K271" s="1" t="s">
        <v>3211</v>
      </c>
      <c r="L271" s="1">
        <v>32.961552404093403</v>
      </c>
      <c r="M271" s="1">
        <v>131.866325149038</v>
      </c>
      <c r="O271" s="74" t="str">
        <f t="shared" si="116"/>
        <v>ドラッグストアモリ鶴岡店</v>
      </c>
      <c r="P271" s="74" t="str">
        <f t="shared" si="117"/>
        <v>種別：店舗販売（薬店）&lt;br&gt;名称：ドラッグストアモリ鶴岡店&lt;br&gt;住所：佐伯市鶴岡西町１丁目２１４番地&lt;br&gt;TEL：0972-28-6881&lt;br&gt;</v>
      </c>
      <c r="Q271" s="74" t="str">
        <f t="shared" si="118"/>
        <v>097.png</v>
      </c>
      <c r="R271" s="74" t="str">
        <f t="shared" si="119"/>
        <v>30,30</v>
      </c>
      <c r="S271" s="74" t="str">
        <f t="shared" si="120"/>
        <v>15,15</v>
      </c>
      <c r="T271" s="74" t="str">
        <f t="shared" si="121"/>
        <v>131.866325149038,32.9615524040934</v>
      </c>
      <c r="W271" s="239">
        <v>1</v>
      </c>
      <c r="X271" s="239" t="s">
        <v>3209</v>
      </c>
      <c r="Y271" s="239" t="str">
        <f t="shared" si="122"/>
        <v>ドラッグストアモリ鶴岡店</v>
      </c>
      <c r="Z271" s="239" t="s">
        <v>3202</v>
      </c>
      <c r="AA271" s="239" t="str">
        <f t="shared" si="123"/>
        <v>種別：店舗販売（薬店）&lt;br&gt;名称：ドラッグストアモリ鶴岡店&lt;br&gt;住所：佐伯市鶴岡西町１丁目２１４番地&lt;br&gt;TEL：0972-28-6881&lt;br&gt;</v>
      </c>
      <c r="AB271" s="239" t="s">
        <v>3203</v>
      </c>
      <c r="AC271" s="239" t="str">
        <f t="shared" si="124"/>
        <v>097.png</v>
      </c>
      <c r="AD271" s="239" t="s">
        <v>3204</v>
      </c>
      <c r="AE271" s="239" t="str">
        <f t="shared" si="125"/>
        <v>30,30</v>
      </c>
      <c r="AF271" s="239" t="s">
        <v>3205</v>
      </c>
      <c r="AG271" s="239" t="str">
        <f t="shared" si="126"/>
        <v>15,15</v>
      </c>
      <c r="AH271" s="239" t="s">
        <v>3206</v>
      </c>
      <c r="AI271" s="239" t="str">
        <f t="shared" si="127"/>
        <v>131.866325149038,32.9615524040934</v>
      </c>
      <c r="AJ271" s="239" t="s">
        <v>3207</v>
      </c>
      <c r="AL271" s="8" t="str">
        <f t="shared" si="128"/>
        <v>,{"type":"Feature","properties":{"name":"ドラッグストアモリ鶴岡店","description":"種別：店舗販売（薬店）&lt;br&gt;名称：ドラッグストアモリ鶴岡店&lt;br&gt;住所：佐伯市鶴岡西町１丁目２１４番地&lt;br&gt;TEL：0972-28-6881&lt;br&gt;","_markerType":"Icon","_iconUrl":"https://cyberjapandata.gsi.go.jp/portal/sys/v4/symbols/097.png","_iconSize":[30,30],"_iconAnchor":[15,15]},"geometry":{"type":"Point","coordinates":[131.866325149038,32.9615524040934]}}</v>
      </c>
    </row>
    <row r="272" spans="1:38">
      <c r="A272" s="1" t="s">
        <v>2154</v>
      </c>
      <c r="B272" s="1" t="s">
        <v>4087</v>
      </c>
      <c r="C272" s="1" t="s">
        <v>2154</v>
      </c>
      <c r="D272" s="1" t="s">
        <v>2123</v>
      </c>
      <c r="E272" s="1" t="s">
        <v>2124</v>
      </c>
      <c r="I272" s="236" t="s">
        <v>4089</v>
      </c>
      <c r="J272" s="1" t="s">
        <v>3210</v>
      </c>
      <c r="K272" s="1" t="s">
        <v>3211</v>
      </c>
      <c r="L272" s="1">
        <v>32.966357000000002</v>
      </c>
      <c r="M272" s="1">
        <v>131.880585</v>
      </c>
      <c r="O272" s="74" t="str">
        <f t="shared" si="116"/>
        <v>アタックス佐伯店</v>
      </c>
      <c r="P272" s="74" t="str">
        <f t="shared" si="117"/>
        <v>種別：店舗販売（薬店）&lt;br&gt;名称：アタックス佐伯店&lt;br&gt;住所：佐伯市大字鶴望字深町２３３０番地１&lt;br&gt;TEL：0972-23-2361&lt;br&gt;</v>
      </c>
      <c r="Q272" s="74" t="str">
        <f t="shared" si="118"/>
        <v>097.png</v>
      </c>
      <c r="R272" s="74" t="str">
        <f t="shared" si="119"/>
        <v>30,30</v>
      </c>
      <c r="S272" s="74" t="str">
        <f t="shared" si="120"/>
        <v>15,15</v>
      </c>
      <c r="T272" s="74" t="str">
        <f t="shared" si="121"/>
        <v>131.880585,32.966357</v>
      </c>
      <c r="W272" s="239">
        <v>1</v>
      </c>
      <c r="X272" s="239" t="s">
        <v>3209</v>
      </c>
      <c r="Y272" s="239" t="str">
        <f t="shared" si="122"/>
        <v>アタックス佐伯店</v>
      </c>
      <c r="Z272" s="239" t="s">
        <v>3202</v>
      </c>
      <c r="AA272" s="239" t="str">
        <f t="shared" si="123"/>
        <v>種別：店舗販売（薬店）&lt;br&gt;名称：アタックス佐伯店&lt;br&gt;住所：佐伯市大字鶴望字深町２３３０番地１&lt;br&gt;TEL：0972-23-2361&lt;br&gt;</v>
      </c>
      <c r="AB272" s="239" t="s">
        <v>3203</v>
      </c>
      <c r="AC272" s="239" t="str">
        <f t="shared" si="124"/>
        <v>097.png</v>
      </c>
      <c r="AD272" s="239" t="s">
        <v>3204</v>
      </c>
      <c r="AE272" s="239" t="str">
        <f t="shared" si="125"/>
        <v>30,30</v>
      </c>
      <c r="AF272" s="239" t="s">
        <v>3205</v>
      </c>
      <c r="AG272" s="239" t="str">
        <f t="shared" si="126"/>
        <v>15,15</v>
      </c>
      <c r="AH272" s="239" t="s">
        <v>3206</v>
      </c>
      <c r="AI272" s="239" t="str">
        <f t="shared" si="127"/>
        <v>131.880585,32.966357</v>
      </c>
      <c r="AJ272" s="239" t="s">
        <v>3207</v>
      </c>
      <c r="AL272" s="8" t="str">
        <f t="shared" si="128"/>
        <v>,{"type":"Feature","properties":{"name":"アタックス佐伯店","description":"種別：店舗販売（薬店）&lt;br&gt;名称：アタックス佐伯店&lt;br&gt;住所：佐伯市大字鶴望字深町２３３０番地１&lt;br&gt;TEL：0972-23-2361&lt;br&gt;","_markerType":"Icon","_iconUrl":"https://cyberjapandata.gsi.go.jp/portal/sys/v4/symbols/097.png","_iconSize":[30,30],"_iconAnchor":[15,15]},"geometry":{"type":"Point","coordinates":[131.880585,32.966357]}}</v>
      </c>
    </row>
    <row r="273" spans="1:38">
      <c r="W273" s="239">
        <v>1</v>
      </c>
      <c r="AL273" s="8" t="s">
        <v>3214</v>
      </c>
    </row>
    <row r="274" spans="1:38">
      <c r="W274" s="239">
        <v>1</v>
      </c>
      <c r="AL274" s="8"/>
    </row>
    <row r="275" spans="1:38">
      <c r="W275" s="239">
        <v>1</v>
      </c>
      <c r="AL275" s="8"/>
    </row>
    <row r="276" spans="1:38">
      <c r="W276" s="239">
        <v>1</v>
      </c>
      <c r="AL276" s="8"/>
    </row>
    <row r="277" spans="1:38">
      <c r="W277" s="239">
        <v>1</v>
      </c>
      <c r="AL277" s="8" t="s">
        <v>4088</v>
      </c>
    </row>
    <row r="278" spans="1:38">
      <c r="A278" s="1" t="s">
        <v>2430</v>
      </c>
      <c r="B278" s="1" t="s">
        <v>2125</v>
      </c>
      <c r="C278" s="1" t="s">
        <v>2430</v>
      </c>
      <c r="D278" s="1" t="s">
        <v>2126</v>
      </c>
      <c r="E278" s="1" t="s">
        <v>2127</v>
      </c>
      <c r="I278" s="236" t="s">
        <v>4090</v>
      </c>
      <c r="J278" s="1" t="s">
        <v>3210</v>
      </c>
      <c r="K278" s="1" t="s">
        <v>3211</v>
      </c>
      <c r="L278" s="1">
        <v>32.97733826332</v>
      </c>
      <c r="M278" s="1">
        <v>131.90190151812999</v>
      </c>
      <c r="O278" s="74" t="str">
        <f>A278</f>
        <v>有限会社野村酸素</v>
      </c>
      <c r="P278" s="74" t="str">
        <f>$B$7&amp;B278&amp;"&lt;br&gt;"&amp;$C$7&amp;C278&amp;"&lt;br&gt;"&amp;IF(D278="","",$D$7&amp;D278&amp;"&lt;br&gt;")&amp;IF(E278="","",$E$7&amp;E278&amp;"&lt;br&gt;")&amp;IF(F278="","",$F$7&amp;F278&amp;"&lt;br&gt;")</f>
        <v>種別：卸売販売（医療用ガス）&lt;br&gt;名称：有限会社野村酸素&lt;br&gt;住所：佐伯市葛港７番１８号&lt;br&gt;TEL：0972-22-0724&lt;br&gt;</v>
      </c>
      <c r="Q278" s="74" t="str">
        <f>I278&amp;".png"</f>
        <v>098.png</v>
      </c>
      <c r="R278" s="74" t="str">
        <f>J278</f>
        <v>30,30</v>
      </c>
      <c r="S278" s="74" t="str">
        <f>K278</f>
        <v>15,15</v>
      </c>
      <c r="T278" s="74" t="str">
        <f>M278&amp;","&amp;L278</f>
        <v>131.90190151813,32.97733826332</v>
      </c>
      <c r="W278" s="239">
        <v>1</v>
      </c>
      <c r="X278" s="239" t="s">
        <v>3201</v>
      </c>
      <c r="Y278" s="239" t="str">
        <f>O278</f>
        <v>有限会社野村酸素</v>
      </c>
      <c r="Z278" s="239" t="s">
        <v>3202</v>
      </c>
      <c r="AA278" s="239" t="str">
        <f>P278</f>
        <v>種別：卸売販売（医療用ガス）&lt;br&gt;名称：有限会社野村酸素&lt;br&gt;住所：佐伯市葛港７番１８号&lt;br&gt;TEL：0972-22-0724&lt;br&gt;</v>
      </c>
      <c r="AB278" s="239" t="s">
        <v>3203</v>
      </c>
      <c r="AC278" s="239" t="str">
        <f>Q278</f>
        <v>098.png</v>
      </c>
      <c r="AD278" s="239" t="s">
        <v>3204</v>
      </c>
      <c r="AE278" s="239" t="str">
        <f>R278</f>
        <v>30,30</v>
      </c>
      <c r="AF278" s="239" t="s">
        <v>3205</v>
      </c>
      <c r="AG278" s="239" t="str">
        <f>S278</f>
        <v>15,15</v>
      </c>
      <c r="AH278" s="239" t="s">
        <v>3206</v>
      </c>
      <c r="AI278" s="239" t="str">
        <f>T278</f>
        <v>131.90190151813,32.97733826332</v>
      </c>
      <c r="AJ278" s="239" t="s">
        <v>3207</v>
      </c>
      <c r="AL278" s="238" t="str">
        <f>_xlfn.CONCAT(X278:AJ278)</f>
        <v>{"type":"Feature","properties":{"name":"有限会社野村酸素","description":"種別：卸売販売（医療用ガス）&lt;br&gt;名称：有限会社野村酸素&lt;br&gt;住所：佐伯市葛港７番１８号&lt;br&gt;TEL：0972-22-0724&lt;br&gt;","_markerType":"Icon","_iconUrl":"https://cyberjapandata.gsi.go.jp/portal/sys/v4/symbols/098.png","_iconSize":[30,30],"_iconAnchor":[15,15]},"geometry":{"type":"Point","coordinates":[131.90190151813,32.97733826332]}}</v>
      </c>
    </row>
    <row r="279" spans="1:38">
      <c r="A279" s="1" t="s">
        <v>2431</v>
      </c>
      <c r="B279" s="1" t="s">
        <v>2125</v>
      </c>
      <c r="C279" s="1" t="s">
        <v>2431</v>
      </c>
      <c r="D279" s="1" t="s">
        <v>2128</v>
      </c>
      <c r="E279" s="1" t="s">
        <v>2129</v>
      </c>
      <c r="I279" s="236" t="s">
        <v>4090</v>
      </c>
      <c r="J279" s="1" t="s">
        <v>3210</v>
      </c>
      <c r="K279" s="1" t="s">
        <v>3211</v>
      </c>
      <c r="L279" s="1">
        <v>32.966045000000001</v>
      </c>
      <c r="M279" s="1">
        <v>131.91042400000001</v>
      </c>
      <c r="O279" s="74" t="str">
        <f t="shared" si="116"/>
        <v>江藤酸素株式会社佐伯医療営業所</v>
      </c>
      <c r="P279" s="74" t="str">
        <f t="shared" si="117"/>
        <v>種別：卸売販売（医療用ガス）&lt;br&gt;名称：江藤酸素株式会社佐伯医療営業所&lt;br&gt;住所：佐伯市東町２６番２４号&lt;br&gt;TEL：0972-22-1917&lt;br&gt;</v>
      </c>
      <c r="Q279" s="74" t="str">
        <f t="shared" si="118"/>
        <v>098.png</v>
      </c>
      <c r="R279" s="74" t="str">
        <f t="shared" si="119"/>
        <v>30,30</v>
      </c>
      <c r="S279" s="74" t="str">
        <f t="shared" si="120"/>
        <v>15,15</v>
      </c>
      <c r="T279" s="74" t="str">
        <f t="shared" si="121"/>
        <v>131.910424,32.966045</v>
      </c>
      <c r="W279" s="239">
        <v>1</v>
      </c>
      <c r="X279" s="239" t="s">
        <v>3209</v>
      </c>
      <c r="Y279" s="239" t="str">
        <f t="shared" si="122"/>
        <v>江藤酸素株式会社佐伯医療営業所</v>
      </c>
      <c r="Z279" s="239" t="s">
        <v>3202</v>
      </c>
      <c r="AA279" s="239" t="str">
        <f t="shared" si="123"/>
        <v>種別：卸売販売（医療用ガス）&lt;br&gt;名称：江藤酸素株式会社佐伯医療営業所&lt;br&gt;住所：佐伯市東町２６番２４号&lt;br&gt;TEL：0972-22-1917&lt;br&gt;</v>
      </c>
      <c r="AB279" s="239" t="s">
        <v>3203</v>
      </c>
      <c r="AC279" s="239" t="str">
        <f t="shared" si="124"/>
        <v>098.png</v>
      </c>
      <c r="AD279" s="239" t="s">
        <v>3204</v>
      </c>
      <c r="AE279" s="239" t="str">
        <f t="shared" si="125"/>
        <v>30,30</v>
      </c>
      <c r="AF279" s="239" t="s">
        <v>3205</v>
      </c>
      <c r="AG279" s="239" t="str">
        <f t="shared" si="126"/>
        <v>15,15</v>
      </c>
      <c r="AH279" s="239" t="s">
        <v>3206</v>
      </c>
      <c r="AI279" s="239" t="str">
        <f t="shared" si="127"/>
        <v>131.910424,32.966045</v>
      </c>
      <c r="AJ279" s="239" t="s">
        <v>3207</v>
      </c>
      <c r="AL279" s="8" t="str">
        <f t="shared" si="128"/>
        <v>,{"type":"Feature","properties":{"name":"江藤酸素株式会社佐伯医療営業所","description":"種別：卸売販売（医療用ガス）&lt;br&gt;名称：江藤酸素株式会社佐伯医療営業所&lt;br&gt;住所：佐伯市東町２６番２４号&lt;br&gt;TEL：0972-22-1917&lt;br&gt;","_markerType":"Icon","_iconUrl":"https://cyberjapandata.gsi.go.jp/portal/sys/v4/symbols/098.png","_iconSize":[30,30],"_iconAnchor":[15,15]},"geometry":{"type":"Point","coordinates":[131.910424,32.966045]}}</v>
      </c>
    </row>
    <row r="280" spans="1:38">
      <c r="A280" s="1" t="s">
        <v>2155</v>
      </c>
      <c r="B280" s="1" t="s">
        <v>2125</v>
      </c>
      <c r="C280" s="1" t="s">
        <v>2155</v>
      </c>
      <c r="D280" s="1" t="s">
        <v>2130</v>
      </c>
      <c r="E280" s="1" t="s">
        <v>2131</v>
      </c>
      <c r="I280" s="236" t="s">
        <v>4090</v>
      </c>
      <c r="J280" s="1" t="s">
        <v>3210</v>
      </c>
      <c r="K280" s="1" t="s">
        <v>3211</v>
      </c>
      <c r="L280" s="1">
        <v>32.958148999999999</v>
      </c>
      <c r="M280" s="1">
        <v>131.863845</v>
      </c>
      <c r="O280" s="74" t="str">
        <f t="shared" si="116"/>
        <v>九州福祉医療サービス株式会社佐伯支店</v>
      </c>
      <c r="P280" s="74" t="str">
        <f t="shared" si="117"/>
        <v>種別：卸売販売（医療用ガス）&lt;br&gt;名称：九州福祉医療サービス株式会社佐伯支店&lt;br&gt;住所：佐伯市鶴岡西町２丁目２７２番地&lt;br&gt;TEL：0972-20-3010&lt;br&gt;</v>
      </c>
      <c r="Q280" s="74" t="str">
        <f t="shared" si="118"/>
        <v>098.png</v>
      </c>
      <c r="R280" s="74" t="str">
        <f t="shared" si="119"/>
        <v>30,30</v>
      </c>
      <c r="S280" s="74" t="str">
        <f t="shared" si="120"/>
        <v>15,15</v>
      </c>
      <c r="T280" s="74" t="str">
        <f t="shared" si="121"/>
        <v>131.863845,32.958149</v>
      </c>
      <c r="W280" s="239">
        <v>1</v>
      </c>
      <c r="X280" s="239" t="s">
        <v>3209</v>
      </c>
      <c r="Y280" s="239" t="str">
        <f t="shared" si="122"/>
        <v>九州福祉医療サービス株式会社佐伯支店</v>
      </c>
      <c r="Z280" s="239" t="s">
        <v>3202</v>
      </c>
      <c r="AA280" s="239" t="str">
        <f t="shared" si="123"/>
        <v>種別：卸売販売（医療用ガス）&lt;br&gt;名称：九州福祉医療サービス株式会社佐伯支店&lt;br&gt;住所：佐伯市鶴岡西町２丁目２７２番地&lt;br&gt;TEL：0972-20-3010&lt;br&gt;</v>
      </c>
      <c r="AB280" s="239" t="s">
        <v>3203</v>
      </c>
      <c r="AC280" s="239" t="str">
        <f t="shared" si="124"/>
        <v>098.png</v>
      </c>
      <c r="AD280" s="239" t="s">
        <v>3204</v>
      </c>
      <c r="AE280" s="239" t="str">
        <f t="shared" si="125"/>
        <v>30,30</v>
      </c>
      <c r="AF280" s="239" t="s">
        <v>3205</v>
      </c>
      <c r="AG280" s="239" t="str">
        <f t="shared" si="126"/>
        <v>15,15</v>
      </c>
      <c r="AH280" s="239" t="s">
        <v>3206</v>
      </c>
      <c r="AI280" s="239" t="str">
        <f t="shared" si="127"/>
        <v>131.863845,32.958149</v>
      </c>
      <c r="AJ280" s="239" t="s">
        <v>3207</v>
      </c>
      <c r="AL280" s="8" t="str">
        <f t="shared" si="128"/>
        <v>,{"type":"Feature","properties":{"name":"九州福祉医療サービス株式会社佐伯支店","description":"種別：卸売販売（医療用ガス）&lt;br&gt;名称：九州福祉医療サービス株式会社佐伯支店&lt;br&gt;住所：佐伯市鶴岡西町２丁目２７２番地&lt;br&gt;TEL：0972-20-3010&lt;br&gt;","_markerType":"Icon","_iconUrl":"https://cyberjapandata.gsi.go.jp/portal/sys/v4/symbols/098.png","_iconSize":[30,30],"_iconAnchor":[15,15]},"geometry":{"type":"Point","coordinates":[131.863845,32.958149]}}</v>
      </c>
    </row>
    <row r="281" spans="1:38">
      <c r="A281" s="1" t="s">
        <v>2156</v>
      </c>
      <c r="B281" s="1" t="s">
        <v>2132</v>
      </c>
      <c r="C281" s="1" t="s">
        <v>2156</v>
      </c>
      <c r="D281" s="1" t="s">
        <v>2133</v>
      </c>
      <c r="E281" s="1" t="s">
        <v>2134</v>
      </c>
      <c r="I281" s="236" t="s">
        <v>4090</v>
      </c>
      <c r="J281" s="1" t="s">
        <v>3210</v>
      </c>
      <c r="K281" s="1" t="s">
        <v>3211</v>
      </c>
      <c r="L281" s="1">
        <v>32.954846000000003</v>
      </c>
      <c r="M281" s="1">
        <v>131.85905600000001</v>
      </c>
      <c r="O281" s="74" t="str">
        <f t="shared" si="116"/>
        <v>株式会社アトル佐伯支店</v>
      </c>
      <c r="P281" s="74" t="str">
        <f t="shared" si="117"/>
        <v>種別：卸売販売（医薬品卸）&lt;br&gt;名称：株式会社アトル佐伯支店&lt;br&gt;住所：佐伯市大字上岡糀ノ木１５１２番１&lt;br&gt;TEL：0972-22-1780&lt;br&gt;</v>
      </c>
      <c r="Q281" s="74" t="str">
        <f t="shared" si="118"/>
        <v>098.png</v>
      </c>
      <c r="R281" s="74" t="str">
        <f t="shared" si="119"/>
        <v>30,30</v>
      </c>
      <c r="S281" s="74" t="str">
        <f t="shared" si="120"/>
        <v>15,15</v>
      </c>
      <c r="T281" s="74" t="str">
        <f t="shared" si="121"/>
        <v>131.859056,32.954846</v>
      </c>
      <c r="W281" s="239">
        <v>1</v>
      </c>
      <c r="X281" s="239" t="s">
        <v>3209</v>
      </c>
      <c r="Y281" s="239" t="str">
        <f t="shared" si="122"/>
        <v>株式会社アトル佐伯支店</v>
      </c>
      <c r="Z281" s="239" t="s">
        <v>3202</v>
      </c>
      <c r="AA281" s="239" t="str">
        <f t="shared" si="123"/>
        <v>種別：卸売販売（医薬品卸）&lt;br&gt;名称：株式会社アトル佐伯支店&lt;br&gt;住所：佐伯市大字上岡糀ノ木１５１２番１&lt;br&gt;TEL：0972-22-1780&lt;br&gt;</v>
      </c>
      <c r="AB281" s="239" t="s">
        <v>3203</v>
      </c>
      <c r="AC281" s="239" t="str">
        <f t="shared" si="124"/>
        <v>098.png</v>
      </c>
      <c r="AD281" s="239" t="s">
        <v>3204</v>
      </c>
      <c r="AE281" s="239" t="str">
        <f t="shared" si="125"/>
        <v>30,30</v>
      </c>
      <c r="AF281" s="239" t="s">
        <v>3205</v>
      </c>
      <c r="AG281" s="239" t="str">
        <f t="shared" si="126"/>
        <v>15,15</v>
      </c>
      <c r="AH281" s="239" t="s">
        <v>3206</v>
      </c>
      <c r="AI281" s="239" t="str">
        <f t="shared" si="127"/>
        <v>131.859056,32.954846</v>
      </c>
      <c r="AJ281" s="239" t="s">
        <v>3207</v>
      </c>
      <c r="AL281" s="8" t="str">
        <f t="shared" si="128"/>
        <v>,{"type":"Feature","properties":{"name":"株式会社アトル佐伯支店","description":"種別：卸売販売（医薬品卸）&lt;br&gt;名称：株式会社アトル佐伯支店&lt;br&gt;住所：佐伯市大字上岡糀ノ木１５１２番１&lt;br&gt;TEL：0972-22-1780&lt;br&gt;","_markerType":"Icon","_iconUrl":"https://cyberjapandata.gsi.go.jp/portal/sys/v4/symbols/098.png","_iconSize":[30,30],"_iconAnchor":[15,15]},"geometry":{"type":"Point","coordinates":[131.859056,32.954846]}}</v>
      </c>
    </row>
    <row r="282" spans="1:38">
      <c r="A282" s="1" t="s">
        <v>2157</v>
      </c>
      <c r="B282" s="1" t="s">
        <v>2132</v>
      </c>
      <c r="C282" s="1" t="s">
        <v>2157</v>
      </c>
      <c r="D282" s="1" t="s">
        <v>2135</v>
      </c>
      <c r="E282" s="1" t="s">
        <v>2136</v>
      </c>
      <c r="I282" s="236" t="s">
        <v>4090</v>
      </c>
      <c r="J282" s="1" t="s">
        <v>3210</v>
      </c>
      <c r="K282" s="1" t="s">
        <v>3211</v>
      </c>
      <c r="L282" s="1">
        <v>32.954903000000002</v>
      </c>
      <c r="M282" s="1">
        <v>131.88674700000001</v>
      </c>
      <c r="O282" s="74" t="str">
        <f t="shared" si="116"/>
        <v>株式会社アステム佐伯支店</v>
      </c>
      <c r="P282" s="74" t="str">
        <f t="shared" si="117"/>
        <v>種別：卸売販売（医薬品卸）&lt;br&gt;名称：株式会社アステム佐伯支店&lt;br&gt;住所：佐伯市城南町２８番１６号&lt;br&gt;TEL：0972-22-2911&lt;br&gt;</v>
      </c>
      <c r="Q282" s="74" t="str">
        <f t="shared" si="118"/>
        <v>098.png</v>
      </c>
      <c r="R282" s="74" t="str">
        <f t="shared" si="119"/>
        <v>30,30</v>
      </c>
      <c r="S282" s="74" t="str">
        <f t="shared" si="120"/>
        <v>15,15</v>
      </c>
      <c r="T282" s="74" t="str">
        <f t="shared" si="121"/>
        <v>131.886747,32.954903</v>
      </c>
      <c r="W282" s="239">
        <v>1</v>
      </c>
      <c r="X282" s="239" t="s">
        <v>3209</v>
      </c>
      <c r="Y282" s="239" t="str">
        <f t="shared" si="122"/>
        <v>株式会社アステム佐伯支店</v>
      </c>
      <c r="Z282" s="239" t="s">
        <v>3202</v>
      </c>
      <c r="AA282" s="239" t="str">
        <f t="shared" si="123"/>
        <v>種別：卸売販売（医薬品卸）&lt;br&gt;名称：株式会社アステム佐伯支店&lt;br&gt;住所：佐伯市城南町２８番１６号&lt;br&gt;TEL：0972-22-2911&lt;br&gt;</v>
      </c>
      <c r="AB282" s="239" t="s">
        <v>3203</v>
      </c>
      <c r="AC282" s="239" t="str">
        <f t="shared" si="124"/>
        <v>098.png</v>
      </c>
      <c r="AD282" s="239" t="s">
        <v>3204</v>
      </c>
      <c r="AE282" s="239" t="str">
        <f t="shared" si="125"/>
        <v>30,30</v>
      </c>
      <c r="AF282" s="239" t="s">
        <v>3205</v>
      </c>
      <c r="AG282" s="239" t="str">
        <f t="shared" si="126"/>
        <v>15,15</v>
      </c>
      <c r="AH282" s="239" t="s">
        <v>3206</v>
      </c>
      <c r="AI282" s="239" t="str">
        <f t="shared" si="127"/>
        <v>131.886747,32.954903</v>
      </c>
      <c r="AJ282" s="239" t="s">
        <v>3207</v>
      </c>
      <c r="AL282" s="8" t="str">
        <f t="shared" si="128"/>
        <v>,{"type":"Feature","properties":{"name":"株式会社アステム佐伯支店","description":"種別：卸売販売（医薬品卸）&lt;br&gt;名称：株式会社アステム佐伯支店&lt;br&gt;住所：佐伯市城南町２８番１６号&lt;br&gt;TEL：0972-22-2911&lt;br&gt;","_markerType":"Icon","_iconUrl":"https://cyberjapandata.gsi.go.jp/portal/sys/v4/symbols/098.png","_iconSize":[30,30],"_iconAnchor":[15,15]},"geometry":{"type":"Point","coordinates":[131.886747,32.954903]}}</v>
      </c>
    </row>
    <row r="283" spans="1:38">
      <c r="W283" s="239">
        <v>1</v>
      </c>
      <c r="AL283" s="8" t="s">
        <v>3214</v>
      </c>
    </row>
    <row r="284" spans="1:38">
      <c r="W284" s="239">
        <v>1</v>
      </c>
      <c r="AL284" s="8"/>
    </row>
    <row r="285" spans="1:38">
      <c r="W285" s="239">
        <v>1</v>
      </c>
      <c r="AL285" s="8"/>
    </row>
    <row r="286" spans="1:38">
      <c r="W286" s="239">
        <v>1</v>
      </c>
      <c r="AL286" s="8"/>
    </row>
    <row r="287" spans="1:38">
      <c r="W287" s="239">
        <v>1</v>
      </c>
      <c r="AL287" s="8" t="s">
        <v>3252</v>
      </c>
    </row>
    <row r="288" spans="1:38">
      <c r="A288" s="1" t="s">
        <v>3253</v>
      </c>
      <c r="B288" s="1" t="s">
        <v>3254</v>
      </c>
      <c r="C288" s="1" t="s">
        <v>3253</v>
      </c>
      <c r="D288" s="1" t="s">
        <v>290</v>
      </c>
      <c r="E288" s="1" t="s">
        <v>361</v>
      </c>
      <c r="F288" s="1" t="s">
        <v>3255</v>
      </c>
      <c r="I288" s="236">
        <v>388</v>
      </c>
      <c r="J288" s="1" t="s">
        <v>3210</v>
      </c>
      <c r="K288" s="1" t="s">
        <v>3211</v>
      </c>
      <c r="L288" s="1">
        <v>32.959775451493201</v>
      </c>
      <c r="M288" s="1">
        <v>131.90008240097299</v>
      </c>
      <c r="O288" s="74" t="str">
        <f t="shared" ref="O288:O318" si="129">A288</f>
        <v>佐伯市 防災危機管理課</v>
      </c>
      <c r="P288" s="74" t="str">
        <f t="shared" ref="P288:P318" si="130">$B$7&amp;B288&amp;"&lt;br&gt;"&amp;$C$7&amp;C288&amp;"&lt;br&gt;"&amp;IF(D288="","",$D$7&amp;D288&amp;"&lt;br&gt;")&amp;IF(E288="","",$E$7&amp;E288&amp;"&lt;br&gt;")&amp;IF(F288="","",$F$7&amp;F288&amp;"&lt;br&gt;")</f>
        <v>種別：行政機関&lt;br&gt;名称：佐伯市 防災危機管理課&lt;br&gt;住所：佐伯市中村南町1番1号&lt;br&gt;TEL：0972-22-4567&lt;br&gt;参考：佐伯市地域防災計画　資料編（R6.9月）より&lt;br&gt;</v>
      </c>
      <c r="Q288" s="74" t="str">
        <f>I288&amp;".png"</f>
        <v>388.png</v>
      </c>
      <c r="R288" s="74" t="str">
        <f>J288</f>
        <v>30,30</v>
      </c>
      <c r="S288" s="74" t="str">
        <f>K288</f>
        <v>15,15</v>
      </c>
      <c r="T288" s="74" t="str">
        <f t="shared" ref="T288:T318" si="131">M288&amp;","&amp;L288</f>
        <v>131.900082400973,32.9597754514932</v>
      </c>
      <c r="W288" s="239">
        <v>1</v>
      </c>
      <c r="X288" s="239" t="s">
        <v>3201</v>
      </c>
      <c r="Y288" s="239" t="str">
        <f t="shared" ref="Y288:Y318" si="132">O288</f>
        <v>佐伯市 防災危機管理課</v>
      </c>
      <c r="Z288" s="239" t="s">
        <v>3202</v>
      </c>
      <c r="AA288" s="239" t="str">
        <f t="shared" ref="AA288:AA318" si="133">P288</f>
        <v>種別：行政機関&lt;br&gt;名称：佐伯市 防災危機管理課&lt;br&gt;住所：佐伯市中村南町1番1号&lt;br&gt;TEL：0972-22-4567&lt;br&gt;参考：佐伯市地域防災計画　資料編（R6.9月）より&lt;br&gt;</v>
      </c>
      <c r="AB288" s="239" t="s">
        <v>3203</v>
      </c>
      <c r="AC288" s="239" t="str">
        <f t="shared" ref="AC288:AC318" si="134">Q288</f>
        <v>388.png</v>
      </c>
      <c r="AD288" s="239" t="s">
        <v>3204</v>
      </c>
      <c r="AE288" s="239" t="str">
        <f t="shared" ref="AE288:AE318" si="135">R288</f>
        <v>30,30</v>
      </c>
      <c r="AF288" s="239" t="s">
        <v>3205</v>
      </c>
      <c r="AG288" s="239" t="str">
        <f t="shared" ref="AG288:AG318" si="136">S288</f>
        <v>15,15</v>
      </c>
      <c r="AH288" s="239" t="s">
        <v>3206</v>
      </c>
      <c r="AI288" s="239" t="str">
        <f t="shared" ref="AI288:AI318" si="137">T288</f>
        <v>131.900082400973,32.9597754514932</v>
      </c>
      <c r="AJ288" s="239" t="s">
        <v>3207</v>
      </c>
      <c r="AL288" s="238" t="str">
        <f t="shared" ref="AL288:AL318" si="138">_xlfn.CONCAT(X288:AJ288)</f>
        <v>{"type":"Feature","properties":{"name":"佐伯市 防災危機管理課","description":"種別：行政機関&lt;br&gt;名称：佐伯市 防災危機管理課&lt;br&gt;住所：佐伯市中村南町1番1号&lt;br&gt;TEL：0972-22-4567&lt;br&gt;参考：佐伯市地域防災計画　資料編（R6.9月）より&lt;br&gt;","_markerType":"Icon","_iconUrl":"https://cyberjapandata.gsi.go.jp/portal/sys/v4/symbols/388.png","_iconSize":[30,30],"_iconAnchor":[15,15]},"geometry":{"type":"Point","coordinates":[131.900082400973,32.9597754514932]}}</v>
      </c>
    </row>
    <row r="289" spans="1:38" ht="24">
      <c r="A289" s="1" t="s">
        <v>585</v>
      </c>
      <c r="B289" s="1" t="s">
        <v>3254</v>
      </c>
      <c r="C289" s="1" t="s">
        <v>585</v>
      </c>
      <c r="D289" s="1" t="s">
        <v>535</v>
      </c>
      <c r="E289" s="1" t="s">
        <v>366</v>
      </c>
      <c r="F289" s="1" t="s">
        <v>3255</v>
      </c>
      <c r="I289" s="236">
        <v>388</v>
      </c>
      <c r="J289" s="1" t="s">
        <v>3210</v>
      </c>
      <c r="K289" s="1" t="s">
        <v>3211</v>
      </c>
      <c r="L289" s="1">
        <v>33.053188122970298</v>
      </c>
      <c r="M289" s="1">
        <v>131.93059677643799</v>
      </c>
      <c r="O289" s="74" t="str">
        <f t="shared" si="129"/>
        <v>佐伯市 上浦振興局</v>
      </c>
      <c r="P289" s="74" t="str">
        <f t="shared" si="130"/>
        <v>種別：行政機関&lt;br&gt;名称：佐伯市 上浦振興局&lt;br&gt;住所：佐伯市上浦大字津井浦1400-3&lt;br&gt;TEL：0972-32-3111&lt;br&gt;参考：佐伯市地域防災計画　資料編（R6.9月）より&lt;br&gt;</v>
      </c>
      <c r="Q289" s="74" t="str">
        <f t="shared" ref="Q289:Q298" si="139">I289&amp;".png"</f>
        <v>388.png</v>
      </c>
      <c r="R289" s="74" t="str">
        <f t="shared" ref="R289:R298" si="140">J289</f>
        <v>30,30</v>
      </c>
      <c r="S289" s="74" t="str">
        <f t="shared" ref="S289:S309" si="141">K289</f>
        <v>15,15</v>
      </c>
      <c r="T289" s="74" t="str">
        <f t="shared" si="131"/>
        <v>131.930596776438,33.0531881229703</v>
      </c>
      <c r="W289" s="239">
        <v>1</v>
      </c>
      <c r="X289" s="239" t="s">
        <v>3208</v>
      </c>
      <c r="Y289" s="239" t="str">
        <f t="shared" si="132"/>
        <v>佐伯市 上浦振興局</v>
      </c>
      <c r="Z289" s="239" t="s">
        <v>3202</v>
      </c>
      <c r="AA289" s="239" t="str">
        <f t="shared" si="133"/>
        <v>種別：行政機関&lt;br&gt;名称：佐伯市 上浦振興局&lt;br&gt;住所：佐伯市上浦大字津井浦1400-3&lt;br&gt;TEL：0972-32-3111&lt;br&gt;参考：佐伯市地域防災計画　資料編（R6.9月）より&lt;br&gt;</v>
      </c>
      <c r="AB289" s="239" t="s">
        <v>3203</v>
      </c>
      <c r="AC289" s="239" t="str">
        <f t="shared" si="134"/>
        <v>388.png</v>
      </c>
      <c r="AD289" s="239" t="s">
        <v>3204</v>
      </c>
      <c r="AE289" s="239" t="str">
        <f t="shared" si="135"/>
        <v>30,30</v>
      </c>
      <c r="AF289" s="239" t="s">
        <v>3205</v>
      </c>
      <c r="AG289" s="239" t="str">
        <f t="shared" si="136"/>
        <v>15,15</v>
      </c>
      <c r="AH289" s="239" t="s">
        <v>3206</v>
      </c>
      <c r="AI289" s="239" t="str">
        <f t="shared" si="137"/>
        <v>131.930596776438,33.0531881229703</v>
      </c>
      <c r="AJ289" s="239" t="s">
        <v>3207</v>
      </c>
      <c r="AL289" s="8" t="str">
        <f t="shared" si="138"/>
        <v>,{"type":"Feature","properties":{"name":"佐伯市 上浦振興局","description":"種別：行政機関&lt;br&gt;名称：佐伯市 上浦振興局&lt;br&gt;住所：佐伯市上浦大字津井浦1400-3&lt;br&gt;TEL：0972-32-3111&lt;br&gt;参考：佐伯市地域防災計画　資料編（R6.9月）より&lt;br&gt;","_markerType":"Icon","_iconUrl":"https://cyberjapandata.gsi.go.jp/portal/sys/v4/symbols/388.png","_iconSize":[30,30],"_iconAnchor":[15,15]},"geometry":{"type":"Point","coordinates":[131.930596776438,33.0531881229703]}}</v>
      </c>
    </row>
    <row r="290" spans="1:38">
      <c r="A290" s="1" t="s">
        <v>586</v>
      </c>
      <c r="B290" s="1" t="s">
        <v>3254</v>
      </c>
      <c r="C290" s="1" t="s">
        <v>586</v>
      </c>
      <c r="D290" s="1" t="s">
        <v>370</v>
      </c>
      <c r="E290" s="1" t="s">
        <v>368</v>
      </c>
      <c r="F290" s="1" t="s">
        <v>3255</v>
      </c>
      <c r="I290" s="236">
        <v>388</v>
      </c>
      <c r="J290" s="1" t="s">
        <v>3210</v>
      </c>
      <c r="K290" s="1" t="s">
        <v>3211</v>
      </c>
      <c r="L290" s="1">
        <v>32.968512422788798</v>
      </c>
      <c r="M290" s="1">
        <v>131.83739586843299</v>
      </c>
      <c r="O290" s="74" t="str">
        <f t="shared" si="129"/>
        <v>佐伯市 弥生振興局</v>
      </c>
      <c r="P290" s="74" t="str">
        <f t="shared" si="130"/>
        <v>種別：行政機関&lt;br&gt;名称：佐伯市 弥生振興局&lt;br&gt;住所：佐伯市弥生大字上小倉656-1&lt;br&gt;TEL：0972-46-1111&lt;br&gt;参考：佐伯市地域防災計画　資料編（R6.9月）より&lt;br&gt;</v>
      </c>
      <c r="Q290" s="74" t="str">
        <f t="shared" si="139"/>
        <v>388.png</v>
      </c>
      <c r="R290" s="74" t="str">
        <f t="shared" si="140"/>
        <v>30,30</v>
      </c>
      <c r="S290" s="74" t="str">
        <f t="shared" si="141"/>
        <v>15,15</v>
      </c>
      <c r="T290" s="74" t="str">
        <f t="shared" si="131"/>
        <v>131.837395868433,32.9685124227888</v>
      </c>
      <c r="W290" s="239">
        <v>1</v>
      </c>
      <c r="X290" s="239" t="s">
        <v>3209</v>
      </c>
      <c r="Y290" s="239" t="str">
        <f t="shared" si="132"/>
        <v>佐伯市 弥生振興局</v>
      </c>
      <c r="Z290" s="239" t="s">
        <v>3202</v>
      </c>
      <c r="AA290" s="239" t="str">
        <f t="shared" si="133"/>
        <v>種別：行政機関&lt;br&gt;名称：佐伯市 弥生振興局&lt;br&gt;住所：佐伯市弥生大字上小倉656-1&lt;br&gt;TEL：0972-46-1111&lt;br&gt;参考：佐伯市地域防災計画　資料編（R6.9月）より&lt;br&gt;</v>
      </c>
      <c r="AB290" s="239" t="s">
        <v>3203</v>
      </c>
      <c r="AC290" s="239" t="str">
        <f t="shared" si="134"/>
        <v>388.png</v>
      </c>
      <c r="AD290" s="239" t="s">
        <v>3204</v>
      </c>
      <c r="AE290" s="239" t="str">
        <f t="shared" si="135"/>
        <v>30,30</v>
      </c>
      <c r="AF290" s="239" t="s">
        <v>3205</v>
      </c>
      <c r="AG290" s="239" t="str">
        <f t="shared" si="136"/>
        <v>15,15</v>
      </c>
      <c r="AH290" s="239" t="s">
        <v>3206</v>
      </c>
      <c r="AI290" s="239" t="str">
        <f t="shared" si="137"/>
        <v>131.837395868433,32.9685124227888</v>
      </c>
      <c r="AJ290" s="239" t="s">
        <v>3207</v>
      </c>
      <c r="AL290" s="8" t="str">
        <f t="shared" si="138"/>
        <v>,{"type":"Feature","properties":{"name":"佐伯市 弥生振興局","description":"種別：行政機関&lt;br&gt;名称：佐伯市 弥生振興局&lt;br&gt;住所：佐伯市弥生大字上小倉656-1&lt;br&gt;TEL：0972-46-1111&lt;br&gt;参考：佐伯市地域防災計画　資料編（R6.9月）より&lt;br&gt;","_markerType":"Icon","_iconUrl":"https://cyberjapandata.gsi.go.jp/portal/sys/v4/symbols/388.png","_iconSize":[30,30],"_iconAnchor":[15,15]},"geometry":{"type":"Point","coordinates":[131.837395868433,32.9685124227888]}}</v>
      </c>
    </row>
    <row r="291" spans="1:38">
      <c r="A291" s="1" t="s">
        <v>587</v>
      </c>
      <c r="B291" s="1" t="s">
        <v>3254</v>
      </c>
      <c r="C291" s="1" t="s">
        <v>587</v>
      </c>
      <c r="D291" s="1" t="s">
        <v>536</v>
      </c>
      <c r="E291" s="1" t="s">
        <v>371</v>
      </c>
      <c r="F291" s="1" t="s">
        <v>3255</v>
      </c>
      <c r="I291" s="236">
        <v>388</v>
      </c>
      <c r="J291" s="1" t="s">
        <v>3210</v>
      </c>
      <c r="K291" s="1" t="s">
        <v>3211</v>
      </c>
      <c r="L291" s="1">
        <v>32.952784247706397</v>
      </c>
      <c r="M291" s="1">
        <v>131.80234337761601</v>
      </c>
      <c r="O291" s="74" t="str">
        <f t="shared" si="129"/>
        <v>佐伯市 本匠振興局</v>
      </c>
      <c r="P291" s="74" t="str">
        <f t="shared" si="130"/>
        <v>種別：行政機関&lt;br&gt;名称：佐伯市 本匠振興局&lt;br&gt;住所：佐伯市本匠大字笠掛2-5&lt;br&gt;TEL：0972-56-5111&lt;br&gt;参考：佐伯市地域防災計画　資料編（R6.9月）より&lt;br&gt;</v>
      </c>
      <c r="Q291" s="74" t="str">
        <f t="shared" si="139"/>
        <v>388.png</v>
      </c>
      <c r="R291" s="74" t="str">
        <f t="shared" si="140"/>
        <v>30,30</v>
      </c>
      <c r="S291" s="74" t="str">
        <f t="shared" si="141"/>
        <v>15,15</v>
      </c>
      <c r="T291" s="74" t="str">
        <f t="shared" si="131"/>
        <v>131.802343377616,32.9527842477064</v>
      </c>
      <c r="W291" s="239">
        <v>1</v>
      </c>
      <c r="X291" s="239" t="s">
        <v>3209</v>
      </c>
      <c r="Y291" s="239" t="str">
        <f t="shared" si="132"/>
        <v>佐伯市 本匠振興局</v>
      </c>
      <c r="Z291" s="239" t="s">
        <v>3202</v>
      </c>
      <c r="AA291" s="239" t="str">
        <f t="shared" si="133"/>
        <v>種別：行政機関&lt;br&gt;名称：佐伯市 本匠振興局&lt;br&gt;住所：佐伯市本匠大字笠掛2-5&lt;br&gt;TEL：0972-56-5111&lt;br&gt;参考：佐伯市地域防災計画　資料編（R6.9月）より&lt;br&gt;</v>
      </c>
      <c r="AB291" s="239" t="s">
        <v>3203</v>
      </c>
      <c r="AC291" s="239" t="str">
        <f t="shared" si="134"/>
        <v>388.png</v>
      </c>
      <c r="AD291" s="239" t="s">
        <v>3204</v>
      </c>
      <c r="AE291" s="239" t="str">
        <f t="shared" si="135"/>
        <v>30,30</v>
      </c>
      <c r="AF291" s="239" t="s">
        <v>3205</v>
      </c>
      <c r="AG291" s="239" t="str">
        <f t="shared" si="136"/>
        <v>15,15</v>
      </c>
      <c r="AH291" s="239" t="s">
        <v>3206</v>
      </c>
      <c r="AI291" s="239" t="str">
        <f t="shared" si="137"/>
        <v>131.802343377616,32.9527842477064</v>
      </c>
      <c r="AJ291" s="239" t="s">
        <v>3207</v>
      </c>
      <c r="AL291" s="8" t="str">
        <f t="shared" si="138"/>
        <v>,{"type":"Feature","properties":{"name":"佐伯市 本匠振興局","description":"種別：行政機関&lt;br&gt;名称：佐伯市 本匠振興局&lt;br&gt;住所：佐伯市本匠大字笠掛2-5&lt;br&gt;TEL：0972-56-5111&lt;br&gt;参考：佐伯市地域防災計画　資料編（R6.9月）より&lt;br&gt;","_markerType":"Icon","_iconUrl":"https://cyberjapandata.gsi.go.jp/portal/sys/v4/symbols/388.png","_iconSize":[30,30],"_iconAnchor":[15,15]},"geometry":{"type":"Point","coordinates":[131.802343377616,32.9527842477064]}}</v>
      </c>
    </row>
    <row r="292" spans="1:38">
      <c r="A292" s="1" t="s">
        <v>588</v>
      </c>
      <c r="B292" s="1" t="s">
        <v>3254</v>
      </c>
      <c r="C292" s="1" t="s">
        <v>588</v>
      </c>
      <c r="D292" s="1" t="s">
        <v>375</v>
      </c>
      <c r="E292" s="1" t="s">
        <v>373</v>
      </c>
      <c r="F292" s="1" t="s">
        <v>3255</v>
      </c>
      <c r="I292" s="236">
        <v>388</v>
      </c>
      <c r="J292" s="1" t="s">
        <v>3210</v>
      </c>
      <c r="K292" s="1" t="s">
        <v>3211</v>
      </c>
      <c r="L292" s="1">
        <v>32.858022902716797</v>
      </c>
      <c r="M292" s="1">
        <v>131.656544115001</v>
      </c>
      <c r="O292" s="74" t="str">
        <f t="shared" si="129"/>
        <v>佐伯市 宇目振興局</v>
      </c>
      <c r="P292" s="74" t="str">
        <f t="shared" si="130"/>
        <v>種別：行政機関&lt;br&gt;名称：佐伯市 宇目振興局&lt;br&gt;住所：佐伯市宇目大字千束1060-1&lt;br&gt;TEL：0972-52-1111&lt;br&gt;参考：佐伯市地域防災計画　資料編（R6.9月）より&lt;br&gt;</v>
      </c>
      <c r="Q292" s="74" t="str">
        <f t="shared" si="139"/>
        <v>388.png</v>
      </c>
      <c r="R292" s="74" t="str">
        <f t="shared" si="140"/>
        <v>30,30</v>
      </c>
      <c r="S292" s="74" t="str">
        <f t="shared" si="141"/>
        <v>15,15</v>
      </c>
      <c r="T292" s="74" t="str">
        <f t="shared" si="131"/>
        <v>131.656544115001,32.8580229027168</v>
      </c>
      <c r="W292" s="239">
        <v>1</v>
      </c>
      <c r="X292" s="239" t="s">
        <v>3209</v>
      </c>
      <c r="Y292" s="239" t="str">
        <f t="shared" si="132"/>
        <v>佐伯市 宇目振興局</v>
      </c>
      <c r="Z292" s="239" t="s">
        <v>3202</v>
      </c>
      <c r="AA292" s="239" t="str">
        <f t="shared" si="133"/>
        <v>種別：行政機関&lt;br&gt;名称：佐伯市 宇目振興局&lt;br&gt;住所：佐伯市宇目大字千束1060-1&lt;br&gt;TEL：0972-52-1111&lt;br&gt;参考：佐伯市地域防災計画　資料編（R6.9月）より&lt;br&gt;</v>
      </c>
      <c r="AB292" s="239" t="s">
        <v>3203</v>
      </c>
      <c r="AC292" s="239" t="str">
        <f t="shared" si="134"/>
        <v>388.png</v>
      </c>
      <c r="AD292" s="239" t="s">
        <v>3204</v>
      </c>
      <c r="AE292" s="239" t="str">
        <f t="shared" si="135"/>
        <v>30,30</v>
      </c>
      <c r="AF292" s="239" t="s">
        <v>3205</v>
      </c>
      <c r="AG292" s="239" t="str">
        <f t="shared" si="136"/>
        <v>15,15</v>
      </c>
      <c r="AH292" s="239" t="s">
        <v>3206</v>
      </c>
      <c r="AI292" s="239" t="str">
        <f t="shared" si="137"/>
        <v>131.656544115001,32.8580229027168</v>
      </c>
      <c r="AJ292" s="239" t="s">
        <v>3207</v>
      </c>
      <c r="AL292" s="8" t="str">
        <f t="shared" si="138"/>
        <v>,{"type":"Feature","properties":{"name":"佐伯市 宇目振興局","description":"種別：行政機関&lt;br&gt;名称：佐伯市 宇目振興局&lt;br&gt;住所：佐伯市宇目大字千束1060-1&lt;br&gt;TEL：0972-52-1111&lt;br&gt;参考：佐伯市地域防災計画　資料編（R6.9月）より&lt;br&gt;","_markerType":"Icon","_iconUrl":"https://cyberjapandata.gsi.go.jp/portal/sys/v4/symbols/388.png","_iconSize":[30,30],"_iconAnchor":[15,15]},"geometry":{"type":"Point","coordinates":[131.656544115001,32.8580229027168]}}</v>
      </c>
    </row>
    <row r="293" spans="1:38">
      <c r="A293" s="1" t="s">
        <v>589</v>
      </c>
      <c r="B293" s="1" t="s">
        <v>3254</v>
      </c>
      <c r="C293" s="1" t="s">
        <v>589</v>
      </c>
      <c r="D293" s="1" t="s">
        <v>378</v>
      </c>
      <c r="E293" s="1" t="s">
        <v>376</v>
      </c>
      <c r="F293" s="1" t="s">
        <v>3255</v>
      </c>
      <c r="I293" s="236">
        <v>388</v>
      </c>
      <c r="J293" s="1" t="s">
        <v>3210</v>
      </c>
      <c r="K293" s="1" t="s">
        <v>3211</v>
      </c>
      <c r="L293" s="1">
        <v>32.896301726501399</v>
      </c>
      <c r="M293" s="1">
        <v>131.77870436203</v>
      </c>
      <c r="O293" s="74" t="str">
        <f t="shared" si="129"/>
        <v>佐伯市 直川振興局</v>
      </c>
      <c r="P293" s="74" t="str">
        <f t="shared" si="130"/>
        <v>種別：行政機関&lt;br&gt;名称：佐伯市 直川振興局&lt;br&gt;住所：佐伯市直川大字赤木105&lt;br&gt;TEL：0972-58-2111&lt;br&gt;参考：佐伯市地域防災計画　資料編（R6.9月）より&lt;br&gt;</v>
      </c>
      <c r="Q293" s="74" t="str">
        <f t="shared" si="139"/>
        <v>388.png</v>
      </c>
      <c r="R293" s="74" t="str">
        <f t="shared" si="140"/>
        <v>30,30</v>
      </c>
      <c r="S293" s="74" t="str">
        <f t="shared" si="141"/>
        <v>15,15</v>
      </c>
      <c r="T293" s="74" t="str">
        <f t="shared" si="131"/>
        <v>131.77870436203,32.8963017265014</v>
      </c>
      <c r="W293" s="239">
        <v>1</v>
      </c>
      <c r="X293" s="239" t="s">
        <v>3209</v>
      </c>
      <c r="Y293" s="239" t="str">
        <f t="shared" si="132"/>
        <v>佐伯市 直川振興局</v>
      </c>
      <c r="Z293" s="239" t="s">
        <v>3202</v>
      </c>
      <c r="AA293" s="239" t="str">
        <f t="shared" si="133"/>
        <v>種別：行政機関&lt;br&gt;名称：佐伯市 直川振興局&lt;br&gt;住所：佐伯市直川大字赤木105&lt;br&gt;TEL：0972-58-2111&lt;br&gt;参考：佐伯市地域防災計画　資料編（R6.9月）より&lt;br&gt;</v>
      </c>
      <c r="AB293" s="239" t="s">
        <v>3203</v>
      </c>
      <c r="AC293" s="239" t="str">
        <f t="shared" si="134"/>
        <v>388.png</v>
      </c>
      <c r="AD293" s="239" t="s">
        <v>3204</v>
      </c>
      <c r="AE293" s="239" t="str">
        <f t="shared" si="135"/>
        <v>30,30</v>
      </c>
      <c r="AF293" s="239" t="s">
        <v>3205</v>
      </c>
      <c r="AG293" s="239" t="str">
        <f t="shared" si="136"/>
        <v>15,15</v>
      </c>
      <c r="AH293" s="239" t="s">
        <v>3206</v>
      </c>
      <c r="AI293" s="239" t="str">
        <f t="shared" si="137"/>
        <v>131.77870436203,32.8963017265014</v>
      </c>
      <c r="AJ293" s="239" t="s">
        <v>3207</v>
      </c>
      <c r="AL293" s="8" t="str">
        <f t="shared" si="138"/>
        <v>,{"type":"Feature","properties":{"name":"佐伯市 直川振興局","description":"種別：行政機関&lt;br&gt;名称：佐伯市 直川振興局&lt;br&gt;住所：佐伯市直川大字赤木105&lt;br&gt;TEL：0972-58-2111&lt;br&gt;参考：佐伯市地域防災計画　資料編（R6.9月）より&lt;br&gt;","_markerType":"Icon","_iconUrl":"https://cyberjapandata.gsi.go.jp/portal/sys/v4/symbols/388.png","_iconSize":[30,30],"_iconAnchor":[15,15]},"geometry":{"type":"Point","coordinates":[131.77870436203,32.8963017265014]}}</v>
      </c>
    </row>
    <row r="294" spans="1:38">
      <c r="A294" s="1" t="s">
        <v>590</v>
      </c>
      <c r="B294" s="1" t="s">
        <v>3254</v>
      </c>
      <c r="C294" s="1" t="s">
        <v>590</v>
      </c>
      <c r="D294" s="1" t="s">
        <v>381</v>
      </c>
      <c r="E294" s="1" t="s">
        <v>379</v>
      </c>
      <c r="F294" s="1" t="s">
        <v>3255</v>
      </c>
      <c r="I294" s="236">
        <v>388</v>
      </c>
      <c r="J294" s="1" t="s">
        <v>3210</v>
      </c>
      <c r="K294" s="1" t="s">
        <v>3211</v>
      </c>
      <c r="L294" s="1">
        <v>32.945116815813101</v>
      </c>
      <c r="M294" s="1">
        <v>131.96067617404</v>
      </c>
      <c r="O294" s="74" t="str">
        <f t="shared" si="129"/>
        <v>佐伯市 鶴見振興局</v>
      </c>
      <c r="P294" s="74" t="str">
        <f t="shared" si="130"/>
        <v>種別：行政機関&lt;br&gt;名称：佐伯市 鶴見振興局&lt;br&gt;住所：佐伯市鶴見大字地松浦2008-6&lt;br&gt;TEL：0972-33-1111&lt;br&gt;参考：佐伯市地域防災計画　資料編（R6.9月）より&lt;br&gt;</v>
      </c>
      <c r="Q294" s="74" t="str">
        <f t="shared" si="139"/>
        <v>388.png</v>
      </c>
      <c r="R294" s="74" t="str">
        <f t="shared" si="140"/>
        <v>30,30</v>
      </c>
      <c r="S294" s="74" t="str">
        <f t="shared" si="141"/>
        <v>15,15</v>
      </c>
      <c r="T294" s="74" t="str">
        <f t="shared" si="131"/>
        <v>131.96067617404,32.9451168158131</v>
      </c>
      <c r="W294" s="239">
        <v>1</v>
      </c>
      <c r="X294" s="239" t="s">
        <v>3209</v>
      </c>
      <c r="Y294" s="239" t="str">
        <f t="shared" si="132"/>
        <v>佐伯市 鶴見振興局</v>
      </c>
      <c r="Z294" s="239" t="s">
        <v>3202</v>
      </c>
      <c r="AA294" s="239" t="str">
        <f t="shared" si="133"/>
        <v>種別：行政機関&lt;br&gt;名称：佐伯市 鶴見振興局&lt;br&gt;住所：佐伯市鶴見大字地松浦2008-6&lt;br&gt;TEL：0972-33-1111&lt;br&gt;参考：佐伯市地域防災計画　資料編（R6.9月）より&lt;br&gt;</v>
      </c>
      <c r="AB294" s="239" t="s">
        <v>3203</v>
      </c>
      <c r="AC294" s="239" t="str">
        <f t="shared" si="134"/>
        <v>388.png</v>
      </c>
      <c r="AD294" s="239" t="s">
        <v>3204</v>
      </c>
      <c r="AE294" s="239" t="str">
        <f t="shared" si="135"/>
        <v>30,30</v>
      </c>
      <c r="AF294" s="239" t="s">
        <v>3205</v>
      </c>
      <c r="AG294" s="239" t="str">
        <f t="shared" si="136"/>
        <v>15,15</v>
      </c>
      <c r="AH294" s="239" t="s">
        <v>3206</v>
      </c>
      <c r="AI294" s="239" t="str">
        <f t="shared" si="137"/>
        <v>131.96067617404,32.9451168158131</v>
      </c>
      <c r="AJ294" s="239" t="s">
        <v>3207</v>
      </c>
      <c r="AL294" s="8" t="str">
        <f t="shared" si="138"/>
        <v>,{"type":"Feature","properties":{"name":"佐伯市 鶴見振興局","description":"種別：行政機関&lt;br&gt;名称：佐伯市 鶴見振興局&lt;br&gt;住所：佐伯市鶴見大字地松浦2008-6&lt;br&gt;TEL：0972-33-1111&lt;br&gt;参考：佐伯市地域防災計画　資料編（R6.9月）より&lt;br&gt;","_markerType":"Icon","_iconUrl":"https://cyberjapandata.gsi.go.jp/portal/sys/v4/symbols/388.png","_iconSize":[30,30],"_iconAnchor":[15,15]},"geometry":{"type":"Point","coordinates":[131.96067617404,32.9451168158131]}}</v>
      </c>
    </row>
    <row r="295" spans="1:38">
      <c r="A295" s="1" t="s">
        <v>591</v>
      </c>
      <c r="B295" s="1" t="s">
        <v>3254</v>
      </c>
      <c r="C295" s="1" t="s">
        <v>591</v>
      </c>
      <c r="D295" s="1" t="s">
        <v>384</v>
      </c>
      <c r="E295" s="1" t="s">
        <v>382</v>
      </c>
      <c r="F295" s="1" t="s">
        <v>3255</v>
      </c>
      <c r="I295" s="236">
        <v>388</v>
      </c>
      <c r="J295" s="1" t="s">
        <v>3210</v>
      </c>
      <c r="K295" s="1" t="s">
        <v>3211</v>
      </c>
      <c r="L295" s="1">
        <v>32.921189850294198</v>
      </c>
      <c r="M295" s="1">
        <v>131.975888947188</v>
      </c>
      <c r="O295" s="74" t="str">
        <f t="shared" si="129"/>
        <v>佐伯市 米水津振興局</v>
      </c>
      <c r="P295" s="74" t="str">
        <f t="shared" si="130"/>
        <v>種別：行政機関&lt;br&gt;名称：佐伯市 米水津振興局&lt;br&gt;住所：佐伯市米水津大字浦代浦1239-2&lt;br&gt;TEL：0972-35-6111&lt;br&gt;参考：佐伯市地域防災計画　資料編（R6.9月）より&lt;br&gt;</v>
      </c>
      <c r="Q295" s="74" t="str">
        <f t="shared" si="139"/>
        <v>388.png</v>
      </c>
      <c r="R295" s="74" t="str">
        <f t="shared" si="140"/>
        <v>30,30</v>
      </c>
      <c r="S295" s="74" t="str">
        <f t="shared" si="141"/>
        <v>15,15</v>
      </c>
      <c r="T295" s="74" t="str">
        <f t="shared" si="131"/>
        <v>131.975888947188,32.9211898502942</v>
      </c>
      <c r="W295" s="239">
        <v>1</v>
      </c>
      <c r="X295" s="239" t="s">
        <v>3209</v>
      </c>
      <c r="Y295" s="239" t="str">
        <f t="shared" si="132"/>
        <v>佐伯市 米水津振興局</v>
      </c>
      <c r="Z295" s="239" t="s">
        <v>3202</v>
      </c>
      <c r="AA295" s="239" t="str">
        <f t="shared" si="133"/>
        <v>種別：行政機関&lt;br&gt;名称：佐伯市 米水津振興局&lt;br&gt;住所：佐伯市米水津大字浦代浦1239-2&lt;br&gt;TEL：0972-35-6111&lt;br&gt;参考：佐伯市地域防災計画　資料編（R6.9月）より&lt;br&gt;</v>
      </c>
      <c r="AB295" s="239" t="s">
        <v>3256</v>
      </c>
      <c r="AC295" s="239" t="str">
        <f t="shared" si="134"/>
        <v>388.png</v>
      </c>
      <c r="AD295" s="239" t="s">
        <v>3204</v>
      </c>
      <c r="AE295" s="239" t="str">
        <f t="shared" si="135"/>
        <v>30,30</v>
      </c>
      <c r="AF295" s="239" t="s">
        <v>3205</v>
      </c>
      <c r="AG295" s="239" t="str">
        <f t="shared" si="136"/>
        <v>15,15</v>
      </c>
      <c r="AH295" s="239" t="s">
        <v>3206</v>
      </c>
      <c r="AI295" s="239" t="str">
        <f t="shared" si="137"/>
        <v>131.975888947188,32.9211898502942</v>
      </c>
      <c r="AJ295" s="239" t="s">
        <v>3207</v>
      </c>
      <c r="AL295" s="8" t="str">
        <f t="shared" si="138"/>
        <v>,{"type":"Feature","properties":{"name":"佐伯市 米水津振興局","description":"種別：行政機関&lt;br&gt;名称：佐伯市 米水津振興局&lt;br&gt;住所：佐伯市米水津大字浦代浦1239-2&lt;br&gt;TEL：0972-35-6111&lt;br&gt;参考：佐伯市地域防災計画　資料編（R6.9月）より&lt;br&gt;","_markerType":"Icon","_iconUrl":"https://cyberjapandata.gsi.go.jp/portal/sys/v4/symbols/388.png","_iconSize":[30,30],"_iconAnchor":[15,15]},"geometry":{"type":"Point","coordinates":[131.975888947188,32.9211898502942]}}</v>
      </c>
    </row>
    <row r="296" spans="1:38">
      <c r="A296" s="1" t="s">
        <v>592</v>
      </c>
      <c r="B296" s="1" t="s">
        <v>3254</v>
      </c>
      <c r="C296" s="1" t="s">
        <v>592</v>
      </c>
      <c r="D296" s="1" t="s">
        <v>387</v>
      </c>
      <c r="E296" s="1" t="s">
        <v>385</v>
      </c>
      <c r="F296" s="1" t="s">
        <v>3255</v>
      </c>
      <c r="I296" s="236">
        <v>388</v>
      </c>
      <c r="J296" s="1" t="s">
        <v>3210</v>
      </c>
      <c r="K296" s="1" t="s">
        <v>3211</v>
      </c>
      <c r="L296" s="1">
        <v>32.800876879167902</v>
      </c>
      <c r="M296" s="1">
        <v>131.93579529029299</v>
      </c>
      <c r="O296" s="74" t="str">
        <f t="shared" si="129"/>
        <v>佐伯市 蒲江振興局</v>
      </c>
      <c r="P296" s="74" t="str">
        <f t="shared" si="130"/>
        <v>種別：行政機関&lt;br&gt;名称：佐伯市 蒲江振興局&lt;br&gt;住所：佐伯市蒲江大字蒲江浦373-1&lt;br&gt;TEL：0972-42-1111&lt;br&gt;参考：佐伯市地域防災計画　資料編（R6.9月）より&lt;br&gt;</v>
      </c>
      <c r="Q296" s="74" t="str">
        <f t="shared" si="139"/>
        <v>388.png</v>
      </c>
      <c r="R296" s="74" t="str">
        <f t="shared" si="140"/>
        <v>30,30</v>
      </c>
      <c r="S296" s="74" t="str">
        <f t="shared" si="141"/>
        <v>15,15</v>
      </c>
      <c r="T296" s="74" t="str">
        <f t="shared" si="131"/>
        <v>131.935795290293,32.8008768791679</v>
      </c>
      <c r="W296" s="239">
        <v>1</v>
      </c>
      <c r="X296" s="239" t="s">
        <v>3209</v>
      </c>
      <c r="Y296" s="239" t="str">
        <f t="shared" si="132"/>
        <v>佐伯市 蒲江振興局</v>
      </c>
      <c r="Z296" s="239" t="s">
        <v>3202</v>
      </c>
      <c r="AA296" s="239" t="str">
        <f t="shared" si="133"/>
        <v>種別：行政機関&lt;br&gt;名称：佐伯市 蒲江振興局&lt;br&gt;住所：佐伯市蒲江大字蒲江浦373-1&lt;br&gt;TEL：0972-42-1111&lt;br&gt;参考：佐伯市地域防災計画　資料編（R6.9月）より&lt;br&gt;</v>
      </c>
      <c r="AB296" s="239" t="s">
        <v>3256</v>
      </c>
      <c r="AC296" s="239" t="str">
        <f t="shared" si="134"/>
        <v>388.png</v>
      </c>
      <c r="AD296" s="239" t="s">
        <v>3204</v>
      </c>
      <c r="AE296" s="239" t="str">
        <f t="shared" si="135"/>
        <v>30,30</v>
      </c>
      <c r="AF296" s="239" t="s">
        <v>3205</v>
      </c>
      <c r="AG296" s="239" t="str">
        <f t="shared" si="136"/>
        <v>15,15</v>
      </c>
      <c r="AH296" s="239" t="s">
        <v>3206</v>
      </c>
      <c r="AI296" s="239" t="str">
        <f t="shared" si="137"/>
        <v>131.935795290293,32.8008768791679</v>
      </c>
      <c r="AJ296" s="239" t="s">
        <v>3207</v>
      </c>
      <c r="AL296" s="8" t="str">
        <f t="shared" si="138"/>
        <v>,{"type":"Feature","properties":{"name":"佐伯市 蒲江振興局","description":"種別：行政機関&lt;br&gt;名称：佐伯市 蒲江振興局&lt;br&gt;住所：佐伯市蒲江大字蒲江浦373-1&lt;br&gt;TEL：0972-42-1111&lt;br&gt;参考：佐伯市地域防災計画　資料編（R6.9月）より&lt;br&gt;","_markerType":"Icon","_iconUrl":"https://cyberjapandata.gsi.go.jp/portal/sys/v4/symbols/388.png","_iconSize":[30,30],"_iconAnchor":[15,15]},"geometry":{"type":"Point","coordinates":[131.935795290293,32.8008768791679]}}</v>
      </c>
    </row>
    <row r="297" spans="1:38">
      <c r="A297" s="1" t="s">
        <v>3257</v>
      </c>
      <c r="B297" s="1" t="s">
        <v>3254</v>
      </c>
      <c r="C297" s="1" t="s">
        <v>3258</v>
      </c>
      <c r="D297" s="1" t="s">
        <v>390</v>
      </c>
      <c r="E297" s="1" t="s">
        <v>388</v>
      </c>
      <c r="I297" s="236">
        <v>385</v>
      </c>
      <c r="J297" s="1" t="s">
        <v>3210</v>
      </c>
      <c r="K297" s="1" t="s">
        <v>3211</v>
      </c>
      <c r="L297" s="1">
        <v>33.23816629561</v>
      </c>
      <c r="M297" s="1">
        <v>131.61281541123901</v>
      </c>
      <c r="O297" s="74" t="str">
        <f t="shared" si="129"/>
        <v>大分県防災対策企画課</v>
      </c>
      <c r="P297" s="74" t="str">
        <f t="shared" si="130"/>
        <v>種別：行政機関&lt;br&gt;名称：防災対策企画課&lt;br&gt;住所：大分市大手町3丁目1番1号&lt;br&gt;TEL：097-506-3067&lt;br&gt;</v>
      </c>
      <c r="Q297" s="74" t="str">
        <f t="shared" si="139"/>
        <v>385.png</v>
      </c>
      <c r="R297" s="74" t="str">
        <f t="shared" si="140"/>
        <v>30,30</v>
      </c>
      <c r="S297" s="74" t="str">
        <f t="shared" si="141"/>
        <v>15,15</v>
      </c>
      <c r="T297" s="74" t="str">
        <f t="shared" si="131"/>
        <v>131.612815411239,33.23816629561</v>
      </c>
      <c r="W297" s="239">
        <v>1</v>
      </c>
      <c r="X297" s="239" t="s">
        <v>3209</v>
      </c>
      <c r="Y297" s="239" t="str">
        <f t="shared" si="132"/>
        <v>大分県防災対策企画課</v>
      </c>
      <c r="Z297" s="239" t="s">
        <v>3202</v>
      </c>
      <c r="AA297" s="239" t="str">
        <f t="shared" si="133"/>
        <v>種別：行政機関&lt;br&gt;名称：防災対策企画課&lt;br&gt;住所：大分市大手町3丁目1番1号&lt;br&gt;TEL：097-506-3067&lt;br&gt;</v>
      </c>
      <c r="AB297" s="239" t="s">
        <v>3256</v>
      </c>
      <c r="AC297" s="239" t="str">
        <f t="shared" si="134"/>
        <v>385.png</v>
      </c>
      <c r="AD297" s="239" t="s">
        <v>3204</v>
      </c>
      <c r="AE297" s="239" t="str">
        <f t="shared" si="135"/>
        <v>30,30</v>
      </c>
      <c r="AF297" s="239" t="s">
        <v>3205</v>
      </c>
      <c r="AG297" s="239" t="str">
        <f t="shared" si="136"/>
        <v>15,15</v>
      </c>
      <c r="AH297" s="239" t="s">
        <v>3206</v>
      </c>
      <c r="AI297" s="239" t="str">
        <f t="shared" si="137"/>
        <v>131.612815411239,33.23816629561</v>
      </c>
      <c r="AJ297" s="239" t="s">
        <v>3207</v>
      </c>
      <c r="AL297" s="8" t="str">
        <f t="shared" si="138"/>
        <v>,{"type":"Feature","properties":{"name":"大分県防災対策企画課","description":"種別：行政機関&lt;br&gt;名称：防災対策企画課&lt;br&gt;住所：大分市大手町3丁目1番1号&lt;br&gt;TEL：097-506-3067&lt;br&gt;","_markerType":"Icon","_iconUrl":"https://cyberjapandata.gsi.go.jp/portal/sys/v4/symbols/385.png","_iconSize":[30,30],"_iconAnchor":[15,15]},"geometry":{"type":"Point","coordinates":[131.612815411239,33.23816629561]}}</v>
      </c>
    </row>
    <row r="298" spans="1:38">
      <c r="A298" s="1" t="s">
        <v>3259</v>
      </c>
      <c r="B298" s="1" t="s">
        <v>3254</v>
      </c>
      <c r="C298" s="1" t="s">
        <v>657</v>
      </c>
      <c r="D298" s="1" t="s">
        <v>390</v>
      </c>
      <c r="E298" s="1" t="s">
        <v>391</v>
      </c>
      <c r="I298" s="236">
        <v>385</v>
      </c>
      <c r="J298" s="1" t="s">
        <v>3210</v>
      </c>
      <c r="K298" s="1" t="s">
        <v>3211</v>
      </c>
      <c r="L298" s="1">
        <v>33.238096944018302</v>
      </c>
      <c r="M298" s="1">
        <v>131.612801449892</v>
      </c>
      <c r="O298" s="74" t="str">
        <f t="shared" si="129"/>
        <v>大分県危機管理室</v>
      </c>
      <c r="P298" s="74" t="str">
        <f t="shared" si="130"/>
        <v>種別：行政機関&lt;br&gt;名称：危機管理室&lt;br&gt;住所：大分市大手町3丁目1番1号&lt;br&gt;TEL：097-506-3152&lt;br&gt;</v>
      </c>
      <c r="Q298" s="74" t="str">
        <f t="shared" si="139"/>
        <v>385.png</v>
      </c>
      <c r="R298" s="74" t="str">
        <f t="shared" si="140"/>
        <v>30,30</v>
      </c>
      <c r="S298" s="74" t="str">
        <f t="shared" si="141"/>
        <v>15,15</v>
      </c>
      <c r="T298" s="74" t="str">
        <f t="shared" si="131"/>
        <v>131.612801449892,33.2380969440183</v>
      </c>
      <c r="W298" s="239">
        <v>1</v>
      </c>
      <c r="X298" s="239" t="s">
        <v>3209</v>
      </c>
      <c r="Y298" s="239" t="str">
        <f t="shared" si="132"/>
        <v>大分県危機管理室</v>
      </c>
      <c r="Z298" s="239" t="s">
        <v>3202</v>
      </c>
      <c r="AA298" s="239" t="str">
        <f t="shared" si="133"/>
        <v>種別：行政機関&lt;br&gt;名称：危機管理室&lt;br&gt;住所：大分市大手町3丁目1番1号&lt;br&gt;TEL：097-506-3152&lt;br&gt;</v>
      </c>
      <c r="AB298" s="239" t="s">
        <v>3256</v>
      </c>
      <c r="AC298" s="239" t="str">
        <f t="shared" si="134"/>
        <v>385.png</v>
      </c>
      <c r="AD298" s="239" t="s">
        <v>3204</v>
      </c>
      <c r="AE298" s="239" t="str">
        <f t="shared" si="135"/>
        <v>30,30</v>
      </c>
      <c r="AF298" s="239" t="s">
        <v>3205</v>
      </c>
      <c r="AG298" s="239" t="str">
        <f t="shared" si="136"/>
        <v>15,15</v>
      </c>
      <c r="AH298" s="239" t="s">
        <v>3206</v>
      </c>
      <c r="AI298" s="239" t="str">
        <f t="shared" si="137"/>
        <v>131.612801449892,33.2380969440183</v>
      </c>
      <c r="AJ298" s="239" t="s">
        <v>3207</v>
      </c>
      <c r="AL298" s="8" t="str">
        <f t="shared" si="138"/>
        <v>,{"type":"Feature","properties":{"name":"大分県危機管理室","description":"種別：行政機関&lt;br&gt;名称：危機管理室&lt;br&gt;住所：大分市大手町3丁目1番1号&lt;br&gt;TEL：097-506-3152&lt;br&gt;","_markerType":"Icon","_iconUrl":"https://cyberjapandata.gsi.go.jp/portal/sys/v4/symbols/385.png","_iconSize":[30,30],"_iconAnchor":[15,15]},"geometry":{"type":"Point","coordinates":[131.612801449892,33.2380969440183]}}</v>
      </c>
    </row>
    <row r="299" spans="1:38">
      <c r="A299" s="1" t="s">
        <v>693</v>
      </c>
      <c r="B299" s="1" t="s">
        <v>3254</v>
      </c>
      <c r="C299" s="1" t="s">
        <v>3260</v>
      </c>
      <c r="D299" s="1" t="s">
        <v>394</v>
      </c>
      <c r="E299" s="1" t="s">
        <v>392</v>
      </c>
      <c r="I299" s="236">
        <v>385</v>
      </c>
      <c r="J299" s="1" t="s">
        <v>3210</v>
      </c>
      <c r="K299" s="1" t="s">
        <v>3211</v>
      </c>
      <c r="L299" s="1">
        <v>32.964629919424603</v>
      </c>
      <c r="M299" s="1">
        <v>131.90470928557701</v>
      </c>
      <c r="O299" s="74" t="str">
        <f t="shared" si="129"/>
        <v>大分県南部振興局</v>
      </c>
      <c r="P299" s="74" t="str">
        <f t="shared" si="130"/>
        <v>種別：行政機関&lt;br&gt;名称：南部振興局&lt;br&gt;住所：佐伯市長島町1丁目2番1号&lt;br&gt;TEL：0972-22-0390&lt;br&gt;</v>
      </c>
      <c r="Q299" s="74" t="str">
        <f t="shared" ref="Q299:Q318" si="142">I299&amp;".png"</f>
        <v>385.png</v>
      </c>
      <c r="R299" s="74" t="str">
        <f>J299</f>
        <v>30,30</v>
      </c>
      <c r="S299" s="74" t="str">
        <f t="shared" si="141"/>
        <v>15,15</v>
      </c>
      <c r="T299" s="74" t="str">
        <f t="shared" si="131"/>
        <v>131.904709285577,32.9646299194246</v>
      </c>
      <c r="W299" s="239">
        <v>1</v>
      </c>
      <c r="X299" s="239" t="s">
        <v>3209</v>
      </c>
      <c r="Y299" s="239" t="str">
        <f t="shared" si="132"/>
        <v>大分県南部振興局</v>
      </c>
      <c r="Z299" s="239" t="s">
        <v>3202</v>
      </c>
      <c r="AA299" s="239" t="str">
        <f t="shared" si="133"/>
        <v>種別：行政機関&lt;br&gt;名称：南部振興局&lt;br&gt;住所：佐伯市長島町1丁目2番1号&lt;br&gt;TEL：0972-22-0390&lt;br&gt;</v>
      </c>
      <c r="AB299" s="239" t="s">
        <v>3256</v>
      </c>
      <c r="AC299" s="239" t="str">
        <f t="shared" si="134"/>
        <v>385.png</v>
      </c>
      <c r="AD299" s="239" t="s">
        <v>3204</v>
      </c>
      <c r="AE299" s="239" t="str">
        <f t="shared" si="135"/>
        <v>30,30</v>
      </c>
      <c r="AF299" s="239" t="s">
        <v>3205</v>
      </c>
      <c r="AG299" s="239" t="str">
        <f t="shared" si="136"/>
        <v>15,15</v>
      </c>
      <c r="AH299" s="239" t="s">
        <v>3206</v>
      </c>
      <c r="AI299" s="239" t="str">
        <f t="shared" si="137"/>
        <v>131.904709285577,32.9646299194246</v>
      </c>
      <c r="AJ299" s="239" t="s">
        <v>3207</v>
      </c>
      <c r="AL299" s="8" t="str">
        <f t="shared" si="138"/>
        <v>,{"type":"Feature","properties":{"name":"大分県南部振興局","description":"種別：行政機関&lt;br&gt;名称：南部振興局&lt;br&gt;住所：佐伯市長島町1丁目2番1号&lt;br&gt;TEL：0972-22-0390&lt;br&gt;","_markerType":"Icon","_iconUrl":"https://cyberjapandata.gsi.go.jp/portal/sys/v4/symbols/385.png","_iconSize":[30,30],"_iconAnchor":[15,15]},"geometry":{"type":"Point","coordinates":[131.904709285577,32.9646299194246]}}</v>
      </c>
    </row>
    <row r="300" spans="1:38">
      <c r="A300" s="1" t="s">
        <v>694</v>
      </c>
      <c r="B300" s="1" t="s">
        <v>3254</v>
      </c>
      <c r="C300" s="1" t="s">
        <v>3261</v>
      </c>
      <c r="D300" s="1" t="s">
        <v>394</v>
      </c>
      <c r="E300" s="1" t="s">
        <v>395</v>
      </c>
      <c r="I300" s="236">
        <v>385</v>
      </c>
      <c r="J300" s="1" t="s">
        <v>3210</v>
      </c>
      <c r="K300" s="1" t="s">
        <v>3211</v>
      </c>
      <c r="L300" s="1">
        <v>32.964834370311799</v>
      </c>
      <c r="M300" s="1">
        <v>131.904327124779</v>
      </c>
      <c r="O300" s="74" t="str">
        <f t="shared" si="129"/>
        <v>大分県佐伯土木事務所</v>
      </c>
      <c r="P300" s="74" t="str">
        <f t="shared" si="130"/>
        <v>種別：行政機関&lt;br&gt;名称：佐伯土木事務所&lt;br&gt;住所：佐伯市長島町1丁目2番1号&lt;br&gt;TEL：0972-22-3171&lt;br&gt;</v>
      </c>
      <c r="Q300" s="74" t="str">
        <f t="shared" si="142"/>
        <v>385.png</v>
      </c>
      <c r="R300" s="74" t="str">
        <f t="shared" ref="R300:R309" si="143">J300</f>
        <v>30,30</v>
      </c>
      <c r="S300" s="74" t="str">
        <f t="shared" si="141"/>
        <v>15,15</v>
      </c>
      <c r="T300" s="74" t="str">
        <f t="shared" si="131"/>
        <v>131.904327124779,32.9648343703118</v>
      </c>
      <c r="W300" s="239">
        <v>1</v>
      </c>
      <c r="X300" s="239" t="s">
        <v>3209</v>
      </c>
      <c r="Y300" s="239" t="str">
        <f t="shared" si="132"/>
        <v>大分県佐伯土木事務所</v>
      </c>
      <c r="Z300" s="239" t="s">
        <v>3202</v>
      </c>
      <c r="AA300" s="239" t="str">
        <f t="shared" si="133"/>
        <v>種別：行政機関&lt;br&gt;名称：佐伯土木事務所&lt;br&gt;住所：佐伯市長島町1丁目2番1号&lt;br&gt;TEL：0972-22-3171&lt;br&gt;</v>
      </c>
      <c r="AB300" s="239" t="s">
        <v>3256</v>
      </c>
      <c r="AC300" s="239" t="str">
        <f t="shared" si="134"/>
        <v>385.png</v>
      </c>
      <c r="AD300" s="239" t="s">
        <v>3204</v>
      </c>
      <c r="AE300" s="239" t="str">
        <f t="shared" si="135"/>
        <v>30,30</v>
      </c>
      <c r="AF300" s="239" t="s">
        <v>3205</v>
      </c>
      <c r="AG300" s="239" t="str">
        <f t="shared" si="136"/>
        <v>15,15</v>
      </c>
      <c r="AH300" s="239" t="s">
        <v>3206</v>
      </c>
      <c r="AI300" s="239" t="str">
        <f t="shared" si="137"/>
        <v>131.904327124779,32.9648343703118</v>
      </c>
      <c r="AJ300" s="239" t="s">
        <v>3207</v>
      </c>
      <c r="AL300" s="8" t="str">
        <f t="shared" si="138"/>
        <v>,{"type":"Feature","properties":{"name":"大分県佐伯土木事務所","description":"種別：行政機関&lt;br&gt;名称：佐伯土木事務所&lt;br&gt;住所：佐伯市長島町1丁目2番1号&lt;br&gt;TEL：0972-22-3171&lt;br&gt;","_markerType":"Icon","_iconUrl":"https://cyberjapandata.gsi.go.jp/portal/sys/v4/symbols/385.png","_iconSize":[30,30],"_iconAnchor":[15,15]},"geometry":{"type":"Point","coordinates":[131.904327124779,32.9648343703118]}}</v>
      </c>
    </row>
    <row r="301" spans="1:38">
      <c r="A301" s="1" t="s">
        <v>695</v>
      </c>
      <c r="B301" s="1" t="s">
        <v>3254</v>
      </c>
      <c r="C301" s="1" t="s">
        <v>3262</v>
      </c>
      <c r="D301" s="1" t="s">
        <v>399</v>
      </c>
      <c r="E301" s="1" t="s">
        <v>397</v>
      </c>
      <c r="F301" s="1" t="s">
        <v>3263</v>
      </c>
      <c r="I301" s="236">
        <v>508</v>
      </c>
      <c r="J301" s="1" t="s">
        <v>3212</v>
      </c>
      <c r="K301" s="1" t="s">
        <v>3213</v>
      </c>
      <c r="L301" s="1">
        <v>32.9576409172018</v>
      </c>
      <c r="M301" s="1">
        <v>131.89869034122501</v>
      </c>
      <c r="O301" s="74" t="str">
        <f t="shared" si="129"/>
        <v>大分県南部保健所</v>
      </c>
      <c r="P301" s="74" t="str">
        <f t="shared" si="130"/>
        <v>種別：行政機関&lt;br&gt;名称：南部保健所&lt;br&gt;住所：佐伯市向島1丁目4番1号&lt;br&gt;TEL：0972-22-0562&lt;br&gt;参考：庁舎被災時は佐伯豊南高校に臨時保健所を設置予定。&lt;br&gt;</v>
      </c>
      <c r="Q301" s="74" t="str">
        <f t="shared" si="142"/>
        <v>508.png</v>
      </c>
      <c r="R301" s="74" t="str">
        <f t="shared" si="143"/>
        <v>40,40</v>
      </c>
      <c r="S301" s="74" t="str">
        <f t="shared" si="141"/>
        <v>20,20</v>
      </c>
      <c r="T301" s="74" t="str">
        <f t="shared" si="131"/>
        <v>131.898690341225,32.9576409172018</v>
      </c>
      <c r="W301" s="239">
        <v>1</v>
      </c>
      <c r="X301" s="239" t="s">
        <v>3209</v>
      </c>
      <c r="Y301" s="239" t="str">
        <f t="shared" si="132"/>
        <v>大分県南部保健所</v>
      </c>
      <c r="Z301" s="239" t="s">
        <v>3202</v>
      </c>
      <c r="AA301" s="239" t="str">
        <f t="shared" si="133"/>
        <v>種別：行政機関&lt;br&gt;名称：南部保健所&lt;br&gt;住所：佐伯市向島1丁目4番1号&lt;br&gt;TEL：0972-22-0562&lt;br&gt;参考：庁舎被災時は佐伯豊南高校に臨時保健所を設置予定。&lt;br&gt;</v>
      </c>
      <c r="AB301" s="239" t="s">
        <v>3256</v>
      </c>
      <c r="AC301" s="239" t="str">
        <f t="shared" si="134"/>
        <v>508.png</v>
      </c>
      <c r="AD301" s="239" t="s">
        <v>3204</v>
      </c>
      <c r="AE301" s="239" t="str">
        <f t="shared" si="135"/>
        <v>40,40</v>
      </c>
      <c r="AF301" s="239" t="s">
        <v>3205</v>
      </c>
      <c r="AG301" s="239" t="str">
        <f t="shared" si="136"/>
        <v>20,20</v>
      </c>
      <c r="AH301" s="239" t="s">
        <v>3206</v>
      </c>
      <c r="AI301" s="239" t="str">
        <f t="shared" si="137"/>
        <v>131.898690341225,32.9576409172018</v>
      </c>
      <c r="AJ301" s="239" t="s">
        <v>3207</v>
      </c>
      <c r="AL301" s="8" t="str">
        <f t="shared" si="138"/>
        <v>,{"type":"Feature","properties":{"name":"大分県南部保健所","description":"種別：行政機関&lt;br&gt;名称：南部保健所&lt;br&gt;住所：佐伯市向島1丁目4番1号&lt;br&gt;TEL：0972-22-0562&lt;br&gt;参考：庁舎被災時は佐伯豊南高校に臨時保健所を設置予定。&lt;br&gt;","_markerType":"Icon","_iconUrl":"https://cyberjapandata.gsi.go.jp/portal/sys/v4/symbols/508.png","_iconSize":[40,40],"_iconAnchor":[20,20]},"geometry":{"type":"Point","coordinates":[131.898690341225,32.9576409172018]}}</v>
      </c>
    </row>
    <row r="302" spans="1:38">
      <c r="A302" s="1" t="s">
        <v>696</v>
      </c>
      <c r="B302" s="1" t="s">
        <v>3254</v>
      </c>
      <c r="C302" s="1" t="s">
        <v>3264</v>
      </c>
      <c r="D302" s="1" t="s">
        <v>402</v>
      </c>
      <c r="E302" s="1" t="s">
        <v>400</v>
      </c>
      <c r="I302" s="236">
        <v>385</v>
      </c>
      <c r="J302" s="1" t="s">
        <v>3210</v>
      </c>
      <c r="K302" s="1" t="s">
        <v>3211</v>
      </c>
      <c r="L302" s="1">
        <v>33.0278602101601</v>
      </c>
      <c r="M302" s="1">
        <v>131.50254965399199</v>
      </c>
      <c r="O302" s="74" t="str">
        <f t="shared" si="129"/>
        <v>大分県防災航空隊（県央飛行場）</v>
      </c>
      <c r="P302" s="74" t="str">
        <f t="shared" si="130"/>
        <v>種別：行政機関&lt;br&gt;名称：防災航空隊（県央飛行場）&lt;br&gt;住所：豊後大野市大野町田代2592-2&lt;br&gt;TEL：0974-34-2192&lt;br&gt;</v>
      </c>
      <c r="Q302" s="74" t="str">
        <f t="shared" si="142"/>
        <v>385.png</v>
      </c>
      <c r="R302" s="74" t="str">
        <f t="shared" si="143"/>
        <v>30,30</v>
      </c>
      <c r="S302" s="74" t="str">
        <f t="shared" si="141"/>
        <v>15,15</v>
      </c>
      <c r="T302" s="74" t="str">
        <f t="shared" si="131"/>
        <v>131.502549653992,33.0278602101601</v>
      </c>
      <c r="W302" s="239">
        <v>1</v>
      </c>
      <c r="X302" s="239" t="s">
        <v>3209</v>
      </c>
      <c r="Y302" s="239" t="str">
        <f t="shared" si="132"/>
        <v>大分県防災航空隊（県央飛行場）</v>
      </c>
      <c r="Z302" s="239" t="s">
        <v>3202</v>
      </c>
      <c r="AA302" s="239" t="str">
        <f t="shared" si="133"/>
        <v>種別：行政機関&lt;br&gt;名称：防災航空隊（県央飛行場）&lt;br&gt;住所：豊後大野市大野町田代2592-2&lt;br&gt;TEL：0974-34-2192&lt;br&gt;</v>
      </c>
      <c r="AB302" s="239" t="s">
        <v>3256</v>
      </c>
      <c r="AC302" s="239" t="str">
        <f t="shared" si="134"/>
        <v>385.png</v>
      </c>
      <c r="AD302" s="239" t="s">
        <v>3204</v>
      </c>
      <c r="AE302" s="239" t="str">
        <f t="shared" si="135"/>
        <v>30,30</v>
      </c>
      <c r="AF302" s="239" t="s">
        <v>3205</v>
      </c>
      <c r="AG302" s="239" t="str">
        <f t="shared" si="136"/>
        <v>15,15</v>
      </c>
      <c r="AH302" s="239" t="s">
        <v>3206</v>
      </c>
      <c r="AI302" s="239" t="str">
        <f t="shared" si="137"/>
        <v>131.502549653992,33.0278602101601</v>
      </c>
      <c r="AJ302" s="239" t="s">
        <v>3207</v>
      </c>
      <c r="AL302" s="8" t="str">
        <f t="shared" si="138"/>
        <v>,{"type":"Feature","properties":{"name":"大分県防災航空隊（県央飛行場）","description":"種別：行政機関&lt;br&gt;名称：防災航空隊（県央飛行場）&lt;br&gt;住所：豊後大野市大野町田代2592-2&lt;br&gt;TEL：0974-34-2192&lt;br&gt;","_markerType":"Icon","_iconUrl":"https://cyberjapandata.gsi.go.jp/portal/sys/v4/symbols/385.png","_iconSize":[30,30],"_iconAnchor":[15,15]},"geometry":{"type":"Point","coordinates":[131.502549653992,33.0278602101601]}}</v>
      </c>
    </row>
    <row r="303" spans="1:38">
      <c r="A303" s="1" t="s">
        <v>415</v>
      </c>
      <c r="B303" s="1" t="s">
        <v>3254</v>
      </c>
      <c r="C303" s="1" t="s">
        <v>415</v>
      </c>
      <c r="D303" s="1" t="s">
        <v>416</v>
      </c>
      <c r="E303" s="1" t="s">
        <v>411</v>
      </c>
      <c r="F303" s="1" t="s">
        <v>3255</v>
      </c>
      <c r="I303" s="236">
        <v>563</v>
      </c>
      <c r="J303" s="1" t="s">
        <v>3212</v>
      </c>
      <c r="K303" s="1" t="s">
        <v>3213</v>
      </c>
      <c r="L303" s="1">
        <v>33.268657491666303</v>
      </c>
      <c r="M303" s="1">
        <v>131.35954594946099</v>
      </c>
      <c r="O303" s="74" t="str">
        <f t="shared" si="129"/>
        <v>陸上自衛隊西部方面隊　西部方面特科隊　第132特科大隊</v>
      </c>
      <c r="P303" s="74" t="str">
        <f t="shared" si="130"/>
        <v>種別：行政機関&lt;br&gt;名称：陸上自衛隊西部方面隊　西部方面特科隊　第132特科大隊&lt;br&gt;住所：由布市湯布院町大字川上941&lt;br&gt;TEL：0977-84-2111&lt;br&gt;参考：佐伯市地域防災計画　資料編（R6.9月）より&lt;br&gt;</v>
      </c>
      <c r="Q303" s="74" t="str">
        <f t="shared" si="142"/>
        <v>563.png</v>
      </c>
      <c r="R303" s="74" t="str">
        <f t="shared" si="143"/>
        <v>40,40</v>
      </c>
      <c r="S303" s="74" t="str">
        <f t="shared" si="141"/>
        <v>20,20</v>
      </c>
      <c r="T303" s="74" t="str">
        <f t="shared" si="131"/>
        <v>131.359545949461,33.2686574916663</v>
      </c>
      <c r="W303" s="239">
        <v>1</v>
      </c>
      <c r="X303" s="239" t="s">
        <v>3209</v>
      </c>
      <c r="Y303" s="239" t="str">
        <f t="shared" si="132"/>
        <v>陸上自衛隊西部方面隊　西部方面特科隊　第132特科大隊</v>
      </c>
      <c r="Z303" s="239" t="s">
        <v>3202</v>
      </c>
      <c r="AA303" s="239" t="str">
        <f t="shared" si="133"/>
        <v>種別：行政機関&lt;br&gt;名称：陸上自衛隊西部方面隊　西部方面特科隊　第132特科大隊&lt;br&gt;住所：由布市湯布院町大字川上941&lt;br&gt;TEL：0977-84-2111&lt;br&gt;参考：佐伯市地域防災計画　資料編（R6.9月）より&lt;br&gt;</v>
      </c>
      <c r="AB303" s="239" t="s">
        <v>3256</v>
      </c>
      <c r="AC303" s="239" t="str">
        <f t="shared" si="134"/>
        <v>563.png</v>
      </c>
      <c r="AD303" s="239" t="s">
        <v>3204</v>
      </c>
      <c r="AE303" s="239" t="str">
        <f t="shared" si="135"/>
        <v>40,40</v>
      </c>
      <c r="AF303" s="239" t="s">
        <v>3205</v>
      </c>
      <c r="AG303" s="239" t="str">
        <f t="shared" si="136"/>
        <v>20,20</v>
      </c>
      <c r="AH303" s="239" t="s">
        <v>3206</v>
      </c>
      <c r="AI303" s="239" t="str">
        <f t="shared" si="137"/>
        <v>131.359545949461,33.2686574916663</v>
      </c>
      <c r="AJ303" s="239" t="s">
        <v>3207</v>
      </c>
      <c r="AL303" s="8" t="str">
        <f t="shared" si="138"/>
        <v>,{"type":"Feature","properties":{"name":"陸上自衛隊西部方面隊　西部方面特科隊　第132特科大隊","description":"種別：行政機関&lt;br&gt;名称：陸上自衛隊西部方面隊　西部方面特科隊　第132特科大隊&lt;br&gt;住所：由布市湯布院町大字川上941&lt;br&gt;TEL：0977-84-2111&lt;br&gt;参考：佐伯市地域防災計画　資料編（R6.9月）より&lt;br&gt;","_markerType":"Icon","_iconUrl":"https://cyberjapandata.gsi.go.jp/portal/sys/v4/symbols/563.png","_iconSize":[40,40],"_iconAnchor":[20,20]},"geometry":{"type":"Point","coordinates":[131.359545949461,33.2686574916663]}}</v>
      </c>
    </row>
    <row r="304" spans="1:38">
      <c r="A304" s="1" t="s">
        <v>417</v>
      </c>
      <c r="B304" s="1" t="s">
        <v>3254</v>
      </c>
      <c r="C304" s="1" t="s">
        <v>417</v>
      </c>
      <c r="D304" s="1" t="s">
        <v>414</v>
      </c>
      <c r="E304" s="1" t="s">
        <v>412</v>
      </c>
      <c r="F304" s="1" t="s">
        <v>3255</v>
      </c>
      <c r="I304" s="236">
        <v>494</v>
      </c>
      <c r="J304" s="1" t="s">
        <v>3212</v>
      </c>
      <c r="K304" s="1" t="s">
        <v>3213</v>
      </c>
      <c r="L304" s="1">
        <v>32.968804296060597</v>
      </c>
      <c r="M304" s="1">
        <v>131.91412120698899</v>
      </c>
      <c r="O304" s="74" t="str">
        <f t="shared" si="129"/>
        <v>海上自衛隊呉地方総幹部呉警備隊　佐伯基地分遣隊　警備科</v>
      </c>
      <c r="P304" s="74" t="str">
        <f t="shared" si="130"/>
        <v>種別：行政機関&lt;br&gt;名称：海上自衛隊呉地方総幹部呉警備隊　佐伯基地分遣隊　警備科&lt;br&gt;住所：佐伯市鶴谷町3丁目3番37号&lt;br&gt;TEL：0972-22-0370&lt;br&gt;参考：佐伯市地域防災計画　資料編（R6.9月）より&lt;br&gt;</v>
      </c>
      <c r="Q304" s="74" t="str">
        <f t="shared" si="142"/>
        <v>494.png</v>
      </c>
      <c r="R304" s="74" t="str">
        <f t="shared" si="143"/>
        <v>40,40</v>
      </c>
      <c r="S304" s="74" t="str">
        <f t="shared" si="141"/>
        <v>20,20</v>
      </c>
      <c r="T304" s="74" t="str">
        <f t="shared" si="131"/>
        <v>131.914121206989,32.9688042960606</v>
      </c>
      <c r="W304" s="239">
        <v>1</v>
      </c>
      <c r="X304" s="239" t="s">
        <v>3209</v>
      </c>
      <c r="Y304" s="239" t="str">
        <f t="shared" si="132"/>
        <v>海上自衛隊呉地方総幹部呉警備隊　佐伯基地分遣隊　警備科</v>
      </c>
      <c r="Z304" s="239" t="s">
        <v>3202</v>
      </c>
      <c r="AA304" s="239" t="str">
        <f t="shared" si="133"/>
        <v>種別：行政機関&lt;br&gt;名称：海上自衛隊呉地方総幹部呉警備隊　佐伯基地分遣隊　警備科&lt;br&gt;住所：佐伯市鶴谷町3丁目3番37号&lt;br&gt;TEL：0972-22-0370&lt;br&gt;参考：佐伯市地域防災計画　資料編（R6.9月）より&lt;br&gt;</v>
      </c>
      <c r="AB304" s="239" t="s">
        <v>3256</v>
      </c>
      <c r="AC304" s="239" t="str">
        <f t="shared" si="134"/>
        <v>494.png</v>
      </c>
      <c r="AD304" s="239" t="s">
        <v>3204</v>
      </c>
      <c r="AE304" s="239" t="str">
        <f t="shared" si="135"/>
        <v>40,40</v>
      </c>
      <c r="AF304" s="239" t="s">
        <v>3205</v>
      </c>
      <c r="AG304" s="239" t="str">
        <f t="shared" si="136"/>
        <v>20,20</v>
      </c>
      <c r="AH304" s="239" t="s">
        <v>3206</v>
      </c>
      <c r="AI304" s="239" t="str">
        <f t="shared" si="137"/>
        <v>131.914121206989,32.9688042960606</v>
      </c>
      <c r="AJ304" s="239" t="s">
        <v>3207</v>
      </c>
      <c r="AL304" s="8" t="str">
        <f t="shared" si="138"/>
        <v>,{"type":"Feature","properties":{"name":"海上自衛隊呉地方総幹部呉警備隊　佐伯基地分遣隊　警備科","description":"種別：行政機関&lt;br&gt;名称：海上自衛隊呉地方総幹部呉警備隊　佐伯基地分遣隊　警備科&lt;br&gt;住所：佐伯市鶴谷町3丁目3番37号&lt;br&gt;TEL：0972-22-0370&lt;br&gt;参考：佐伯市地域防災計画　資料編（R6.9月）より&lt;br&gt;","_markerType":"Icon","_iconUrl":"https://cyberjapandata.gsi.go.jp/portal/sys/v4/symbols/494.png","_iconSize":[40,40],"_iconAnchor":[20,20]},"geometry":{"type":"Point","coordinates":[131.914121206989,32.9688042960606]}}</v>
      </c>
    </row>
    <row r="305" spans="1:38">
      <c r="A305" s="1" t="s">
        <v>429</v>
      </c>
      <c r="B305" s="1" t="s">
        <v>3254</v>
      </c>
      <c r="C305" s="1" t="s">
        <v>429</v>
      </c>
      <c r="D305" s="1" t="s">
        <v>421</v>
      </c>
      <c r="E305" s="1" t="s">
        <v>419</v>
      </c>
      <c r="F305" s="1" t="s">
        <v>3255</v>
      </c>
      <c r="I305" s="236">
        <v>384</v>
      </c>
      <c r="J305" s="1" t="s">
        <v>3212</v>
      </c>
      <c r="K305" s="1" t="s">
        <v>3213</v>
      </c>
      <c r="L305" s="1">
        <v>33.236241803819098</v>
      </c>
      <c r="M305" s="1">
        <v>131.61962213626501</v>
      </c>
      <c r="O305" s="74" t="str">
        <f t="shared" si="129"/>
        <v>気象庁福岡管区気象台　大分地方気象台</v>
      </c>
      <c r="P305" s="74" t="str">
        <f t="shared" si="130"/>
        <v>種別：行政機関&lt;br&gt;名称：気象庁福岡管区気象台　大分地方気象台&lt;br&gt;住所：大分市長浜町3丁目1番38号&lt;br&gt;TEL：097-532-0644&lt;br&gt;参考：佐伯市地域防災計画　資料編（R6.9月）より&lt;br&gt;</v>
      </c>
      <c r="Q305" s="74" t="str">
        <f t="shared" si="142"/>
        <v>384.png</v>
      </c>
      <c r="R305" s="74" t="str">
        <f t="shared" si="143"/>
        <v>40,40</v>
      </c>
      <c r="S305" s="74" t="str">
        <f t="shared" si="141"/>
        <v>20,20</v>
      </c>
      <c r="T305" s="74" t="str">
        <f t="shared" si="131"/>
        <v>131.619622136265,33.2362418038191</v>
      </c>
      <c r="W305" s="239">
        <v>1</v>
      </c>
      <c r="X305" s="239" t="s">
        <v>3209</v>
      </c>
      <c r="Y305" s="239" t="str">
        <f t="shared" si="132"/>
        <v>気象庁福岡管区気象台　大分地方気象台</v>
      </c>
      <c r="Z305" s="239" t="s">
        <v>3202</v>
      </c>
      <c r="AA305" s="239" t="str">
        <f t="shared" si="133"/>
        <v>種別：行政機関&lt;br&gt;名称：気象庁福岡管区気象台　大分地方気象台&lt;br&gt;住所：大分市長浜町3丁目1番38号&lt;br&gt;TEL：097-532-0644&lt;br&gt;参考：佐伯市地域防災計画　資料編（R6.9月）より&lt;br&gt;</v>
      </c>
      <c r="AB305" s="239" t="s">
        <v>3256</v>
      </c>
      <c r="AC305" s="239" t="str">
        <f t="shared" si="134"/>
        <v>384.png</v>
      </c>
      <c r="AD305" s="239" t="s">
        <v>3204</v>
      </c>
      <c r="AE305" s="239" t="str">
        <f t="shared" si="135"/>
        <v>40,40</v>
      </c>
      <c r="AF305" s="239" t="s">
        <v>3205</v>
      </c>
      <c r="AG305" s="239" t="str">
        <f t="shared" si="136"/>
        <v>20,20</v>
      </c>
      <c r="AH305" s="239" t="s">
        <v>3206</v>
      </c>
      <c r="AI305" s="239" t="str">
        <f t="shared" si="137"/>
        <v>131.619622136265,33.2362418038191</v>
      </c>
      <c r="AJ305" s="239" t="s">
        <v>3207</v>
      </c>
      <c r="AL305" s="8" t="str">
        <f t="shared" si="138"/>
        <v>,{"type":"Feature","properties":{"name":"気象庁福岡管区気象台　大分地方気象台","description":"種別：行政機関&lt;br&gt;名称：気象庁福岡管区気象台　大分地方気象台&lt;br&gt;住所：大分市長浜町3丁目1番38号&lt;br&gt;TEL：097-532-0644&lt;br&gt;参考：佐伯市地域防災計画　資料編（R6.9月）より&lt;br&gt;","_markerType":"Icon","_iconUrl":"https://cyberjapandata.gsi.go.jp/portal/sys/v4/symbols/384.png","_iconSize":[40,40],"_iconAnchor":[20,20]},"geometry":{"type":"Point","coordinates":[131.619622136265,33.2362418038191]}}</v>
      </c>
    </row>
    <row r="306" spans="1:38">
      <c r="A306" s="1" t="s">
        <v>430</v>
      </c>
      <c r="B306" s="1" t="s">
        <v>3254</v>
      </c>
      <c r="C306" s="1" t="s">
        <v>430</v>
      </c>
      <c r="D306" s="1" t="s">
        <v>424</v>
      </c>
      <c r="E306" s="1" t="s">
        <v>422</v>
      </c>
      <c r="F306" s="1" t="s">
        <v>3255</v>
      </c>
      <c r="I306" s="236">
        <v>384</v>
      </c>
      <c r="J306" s="1" t="s">
        <v>3212</v>
      </c>
      <c r="K306" s="1" t="s">
        <v>3213</v>
      </c>
      <c r="L306" s="1">
        <v>32.974363338639499</v>
      </c>
      <c r="M306" s="1">
        <v>131.910054243746</v>
      </c>
      <c r="O306" s="74" t="str">
        <f t="shared" si="129"/>
        <v>第七管区海上保安本部　　大分海上保安部/佐伯海上保安署</v>
      </c>
      <c r="P306" s="74" t="str">
        <f t="shared" si="130"/>
        <v>種別：行政機関&lt;br&gt;名称：第七管区海上保安本部　　大分海上保安部/佐伯海上保安署&lt;br&gt;住所：佐伯市鶴谷町2丁目3番30号&lt;br&gt;TEL：0972-22-4999&lt;br&gt;参考：佐伯市地域防災計画　資料編（R6.9月）より&lt;br&gt;</v>
      </c>
      <c r="Q306" s="74" t="str">
        <f t="shared" si="142"/>
        <v>384.png</v>
      </c>
      <c r="R306" s="74" t="str">
        <f t="shared" si="143"/>
        <v>40,40</v>
      </c>
      <c r="S306" s="74" t="str">
        <f t="shared" si="141"/>
        <v>20,20</v>
      </c>
      <c r="T306" s="74" t="str">
        <f t="shared" si="131"/>
        <v>131.910054243746,32.9743633386395</v>
      </c>
      <c r="W306" s="239">
        <v>1</v>
      </c>
      <c r="X306" s="239" t="s">
        <v>3209</v>
      </c>
      <c r="Y306" s="239" t="str">
        <f t="shared" si="132"/>
        <v>第七管区海上保安本部　　大分海上保安部/佐伯海上保安署</v>
      </c>
      <c r="Z306" s="239" t="s">
        <v>3202</v>
      </c>
      <c r="AA306" s="239" t="str">
        <f t="shared" si="133"/>
        <v>種別：行政機関&lt;br&gt;名称：第七管区海上保安本部　　大分海上保安部/佐伯海上保安署&lt;br&gt;住所：佐伯市鶴谷町2丁目3番30号&lt;br&gt;TEL：0972-22-4999&lt;br&gt;参考：佐伯市地域防災計画　資料編（R6.9月）より&lt;br&gt;</v>
      </c>
      <c r="AB306" s="239" t="s">
        <v>3256</v>
      </c>
      <c r="AC306" s="239" t="str">
        <f t="shared" si="134"/>
        <v>384.png</v>
      </c>
      <c r="AD306" s="239" t="s">
        <v>3204</v>
      </c>
      <c r="AE306" s="239" t="str">
        <f t="shared" si="135"/>
        <v>40,40</v>
      </c>
      <c r="AF306" s="239" t="s">
        <v>3205</v>
      </c>
      <c r="AG306" s="239" t="str">
        <f t="shared" si="136"/>
        <v>20,20</v>
      </c>
      <c r="AH306" s="239" t="s">
        <v>3206</v>
      </c>
      <c r="AI306" s="239" t="str">
        <f t="shared" si="137"/>
        <v>131.910054243746,32.9743633386395</v>
      </c>
      <c r="AJ306" s="239" t="s">
        <v>3207</v>
      </c>
      <c r="AL306" s="8" t="str">
        <f t="shared" si="138"/>
        <v>,{"type":"Feature","properties":{"name":"第七管区海上保安本部　　大分海上保安部/佐伯海上保安署","description":"種別：行政機関&lt;br&gt;名称：第七管区海上保安本部　　大分海上保安部/佐伯海上保安署&lt;br&gt;住所：佐伯市鶴谷町2丁目3番30号&lt;br&gt;TEL：0972-22-4999&lt;br&gt;参考：佐伯市地域防災計画　資料編（R6.9月）より&lt;br&gt;","_markerType":"Icon","_iconUrl":"https://cyberjapandata.gsi.go.jp/portal/sys/v4/symbols/384.png","_iconSize":[40,40],"_iconAnchor":[20,20]},"geometry":{"type":"Point","coordinates":[131.910054243746,32.9743633386395]}}</v>
      </c>
    </row>
    <row r="307" spans="1:38">
      <c r="A307" s="1" t="s">
        <v>431</v>
      </c>
      <c r="B307" s="1" t="s">
        <v>3254</v>
      </c>
      <c r="C307" s="1" t="s">
        <v>431</v>
      </c>
      <c r="D307" s="1" t="s">
        <v>432</v>
      </c>
      <c r="E307" s="1" t="s">
        <v>425</v>
      </c>
      <c r="F307" s="1" t="s">
        <v>3255</v>
      </c>
      <c r="I307" s="236">
        <v>384</v>
      </c>
      <c r="J307" s="1" t="s">
        <v>3212</v>
      </c>
      <c r="K307" s="1" t="s">
        <v>3213</v>
      </c>
      <c r="L307" s="1">
        <v>32.953779707410597</v>
      </c>
      <c r="M307" s="1">
        <v>131.90634497836899</v>
      </c>
      <c r="O307" s="74" t="str">
        <f t="shared" si="129"/>
        <v>国土交通省九州地方整備局　佐伯河川国道事務所</v>
      </c>
      <c r="P307" s="74" t="str">
        <f t="shared" si="130"/>
        <v>種別：行政機関&lt;br&gt;名称：国土交通省九州地方整備局　佐伯河川国道事務所&lt;br&gt;住所：佐伯市長島町4丁目14番14号&lt;br&gt;TEL：0972-22-1880&lt;br&gt;参考：佐伯市地域防災計画　資料編（R6.9月）より&lt;br&gt;</v>
      </c>
      <c r="Q307" s="74" t="str">
        <f t="shared" si="142"/>
        <v>384.png</v>
      </c>
      <c r="R307" s="74" t="str">
        <f t="shared" si="143"/>
        <v>40,40</v>
      </c>
      <c r="S307" s="74" t="str">
        <f t="shared" si="141"/>
        <v>20,20</v>
      </c>
      <c r="T307" s="74" t="str">
        <f t="shared" si="131"/>
        <v>131.906344978369,32.9537797074106</v>
      </c>
      <c r="W307" s="239">
        <v>1</v>
      </c>
      <c r="X307" s="239" t="s">
        <v>3209</v>
      </c>
      <c r="Y307" s="239" t="str">
        <f t="shared" si="132"/>
        <v>国土交通省九州地方整備局　佐伯河川国道事務所</v>
      </c>
      <c r="Z307" s="239" t="s">
        <v>3202</v>
      </c>
      <c r="AA307" s="239" t="str">
        <f t="shared" si="133"/>
        <v>種別：行政機関&lt;br&gt;名称：国土交通省九州地方整備局　佐伯河川国道事務所&lt;br&gt;住所：佐伯市長島町4丁目14番14号&lt;br&gt;TEL：0972-22-1880&lt;br&gt;参考：佐伯市地域防災計画　資料編（R6.9月）より&lt;br&gt;</v>
      </c>
      <c r="AB307" s="239" t="s">
        <v>3256</v>
      </c>
      <c r="AC307" s="239" t="str">
        <f t="shared" si="134"/>
        <v>384.png</v>
      </c>
      <c r="AD307" s="239" t="s">
        <v>3204</v>
      </c>
      <c r="AE307" s="239" t="str">
        <f t="shared" si="135"/>
        <v>40,40</v>
      </c>
      <c r="AF307" s="239" t="s">
        <v>3205</v>
      </c>
      <c r="AG307" s="239" t="str">
        <f t="shared" si="136"/>
        <v>20,20</v>
      </c>
      <c r="AH307" s="239" t="s">
        <v>3206</v>
      </c>
      <c r="AI307" s="239" t="str">
        <f t="shared" si="137"/>
        <v>131.906344978369,32.9537797074106</v>
      </c>
      <c r="AJ307" s="239" t="s">
        <v>3207</v>
      </c>
      <c r="AL307" s="8" t="str">
        <f t="shared" si="138"/>
        <v>,{"type":"Feature","properties":{"name":"国土交通省九州地方整備局　佐伯河川国道事務所","description":"種別：行政機関&lt;br&gt;名称：国土交通省九州地方整備局　佐伯河川国道事務所&lt;br&gt;住所：佐伯市長島町4丁目14番14号&lt;br&gt;TEL：0972-22-1880&lt;br&gt;参考：佐伯市地域防災計画　資料編（R6.9月）より&lt;br&gt;","_markerType":"Icon","_iconUrl":"https://cyberjapandata.gsi.go.jp/portal/sys/v4/symbols/384.png","_iconSize":[40,40],"_iconAnchor":[20,20]},"geometry":{"type":"Point","coordinates":[131.906344978369,32.9537797074106]}}</v>
      </c>
    </row>
    <row r="308" spans="1:38">
      <c r="A308" s="1" t="s">
        <v>1614</v>
      </c>
      <c r="B308" s="1" t="s">
        <v>3254</v>
      </c>
      <c r="C308" s="1" t="s">
        <v>1614</v>
      </c>
      <c r="D308" s="1" t="s">
        <v>723</v>
      </c>
      <c r="E308" s="1" t="s">
        <v>3265</v>
      </c>
      <c r="I308" s="236">
        <v>384</v>
      </c>
      <c r="J308" s="1" t="s">
        <v>3212</v>
      </c>
      <c r="K308" s="1" t="s">
        <v>3213</v>
      </c>
      <c r="L308" s="1">
        <v>32.969673522084101</v>
      </c>
      <c r="M308" s="1">
        <v>131.83961116769299</v>
      </c>
      <c r="O308" s="74" t="str">
        <f t="shared" si="129"/>
        <v>佐伯河川国道事務所　佐伯出張所</v>
      </c>
      <c r="P308" s="74" t="str">
        <f t="shared" si="130"/>
        <v>種別：行政機関&lt;br&gt;名称：佐伯河川国道事務所　佐伯出張所&lt;br&gt;住所：佐伯市弥生大字井崎1244-１&lt;br&gt;TEL：0972-22-1794&lt;br&gt;</v>
      </c>
      <c r="Q308" s="74" t="str">
        <f t="shared" si="142"/>
        <v>384.png</v>
      </c>
      <c r="R308" s="74" t="str">
        <f t="shared" si="143"/>
        <v>40,40</v>
      </c>
      <c r="S308" s="74" t="str">
        <f t="shared" si="141"/>
        <v>20,20</v>
      </c>
      <c r="T308" s="74" t="str">
        <f t="shared" si="131"/>
        <v>131.839611167693,32.9696735220841</v>
      </c>
      <c r="W308" s="239">
        <v>1</v>
      </c>
      <c r="X308" s="239" t="s">
        <v>3209</v>
      </c>
      <c r="Y308" s="239" t="str">
        <f t="shared" si="132"/>
        <v>佐伯河川国道事務所　佐伯出張所</v>
      </c>
      <c r="Z308" s="239" t="s">
        <v>3202</v>
      </c>
      <c r="AA308" s="239" t="str">
        <f t="shared" si="133"/>
        <v>種別：行政機関&lt;br&gt;名称：佐伯河川国道事務所　佐伯出張所&lt;br&gt;住所：佐伯市弥生大字井崎1244-１&lt;br&gt;TEL：0972-22-1794&lt;br&gt;</v>
      </c>
      <c r="AB308" s="239" t="s">
        <v>3256</v>
      </c>
      <c r="AC308" s="239" t="str">
        <f t="shared" si="134"/>
        <v>384.png</v>
      </c>
      <c r="AD308" s="239" t="s">
        <v>3204</v>
      </c>
      <c r="AE308" s="239" t="str">
        <f t="shared" si="135"/>
        <v>40,40</v>
      </c>
      <c r="AF308" s="239" t="s">
        <v>3205</v>
      </c>
      <c r="AG308" s="239" t="str">
        <f t="shared" si="136"/>
        <v>20,20</v>
      </c>
      <c r="AH308" s="239" t="s">
        <v>3206</v>
      </c>
      <c r="AI308" s="239" t="str">
        <f t="shared" si="137"/>
        <v>131.839611167693,32.9696735220841</v>
      </c>
      <c r="AJ308" s="239" t="s">
        <v>3207</v>
      </c>
      <c r="AL308" s="8" t="str">
        <f t="shared" si="138"/>
        <v>,{"type":"Feature","properties":{"name":"佐伯河川国道事務所　佐伯出張所","description":"種別：行政機関&lt;br&gt;名称：佐伯河川国道事務所　佐伯出張所&lt;br&gt;住所：佐伯市弥生大字井崎1244-１&lt;br&gt;TEL：0972-22-1794&lt;br&gt;","_markerType":"Icon","_iconUrl":"https://cyberjapandata.gsi.go.jp/portal/sys/v4/symbols/384.png","_iconSize":[40,40],"_iconAnchor":[20,20]},"geometry":{"type":"Point","coordinates":[131.839611167693,32.9696735220841]}}</v>
      </c>
    </row>
    <row r="309" spans="1:38">
      <c r="A309" s="1" t="s">
        <v>434</v>
      </c>
      <c r="B309" s="1" t="s">
        <v>3254</v>
      </c>
      <c r="C309" s="1" t="s">
        <v>434</v>
      </c>
      <c r="D309" s="1" t="s">
        <v>428</v>
      </c>
      <c r="E309" s="1" t="s">
        <v>433</v>
      </c>
      <c r="F309" s="1" t="s">
        <v>3255</v>
      </c>
      <c r="I309" s="236">
        <v>384</v>
      </c>
      <c r="J309" s="1" t="s">
        <v>3212</v>
      </c>
      <c r="K309" s="1" t="s">
        <v>3213</v>
      </c>
      <c r="L309" s="1">
        <v>33.248768818368802</v>
      </c>
      <c r="M309" s="1">
        <v>131.630306596444</v>
      </c>
      <c r="O309" s="74" t="str">
        <f t="shared" si="129"/>
        <v>国土交通省九州運輸局大分運輸支局総務企画部門</v>
      </c>
      <c r="P309" s="74" t="str">
        <f t="shared" si="130"/>
        <v>種別：行政機関&lt;br&gt;名称：国土交通省九州運輸局大分運輸支局総務企画部門&lt;br&gt;住所：大分市大州浜1丁目1番45号&lt;br&gt;TEL：097-558-2235&lt;br&gt;参考：佐伯市地域防災計画　資料編（R6.9月）より&lt;br&gt;</v>
      </c>
      <c r="Q309" s="74" t="str">
        <f t="shared" si="142"/>
        <v>384.png</v>
      </c>
      <c r="R309" s="74" t="str">
        <f t="shared" si="143"/>
        <v>40,40</v>
      </c>
      <c r="S309" s="74" t="str">
        <f t="shared" si="141"/>
        <v>20,20</v>
      </c>
      <c r="T309" s="74" t="str">
        <f t="shared" si="131"/>
        <v>131.630306596444,33.2487688183688</v>
      </c>
      <c r="W309" s="239">
        <v>1</v>
      </c>
      <c r="X309" s="239" t="s">
        <v>3209</v>
      </c>
      <c r="Y309" s="239" t="str">
        <f t="shared" si="132"/>
        <v>国土交通省九州運輸局大分運輸支局総務企画部門</v>
      </c>
      <c r="Z309" s="239" t="s">
        <v>3202</v>
      </c>
      <c r="AA309" s="239" t="str">
        <f t="shared" si="133"/>
        <v>種別：行政機関&lt;br&gt;名称：国土交通省九州運輸局大分運輸支局総務企画部門&lt;br&gt;住所：大分市大州浜1丁目1番45号&lt;br&gt;TEL：097-558-2235&lt;br&gt;参考：佐伯市地域防災計画　資料編（R6.9月）より&lt;br&gt;</v>
      </c>
      <c r="AB309" s="239" t="s">
        <v>3256</v>
      </c>
      <c r="AC309" s="239" t="str">
        <f t="shared" si="134"/>
        <v>384.png</v>
      </c>
      <c r="AD309" s="239" t="s">
        <v>3204</v>
      </c>
      <c r="AE309" s="239" t="str">
        <f t="shared" si="135"/>
        <v>40,40</v>
      </c>
      <c r="AF309" s="239" t="s">
        <v>3205</v>
      </c>
      <c r="AG309" s="239" t="str">
        <f t="shared" si="136"/>
        <v>20,20</v>
      </c>
      <c r="AH309" s="239" t="s">
        <v>3206</v>
      </c>
      <c r="AI309" s="239" t="str">
        <f t="shared" si="137"/>
        <v>131.630306596444,33.2487688183688</v>
      </c>
      <c r="AJ309" s="239" t="s">
        <v>3207</v>
      </c>
      <c r="AL309" s="8" t="str">
        <f t="shared" si="138"/>
        <v>,{"type":"Feature","properties":{"name":"国土交通省九州運輸局大分運輸支局総務企画部門","description":"種別：行政機関&lt;br&gt;名称：国土交通省九州運輸局大分運輸支局総務企画部門&lt;br&gt;住所：大分市大州浜1丁目1番45号&lt;br&gt;TEL：097-558-2235&lt;br&gt;参考：佐伯市地域防災計画　資料編（R6.9月）より&lt;br&gt;","_markerType":"Icon","_iconUrl":"https://cyberjapandata.gsi.go.jp/portal/sys/v4/symbols/384.png","_iconSize":[40,40],"_iconAnchor":[20,20]},"geometry":{"type":"Point","coordinates":[131.630306596444,33.2487688183688]}}</v>
      </c>
    </row>
    <row r="310" spans="1:38">
      <c r="A310" s="4" t="s">
        <v>708</v>
      </c>
      <c r="B310" s="4" t="s">
        <v>3254</v>
      </c>
      <c r="C310" s="4" t="s">
        <v>708</v>
      </c>
      <c r="D310" s="4" t="s">
        <v>717</v>
      </c>
      <c r="E310" s="4"/>
      <c r="F310" s="4" t="s">
        <v>709</v>
      </c>
      <c r="H310" s="4"/>
      <c r="I310" s="236">
        <v>515</v>
      </c>
      <c r="J310" s="1" t="s">
        <v>3212</v>
      </c>
      <c r="K310" s="1" t="s">
        <v>3213</v>
      </c>
      <c r="L310" s="1">
        <v>32.926542680707897</v>
      </c>
      <c r="M310" s="1">
        <v>131.86695811385701</v>
      </c>
      <c r="O310" s="74" t="str">
        <f t="shared" si="129"/>
        <v>佐伯市総合運動公園</v>
      </c>
      <c r="P310" s="74" t="str">
        <f t="shared" si="130"/>
        <v>種別：行政機関&lt;br&gt;名称：佐伯市総合運動公園&lt;br&gt;住所：佐伯市長谷2614&lt;br&gt;参考：防災拠点・輸送拠点（緊急輸送基地）&lt;br&gt;</v>
      </c>
      <c r="Q310" s="74" t="str">
        <f t="shared" si="142"/>
        <v>515.png</v>
      </c>
      <c r="R310" s="74" t="str">
        <f>J310</f>
        <v>40,40</v>
      </c>
      <c r="S310" s="74" t="str">
        <f>K310</f>
        <v>20,20</v>
      </c>
      <c r="T310" s="74" t="str">
        <f t="shared" si="131"/>
        <v>131.866958113857,32.9265426807079</v>
      </c>
      <c r="W310" s="239">
        <v>1</v>
      </c>
      <c r="X310" s="239" t="s">
        <v>3209</v>
      </c>
      <c r="Y310" s="239" t="str">
        <f t="shared" si="132"/>
        <v>佐伯市総合運動公園</v>
      </c>
      <c r="Z310" s="239" t="s">
        <v>3202</v>
      </c>
      <c r="AA310" s="239" t="str">
        <f t="shared" si="133"/>
        <v>種別：行政機関&lt;br&gt;名称：佐伯市総合運動公園&lt;br&gt;住所：佐伯市長谷2614&lt;br&gt;参考：防災拠点・輸送拠点（緊急輸送基地）&lt;br&gt;</v>
      </c>
      <c r="AB310" s="239" t="s">
        <v>3203</v>
      </c>
      <c r="AC310" s="239" t="str">
        <f t="shared" si="134"/>
        <v>515.png</v>
      </c>
      <c r="AD310" s="239" t="s">
        <v>3204</v>
      </c>
      <c r="AE310" s="239" t="str">
        <f t="shared" si="135"/>
        <v>40,40</v>
      </c>
      <c r="AF310" s="239" t="s">
        <v>3205</v>
      </c>
      <c r="AG310" s="239" t="str">
        <f t="shared" si="136"/>
        <v>20,20</v>
      </c>
      <c r="AH310" s="239" t="s">
        <v>3206</v>
      </c>
      <c r="AI310" s="239" t="str">
        <f t="shared" si="137"/>
        <v>131.866958113857,32.9265426807079</v>
      </c>
      <c r="AJ310" s="239" t="s">
        <v>3207</v>
      </c>
      <c r="AL310" s="8" t="str">
        <f t="shared" si="138"/>
        <v>,{"type":"Feature","properties":{"name":"佐伯市総合運動公園","description":"種別：行政機関&lt;br&gt;名称：佐伯市総合運動公園&lt;br&gt;住所：佐伯市長谷2614&lt;br&gt;参考：防災拠点・輸送拠点（緊急輸送基地）&lt;br&gt;","_markerType":"Icon","_iconUrl":"https://cyberjapandata.gsi.go.jp/portal/sys/v4/symbols/515.png","_iconSize":[40,40],"_iconAnchor":[20,20]},"geometry":{"type":"Point","coordinates":[131.866958113857,32.9265426807079]}}</v>
      </c>
    </row>
    <row r="311" spans="1:38">
      <c r="A311" s="4" t="s">
        <v>104</v>
      </c>
      <c r="B311" s="4" t="s">
        <v>3254</v>
      </c>
      <c r="C311" s="4" t="s">
        <v>104</v>
      </c>
      <c r="D311" s="4" t="s">
        <v>283</v>
      </c>
      <c r="E311" s="4" t="s">
        <v>766</v>
      </c>
      <c r="F311" s="4" t="s">
        <v>765</v>
      </c>
      <c r="H311" s="4"/>
      <c r="I311" s="236">
        <v>508</v>
      </c>
      <c r="J311" s="1" t="s">
        <v>3210</v>
      </c>
      <c r="K311" s="1" t="s">
        <v>3211</v>
      </c>
      <c r="L311" s="1">
        <v>32.958276241051898</v>
      </c>
      <c r="M311" s="1">
        <v>131.899778664086</v>
      </c>
      <c r="O311" s="74" t="str">
        <f t="shared" si="129"/>
        <v>保健福祉総合センター和楽</v>
      </c>
      <c r="P311" s="74" t="str">
        <f t="shared" si="130"/>
        <v>種別：行政機関&lt;br&gt;名称：保健福祉総合センター和楽&lt;br&gt;住所：佐伯市向島1丁目3番8号&lt;br&gt;TEL：0972-23-5115&lt;br&gt;参考：市保健センター&lt;br&gt;</v>
      </c>
      <c r="Q311" s="74" t="str">
        <f t="shared" si="142"/>
        <v>508.png</v>
      </c>
      <c r="R311" s="74" t="str">
        <f t="shared" ref="R311:R318" si="144">J311</f>
        <v>30,30</v>
      </c>
      <c r="S311" s="74" t="str">
        <f t="shared" ref="S311:S318" si="145">K311</f>
        <v>15,15</v>
      </c>
      <c r="T311" s="74" t="str">
        <f t="shared" si="131"/>
        <v>131.899778664086,32.9582762410519</v>
      </c>
      <c r="W311" s="239">
        <v>1</v>
      </c>
      <c r="X311" s="239" t="s">
        <v>3209</v>
      </c>
      <c r="Y311" s="239" t="str">
        <f t="shared" si="132"/>
        <v>保健福祉総合センター和楽</v>
      </c>
      <c r="Z311" s="239" t="s">
        <v>3202</v>
      </c>
      <c r="AA311" s="239" t="str">
        <f t="shared" si="133"/>
        <v>種別：行政機関&lt;br&gt;名称：保健福祉総合センター和楽&lt;br&gt;住所：佐伯市向島1丁目3番8号&lt;br&gt;TEL：0972-23-5115&lt;br&gt;参考：市保健センター&lt;br&gt;</v>
      </c>
      <c r="AB311" s="239" t="s">
        <v>3203</v>
      </c>
      <c r="AC311" s="239" t="str">
        <f t="shared" si="134"/>
        <v>508.png</v>
      </c>
      <c r="AD311" s="239" t="s">
        <v>3204</v>
      </c>
      <c r="AE311" s="239" t="str">
        <f t="shared" si="135"/>
        <v>30,30</v>
      </c>
      <c r="AF311" s="239" t="s">
        <v>3205</v>
      </c>
      <c r="AG311" s="239" t="str">
        <f t="shared" si="136"/>
        <v>15,15</v>
      </c>
      <c r="AH311" s="239" t="s">
        <v>3206</v>
      </c>
      <c r="AI311" s="239" t="str">
        <f t="shared" si="137"/>
        <v>131.899778664086,32.9582762410519</v>
      </c>
      <c r="AJ311" s="239" t="s">
        <v>3207</v>
      </c>
      <c r="AL311" s="8" t="str">
        <f t="shared" si="138"/>
        <v>,{"type":"Feature","properties":{"name":"保健福祉総合センター和楽","description":"種別：行政機関&lt;br&gt;名称：保健福祉総合センター和楽&lt;br&gt;住所：佐伯市向島1丁目3番8号&lt;br&gt;TEL：0972-23-5115&lt;br&gt;参考：市保健センター&lt;br&gt;","_markerType":"Icon","_iconUrl":"https://cyberjapandata.gsi.go.jp/portal/sys/v4/symbols/508.png","_iconSize":[30,30],"_iconAnchor":[15,15]},"geometry":{"type":"Point","coordinates":[131.899778664086,32.9582762410519]}}</v>
      </c>
    </row>
    <row r="312" spans="1:38">
      <c r="A312" s="4" t="s">
        <v>123</v>
      </c>
      <c r="B312" s="4" t="s">
        <v>3254</v>
      </c>
      <c r="C312" s="4" t="s">
        <v>123</v>
      </c>
      <c r="D312" s="4" t="s">
        <v>247</v>
      </c>
      <c r="E312" s="4" t="s">
        <v>767</v>
      </c>
      <c r="F312" s="4" t="s">
        <v>765</v>
      </c>
      <c r="H312" s="4"/>
      <c r="I312" s="236">
        <v>508</v>
      </c>
      <c r="J312" s="1" t="s">
        <v>3210</v>
      </c>
      <c r="K312" s="1" t="s">
        <v>3211</v>
      </c>
      <c r="L312" s="1">
        <v>32.968668451956297</v>
      </c>
      <c r="M312" s="1">
        <v>131.840225140521</v>
      </c>
      <c r="O312" s="74" t="str">
        <f t="shared" si="129"/>
        <v>弥生保健センター</v>
      </c>
      <c r="P312" s="74" t="str">
        <f t="shared" si="130"/>
        <v>種別：行政機関&lt;br&gt;名称：弥生保健センター&lt;br&gt;住所：佐伯市弥生大字上小倉1196番地&lt;br&gt;TEL：0972-46-0265&lt;br&gt;参考：市保健センター&lt;br&gt;</v>
      </c>
      <c r="Q312" s="74" t="str">
        <f t="shared" si="142"/>
        <v>508.png</v>
      </c>
      <c r="R312" s="74" t="str">
        <f t="shared" si="144"/>
        <v>30,30</v>
      </c>
      <c r="S312" s="74" t="str">
        <f t="shared" si="145"/>
        <v>15,15</v>
      </c>
      <c r="T312" s="74" t="str">
        <f t="shared" si="131"/>
        <v>131.840225140521,32.9686684519563</v>
      </c>
      <c r="W312" s="239">
        <v>1</v>
      </c>
      <c r="X312" s="239" t="s">
        <v>3209</v>
      </c>
      <c r="Y312" s="239" t="str">
        <f t="shared" si="132"/>
        <v>弥生保健センター</v>
      </c>
      <c r="Z312" s="239" t="s">
        <v>3202</v>
      </c>
      <c r="AA312" s="239" t="str">
        <f t="shared" si="133"/>
        <v>種別：行政機関&lt;br&gt;名称：弥生保健センター&lt;br&gt;住所：佐伯市弥生大字上小倉1196番地&lt;br&gt;TEL：0972-46-0265&lt;br&gt;参考：市保健センター&lt;br&gt;</v>
      </c>
      <c r="AB312" s="239" t="s">
        <v>3203</v>
      </c>
      <c r="AC312" s="239" t="str">
        <f t="shared" si="134"/>
        <v>508.png</v>
      </c>
      <c r="AD312" s="239" t="s">
        <v>3204</v>
      </c>
      <c r="AE312" s="239" t="str">
        <f t="shared" si="135"/>
        <v>30,30</v>
      </c>
      <c r="AF312" s="239" t="s">
        <v>3205</v>
      </c>
      <c r="AG312" s="239" t="str">
        <f t="shared" si="136"/>
        <v>15,15</v>
      </c>
      <c r="AH312" s="239" t="s">
        <v>3206</v>
      </c>
      <c r="AI312" s="239" t="str">
        <f t="shared" si="137"/>
        <v>131.840225140521,32.9686684519563</v>
      </c>
      <c r="AJ312" s="239" t="s">
        <v>3207</v>
      </c>
      <c r="AL312" s="8" t="str">
        <f t="shared" si="138"/>
        <v>,{"type":"Feature","properties":{"name":"弥生保健センター","description":"種別：行政機関&lt;br&gt;名称：弥生保健センター&lt;br&gt;住所：佐伯市弥生大字上小倉1196番地&lt;br&gt;TEL：0972-46-0265&lt;br&gt;参考：市保健センター&lt;br&gt;","_markerType":"Icon","_iconUrl":"https://cyberjapandata.gsi.go.jp/portal/sys/v4/symbols/508.png","_iconSize":[30,30],"_iconAnchor":[15,15]},"geometry":{"type":"Point","coordinates":[131.840225140521,32.9686684519563]}}</v>
      </c>
    </row>
    <row r="313" spans="1:38">
      <c r="A313" s="4" t="s">
        <v>768</v>
      </c>
      <c r="B313" s="4" t="s">
        <v>3254</v>
      </c>
      <c r="C313" s="4" t="s">
        <v>768</v>
      </c>
      <c r="D313" s="4" t="s">
        <v>774</v>
      </c>
      <c r="E313" s="4" t="s">
        <v>769</v>
      </c>
      <c r="F313" s="4" t="s">
        <v>765</v>
      </c>
      <c r="H313" s="4"/>
      <c r="I313" s="236">
        <v>508</v>
      </c>
      <c r="J313" s="1" t="s">
        <v>3210</v>
      </c>
      <c r="K313" s="1" t="s">
        <v>3211</v>
      </c>
      <c r="L313" s="1">
        <v>32.858771257215601</v>
      </c>
      <c r="M313" s="1">
        <v>131.65747650341299</v>
      </c>
      <c r="O313" s="74" t="str">
        <f t="shared" si="129"/>
        <v>宇目保健センター</v>
      </c>
      <c r="P313" s="74" t="str">
        <f t="shared" si="130"/>
        <v>種別：行政機関&lt;br&gt;名称：宇目保健センター&lt;br&gt;住所：佐伯市宇目大字千束1075番地&lt;br&gt;TEL：0972-23-4500&lt;br&gt;参考：市保健センター&lt;br&gt;</v>
      </c>
      <c r="Q313" s="74" t="str">
        <f t="shared" si="142"/>
        <v>508.png</v>
      </c>
      <c r="R313" s="74" t="str">
        <f t="shared" si="144"/>
        <v>30,30</v>
      </c>
      <c r="S313" s="74" t="str">
        <f t="shared" si="145"/>
        <v>15,15</v>
      </c>
      <c r="T313" s="74" t="str">
        <f t="shared" si="131"/>
        <v>131.657476503413,32.8587712572156</v>
      </c>
      <c r="W313" s="239">
        <v>1</v>
      </c>
      <c r="X313" s="239" t="s">
        <v>3209</v>
      </c>
      <c r="Y313" s="239" t="str">
        <f t="shared" si="132"/>
        <v>宇目保健センター</v>
      </c>
      <c r="Z313" s="239" t="s">
        <v>3202</v>
      </c>
      <c r="AA313" s="239" t="str">
        <f t="shared" si="133"/>
        <v>種別：行政機関&lt;br&gt;名称：宇目保健センター&lt;br&gt;住所：佐伯市宇目大字千束1075番地&lt;br&gt;TEL：0972-23-4500&lt;br&gt;参考：市保健センター&lt;br&gt;</v>
      </c>
      <c r="AB313" s="239" t="s">
        <v>3203</v>
      </c>
      <c r="AC313" s="239" t="str">
        <f t="shared" si="134"/>
        <v>508.png</v>
      </c>
      <c r="AD313" s="239" t="s">
        <v>3204</v>
      </c>
      <c r="AE313" s="239" t="str">
        <f t="shared" si="135"/>
        <v>30,30</v>
      </c>
      <c r="AF313" s="239" t="s">
        <v>3205</v>
      </c>
      <c r="AG313" s="239" t="str">
        <f t="shared" si="136"/>
        <v>15,15</v>
      </c>
      <c r="AH313" s="239" t="s">
        <v>3206</v>
      </c>
      <c r="AI313" s="239" t="str">
        <f t="shared" si="137"/>
        <v>131.657476503413,32.8587712572156</v>
      </c>
      <c r="AJ313" s="239" t="s">
        <v>3207</v>
      </c>
      <c r="AL313" s="8" t="str">
        <f t="shared" si="138"/>
        <v>,{"type":"Feature","properties":{"name":"宇目保健センター","description":"種別：行政機関&lt;br&gt;名称：宇目保健センター&lt;br&gt;住所：佐伯市宇目大字千束1075番地&lt;br&gt;TEL：0972-23-4500&lt;br&gt;参考：市保健センター&lt;br&gt;","_markerType":"Icon","_iconUrl":"https://cyberjapandata.gsi.go.jp/portal/sys/v4/symbols/508.png","_iconSize":[30,30],"_iconAnchor":[15,15]},"geometry":{"type":"Point","coordinates":[131.657476503413,32.8587712572156]}}</v>
      </c>
    </row>
    <row r="314" spans="1:38">
      <c r="A314" s="4" t="s">
        <v>84</v>
      </c>
      <c r="B314" s="4" t="s">
        <v>3254</v>
      </c>
      <c r="C314" s="4" t="s">
        <v>84</v>
      </c>
      <c r="D314" s="4" t="s">
        <v>202</v>
      </c>
      <c r="E314" s="4" t="s">
        <v>769</v>
      </c>
      <c r="F314" s="4" t="s">
        <v>765</v>
      </c>
      <c r="H314" s="4"/>
      <c r="I314" s="236">
        <v>508</v>
      </c>
      <c r="J314" s="1" t="s">
        <v>3210</v>
      </c>
      <c r="K314" s="1" t="s">
        <v>3211</v>
      </c>
      <c r="L314" s="1">
        <v>32.896548668449498</v>
      </c>
      <c r="M314" s="1">
        <v>131.77873119857799</v>
      </c>
      <c r="O314" s="74" t="str">
        <f t="shared" si="129"/>
        <v>直川保健センター</v>
      </c>
      <c r="P314" s="74" t="str">
        <f t="shared" si="130"/>
        <v>種別：行政機関&lt;br&gt;名称：直川保健センター&lt;br&gt;住所：佐伯市直川大字赤木106番地&lt;br&gt;TEL：0972-23-4500&lt;br&gt;参考：市保健センター&lt;br&gt;</v>
      </c>
      <c r="Q314" s="74" t="str">
        <f t="shared" si="142"/>
        <v>508.png</v>
      </c>
      <c r="R314" s="74" t="str">
        <f t="shared" si="144"/>
        <v>30,30</v>
      </c>
      <c r="S314" s="74" t="str">
        <f t="shared" si="145"/>
        <v>15,15</v>
      </c>
      <c r="T314" s="74" t="str">
        <f t="shared" si="131"/>
        <v>131.778731198578,32.8965486684495</v>
      </c>
      <c r="W314" s="239">
        <v>1</v>
      </c>
      <c r="X314" s="239" t="s">
        <v>3209</v>
      </c>
      <c r="Y314" s="239" t="str">
        <f t="shared" si="132"/>
        <v>直川保健センター</v>
      </c>
      <c r="Z314" s="239" t="s">
        <v>3202</v>
      </c>
      <c r="AA314" s="239" t="str">
        <f t="shared" si="133"/>
        <v>種別：行政機関&lt;br&gt;名称：直川保健センター&lt;br&gt;住所：佐伯市直川大字赤木106番地&lt;br&gt;TEL：0972-23-4500&lt;br&gt;参考：市保健センター&lt;br&gt;</v>
      </c>
      <c r="AB314" s="239" t="s">
        <v>3203</v>
      </c>
      <c r="AC314" s="239" t="str">
        <f t="shared" si="134"/>
        <v>508.png</v>
      </c>
      <c r="AD314" s="239" t="s">
        <v>3204</v>
      </c>
      <c r="AE314" s="239" t="str">
        <f t="shared" si="135"/>
        <v>30,30</v>
      </c>
      <c r="AF314" s="239" t="s">
        <v>3205</v>
      </c>
      <c r="AG314" s="239" t="str">
        <f t="shared" si="136"/>
        <v>15,15</v>
      </c>
      <c r="AH314" s="239" t="s">
        <v>3206</v>
      </c>
      <c r="AI314" s="239" t="str">
        <f t="shared" si="137"/>
        <v>131.778731198578,32.8965486684495</v>
      </c>
      <c r="AJ314" s="239" t="s">
        <v>3207</v>
      </c>
      <c r="AL314" s="8" t="str">
        <f t="shared" si="138"/>
        <v>,{"type":"Feature","properties":{"name":"直川保健センター","description":"種別：行政機関&lt;br&gt;名称：直川保健センター&lt;br&gt;住所：佐伯市直川大字赤木106番地&lt;br&gt;TEL：0972-23-4500&lt;br&gt;参考：市保健センター&lt;br&gt;","_markerType":"Icon","_iconUrl":"https://cyberjapandata.gsi.go.jp/portal/sys/v4/symbols/508.png","_iconSize":[30,30],"_iconAnchor":[15,15]},"geometry":{"type":"Point","coordinates":[131.778731198578,32.8965486684495]}}</v>
      </c>
    </row>
    <row r="315" spans="1:38">
      <c r="A315" s="4" t="s">
        <v>185</v>
      </c>
      <c r="B315" s="4" t="s">
        <v>3254</v>
      </c>
      <c r="C315" s="4" t="s">
        <v>185</v>
      </c>
      <c r="D315" s="4" t="s">
        <v>328</v>
      </c>
      <c r="E315" s="4" t="s">
        <v>770</v>
      </c>
      <c r="F315" s="4" t="s">
        <v>765</v>
      </c>
      <c r="H315" s="4"/>
      <c r="I315" s="236">
        <v>508</v>
      </c>
      <c r="J315" s="1" t="s">
        <v>3210</v>
      </c>
      <c r="K315" s="1" t="s">
        <v>3211</v>
      </c>
      <c r="L315" s="1">
        <v>32.942262749640498</v>
      </c>
      <c r="M315" s="1">
        <v>131.96268225103199</v>
      </c>
      <c r="O315" s="74" t="str">
        <f t="shared" si="129"/>
        <v>鶴見保健センター</v>
      </c>
      <c r="P315" s="74" t="str">
        <f t="shared" si="130"/>
        <v>種別：行政機関&lt;br&gt;名称：鶴見保健センター&lt;br&gt;住所：佐伯市鶴見大字沖松浦508番地2&lt;br&gt;TEL：0972-33-1300&lt;br&gt;参考：市保健センター&lt;br&gt;</v>
      </c>
      <c r="Q315" s="74" t="str">
        <f t="shared" si="142"/>
        <v>508.png</v>
      </c>
      <c r="R315" s="74" t="str">
        <f t="shared" si="144"/>
        <v>30,30</v>
      </c>
      <c r="S315" s="74" t="str">
        <f t="shared" si="145"/>
        <v>15,15</v>
      </c>
      <c r="T315" s="74" t="str">
        <f t="shared" si="131"/>
        <v>131.962682251032,32.9422627496405</v>
      </c>
      <c r="W315" s="239">
        <v>1</v>
      </c>
      <c r="X315" s="239" t="s">
        <v>3209</v>
      </c>
      <c r="Y315" s="239" t="str">
        <f t="shared" si="132"/>
        <v>鶴見保健センター</v>
      </c>
      <c r="Z315" s="239" t="s">
        <v>3202</v>
      </c>
      <c r="AA315" s="239" t="str">
        <f t="shared" si="133"/>
        <v>種別：行政機関&lt;br&gt;名称：鶴見保健センター&lt;br&gt;住所：佐伯市鶴見大字沖松浦508番地2&lt;br&gt;TEL：0972-33-1300&lt;br&gt;参考：市保健センター&lt;br&gt;</v>
      </c>
      <c r="AB315" s="239" t="s">
        <v>3203</v>
      </c>
      <c r="AC315" s="239" t="str">
        <f t="shared" si="134"/>
        <v>508.png</v>
      </c>
      <c r="AD315" s="239" t="s">
        <v>3204</v>
      </c>
      <c r="AE315" s="239" t="str">
        <f t="shared" si="135"/>
        <v>30,30</v>
      </c>
      <c r="AF315" s="239" t="s">
        <v>3205</v>
      </c>
      <c r="AG315" s="239" t="str">
        <f t="shared" si="136"/>
        <v>15,15</v>
      </c>
      <c r="AH315" s="239" t="s">
        <v>3206</v>
      </c>
      <c r="AI315" s="239" t="str">
        <f t="shared" si="137"/>
        <v>131.962682251032,32.9422627496405</v>
      </c>
      <c r="AJ315" s="239" t="s">
        <v>3207</v>
      </c>
      <c r="AL315" s="8" t="str">
        <f t="shared" si="138"/>
        <v>,{"type":"Feature","properties":{"name":"鶴見保健センター","description":"種別：行政機関&lt;br&gt;名称：鶴見保健センター&lt;br&gt;住所：佐伯市鶴見大字沖松浦508番地2&lt;br&gt;TEL：0972-33-1300&lt;br&gt;参考：市保健センター&lt;br&gt;","_markerType":"Icon","_iconUrl":"https://cyberjapandata.gsi.go.jp/portal/sys/v4/symbols/508.png","_iconSize":[30,30],"_iconAnchor":[15,15]},"geometry":{"type":"Point","coordinates":[131.962682251032,32.9422627496405]}}</v>
      </c>
    </row>
    <row r="316" spans="1:38">
      <c r="A316" s="4" t="s">
        <v>771</v>
      </c>
      <c r="B316" s="4" t="s">
        <v>3254</v>
      </c>
      <c r="C316" s="4" t="s">
        <v>771</v>
      </c>
      <c r="D316" s="4" t="s">
        <v>205</v>
      </c>
      <c r="E316" s="4" t="s">
        <v>769</v>
      </c>
      <c r="F316" s="4" t="s">
        <v>765</v>
      </c>
      <c r="H316" s="4"/>
      <c r="I316" s="236">
        <v>508</v>
      </c>
      <c r="J316" s="1" t="s">
        <v>3210</v>
      </c>
      <c r="K316" s="1" t="s">
        <v>3211</v>
      </c>
      <c r="L316" s="1">
        <v>32.921324601133399</v>
      </c>
      <c r="M316" s="1">
        <v>131.974820358665</v>
      </c>
      <c r="O316" s="74" t="str">
        <f t="shared" si="129"/>
        <v>米水津保健センター</v>
      </c>
      <c r="P316" s="74" t="str">
        <f t="shared" si="130"/>
        <v>種別：行政機関&lt;br&gt;名称：米水津保健センター&lt;br&gt;住所：佐伯市米水津大字浦代浦1215番地&lt;br&gt;TEL：0972-23-4500&lt;br&gt;参考：市保健センター&lt;br&gt;</v>
      </c>
      <c r="Q316" s="74" t="str">
        <f t="shared" si="142"/>
        <v>508.png</v>
      </c>
      <c r="R316" s="74" t="str">
        <f t="shared" si="144"/>
        <v>30,30</v>
      </c>
      <c r="S316" s="74" t="str">
        <f t="shared" si="145"/>
        <v>15,15</v>
      </c>
      <c r="T316" s="74" t="str">
        <f t="shared" si="131"/>
        <v>131.974820358665,32.9213246011334</v>
      </c>
      <c r="W316" s="239">
        <v>1</v>
      </c>
      <c r="X316" s="239" t="s">
        <v>3209</v>
      </c>
      <c r="Y316" s="239" t="str">
        <f t="shared" si="132"/>
        <v>米水津保健センター</v>
      </c>
      <c r="Z316" s="239" t="s">
        <v>3202</v>
      </c>
      <c r="AA316" s="239" t="str">
        <f t="shared" si="133"/>
        <v>種別：行政機関&lt;br&gt;名称：米水津保健センター&lt;br&gt;住所：佐伯市米水津大字浦代浦1215番地&lt;br&gt;TEL：0972-23-4500&lt;br&gt;参考：市保健センター&lt;br&gt;</v>
      </c>
      <c r="AB316" s="239" t="s">
        <v>3203</v>
      </c>
      <c r="AC316" s="239" t="str">
        <f t="shared" si="134"/>
        <v>508.png</v>
      </c>
      <c r="AD316" s="239" t="s">
        <v>3204</v>
      </c>
      <c r="AE316" s="239" t="str">
        <f t="shared" si="135"/>
        <v>30,30</v>
      </c>
      <c r="AF316" s="239" t="s">
        <v>3205</v>
      </c>
      <c r="AG316" s="239" t="str">
        <f t="shared" si="136"/>
        <v>15,15</v>
      </c>
      <c r="AH316" s="239" t="s">
        <v>3206</v>
      </c>
      <c r="AI316" s="239" t="str">
        <f t="shared" si="137"/>
        <v>131.974820358665,32.9213246011334</v>
      </c>
      <c r="AJ316" s="239" t="s">
        <v>3207</v>
      </c>
      <c r="AL316" s="8" t="str">
        <f t="shared" si="138"/>
        <v>,{"type":"Feature","properties":{"name":"米水津保健センター","description":"種別：行政機関&lt;br&gt;名称：米水津保健センター&lt;br&gt;住所：佐伯市米水津大字浦代浦1215番地&lt;br&gt;TEL：0972-23-4500&lt;br&gt;参考：市保健センター&lt;br&gt;","_markerType":"Icon","_iconUrl":"https://cyberjapandata.gsi.go.jp/portal/sys/v4/symbols/508.png","_iconSize":[30,30],"_iconAnchor":[15,15]},"geometry":{"type":"Point","coordinates":[131.974820358665,32.9213246011334]}}</v>
      </c>
    </row>
    <row r="317" spans="1:38">
      <c r="A317" s="4" t="s">
        <v>772</v>
      </c>
      <c r="B317" s="4" t="s">
        <v>3254</v>
      </c>
      <c r="C317" s="4" t="s">
        <v>772</v>
      </c>
      <c r="D317" s="4" t="s">
        <v>775</v>
      </c>
      <c r="E317" s="4" t="s">
        <v>769</v>
      </c>
      <c r="F317" s="4" t="s">
        <v>765</v>
      </c>
      <c r="H317" s="4"/>
      <c r="I317" s="236">
        <v>508</v>
      </c>
      <c r="J317" s="1" t="s">
        <v>3210</v>
      </c>
      <c r="K317" s="1" t="s">
        <v>3211</v>
      </c>
      <c r="L317" s="1">
        <v>32.802602269287</v>
      </c>
      <c r="M317" s="1">
        <v>131.92405462692801</v>
      </c>
      <c r="O317" s="74" t="str">
        <f t="shared" si="129"/>
        <v>蒲江保健センター</v>
      </c>
      <c r="P317" s="74" t="str">
        <f t="shared" si="130"/>
        <v>種別：行政機関&lt;br&gt;名称：蒲江保健センター&lt;br&gt;住所：佐伯市蒲江大字蒲江浦3522番地5&lt;br&gt;TEL：0972-23-4500&lt;br&gt;参考：市保健センター&lt;br&gt;</v>
      </c>
      <c r="Q317" s="74" t="str">
        <f t="shared" si="142"/>
        <v>508.png</v>
      </c>
      <c r="R317" s="74" t="str">
        <f t="shared" si="144"/>
        <v>30,30</v>
      </c>
      <c r="S317" s="74" t="str">
        <f t="shared" si="145"/>
        <v>15,15</v>
      </c>
      <c r="T317" s="74" t="str">
        <f t="shared" si="131"/>
        <v>131.924054626928,32.802602269287</v>
      </c>
      <c r="W317" s="239">
        <v>1</v>
      </c>
      <c r="X317" s="239" t="s">
        <v>3209</v>
      </c>
      <c r="Y317" s="239" t="str">
        <f t="shared" si="132"/>
        <v>蒲江保健センター</v>
      </c>
      <c r="Z317" s="239" t="s">
        <v>3202</v>
      </c>
      <c r="AA317" s="239" t="str">
        <f t="shared" si="133"/>
        <v>種別：行政機関&lt;br&gt;名称：蒲江保健センター&lt;br&gt;住所：佐伯市蒲江大字蒲江浦3522番地5&lt;br&gt;TEL：0972-23-4500&lt;br&gt;参考：市保健センター&lt;br&gt;</v>
      </c>
      <c r="AB317" s="239" t="s">
        <v>3203</v>
      </c>
      <c r="AC317" s="239" t="str">
        <f t="shared" si="134"/>
        <v>508.png</v>
      </c>
      <c r="AD317" s="239" t="s">
        <v>3204</v>
      </c>
      <c r="AE317" s="239" t="str">
        <f t="shared" si="135"/>
        <v>30,30</v>
      </c>
      <c r="AF317" s="239" t="s">
        <v>3205</v>
      </c>
      <c r="AG317" s="239" t="str">
        <f t="shared" si="136"/>
        <v>15,15</v>
      </c>
      <c r="AH317" s="239" t="s">
        <v>3206</v>
      </c>
      <c r="AI317" s="239" t="str">
        <f t="shared" si="137"/>
        <v>131.924054626928,32.802602269287</v>
      </c>
      <c r="AJ317" s="239" t="s">
        <v>3207</v>
      </c>
      <c r="AL317" s="8" t="str">
        <f t="shared" si="138"/>
        <v>,{"type":"Feature","properties":{"name":"蒲江保健センター","description":"種別：行政機関&lt;br&gt;名称：蒲江保健センター&lt;br&gt;住所：佐伯市蒲江大字蒲江浦3522番地5&lt;br&gt;TEL：0972-23-4500&lt;br&gt;参考：市保健センター&lt;br&gt;","_markerType":"Icon","_iconUrl":"https://cyberjapandata.gsi.go.jp/portal/sys/v4/symbols/508.png","_iconSize":[30,30],"_iconAnchor":[15,15]},"geometry":{"type":"Point","coordinates":[131.924054626928,32.802602269287]}}</v>
      </c>
    </row>
    <row r="318" spans="1:38">
      <c r="A318" s="4" t="s">
        <v>184</v>
      </c>
      <c r="B318" s="4" t="s">
        <v>3254</v>
      </c>
      <c r="C318" s="4" t="s">
        <v>184</v>
      </c>
      <c r="D318" s="4" t="s">
        <v>40</v>
      </c>
      <c r="E318" s="4" t="s">
        <v>773</v>
      </c>
      <c r="F318" s="4" t="s">
        <v>765</v>
      </c>
      <c r="H318" s="4"/>
      <c r="I318" s="236">
        <v>508</v>
      </c>
      <c r="J318" s="1" t="s">
        <v>3210</v>
      </c>
      <c r="K318" s="1" t="s">
        <v>3211</v>
      </c>
      <c r="L318" s="1">
        <v>32.873144773383501</v>
      </c>
      <c r="M318" s="1">
        <v>131.78465677418501</v>
      </c>
      <c r="O318" s="74" t="str">
        <f t="shared" si="129"/>
        <v>直川地域福祉センター</v>
      </c>
      <c r="P318" s="74" t="str">
        <f t="shared" si="130"/>
        <v>種別：行政機関&lt;br&gt;名称：直川地域福祉センター&lt;br&gt;住所：佐伯市直川大字赤木1235番地&lt;br&gt;TEL：0972-58-2041&lt;br&gt;参考：市保健センター&lt;br&gt;</v>
      </c>
      <c r="Q318" s="74" t="str">
        <f t="shared" si="142"/>
        <v>508.png</v>
      </c>
      <c r="R318" s="74" t="str">
        <f t="shared" si="144"/>
        <v>30,30</v>
      </c>
      <c r="S318" s="74" t="str">
        <f t="shared" si="145"/>
        <v>15,15</v>
      </c>
      <c r="T318" s="74" t="str">
        <f t="shared" si="131"/>
        <v>131.784656774185,32.8731447733835</v>
      </c>
      <c r="W318" s="239">
        <v>1</v>
      </c>
      <c r="X318" s="239" t="s">
        <v>3209</v>
      </c>
      <c r="Y318" s="239" t="str">
        <f t="shared" si="132"/>
        <v>直川地域福祉センター</v>
      </c>
      <c r="Z318" s="239" t="s">
        <v>3202</v>
      </c>
      <c r="AA318" s="239" t="str">
        <f t="shared" si="133"/>
        <v>種別：行政機関&lt;br&gt;名称：直川地域福祉センター&lt;br&gt;住所：佐伯市直川大字赤木1235番地&lt;br&gt;TEL：0972-58-2041&lt;br&gt;参考：市保健センター&lt;br&gt;</v>
      </c>
      <c r="AB318" s="239" t="s">
        <v>3203</v>
      </c>
      <c r="AC318" s="239" t="str">
        <f t="shared" si="134"/>
        <v>508.png</v>
      </c>
      <c r="AD318" s="239" t="s">
        <v>3204</v>
      </c>
      <c r="AE318" s="239" t="str">
        <f t="shared" si="135"/>
        <v>30,30</v>
      </c>
      <c r="AF318" s="239" t="s">
        <v>3205</v>
      </c>
      <c r="AG318" s="239" t="str">
        <f t="shared" si="136"/>
        <v>15,15</v>
      </c>
      <c r="AH318" s="239" t="s">
        <v>3206</v>
      </c>
      <c r="AI318" s="239" t="str">
        <f t="shared" si="137"/>
        <v>131.784656774185,32.8731447733835</v>
      </c>
      <c r="AJ318" s="239" t="s">
        <v>3207</v>
      </c>
      <c r="AL318" s="8" t="str">
        <f t="shared" si="138"/>
        <v>,{"type":"Feature","properties":{"name":"直川地域福祉センター","description":"種別：行政機関&lt;br&gt;名称：直川地域福祉センター&lt;br&gt;住所：佐伯市直川大字赤木1235番地&lt;br&gt;TEL：0972-58-2041&lt;br&gt;参考：市保健センター&lt;br&gt;","_markerType":"Icon","_iconUrl":"https://cyberjapandata.gsi.go.jp/portal/sys/v4/symbols/508.png","_iconSize":[30,30],"_iconAnchor":[15,15]},"geometry":{"type":"Point","coordinates":[131.784656774185,32.8731447733835]}}</v>
      </c>
    </row>
    <row r="319" spans="1:38">
      <c r="W319" s="239">
        <v>1</v>
      </c>
      <c r="AL319" s="8" t="s">
        <v>3214</v>
      </c>
    </row>
    <row r="320" spans="1:38">
      <c r="W320" s="239">
        <v>1</v>
      </c>
      <c r="AL320" s="8"/>
    </row>
    <row r="321" spans="1:38">
      <c r="W321" s="239">
        <v>1</v>
      </c>
      <c r="AL321" s="8" t="s">
        <v>3266</v>
      </c>
    </row>
    <row r="322" spans="1:38">
      <c r="A322" s="1" t="s">
        <v>409</v>
      </c>
      <c r="B322" s="1" t="s">
        <v>3267</v>
      </c>
      <c r="C322" s="1" t="s">
        <v>409</v>
      </c>
      <c r="D322" s="1" t="s">
        <v>390</v>
      </c>
      <c r="E322" s="1" t="s">
        <v>405</v>
      </c>
      <c r="F322" s="1" t="s">
        <v>3255</v>
      </c>
      <c r="I322" s="236">
        <v>496</v>
      </c>
      <c r="J322" s="1" t="s">
        <v>3212</v>
      </c>
      <c r="K322" s="1" t="s">
        <v>3213</v>
      </c>
      <c r="L322" s="1">
        <v>33.238837159730899</v>
      </c>
      <c r="M322" s="1">
        <v>131.61243393914501</v>
      </c>
      <c r="O322" s="74" t="str">
        <f t="shared" si="2"/>
        <v>大分県警察本部　警備第2課</v>
      </c>
      <c r="P322" s="74" t="str">
        <f t="shared" ref="P322:P339" si="146">$B$7&amp;B322&amp;"&lt;br&gt;"&amp;$C$7&amp;C322&amp;"&lt;br&gt;"&amp;IF(D322="","",$D$7&amp;D322&amp;"&lt;br&gt;")&amp;IF(E322="","",$E$7&amp;E322&amp;"&lt;br&gt;")&amp;IF(F322="","",$F$7&amp;F322&amp;"&lt;br&gt;")</f>
        <v>種別：警察&lt;br&gt;名称：大分県警察本部　警備第2課&lt;br&gt;住所：大分市大手町3丁目1番1号&lt;br&gt;TEL：097-536-2131&lt;br&gt;参考：佐伯市地域防災計画　資料編（R6.9月）より&lt;br&gt;</v>
      </c>
      <c r="Q322" s="74" t="str">
        <f t="shared" ref="Q322:Q362" si="147">I322&amp;".png"</f>
        <v>496.png</v>
      </c>
      <c r="R322" s="74" t="str">
        <f t="shared" ref="R322:S378" si="148">J322</f>
        <v>40,40</v>
      </c>
      <c r="S322" s="74" t="str">
        <f t="shared" si="148"/>
        <v>20,20</v>
      </c>
      <c r="T322" s="74" t="str">
        <f t="shared" si="5"/>
        <v>131.612433939145,33.2388371597309</v>
      </c>
      <c r="W322" s="239">
        <v>1</v>
      </c>
      <c r="X322" s="239" t="s">
        <v>3268</v>
      </c>
      <c r="Y322" s="239" t="str">
        <f t="shared" si="6"/>
        <v>大分県警察本部　警備第2課</v>
      </c>
      <c r="Z322" s="239" t="s">
        <v>3202</v>
      </c>
      <c r="AA322" s="239" t="str">
        <f t="shared" si="7"/>
        <v>種別：警察&lt;br&gt;名称：大分県警察本部　警備第2課&lt;br&gt;住所：大分市大手町3丁目1番1号&lt;br&gt;TEL：097-536-2131&lt;br&gt;参考：佐伯市地域防災計画　資料編（R6.9月）より&lt;br&gt;</v>
      </c>
      <c r="AB322" s="239" t="s">
        <v>3256</v>
      </c>
      <c r="AC322" s="239" t="str">
        <f t="shared" si="8"/>
        <v>496.png</v>
      </c>
      <c r="AD322" s="239" t="s">
        <v>3204</v>
      </c>
      <c r="AE322" s="239" t="str">
        <f t="shared" si="9"/>
        <v>40,40</v>
      </c>
      <c r="AF322" s="239" t="s">
        <v>3205</v>
      </c>
      <c r="AG322" s="239" t="str">
        <f t="shared" si="10"/>
        <v>20,20</v>
      </c>
      <c r="AH322" s="239" t="s">
        <v>3206</v>
      </c>
      <c r="AI322" s="239" t="str">
        <f t="shared" si="11"/>
        <v>131.612433939145,33.2388371597309</v>
      </c>
      <c r="AJ322" s="239" t="s">
        <v>3207</v>
      </c>
      <c r="AL322" s="238" t="str">
        <f t="shared" si="12"/>
        <v>{"type":"Feature","properties":{"name":"大分県警察本部　警備第2課","description":"種別：警察&lt;br&gt;名称：大分県警察本部　警備第2課&lt;br&gt;住所：大分市大手町3丁目1番1号&lt;br&gt;TEL：097-536-2131&lt;br&gt;参考：佐伯市地域防災計画　資料編（R6.9月）より&lt;br&gt;","_markerType":"Icon","_iconUrl":"https://cyberjapandata.gsi.go.jp/portal/sys/v4/symbols/496.png","_iconSize":[40,40],"_iconAnchor":[20,20]},"geometry":{"type":"Point","coordinates":[131.612433939145,33.2388371597309]}}</v>
      </c>
    </row>
    <row r="323" spans="1:38">
      <c r="A323" s="1" t="s">
        <v>410</v>
      </c>
      <c r="B323" s="1" t="s">
        <v>3267</v>
      </c>
      <c r="C323" s="1" t="s">
        <v>410</v>
      </c>
      <c r="D323" s="1" t="s">
        <v>408</v>
      </c>
      <c r="E323" s="1" t="s">
        <v>406</v>
      </c>
      <c r="F323" s="1" t="s">
        <v>3255</v>
      </c>
      <c r="I323" s="236">
        <v>496</v>
      </c>
      <c r="J323" s="1" t="s">
        <v>3212</v>
      </c>
      <c r="K323" s="1" t="s">
        <v>3213</v>
      </c>
      <c r="L323" s="1">
        <v>32.965641136108601</v>
      </c>
      <c r="M323" s="1">
        <v>131.87989317269901</v>
      </c>
      <c r="O323" s="74" t="str">
        <f t="shared" si="2"/>
        <v>大分県警察　佐伯警察署警備課</v>
      </c>
      <c r="P323" s="74" t="str">
        <f t="shared" si="146"/>
        <v>種別：警察&lt;br&gt;名称：大分県警察　佐伯警察署警備課&lt;br&gt;住所：佐伯市大字鶴望2825-4&lt;br&gt;TEL：0972-22-2131&lt;br&gt;参考：佐伯市地域防災計画　資料編（R6.9月）より&lt;br&gt;</v>
      </c>
      <c r="Q323" s="74" t="str">
        <f t="shared" si="147"/>
        <v>496.png</v>
      </c>
      <c r="R323" s="74" t="str">
        <f t="shared" si="148"/>
        <v>40,40</v>
      </c>
      <c r="S323" s="74" t="str">
        <f t="shared" si="148"/>
        <v>20,20</v>
      </c>
      <c r="T323" s="74" t="str">
        <f t="shared" si="5"/>
        <v>131.879893172699,32.9656411361086</v>
      </c>
      <c r="W323" s="239">
        <v>1</v>
      </c>
      <c r="X323" s="239" t="s">
        <v>3209</v>
      </c>
      <c r="Y323" s="239" t="str">
        <f t="shared" si="6"/>
        <v>大分県警察　佐伯警察署警備課</v>
      </c>
      <c r="Z323" s="239" t="s">
        <v>3202</v>
      </c>
      <c r="AA323" s="239" t="str">
        <f t="shared" si="7"/>
        <v>種別：警察&lt;br&gt;名称：大分県警察　佐伯警察署警備課&lt;br&gt;住所：佐伯市大字鶴望2825-4&lt;br&gt;TEL：0972-22-2131&lt;br&gt;参考：佐伯市地域防災計画　資料編（R6.9月）より&lt;br&gt;</v>
      </c>
      <c r="AB323" s="239" t="s">
        <v>3256</v>
      </c>
      <c r="AC323" s="239" t="str">
        <f t="shared" si="8"/>
        <v>496.png</v>
      </c>
      <c r="AD323" s="239" t="s">
        <v>3204</v>
      </c>
      <c r="AE323" s="239" t="str">
        <f t="shared" si="9"/>
        <v>40,40</v>
      </c>
      <c r="AF323" s="239" t="s">
        <v>3205</v>
      </c>
      <c r="AG323" s="239" t="str">
        <f t="shared" si="10"/>
        <v>20,20</v>
      </c>
      <c r="AH323" s="239" t="s">
        <v>3206</v>
      </c>
      <c r="AI323" s="239" t="str">
        <f t="shared" si="11"/>
        <v>131.879893172699,32.9656411361086</v>
      </c>
      <c r="AJ323" s="239" t="s">
        <v>3207</v>
      </c>
      <c r="AL323" s="8" t="str">
        <f t="shared" si="12"/>
        <v>,{"type":"Feature","properties":{"name":"大分県警察　佐伯警察署警備課","description":"種別：警察&lt;br&gt;名称：大分県警察　佐伯警察署警備課&lt;br&gt;住所：佐伯市大字鶴望2825-4&lt;br&gt;TEL：0972-22-2131&lt;br&gt;参考：佐伯市地域防災計画　資料編（R6.9月）より&lt;br&gt;","_markerType":"Icon","_iconUrl":"https://cyberjapandata.gsi.go.jp/portal/sys/v4/symbols/496.png","_iconSize":[40,40],"_iconAnchor":[20,20]},"geometry":{"type":"Point","coordinates":[131.879893172699,32.9656411361086]}}</v>
      </c>
    </row>
    <row r="324" spans="1:38">
      <c r="A324" s="1" t="s">
        <v>537</v>
      </c>
      <c r="B324" s="1" t="s">
        <v>3267</v>
      </c>
      <c r="C324" s="1" t="s">
        <v>537</v>
      </c>
      <c r="D324" s="1" t="s">
        <v>572</v>
      </c>
      <c r="E324" s="1" t="s">
        <v>557</v>
      </c>
      <c r="F324" s="1" t="s">
        <v>3269</v>
      </c>
      <c r="I324" s="236">
        <v>496</v>
      </c>
      <c r="J324" s="1" t="s">
        <v>3210</v>
      </c>
      <c r="K324" s="1" t="s">
        <v>3211</v>
      </c>
      <c r="L324" s="1">
        <v>32.964838824329</v>
      </c>
      <c r="M324" s="1">
        <v>131.904088805877</v>
      </c>
      <c r="O324" s="74" t="str">
        <f t="shared" si="2"/>
        <v>佐伯中央交番</v>
      </c>
      <c r="P324" s="74" t="str">
        <f t="shared" si="146"/>
        <v>種別：警察&lt;br&gt;名称：佐伯中央交番&lt;br&gt;住所：佐伯市長島町1-2-1 大分県佐伯総合庁舎1階&lt;br&gt;TEL：0972-25-0155&lt;br&gt;参考：佐伯市ホームページ（R7.8月現在）&lt;br&gt;</v>
      </c>
      <c r="Q324" s="74" t="str">
        <f t="shared" si="147"/>
        <v>496.png</v>
      </c>
      <c r="R324" s="74" t="str">
        <f t="shared" si="148"/>
        <v>30,30</v>
      </c>
      <c r="S324" s="74" t="str">
        <f t="shared" si="148"/>
        <v>15,15</v>
      </c>
      <c r="T324" s="74" t="str">
        <f t="shared" si="5"/>
        <v>131.904088805877,32.964838824329</v>
      </c>
      <c r="W324" s="239">
        <v>1</v>
      </c>
      <c r="X324" s="239" t="s">
        <v>3209</v>
      </c>
      <c r="Y324" s="239" t="str">
        <f t="shared" si="6"/>
        <v>佐伯中央交番</v>
      </c>
      <c r="Z324" s="239" t="s">
        <v>3202</v>
      </c>
      <c r="AA324" s="239" t="str">
        <f t="shared" si="7"/>
        <v>種別：警察&lt;br&gt;名称：佐伯中央交番&lt;br&gt;住所：佐伯市長島町1-2-1 大分県佐伯総合庁舎1階&lt;br&gt;TEL：0972-25-0155&lt;br&gt;参考：佐伯市ホームページ（R7.8月現在）&lt;br&gt;</v>
      </c>
      <c r="AB324" s="239" t="s">
        <v>3256</v>
      </c>
      <c r="AC324" s="239" t="str">
        <f t="shared" si="8"/>
        <v>496.png</v>
      </c>
      <c r="AD324" s="239" t="s">
        <v>3204</v>
      </c>
      <c r="AE324" s="239" t="str">
        <f t="shared" si="9"/>
        <v>30,30</v>
      </c>
      <c r="AF324" s="239" t="s">
        <v>3205</v>
      </c>
      <c r="AG324" s="239" t="str">
        <f t="shared" si="10"/>
        <v>15,15</v>
      </c>
      <c r="AH324" s="239" t="s">
        <v>3206</v>
      </c>
      <c r="AI324" s="239" t="str">
        <f t="shared" si="11"/>
        <v>131.904088805877,32.964838824329</v>
      </c>
      <c r="AJ324" s="239" t="s">
        <v>3207</v>
      </c>
      <c r="AL324" s="8" t="str">
        <f t="shared" si="12"/>
        <v>,{"type":"Feature","properties":{"name":"佐伯中央交番","description":"種別：警察&lt;br&gt;名称：佐伯中央交番&lt;br&gt;住所：佐伯市長島町1-2-1 大分県佐伯総合庁舎1階&lt;br&gt;TEL：0972-25-0155&lt;br&gt;参考：佐伯市ホームページ（R7.8月現在）&lt;br&gt;","_markerType":"Icon","_iconUrl":"https://cyberjapandata.gsi.go.jp/portal/sys/v4/symbols/496.png","_iconSize":[30,30],"_iconAnchor":[15,15]},"geometry":{"type":"Point","coordinates":[131.904088805877,32.964838824329]}}</v>
      </c>
    </row>
    <row r="325" spans="1:38">
      <c r="A325" s="1" t="s">
        <v>538</v>
      </c>
      <c r="B325" s="1" t="s">
        <v>3267</v>
      </c>
      <c r="C325" s="1" t="s">
        <v>538</v>
      </c>
      <c r="D325" s="1" t="s">
        <v>578</v>
      </c>
      <c r="E325" s="1" t="s">
        <v>558</v>
      </c>
      <c r="F325" s="1" t="s">
        <v>3269</v>
      </c>
      <c r="I325" s="236">
        <v>496</v>
      </c>
      <c r="J325" s="1" t="s">
        <v>3210</v>
      </c>
      <c r="K325" s="1" t="s">
        <v>3211</v>
      </c>
      <c r="L325" s="1">
        <v>32.998929496865898</v>
      </c>
      <c r="M325" s="1">
        <v>131.92334880276101</v>
      </c>
      <c r="O325" s="74" t="str">
        <f t="shared" si="2"/>
        <v>大入島警察官駐在所</v>
      </c>
      <c r="P325" s="74" t="str">
        <f t="shared" si="146"/>
        <v>種別：警察&lt;br&gt;名称：大入島警察官駐在所&lt;br&gt;住所：佐伯市大字久保浦1059-13&lt;br&gt;TEL：0972-22-7936&lt;br&gt;参考：佐伯市ホームページ（R7.8月現在）&lt;br&gt;</v>
      </c>
      <c r="Q325" s="74" t="str">
        <f t="shared" si="147"/>
        <v>496.png</v>
      </c>
      <c r="R325" s="74" t="str">
        <f t="shared" si="148"/>
        <v>30,30</v>
      </c>
      <c r="S325" s="74" t="str">
        <f t="shared" si="148"/>
        <v>15,15</v>
      </c>
      <c r="T325" s="74" t="str">
        <f t="shared" si="5"/>
        <v>131.923348802761,32.9989294968659</v>
      </c>
      <c r="W325" s="239">
        <v>1</v>
      </c>
      <c r="X325" s="239" t="s">
        <v>3209</v>
      </c>
      <c r="Y325" s="239" t="str">
        <f t="shared" si="6"/>
        <v>大入島警察官駐在所</v>
      </c>
      <c r="Z325" s="239" t="s">
        <v>3202</v>
      </c>
      <c r="AA325" s="239" t="str">
        <f t="shared" si="7"/>
        <v>種別：警察&lt;br&gt;名称：大入島警察官駐在所&lt;br&gt;住所：佐伯市大字久保浦1059-13&lt;br&gt;TEL：0972-22-7936&lt;br&gt;参考：佐伯市ホームページ（R7.8月現在）&lt;br&gt;</v>
      </c>
      <c r="AB325" s="239" t="s">
        <v>3256</v>
      </c>
      <c r="AC325" s="239" t="str">
        <f t="shared" si="8"/>
        <v>496.png</v>
      </c>
      <c r="AD325" s="239" t="s">
        <v>3204</v>
      </c>
      <c r="AE325" s="239" t="str">
        <f t="shared" si="9"/>
        <v>30,30</v>
      </c>
      <c r="AF325" s="239" t="s">
        <v>3205</v>
      </c>
      <c r="AG325" s="239" t="str">
        <f t="shared" si="10"/>
        <v>15,15</v>
      </c>
      <c r="AH325" s="239" t="s">
        <v>3206</v>
      </c>
      <c r="AI325" s="239" t="str">
        <f t="shared" si="11"/>
        <v>131.923348802761,32.9989294968659</v>
      </c>
      <c r="AJ325" s="239" t="s">
        <v>3207</v>
      </c>
      <c r="AL325" s="8" t="str">
        <f t="shared" si="12"/>
        <v>,{"type":"Feature","properties":{"name":"大入島警察官駐在所","description":"種別：警察&lt;br&gt;名称：大入島警察官駐在所&lt;br&gt;住所：佐伯市大字久保浦1059-13&lt;br&gt;TEL：0972-22-7936&lt;br&gt;参考：佐伯市ホームページ（R7.8月現在）&lt;br&gt;","_markerType":"Icon","_iconUrl":"https://cyberjapandata.gsi.go.jp/portal/sys/v4/symbols/496.png","_iconSize":[30,30],"_iconAnchor":[15,15]},"geometry":{"type":"Point","coordinates":[131.923348802761,32.9989294968659]}}</v>
      </c>
    </row>
    <row r="326" spans="1:38">
      <c r="A326" s="1" t="s">
        <v>539</v>
      </c>
      <c r="B326" s="1" t="s">
        <v>3267</v>
      </c>
      <c r="C326" s="1" t="s">
        <v>539</v>
      </c>
      <c r="D326" s="1" t="s">
        <v>540</v>
      </c>
      <c r="E326" s="1" t="s">
        <v>559</v>
      </c>
      <c r="F326" s="1" t="s">
        <v>3269</v>
      </c>
      <c r="I326" s="236">
        <v>496</v>
      </c>
      <c r="J326" s="1" t="s">
        <v>3210</v>
      </c>
      <c r="K326" s="1" t="s">
        <v>3211</v>
      </c>
      <c r="L326" s="1">
        <v>32.931649274145997</v>
      </c>
      <c r="M326" s="1">
        <v>131.87640605895299</v>
      </c>
      <c r="O326" s="74" t="str">
        <f t="shared" si="2"/>
        <v>堅田警察官駐在所</v>
      </c>
      <c r="P326" s="74" t="str">
        <f t="shared" si="146"/>
        <v>種別：警察&lt;br&gt;名称：堅田警察官駐在所&lt;br&gt;住所：佐伯市大字長良62&lt;br&gt;TEL：0972-23-7347&lt;br&gt;参考：佐伯市ホームページ（R7.8月現在）&lt;br&gt;</v>
      </c>
      <c r="Q326" s="74" t="str">
        <f t="shared" si="147"/>
        <v>496.png</v>
      </c>
      <c r="R326" s="74" t="str">
        <f t="shared" si="148"/>
        <v>30,30</v>
      </c>
      <c r="S326" s="74" t="str">
        <f t="shared" si="148"/>
        <v>15,15</v>
      </c>
      <c r="T326" s="74" t="str">
        <f t="shared" si="5"/>
        <v>131.876406058953,32.931649274146</v>
      </c>
      <c r="W326" s="239">
        <v>1</v>
      </c>
      <c r="X326" s="239" t="s">
        <v>3209</v>
      </c>
      <c r="Y326" s="239" t="str">
        <f t="shared" si="6"/>
        <v>堅田警察官駐在所</v>
      </c>
      <c r="Z326" s="239" t="s">
        <v>3202</v>
      </c>
      <c r="AA326" s="239" t="str">
        <f t="shared" si="7"/>
        <v>種別：警察&lt;br&gt;名称：堅田警察官駐在所&lt;br&gt;住所：佐伯市大字長良62&lt;br&gt;TEL：0972-23-7347&lt;br&gt;参考：佐伯市ホームページ（R7.8月現在）&lt;br&gt;</v>
      </c>
      <c r="AB326" s="239" t="s">
        <v>3256</v>
      </c>
      <c r="AC326" s="239" t="str">
        <f t="shared" si="8"/>
        <v>496.png</v>
      </c>
      <c r="AD326" s="239" t="s">
        <v>3204</v>
      </c>
      <c r="AE326" s="239" t="str">
        <f t="shared" si="9"/>
        <v>30,30</v>
      </c>
      <c r="AF326" s="239" t="s">
        <v>3205</v>
      </c>
      <c r="AG326" s="239" t="str">
        <f t="shared" si="10"/>
        <v>15,15</v>
      </c>
      <c r="AH326" s="239" t="s">
        <v>3206</v>
      </c>
      <c r="AI326" s="239" t="str">
        <f t="shared" si="11"/>
        <v>131.876406058953,32.931649274146</v>
      </c>
      <c r="AJ326" s="239" t="s">
        <v>3207</v>
      </c>
      <c r="AL326" s="8" t="str">
        <f t="shared" si="12"/>
        <v>,{"type":"Feature","properties":{"name":"堅田警察官駐在所","description":"種別：警察&lt;br&gt;名称：堅田警察官駐在所&lt;br&gt;住所：佐伯市大字長良62&lt;br&gt;TEL：0972-23-7347&lt;br&gt;参考：佐伯市ホームページ（R7.8月現在）&lt;br&gt;","_markerType":"Icon","_iconUrl":"https://cyberjapandata.gsi.go.jp/portal/sys/v4/symbols/496.png","_iconSize":[30,30],"_iconAnchor":[15,15]},"geometry":{"type":"Point","coordinates":[131.876406058953,32.931649274146]}}</v>
      </c>
    </row>
    <row r="327" spans="1:38">
      <c r="A327" s="1" t="s">
        <v>541</v>
      </c>
      <c r="B327" s="1" t="s">
        <v>3267</v>
      </c>
      <c r="C327" s="1" t="s">
        <v>541</v>
      </c>
      <c r="D327" s="1" t="s">
        <v>573</v>
      </c>
      <c r="E327" s="1" t="s">
        <v>560</v>
      </c>
      <c r="F327" s="1" t="s">
        <v>3269</v>
      </c>
      <c r="I327" s="236">
        <v>496</v>
      </c>
      <c r="J327" s="1" t="s">
        <v>3210</v>
      </c>
      <c r="K327" s="1" t="s">
        <v>3211</v>
      </c>
      <c r="L327" s="1">
        <v>32.919132885297699</v>
      </c>
      <c r="M327" s="1">
        <v>131.927542980298</v>
      </c>
      <c r="O327" s="74" t="str">
        <f t="shared" si="2"/>
        <v>木立警察官駐在所</v>
      </c>
      <c r="P327" s="74" t="str">
        <f t="shared" si="146"/>
        <v>種別：警察&lt;br&gt;名称：木立警察官駐在所&lt;br&gt;住所：佐伯市大字木立1431-5&lt;br&gt;TEL：0972-28-3643&lt;br&gt;参考：佐伯市ホームページ（R7.8月現在）&lt;br&gt;</v>
      </c>
      <c r="Q327" s="74" t="str">
        <f t="shared" si="147"/>
        <v>496.png</v>
      </c>
      <c r="R327" s="74" t="str">
        <f t="shared" si="148"/>
        <v>30,30</v>
      </c>
      <c r="S327" s="74" t="str">
        <f t="shared" si="148"/>
        <v>15,15</v>
      </c>
      <c r="T327" s="74" t="str">
        <f t="shared" si="5"/>
        <v>131.927542980298,32.9191328852977</v>
      </c>
      <c r="W327" s="239">
        <v>1</v>
      </c>
      <c r="X327" s="239" t="s">
        <v>3209</v>
      </c>
      <c r="Y327" s="239" t="str">
        <f t="shared" si="6"/>
        <v>木立警察官駐在所</v>
      </c>
      <c r="Z327" s="239" t="s">
        <v>3202</v>
      </c>
      <c r="AA327" s="239" t="str">
        <f t="shared" si="7"/>
        <v>種別：警察&lt;br&gt;名称：木立警察官駐在所&lt;br&gt;住所：佐伯市大字木立1431-5&lt;br&gt;TEL：0972-28-3643&lt;br&gt;参考：佐伯市ホームページ（R7.8月現在）&lt;br&gt;</v>
      </c>
      <c r="AB327" s="239" t="s">
        <v>3256</v>
      </c>
      <c r="AC327" s="239" t="str">
        <f t="shared" si="8"/>
        <v>496.png</v>
      </c>
      <c r="AD327" s="239" t="s">
        <v>3204</v>
      </c>
      <c r="AE327" s="239" t="str">
        <f t="shared" si="9"/>
        <v>30,30</v>
      </c>
      <c r="AF327" s="239" t="s">
        <v>3205</v>
      </c>
      <c r="AG327" s="239" t="str">
        <f t="shared" si="10"/>
        <v>15,15</v>
      </c>
      <c r="AH327" s="239" t="s">
        <v>3206</v>
      </c>
      <c r="AI327" s="239" t="str">
        <f t="shared" si="11"/>
        <v>131.927542980298,32.9191328852977</v>
      </c>
      <c r="AJ327" s="239" t="s">
        <v>3207</v>
      </c>
      <c r="AL327" s="8" t="str">
        <f t="shared" si="12"/>
        <v>,{"type":"Feature","properties":{"name":"木立警察官駐在所","description":"種別：警察&lt;br&gt;名称：木立警察官駐在所&lt;br&gt;住所：佐伯市大字木立1431-5&lt;br&gt;TEL：0972-28-3643&lt;br&gt;参考：佐伯市ホームページ（R7.8月現在）&lt;br&gt;","_markerType":"Icon","_iconUrl":"https://cyberjapandata.gsi.go.jp/portal/sys/v4/symbols/496.png","_iconSize":[30,30],"_iconAnchor":[15,15]},"geometry":{"type":"Point","coordinates":[131.927542980298,32.9191328852977]}}</v>
      </c>
    </row>
    <row r="328" spans="1:38">
      <c r="A328" s="1" t="s">
        <v>542</v>
      </c>
      <c r="B328" s="1" t="s">
        <v>3267</v>
      </c>
      <c r="C328" s="1" t="s">
        <v>542</v>
      </c>
      <c r="D328" s="1" t="s">
        <v>543</v>
      </c>
      <c r="E328" s="1" t="s">
        <v>560</v>
      </c>
      <c r="F328" s="1" t="s">
        <v>3269</v>
      </c>
      <c r="I328" s="236">
        <v>496</v>
      </c>
      <c r="J328" s="1" t="s">
        <v>3210</v>
      </c>
      <c r="K328" s="1" t="s">
        <v>3211</v>
      </c>
      <c r="L328" s="1">
        <v>32.952515983253797</v>
      </c>
      <c r="M328" s="1">
        <v>131.83818077808601</v>
      </c>
      <c r="O328" s="74" t="str">
        <f t="shared" si="2"/>
        <v>弥生南警察官駐在所</v>
      </c>
      <c r="P328" s="74" t="str">
        <f t="shared" si="146"/>
        <v>種別：警察&lt;br&gt;名称：弥生南警察官駐在所&lt;br&gt;住所：佐伯市弥生大字門田1320-4&lt;br&gt;TEL：0972-28-3643&lt;br&gt;参考：佐伯市ホームページ（R7.8月現在）&lt;br&gt;</v>
      </c>
      <c r="Q328" s="74" t="str">
        <f t="shared" si="147"/>
        <v>496.png</v>
      </c>
      <c r="R328" s="74" t="str">
        <f t="shared" si="148"/>
        <v>30,30</v>
      </c>
      <c r="S328" s="74" t="str">
        <f t="shared" si="148"/>
        <v>15,15</v>
      </c>
      <c r="T328" s="74" t="str">
        <f t="shared" si="5"/>
        <v>131.838180778086,32.9525159832538</v>
      </c>
      <c r="W328" s="239">
        <v>1</v>
      </c>
      <c r="X328" s="239" t="s">
        <v>3209</v>
      </c>
      <c r="Y328" s="239" t="str">
        <f t="shared" si="6"/>
        <v>弥生南警察官駐在所</v>
      </c>
      <c r="Z328" s="239" t="s">
        <v>3202</v>
      </c>
      <c r="AA328" s="239" t="str">
        <f t="shared" si="7"/>
        <v>種別：警察&lt;br&gt;名称：弥生南警察官駐在所&lt;br&gt;住所：佐伯市弥生大字門田1320-4&lt;br&gt;TEL：0972-28-3643&lt;br&gt;参考：佐伯市ホームページ（R7.8月現在）&lt;br&gt;</v>
      </c>
      <c r="AB328" s="239" t="s">
        <v>3256</v>
      </c>
      <c r="AC328" s="239" t="str">
        <f t="shared" si="8"/>
        <v>496.png</v>
      </c>
      <c r="AD328" s="239" t="s">
        <v>3204</v>
      </c>
      <c r="AE328" s="239" t="str">
        <f t="shared" si="9"/>
        <v>30,30</v>
      </c>
      <c r="AF328" s="239" t="s">
        <v>3205</v>
      </c>
      <c r="AG328" s="239" t="str">
        <f t="shared" si="10"/>
        <v>15,15</v>
      </c>
      <c r="AH328" s="239" t="s">
        <v>3206</v>
      </c>
      <c r="AI328" s="239" t="str">
        <f t="shared" si="11"/>
        <v>131.838180778086,32.9525159832538</v>
      </c>
      <c r="AJ328" s="239" t="s">
        <v>3207</v>
      </c>
      <c r="AL328" s="8" t="str">
        <f t="shared" si="12"/>
        <v>,{"type":"Feature","properties":{"name":"弥生南警察官駐在所","description":"種別：警察&lt;br&gt;名称：弥生南警察官駐在所&lt;br&gt;住所：佐伯市弥生大字門田1320-4&lt;br&gt;TEL：0972-28-3643&lt;br&gt;参考：佐伯市ホームページ（R7.8月現在）&lt;br&gt;","_markerType":"Icon","_iconUrl":"https://cyberjapandata.gsi.go.jp/portal/sys/v4/symbols/496.png","_iconSize":[30,30],"_iconAnchor":[15,15]},"geometry":{"type":"Point","coordinates":[131.838180778086,32.9525159832538]}}</v>
      </c>
    </row>
    <row r="329" spans="1:38">
      <c r="A329" s="1" t="s">
        <v>544</v>
      </c>
      <c r="B329" s="1" t="s">
        <v>3267</v>
      </c>
      <c r="C329" s="1" t="s">
        <v>544</v>
      </c>
      <c r="D329" s="1" t="s">
        <v>574</v>
      </c>
      <c r="E329" s="1" t="s">
        <v>561</v>
      </c>
      <c r="F329" s="1" t="s">
        <v>3269</v>
      </c>
      <c r="I329" s="236">
        <v>496</v>
      </c>
      <c r="J329" s="1" t="s">
        <v>3210</v>
      </c>
      <c r="K329" s="1" t="s">
        <v>3211</v>
      </c>
      <c r="L329" s="1">
        <v>32.979200566843602</v>
      </c>
      <c r="M329" s="1">
        <v>131.84793019904899</v>
      </c>
      <c r="O329" s="74" t="str">
        <f t="shared" si="2"/>
        <v>弥生北警察官駐在所</v>
      </c>
      <c r="P329" s="74" t="str">
        <f t="shared" si="146"/>
        <v>種別：警察&lt;br&gt;名称：弥生北警察官駐在所&lt;br&gt;住所：佐伯市弥生大字井崎1798-5&lt;br&gt;TEL：0972-46-0062&lt;br&gt;参考：佐伯市ホームページ（R7.8月現在）&lt;br&gt;</v>
      </c>
      <c r="Q329" s="74" t="str">
        <f t="shared" si="147"/>
        <v>496.png</v>
      </c>
      <c r="R329" s="74" t="str">
        <f t="shared" si="148"/>
        <v>30,30</v>
      </c>
      <c r="S329" s="74" t="str">
        <f t="shared" si="148"/>
        <v>15,15</v>
      </c>
      <c r="T329" s="74" t="str">
        <f t="shared" si="5"/>
        <v>131.847930199049,32.9792005668436</v>
      </c>
      <c r="W329" s="239">
        <v>1</v>
      </c>
      <c r="X329" s="239" t="s">
        <v>3209</v>
      </c>
      <c r="Y329" s="239" t="str">
        <f t="shared" si="6"/>
        <v>弥生北警察官駐在所</v>
      </c>
      <c r="Z329" s="239" t="s">
        <v>3202</v>
      </c>
      <c r="AA329" s="239" t="str">
        <f t="shared" si="7"/>
        <v>種別：警察&lt;br&gt;名称：弥生北警察官駐在所&lt;br&gt;住所：佐伯市弥生大字井崎1798-5&lt;br&gt;TEL：0972-46-0062&lt;br&gt;参考：佐伯市ホームページ（R7.8月現在）&lt;br&gt;</v>
      </c>
      <c r="AB329" s="239" t="s">
        <v>3256</v>
      </c>
      <c r="AC329" s="239" t="str">
        <f t="shared" si="8"/>
        <v>496.png</v>
      </c>
      <c r="AD329" s="239" t="s">
        <v>3204</v>
      </c>
      <c r="AE329" s="239" t="str">
        <f t="shared" si="9"/>
        <v>30,30</v>
      </c>
      <c r="AF329" s="239" t="s">
        <v>3205</v>
      </c>
      <c r="AG329" s="239" t="str">
        <f t="shared" si="10"/>
        <v>15,15</v>
      </c>
      <c r="AH329" s="239" t="s">
        <v>3206</v>
      </c>
      <c r="AI329" s="239" t="str">
        <f t="shared" si="11"/>
        <v>131.847930199049,32.9792005668436</v>
      </c>
      <c r="AJ329" s="239" t="s">
        <v>3207</v>
      </c>
      <c r="AL329" s="8" t="str">
        <f t="shared" si="12"/>
        <v>,{"type":"Feature","properties":{"name":"弥生北警察官駐在所","description":"種別：警察&lt;br&gt;名称：弥生北警察官駐在所&lt;br&gt;住所：佐伯市弥生大字井崎1798-5&lt;br&gt;TEL：0972-46-0062&lt;br&gt;参考：佐伯市ホームページ（R7.8月現在）&lt;br&gt;","_markerType":"Icon","_iconUrl":"https://cyberjapandata.gsi.go.jp/portal/sys/v4/symbols/496.png","_iconSize":[30,30],"_iconAnchor":[15,15]},"geometry":{"type":"Point","coordinates":[131.847930199049,32.9792005668436]}}</v>
      </c>
    </row>
    <row r="330" spans="1:38">
      <c r="A330" s="1" t="s">
        <v>545</v>
      </c>
      <c r="B330" s="1" t="s">
        <v>3267</v>
      </c>
      <c r="C330" s="1" t="s">
        <v>545</v>
      </c>
      <c r="D330" s="1" t="s">
        <v>575</v>
      </c>
      <c r="E330" s="1" t="s">
        <v>562</v>
      </c>
      <c r="F330" s="1" t="s">
        <v>3269</v>
      </c>
      <c r="I330" s="236">
        <v>496</v>
      </c>
      <c r="J330" s="1" t="s">
        <v>3210</v>
      </c>
      <c r="K330" s="1" t="s">
        <v>3211</v>
      </c>
      <c r="L330" s="1">
        <v>32.9217138266144</v>
      </c>
      <c r="M330" s="1">
        <v>131.975161279426</v>
      </c>
      <c r="O330" s="74" t="str">
        <f t="shared" si="2"/>
        <v>米水津警察官駐在所</v>
      </c>
      <c r="P330" s="74" t="str">
        <f t="shared" si="146"/>
        <v>種別：警察&lt;br&gt;名称：米水津警察官駐在所&lt;br&gt;住所：佐伯市米水津大字浦代浦1215-2&lt;br&gt;TEL：0972-35-6001&lt;br&gt;参考：佐伯市ホームページ（R7.8月現在）&lt;br&gt;</v>
      </c>
      <c r="Q330" s="74" t="str">
        <f t="shared" si="147"/>
        <v>496.png</v>
      </c>
      <c r="R330" s="74" t="str">
        <f t="shared" si="148"/>
        <v>30,30</v>
      </c>
      <c r="S330" s="74" t="str">
        <f t="shared" si="148"/>
        <v>15,15</v>
      </c>
      <c r="T330" s="74" t="str">
        <f t="shared" si="5"/>
        <v>131.975161279426,32.9217138266144</v>
      </c>
      <c r="W330" s="239">
        <v>1</v>
      </c>
      <c r="X330" s="239" t="s">
        <v>3209</v>
      </c>
      <c r="Y330" s="239" t="str">
        <f t="shared" si="6"/>
        <v>米水津警察官駐在所</v>
      </c>
      <c r="Z330" s="239" t="s">
        <v>3202</v>
      </c>
      <c r="AA330" s="239" t="str">
        <f t="shared" si="7"/>
        <v>種別：警察&lt;br&gt;名称：米水津警察官駐在所&lt;br&gt;住所：佐伯市米水津大字浦代浦1215-2&lt;br&gt;TEL：0972-35-6001&lt;br&gt;参考：佐伯市ホームページ（R7.8月現在）&lt;br&gt;</v>
      </c>
      <c r="AB330" s="239" t="s">
        <v>3256</v>
      </c>
      <c r="AC330" s="239" t="str">
        <f t="shared" si="8"/>
        <v>496.png</v>
      </c>
      <c r="AD330" s="239" t="s">
        <v>3204</v>
      </c>
      <c r="AE330" s="239" t="str">
        <f t="shared" si="9"/>
        <v>30,30</v>
      </c>
      <c r="AF330" s="239" t="s">
        <v>3205</v>
      </c>
      <c r="AG330" s="239" t="str">
        <f t="shared" si="10"/>
        <v>15,15</v>
      </c>
      <c r="AH330" s="239" t="s">
        <v>3206</v>
      </c>
      <c r="AI330" s="239" t="str">
        <f t="shared" si="11"/>
        <v>131.975161279426,32.9217138266144</v>
      </c>
      <c r="AJ330" s="239" t="s">
        <v>3207</v>
      </c>
      <c r="AL330" s="8" t="str">
        <f t="shared" si="12"/>
        <v>,{"type":"Feature","properties":{"name":"米水津警察官駐在所","description":"種別：警察&lt;br&gt;名称：米水津警察官駐在所&lt;br&gt;住所：佐伯市米水津大字浦代浦1215-2&lt;br&gt;TEL：0972-35-6001&lt;br&gt;参考：佐伯市ホームページ（R7.8月現在）&lt;br&gt;","_markerType":"Icon","_iconUrl":"https://cyberjapandata.gsi.go.jp/portal/sys/v4/symbols/496.png","_iconSize":[30,30],"_iconAnchor":[15,15]},"geometry":{"type":"Point","coordinates":[131.975161279426,32.9217138266144]}}</v>
      </c>
    </row>
    <row r="331" spans="1:38">
      <c r="A331" s="1" t="s">
        <v>546</v>
      </c>
      <c r="B331" s="1" t="s">
        <v>3267</v>
      </c>
      <c r="C331" s="1" t="s">
        <v>546</v>
      </c>
      <c r="D331" s="1" t="s">
        <v>579</v>
      </c>
      <c r="E331" s="1" t="s">
        <v>563</v>
      </c>
      <c r="F331" s="1" t="s">
        <v>3269</v>
      </c>
      <c r="I331" s="236">
        <v>496</v>
      </c>
      <c r="J331" s="1" t="s">
        <v>3210</v>
      </c>
      <c r="K331" s="1" t="s">
        <v>3211</v>
      </c>
      <c r="L331" s="1">
        <v>33.046002627409102</v>
      </c>
      <c r="M331" s="1">
        <v>131.92476831026499</v>
      </c>
      <c r="O331" s="74" t="str">
        <f t="shared" si="2"/>
        <v>上浦警察官駐在所</v>
      </c>
      <c r="P331" s="74" t="str">
        <f t="shared" si="146"/>
        <v>種別：警察&lt;br&gt;名称：上浦警察官駐在所&lt;br&gt;住所：佐伯市上浦大字浅海井浦2-4&lt;br&gt;TEL：0972-32-2131&lt;br&gt;参考：佐伯市ホームページ（R7.8月現在）&lt;br&gt;</v>
      </c>
      <c r="Q331" s="74" t="str">
        <f t="shared" si="147"/>
        <v>496.png</v>
      </c>
      <c r="R331" s="74" t="str">
        <f t="shared" si="148"/>
        <v>30,30</v>
      </c>
      <c r="S331" s="74" t="str">
        <f t="shared" si="148"/>
        <v>15,15</v>
      </c>
      <c r="T331" s="74" t="str">
        <f t="shared" si="5"/>
        <v>131.924768310265,33.0460026274091</v>
      </c>
      <c r="W331" s="239">
        <v>1</v>
      </c>
      <c r="X331" s="239" t="s">
        <v>3209</v>
      </c>
      <c r="Y331" s="239" t="str">
        <f t="shared" si="6"/>
        <v>上浦警察官駐在所</v>
      </c>
      <c r="Z331" s="239" t="s">
        <v>3202</v>
      </c>
      <c r="AA331" s="239" t="str">
        <f t="shared" si="7"/>
        <v>種別：警察&lt;br&gt;名称：上浦警察官駐在所&lt;br&gt;住所：佐伯市上浦大字浅海井浦2-4&lt;br&gt;TEL：0972-32-2131&lt;br&gt;参考：佐伯市ホームページ（R7.8月現在）&lt;br&gt;</v>
      </c>
      <c r="AB331" s="239" t="s">
        <v>3256</v>
      </c>
      <c r="AC331" s="239" t="str">
        <f t="shared" si="8"/>
        <v>496.png</v>
      </c>
      <c r="AD331" s="239" t="s">
        <v>3204</v>
      </c>
      <c r="AE331" s="239" t="str">
        <f t="shared" si="9"/>
        <v>30,30</v>
      </c>
      <c r="AF331" s="239" t="s">
        <v>3205</v>
      </c>
      <c r="AG331" s="239" t="str">
        <f t="shared" si="10"/>
        <v>15,15</v>
      </c>
      <c r="AH331" s="239" t="s">
        <v>3206</v>
      </c>
      <c r="AI331" s="239" t="str">
        <f t="shared" si="11"/>
        <v>131.924768310265,33.0460026274091</v>
      </c>
      <c r="AJ331" s="239" t="s">
        <v>3207</v>
      </c>
      <c r="AL331" s="8" t="str">
        <f t="shared" si="12"/>
        <v>,{"type":"Feature","properties":{"name":"上浦警察官駐在所","description":"種別：警察&lt;br&gt;名称：上浦警察官駐在所&lt;br&gt;住所：佐伯市上浦大字浅海井浦2-4&lt;br&gt;TEL：0972-32-2131&lt;br&gt;参考：佐伯市ホームページ（R7.8月現在）&lt;br&gt;","_markerType":"Icon","_iconUrl":"https://cyberjapandata.gsi.go.jp/portal/sys/v4/symbols/496.png","_iconSize":[30,30],"_iconAnchor":[15,15]},"geometry":{"type":"Point","coordinates":[131.924768310265,33.0460026274091]}}</v>
      </c>
    </row>
    <row r="332" spans="1:38">
      <c r="A332" s="1" t="s">
        <v>547</v>
      </c>
      <c r="B332" s="1" t="s">
        <v>3267</v>
      </c>
      <c r="C332" s="1" t="s">
        <v>547</v>
      </c>
      <c r="D332" s="1" t="s">
        <v>576</v>
      </c>
      <c r="E332" s="1" t="s">
        <v>564</v>
      </c>
      <c r="F332" s="1" t="s">
        <v>3269</v>
      </c>
      <c r="I332" s="236">
        <v>496</v>
      </c>
      <c r="J332" s="1" t="s">
        <v>3210</v>
      </c>
      <c r="K332" s="1" t="s">
        <v>3211</v>
      </c>
      <c r="L332" s="1">
        <v>32.955133575437898</v>
      </c>
      <c r="M332" s="1">
        <v>131.80222721027101</v>
      </c>
      <c r="O332" s="74" t="str">
        <f t="shared" si="2"/>
        <v>本匠警察官駐在所</v>
      </c>
      <c r="P332" s="74" t="str">
        <f t="shared" si="146"/>
        <v>種別：警察&lt;br&gt;名称：本匠警察官駐在所&lt;br&gt;住所：佐伯市本匠大字笠掛1402&lt;br&gt;TEL：0972-56-5019&lt;br&gt;参考：佐伯市ホームページ（R7.8月現在）&lt;br&gt;</v>
      </c>
      <c r="Q332" s="74" t="str">
        <f t="shared" si="147"/>
        <v>496.png</v>
      </c>
      <c r="R332" s="74" t="str">
        <f t="shared" si="148"/>
        <v>30,30</v>
      </c>
      <c r="S332" s="74" t="str">
        <f t="shared" si="148"/>
        <v>15,15</v>
      </c>
      <c r="T332" s="74" t="str">
        <f t="shared" si="5"/>
        <v>131.802227210271,32.9551335754379</v>
      </c>
      <c r="W332" s="239">
        <v>1</v>
      </c>
      <c r="X332" s="239" t="s">
        <v>3209</v>
      </c>
      <c r="Y332" s="239" t="str">
        <f t="shared" si="6"/>
        <v>本匠警察官駐在所</v>
      </c>
      <c r="Z332" s="239" t="s">
        <v>3202</v>
      </c>
      <c r="AA332" s="239" t="str">
        <f t="shared" si="7"/>
        <v>種別：警察&lt;br&gt;名称：本匠警察官駐在所&lt;br&gt;住所：佐伯市本匠大字笠掛1402&lt;br&gt;TEL：0972-56-5019&lt;br&gt;参考：佐伯市ホームページ（R7.8月現在）&lt;br&gt;</v>
      </c>
      <c r="AB332" s="239" t="s">
        <v>3256</v>
      </c>
      <c r="AC332" s="239" t="str">
        <f t="shared" si="8"/>
        <v>496.png</v>
      </c>
      <c r="AD332" s="239" t="s">
        <v>3204</v>
      </c>
      <c r="AE332" s="239" t="str">
        <f t="shared" si="9"/>
        <v>30,30</v>
      </c>
      <c r="AF332" s="239" t="s">
        <v>3205</v>
      </c>
      <c r="AG332" s="239" t="str">
        <f t="shared" si="10"/>
        <v>15,15</v>
      </c>
      <c r="AH332" s="239" t="s">
        <v>3206</v>
      </c>
      <c r="AI332" s="239" t="str">
        <f t="shared" si="11"/>
        <v>131.802227210271,32.9551335754379</v>
      </c>
      <c r="AJ332" s="239" t="s">
        <v>3207</v>
      </c>
      <c r="AL332" s="8" t="str">
        <f t="shared" si="12"/>
        <v>,{"type":"Feature","properties":{"name":"本匠警察官駐在所","description":"種別：警察&lt;br&gt;名称：本匠警察官駐在所&lt;br&gt;住所：佐伯市本匠大字笠掛1402&lt;br&gt;TEL：0972-56-5019&lt;br&gt;参考：佐伯市ホームページ（R7.8月現在）&lt;br&gt;","_markerType":"Icon","_iconUrl":"https://cyberjapandata.gsi.go.jp/portal/sys/v4/symbols/496.png","_iconSize":[30,30],"_iconAnchor":[15,15]},"geometry":{"type":"Point","coordinates":[131.802227210271,32.9551335754379]}}</v>
      </c>
    </row>
    <row r="333" spans="1:38">
      <c r="A333" s="1" t="s">
        <v>548</v>
      </c>
      <c r="B333" s="1" t="s">
        <v>3267</v>
      </c>
      <c r="C333" s="1" t="s">
        <v>548</v>
      </c>
      <c r="D333" s="1" t="s">
        <v>580</v>
      </c>
      <c r="E333" s="1" t="s">
        <v>565</v>
      </c>
      <c r="F333" s="1" t="s">
        <v>3269</v>
      </c>
      <c r="I333" s="236">
        <v>496</v>
      </c>
      <c r="J333" s="1" t="s">
        <v>3210</v>
      </c>
      <c r="K333" s="1" t="s">
        <v>3211</v>
      </c>
      <c r="L333" s="1">
        <v>32.947567577750199</v>
      </c>
      <c r="M333" s="1">
        <v>131.95765548918999</v>
      </c>
      <c r="O333" s="74" t="str">
        <f t="shared" si="2"/>
        <v>鶴見警察官駐在所</v>
      </c>
      <c r="P333" s="74" t="str">
        <f t="shared" si="146"/>
        <v>種別：警察&lt;br&gt;名称：鶴見警察官駐在所&lt;br&gt;住所：佐伯市鶴見大字地松浦395-19&lt;br&gt;TEL：0972-33-1131&lt;br&gt;参考：佐伯市ホームページ（R7.8月現在）&lt;br&gt;</v>
      </c>
      <c r="Q333" s="74" t="str">
        <f t="shared" si="147"/>
        <v>496.png</v>
      </c>
      <c r="R333" s="74" t="str">
        <f t="shared" si="148"/>
        <v>30,30</v>
      </c>
      <c r="S333" s="74" t="str">
        <f t="shared" si="148"/>
        <v>15,15</v>
      </c>
      <c r="T333" s="74" t="str">
        <f t="shared" si="5"/>
        <v>131.95765548919,32.9475675777502</v>
      </c>
      <c r="W333" s="239">
        <v>1</v>
      </c>
      <c r="X333" s="239" t="s">
        <v>3209</v>
      </c>
      <c r="Y333" s="239" t="str">
        <f t="shared" si="6"/>
        <v>鶴見警察官駐在所</v>
      </c>
      <c r="Z333" s="239" t="s">
        <v>3202</v>
      </c>
      <c r="AA333" s="239" t="str">
        <f t="shared" si="7"/>
        <v>種別：警察&lt;br&gt;名称：鶴見警察官駐在所&lt;br&gt;住所：佐伯市鶴見大字地松浦395-19&lt;br&gt;TEL：0972-33-1131&lt;br&gt;参考：佐伯市ホームページ（R7.8月現在）&lt;br&gt;</v>
      </c>
      <c r="AB333" s="239" t="s">
        <v>3256</v>
      </c>
      <c r="AC333" s="239" t="str">
        <f t="shared" si="8"/>
        <v>496.png</v>
      </c>
      <c r="AD333" s="239" t="s">
        <v>3204</v>
      </c>
      <c r="AE333" s="239" t="str">
        <f t="shared" si="9"/>
        <v>30,30</v>
      </c>
      <c r="AF333" s="239" t="s">
        <v>3205</v>
      </c>
      <c r="AG333" s="239" t="str">
        <f t="shared" si="10"/>
        <v>15,15</v>
      </c>
      <c r="AH333" s="239" t="s">
        <v>3206</v>
      </c>
      <c r="AI333" s="239" t="str">
        <f t="shared" si="11"/>
        <v>131.95765548919,32.9475675777502</v>
      </c>
      <c r="AJ333" s="239" t="s">
        <v>3207</v>
      </c>
      <c r="AL333" s="8" t="str">
        <f t="shared" si="12"/>
        <v>,{"type":"Feature","properties":{"name":"鶴見警察官駐在所","description":"種別：警察&lt;br&gt;名称：鶴見警察官駐在所&lt;br&gt;住所：佐伯市鶴見大字地松浦395-19&lt;br&gt;TEL：0972-33-1131&lt;br&gt;参考：佐伯市ホームページ（R7.8月現在）&lt;br&gt;","_markerType":"Icon","_iconUrl":"https://cyberjapandata.gsi.go.jp/portal/sys/v4/symbols/496.png","_iconSize":[30,30],"_iconAnchor":[15,15]},"geometry":{"type":"Point","coordinates":[131.95765548919,32.9475675777502]}}</v>
      </c>
    </row>
    <row r="334" spans="1:38">
      <c r="A334" s="1" t="s">
        <v>549</v>
      </c>
      <c r="B334" s="1" t="s">
        <v>3267</v>
      </c>
      <c r="C334" s="1" t="s">
        <v>549</v>
      </c>
      <c r="D334" s="1" t="s">
        <v>581</v>
      </c>
      <c r="E334" s="1" t="s">
        <v>566</v>
      </c>
      <c r="F334" s="1" t="s">
        <v>3269</v>
      </c>
      <c r="I334" s="236">
        <v>496</v>
      </c>
      <c r="J334" s="1" t="s">
        <v>3210</v>
      </c>
      <c r="K334" s="1" t="s">
        <v>3211</v>
      </c>
      <c r="L334" s="1">
        <v>32.802338118698799</v>
      </c>
      <c r="M334" s="1">
        <v>131.925069204366</v>
      </c>
      <c r="O334" s="74" t="str">
        <f t="shared" si="2"/>
        <v>蒲江警察官駐在所</v>
      </c>
      <c r="P334" s="74" t="str">
        <f t="shared" si="146"/>
        <v>種別：警察&lt;br&gt;名称：蒲江警察官駐在所&lt;br&gt;住所：佐伯市蒲江大字蒲江浦5104-1&lt;br&gt;TEL：0972-42-0724&lt;br&gt;参考：佐伯市ホームページ（R7.8月現在）&lt;br&gt;</v>
      </c>
      <c r="Q334" s="74" t="str">
        <f t="shared" si="147"/>
        <v>496.png</v>
      </c>
      <c r="R334" s="74" t="str">
        <f t="shared" si="148"/>
        <v>30,30</v>
      </c>
      <c r="S334" s="74" t="str">
        <f t="shared" si="148"/>
        <v>15,15</v>
      </c>
      <c r="T334" s="74" t="str">
        <f t="shared" si="5"/>
        <v>131.925069204366,32.8023381186988</v>
      </c>
      <c r="W334" s="239">
        <v>1</v>
      </c>
      <c r="X334" s="239" t="s">
        <v>3209</v>
      </c>
      <c r="Y334" s="239" t="str">
        <f t="shared" si="6"/>
        <v>蒲江警察官駐在所</v>
      </c>
      <c r="Z334" s="239" t="s">
        <v>3202</v>
      </c>
      <c r="AA334" s="239" t="str">
        <f t="shared" si="7"/>
        <v>種別：警察&lt;br&gt;名称：蒲江警察官駐在所&lt;br&gt;住所：佐伯市蒲江大字蒲江浦5104-1&lt;br&gt;TEL：0972-42-0724&lt;br&gt;参考：佐伯市ホームページ（R7.8月現在）&lt;br&gt;</v>
      </c>
      <c r="AB334" s="239" t="s">
        <v>3256</v>
      </c>
      <c r="AC334" s="239" t="str">
        <f t="shared" si="8"/>
        <v>496.png</v>
      </c>
      <c r="AD334" s="239" t="s">
        <v>3204</v>
      </c>
      <c r="AE334" s="239" t="str">
        <f t="shared" si="9"/>
        <v>30,30</v>
      </c>
      <c r="AF334" s="239" t="s">
        <v>3205</v>
      </c>
      <c r="AG334" s="239" t="str">
        <f t="shared" si="10"/>
        <v>15,15</v>
      </c>
      <c r="AH334" s="239" t="s">
        <v>3206</v>
      </c>
      <c r="AI334" s="239" t="str">
        <f t="shared" si="11"/>
        <v>131.925069204366,32.8023381186988</v>
      </c>
      <c r="AJ334" s="239" t="s">
        <v>3207</v>
      </c>
      <c r="AL334" s="8" t="str">
        <f t="shared" si="12"/>
        <v>,{"type":"Feature","properties":{"name":"蒲江警察官駐在所","description":"種別：警察&lt;br&gt;名称：蒲江警察官駐在所&lt;br&gt;住所：佐伯市蒲江大字蒲江浦5104-1&lt;br&gt;TEL：0972-42-0724&lt;br&gt;参考：佐伯市ホームページ（R7.8月現在）&lt;br&gt;","_markerType":"Icon","_iconUrl":"https://cyberjapandata.gsi.go.jp/portal/sys/v4/symbols/496.png","_iconSize":[30,30],"_iconAnchor":[15,15]},"geometry":{"type":"Point","coordinates":[131.925069204366,32.8023381186988]}}</v>
      </c>
    </row>
    <row r="335" spans="1:38">
      <c r="A335" s="1" t="s">
        <v>550</v>
      </c>
      <c r="B335" s="1" t="s">
        <v>3267</v>
      </c>
      <c r="C335" s="1" t="s">
        <v>550</v>
      </c>
      <c r="D335" s="1" t="s">
        <v>582</v>
      </c>
      <c r="E335" s="1" t="s">
        <v>567</v>
      </c>
      <c r="F335" s="1" t="s">
        <v>3269</v>
      </c>
      <c r="I335" s="236">
        <v>496</v>
      </c>
      <c r="J335" s="1" t="s">
        <v>3210</v>
      </c>
      <c r="K335" s="1" t="s">
        <v>3211</v>
      </c>
      <c r="L335" s="1">
        <v>32.793628552269404</v>
      </c>
      <c r="M335" s="1">
        <v>131.875106126974</v>
      </c>
      <c r="O335" s="74" t="str">
        <f t="shared" si="2"/>
        <v>名護屋警察官駐在所</v>
      </c>
      <c r="P335" s="74" t="str">
        <f t="shared" si="146"/>
        <v>種別：警察&lt;br&gt;名称：名護屋警察官駐在所&lt;br&gt;住所：佐伯市蒲江大字丸市尾浦636-1&lt;br&gt;TEL：0972-44-0034&lt;br&gt;参考：佐伯市ホームページ（R7.8月現在）&lt;br&gt;</v>
      </c>
      <c r="Q335" s="74" t="str">
        <f t="shared" si="147"/>
        <v>496.png</v>
      </c>
      <c r="R335" s="74" t="str">
        <f t="shared" si="148"/>
        <v>30,30</v>
      </c>
      <c r="S335" s="74" t="str">
        <f t="shared" si="148"/>
        <v>15,15</v>
      </c>
      <c r="T335" s="74" t="str">
        <f t="shared" si="5"/>
        <v>131.875106126974,32.7936285522694</v>
      </c>
      <c r="W335" s="239">
        <v>1</v>
      </c>
      <c r="X335" s="239" t="s">
        <v>3209</v>
      </c>
      <c r="Y335" s="239" t="str">
        <f t="shared" si="6"/>
        <v>名護屋警察官駐在所</v>
      </c>
      <c r="Z335" s="239" t="s">
        <v>3202</v>
      </c>
      <c r="AA335" s="239" t="str">
        <f t="shared" si="7"/>
        <v>種別：警察&lt;br&gt;名称：名護屋警察官駐在所&lt;br&gt;住所：佐伯市蒲江大字丸市尾浦636-1&lt;br&gt;TEL：0972-44-0034&lt;br&gt;参考：佐伯市ホームページ（R7.8月現在）&lt;br&gt;</v>
      </c>
      <c r="AB335" s="239" t="s">
        <v>3256</v>
      </c>
      <c r="AC335" s="239" t="str">
        <f t="shared" si="8"/>
        <v>496.png</v>
      </c>
      <c r="AD335" s="239" t="s">
        <v>3204</v>
      </c>
      <c r="AE335" s="239" t="str">
        <f t="shared" si="9"/>
        <v>30,30</v>
      </c>
      <c r="AF335" s="239" t="s">
        <v>3205</v>
      </c>
      <c r="AG335" s="239" t="str">
        <f t="shared" si="10"/>
        <v>15,15</v>
      </c>
      <c r="AH335" s="239" t="s">
        <v>3206</v>
      </c>
      <c r="AI335" s="239" t="str">
        <f t="shared" si="11"/>
        <v>131.875106126974,32.7936285522694</v>
      </c>
      <c r="AJ335" s="239" t="s">
        <v>3207</v>
      </c>
      <c r="AL335" s="8" t="str">
        <f t="shared" si="12"/>
        <v>,{"type":"Feature","properties":{"name":"名護屋警察官駐在所","description":"種別：警察&lt;br&gt;名称：名護屋警察官駐在所&lt;br&gt;住所：佐伯市蒲江大字丸市尾浦636-1&lt;br&gt;TEL：0972-44-0034&lt;br&gt;参考：佐伯市ホームページ（R7.8月現在）&lt;br&gt;","_markerType":"Icon","_iconUrl":"https://cyberjapandata.gsi.go.jp/portal/sys/v4/symbols/496.png","_iconSize":[30,30],"_iconAnchor":[15,15]},"geometry":{"type":"Point","coordinates":[131.875106126974,32.7936285522694]}}</v>
      </c>
    </row>
    <row r="336" spans="1:38">
      <c r="A336" s="1" t="s">
        <v>551</v>
      </c>
      <c r="B336" s="1" t="s">
        <v>3267</v>
      </c>
      <c r="C336" s="1" t="s">
        <v>551</v>
      </c>
      <c r="D336" s="1" t="s">
        <v>577</v>
      </c>
      <c r="E336" s="1" t="s">
        <v>568</v>
      </c>
      <c r="F336" s="1" t="s">
        <v>3269</v>
      </c>
      <c r="I336" s="236">
        <v>496</v>
      </c>
      <c r="J336" s="1" t="s">
        <v>3210</v>
      </c>
      <c r="K336" s="1" t="s">
        <v>3211</v>
      </c>
      <c r="L336" s="1">
        <v>32.861484476441298</v>
      </c>
      <c r="M336" s="1">
        <v>131.94873583180799</v>
      </c>
      <c r="O336" s="74" t="str">
        <f t="shared" si="2"/>
        <v>上入津警察官駐在所</v>
      </c>
      <c r="P336" s="74" t="str">
        <f t="shared" si="146"/>
        <v>種別：警察&lt;br&gt;名称：上入津警察官駐在所&lt;br&gt;住所：佐伯市蒲江大字畑野浦1700-4&lt;br&gt;TEL：0972-45-0678&lt;br&gt;参考：佐伯市ホームページ（R7.8月現在）&lt;br&gt;</v>
      </c>
      <c r="Q336" s="74" t="str">
        <f t="shared" si="147"/>
        <v>496.png</v>
      </c>
      <c r="R336" s="74" t="str">
        <f t="shared" si="148"/>
        <v>30,30</v>
      </c>
      <c r="S336" s="74" t="str">
        <f t="shared" si="148"/>
        <v>15,15</v>
      </c>
      <c r="T336" s="74" t="str">
        <f t="shared" si="5"/>
        <v>131.948735831808,32.8614844764413</v>
      </c>
      <c r="W336" s="239">
        <v>1</v>
      </c>
      <c r="X336" s="239" t="s">
        <v>3209</v>
      </c>
      <c r="Y336" s="239" t="str">
        <f t="shared" si="6"/>
        <v>上入津警察官駐在所</v>
      </c>
      <c r="Z336" s="239" t="s">
        <v>3202</v>
      </c>
      <c r="AA336" s="239" t="str">
        <f t="shared" si="7"/>
        <v>種別：警察&lt;br&gt;名称：上入津警察官駐在所&lt;br&gt;住所：佐伯市蒲江大字畑野浦1700-4&lt;br&gt;TEL：0972-45-0678&lt;br&gt;参考：佐伯市ホームページ（R7.8月現在）&lt;br&gt;</v>
      </c>
      <c r="AB336" s="239" t="s">
        <v>3256</v>
      </c>
      <c r="AC336" s="239" t="str">
        <f t="shared" si="8"/>
        <v>496.png</v>
      </c>
      <c r="AD336" s="239" t="s">
        <v>3204</v>
      </c>
      <c r="AE336" s="239" t="str">
        <f t="shared" si="9"/>
        <v>30,30</v>
      </c>
      <c r="AF336" s="239" t="s">
        <v>3205</v>
      </c>
      <c r="AG336" s="239" t="str">
        <f t="shared" si="10"/>
        <v>15,15</v>
      </c>
      <c r="AH336" s="239" t="s">
        <v>3206</v>
      </c>
      <c r="AI336" s="239" t="str">
        <f t="shared" si="11"/>
        <v>131.948735831808,32.8614844764413</v>
      </c>
      <c r="AJ336" s="239" t="s">
        <v>3207</v>
      </c>
      <c r="AL336" s="8" t="str">
        <f t="shared" si="12"/>
        <v>,{"type":"Feature","properties":{"name":"上入津警察官駐在所","description":"種別：警察&lt;br&gt;名称：上入津警察官駐在所&lt;br&gt;住所：佐伯市蒲江大字畑野浦1700-4&lt;br&gt;TEL：0972-45-0678&lt;br&gt;参考：佐伯市ホームページ（R7.8月現在）&lt;br&gt;","_markerType":"Icon","_iconUrl":"https://cyberjapandata.gsi.go.jp/portal/sys/v4/symbols/496.png","_iconSize":[30,30],"_iconAnchor":[15,15]},"geometry":{"type":"Point","coordinates":[131.948735831808,32.8614844764413]}}</v>
      </c>
    </row>
    <row r="337" spans="1:38">
      <c r="A337" s="1" t="s">
        <v>552</v>
      </c>
      <c r="B337" s="1" t="s">
        <v>3267</v>
      </c>
      <c r="C337" s="1" t="s">
        <v>552</v>
      </c>
      <c r="D337" s="1" t="s">
        <v>553</v>
      </c>
      <c r="E337" s="1" t="s">
        <v>569</v>
      </c>
      <c r="F337" s="1" t="s">
        <v>3269</v>
      </c>
      <c r="I337" s="236">
        <v>496</v>
      </c>
      <c r="J337" s="1" t="s">
        <v>3210</v>
      </c>
      <c r="K337" s="1" t="s">
        <v>3211</v>
      </c>
      <c r="L337" s="1">
        <v>32.896877039784002</v>
      </c>
      <c r="M337" s="1">
        <v>131.779069265006</v>
      </c>
      <c r="O337" s="74" t="str">
        <f t="shared" si="2"/>
        <v>直川警察官駐在所</v>
      </c>
      <c r="P337" s="74" t="str">
        <f t="shared" si="146"/>
        <v>種別：警察&lt;br&gt;名称：直川警察官駐在所&lt;br&gt;住所：佐伯市直川大字上直見571-5&lt;br&gt;TEL：0972-58-2131&lt;br&gt;参考：佐伯市ホームページ（R7.8月現在）&lt;br&gt;</v>
      </c>
      <c r="Q337" s="74" t="str">
        <f t="shared" si="147"/>
        <v>496.png</v>
      </c>
      <c r="R337" s="74" t="str">
        <f t="shared" si="148"/>
        <v>30,30</v>
      </c>
      <c r="S337" s="74" t="str">
        <f t="shared" si="148"/>
        <v>15,15</v>
      </c>
      <c r="T337" s="74" t="str">
        <f t="shared" si="5"/>
        <v>131.779069265006,32.896877039784</v>
      </c>
      <c r="W337" s="239">
        <v>1</v>
      </c>
      <c r="X337" s="239" t="s">
        <v>3209</v>
      </c>
      <c r="Y337" s="239" t="str">
        <f t="shared" si="6"/>
        <v>直川警察官駐在所</v>
      </c>
      <c r="Z337" s="239" t="s">
        <v>3202</v>
      </c>
      <c r="AA337" s="239" t="str">
        <f t="shared" si="7"/>
        <v>種別：警察&lt;br&gt;名称：直川警察官駐在所&lt;br&gt;住所：佐伯市直川大字上直見571-5&lt;br&gt;TEL：0972-58-2131&lt;br&gt;参考：佐伯市ホームページ（R7.8月現在）&lt;br&gt;</v>
      </c>
      <c r="AB337" s="239" t="s">
        <v>3256</v>
      </c>
      <c r="AC337" s="239" t="str">
        <f t="shared" si="8"/>
        <v>496.png</v>
      </c>
      <c r="AD337" s="239" t="s">
        <v>3204</v>
      </c>
      <c r="AE337" s="239" t="str">
        <f t="shared" si="9"/>
        <v>30,30</v>
      </c>
      <c r="AF337" s="239" t="s">
        <v>3205</v>
      </c>
      <c r="AG337" s="239" t="str">
        <f t="shared" si="10"/>
        <v>15,15</v>
      </c>
      <c r="AH337" s="239" t="s">
        <v>3206</v>
      </c>
      <c r="AI337" s="239" t="str">
        <f t="shared" si="11"/>
        <v>131.779069265006,32.896877039784</v>
      </c>
      <c r="AJ337" s="239" t="s">
        <v>3207</v>
      </c>
      <c r="AL337" s="8" t="str">
        <f t="shared" si="12"/>
        <v>,{"type":"Feature","properties":{"name":"直川警察官駐在所","description":"種別：警察&lt;br&gt;名称：直川警察官駐在所&lt;br&gt;住所：佐伯市直川大字上直見571-5&lt;br&gt;TEL：0972-58-2131&lt;br&gt;参考：佐伯市ホームページ（R7.8月現在）&lt;br&gt;","_markerType":"Icon","_iconUrl":"https://cyberjapandata.gsi.go.jp/portal/sys/v4/symbols/496.png","_iconSize":[30,30],"_iconAnchor":[15,15]},"geometry":{"type":"Point","coordinates":[131.779069265006,32.896877039784]}}</v>
      </c>
    </row>
    <row r="338" spans="1:38">
      <c r="A338" s="1" t="s">
        <v>554</v>
      </c>
      <c r="B338" s="1" t="s">
        <v>3267</v>
      </c>
      <c r="C338" s="1" t="s">
        <v>554</v>
      </c>
      <c r="D338" s="1" t="s">
        <v>583</v>
      </c>
      <c r="E338" s="1" t="s">
        <v>570</v>
      </c>
      <c r="F338" s="1" t="s">
        <v>3269</v>
      </c>
      <c r="I338" s="236">
        <v>496</v>
      </c>
      <c r="J338" s="1" t="s">
        <v>3210</v>
      </c>
      <c r="K338" s="1" t="s">
        <v>3211</v>
      </c>
      <c r="L338" s="1">
        <v>32.851318613114998</v>
      </c>
      <c r="M338" s="1">
        <v>131.691759686663</v>
      </c>
      <c r="O338" s="74" t="str">
        <f t="shared" si="2"/>
        <v>重岡警察官駐在所</v>
      </c>
      <c r="P338" s="74" t="str">
        <f t="shared" si="146"/>
        <v>種別：警察&lt;br&gt;名称：重岡警察官駐在所&lt;br&gt;住所：佐伯市宇目大字塩見園1494-1&lt;br&gt;TEL：0972-52-1149&lt;br&gt;参考：佐伯市ホームページ（R7.8月現在）&lt;br&gt;</v>
      </c>
      <c r="Q338" s="74" t="str">
        <f t="shared" si="147"/>
        <v>496.png</v>
      </c>
      <c r="R338" s="74" t="str">
        <f t="shared" si="148"/>
        <v>30,30</v>
      </c>
      <c r="S338" s="74" t="str">
        <f t="shared" si="148"/>
        <v>15,15</v>
      </c>
      <c r="T338" s="74" t="str">
        <f t="shared" si="5"/>
        <v>131.691759686663,32.851318613115</v>
      </c>
      <c r="W338" s="239">
        <v>1</v>
      </c>
      <c r="X338" s="239" t="s">
        <v>3209</v>
      </c>
      <c r="Y338" s="239" t="str">
        <f t="shared" si="6"/>
        <v>重岡警察官駐在所</v>
      </c>
      <c r="Z338" s="239" t="s">
        <v>3202</v>
      </c>
      <c r="AA338" s="239" t="str">
        <f t="shared" si="7"/>
        <v>種別：警察&lt;br&gt;名称：重岡警察官駐在所&lt;br&gt;住所：佐伯市宇目大字塩見園1494-1&lt;br&gt;TEL：0972-52-1149&lt;br&gt;参考：佐伯市ホームページ（R7.8月現在）&lt;br&gt;</v>
      </c>
      <c r="AB338" s="239" t="s">
        <v>3256</v>
      </c>
      <c r="AC338" s="239" t="str">
        <f t="shared" si="8"/>
        <v>496.png</v>
      </c>
      <c r="AD338" s="239" t="s">
        <v>3204</v>
      </c>
      <c r="AE338" s="239" t="str">
        <f t="shared" si="9"/>
        <v>30,30</v>
      </c>
      <c r="AF338" s="239" t="s">
        <v>3205</v>
      </c>
      <c r="AG338" s="239" t="str">
        <f t="shared" si="10"/>
        <v>15,15</v>
      </c>
      <c r="AH338" s="239" t="s">
        <v>3206</v>
      </c>
      <c r="AI338" s="239" t="str">
        <f t="shared" si="11"/>
        <v>131.691759686663,32.851318613115</v>
      </c>
      <c r="AJ338" s="239" t="s">
        <v>3207</v>
      </c>
      <c r="AL338" s="8" t="str">
        <f t="shared" si="12"/>
        <v>,{"type":"Feature","properties":{"name":"重岡警察官駐在所","description":"種別：警察&lt;br&gt;名称：重岡警察官駐在所&lt;br&gt;住所：佐伯市宇目大字塩見園1494-1&lt;br&gt;TEL：0972-52-1149&lt;br&gt;参考：佐伯市ホームページ（R7.8月現在）&lt;br&gt;","_markerType":"Icon","_iconUrl":"https://cyberjapandata.gsi.go.jp/portal/sys/v4/symbols/496.png","_iconSize":[30,30],"_iconAnchor":[15,15]},"geometry":{"type":"Point","coordinates":[131.691759686663,32.851318613115]}}</v>
      </c>
    </row>
    <row r="339" spans="1:38">
      <c r="A339" s="1" t="s">
        <v>555</v>
      </c>
      <c r="B339" s="1" t="s">
        <v>3267</v>
      </c>
      <c r="C339" s="1" t="s">
        <v>555</v>
      </c>
      <c r="D339" s="1" t="s">
        <v>556</v>
      </c>
      <c r="E339" s="1" t="s">
        <v>571</v>
      </c>
      <c r="F339" s="1" t="s">
        <v>3269</v>
      </c>
      <c r="I339" s="236">
        <v>496</v>
      </c>
      <c r="J339" s="1" t="s">
        <v>3210</v>
      </c>
      <c r="K339" s="1" t="s">
        <v>3211</v>
      </c>
      <c r="L339" s="1">
        <v>32.856803322934901</v>
      </c>
      <c r="M339" s="1">
        <v>131.63075059454201</v>
      </c>
      <c r="O339" s="74" t="str">
        <f t="shared" si="2"/>
        <v>小野市警察官駐在所</v>
      </c>
      <c r="P339" s="74" t="str">
        <f t="shared" si="146"/>
        <v>種別：警察&lt;br&gt;名称：小野市警察官駐在所&lt;br&gt;住所：佐伯市宇目大字小野市2864&lt;br&gt;TEL：0972-54-3230&lt;br&gt;参考：佐伯市ホームページ（R7.8月現在）&lt;br&gt;</v>
      </c>
      <c r="Q339" s="74" t="str">
        <f t="shared" si="147"/>
        <v>496.png</v>
      </c>
      <c r="R339" s="74" t="str">
        <f t="shared" si="148"/>
        <v>30,30</v>
      </c>
      <c r="S339" s="74" t="str">
        <f t="shared" si="148"/>
        <v>15,15</v>
      </c>
      <c r="T339" s="74" t="str">
        <f t="shared" si="5"/>
        <v>131.630750594542,32.8568033229349</v>
      </c>
      <c r="W339" s="239">
        <v>1</v>
      </c>
      <c r="X339" s="239" t="s">
        <v>3209</v>
      </c>
      <c r="Y339" s="239" t="str">
        <f t="shared" si="6"/>
        <v>小野市警察官駐在所</v>
      </c>
      <c r="Z339" s="239" t="s">
        <v>3202</v>
      </c>
      <c r="AA339" s="239" t="str">
        <f t="shared" si="7"/>
        <v>種別：警察&lt;br&gt;名称：小野市警察官駐在所&lt;br&gt;住所：佐伯市宇目大字小野市2864&lt;br&gt;TEL：0972-54-3230&lt;br&gt;参考：佐伯市ホームページ（R7.8月現在）&lt;br&gt;</v>
      </c>
      <c r="AB339" s="239" t="s">
        <v>3256</v>
      </c>
      <c r="AC339" s="239" t="str">
        <f t="shared" si="8"/>
        <v>496.png</v>
      </c>
      <c r="AD339" s="239" t="s">
        <v>3204</v>
      </c>
      <c r="AE339" s="239" t="str">
        <f t="shared" si="9"/>
        <v>30,30</v>
      </c>
      <c r="AF339" s="239" t="s">
        <v>3205</v>
      </c>
      <c r="AG339" s="239" t="str">
        <f t="shared" si="10"/>
        <v>15,15</v>
      </c>
      <c r="AH339" s="239" t="s">
        <v>3206</v>
      </c>
      <c r="AI339" s="239" t="str">
        <f t="shared" si="11"/>
        <v>131.630750594542,32.8568033229349</v>
      </c>
      <c r="AJ339" s="239" t="s">
        <v>3207</v>
      </c>
      <c r="AL339" s="8" t="str">
        <f t="shared" si="12"/>
        <v>,{"type":"Feature","properties":{"name":"小野市警察官駐在所","description":"種別：警察&lt;br&gt;名称：小野市警察官駐在所&lt;br&gt;住所：佐伯市宇目大字小野市2864&lt;br&gt;TEL：0972-54-3230&lt;br&gt;参考：佐伯市ホームページ（R7.8月現在）&lt;br&gt;","_markerType":"Icon","_iconUrl":"https://cyberjapandata.gsi.go.jp/portal/sys/v4/symbols/496.png","_iconSize":[30,30],"_iconAnchor":[15,15]},"geometry":{"type":"Point","coordinates":[131.630750594542,32.8568033229349]}}</v>
      </c>
    </row>
    <row r="340" spans="1:38">
      <c r="W340" s="239">
        <v>1</v>
      </c>
      <c r="AL340" s="8" t="s">
        <v>3214</v>
      </c>
    </row>
    <row r="341" spans="1:38">
      <c r="W341" s="239">
        <v>1</v>
      </c>
      <c r="AL341" s="8"/>
    </row>
    <row r="342" spans="1:38">
      <c r="W342" s="239">
        <v>1</v>
      </c>
      <c r="AL342" s="8"/>
    </row>
    <row r="343" spans="1:38">
      <c r="W343" s="239">
        <v>1</v>
      </c>
      <c r="AL343" s="8" t="s">
        <v>3270</v>
      </c>
    </row>
    <row r="344" spans="1:38">
      <c r="A344" s="1" t="s">
        <v>363</v>
      </c>
      <c r="B344" s="1" t="s">
        <v>3271</v>
      </c>
      <c r="C344" s="1" t="s">
        <v>363</v>
      </c>
      <c r="D344" s="1" t="s">
        <v>320</v>
      </c>
      <c r="E344" s="1" t="s">
        <v>364</v>
      </c>
      <c r="F344" s="1" t="s">
        <v>3269</v>
      </c>
      <c r="I344" s="236">
        <v>497</v>
      </c>
      <c r="J344" s="1" t="s">
        <v>3210</v>
      </c>
      <c r="K344" s="1" t="s">
        <v>3211</v>
      </c>
      <c r="L344" s="1">
        <v>32.961654130851599</v>
      </c>
      <c r="M344" s="1">
        <v>131.86482855990201</v>
      </c>
      <c r="O344" s="74" t="str">
        <f t="shared" ref="O344:O349" si="149">A344</f>
        <v>佐伯市消防本部</v>
      </c>
      <c r="P344" s="74" t="str">
        <f t="shared" ref="P344:P349" si="150">$B$7&amp;B344&amp;"&lt;br&gt;"&amp;$C$7&amp;C344&amp;"&lt;br&gt;"&amp;IF(D344="","",$D$7&amp;D344&amp;"&lt;br&gt;")&amp;IF(E344="","",$E$7&amp;E344&amp;"&lt;br&gt;")&amp;IF(F344="","",$F$7&amp;F344&amp;"&lt;br&gt;")</f>
        <v>種別：消防&lt;br&gt;名称：佐伯市消防本部&lt;br&gt;住所：佐伯市鶴岡西町1丁目223番地&lt;br&gt;TEL：0972-22-3301&lt;br&gt;参考：佐伯市ホームページ（R7.8月現在）&lt;br&gt;</v>
      </c>
      <c r="Q344" s="74" t="str">
        <f t="shared" ref="Q344:Q349" si="151">I344&amp;".png"</f>
        <v>497.png</v>
      </c>
      <c r="R344" s="74" t="str">
        <f t="shared" ref="R344:S349" si="152">J344</f>
        <v>30,30</v>
      </c>
      <c r="S344" s="74" t="str">
        <f t="shared" si="152"/>
        <v>15,15</v>
      </c>
      <c r="T344" s="74" t="str">
        <f t="shared" ref="T344:T349" si="153">M344&amp;","&amp;L344</f>
        <v>131.864828559902,32.9616541308516</v>
      </c>
      <c r="W344" s="239">
        <v>1</v>
      </c>
      <c r="X344" s="239" t="s">
        <v>3268</v>
      </c>
      <c r="Y344" s="239" t="str">
        <f t="shared" ref="Y344:Y349" si="154">O344</f>
        <v>佐伯市消防本部</v>
      </c>
      <c r="Z344" s="239" t="s">
        <v>3202</v>
      </c>
      <c r="AA344" s="239" t="str">
        <f t="shared" ref="AA344:AA349" si="155">P344</f>
        <v>種別：消防&lt;br&gt;名称：佐伯市消防本部&lt;br&gt;住所：佐伯市鶴岡西町1丁目223番地&lt;br&gt;TEL：0972-22-3301&lt;br&gt;参考：佐伯市ホームページ（R7.8月現在）&lt;br&gt;</v>
      </c>
      <c r="AB344" s="239" t="s">
        <v>3256</v>
      </c>
      <c r="AC344" s="239" t="str">
        <f t="shared" ref="AC344:AC349" si="156">Q344</f>
        <v>497.png</v>
      </c>
      <c r="AD344" s="239" t="s">
        <v>3204</v>
      </c>
      <c r="AE344" s="239" t="str">
        <f t="shared" ref="AE344:AE349" si="157">R344</f>
        <v>30,30</v>
      </c>
      <c r="AF344" s="239" t="s">
        <v>3205</v>
      </c>
      <c r="AG344" s="239" t="str">
        <f t="shared" ref="AG344:AG349" si="158">S344</f>
        <v>15,15</v>
      </c>
      <c r="AH344" s="239" t="s">
        <v>3206</v>
      </c>
      <c r="AI344" s="239" t="str">
        <f t="shared" ref="AI344:AI349" si="159">T344</f>
        <v>131.864828559902,32.9616541308516</v>
      </c>
      <c r="AJ344" s="239" t="s">
        <v>3207</v>
      </c>
      <c r="AL344" s="238" t="str">
        <f t="shared" ref="AL344:AL349" si="160">_xlfn.CONCAT(X344:AJ344)</f>
        <v>{"type":"Feature","properties":{"name":"佐伯市消防本部","description":"種別：消防&lt;br&gt;名称：佐伯市消防本部&lt;br&gt;住所：佐伯市鶴岡西町1丁目223番地&lt;br&gt;TEL：0972-22-3301&lt;br&gt;参考：佐伯市ホームページ（R7.8月現在）&lt;br&gt;","_markerType":"Icon","_iconUrl":"https://cyberjapandata.gsi.go.jp/portal/sys/v4/symbols/497.png","_iconSize":[30,30],"_iconAnchor":[15,15]},"geometry":{"type":"Point","coordinates":[131.864828559902,32.9616541308516]}}</v>
      </c>
    </row>
    <row r="345" spans="1:38">
      <c r="A345" s="1" t="s">
        <v>518</v>
      </c>
      <c r="B345" s="1" t="s">
        <v>3271</v>
      </c>
      <c r="C345" s="1" t="s">
        <v>518</v>
      </c>
      <c r="D345" s="1" t="s">
        <v>320</v>
      </c>
      <c r="E345" s="1" t="s">
        <v>364</v>
      </c>
      <c r="F345" s="1" t="s">
        <v>3269</v>
      </c>
      <c r="I345" s="236">
        <v>497</v>
      </c>
      <c r="J345" s="1" t="s">
        <v>3210</v>
      </c>
      <c r="K345" s="1" t="s">
        <v>3211</v>
      </c>
      <c r="L345" s="1">
        <v>32.961587645111599</v>
      </c>
      <c r="M345" s="1">
        <v>131.86529875913999</v>
      </c>
      <c r="O345" s="74" t="str">
        <f t="shared" si="149"/>
        <v>佐伯市消防署</v>
      </c>
      <c r="P345" s="74" t="str">
        <f t="shared" si="150"/>
        <v>種別：消防&lt;br&gt;名称：佐伯市消防署&lt;br&gt;住所：佐伯市鶴岡西町1丁目223番地&lt;br&gt;TEL：0972-22-3301&lt;br&gt;参考：佐伯市ホームページ（R7.8月現在）&lt;br&gt;</v>
      </c>
      <c r="Q345" s="74" t="str">
        <f t="shared" si="151"/>
        <v>497.png</v>
      </c>
      <c r="R345" s="74" t="str">
        <f t="shared" si="152"/>
        <v>30,30</v>
      </c>
      <c r="S345" s="74" t="str">
        <f t="shared" si="152"/>
        <v>15,15</v>
      </c>
      <c r="T345" s="74" t="str">
        <f t="shared" si="153"/>
        <v>131.86529875914,32.9615876451116</v>
      </c>
      <c r="W345" s="239">
        <v>1</v>
      </c>
      <c r="X345" s="239" t="s">
        <v>3209</v>
      </c>
      <c r="Y345" s="239" t="str">
        <f t="shared" si="154"/>
        <v>佐伯市消防署</v>
      </c>
      <c r="Z345" s="239" t="s">
        <v>3202</v>
      </c>
      <c r="AA345" s="239" t="str">
        <f t="shared" si="155"/>
        <v>種別：消防&lt;br&gt;名称：佐伯市消防署&lt;br&gt;住所：佐伯市鶴岡西町1丁目223番地&lt;br&gt;TEL：0972-22-3301&lt;br&gt;参考：佐伯市ホームページ（R7.8月現在）&lt;br&gt;</v>
      </c>
      <c r="AB345" s="239" t="s">
        <v>3256</v>
      </c>
      <c r="AC345" s="239" t="str">
        <f t="shared" si="156"/>
        <v>497.png</v>
      </c>
      <c r="AD345" s="239" t="s">
        <v>3204</v>
      </c>
      <c r="AE345" s="239" t="str">
        <f t="shared" si="157"/>
        <v>30,30</v>
      </c>
      <c r="AF345" s="239" t="s">
        <v>3205</v>
      </c>
      <c r="AG345" s="239" t="str">
        <f t="shared" si="158"/>
        <v>15,15</v>
      </c>
      <c r="AH345" s="239" t="s">
        <v>3206</v>
      </c>
      <c r="AI345" s="239" t="str">
        <f t="shared" si="159"/>
        <v>131.86529875914,32.9615876451116</v>
      </c>
      <c r="AJ345" s="239" t="s">
        <v>3207</v>
      </c>
      <c r="AL345" s="8" t="str">
        <f t="shared" si="160"/>
        <v>,{"type":"Feature","properties":{"name":"佐伯市消防署","description":"種別：消防&lt;br&gt;名称：佐伯市消防署&lt;br&gt;住所：佐伯市鶴岡西町1丁目223番地&lt;br&gt;TEL：0972-22-3301&lt;br&gt;参考：佐伯市ホームページ（R7.8月現在）&lt;br&gt;","_markerType":"Icon","_iconUrl":"https://cyberjapandata.gsi.go.jp/portal/sys/v4/symbols/497.png","_iconSize":[30,30],"_iconAnchor":[15,15]},"geometry":{"type":"Point","coordinates":[131.86529875914,32.9615876451116]}}</v>
      </c>
    </row>
    <row r="346" spans="1:38">
      <c r="A346" s="1" t="s">
        <v>519</v>
      </c>
      <c r="B346" s="1" t="s">
        <v>3271</v>
      </c>
      <c r="C346" s="1" t="s">
        <v>519</v>
      </c>
      <c r="D346" s="1" t="s">
        <v>523</v>
      </c>
      <c r="E346" s="1" t="s">
        <v>531</v>
      </c>
      <c r="F346" s="1" t="s">
        <v>3269</v>
      </c>
      <c r="I346" s="236">
        <v>497</v>
      </c>
      <c r="J346" s="1" t="s">
        <v>3210</v>
      </c>
      <c r="K346" s="1" t="s">
        <v>3211</v>
      </c>
      <c r="L346" s="1">
        <v>32.800902245118401</v>
      </c>
      <c r="M346" s="1">
        <v>131.93625829164</v>
      </c>
      <c r="O346" s="74" t="str">
        <f t="shared" si="149"/>
        <v>佐伯市消防署　蒲江分署</v>
      </c>
      <c r="P346" s="74" t="str">
        <f t="shared" si="150"/>
        <v>種別：消防&lt;br&gt;名称：佐伯市消防署　蒲江分署&lt;br&gt;住所：佐伯市蒲江大字蒲江浦385番地1&lt;br&gt;TEL：0972-42-1199&lt;br&gt;参考：佐伯市ホームページ（R7.8月現在）&lt;br&gt;</v>
      </c>
      <c r="Q346" s="74" t="str">
        <f t="shared" si="151"/>
        <v>497.png</v>
      </c>
      <c r="R346" s="74" t="str">
        <f t="shared" si="152"/>
        <v>30,30</v>
      </c>
      <c r="S346" s="74" t="str">
        <f t="shared" si="152"/>
        <v>15,15</v>
      </c>
      <c r="T346" s="74" t="str">
        <f t="shared" si="153"/>
        <v>131.93625829164,32.8009022451184</v>
      </c>
      <c r="W346" s="239">
        <v>1</v>
      </c>
      <c r="X346" s="239" t="s">
        <v>3209</v>
      </c>
      <c r="Y346" s="239" t="str">
        <f t="shared" si="154"/>
        <v>佐伯市消防署　蒲江分署</v>
      </c>
      <c r="Z346" s="239" t="s">
        <v>3202</v>
      </c>
      <c r="AA346" s="239" t="str">
        <f t="shared" si="155"/>
        <v>種別：消防&lt;br&gt;名称：佐伯市消防署　蒲江分署&lt;br&gt;住所：佐伯市蒲江大字蒲江浦385番地1&lt;br&gt;TEL：0972-42-1199&lt;br&gt;参考：佐伯市ホームページ（R7.8月現在）&lt;br&gt;</v>
      </c>
      <c r="AB346" s="239" t="s">
        <v>3256</v>
      </c>
      <c r="AC346" s="239" t="str">
        <f t="shared" si="156"/>
        <v>497.png</v>
      </c>
      <c r="AD346" s="239" t="s">
        <v>3204</v>
      </c>
      <c r="AE346" s="239" t="str">
        <f t="shared" si="157"/>
        <v>30,30</v>
      </c>
      <c r="AF346" s="239" t="s">
        <v>3205</v>
      </c>
      <c r="AG346" s="239" t="str">
        <f t="shared" si="158"/>
        <v>15,15</v>
      </c>
      <c r="AH346" s="239" t="s">
        <v>3206</v>
      </c>
      <c r="AI346" s="239" t="str">
        <f t="shared" si="159"/>
        <v>131.93625829164,32.8009022451184</v>
      </c>
      <c r="AJ346" s="239" t="s">
        <v>3207</v>
      </c>
      <c r="AL346" s="8" t="str">
        <f t="shared" si="160"/>
        <v>,{"type":"Feature","properties":{"name":"佐伯市消防署　蒲江分署","description":"種別：消防&lt;br&gt;名称：佐伯市消防署　蒲江分署&lt;br&gt;住所：佐伯市蒲江大字蒲江浦385番地1&lt;br&gt;TEL：0972-42-1199&lt;br&gt;参考：佐伯市ホームページ（R7.8月現在）&lt;br&gt;","_markerType":"Icon","_iconUrl":"https://cyberjapandata.gsi.go.jp/portal/sys/v4/symbols/497.png","_iconSize":[30,30],"_iconAnchor":[15,15]},"geometry":{"type":"Point","coordinates":[131.93625829164,32.8009022451184]}}</v>
      </c>
    </row>
    <row r="347" spans="1:38">
      <c r="A347" s="1" t="s">
        <v>520</v>
      </c>
      <c r="B347" s="1" t="s">
        <v>3271</v>
      </c>
      <c r="C347" s="1" t="s">
        <v>520</v>
      </c>
      <c r="D347" s="1" t="s">
        <v>533</v>
      </c>
      <c r="E347" s="1" t="s">
        <v>529</v>
      </c>
      <c r="F347" s="1" t="s">
        <v>3269</v>
      </c>
      <c r="I347" s="236">
        <v>497</v>
      </c>
      <c r="J347" s="1" t="s">
        <v>3210</v>
      </c>
      <c r="K347" s="1" t="s">
        <v>3211</v>
      </c>
      <c r="L347" s="1">
        <v>32.939478815080001</v>
      </c>
      <c r="M347" s="1">
        <v>131.96234250085999</v>
      </c>
      <c r="O347" s="74" t="str">
        <f t="shared" si="149"/>
        <v>佐伯市消防署　東部分署</v>
      </c>
      <c r="P347" s="74" t="str">
        <f t="shared" si="150"/>
        <v>種別：消防&lt;br&gt;名称：佐伯市消防署　東部分署&lt;br&gt;住所：佐伯市鶴見大字地松浦1878番地1&lt;br&gt;TEL：0972-33-0294&lt;br&gt;参考：佐伯市ホームページ（R7.8月現在）&lt;br&gt;</v>
      </c>
      <c r="Q347" s="74" t="str">
        <f t="shared" si="151"/>
        <v>497.png</v>
      </c>
      <c r="R347" s="74" t="str">
        <f t="shared" si="152"/>
        <v>30,30</v>
      </c>
      <c r="S347" s="74" t="str">
        <f t="shared" si="152"/>
        <v>15,15</v>
      </c>
      <c r="T347" s="74" t="str">
        <f t="shared" si="153"/>
        <v>131.96234250086,32.93947881508</v>
      </c>
      <c r="W347" s="239">
        <v>1</v>
      </c>
      <c r="X347" s="239" t="s">
        <v>3209</v>
      </c>
      <c r="Y347" s="239" t="str">
        <f t="shared" si="154"/>
        <v>佐伯市消防署　東部分署</v>
      </c>
      <c r="Z347" s="239" t="s">
        <v>3202</v>
      </c>
      <c r="AA347" s="239" t="str">
        <f t="shared" si="155"/>
        <v>種別：消防&lt;br&gt;名称：佐伯市消防署　東部分署&lt;br&gt;住所：佐伯市鶴見大字地松浦1878番地1&lt;br&gt;TEL：0972-33-0294&lt;br&gt;参考：佐伯市ホームページ（R7.8月現在）&lt;br&gt;</v>
      </c>
      <c r="AB347" s="239" t="s">
        <v>3256</v>
      </c>
      <c r="AC347" s="239" t="str">
        <f t="shared" si="156"/>
        <v>497.png</v>
      </c>
      <c r="AD347" s="239" t="s">
        <v>3204</v>
      </c>
      <c r="AE347" s="239" t="str">
        <f t="shared" si="157"/>
        <v>30,30</v>
      </c>
      <c r="AF347" s="239" t="s">
        <v>3205</v>
      </c>
      <c r="AG347" s="239" t="str">
        <f t="shared" si="158"/>
        <v>15,15</v>
      </c>
      <c r="AH347" s="239" t="s">
        <v>3206</v>
      </c>
      <c r="AI347" s="239" t="str">
        <f t="shared" si="159"/>
        <v>131.96234250086,32.93947881508</v>
      </c>
      <c r="AJ347" s="239" t="s">
        <v>3207</v>
      </c>
      <c r="AL347" s="8" t="str">
        <f t="shared" si="160"/>
        <v>,{"type":"Feature","properties":{"name":"佐伯市消防署　東部分署","description":"種別：消防&lt;br&gt;名称：佐伯市消防署　東部分署&lt;br&gt;住所：佐伯市鶴見大字地松浦1878番地1&lt;br&gt;TEL：0972-33-0294&lt;br&gt;参考：佐伯市ホームページ（R7.8月現在）&lt;br&gt;","_markerType":"Icon","_iconUrl":"https://cyberjapandata.gsi.go.jp/portal/sys/v4/symbols/497.png","_iconSize":[30,30],"_iconAnchor":[15,15]},"geometry":{"type":"Point","coordinates":[131.96234250086,32.93947881508]}}</v>
      </c>
    </row>
    <row r="348" spans="1:38">
      <c r="A348" s="1" t="s">
        <v>521</v>
      </c>
      <c r="B348" s="1" t="s">
        <v>3271</v>
      </c>
      <c r="C348" s="1" t="s">
        <v>521</v>
      </c>
      <c r="D348" s="1" t="s">
        <v>534</v>
      </c>
      <c r="E348" s="1" t="s">
        <v>527</v>
      </c>
      <c r="F348" s="1" t="s">
        <v>3269</v>
      </c>
      <c r="I348" s="236">
        <v>497</v>
      </c>
      <c r="J348" s="1" t="s">
        <v>3210</v>
      </c>
      <c r="K348" s="1" t="s">
        <v>3211</v>
      </c>
      <c r="L348" s="1">
        <v>32.857885336322099</v>
      </c>
      <c r="M348" s="1">
        <v>131.68243245798101</v>
      </c>
      <c r="O348" s="74" t="str">
        <f t="shared" si="149"/>
        <v>佐伯市消防署　宇目分署</v>
      </c>
      <c r="P348" s="74" t="str">
        <f t="shared" si="150"/>
        <v>種別：消防&lt;br&gt;名称：佐伯市消防署　宇目分署&lt;br&gt;住所：佐伯市宇目大字千束2892番地1&lt;br&gt;TEL：0972-52-1100&lt;br&gt;参考：佐伯市ホームページ（R7.8月現在）&lt;br&gt;</v>
      </c>
      <c r="Q348" s="74" t="str">
        <f t="shared" si="151"/>
        <v>497.png</v>
      </c>
      <c r="R348" s="74" t="str">
        <f t="shared" si="152"/>
        <v>30,30</v>
      </c>
      <c r="S348" s="74" t="str">
        <f t="shared" si="152"/>
        <v>15,15</v>
      </c>
      <c r="T348" s="74" t="str">
        <f t="shared" si="153"/>
        <v>131.682432457981,32.8578853363221</v>
      </c>
      <c r="W348" s="239">
        <v>1</v>
      </c>
      <c r="X348" s="239" t="s">
        <v>3209</v>
      </c>
      <c r="Y348" s="239" t="str">
        <f t="shared" si="154"/>
        <v>佐伯市消防署　宇目分署</v>
      </c>
      <c r="Z348" s="239" t="s">
        <v>3202</v>
      </c>
      <c r="AA348" s="239" t="str">
        <f t="shared" si="155"/>
        <v>種別：消防&lt;br&gt;名称：佐伯市消防署　宇目分署&lt;br&gt;住所：佐伯市宇目大字千束2892番地1&lt;br&gt;TEL：0972-52-1100&lt;br&gt;参考：佐伯市ホームページ（R7.8月現在）&lt;br&gt;</v>
      </c>
      <c r="AB348" s="239" t="s">
        <v>3256</v>
      </c>
      <c r="AC348" s="239" t="str">
        <f t="shared" si="156"/>
        <v>497.png</v>
      </c>
      <c r="AD348" s="239" t="s">
        <v>3204</v>
      </c>
      <c r="AE348" s="239" t="str">
        <f t="shared" si="157"/>
        <v>30,30</v>
      </c>
      <c r="AF348" s="239" t="s">
        <v>3205</v>
      </c>
      <c r="AG348" s="239" t="str">
        <f t="shared" si="158"/>
        <v>15,15</v>
      </c>
      <c r="AH348" s="239" t="s">
        <v>3206</v>
      </c>
      <c r="AI348" s="239" t="str">
        <f t="shared" si="159"/>
        <v>131.682432457981,32.8578853363221</v>
      </c>
      <c r="AJ348" s="239" t="s">
        <v>3207</v>
      </c>
      <c r="AL348" s="8" t="str">
        <f t="shared" si="160"/>
        <v>,{"type":"Feature","properties":{"name":"佐伯市消防署　宇目分署","description":"種別：消防&lt;br&gt;名称：佐伯市消防署　宇目分署&lt;br&gt;住所：佐伯市宇目大字千束2892番地1&lt;br&gt;TEL：0972-52-1100&lt;br&gt;参考：佐伯市ホームページ（R7.8月現在）&lt;br&gt;","_markerType":"Icon","_iconUrl":"https://cyberjapandata.gsi.go.jp/portal/sys/v4/symbols/497.png","_iconSize":[30,30],"_iconAnchor":[15,15]},"geometry":{"type":"Point","coordinates":[131.682432457981,32.8578853363221]}}</v>
      </c>
    </row>
    <row r="349" spans="1:38">
      <c r="A349" s="1" t="s">
        <v>522</v>
      </c>
      <c r="B349" s="1" t="s">
        <v>3271</v>
      </c>
      <c r="C349" s="1" t="s">
        <v>522</v>
      </c>
      <c r="D349" s="1" t="s">
        <v>234</v>
      </c>
      <c r="E349" s="1" t="s">
        <v>525</v>
      </c>
      <c r="F349" s="1" t="s">
        <v>3269</v>
      </c>
      <c r="I349" s="236">
        <v>497</v>
      </c>
      <c r="J349" s="1" t="s">
        <v>3210</v>
      </c>
      <c r="K349" s="1" t="s">
        <v>3211</v>
      </c>
      <c r="L349" s="1">
        <v>33.042293487013303</v>
      </c>
      <c r="M349" s="1">
        <v>131.92077665294701</v>
      </c>
      <c r="O349" s="74" t="str">
        <f t="shared" si="149"/>
        <v>佐伯市消防署　上浦派出所</v>
      </c>
      <c r="P349" s="74" t="str">
        <f t="shared" si="150"/>
        <v>種別：消防&lt;br&gt;名称：佐伯市消防署　上浦派出所&lt;br&gt;住所：佐伯市上浦大字浅海井浦489番地10&lt;br&gt;TEL：0972-32-2088&lt;br&gt;参考：佐伯市ホームページ（R7.8月現在）&lt;br&gt;</v>
      </c>
      <c r="Q349" s="74" t="str">
        <f t="shared" si="151"/>
        <v>497.png</v>
      </c>
      <c r="R349" s="74" t="str">
        <f t="shared" si="152"/>
        <v>30,30</v>
      </c>
      <c r="S349" s="74" t="str">
        <f t="shared" si="152"/>
        <v>15,15</v>
      </c>
      <c r="T349" s="74" t="str">
        <f t="shared" si="153"/>
        <v>131.920776652947,33.0422934870133</v>
      </c>
      <c r="W349" s="239">
        <v>1</v>
      </c>
      <c r="X349" s="239" t="s">
        <v>3209</v>
      </c>
      <c r="Y349" s="239" t="str">
        <f t="shared" si="154"/>
        <v>佐伯市消防署　上浦派出所</v>
      </c>
      <c r="Z349" s="239" t="s">
        <v>3202</v>
      </c>
      <c r="AA349" s="239" t="str">
        <f t="shared" si="155"/>
        <v>種別：消防&lt;br&gt;名称：佐伯市消防署　上浦派出所&lt;br&gt;住所：佐伯市上浦大字浅海井浦489番地10&lt;br&gt;TEL：0972-32-2088&lt;br&gt;参考：佐伯市ホームページ（R7.8月現在）&lt;br&gt;</v>
      </c>
      <c r="AB349" s="239" t="s">
        <v>3256</v>
      </c>
      <c r="AC349" s="239" t="str">
        <f t="shared" si="156"/>
        <v>497.png</v>
      </c>
      <c r="AD349" s="239" t="s">
        <v>3204</v>
      </c>
      <c r="AE349" s="239" t="str">
        <f t="shared" si="157"/>
        <v>30,30</v>
      </c>
      <c r="AF349" s="239" t="s">
        <v>3205</v>
      </c>
      <c r="AG349" s="239" t="str">
        <f t="shared" si="158"/>
        <v>15,15</v>
      </c>
      <c r="AH349" s="239" t="s">
        <v>3206</v>
      </c>
      <c r="AI349" s="239" t="str">
        <f t="shared" si="159"/>
        <v>131.920776652947,33.0422934870133</v>
      </c>
      <c r="AJ349" s="239" t="s">
        <v>3207</v>
      </c>
      <c r="AL349" s="8" t="str">
        <f t="shared" si="160"/>
        <v>,{"type":"Feature","properties":{"name":"佐伯市消防署　上浦派出所","description":"種別：消防&lt;br&gt;名称：佐伯市消防署　上浦派出所&lt;br&gt;住所：佐伯市上浦大字浅海井浦489番地10&lt;br&gt;TEL：0972-32-2088&lt;br&gt;参考：佐伯市ホームページ（R7.8月現在）&lt;br&gt;","_markerType":"Icon","_iconUrl":"https://cyberjapandata.gsi.go.jp/portal/sys/v4/symbols/497.png","_iconSize":[30,30],"_iconAnchor":[15,15]},"geometry":{"type":"Point","coordinates":[131.920776652947,33.0422934870133]}}</v>
      </c>
    </row>
    <row r="350" spans="1:38">
      <c r="W350" s="239">
        <v>1</v>
      </c>
      <c r="AL350" s="8" t="s">
        <v>3214</v>
      </c>
    </row>
    <row r="351" spans="1:38">
      <c r="W351" s="239">
        <v>1</v>
      </c>
      <c r="AL351" s="8"/>
    </row>
    <row r="352" spans="1:38">
      <c r="W352" s="239">
        <v>1</v>
      </c>
      <c r="AL352" s="8" t="s">
        <v>3272</v>
      </c>
    </row>
    <row r="353" spans="1:38">
      <c r="A353" s="1" t="s">
        <v>461</v>
      </c>
      <c r="B353" s="1" t="s">
        <v>3273</v>
      </c>
      <c r="C353" s="1" t="s">
        <v>461</v>
      </c>
      <c r="D353" s="1" t="s">
        <v>438</v>
      </c>
      <c r="E353" s="1" t="s">
        <v>436</v>
      </c>
      <c r="F353" s="1" t="s">
        <v>3255</v>
      </c>
      <c r="I353" s="236">
        <v>383</v>
      </c>
      <c r="J353" s="1" t="s">
        <v>3210</v>
      </c>
      <c r="K353" s="1" t="s">
        <v>3211</v>
      </c>
      <c r="L353" s="1">
        <v>33.244109181338999</v>
      </c>
      <c r="M353" s="1">
        <v>131.60587144907501</v>
      </c>
      <c r="O353" s="74" t="str">
        <f t="shared" ref="O353:O378" si="161">A353</f>
        <v>日本赤十字社　大分県支部　事業推進課</v>
      </c>
      <c r="P353" s="74" t="str">
        <f t="shared" ref="P353:P378" si="162">$B$7&amp;B353&amp;"&lt;br&gt;"&amp;$C$7&amp;C353&amp;"&lt;br&gt;"&amp;IF(D353="","",$D$7&amp;D353&amp;"&lt;br&gt;")&amp;IF(E353="","",$E$7&amp;E353&amp;"&lt;br&gt;")&amp;IF(F353="","",$F$7&amp;F353&amp;"&lt;br&gt;")</f>
        <v>種別：公共機関等&lt;br&gt;名称：日本赤十字社　大分県支部　事業推進課&lt;br&gt;住所：大分市千代町2丁目3番31号&lt;br&gt;TEL：097-534-2236&lt;br&gt;参考：佐伯市地域防災計画　資料編（R6.9月）より&lt;br&gt;</v>
      </c>
      <c r="Q353" s="74" t="str">
        <f t="shared" si="147"/>
        <v>383.png</v>
      </c>
      <c r="R353" s="74" t="str">
        <f t="shared" si="148"/>
        <v>30,30</v>
      </c>
      <c r="S353" s="74" t="str">
        <f t="shared" si="148"/>
        <v>15,15</v>
      </c>
      <c r="T353" s="74" t="str">
        <f t="shared" ref="T353:T378" si="163">M353&amp;","&amp;L353</f>
        <v>131.605871449075,33.244109181339</v>
      </c>
      <c r="W353" s="239">
        <v>1</v>
      </c>
      <c r="X353" s="239" t="s">
        <v>3268</v>
      </c>
      <c r="Y353" s="239" t="str">
        <f t="shared" ref="Y353:Y378" si="164">O353</f>
        <v>日本赤十字社　大分県支部　事業推進課</v>
      </c>
      <c r="Z353" s="239" t="s">
        <v>3202</v>
      </c>
      <c r="AA353" s="239" t="str">
        <f t="shared" ref="AA353:AA378" si="165">P353</f>
        <v>種別：公共機関等&lt;br&gt;名称：日本赤十字社　大分県支部　事業推進課&lt;br&gt;住所：大分市千代町2丁目3番31号&lt;br&gt;TEL：097-534-2236&lt;br&gt;参考：佐伯市地域防災計画　資料編（R6.9月）より&lt;br&gt;</v>
      </c>
      <c r="AB353" s="239" t="s">
        <v>3256</v>
      </c>
      <c r="AC353" s="239" t="str">
        <f t="shared" ref="AC353:AC377" si="166">Q353</f>
        <v>383.png</v>
      </c>
      <c r="AD353" s="239" t="s">
        <v>3204</v>
      </c>
      <c r="AE353" s="239" t="str">
        <f t="shared" ref="AE353:AE378" si="167">R353</f>
        <v>30,30</v>
      </c>
      <c r="AF353" s="239" t="s">
        <v>3205</v>
      </c>
      <c r="AG353" s="239" t="str">
        <f t="shared" ref="AG353:AG378" si="168">S353</f>
        <v>15,15</v>
      </c>
      <c r="AH353" s="239" t="s">
        <v>3206</v>
      </c>
      <c r="AI353" s="239" t="str">
        <f t="shared" ref="AI353:AI377" si="169">T353</f>
        <v>131.605871449075,33.244109181339</v>
      </c>
      <c r="AJ353" s="239" t="s">
        <v>3207</v>
      </c>
      <c r="AL353" s="238" t="str">
        <f t="shared" ref="AL353:AL378" si="170">_xlfn.CONCAT(X353:AJ353)</f>
        <v>{"type":"Feature","properties":{"name":"日本赤十字社　大分県支部　事業推進課","description":"種別：公共機関等&lt;br&gt;名称：日本赤十字社　大分県支部　事業推進課&lt;br&gt;住所：大分市千代町2丁目3番31号&lt;br&gt;TEL：097-534-2236&lt;br&gt;参考：佐伯市地域防災計画　資料編（R6.9月）より&lt;br&gt;","_markerType":"Icon","_iconUrl":"https://cyberjapandata.gsi.go.jp/portal/sys/v4/symbols/383.png","_iconSize":[30,30],"_iconAnchor":[15,15]},"geometry":{"type":"Point","coordinates":[131.605871449075,33.244109181339]}}</v>
      </c>
    </row>
    <row r="354" spans="1:38">
      <c r="A354" s="1" t="s">
        <v>532</v>
      </c>
      <c r="B354" s="1" t="s">
        <v>3273</v>
      </c>
      <c r="C354" s="1" t="s">
        <v>532</v>
      </c>
      <c r="D354" s="1" t="s">
        <v>441</v>
      </c>
      <c r="E354" s="1" t="s">
        <v>439</v>
      </c>
      <c r="F354" s="1" t="s">
        <v>3255</v>
      </c>
      <c r="I354" s="236">
        <v>383</v>
      </c>
      <c r="J354" s="1" t="s">
        <v>3210</v>
      </c>
      <c r="K354" s="1" t="s">
        <v>3211</v>
      </c>
      <c r="L354" s="1">
        <v>32.9573920667194</v>
      </c>
      <c r="M354" s="1">
        <v>131.911329620602</v>
      </c>
      <c r="O354" s="74" t="str">
        <f t="shared" si="161"/>
        <v>社会福祉法人　佐伯市社会福祉協議会　地域福祉課</v>
      </c>
      <c r="P354" s="74" t="str">
        <f t="shared" si="162"/>
        <v>種別：公共機関等&lt;br&gt;名称：社会福祉法人　佐伯市社会福祉協議会　地域福祉課&lt;br&gt;住所：佐伯市7255番地13&lt;br&gt;TEL：0972-24-2956&lt;br&gt;参考：佐伯市地域防災計画　資料編（R6.9月）より&lt;br&gt;</v>
      </c>
      <c r="Q354" s="74" t="str">
        <f t="shared" si="147"/>
        <v>383.png</v>
      </c>
      <c r="R354" s="74" t="str">
        <f t="shared" si="148"/>
        <v>30,30</v>
      </c>
      <c r="S354" s="74" t="str">
        <f t="shared" si="148"/>
        <v>15,15</v>
      </c>
      <c r="T354" s="74" t="str">
        <f t="shared" si="163"/>
        <v>131.911329620602,32.9573920667194</v>
      </c>
      <c r="W354" s="239">
        <v>1</v>
      </c>
      <c r="X354" s="239" t="s">
        <v>3209</v>
      </c>
      <c r="Y354" s="239" t="str">
        <f t="shared" si="164"/>
        <v>社会福祉法人　佐伯市社会福祉協議会　地域福祉課</v>
      </c>
      <c r="Z354" s="239" t="s">
        <v>3202</v>
      </c>
      <c r="AA354" s="239" t="str">
        <f t="shared" si="165"/>
        <v>種別：公共機関等&lt;br&gt;名称：社会福祉法人　佐伯市社会福祉協議会　地域福祉課&lt;br&gt;住所：佐伯市7255番地13&lt;br&gt;TEL：0972-24-2956&lt;br&gt;参考：佐伯市地域防災計画　資料編（R6.9月）より&lt;br&gt;</v>
      </c>
      <c r="AB354" s="239" t="s">
        <v>3256</v>
      </c>
      <c r="AC354" s="239" t="str">
        <f t="shared" si="166"/>
        <v>383.png</v>
      </c>
      <c r="AD354" s="239" t="s">
        <v>3204</v>
      </c>
      <c r="AE354" s="239" t="str">
        <f t="shared" si="167"/>
        <v>30,30</v>
      </c>
      <c r="AF354" s="239" t="s">
        <v>3205</v>
      </c>
      <c r="AG354" s="239" t="str">
        <f t="shared" si="168"/>
        <v>15,15</v>
      </c>
      <c r="AH354" s="239" t="s">
        <v>3206</v>
      </c>
      <c r="AI354" s="239" t="str">
        <f t="shared" si="169"/>
        <v>131.911329620602,32.9573920667194</v>
      </c>
      <c r="AJ354" s="239" t="s">
        <v>3207</v>
      </c>
      <c r="AL354" s="8" t="str">
        <f t="shared" si="170"/>
        <v>,{"type":"Feature","properties":{"name":"社会福祉法人　佐伯市社会福祉協議会　地域福祉課","description":"種別：公共機関等&lt;br&gt;名称：社会福祉法人　佐伯市社会福祉協議会　地域福祉課&lt;br&gt;住所：佐伯市7255番地13&lt;br&gt;TEL：0972-24-2956&lt;br&gt;参考：佐伯市地域防災計画　資料編（R6.9月）より&lt;br&gt;","_markerType":"Icon","_iconUrl":"https://cyberjapandata.gsi.go.jp/portal/sys/v4/symbols/383.png","_iconSize":[30,30],"_iconAnchor":[15,15]},"geometry":{"type":"Point","coordinates":[131.911329620602,32.9573920667194]}}</v>
      </c>
    </row>
    <row r="355" spans="1:38">
      <c r="A355" s="1" t="s">
        <v>462</v>
      </c>
      <c r="B355" s="1" t="s">
        <v>3273</v>
      </c>
      <c r="C355" s="1" t="s">
        <v>462</v>
      </c>
      <c r="D355" s="1" t="s">
        <v>444</v>
      </c>
      <c r="E355" s="1" t="s">
        <v>442</v>
      </c>
      <c r="F355" s="1" t="s">
        <v>3255</v>
      </c>
      <c r="I355" s="236">
        <v>383</v>
      </c>
      <c r="J355" s="1" t="s">
        <v>3210</v>
      </c>
      <c r="K355" s="1" t="s">
        <v>3211</v>
      </c>
      <c r="L355" s="1">
        <v>32.971227960769603</v>
      </c>
      <c r="M355" s="1">
        <v>131.90255401526099</v>
      </c>
      <c r="O355" s="74" t="str">
        <f t="shared" si="161"/>
        <v>九州電力（株）　佐伯営業所　営業グループ</v>
      </c>
      <c r="P355" s="74" t="str">
        <f t="shared" si="162"/>
        <v>種別：公共機関等&lt;br&gt;名称：九州電力（株）　佐伯営業所　営業グループ&lt;br&gt;住所：佐伯市駅前2丁目6番53号&lt;br&gt;TEL：0120-986-506&lt;br&gt;参考：佐伯市地域防災計画　資料編（R6.9月）より&lt;br&gt;</v>
      </c>
      <c r="Q355" s="74" t="str">
        <f t="shared" si="147"/>
        <v>383.png</v>
      </c>
      <c r="R355" s="74" t="str">
        <f t="shared" si="148"/>
        <v>30,30</v>
      </c>
      <c r="S355" s="74" t="str">
        <f t="shared" si="148"/>
        <v>15,15</v>
      </c>
      <c r="T355" s="74" t="str">
        <f t="shared" si="163"/>
        <v>131.902554015261,32.9712279607696</v>
      </c>
      <c r="W355" s="239">
        <v>1</v>
      </c>
      <c r="X355" s="239" t="s">
        <v>3209</v>
      </c>
      <c r="Y355" s="239" t="str">
        <f t="shared" si="164"/>
        <v>九州電力（株）　佐伯営業所　営業グループ</v>
      </c>
      <c r="Z355" s="239" t="s">
        <v>3202</v>
      </c>
      <c r="AA355" s="239" t="str">
        <f t="shared" si="165"/>
        <v>種別：公共機関等&lt;br&gt;名称：九州電力（株）　佐伯営業所　営業グループ&lt;br&gt;住所：佐伯市駅前2丁目6番53号&lt;br&gt;TEL：0120-986-506&lt;br&gt;参考：佐伯市地域防災計画　資料編（R6.9月）より&lt;br&gt;</v>
      </c>
      <c r="AB355" s="239" t="s">
        <v>3256</v>
      </c>
      <c r="AC355" s="239" t="str">
        <f t="shared" si="166"/>
        <v>383.png</v>
      </c>
      <c r="AD355" s="239" t="s">
        <v>3204</v>
      </c>
      <c r="AE355" s="239" t="str">
        <f t="shared" si="167"/>
        <v>30,30</v>
      </c>
      <c r="AF355" s="239" t="s">
        <v>3205</v>
      </c>
      <c r="AG355" s="239" t="str">
        <f t="shared" si="168"/>
        <v>15,15</v>
      </c>
      <c r="AH355" s="239" t="s">
        <v>3206</v>
      </c>
      <c r="AI355" s="239" t="str">
        <f t="shared" si="169"/>
        <v>131.902554015261,32.9712279607696</v>
      </c>
      <c r="AJ355" s="239" t="s">
        <v>3207</v>
      </c>
      <c r="AL355" s="8" t="str">
        <f t="shared" si="170"/>
        <v>,{"type":"Feature","properties":{"name":"九州電力（株）　佐伯営業所　営業グループ","description":"種別：公共機関等&lt;br&gt;名称：九州電力（株）　佐伯営業所　営業グループ&lt;br&gt;住所：佐伯市駅前2丁目6番53号&lt;br&gt;TEL：0120-986-506&lt;br&gt;参考：佐伯市地域防災計画　資料編（R6.9月）より&lt;br&gt;","_markerType":"Icon","_iconUrl":"https://cyberjapandata.gsi.go.jp/portal/sys/v4/symbols/383.png","_iconSize":[30,30],"_iconAnchor":[15,15]},"geometry":{"type":"Point","coordinates":[131.902554015261,32.9712279607696]}}</v>
      </c>
    </row>
    <row r="356" spans="1:38">
      <c r="A356" s="1" t="s">
        <v>463</v>
      </c>
      <c r="B356" s="1" t="s">
        <v>3273</v>
      </c>
      <c r="C356" s="1" t="s">
        <v>463</v>
      </c>
      <c r="D356" s="1" t="s">
        <v>447</v>
      </c>
      <c r="E356" s="1" t="s">
        <v>445</v>
      </c>
      <c r="F356" s="1" t="s">
        <v>3255</v>
      </c>
      <c r="I356" s="236">
        <v>383</v>
      </c>
      <c r="J356" s="1" t="s">
        <v>3210</v>
      </c>
      <c r="K356" s="1" t="s">
        <v>3211</v>
      </c>
      <c r="L356" s="1">
        <v>32.972570359616697</v>
      </c>
      <c r="M356" s="1">
        <v>131.902101767479</v>
      </c>
      <c r="O356" s="74" t="str">
        <f t="shared" si="161"/>
        <v>九州旅客鉄道（株）大分支社佐伯駅</v>
      </c>
      <c r="P356" s="74" t="str">
        <f t="shared" si="162"/>
        <v>種別：公共機関等&lt;br&gt;名称：九州旅客鉄道（株）大分支社佐伯駅&lt;br&gt;住所：佐伯市駅前2丁目6番35号&lt;br&gt;TEL：0972-22-0142&lt;br&gt;参考：佐伯市地域防災計画　資料編（R6.9月）より&lt;br&gt;</v>
      </c>
      <c r="Q356" s="74" t="str">
        <f t="shared" si="147"/>
        <v>383.png</v>
      </c>
      <c r="R356" s="74" t="str">
        <f t="shared" si="148"/>
        <v>30,30</v>
      </c>
      <c r="S356" s="74" t="str">
        <f t="shared" si="148"/>
        <v>15,15</v>
      </c>
      <c r="T356" s="74" t="str">
        <f t="shared" si="163"/>
        <v>131.902101767479,32.9725703596167</v>
      </c>
      <c r="W356" s="239">
        <v>1</v>
      </c>
      <c r="X356" s="239" t="s">
        <v>3209</v>
      </c>
      <c r="Y356" s="239" t="str">
        <f t="shared" si="164"/>
        <v>九州旅客鉄道（株）大分支社佐伯駅</v>
      </c>
      <c r="Z356" s="239" t="s">
        <v>3202</v>
      </c>
      <c r="AA356" s="239" t="str">
        <f t="shared" si="165"/>
        <v>種別：公共機関等&lt;br&gt;名称：九州旅客鉄道（株）大分支社佐伯駅&lt;br&gt;住所：佐伯市駅前2丁目6番35号&lt;br&gt;TEL：0972-22-0142&lt;br&gt;参考：佐伯市地域防災計画　資料編（R6.9月）より&lt;br&gt;</v>
      </c>
      <c r="AB356" s="239" t="s">
        <v>3256</v>
      </c>
      <c r="AC356" s="239" t="str">
        <f t="shared" si="166"/>
        <v>383.png</v>
      </c>
      <c r="AD356" s="239" t="s">
        <v>3204</v>
      </c>
      <c r="AE356" s="239" t="str">
        <f t="shared" si="167"/>
        <v>30,30</v>
      </c>
      <c r="AF356" s="239" t="s">
        <v>3205</v>
      </c>
      <c r="AG356" s="239" t="str">
        <f t="shared" si="168"/>
        <v>15,15</v>
      </c>
      <c r="AH356" s="239" t="s">
        <v>3206</v>
      </c>
      <c r="AI356" s="239" t="str">
        <f t="shared" si="169"/>
        <v>131.902101767479,32.9725703596167</v>
      </c>
      <c r="AJ356" s="239" t="s">
        <v>3207</v>
      </c>
      <c r="AL356" s="8" t="str">
        <f t="shared" si="170"/>
        <v>,{"type":"Feature","properties":{"name":"九州旅客鉄道（株）大分支社佐伯駅","description":"種別：公共機関等&lt;br&gt;名称：九州旅客鉄道（株）大分支社佐伯駅&lt;br&gt;住所：佐伯市駅前2丁目6番35号&lt;br&gt;TEL：0972-22-0142&lt;br&gt;参考：佐伯市地域防災計画　資料編（R6.9月）より&lt;br&gt;","_markerType":"Icon","_iconUrl":"https://cyberjapandata.gsi.go.jp/portal/sys/v4/symbols/383.png","_iconSize":[30,30],"_iconAnchor":[15,15]},"geometry":{"type":"Point","coordinates":[131.902101767479,32.9725703596167]}}</v>
      </c>
    </row>
    <row r="357" spans="1:38">
      <c r="A357" s="1" t="s">
        <v>464</v>
      </c>
      <c r="B357" s="1" t="s">
        <v>3273</v>
      </c>
      <c r="C357" s="1" t="s">
        <v>464</v>
      </c>
      <c r="D357" s="1" t="s">
        <v>450</v>
      </c>
      <c r="E357" s="1" t="s">
        <v>448</v>
      </c>
      <c r="F357" s="1" t="s">
        <v>3255</v>
      </c>
      <c r="I357" s="236">
        <v>383</v>
      </c>
      <c r="J357" s="1" t="s">
        <v>3210</v>
      </c>
      <c r="K357" s="1" t="s">
        <v>3211</v>
      </c>
      <c r="L357" s="1">
        <v>32.961894026744197</v>
      </c>
      <c r="M357" s="1">
        <v>131.90169185364999</v>
      </c>
      <c r="O357" s="74" t="str">
        <f t="shared" si="161"/>
        <v>日本郵便（株）　佐伯郵便局総務課</v>
      </c>
      <c r="P357" s="74" t="str">
        <f t="shared" si="162"/>
        <v>種別：公共機関等&lt;br&gt;名称：日本郵便（株）　佐伯郵便局総務課&lt;br&gt;住所：佐伯市中村東町8番35号&lt;br&gt;TEL：0972-22-0077&lt;br&gt;参考：佐伯市地域防災計画　資料編（R6.9月）より&lt;br&gt;</v>
      </c>
      <c r="Q357" s="74" t="str">
        <f t="shared" si="147"/>
        <v>383.png</v>
      </c>
      <c r="R357" s="74" t="str">
        <f t="shared" si="148"/>
        <v>30,30</v>
      </c>
      <c r="S357" s="74" t="str">
        <f t="shared" si="148"/>
        <v>15,15</v>
      </c>
      <c r="T357" s="74" t="str">
        <f t="shared" si="163"/>
        <v>131.90169185365,32.9618940267442</v>
      </c>
      <c r="W357" s="239">
        <v>1</v>
      </c>
      <c r="X357" s="239" t="s">
        <v>3209</v>
      </c>
      <c r="Y357" s="239" t="str">
        <f t="shared" si="164"/>
        <v>日本郵便（株）　佐伯郵便局総務課</v>
      </c>
      <c r="Z357" s="239" t="s">
        <v>3202</v>
      </c>
      <c r="AA357" s="239" t="str">
        <f t="shared" si="165"/>
        <v>種別：公共機関等&lt;br&gt;名称：日本郵便（株）　佐伯郵便局総務課&lt;br&gt;住所：佐伯市中村東町8番35号&lt;br&gt;TEL：0972-22-0077&lt;br&gt;参考：佐伯市地域防災計画　資料編（R6.9月）より&lt;br&gt;</v>
      </c>
      <c r="AB357" s="239" t="s">
        <v>3256</v>
      </c>
      <c r="AC357" s="239" t="str">
        <f t="shared" si="166"/>
        <v>383.png</v>
      </c>
      <c r="AD357" s="239" t="s">
        <v>3204</v>
      </c>
      <c r="AE357" s="239" t="str">
        <f t="shared" si="167"/>
        <v>30,30</v>
      </c>
      <c r="AF357" s="239" t="s">
        <v>3205</v>
      </c>
      <c r="AG357" s="239" t="str">
        <f t="shared" si="168"/>
        <v>15,15</v>
      </c>
      <c r="AH357" s="239" t="s">
        <v>3206</v>
      </c>
      <c r="AI357" s="239" t="str">
        <f t="shared" si="169"/>
        <v>131.90169185365,32.9618940267442</v>
      </c>
      <c r="AJ357" s="239" t="s">
        <v>3207</v>
      </c>
      <c r="AL357" s="8" t="str">
        <f t="shared" si="170"/>
        <v>,{"type":"Feature","properties":{"name":"日本郵便（株）　佐伯郵便局総務課","description":"種別：公共機関等&lt;br&gt;名称：日本郵便（株）　佐伯郵便局総務課&lt;br&gt;住所：佐伯市中村東町8番35号&lt;br&gt;TEL：0972-22-0077&lt;br&gt;参考：佐伯市地域防災計画　資料編（R6.9月）より&lt;br&gt;","_markerType":"Icon","_iconUrl":"https://cyberjapandata.gsi.go.jp/portal/sys/v4/symbols/383.png","_iconSize":[30,30],"_iconAnchor":[15,15]},"geometry":{"type":"Point","coordinates":[131.90169185365,32.9618940267442]}}</v>
      </c>
    </row>
    <row r="358" spans="1:38">
      <c r="A358" s="1" t="s">
        <v>465</v>
      </c>
      <c r="B358" s="1" t="s">
        <v>3273</v>
      </c>
      <c r="C358" s="1" t="s">
        <v>465</v>
      </c>
      <c r="D358" s="1" t="s">
        <v>466</v>
      </c>
      <c r="E358" s="1" t="s">
        <v>451</v>
      </c>
      <c r="F358" s="1" t="s">
        <v>3255</v>
      </c>
      <c r="I358" s="236">
        <v>383</v>
      </c>
      <c r="J358" s="1" t="s">
        <v>3210</v>
      </c>
      <c r="K358" s="1" t="s">
        <v>3211</v>
      </c>
      <c r="L358" s="1">
        <v>33.238449324350597</v>
      </c>
      <c r="M358" s="1">
        <v>131.61923145111101</v>
      </c>
      <c r="O358" s="74" t="str">
        <f t="shared" si="161"/>
        <v>西日本電信電話（株）大分支店</v>
      </c>
      <c r="P358" s="74" t="str">
        <f t="shared" si="162"/>
        <v>種別：公共機関等&lt;br&gt;名称：西日本電信電話（株）大分支店&lt;br&gt;住所：大分市長浜町3丁目15番7号&lt;br&gt;TEL：097-513-0101&lt;br&gt;参考：佐伯市地域防災計画　資料編（R6.9月）より&lt;br&gt;</v>
      </c>
      <c r="Q358" s="74" t="str">
        <f t="shared" si="147"/>
        <v>383.png</v>
      </c>
      <c r="R358" s="74" t="str">
        <f t="shared" si="148"/>
        <v>30,30</v>
      </c>
      <c r="S358" s="74" t="str">
        <f t="shared" si="148"/>
        <v>15,15</v>
      </c>
      <c r="T358" s="74" t="str">
        <f t="shared" si="163"/>
        <v>131.619231451111,33.2384493243506</v>
      </c>
      <c r="W358" s="239">
        <v>1</v>
      </c>
      <c r="X358" s="239" t="s">
        <v>3209</v>
      </c>
      <c r="Y358" s="239" t="str">
        <f t="shared" si="164"/>
        <v>西日本電信電話（株）大分支店</v>
      </c>
      <c r="Z358" s="239" t="s">
        <v>3202</v>
      </c>
      <c r="AA358" s="239" t="str">
        <f t="shared" si="165"/>
        <v>種別：公共機関等&lt;br&gt;名称：西日本電信電話（株）大分支店&lt;br&gt;住所：大分市長浜町3丁目15番7号&lt;br&gt;TEL：097-513-0101&lt;br&gt;参考：佐伯市地域防災計画　資料編（R6.9月）より&lt;br&gt;</v>
      </c>
      <c r="AB358" s="239" t="s">
        <v>3256</v>
      </c>
      <c r="AC358" s="239" t="str">
        <f t="shared" si="166"/>
        <v>383.png</v>
      </c>
      <c r="AD358" s="239" t="s">
        <v>3204</v>
      </c>
      <c r="AE358" s="239" t="str">
        <f t="shared" si="167"/>
        <v>30,30</v>
      </c>
      <c r="AF358" s="239" t="s">
        <v>3205</v>
      </c>
      <c r="AG358" s="239" t="str">
        <f t="shared" si="168"/>
        <v>15,15</v>
      </c>
      <c r="AH358" s="239" t="s">
        <v>3206</v>
      </c>
      <c r="AI358" s="239" t="str">
        <f t="shared" si="169"/>
        <v>131.619231451111,33.2384493243506</v>
      </c>
      <c r="AJ358" s="239" t="s">
        <v>3207</v>
      </c>
      <c r="AL358" s="8" t="str">
        <f t="shared" si="170"/>
        <v>,{"type":"Feature","properties":{"name":"西日本電信電話（株）大分支店","description":"種別：公共機関等&lt;br&gt;名称：西日本電信電話（株）大分支店&lt;br&gt;住所：大分市長浜町3丁目15番7号&lt;br&gt;TEL：097-513-0101&lt;br&gt;参考：佐伯市地域防災計画　資料編（R6.9月）より&lt;br&gt;","_markerType":"Icon","_iconUrl":"https://cyberjapandata.gsi.go.jp/portal/sys/v4/symbols/383.png","_iconSize":[30,30],"_iconAnchor":[15,15]},"geometry":{"type":"Point","coordinates":[131.619231451111,33.2384493243506]}}</v>
      </c>
    </row>
    <row r="359" spans="1:38">
      <c r="A359" s="1" t="s">
        <v>467</v>
      </c>
      <c r="B359" s="1" t="s">
        <v>3273</v>
      </c>
      <c r="C359" s="1" t="s">
        <v>467</v>
      </c>
      <c r="D359" s="1" t="s">
        <v>468</v>
      </c>
      <c r="E359" s="1" t="s">
        <v>452</v>
      </c>
      <c r="F359" s="1" t="s">
        <v>3255</v>
      </c>
      <c r="I359" s="236">
        <v>383</v>
      </c>
      <c r="J359" s="1" t="s">
        <v>3210</v>
      </c>
      <c r="K359" s="1" t="s">
        <v>3211</v>
      </c>
      <c r="L359" s="1">
        <v>33.224325704181801</v>
      </c>
      <c r="M359" s="1">
        <v>131.573862866822</v>
      </c>
      <c r="O359" s="74" t="str">
        <f t="shared" si="161"/>
        <v>西日本高速道路（株）九州支社　大分高速道路事務所</v>
      </c>
      <c r="P359" s="74" t="str">
        <f t="shared" si="162"/>
        <v>種別：公共機関等&lt;br&gt;名称：西日本高速道路（株）九州支社　大分高速道路事務所&lt;br&gt;住所：大分市大字金谷迫字塚田1438&lt;br&gt;TEL：097-546-8061&lt;br&gt;参考：佐伯市地域防災計画　資料編（R6.9月）より&lt;br&gt;</v>
      </c>
      <c r="Q359" s="74" t="str">
        <f t="shared" si="147"/>
        <v>383.png</v>
      </c>
      <c r="R359" s="74" t="str">
        <f t="shared" si="148"/>
        <v>30,30</v>
      </c>
      <c r="S359" s="74" t="str">
        <f t="shared" si="148"/>
        <v>15,15</v>
      </c>
      <c r="T359" s="74" t="str">
        <f t="shared" si="163"/>
        <v>131.573862866822,33.2243257041818</v>
      </c>
      <c r="W359" s="239">
        <v>1</v>
      </c>
      <c r="X359" s="239" t="s">
        <v>3209</v>
      </c>
      <c r="Y359" s="239" t="str">
        <f t="shared" si="164"/>
        <v>西日本高速道路（株）九州支社　大分高速道路事務所</v>
      </c>
      <c r="Z359" s="239" t="s">
        <v>3202</v>
      </c>
      <c r="AA359" s="239" t="str">
        <f t="shared" si="165"/>
        <v>種別：公共機関等&lt;br&gt;名称：西日本高速道路（株）九州支社　大分高速道路事務所&lt;br&gt;住所：大分市大字金谷迫字塚田1438&lt;br&gt;TEL：097-546-8061&lt;br&gt;参考：佐伯市地域防災計画　資料編（R6.9月）より&lt;br&gt;</v>
      </c>
      <c r="AB359" s="239" t="s">
        <v>3256</v>
      </c>
      <c r="AC359" s="239" t="str">
        <f t="shared" si="166"/>
        <v>383.png</v>
      </c>
      <c r="AD359" s="239" t="s">
        <v>3204</v>
      </c>
      <c r="AE359" s="239" t="str">
        <f t="shared" si="167"/>
        <v>30,30</v>
      </c>
      <c r="AF359" s="239" t="s">
        <v>3205</v>
      </c>
      <c r="AG359" s="239" t="str">
        <f t="shared" si="168"/>
        <v>15,15</v>
      </c>
      <c r="AH359" s="239" t="s">
        <v>3206</v>
      </c>
      <c r="AI359" s="239" t="str">
        <f t="shared" si="169"/>
        <v>131.573862866822,33.2243257041818</v>
      </c>
      <c r="AJ359" s="239" t="s">
        <v>3207</v>
      </c>
      <c r="AL359" s="8" t="str">
        <f t="shared" si="170"/>
        <v>,{"type":"Feature","properties":{"name":"西日本高速道路（株）九州支社　大分高速道路事務所","description":"種別：公共機関等&lt;br&gt;名称：西日本高速道路（株）九州支社　大分高速道路事務所&lt;br&gt;住所：大分市大字金谷迫字塚田1438&lt;br&gt;TEL：097-546-8061&lt;br&gt;参考：佐伯市地域防災計画　資料編（R6.9月）より&lt;br&gt;","_markerType":"Icon","_iconUrl":"https://cyberjapandata.gsi.go.jp/portal/sys/v4/symbols/383.png","_iconSize":[30,30],"_iconAnchor":[15,15]},"geometry":{"type":"Point","coordinates":[131.573862866822,33.2243257041818]}}</v>
      </c>
    </row>
    <row r="360" spans="1:38">
      <c r="A360" s="1" t="s">
        <v>469</v>
      </c>
      <c r="B360" s="1" t="s">
        <v>3273</v>
      </c>
      <c r="C360" s="1" t="s">
        <v>469</v>
      </c>
      <c r="D360" s="1" t="s">
        <v>454</v>
      </c>
      <c r="E360" s="1" t="s">
        <v>453</v>
      </c>
      <c r="F360" s="1" t="s">
        <v>3255</v>
      </c>
      <c r="I360" s="236">
        <v>383</v>
      </c>
      <c r="J360" s="1" t="s">
        <v>3210</v>
      </c>
      <c r="K360" s="1" t="s">
        <v>3211</v>
      </c>
      <c r="L360" s="1">
        <v>32.973624893586198</v>
      </c>
      <c r="M360" s="1">
        <v>131.90362988666001</v>
      </c>
      <c r="O360" s="74" t="str">
        <f t="shared" si="161"/>
        <v>大分バス（株）佐伯営業所</v>
      </c>
      <c r="P360" s="74" t="str">
        <f t="shared" si="162"/>
        <v>種別：公共機関等&lt;br&gt;名称：大分バス（株）佐伯営業所&lt;br&gt;住所：佐伯市駅前2丁目10番6号&lt;br&gt;TEL：0972-22-1852&lt;br&gt;参考：佐伯市地域防災計画　資料編（R6.9月）より&lt;br&gt;</v>
      </c>
      <c r="Q360" s="74" t="str">
        <f t="shared" si="147"/>
        <v>383.png</v>
      </c>
      <c r="R360" s="74" t="str">
        <f t="shared" si="148"/>
        <v>30,30</v>
      </c>
      <c r="S360" s="74" t="str">
        <f t="shared" si="148"/>
        <v>15,15</v>
      </c>
      <c r="T360" s="74" t="str">
        <f t="shared" si="163"/>
        <v>131.90362988666,32.9736248935862</v>
      </c>
      <c r="W360" s="239">
        <v>1</v>
      </c>
      <c r="X360" s="239" t="s">
        <v>3209</v>
      </c>
      <c r="Y360" s="239" t="str">
        <f t="shared" si="164"/>
        <v>大分バス（株）佐伯営業所</v>
      </c>
      <c r="Z360" s="239" t="s">
        <v>3202</v>
      </c>
      <c r="AA360" s="239" t="str">
        <f t="shared" si="165"/>
        <v>種別：公共機関等&lt;br&gt;名称：大分バス（株）佐伯営業所&lt;br&gt;住所：佐伯市駅前2丁目10番6号&lt;br&gt;TEL：0972-22-1852&lt;br&gt;参考：佐伯市地域防災計画　資料編（R6.9月）より&lt;br&gt;</v>
      </c>
      <c r="AB360" s="239" t="s">
        <v>3256</v>
      </c>
      <c r="AC360" s="239" t="str">
        <f t="shared" si="166"/>
        <v>383.png</v>
      </c>
      <c r="AD360" s="239" t="s">
        <v>3204</v>
      </c>
      <c r="AE360" s="239" t="str">
        <f t="shared" si="167"/>
        <v>30,30</v>
      </c>
      <c r="AF360" s="239" t="s">
        <v>3205</v>
      </c>
      <c r="AG360" s="239" t="str">
        <f t="shared" si="168"/>
        <v>15,15</v>
      </c>
      <c r="AH360" s="239" t="s">
        <v>3206</v>
      </c>
      <c r="AI360" s="239" t="str">
        <f t="shared" si="169"/>
        <v>131.90362988666,32.9736248935862</v>
      </c>
      <c r="AJ360" s="239" t="s">
        <v>3207</v>
      </c>
      <c r="AL360" s="8" t="str">
        <f t="shared" si="170"/>
        <v>,{"type":"Feature","properties":{"name":"大分バス（株）佐伯営業所","description":"種別：公共機関等&lt;br&gt;名称：大分バス（株）佐伯営業所&lt;br&gt;住所：佐伯市駅前2丁目10番6号&lt;br&gt;TEL：0972-22-1852&lt;br&gt;参考：佐伯市地域防災計画　資料編（R6.9月）より&lt;br&gt;","_markerType":"Icon","_iconUrl":"https://cyberjapandata.gsi.go.jp/portal/sys/v4/symbols/383.png","_iconSize":[30,30],"_iconAnchor":[15,15]},"geometry":{"type":"Point","coordinates":[131.90362988666,32.9736248935862]}}</v>
      </c>
    </row>
    <row r="361" spans="1:38">
      <c r="A361" s="1" t="s">
        <v>470</v>
      </c>
      <c r="B361" s="1" t="s">
        <v>3273</v>
      </c>
      <c r="C361" s="1" t="s">
        <v>470</v>
      </c>
      <c r="D361" s="1" t="s">
        <v>457</v>
      </c>
      <c r="E361" s="1" t="s">
        <v>455</v>
      </c>
      <c r="F361" s="1" t="s">
        <v>3255</v>
      </c>
      <c r="I361" s="236">
        <v>383</v>
      </c>
      <c r="J361" s="1" t="s">
        <v>3210</v>
      </c>
      <c r="K361" s="1" t="s">
        <v>3211</v>
      </c>
      <c r="L361" s="1">
        <v>32.974450954368798</v>
      </c>
      <c r="M361" s="1">
        <v>131.90947159081401</v>
      </c>
      <c r="O361" s="74" t="str">
        <f t="shared" si="161"/>
        <v>日本通運（株）佐伯営業所</v>
      </c>
      <c r="P361" s="74" t="str">
        <f t="shared" si="162"/>
        <v>種別：公共機関等&lt;br&gt;名称：日本通運（株）佐伯営業所&lt;br&gt;住所：佐伯市鶴谷町2丁目3番32号&lt;br&gt;TEL：0972-22-2721&lt;br&gt;参考：佐伯市地域防災計画　資料編（R6.9月）より&lt;br&gt;</v>
      </c>
      <c r="Q361" s="74" t="str">
        <f t="shared" si="147"/>
        <v>383.png</v>
      </c>
      <c r="R361" s="74" t="str">
        <f t="shared" si="148"/>
        <v>30,30</v>
      </c>
      <c r="S361" s="74" t="str">
        <f t="shared" si="148"/>
        <v>15,15</v>
      </c>
      <c r="T361" s="74" t="str">
        <f t="shared" si="163"/>
        <v>131.909471590814,32.9744509543688</v>
      </c>
      <c r="W361" s="239">
        <v>1</v>
      </c>
      <c r="X361" s="239" t="s">
        <v>3209</v>
      </c>
      <c r="Y361" s="239" t="str">
        <f t="shared" si="164"/>
        <v>日本通運（株）佐伯営業所</v>
      </c>
      <c r="Z361" s="239" t="s">
        <v>3202</v>
      </c>
      <c r="AA361" s="239" t="str">
        <f t="shared" si="165"/>
        <v>種別：公共機関等&lt;br&gt;名称：日本通運（株）佐伯営業所&lt;br&gt;住所：佐伯市鶴谷町2丁目3番32号&lt;br&gt;TEL：0972-22-2721&lt;br&gt;参考：佐伯市地域防災計画　資料編（R6.9月）より&lt;br&gt;</v>
      </c>
      <c r="AB361" s="239" t="s">
        <v>3256</v>
      </c>
      <c r="AC361" s="239" t="str">
        <f t="shared" si="166"/>
        <v>383.png</v>
      </c>
      <c r="AD361" s="239" t="s">
        <v>3204</v>
      </c>
      <c r="AE361" s="239" t="str">
        <f t="shared" si="167"/>
        <v>30,30</v>
      </c>
      <c r="AF361" s="239" t="s">
        <v>3205</v>
      </c>
      <c r="AG361" s="239" t="str">
        <f t="shared" si="168"/>
        <v>15,15</v>
      </c>
      <c r="AH361" s="239" t="s">
        <v>3206</v>
      </c>
      <c r="AI361" s="239" t="str">
        <f t="shared" si="169"/>
        <v>131.909471590814,32.9744509543688</v>
      </c>
      <c r="AJ361" s="239" t="s">
        <v>3207</v>
      </c>
      <c r="AL361" s="8" t="str">
        <f t="shared" si="170"/>
        <v>,{"type":"Feature","properties":{"name":"日本通運（株）佐伯営業所","description":"種別：公共機関等&lt;br&gt;名称：日本通運（株）佐伯営業所&lt;br&gt;住所：佐伯市鶴谷町2丁目3番32号&lt;br&gt;TEL：0972-22-2721&lt;br&gt;参考：佐伯市地域防災計画　資料編（R6.9月）より&lt;br&gt;","_markerType":"Icon","_iconUrl":"https://cyberjapandata.gsi.go.jp/portal/sys/v4/symbols/383.png","_iconSize":[30,30],"_iconAnchor":[15,15]},"geometry":{"type":"Point","coordinates":[131.909471590814,32.9744509543688]}}</v>
      </c>
    </row>
    <row r="362" spans="1:38">
      <c r="A362" s="1" t="s">
        <v>471</v>
      </c>
      <c r="B362" s="1" t="s">
        <v>3273</v>
      </c>
      <c r="C362" s="1" t="s">
        <v>471</v>
      </c>
      <c r="D362" s="1" t="s">
        <v>472</v>
      </c>
      <c r="E362" s="1" t="s">
        <v>458</v>
      </c>
      <c r="F362" s="1" t="s">
        <v>3255</v>
      </c>
      <c r="I362" s="236">
        <v>383</v>
      </c>
      <c r="J362" s="1" t="s">
        <v>3210</v>
      </c>
      <c r="K362" s="1" t="s">
        <v>3211</v>
      </c>
      <c r="L362" s="1">
        <v>32.946831283399199</v>
      </c>
      <c r="M362" s="1">
        <v>131.889241033567</v>
      </c>
      <c r="O362" s="74" t="str">
        <f t="shared" si="161"/>
        <v>公益社団法人　大分県トラック協会　佐伯分会</v>
      </c>
      <c r="P362" s="74" t="str">
        <f t="shared" si="162"/>
        <v>種別：公共機関等&lt;br&gt;名称：公益社団法人　大分県トラック協会　佐伯分会&lt;br&gt;住所：佐伯市大字池田777番地（伯友クレーン）&lt;br&gt;TEL：0972-23-4511&lt;br&gt;参考：佐伯市地域防災計画　資料編（R6.9月）より&lt;br&gt;</v>
      </c>
      <c r="Q362" s="74" t="str">
        <f t="shared" si="147"/>
        <v>383.png</v>
      </c>
      <c r="R362" s="74" t="str">
        <f t="shared" si="148"/>
        <v>30,30</v>
      </c>
      <c r="S362" s="74" t="str">
        <f t="shared" si="148"/>
        <v>15,15</v>
      </c>
      <c r="T362" s="74" t="str">
        <f t="shared" si="163"/>
        <v>131.889241033567,32.9468312833992</v>
      </c>
      <c r="W362" s="239">
        <v>1</v>
      </c>
      <c r="X362" s="239" t="s">
        <v>3209</v>
      </c>
      <c r="Y362" s="239" t="str">
        <f t="shared" si="164"/>
        <v>公益社団法人　大分県トラック協会　佐伯分会</v>
      </c>
      <c r="Z362" s="239" t="s">
        <v>3202</v>
      </c>
      <c r="AA362" s="239" t="str">
        <f t="shared" si="165"/>
        <v>種別：公共機関等&lt;br&gt;名称：公益社団法人　大分県トラック協会　佐伯分会&lt;br&gt;住所：佐伯市大字池田777番地（伯友クレーン）&lt;br&gt;TEL：0972-23-4511&lt;br&gt;参考：佐伯市地域防災計画　資料編（R6.9月）より&lt;br&gt;</v>
      </c>
      <c r="AB362" s="239" t="s">
        <v>3256</v>
      </c>
      <c r="AC362" s="239" t="str">
        <f t="shared" si="166"/>
        <v>383.png</v>
      </c>
      <c r="AD362" s="239" t="s">
        <v>3204</v>
      </c>
      <c r="AE362" s="239" t="str">
        <f t="shared" si="167"/>
        <v>30,30</v>
      </c>
      <c r="AF362" s="239" t="s">
        <v>3205</v>
      </c>
      <c r="AG362" s="239" t="str">
        <f t="shared" si="168"/>
        <v>15,15</v>
      </c>
      <c r="AH362" s="239" t="s">
        <v>3206</v>
      </c>
      <c r="AI362" s="239" t="str">
        <f t="shared" si="169"/>
        <v>131.889241033567,32.9468312833992</v>
      </c>
      <c r="AJ362" s="239" t="s">
        <v>3207</v>
      </c>
      <c r="AL362" s="8" t="str">
        <f t="shared" si="170"/>
        <v>,{"type":"Feature","properties":{"name":"公益社団法人　大分県トラック協会　佐伯分会","description":"種別：公共機関等&lt;br&gt;名称：公益社団法人　大分県トラック協会　佐伯分会&lt;br&gt;住所：佐伯市大字池田777番地（伯友クレーン）&lt;br&gt;TEL：0972-23-4511&lt;br&gt;参考：佐伯市地域防災計画　資料編（R6.9月）より&lt;br&gt;","_markerType":"Icon","_iconUrl":"https://cyberjapandata.gsi.go.jp/portal/sys/v4/symbols/383.png","_iconSize":[30,30],"_iconAnchor":[15,15]},"geometry":{"type":"Point","coordinates":[131.889241033567,32.9468312833992]}}</v>
      </c>
    </row>
    <row r="363" spans="1:38">
      <c r="A363" s="1" t="s">
        <v>474</v>
      </c>
      <c r="B363" s="1" t="s">
        <v>3273</v>
      </c>
      <c r="C363" s="1" t="s">
        <v>474</v>
      </c>
      <c r="D363" s="1" t="s">
        <v>460</v>
      </c>
      <c r="E363" s="1" t="s">
        <v>473</v>
      </c>
      <c r="F363" s="1" t="s">
        <v>3255</v>
      </c>
      <c r="I363" s="236">
        <v>383</v>
      </c>
      <c r="J363" s="1" t="s">
        <v>3210</v>
      </c>
      <c r="K363" s="1" t="s">
        <v>3211</v>
      </c>
      <c r="L363" s="1">
        <v>32.974894405361603</v>
      </c>
      <c r="M363" s="1">
        <v>131.90819930068</v>
      </c>
      <c r="O363" s="74" t="str">
        <f t="shared" si="161"/>
        <v>一般社団法人　大分県医師会　佐伯市医師会</v>
      </c>
      <c r="P363" s="74" t="str">
        <f t="shared" si="162"/>
        <v>種別：公共機関等&lt;br&gt;名称：一般社団法人　大分県医師会　佐伯市医師会&lt;br&gt;住所：佐伯市鶴谷町1丁目7番28号&lt;br&gt;TEL：0972-23-1300&lt;br&gt;参考：佐伯市地域防災計画　資料編（R6.9月）より&lt;br&gt;</v>
      </c>
      <c r="Q363" s="74" t="str">
        <f t="shared" ref="Q363:Q378" si="171">I363&amp;".png"</f>
        <v>383.png</v>
      </c>
      <c r="R363" s="74" t="str">
        <f t="shared" si="148"/>
        <v>30,30</v>
      </c>
      <c r="S363" s="74" t="str">
        <f t="shared" si="148"/>
        <v>15,15</v>
      </c>
      <c r="T363" s="74" t="str">
        <f t="shared" si="163"/>
        <v>131.90819930068,32.9748944053616</v>
      </c>
      <c r="W363" s="239">
        <v>1</v>
      </c>
      <c r="X363" s="239" t="s">
        <v>3209</v>
      </c>
      <c r="Y363" s="239" t="str">
        <f t="shared" si="164"/>
        <v>一般社団法人　大分県医師会　佐伯市医師会</v>
      </c>
      <c r="Z363" s="239" t="s">
        <v>3202</v>
      </c>
      <c r="AA363" s="239" t="str">
        <f t="shared" si="165"/>
        <v>種別：公共機関等&lt;br&gt;名称：一般社団法人　大分県医師会　佐伯市医師会&lt;br&gt;住所：佐伯市鶴谷町1丁目7番28号&lt;br&gt;TEL：0972-23-1300&lt;br&gt;参考：佐伯市地域防災計画　資料編（R6.9月）より&lt;br&gt;</v>
      </c>
      <c r="AB363" s="239" t="s">
        <v>3256</v>
      </c>
      <c r="AC363" s="239" t="str">
        <f t="shared" si="166"/>
        <v>383.png</v>
      </c>
      <c r="AD363" s="239" t="s">
        <v>3204</v>
      </c>
      <c r="AE363" s="239" t="str">
        <f t="shared" si="167"/>
        <v>30,30</v>
      </c>
      <c r="AF363" s="239" t="s">
        <v>3205</v>
      </c>
      <c r="AG363" s="239" t="str">
        <f t="shared" si="168"/>
        <v>15,15</v>
      </c>
      <c r="AH363" s="239" t="s">
        <v>3206</v>
      </c>
      <c r="AI363" s="239" t="str">
        <f t="shared" si="169"/>
        <v>131.90819930068,32.9748944053616</v>
      </c>
      <c r="AJ363" s="239" t="s">
        <v>3207</v>
      </c>
      <c r="AL363" s="8" t="str">
        <f t="shared" si="170"/>
        <v>,{"type":"Feature","properties":{"name":"一般社団法人　大分県医師会　佐伯市医師会","description":"種別：公共機関等&lt;br&gt;名称：一般社団法人　大分県医師会　佐伯市医師会&lt;br&gt;住所：佐伯市鶴谷町1丁目7番28号&lt;br&gt;TEL：0972-23-1300&lt;br&gt;参考：佐伯市地域防災計画　資料編（R6.9月）より&lt;br&gt;","_markerType":"Icon","_iconUrl":"https://cyberjapandata.gsi.go.jp/portal/sys/v4/symbols/383.png","_iconSize":[30,30],"_iconAnchor":[15,15]},"geometry":{"type":"Point","coordinates":[131.90819930068,32.9748944053616]}}</v>
      </c>
    </row>
    <row r="364" spans="1:38">
      <c r="A364" s="1" t="s">
        <v>482</v>
      </c>
      <c r="B364" s="1" t="s">
        <v>3273</v>
      </c>
      <c r="C364" s="1" t="s">
        <v>482</v>
      </c>
      <c r="D364" s="1" t="s">
        <v>483</v>
      </c>
      <c r="E364" s="1" t="s">
        <v>475</v>
      </c>
      <c r="F364" s="1" t="s">
        <v>3255</v>
      </c>
      <c r="I364" s="236">
        <v>383</v>
      </c>
      <c r="J364" s="1" t="s">
        <v>3210</v>
      </c>
      <c r="K364" s="1" t="s">
        <v>3211</v>
      </c>
      <c r="L364" s="1">
        <v>32.855411621360098</v>
      </c>
      <c r="M364" s="1">
        <v>131.94965815868301</v>
      </c>
      <c r="O364" s="74" t="str">
        <f t="shared" si="161"/>
        <v>一般社団法人　大分県歯科医師会　佐伯市歯科医師会</v>
      </c>
      <c r="P364" s="74" t="str">
        <f t="shared" si="162"/>
        <v>種別：公共機関等&lt;br&gt;名称：一般社団法人　大分県歯科医師会　佐伯市歯科医師会&lt;br&gt;住所：佐伯市蒲江大字畑野浦389-5（戸髙歯科医院内）&lt;br&gt;TEL：0972-45-0841&lt;br&gt;参考：佐伯市地域防災計画　資料編（R6.9月）より&lt;br&gt;</v>
      </c>
      <c r="Q364" s="74" t="str">
        <f t="shared" si="171"/>
        <v>383.png</v>
      </c>
      <c r="R364" s="74" t="str">
        <f t="shared" si="148"/>
        <v>30,30</v>
      </c>
      <c r="S364" s="74" t="str">
        <f t="shared" si="148"/>
        <v>15,15</v>
      </c>
      <c r="T364" s="74" t="str">
        <f t="shared" si="163"/>
        <v>131.949658158683,32.8554116213601</v>
      </c>
      <c r="W364" s="239">
        <v>1</v>
      </c>
      <c r="X364" s="239" t="s">
        <v>3209</v>
      </c>
      <c r="Y364" s="239" t="str">
        <f t="shared" si="164"/>
        <v>一般社団法人　大分県歯科医師会　佐伯市歯科医師会</v>
      </c>
      <c r="Z364" s="239" t="s">
        <v>3202</v>
      </c>
      <c r="AA364" s="239" t="str">
        <f t="shared" si="165"/>
        <v>種別：公共機関等&lt;br&gt;名称：一般社団法人　大分県歯科医師会　佐伯市歯科医師会&lt;br&gt;住所：佐伯市蒲江大字畑野浦389-5（戸髙歯科医院内）&lt;br&gt;TEL：0972-45-0841&lt;br&gt;参考：佐伯市地域防災計画　資料編（R6.9月）より&lt;br&gt;</v>
      </c>
      <c r="AB364" s="239" t="s">
        <v>3256</v>
      </c>
      <c r="AC364" s="239" t="str">
        <f t="shared" si="166"/>
        <v>383.png</v>
      </c>
      <c r="AD364" s="239" t="s">
        <v>3204</v>
      </c>
      <c r="AE364" s="239" t="str">
        <f t="shared" si="167"/>
        <v>30,30</v>
      </c>
      <c r="AF364" s="239" t="s">
        <v>3205</v>
      </c>
      <c r="AG364" s="239" t="str">
        <f t="shared" si="168"/>
        <v>15,15</v>
      </c>
      <c r="AH364" s="239" t="s">
        <v>3206</v>
      </c>
      <c r="AI364" s="239" t="str">
        <f t="shared" si="169"/>
        <v>131.949658158683,32.8554116213601</v>
      </c>
      <c r="AJ364" s="239" t="s">
        <v>3207</v>
      </c>
      <c r="AL364" s="8" t="str">
        <f t="shared" si="170"/>
        <v>,{"type":"Feature","properties":{"name":"一般社団法人　大分県歯科医師会　佐伯市歯科医師会","description":"種別：公共機関等&lt;br&gt;名称：一般社団法人　大分県歯科医師会　佐伯市歯科医師会&lt;br&gt;住所：佐伯市蒲江大字畑野浦389-5（戸髙歯科医院内）&lt;br&gt;TEL：0972-45-0841&lt;br&gt;参考：佐伯市地域防災計画　資料編（R6.9月）より&lt;br&gt;","_markerType":"Icon","_iconUrl":"https://cyberjapandata.gsi.go.jp/portal/sys/v4/symbols/383.png","_iconSize":[30,30],"_iconAnchor":[15,15]},"geometry":{"type":"Point","coordinates":[131.949658158683,32.8554116213601]}}</v>
      </c>
    </row>
    <row r="365" spans="1:38">
      <c r="A365" s="1" t="s">
        <v>484</v>
      </c>
      <c r="B365" s="1" t="s">
        <v>3273</v>
      </c>
      <c r="C365" s="1" t="s">
        <v>484</v>
      </c>
      <c r="D365" s="1" t="s">
        <v>485</v>
      </c>
      <c r="E365" s="1" t="s">
        <v>477</v>
      </c>
      <c r="F365" s="1" t="s">
        <v>3255</v>
      </c>
      <c r="I365" s="236">
        <v>383</v>
      </c>
      <c r="J365" s="1" t="s">
        <v>3210</v>
      </c>
      <c r="K365" s="1" t="s">
        <v>3211</v>
      </c>
      <c r="L365" s="1">
        <v>32.9650074758312</v>
      </c>
      <c r="M365" s="1">
        <v>131.89983243699399</v>
      </c>
      <c r="O365" s="74" t="str">
        <f t="shared" si="161"/>
        <v>公益社団法人　大分県薬剤師会　佐伯市薬剤師会</v>
      </c>
      <c r="P365" s="74" t="str">
        <f t="shared" si="162"/>
        <v>種別：公共機関等&lt;br&gt;名称：公益社団法人　大分県薬剤師会　佐伯市薬剤師会&lt;br&gt;住所：佐伯市上岡木戸ノ瀬1258-4（上岡調剤薬局）&lt;br&gt;TEL：0972-20-3388&lt;br&gt;参考：佐伯市地域防災計画　資料編（R6.9月）より&lt;br&gt;</v>
      </c>
      <c r="Q365" s="74" t="str">
        <f t="shared" si="171"/>
        <v>383.png</v>
      </c>
      <c r="R365" s="74" t="str">
        <f t="shared" si="148"/>
        <v>30,30</v>
      </c>
      <c r="S365" s="74" t="str">
        <f t="shared" si="148"/>
        <v>15,15</v>
      </c>
      <c r="T365" s="74" t="str">
        <f t="shared" si="163"/>
        <v>131.899832436994,32.9650074758312</v>
      </c>
      <c r="W365" s="239">
        <v>1</v>
      </c>
      <c r="X365" s="239" t="s">
        <v>3209</v>
      </c>
      <c r="Y365" s="239" t="str">
        <f t="shared" si="164"/>
        <v>公益社団法人　大分県薬剤師会　佐伯市薬剤師会</v>
      </c>
      <c r="Z365" s="239" t="s">
        <v>3202</v>
      </c>
      <c r="AA365" s="239" t="str">
        <f t="shared" si="165"/>
        <v>種別：公共機関等&lt;br&gt;名称：公益社団法人　大分県薬剤師会　佐伯市薬剤師会&lt;br&gt;住所：佐伯市上岡木戸ノ瀬1258-4（上岡調剤薬局）&lt;br&gt;TEL：0972-20-3388&lt;br&gt;参考：佐伯市地域防災計画　資料編（R6.9月）より&lt;br&gt;</v>
      </c>
      <c r="AB365" s="239" t="s">
        <v>3256</v>
      </c>
      <c r="AC365" s="239" t="str">
        <f t="shared" si="166"/>
        <v>383.png</v>
      </c>
      <c r="AD365" s="239" t="s">
        <v>3204</v>
      </c>
      <c r="AE365" s="239" t="str">
        <f t="shared" si="167"/>
        <v>30,30</v>
      </c>
      <c r="AF365" s="239" t="s">
        <v>3205</v>
      </c>
      <c r="AG365" s="239" t="str">
        <f t="shared" si="168"/>
        <v>15,15</v>
      </c>
      <c r="AH365" s="239" t="s">
        <v>3206</v>
      </c>
      <c r="AI365" s="239" t="str">
        <f t="shared" si="169"/>
        <v>131.899832436994,32.9650074758312</v>
      </c>
      <c r="AJ365" s="239" t="s">
        <v>3207</v>
      </c>
      <c r="AL365" s="8" t="str">
        <f t="shared" si="170"/>
        <v>,{"type":"Feature","properties":{"name":"公益社団法人　大分県薬剤師会　佐伯市薬剤師会","description":"種別：公共機関等&lt;br&gt;名称：公益社団法人　大分県薬剤師会　佐伯市薬剤師会&lt;br&gt;住所：佐伯市上岡木戸ノ瀬1258-4（上岡調剤薬局）&lt;br&gt;TEL：0972-20-3388&lt;br&gt;参考：佐伯市地域防災計画　資料編（R6.9月）より&lt;br&gt;","_markerType":"Icon","_iconUrl":"https://cyberjapandata.gsi.go.jp/portal/sys/v4/symbols/383.png","_iconSize":[30,30],"_iconAnchor":[15,15]},"geometry":{"type":"Point","coordinates":[131.899832436994,32.9650074758312]}}</v>
      </c>
    </row>
    <row r="366" spans="1:38">
      <c r="A366" s="1" t="s">
        <v>486</v>
      </c>
      <c r="B366" s="1" t="s">
        <v>3273</v>
      </c>
      <c r="C366" s="1" t="s">
        <v>486</v>
      </c>
      <c r="D366" s="1" t="s">
        <v>487</v>
      </c>
      <c r="E366" s="1" t="s">
        <v>479</v>
      </c>
      <c r="F366" s="1" t="s">
        <v>3255</v>
      </c>
      <c r="I366" s="236">
        <v>383</v>
      </c>
      <c r="J366" s="1" t="s">
        <v>3210</v>
      </c>
      <c r="K366" s="1" t="s">
        <v>3211</v>
      </c>
      <c r="L366" s="1">
        <v>32.965257769327899</v>
      </c>
      <c r="M366" s="1">
        <v>131.902369749889</v>
      </c>
      <c r="O366" s="74" t="str">
        <f t="shared" si="161"/>
        <v>公益社団法人　大分県看護協会　佐伯地区</v>
      </c>
      <c r="P366" s="74" t="str">
        <f t="shared" si="162"/>
        <v>種別：公共機関等&lt;br&gt;名称：公益社団法人　大分県看護協会　佐伯地区&lt;br&gt;住所：佐伯市常盤東町6番30号（佐伯中央病院内）&lt;br&gt;TEL：0972-22-8846&lt;br&gt;参考：佐伯市地域防災計画　資料編（R6.9月）より&lt;br&gt;</v>
      </c>
      <c r="Q366" s="74" t="str">
        <f t="shared" si="171"/>
        <v>383.png</v>
      </c>
      <c r="R366" s="74" t="str">
        <f t="shared" si="148"/>
        <v>30,30</v>
      </c>
      <c r="S366" s="74" t="str">
        <f t="shared" si="148"/>
        <v>15,15</v>
      </c>
      <c r="T366" s="74" t="str">
        <f t="shared" si="163"/>
        <v>131.902369749889,32.9652577693279</v>
      </c>
      <c r="W366" s="239">
        <v>1</v>
      </c>
      <c r="X366" s="239" t="s">
        <v>3209</v>
      </c>
      <c r="Y366" s="239" t="str">
        <f t="shared" si="164"/>
        <v>公益社団法人　大分県看護協会　佐伯地区</v>
      </c>
      <c r="Z366" s="239" t="s">
        <v>3202</v>
      </c>
      <c r="AA366" s="239" t="str">
        <f t="shared" si="165"/>
        <v>種別：公共機関等&lt;br&gt;名称：公益社団法人　大分県看護協会　佐伯地区&lt;br&gt;住所：佐伯市常盤東町6番30号（佐伯中央病院内）&lt;br&gt;TEL：0972-22-8846&lt;br&gt;参考：佐伯市地域防災計画　資料編（R6.9月）より&lt;br&gt;</v>
      </c>
      <c r="AB366" s="239" t="s">
        <v>3256</v>
      </c>
      <c r="AC366" s="239" t="str">
        <f t="shared" si="166"/>
        <v>383.png</v>
      </c>
      <c r="AD366" s="239" t="s">
        <v>3204</v>
      </c>
      <c r="AE366" s="239" t="str">
        <f t="shared" si="167"/>
        <v>30,30</v>
      </c>
      <c r="AF366" s="239" t="s">
        <v>3205</v>
      </c>
      <c r="AG366" s="239" t="str">
        <f t="shared" si="168"/>
        <v>15,15</v>
      </c>
      <c r="AH366" s="239" t="s">
        <v>3206</v>
      </c>
      <c r="AI366" s="239" t="str">
        <f t="shared" si="169"/>
        <v>131.902369749889,32.9652577693279</v>
      </c>
      <c r="AJ366" s="239" t="s">
        <v>3207</v>
      </c>
      <c r="AL366" s="8" t="str">
        <f t="shared" si="170"/>
        <v>,{"type":"Feature","properties":{"name":"公益社団法人　大分県看護協会　佐伯地区","description":"種別：公共機関等&lt;br&gt;名称：公益社団法人　大分県看護協会　佐伯地区&lt;br&gt;住所：佐伯市常盤東町6番30号（佐伯中央病院内）&lt;br&gt;TEL：0972-22-8846&lt;br&gt;参考：佐伯市地域防災計画　資料編（R6.9月）より&lt;br&gt;","_markerType":"Icon","_iconUrl":"https://cyberjapandata.gsi.go.jp/portal/sys/v4/symbols/383.png","_iconSize":[30,30],"_iconAnchor":[15,15]},"geometry":{"type":"Point","coordinates":[131.902369749889,32.9652577693279]}}</v>
      </c>
    </row>
    <row r="367" spans="1:38">
      <c r="A367" s="1" t="s">
        <v>488</v>
      </c>
      <c r="B367" s="1" t="s">
        <v>3273</v>
      </c>
      <c r="C367" s="1" t="s">
        <v>488</v>
      </c>
      <c r="D367" s="1" t="s">
        <v>489</v>
      </c>
      <c r="E367" s="1" t="s">
        <v>481</v>
      </c>
      <c r="F367" s="1" t="s">
        <v>3255</v>
      </c>
      <c r="I367" s="236">
        <v>383</v>
      </c>
      <c r="J367" s="1" t="s">
        <v>3210</v>
      </c>
      <c r="K367" s="1" t="s">
        <v>3211</v>
      </c>
      <c r="L367" s="1">
        <v>32.957549044283802</v>
      </c>
      <c r="M367" s="1">
        <v>131.906946766115</v>
      </c>
      <c r="O367" s="74" t="str">
        <f t="shared" si="161"/>
        <v>一般社団法人　大分県ＬＰガス協会　佐伯地区ＬＰガス協議会</v>
      </c>
      <c r="P367" s="74" t="str">
        <f t="shared" si="162"/>
        <v>種別：公共機関等&lt;br&gt;名称：一般社団法人　大分県ＬＰガス協会　佐伯地区ＬＰガス協議会&lt;br&gt;住所：佐伯市長島町3丁目14番1号（イワタニ九州㈱佐伯営業所内）&lt;br&gt;TEL：0972-28-5433&lt;br&gt;参考：佐伯市地域防災計画　資料編（R6.9月）より&lt;br&gt;</v>
      </c>
      <c r="Q367" s="74" t="str">
        <f t="shared" si="171"/>
        <v>383.png</v>
      </c>
      <c r="R367" s="74" t="str">
        <f t="shared" si="148"/>
        <v>30,30</v>
      </c>
      <c r="S367" s="74" t="str">
        <f t="shared" si="148"/>
        <v>15,15</v>
      </c>
      <c r="T367" s="74" t="str">
        <f t="shared" si="163"/>
        <v>131.906946766115,32.9575490442838</v>
      </c>
      <c r="W367" s="239">
        <v>1</v>
      </c>
      <c r="X367" s="239" t="s">
        <v>3209</v>
      </c>
      <c r="Y367" s="239" t="str">
        <f t="shared" si="164"/>
        <v>一般社団法人　大分県ＬＰガス協会　佐伯地区ＬＰガス協議会</v>
      </c>
      <c r="Z367" s="239" t="s">
        <v>3202</v>
      </c>
      <c r="AA367" s="239" t="str">
        <f t="shared" si="165"/>
        <v>種別：公共機関等&lt;br&gt;名称：一般社団法人　大分県ＬＰガス協会　佐伯地区ＬＰガス協議会&lt;br&gt;住所：佐伯市長島町3丁目14番1号（イワタニ九州㈱佐伯営業所内）&lt;br&gt;TEL：0972-28-5433&lt;br&gt;参考：佐伯市地域防災計画　資料編（R6.9月）より&lt;br&gt;</v>
      </c>
      <c r="AB367" s="239" t="s">
        <v>3256</v>
      </c>
      <c r="AC367" s="239" t="str">
        <f t="shared" si="166"/>
        <v>383.png</v>
      </c>
      <c r="AD367" s="239" t="s">
        <v>3204</v>
      </c>
      <c r="AE367" s="239" t="str">
        <f t="shared" si="167"/>
        <v>30,30</v>
      </c>
      <c r="AF367" s="239" t="s">
        <v>3205</v>
      </c>
      <c r="AG367" s="239" t="str">
        <f t="shared" si="168"/>
        <v>15,15</v>
      </c>
      <c r="AH367" s="239" t="s">
        <v>3206</v>
      </c>
      <c r="AI367" s="239" t="str">
        <f t="shared" si="169"/>
        <v>131.906946766115,32.9575490442838</v>
      </c>
      <c r="AJ367" s="239" t="s">
        <v>3207</v>
      </c>
      <c r="AL367" s="8" t="str">
        <f t="shared" si="170"/>
        <v>,{"type":"Feature","properties":{"name":"一般社団法人　大分県ＬＰガス協会　佐伯地区ＬＰガス協議会","description":"種別：公共機関等&lt;br&gt;名称：一般社団法人　大分県ＬＰガス協会　佐伯地区ＬＰガス協議会&lt;br&gt;住所：佐伯市長島町3丁目14番1号（イワタニ九州㈱佐伯営業所内）&lt;br&gt;TEL：0972-28-5433&lt;br&gt;参考：佐伯市地域防災計画　資料編（R6.9月）より&lt;br&gt;","_markerType":"Icon","_iconUrl":"https://cyberjapandata.gsi.go.jp/portal/sys/v4/symbols/383.png","_iconSize":[30,30],"_iconAnchor":[15,15]},"geometry":{"type":"Point","coordinates":[131.906946766115,32.9575490442838]}}</v>
      </c>
    </row>
    <row r="368" spans="1:38" ht="15.6" customHeight="1">
      <c r="A368" s="4" t="s">
        <v>684</v>
      </c>
      <c r="B368" s="4" t="s">
        <v>3273</v>
      </c>
      <c r="C368" s="4" t="s">
        <v>684</v>
      </c>
      <c r="D368" s="4" t="s">
        <v>714</v>
      </c>
      <c r="E368" s="4"/>
      <c r="F368" s="4" t="s">
        <v>678</v>
      </c>
      <c r="H368" s="4"/>
      <c r="I368" s="236">
        <v>383</v>
      </c>
      <c r="J368" s="1" t="s">
        <v>3212</v>
      </c>
      <c r="K368" s="1" t="s">
        <v>3213</v>
      </c>
      <c r="L368" s="1">
        <v>32.971644220555497</v>
      </c>
      <c r="M368" s="1">
        <v>131.92502185641101</v>
      </c>
      <c r="O368" s="74" t="str">
        <f t="shared" si="161"/>
        <v>エコセンター番匠</v>
      </c>
      <c r="P368" s="74" t="str">
        <f t="shared" si="162"/>
        <v>種別：公共機関等&lt;br&gt;名称：エコセンター番匠&lt;br&gt;住所：佐伯市東浜1-38&lt;br&gt;参考：ごみ処理施設&lt;br&gt;</v>
      </c>
      <c r="Q368" s="74" t="str">
        <f t="shared" si="171"/>
        <v>383.png</v>
      </c>
      <c r="R368" s="74" t="str">
        <f t="shared" si="148"/>
        <v>40,40</v>
      </c>
      <c r="S368" s="74" t="str">
        <f t="shared" si="148"/>
        <v>20,20</v>
      </c>
      <c r="T368" s="74" t="str">
        <f t="shared" si="163"/>
        <v>131.925021856411,32.9716442205555</v>
      </c>
      <c r="W368" s="239">
        <v>1</v>
      </c>
      <c r="X368" s="239" t="s">
        <v>3208</v>
      </c>
      <c r="Y368" s="239" t="str">
        <f>O368</f>
        <v>エコセンター番匠</v>
      </c>
      <c r="Z368" s="239" t="s">
        <v>3202</v>
      </c>
      <c r="AA368" s="239" t="str">
        <f>P368</f>
        <v>種別：公共機関等&lt;br&gt;名称：エコセンター番匠&lt;br&gt;住所：佐伯市東浜1-38&lt;br&gt;参考：ごみ処理施設&lt;br&gt;</v>
      </c>
      <c r="AB368" s="239" t="s">
        <v>3203</v>
      </c>
      <c r="AC368" s="239" t="str">
        <f>Q368</f>
        <v>383.png</v>
      </c>
      <c r="AD368" s="239" t="s">
        <v>3204</v>
      </c>
      <c r="AE368" s="239" t="str">
        <f>R368</f>
        <v>40,40</v>
      </c>
      <c r="AF368" s="239" t="s">
        <v>3205</v>
      </c>
      <c r="AG368" s="239" t="str">
        <f>S368</f>
        <v>20,20</v>
      </c>
      <c r="AH368" s="239" t="s">
        <v>3206</v>
      </c>
      <c r="AI368" s="239" t="str">
        <f>T368</f>
        <v>131.925021856411,32.9716442205555</v>
      </c>
      <c r="AJ368" s="239" t="s">
        <v>3207</v>
      </c>
      <c r="AL368" s="8" t="str">
        <f>_xlfn.CONCAT(X368:AJ368)</f>
        <v>,{"type":"Feature","properties":{"name":"エコセンター番匠","description":"種別：公共機関等&lt;br&gt;名称：エコセンター番匠&lt;br&gt;住所：佐伯市東浜1-38&lt;br&gt;参考：ごみ処理施設&lt;br&gt;","_markerType":"Icon","_iconUrl":"https://cyberjapandata.gsi.go.jp/portal/sys/v4/symbols/383.png","_iconSize":[40,40],"_iconAnchor":[20,20]},"geometry":{"type":"Point","coordinates":[131.925021856411,32.9716442205555]}}</v>
      </c>
    </row>
    <row r="369" spans="1:38">
      <c r="A369" s="4" t="s">
        <v>681</v>
      </c>
      <c r="B369" s="4" t="s">
        <v>3273</v>
      </c>
      <c r="C369" s="4" t="s">
        <v>681</v>
      </c>
      <c r="D369" s="4" t="s">
        <v>722</v>
      </c>
      <c r="E369" s="4"/>
      <c r="F369" s="4" t="s">
        <v>679</v>
      </c>
      <c r="H369" s="4"/>
      <c r="I369" s="236">
        <v>383</v>
      </c>
      <c r="J369" s="1" t="s">
        <v>3210</v>
      </c>
      <c r="K369" s="1" t="s">
        <v>3211</v>
      </c>
      <c r="L369" s="1">
        <v>32.964636897188399</v>
      </c>
      <c r="M369" s="1">
        <v>131.889585382767</v>
      </c>
      <c r="O369" s="74" t="str">
        <f t="shared" si="161"/>
        <v>佐伯市火葬場「紫翠苑」</v>
      </c>
      <c r="P369" s="74" t="str">
        <f t="shared" si="162"/>
        <v>種別：公共機関等&lt;br&gt;名称：佐伯市火葬場「紫翠苑」&lt;br&gt;住所：佐伯市臼坪2881&lt;br&gt;参考：火葬場&lt;br&gt;</v>
      </c>
      <c r="Q369" s="74" t="str">
        <f t="shared" si="171"/>
        <v>383.png</v>
      </c>
      <c r="R369" s="74" t="str">
        <f t="shared" si="148"/>
        <v>30,30</v>
      </c>
      <c r="S369" s="74" t="str">
        <f t="shared" si="148"/>
        <v>15,15</v>
      </c>
      <c r="T369" s="74" t="str">
        <f t="shared" si="163"/>
        <v>131.889585382767,32.9646368971884</v>
      </c>
      <c r="W369" s="239">
        <v>1</v>
      </c>
      <c r="X369" s="239" t="s">
        <v>3209</v>
      </c>
      <c r="Y369" s="239" t="str">
        <f t="shared" ref="Y369:Y370" si="172">O369</f>
        <v>佐伯市火葬場「紫翠苑」</v>
      </c>
      <c r="Z369" s="239" t="s">
        <v>3202</v>
      </c>
      <c r="AA369" s="239" t="str">
        <f t="shared" ref="AA369:AA370" si="173">P369</f>
        <v>種別：公共機関等&lt;br&gt;名称：佐伯市火葬場「紫翠苑」&lt;br&gt;住所：佐伯市臼坪2881&lt;br&gt;参考：火葬場&lt;br&gt;</v>
      </c>
      <c r="AB369" s="239" t="s">
        <v>3203</v>
      </c>
      <c r="AC369" s="239" t="str">
        <f t="shared" ref="AC369:AC370" si="174">Q369</f>
        <v>383.png</v>
      </c>
      <c r="AD369" s="239" t="s">
        <v>3204</v>
      </c>
      <c r="AE369" s="239" t="str">
        <f t="shared" ref="AE369:AE370" si="175">R369</f>
        <v>30,30</v>
      </c>
      <c r="AF369" s="239" t="s">
        <v>3205</v>
      </c>
      <c r="AG369" s="239" t="str">
        <f t="shared" ref="AG369:AG370" si="176">S369</f>
        <v>15,15</v>
      </c>
      <c r="AH369" s="239" t="s">
        <v>3206</v>
      </c>
      <c r="AI369" s="239" t="str">
        <f t="shared" ref="AI369:AI370" si="177">T369</f>
        <v>131.889585382767,32.9646368971884</v>
      </c>
      <c r="AJ369" s="239" t="s">
        <v>3207</v>
      </c>
      <c r="AL369" s="8" t="str">
        <f t="shared" ref="AL369:AL370" si="178">_xlfn.CONCAT(X369:AJ369)</f>
        <v>,{"type":"Feature","properties":{"name":"佐伯市火葬場「紫翠苑」","description":"種別：公共機関等&lt;br&gt;名称：佐伯市火葬場「紫翠苑」&lt;br&gt;住所：佐伯市臼坪2881&lt;br&gt;参考：火葬場&lt;br&gt;","_markerType":"Icon","_iconUrl":"https://cyberjapandata.gsi.go.jp/portal/sys/v4/symbols/383.png","_iconSize":[30,30],"_iconAnchor":[15,15]},"geometry":{"type":"Point","coordinates":[131.889585382767,32.9646368971884]}}</v>
      </c>
    </row>
    <row r="370" spans="1:38">
      <c r="A370" s="4" t="s">
        <v>682</v>
      </c>
      <c r="B370" s="4" t="s">
        <v>3273</v>
      </c>
      <c r="C370" s="4" t="s">
        <v>682</v>
      </c>
      <c r="D370" s="4" t="s">
        <v>763</v>
      </c>
      <c r="E370" s="4"/>
      <c r="F370" s="4" t="s">
        <v>679</v>
      </c>
      <c r="H370" s="4"/>
      <c r="I370" s="236">
        <v>383</v>
      </c>
      <c r="J370" s="1" t="s">
        <v>3210</v>
      </c>
      <c r="K370" s="1" t="s">
        <v>3211</v>
      </c>
      <c r="L370" s="1">
        <v>32.965999003931699</v>
      </c>
      <c r="M370" s="1">
        <v>131.841914518175</v>
      </c>
      <c r="O370" s="74" t="str">
        <f t="shared" si="161"/>
        <v>弥生火葬場「弥照園」</v>
      </c>
      <c r="P370" s="74" t="str">
        <f t="shared" si="162"/>
        <v>種別：公共機関等&lt;br&gt;名称：弥生火葬場「弥照園」&lt;br&gt;住所：佐伯市弥生大字上小倉1412-2&lt;br&gt;参考：火葬場&lt;br&gt;</v>
      </c>
      <c r="Q370" s="74" t="str">
        <f t="shared" si="171"/>
        <v>383.png</v>
      </c>
      <c r="R370" s="74" t="str">
        <f t="shared" si="148"/>
        <v>30,30</v>
      </c>
      <c r="S370" s="74" t="str">
        <f t="shared" si="148"/>
        <v>15,15</v>
      </c>
      <c r="T370" s="74" t="str">
        <f t="shared" si="163"/>
        <v>131.841914518175,32.9659990039317</v>
      </c>
      <c r="W370" s="239">
        <v>1</v>
      </c>
      <c r="X370" s="239" t="s">
        <v>3209</v>
      </c>
      <c r="Y370" s="239" t="str">
        <f t="shared" si="172"/>
        <v>弥生火葬場「弥照園」</v>
      </c>
      <c r="Z370" s="239" t="s">
        <v>3202</v>
      </c>
      <c r="AA370" s="239" t="str">
        <f t="shared" si="173"/>
        <v>種別：公共機関等&lt;br&gt;名称：弥生火葬場「弥照園」&lt;br&gt;住所：佐伯市弥生大字上小倉1412-2&lt;br&gt;参考：火葬場&lt;br&gt;</v>
      </c>
      <c r="AB370" s="239" t="s">
        <v>3203</v>
      </c>
      <c r="AC370" s="239" t="str">
        <f t="shared" si="174"/>
        <v>383.png</v>
      </c>
      <c r="AD370" s="239" t="s">
        <v>3204</v>
      </c>
      <c r="AE370" s="239" t="str">
        <f t="shared" si="175"/>
        <v>30,30</v>
      </c>
      <c r="AF370" s="239" t="s">
        <v>3205</v>
      </c>
      <c r="AG370" s="239" t="str">
        <f t="shared" si="176"/>
        <v>15,15</v>
      </c>
      <c r="AH370" s="239" t="s">
        <v>3206</v>
      </c>
      <c r="AI370" s="239" t="str">
        <f t="shared" si="177"/>
        <v>131.841914518175,32.9659990039317</v>
      </c>
      <c r="AJ370" s="239" t="s">
        <v>3207</v>
      </c>
      <c r="AL370" s="8" t="str">
        <f t="shared" si="178"/>
        <v>,{"type":"Feature","properties":{"name":"弥生火葬場「弥照園」","description":"種別：公共機関等&lt;br&gt;名称：弥生火葬場「弥照園」&lt;br&gt;住所：佐伯市弥生大字上小倉1412-2&lt;br&gt;参考：火葬場&lt;br&gt;","_markerType":"Icon","_iconUrl":"https://cyberjapandata.gsi.go.jp/portal/sys/v4/symbols/383.png","_iconSize":[30,30],"_iconAnchor":[15,15]},"geometry":{"type":"Point","coordinates":[131.841914518175,32.9659990039317]}}</v>
      </c>
    </row>
    <row r="371" spans="1:38">
      <c r="A371" s="4" t="s">
        <v>683</v>
      </c>
      <c r="B371" s="4" t="s">
        <v>3273</v>
      </c>
      <c r="C371" s="4" t="s">
        <v>683</v>
      </c>
      <c r="D371" s="4" t="s">
        <v>764</v>
      </c>
      <c r="E371" s="4"/>
      <c r="F371" s="4" t="s">
        <v>679</v>
      </c>
      <c r="H371" s="4"/>
      <c r="I371" s="236">
        <v>383</v>
      </c>
      <c r="J371" s="1" t="s">
        <v>3210</v>
      </c>
      <c r="K371" s="1" t="s">
        <v>3211</v>
      </c>
      <c r="L371" s="1">
        <v>32.800605506267601</v>
      </c>
      <c r="M371" s="1">
        <v>131.94596500484101</v>
      </c>
      <c r="O371" s="74" t="str">
        <f>A371</f>
        <v>蒲江火葬場「花明苑」</v>
      </c>
      <c r="P371" s="74" t="str">
        <f t="shared" si="162"/>
        <v>種別：公共機関等&lt;br&gt;名称：蒲江火葬場「花明苑」&lt;br&gt;住所：佐伯市蒲江大字蒲江浦1234&lt;br&gt;参考：火葬場&lt;br&gt;</v>
      </c>
      <c r="Q371" s="74" t="str">
        <f>I371&amp;".png"</f>
        <v>383.png</v>
      </c>
      <c r="R371" s="74" t="str">
        <f>J371</f>
        <v>30,30</v>
      </c>
      <c r="S371" s="74" t="str">
        <f>K371</f>
        <v>15,15</v>
      </c>
      <c r="T371" s="74" t="str">
        <f>M371&amp;","&amp;L371</f>
        <v>131.945965004841,32.8006055062676</v>
      </c>
      <c r="W371" s="239">
        <v>1</v>
      </c>
      <c r="X371" s="239" t="s">
        <v>3209</v>
      </c>
      <c r="Y371" s="239" t="str">
        <f>O371</f>
        <v>蒲江火葬場「花明苑」</v>
      </c>
      <c r="Z371" s="239" t="s">
        <v>3202</v>
      </c>
      <c r="AA371" s="239" t="str">
        <f>P371</f>
        <v>種別：公共機関等&lt;br&gt;名称：蒲江火葬場「花明苑」&lt;br&gt;住所：佐伯市蒲江大字蒲江浦1234&lt;br&gt;参考：火葬場&lt;br&gt;</v>
      </c>
      <c r="AB371" s="239" t="s">
        <v>3203</v>
      </c>
      <c r="AC371" s="239" t="str">
        <f>Q371</f>
        <v>383.png</v>
      </c>
      <c r="AD371" s="239" t="s">
        <v>3204</v>
      </c>
      <c r="AE371" s="239" t="str">
        <f>R371</f>
        <v>30,30</v>
      </c>
      <c r="AF371" s="239" t="s">
        <v>3205</v>
      </c>
      <c r="AG371" s="239" t="str">
        <f>S371</f>
        <v>15,15</v>
      </c>
      <c r="AH371" s="239" t="s">
        <v>3206</v>
      </c>
      <c r="AI371" s="239" t="str">
        <f>T371</f>
        <v>131.945965004841,32.8006055062676</v>
      </c>
      <c r="AJ371" s="239" t="s">
        <v>3207</v>
      </c>
      <c r="AL371" s="8" t="str">
        <f>_xlfn.CONCAT(X371:AJ371)</f>
        <v>,{"type":"Feature","properties":{"name":"蒲江火葬場「花明苑」","description":"種別：公共機関等&lt;br&gt;名称：蒲江火葬場「花明苑」&lt;br&gt;住所：佐伯市蒲江大字蒲江浦1234&lt;br&gt;参考：火葬場&lt;br&gt;","_markerType":"Icon","_iconUrl":"https://cyberjapandata.gsi.go.jp/portal/sys/v4/symbols/383.png","_iconSize":[30,30],"_iconAnchor":[15,15]},"geometry":{"type":"Point","coordinates":[131.945965004841,32.8006055062676]}}</v>
      </c>
    </row>
    <row r="372" spans="1:38">
      <c r="A372" s="1" t="s">
        <v>506</v>
      </c>
      <c r="B372" s="1" t="s">
        <v>3273</v>
      </c>
      <c r="C372" s="1" t="s">
        <v>506</v>
      </c>
      <c r="D372" s="1" t="s">
        <v>492</v>
      </c>
      <c r="E372" s="1" t="s">
        <v>507</v>
      </c>
      <c r="F372" s="1" t="s">
        <v>3255</v>
      </c>
      <c r="I372" s="236">
        <v>386</v>
      </c>
      <c r="J372" s="1" t="s">
        <v>3210</v>
      </c>
      <c r="K372" s="1" t="s">
        <v>3211</v>
      </c>
      <c r="L372" s="1">
        <v>33.238662134238801</v>
      </c>
      <c r="M372" s="1">
        <v>131.60227797584</v>
      </c>
      <c r="O372" s="74" t="str">
        <f t="shared" si="161"/>
        <v>NHK大分放送局　企画総務総務係</v>
      </c>
      <c r="P372" s="74" t="str">
        <f t="shared" si="162"/>
        <v>種別：公共機関等&lt;br&gt;名称：NHK大分放送局　企画総務総務係&lt;br&gt;住所：大分市高砂町2番36号&lt;br&gt;TEL：097-533-2801、097-533-2808&lt;br&gt;参考：佐伯市地域防災計画　資料編（R6.9月）より&lt;br&gt;</v>
      </c>
      <c r="Q372" s="74" t="str">
        <f t="shared" si="171"/>
        <v>386.png</v>
      </c>
      <c r="R372" s="74" t="str">
        <f t="shared" si="148"/>
        <v>30,30</v>
      </c>
      <c r="S372" s="74" t="str">
        <f t="shared" si="148"/>
        <v>15,15</v>
      </c>
      <c r="T372" s="74" t="str">
        <f t="shared" si="163"/>
        <v>131.60227797584,33.2386621342388</v>
      </c>
      <c r="W372" s="239">
        <v>1</v>
      </c>
      <c r="X372" s="239" t="s">
        <v>3209</v>
      </c>
      <c r="Y372" s="239" t="str">
        <f t="shared" si="164"/>
        <v>NHK大分放送局　企画総務総務係</v>
      </c>
      <c r="Z372" s="239" t="s">
        <v>3202</v>
      </c>
      <c r="AA372" s="239" t="str">
        <f t="shared" si="165"/>
        <v>種別：公共機関等&lt;br&gt;名称：NHK大分放送局　企画総務総務係&lt;br&gt;住所：大分市高砂町2番36号&lt;br&gt;TEL：097-533-2801、097-533-2808&lt;br&gt;参考：佐伯市地域防災計画　資料編（R6.9月）より&lt;br&gt;</v>
      </c>
      <c r="AB372" s="239" t="s">
        <v>3256</v>
      </c>
      <c r="AC372" s="239" t="str">
        <f t="shared" si="166"/>
        <v>386.png</v>
      </c>
      <c r="AD372" s="239" t="s">
        <v>3204</v>
      </c>
      <c r="AE372" s="239" t="str">
        <f t="shared" si="167"/>
        <v>30,30</v>
      </c>
      <c r="AF372" s="239" t="s">
        <v>3205</v>
      </c>
      <c r="AG372" s="239" t="str">
        <f t="shared" si="168"/>
        <v>15,15</v>
      </c>
      <c r="AH372" s="239" t="s">
        <v>3206</v>
      </c>
      <c r="AI372" s="239" t="str">
        <f t="shared" si="169"/>
        <v>131.60227797584,33.2386621342388</v>
      </c>
      <c r="AJ372" s="239" t="s">
        <v>3207</v>
      </c>
      <c r="AL372" s="8" t="str">
        <f t="shared" si="170"/>
        <v>,{"type":"Feature","properties":{"name":"NHK大分放送局　企画総務総務係","description":"種別：公共機関等&lt;br&gt;名称：NHK大分放送局　企画総務総務係&lt;br&gt;住所：大分市高砂町2番36号&lt;br&gt;TEL：097-533-2801、097-533-2808&lt;br&gt;参考：佐伯市地域防災計画　資料編（R6.9月）より&lt;br&gt;","_markerType":"Icon","_iconUrl":"https://cyberjapandata.gsi.go.jp/portal/sys/v4/symbols/386.png","_iconSize":[30,30],"_iconAnchor":[15,15]},"geometry":{"type":"Point","coordinates":[131.60227797584,33.2386621342388]}}</v>
      </c>
    </row>
    <row r="373" spans="1:38">
      <c r="A373" s="1" t="s">
        <v>508</v>
      </c>
      <c r="B373" s="1" t="s">
        <v>3273</v>
      </c>
      <c r="C373" s="1" t="s">
        <v>508</v>
      </c>
      <c r="D373" s="1" t="s">
        <v>494</v>
      </c>
      <c r="E373" s="1" t="s">
        <v>509</v>
      </c>
      <c r="F373" s="1" t="s">
        <v>3255</v>
      </c>
      <c r="I373" s="236">
        <v>386</v>
      </c>
      <c r="J373" s="1" t="s">
        <v>3210</v>
      </c>
      <c r="K373" s="1" t="s">
        <v>3211</v>
      </c>
      <c r="L373" s="1">
        <v>33.241524153914398</v>
      </c>
      <c r="M373" s="1">
        <v>131.626900634024</v>
      </c>
      <c r="O373" s="74" t="str">
        <f t="shared" si="161"/>
        <v>（株）大分放送総務局総務部</v>
      </c>
      <c r="P373" s="74" t="str">
        <f t="shared" si="162"/>
        <v>種別：公共機関等&lt;br&gt;名称：（株）大分放送総務局総務部&lt;br&gt;住所：大分市今津留3丁目1番1号&lt;br&gt;TEL：097-558-1111、097-558-0989&lt;br&gt;参考：佐伯市地域防災計画　資料編（R6.9月）より&lt;br&gt;</v>
      </c>
      <c r="Q373" s="74" t="str">
        <f t="shared" si="171"/>
        <v>386.png</v>
      </c>
      <c r="R373" s="74" t="str">
        <f t="shared" si="148"/>
        <v>30,30</v>
      </c>
      <c r="S373" s="74" t="str">
        <f t="shared" si="148"/>
        <v>15,15</v>
      </c>
      <c r="T373" s="74" t="str">
        <f t="shared" si="163"/>
        <v>131.626900634024,33.2415241539144</v>
      </c>
      <c r="W373" s="239">
        <v>1</v>
      </c>
      <c r="X373" s="239" t="s">
        <v>3209</v>
      </c>
      <c r="Y373" s="239" t="str">
        <f t="shared" si="164"/>
        <v>（株）大分放送総務局総務部</v>
      </c>
      <c r="Z373" s="239" t="s">
        <v>3202</v>
      </c>
      <c r="AA373" s="239" t="str">
        <f t="shared" si="165"/>
        <v>種別：公共機関等&lt;br&gt;名称：（株）大分放送総務局総務部&lt;br&gt;住所：大分市今津留3丁目1番1号&lt;br&gt;TEL：097-558-1111、097-558-0989&lt;br&gt;参考：佐伯市地域防災計画　資料編（R6.9月）より&lt;br&gt;</v>
      </c>
      <c r="AB373" s="239" t="s">
        <v>3256</v>
      </c>
      <c r="AC373" s="239" t="str">
        <f t="shared" si="166"/>
        <v>386.png</v>
      </c>
      <c r="AD373" s="239" t="s">
        <v>3204</v>
      </c>
      <c r="AE373" s="239" t="str">
        <f t="shared" si="167"/>
        <v>30,30</v>
      </c>
      <c r="AF373" s="239" t="s">
        <v>3205</v>
      </c>
      <c r="AG373" s="239" t="str">
        <f t="shared" si="168"/>
        <v>15,15</v>
      </c>
      <c r="AH373" s="239" t="s">
        <v>3206</v>
      </c>
      <c r="AI373" s="239" t="str">
        <f t="shared" si="169"/>
        <v>131.626900634024,33.2415241539144</v>
      </c>
      <c r="AJ373" s="239" t="s">
        <v>3207</v>
      </c>
      <c r="AL373" s="8" t="str">
        <f t="shared" si="170"/>
        <v>,{"type":"Feature","properties":{"name":"（株）大分放送総務局総務部","description":"種別：公共機関等&lt;br&gt;名称：（株）大分放送総務局総務部&lt;br&gt;住所：大分市今津留3丁目1番1号&lt;br&gt;TEL：097-558-1111、097-558-0989&lt;br&gt;参考：佐伯市地域防災計画　資料編（R6.9月）より&lt;br&gt;","_markerType":"Icon","_iconUrl":"https://cyberjapandata.gsi.go.jp/portal/sys/v4/symbols/386.png","_iconSize":[30,30],"_iconAnchor":[15,15]},"geometry":{"type":"Point","coordinates":[131.626900634024,33.2415241539144]}}</v>
      </c>
    </row>
    <row r="374" spans="1:38">
      <c r="A374" s="1" t="s">
        <v>510</v>
      </c>
      <c r="B374" s="1" t="s">
        <v>3273</v>
      </c>
      <c r="C374" s="1" t="s">
        <v>510</v>
      </c>
      <c r="D374" s="1" t="s">
        <v>496</v>
      </c>
      <c r="E374" s="1" t="s">
        <v>511</v>
      </c>
      <c r="F374" s="1" t="s">
        <v>3255</v>
      </c>
      <c r="I374" s="236">
        <v>386</v>
      </c>
      <c r="J374" s="1" t="s">
        <v>3210</v>
      </c>
      <c r="K374" s="1" t="s">
        <v>3211</v>
      </c>
      <c r="L374" s="1">
        <v>33.246964320153999</v>
      </c>
      <c r="M374" s="1">
        <v>131.59726683573999</v>
      </c>
      <c r="O374" s="74" t="str">
        <f t="shared" si="161"/>
        <v>（株）テレビ大分　総務局総務部</v>
      </c>
      <c r="P374" s="74" t="str">
        <f t="shared" si="162"/>
        <v>種別：公共機関等&lt;br&gt;名称：（株）テレビ大分　総務局総務部&lt;br&gt;住所：大分市春日浦843-25&lt;br&gt;TEL：097-532-9111、097-537-5521&lt;br&gt;参考：佐伯市地域防災計画　資料編（R6.9月）より&lt;br&gt;</v>
      </c>
      <c r="Q374" s="74" t="str">
        <f t="shared" si="171"/>
        <v>386.png</v>
      </c>
      <c r="R374" s="74" t="str">
        <f t="shared" si="148"/>
        <v>30,30</v>
      </c>
      <c r="S374" s="74" t="str">
        <f t="shared" si="148"/>
        <v>15,15</v>
      </c>
      <c r="T374" s="74" t="str">
        <f t="shared" si="163"/>
        <v>131.59726683574,33.246964320154</v>
      </c>
      <c r="W374" s="239">
        <v>1</v>
      </c>
      <c r="X374" s="239" t="s">
        <v>3209</v>
      </c>
      <c r="Y374" s="239" t="str">
        <f t="shared" si="164"/>
        <v>（株）テレビ大分　総務局総務部</v>
      </c>
      <c r="Z374" s="239" t="s">
        <v>3202</v>
      </c>
      <c r="AA374" s="239" t="str">
        <f t="shared" si="165"/>
        <v>種別：公共機関等&lt;br&gt;名称：（株）テレビ大分　総務局総務部&lt;br&gt;住所：大分市春日浦843-25&lt;br&gt;TEL：097-532-9111、097-537-5521&lt;br&gt;参考：佐伯市地域防災計画　資料編（R6.9月）より&lt;br&gt;</v>
      </c>
      <c r="AB374" s="239" t="s">
        <v>3256</v>
      </c>
      <c r="AC374" s="239" t="str">
        <f t="shared" si="166"/>
        <v>386.png</v>
      </c>
      <c r="AD374" s="239" t="s">
        <v>3204</v>
      </c>
      <c r="AE374" s="239" t="str">
        <f t="shared" si="167"/>
        <v>30,30</v>
      </c>
      <c r="AF374" s="239" t="s">
        <v>3205</v>
      </c>
      <c r="AG374" s="239" t="str">
        <f t="shared" si="168"/>
        <v>15,15</v>
      </c>
      <c r="AH374" s="239" t="s">
        <v>3206</v>
      </c>
      <c r="AI374" s="239" t="str">
        <f t="shared" si="169"/>
        <v>131.59726683574,33.246964320154</v>
      </c>
      <c r="AJ374" s="239" t="s">
        <v>3207</v>
      </c>
      <c r="AL374" s="8" t="str">
        <f t="shared" si="170"/>
        <v>,{"type":"Feature","properties":{"name":"（株）テレビ大分　総務局総務部","description":"種別：公共機関等&lt;br&gt;名称：（株）テレビ大分　総務局総務部&lt;br&gt;住所：大分市春日浦843-25&lt;br&gt;TEL：097-532-9111、097-537-5521&lt;br&gt;参考：佐伯市地域防災計画　資料編（R6.9月）より&lt;br&gt;","_markerType":"Icon","_iconUrl":"https://cyberjapandata.gsi.go.jp/portal/sys/v4/symbols/386.png","_iconSize":[30,30],"_iconAnchor":[15,15]},"geometry":{"type":"Point","coordinates":[131.59726683574,33.246964320154]}}</v>
      </c>
    </row>
    <row r="375" spans="1:38">
      <c r="A375" s="1" t="s">
        <v>512</v>
      </c>
      <c r="B375" s="1" t="s">
        <v>3273</v>
      </c>
      <c r="C375" s="1" t="s">
        <v>512</v>
      </c>
      <c r="D375" s="1" t="s">
        <v>498</v>
      </c>
      <c r="E375" s="1" t="s">
        <v>513</v>
      </c>
      <c r="F375" s="1" t="s">
        <v>3255</v>
      </c>
      <c r="I375" s="236">
        <v>386</v>
      </c>
      <c r="J375" s="1" t="s">
        <v>3210</v>
      </c>
      <c r="K375" s="1" t="s">
        <v>3211</v>
      </c>
      <c r="L375" s="1">
        <v>33.249223467976698</v>
      </c>
      <c r="M375" s="1">
        <v>131.60544741682699</v>
      </c>
      <c r="O375" s="74" t="str">
        <f t="shared" si="161"/>
        <v>（株）大分朝日放送　総務局総務部</v>
      </c>
      <c r="P375" s="74" t="str">
        <f t="shared" si="162"/>
        <v>種別：公共機関等&lt;br&gt;名称：（株）大分朝日放送　総務局総務部&lt;br&gt;住所：大分市新川西12組&lt;br&gt;TEL：097-538-8506、097-538-8507&lt;br&gt;参考：佐伯市地域防災計画　資料編（R6.9月）より&lt;br&gt;</v>
      </c>
      <c r="Q375" s="74" t="str">
        <f t="shared" si="171"/>
        <v>386.png</v>
      </c>
      <c r="R375" s="74" t="str">
        <f t="shared" si="148"/>
        <v>30,30</v>
      </c>
      <c r="S375" s="74" t="str">
        <f t="shared" si="148"/>
        <v>15,15</v>
      </c>
      <c r="T375" s="74" t="str">
        <f t="shared" si="163"/>
        <v>131.605447416827,33.2492234679767</v>
      </c>
      <c r="W375" s="239">
        <v>1</v>
      </c>
      <c r="X375" s="239" t="s">
        <v>3209</v>
      </c>
      <c r="Y375" s="239" t="str">
        <f t="shared" si="164"/>
        <v>（株）大分朝日放送　総務局総務部</v>
      </c>
      <c r="Z375" s="239" t="s">
        <v>3202</v>
      </c>
      <c r="AA375" s="239" t="str">
        <f t="shared" si="165"/>
        <v>種別：公共機関等&lt;br&gt;名称：（株）大分朝日放送　総務局総務部&lt;br&gt;住所：大分市新川西12組&lt;br&gt;TEL：097-538-8506、097-538-8507&lt;br&gt;参考：佐伯市地域防災計画　資料編（R6.9月）より&lt;br&gt;</v>
      </c>
      <c r="AB375" s="239" t="s">
        <v>3256</v>
      </c>
      <c r="AC375" s="239" t="str">
        <f t="shared" si="166"/>
        <v>386.png</v>
      </c>
      <c r="AD375" s="239" t="s">
        <v>3204</v>
      </c>
      <c r="AE375" s="239" t="str">
        <f t="shared" si="167"/>
        <v>30,30</v>
      </c>
      <c r="AF375" s="239" t="s">
        <v>3205</v>
      </c>
      <c r="AG375" s="239" t="str">
        <f t="shared" si="168"/>
        <v>15,15</v>
      </c>
      <c r="AH375" s="239" t="s">
        <v>3206</v>
      </c>
      <c r="AI375" s="239" t="str">
        <f t="shared" si="169"/>
        <v>131.605447416827,33.2492234679767</v>
      </c>
      <c r="AJ375" s="239" t="s">
        <v>3207</v>
      </c>
      <c r="AL375" s="8" t="str">
        <f t="shared" si="170"/>
        <v>,{"type":"Feature","properties":{"name":"（株）大分朝日放送　総務局総務部","description":"種別：公共機関等&lt;br&gt;名称：（株）大分朝日放送　総務局総務部&lt;br&gt;住所：大分市新川西12組&lt;br&gt;TEL：097-538-8506、097-538-8507&lt;br&gt;参考：佐伯市地域防災計画　資料編（R6.9月）より&lt;br&gt;","_markerType":"Icon","_iconUrl":"https://cyberjapandata.gsi.go.jp/portal/sys/v4/symbols/386.png","_iconSize":[30,30],"_iconAnchor":[15,15]},"geometry":{"type":"Point","coordinates":[131.605447416827,33.2492234679767]}}</v>
      </c>
    </row>
    <row r="376" spans="1:38">
      <c r="A376" s="1" t="s">
        <v>514</v>
      </c>
      <c r="B376" s="1" t="s">
        <v>3273</v>
      </c>
      <c r="C376" s="1" t="s">
        <v>514</v>
      </c>
      <c r="D376" s="1" t="s">
        <v>3274</v>
      </c>
      <c r="E376" s="1" t="s">
        <v>515</v>
      </c>
      <c r="F376" s="1" t="s">
        <v>3255</v>
      </c>
      <c r="G376" s="1" t="s">
        <v>3275</v>
      </c>
      <c r="I376" s="236">
        <v>386</v>
      </c>
      <c r="J376" s="1" t="s">
        <v>3210</v>
      </c>
      <c r="K376" s="1" t="s">
        <v>3211</v>
      </c>
      <c r="L376" s="1">
        <v>33.238235254104801</v>
      </c>
      <c r="M376" s="1">
        <v>131.610184300903</v>
      </c>
      <c r="O376" s="74" t="str">
        <f t="shared" si="161"/>
        <v>（株）エフエム大分　放送部</v>
      </c>
      <c r="P376" s="74" t="str">
        <f t="shared" si="162"/>
        <v>種別：公共機関等&lt;br&gt;名称：（株）エフエム大分　放送部&lt;br&gt;住所：大分市東春日町17番19号&lt;br&gt;TEL：097-534-8888、097-534-0612&lt;br&gt;参考：佐伯市地域防災計画　資料編（R6.9月）より&lt;br&gt;</v>
      </c>
      <c r="Q376" s="74" t="str">
        <f t="shared" si="171"/>
        <v>386.png</v>
      </c>
      <c r="R376" s="74" t="str">
        <f t="shared" si="148"/>
        <v>30,30</v>
      </c>
      <c r="S376" s="74" t="str">
        <f t="shared" si="148"/>
        <v>15,15</v>
      </c>
      <c r="T376" s="74" t="str">
        <f t="shared" si="163"/>
        <v>131.610184300903,33.2382352541048</v>
      </c>
      <c r="W376" s="239">
        <v>1</v>
      </c>
      <c r="X376" s="239" t="s">
        <v>3209</v>
      </c>
      <c r="Y376" s="239" t="str">
        <f t="shared" si="164"/>
        <v>（株）エフエム大分　放送部</v>
      </c>
      <c r="Z376" s="239" t="s">
        <v>3202</v>
      </c>
      <c r="AA376" s="239" t="str">
        <f t="shared" si="165"/>
        <v>種別：公共機関等&lt;br&gt;名称：（株）エフエム大分　放送部&lt;br&gt;住所：大分市東春日町17番19号&lt;br&gt;TEL：097-534-8888、097-534-0612&lt;br&gt;参考：佐伯市地域防災計画　資料編（R6.9月）より&lt;br&gt;</v>
      </c>
      <c r="AB376" s="239" t="s">
        <v>3256</v>
      </c>
      <c r="AC376" s="239" t="str">
        <f t="shared" si="166"/>
        <v>386.png</v>
      </c>
      <c r="AD376" s="239" t="s">
        <v>3204</v>
      </c>
      <c r="AE376" s="239" t="str">
        <f t="shared" si="167"/>
        <v>30,30</v>
      </c>
      <c r="AF376" s="239" t="s">
        <v>3205</v>
      </c>
      <c r="AG376" s="239" t="str">
        <f t="shared" si="168"/>
        <v>15,15</v>
      </c>
      <c r="AH376" s="239" t="s">
        <v>3206</v>
      </c>
      <c r="AI376" s="239" t="str">
        <f t="shared" si="169"/>
        <v>131.610184300903,33.2382352541048</v>
      </c>
      <c r="AJ376" s="239" t="s">
        <v>3207</v>
      </c>
      <c r="AL376" s="8" t="str">
        <f t="shared" si="170"/>
        <v>,{"type":"Feature","properties":{"name":"（株）エフエム大分　放送部","description":"種別：公共機関等&lt;br&gt;名称：（株）エフエム大分　放送部&lt;br&gt;住所：大分市東春日町17番19号&lt;br&gt;TEL：097-534-8888、097-534-0612&lt;br&gt;参考：佐伯市地域防災計画　資料編（R6.9月）より&lt;br&gt;","_markerType":"Icon","_iconUrl":"https://cyberjapandata.gsi.go.jp/portal/sys/v4/symbols/386.png","_iconSize":[30,30],"_iconAnchor":[15,15]},"geometry":{"type":"Point","coordinates":[131.610184300903,33.2382352541048]}}</v>
      </c>
    </row>
    <row r="377" spans="1:38">
      <c r="A377" s="1" t="s">
        <v>516</v>
      </c>
      <c r="B377" s="1" t="s">
        <v>3273</v>
      </c>
      <c r="C377" s="1" t="s">
        <v>516</v>
      </c>
      <c r="D377" s="1" t="s">
        <v>502</v>
      </c>
      <c r="E377" s="1" t="s">
        <v>500</v>
      </c>
      <c r="F377" s="1" t="s">
        <v>3255</v>
      </c>
      <c r="I377" s="236">
        <v>386</v>
      </c>
      <c r="J377" s="1" t="s">
        <v>3210</v>
      </c>
      <c r="K377" s="1" t="s">
        <v>3211</v>
      </c>
      <c r="L377" s="1">
        <v>32.9524126474806</v>
      </c>
      <c r="M377" s="1">
        <v>131.89446453624799</v>
      </c>
      <c r="O377" s="74" t="str">
        <f t="shared" si="161"/>
        <v>（株）ケーブルテレビ　佐伯業務部</v>
      </c>
      <c r="P377" s="74" t="str">
        <f t="shared" si="162"/>
        <v>種別：公共機関等&lt;br&gt;名称：（株）ケーブルテレビ　佐伯業務部&lt;br&gt;住所：佐伯市池船町20番3号&lt;br&gt;TEL：0972-22-9811&lt;br&gt;参考：佐伯市地域防災計画　資料編（R6.9月）より&lt;br&gt;</v>
      </c>
      <c r="Q377" s="74" t="str">
        <f t="shared" si="171"/>
        <v>386.png</v>
      </c>
      <c r="R377" s="74" t="str">
        <f t="shared" si="148"/>
        <v>30,30</v>
      </c>
      <c r="S377" s="74" t="str">
        <f t="shared" si="148"/>
        <v>15,15</v>
      </c>
      <c r="T377" s="74" t="str">
        <f t="shared" si="163"/>
        <v>131.894464536248,32.9524126474806</v>
      </c>
      <c r="W377" s="239">
        <v>1</v>
      </c>
      <c r="X377" s="239" t="s">
        <v>3209</v>
      </c>
      <c r="Y377" s="239" t="str">
        <f t="shared" si="164"/>
        <v>（株）ケーブルテレビ　佐伯業務部</v>
      </c>
      <c r="Z377" s="239" t="s">
        <v>3202</v>
      </c>
      <c r="AA377" s="239" t="str">
        <f t="shared" si="165"/>
        <v>種別：公共機関等&lt;br&gt;名称：（株）ケーブルテレビ　佐伯業務部&lt;br&gt;住所：佐伯市池船町20番3号&lt;br&gt;TEL：0972-22-9811&lt;br&gt;参考：佐伯市地域防災計画　資料編（R6.9月）より&lt;br&gt;</v>
      </c>
      <c r="AB377" s="239" t="s">
        <v>3256</v>
      </c>
      <c r="AC377" s="239" t="str">
        <f t="shared" si="166"/>
        <v>386.png</v>
      </c>
      <c r="AD377" s="239" t="s">
        <v>3204</v>
      </c>
      <c r="AE377" s="239" t="str">
        <f t="shared" si="167"/>
        <v>30,30</v>
      </c>
      <c r="AF377" s="239" t="s">
        <v>3205</v>
      </c>
      <c r="AG377" s="239" t="str">
        <f t="shared" si="168"/>
        <v>15,15</v>
      </c>
      <c r="AH377" s="239" t="s">
        <v>3206</v>
      </c>
      <c r="AI377" s="239" t="str">
        <f t="shared" si="169"/>
        <v>131.894464536248,32.9524126474806</v>
      </c>
      <c r="AJ377" s="239" t="s">
        <v>3207</v>
      </c>
      <c r="AL377" s="8" t="str">
        <f t="shared" si="170"/>
        <v>,{"type":"Feature","properties":{"name":"（株）ケーブルテレビ　佐伯業務部","description":"種別：公共機関等&lt;br&gt;名称：（株）ケーブルテレビ　佐伯業務部&lt;br&gt;住所：佐伯市池船町20番3号&lt;br&gt;TEL：0972-22-9811&lt;br&gt;参考：佐伯市地域防災計画　資料編（R6.9月）より&lt;br&gt;","_markerType":"Icon","_iconUrl":"https://cyberjapandata.gsi.go.jp/portal/sys/v4/symbols/386.png","_iconSize":[30,30],"_iconAnchor":[15,15]},"geometry":{"type":"Point","coordinates":[131.894464536248,32.9524126474806]}}</v>
      </c>
    </row>
    <row r="378" spans="1:38">
      <c r="A378" s="1" t="s">
        <v>517</v>
      </c>
      <c r="B378" s="1" t="s">
        <v>3273</v>
      </c>
      <c r="C378" s="1" t="s">
        <v>517</v>
      </c>
      <c r="D378" s="1" t="s">
        <v>505</v>
      </c>
      <c r="E378" s="1" t="s">
        <v>503</v>
      </c>
      <c r="F378" s="1" t="s">
        <v>3255</v>
      </c>
      <c r="I378" s="236">
        <v>386</v>
      </c>
      <c r="J378" s="1" t="s">
        <v>3210</v>
      </c>
      <c r="K378" s="1" t="s">
        <v>3211</v>
      </c>
      <c r="L378" s="1">
        <v>32.951586413305002</v>
      </c>
      <c r="M378" s="1">
        <v>131.89409323541801</v>
      </c>
      <c r="O378" s="74" t="str">
        <f t="shared" si="161"/>
        <v>さいき市民放送（株）　エフエムさいき</v>
      </c>
      <c r="P378" s="74" t="str">
        <f t="shared" si="162"/>
        <v>種別：公共機関等&lt;br&gt;名称：さいき市民放送（株）　エフエムさいき&lt;br&gt;住所：佐伯市池船町21番5号&lt;br&gt;TEL：0972-22-0763&lt;br&gt;参考：佐伯市地域防災計画　資料編（R6.9月）より&lt;br&gt;</v>
      </c>
      <c r="Q378" s="74" t="str">
        <f t="shared" si="171"/>
        <v>386.png</v>
      </c>
      <c r="R378" s="74" t="str">
        <f t="shared" si="148"/>
        <v>30,30</v>
      </c>
      <c r="S378" s="74" t="str">
        <f t="shared" si="148"/>
        <v>15,15</v>
      </c>
      <c r="T378" s="74" t="str">
        <f t="shared" si="163"/>
        <v>131.894093235418,32.951586413305</v>
      </c>
      <c r="W378" s="239">
        <v>1</v>
      </c>
      <c r="X378" s="239" t="s">
        <v>3209</v>
      </c>
      <c r="Y378" s="239" t="str">
        <f t="shared" si="164"/>
        <v>さいき市民放送（株）　エフエムさいき</v>
      </c>
      <c r="Z378" s="239" t="s">
        <v>3202</v>
      </c>
      <c r="AA378" s="239" t="str">
        <f t="shared" si="165"/>
        <v>種別：公共機関等&lt;br&gt;名称：さいき市民放送（株）　エフエムさいき&lt;br&gt;住所：佐伯市池船町21番5号&lt;br&gt;TEL：0972-22-0763&lt;br&gt;参考：佐伯市地域防災計画　資料編（R6.9月）より&lt;br&gt;</v>
      </c>
      <c r="AB378" s="239" t="s">
        <v>3256</v>
      </c>
      <c r="AC378" s="239" t="str">
        <f>Q378</f>
        <v>386.png</v>
      </c>
      <c r="AD378" s="239" t="s">
        <v>3204</v>
      </c>
      <c r="AE378" s="239" t="str">
        <f t="shared" si="167"/>
        <v>30,30</v>
      </c>
      <c r="AF378" s="239" t="s">
        <v>3205</v>
      </c>
      <c r="AG378" s="239" t="str">
        <f t="shared" si="168"/>
        <v>15,15</v>
      </c>
      <c r="AH378" s="239" t="s">
        <v>3206</v>
      </c>
      <c r="AI378" s="239" t="str">
        <f>T378</f>
        <v>131.894093235418,32.951586413305</v>
      </c>
      <c r="AJ378" s="239" t="s">
        <v>3207</v>
      </c>
      <c r="AL378" s="8" t="str">
        <f t="shared" si="170"/>
        <v>,{"type":"Feature","properties":{"name":"さいき市民放送（株）　エフエムさいき","description":"種別：公共機関等&lt;br&gt;名称：さいき市民放送（株）　エフエムさいき&lt;br&gt;住所：佐伯市池船町21番5号&lt;br&gt;TEL：0972-22-0763&lt;br&gt;参考：佐伯市地域防災計画　資料編（R6.9月）より&lt;br&gt;","_markerType":"Icon","_iconUrl":"https://cyberjapandata.gsi.go.jp/portal/sys/v4/symbols/386.png","_iconSize":[30,30],"_iconAnchor":[15,15]},"geometry":{"type":"Point","coordinates":[131.894093235418,32.951586413305]}}</v>
      </c>
    </row>
    <row r="379" spans="1:38">
      <c r="W379" s="239">
        <v>1</v>
      </c>
      <c r="AL379" s="8" t="s">
        <v>3214</v>
      </c>
    </row>
    <row r="380" spans="1:38">
      <c r="W380" s="239">
        <v>1</v>
      </c>
      <c r="AL380" s="8"/>
    </row>
    <row r="381" spans="1:38">
      <c r="W381" s="239">
        <v>1</v>
      </c>
      <c r="AL381" s="8"/>
    </row>
    <row r="382" spans="1:38">
      <c r="W382" s="239">
        <v>1</v>
      </c>
      <c r="AL382" s="8" t="s">
        <v>3219</v>
      </c>
    </row>
    <row r="383" spans="1:38">
      <c r="A383" s="1" t="s">
        <v>708</v>
      </c>
      <c r="B383" s="1" t="s">
        <v>3276</v>
      </c>
      <c r="C383" s="1" t="s">
        <v>708</v>
      </c>
      <c r="D383" s="1" t="s">
        <v>3220</v>
      </c>
      <c r="F383" s="1" t="s">
        <v>709</v>
      </c>
      <c r="I383" s="237">
        <v>515</v>
      </c>
      <c r="J383" s="1" t="s">
        <v>3212</v>
      </c>
      <c r="K383" s="1" t="s">
        <v>3213</v>
      </c>
      <c r="L383" s="4">
        <v>32.930073627568298</v>
      </c>
      <c r="M383" s="1">
        <v>131.86264185679801</v>
      </c>
      <c r="O383" s="74" t="str">
        <f>A383</f>
        <v>佐伯市総合運動公園</v>
      </c>
      <c r="P383" s="74" t="str">
        <f t="shared" ref="P383:P405" si="179">$B$7&amp;B383&amp;"&lt;br&gt;"&amp;$C$7&amp;C383&amp;"&lt;br&gt;"&amp;IF(D383="","",$D$7&amp;D383&amp;"&lt;br&gt;")&amp;IF(E383="","",$E$7&amp;E383&amp;"&lt;br&gt;")&amp;IF(F383="","",$F$7&amp;F383&amp;"&lt;br&gt;")</f>
        <v>種別：備蓄倉庫&lt;br&gt;名称：佐伯市総合運動公園&lt;br&gt;住所：佐伯市長谷2614&lt;br&gt;参考：防災拠点・輸送拠点（緊急輸送基地）&lt;br&gt;</v>
      </c>
      <c r="Q383" s="74" t="str">
        <f>I383&amp;".png"</f>
        <v>515.png</v>
      </c>
      <c r="R383" s="74" t="str">
        <f>J383</f>
        <v>40,40</v>
      </c>
      <c r="S383" s="74" t="str">
        <f>K383</f>
        <v>20,20</v>
      </c>
      <c r="T383" s="74" t="str">
        <f>M383&amp;","&amp;L383</f>
        <v>131.862641856798,32.9300736275683</v>
      </c>
      <c r="W383" s="239">
        <v>1</v>
      </c>
      <c r="X383" s="239" t="s">
        <v>3201</v>
      </c>
      <c r="Y383" s="239" t="str">
        <f>O383</f>
        <v>佐伯市総合運動公園</v>
      </c>
      <c r="Z383" s="239" t="s">
        <v>3202</v>
      </c>
      <c r="AA383" s="239" t="str">
        <f>P383</f>
        <v>種別：備蓄倉庫&lt;br&gt;名称：佐伯市総合運動公園&lt;br&gt;住所：佐伯市長谷2614&lt;br&gt;参考：防災拠点・輸送拠点（緊急輸送基地）&lt;br&gt;</v>
      </c>
      <c r="AB383" s="239" t="s">
        <v>3203</v>
      </c>
      <c r="AC383" s="239" t="str">
        <f>Q383</f>
        <v>515.png</v>
      </c>
      <c r="AD383" s="239" t="s">
        <v>3204</v>
      </c>
      <c r="AE383" s="239" t="str">
        <f>R383</f>
        <v>40,40</v>
      </c>
      <c r="AF383" s="239" t="s">
        <v>3205</v>
      </c>
      <c r="AG383" s="239" t="str">
        <f>S383</f>
        <v>20,20</v>
      </c>
      <c r="AH383" s="239" t="s">
        <v>3206</v>
      </c>
      <c r="AI383" s="239" t="str">
        <f>T383</f>
        <v>131.862641856798,32.9300736275683</v>
      </c>
      <c r="AJ383" s="239" t="s">
        <v>3207</v>
      </c>
      <c r="AL383" s="238" t="str">
        <f>_xlfn.CONCAT(X383:AJ383)</f>
        <v>{"type":"Feature","properties":{"name":"佐伯市総合運動公園","description":"種別：備蓄倉庫&lt;br&gt;名称：佐伯市総合運動公園&lt;br&gt;住所：佐伯市長谷2614&lt;br&gt;参考：防災拠点・輸送拠点（緊急輸送基地）&lt;br&gt;","_markerType":"Icon","_iconUrl":"https://cyberjapandata.gsi.go.jp/portal/sys/v4/symbols/515.png","_iconSize":[40,40],"_iconAnchor":[20,20]},"geometry":{"type":"Point","coordinates":[131.862641856798,32.9300736275683]}}</v>
      </c>
    </row>
    <row r="384" spans="1:38">
      <c r="A384" s="1" t="s">
        <v>3221</v>
      </c>
      <c r="B384" s="1" t="s">
        <v>3276</v>
      </c>
      <c r="C384" s="1" t="s">
        <v>3221</v>
      </c>
      <c r="D384" s="1" t="s">
        <v>698</v>
      </c>
      <c r="F384" s="1" t="s">
        <v>680</v>
      </c>
      <c r="I384" s="237">
        <v>515</v>
      </c>
      <c r="J384" s="1" t="s">
        <v>3210</v>
      </c>
      <c r="K384" s="1" t="s">
        <v>3211</v>
      </c>
      <c r="L384" s="4">
        <v>32.959910220126098</v>
      </c>
      <c r="M384" s="1">
        <v>131.899977559446</v>
      </c>
      <c r="O384" s="74" t="str">
        <f t="shared" ref="O384:O405" si="180">A384</f>
        <v>市役所倉庫</v>
      </c>
      <c r="P384" s="74" t="str">
        <f t="shared" si="179"/>
        <v>種別：備蓄倉庫&lt;br&gt;名称：市役所倉庫&lt;br&gt;住所：佐伯市中村南町1番1号&lt;br&gt;参考：災害備蓄倉庫&lt;br&gt;</v>
      </c>
      <c r="Q384" s="74" t="str">
        <f t="shared" ref="Q384:Q405" si="181">I384&amp;".png"</f>
        <v>515.png</v>
      </c>
      <c r="R384" s="74" t="str">
        <f t="shared" ref="R384:S405" si="182">J384</f>
        <v>30,30</v>
      </c>
      <c r="S384" s="74" t="str">
        <f t="shared" si="182"/>
        <v>15,15</v>
      </c>
      <c r="T384" s="74" t="str">
        <f t="shared" ref="T384:T405" si="183">M384&amp;","&amp;L384</f>
        <v>131.899977559446,32.9599102201261</v>
      </c>
      <c r="W384" s="239">
        <v>1</v>
      </c>
      <c r="X384" s="239" t="s">
        <v>3209</v>
      </c>
      <c r="Y384" s="239" t="str">
        <f t="shared" ref="Y384:Y405" si="184">O384</f>
        <v>市役所倉庫</v>
      </c>
      <c r="Z384" s="239" t="s">
        <v>3202</v>
      </c>
      <c r="AA384" s="239" t="str">
        <f t="shared" ref="AA384:AA405" si="185">P384</f>
        <v>種別：備蓄倉庫&lt;br&gt;名称：市役所倉庫&lt;br&gt;住所：佐伯市中村南町1番1号&lt;br&gt;参考：災害備蓄倉庫&lt;br&gt;</v>
      </c>
      <c r="AB384" s="239" t="s">
        <v>3203</v>
      </c>
      <c r="AC384" s="239" t="str">
        <f t="shared" ref="AC384:AC405" si="186">Q384</f>
        <v>515.png</v>
      </c>
      <c r="AD384" s="239" t="s">
        <v>3204</v>
      </c>
      <c r="AE384" s="239" t="str">
        <f t="shared" ref="AE384:AE405" si="187">R384</f>
        <v>30,30</v>
      </c>
      <c r="AF384" s="239" t="s">
        <v>3205</v>
      </c>
      <c r="AG384" s="239" t="str">
        <f t="shared" ref="AG384:AG405" si="188">S384</f>
        <v>15,15</v>
      </c>
      <c r="AH384" s="239" t="s">
        <v>3206</v>
      </c>
      <c r="AI384" s="239" t="str">
        <f t="shared" ref="AI384:AI405" si="189">T384</f>
        <v>131.899977559446,32.9599102201261</v>
      </c>
      <c r="AJ384" s="239" t="s">
        <v>3207</v>
      </c>
      <c r="AL384" s="8" t="str">
        <f t="shared" ref="AL384:AL405" si="190">_xlfn.CONCAT(X384:AJ384)</f>
        <v>,{"type":"Feature","properties":{"name":"市役所倉庫","description":"種別：備蓄倉庫&lt;br&gt;名称：市役所倉庫&lt;br&gt;住所：佐伯市中村南町1番1号&lt;br&gt;参考：災害備蓄倉庫&lt;br&gt;","_markerType":"Icon","_iconUrl":"https://cyberjapandata.gsi.go.jp/portal/sys/v4/symbols/515.png","_iconSize":[30,30],"_iconAnchor":[15,15]},"geometry":{"type":"Point","coordinates":[131.899977559446,32.9599102201261]}}</v>
      </c>
    </row>
    <row r="385" spans="1:38">
      <c r="A385" s="1" t="s">
        <v>3222</v>
      </c>
      <c r="B385" s="1" t="s">
        <v>3276</v>
      </c>
      <c r="C385" s="1" t="s">
        <v>3222</v>
      </c>
      <c r="D385" s="1" t="s">
        <v>698</v>
      </c>
      <c r="F385" s="1" t="s">
        <v>680</v>
      </c>
      <c r="I385" s="237">
        <v>515</v>
      </c>
      <c r="J385" s="1" t="s">
        <v>3210</v>
      </c>
      <c r="K385" s="1" t="s">
        <v>3211</v>
      </c>
      <c r="L385" s="4">
        <v>32.9597072375295</v>
      </c>
      <c r="M385" s="1">
        <v>131.90045315444101</v>
      </c>
      <c r="O385" s="74" t="str">
        <f t="shared" si="180"/>
        <v>市役所公用車管理室倉庫</v>
      </c>
      <c r="P385" s="74" t="str">
        <f t="shared" si="179"/>
        <v>種別：備蓄倉庫&lt;br&gt;名称：市役所公用車管理室倉庫&lt;br&gt;住所：佐伯市中村南町1番1号&lt;br&gt;参考：災害備蓄倉庫&lt;br&gt;</v>
      </c>
      <c r="Q385" s="74" t="str">
        <f t="shared" si="181"/>
        <v>515.png</v>
      </c>
      <c r="R385" s="74" t="str">
        <f t="shared" si="182"/>
        <v>30,30</v>
      </c>
      <c r="S385" s="74" t="str">
        <f t="shared" si="182"/>
        <v>15,15</v>
      </c>
      <c r="T385" s="74" t="str">
        <f t="shared" si="183"/>
        <v>131.900453154441,32.9597072375295</v>
      </c>
      <c r="W385" s="239">
        <v>1</v>
      </c>
      <c r="X385" s="239" t="s">
        <v>3209</v>
      </c>
      <c r="Y385" s="239" t="str">
        <f t="shared" si="184"/>
        <v>市役所公用車管理室倉庫</v>
      </c>
      <c r="Z385" s="239" t="s">
        <v>3202</v>
      </c>
      <c r="AA385" s="239" t="str">
        <f t="shared" si="185"/>
        <v>種別：備蓄倉庫&lt;br&gt;名称：市役所公用車管理室倉庫&lt;br&gt;住所：佐伯市中村南町1番1号&lt;br&gt;参考：災害備蓄倉庫&lt;br&gt;</v>
      </c>
      <c r="AB385" s="239" t="s">
        <v>3203</v>
      </c>
      <c r="AC385" s="239" t="str">
        <f t="shared" si="186"/>
        <v>515.png</v>
      </c>
      <c r="AD385" s="239" t="s">
        <v>3204</v>
      </c>
      <c r="AE385" s="239" t="str">
        <f t="shared" si="187"/>
        <v>30,30</v>
      </c>
      <c r="AF385" s="239" t="s">
        <v>3205</v>
      </c>
      <c r="AG385" s="239" t="str">
        <f t="shared" si="188"/>
        <v>15,15</v>
      </c>
      <c r="AH385" s="239" t="s">
        <v>3206</v>
      </c>
      <c r="AI385" s="239" t="str">
        <f t="shared" si="189"/>
        <v>131.900453154441,32.9597072375295</v>
      </c>
      <c r="AJ385" s="239" t="s">
        <v>3207</v>
      </c>
      <c r="AL385" s="8" t="str">
        <f t="shared" si="190"/>
        <v>,{"type":"Feature","properties":{"name":"市役所公用車管理室倉庫","description":"種別：備蓄倉庫&lt;br&gt;名称：市役所公用車管理室倉庫&lt;br&gt;住所：佐伯市中村南町1番1号&lt;br&gt;参考：災害備蓄倉庫&lt;br&gt;","_markerType":"Icon","_iconUrl":"https://cyberjapandata.gsi.go.jp/portal/sys/v4/symbols/515.png","_iconSize":[30,30],"_iconAnchor":[15,15]},"geometry":{"type":"Point","coordinates":[131.900453154441,32.9597072375295]}}</v>
      </c>
    </row>
    <row r="386" spans="1:38">
      <c r="A386" s="1" t="s">
        <v>3223</v>
      </c>
      <c r="B386" s="1" t="s">
        <v>3276</v>
      </c>
      <c r="C386" s="1" t="s">
        <v>3223</v>
      </c>
      <c r="D386" s="1" t="s">
        <v>697</v>
      </c>
      <c r="F386" s="1" t="s">
        <v>680</v>
      </c>
      <c r="I386" s="237">
        <v>515</v>
      </c>
      <c r="J386" s="1" t="s">
        <v>3210</v>
      </c>
      <c r="K386" s="1" t="s">
        <v>3211</v>
      </c>
      <c r="L386" s="4">
        <v>32.929290623725898</v>
      </c>
      <c r="M386" s="1">
        <v>131.874140429454</v>
      </c>
      <c r="O386" s="74" t="str">
        <f t="shared" si="180"/>
        <v>堅田水防倉庫</v>
      </c>
      <c r="P386" s="74" t="str">
        <f t="shared" si="179"/>
        <v>種別：備蓄倉庫&lt;br&gt;名称：堅田水防倉庫&lt;br&gt;住所：佐伯市大字長良539番地&lt;br&gt;参考：災害備蓄倉庫&lt;br&gt;</v>
      </c>
      <c r="Q386" s="74" t="str">
        <f t="shared" si="181"/>
        <v>515.png</v>
      </c>
      <c r="R386" s="74" t="str">
        <f t="shared" si="182"/>
        <v>30,30</v>
      </c>
      <c r="S386" s="74" t="str">
        <f t="shared" si="182"/>
        <v>15,15</v>
      </c>
      <c r="T386" s="74" t="str">
        <f t="shared" si="183"/>
        <v>131.874140429454,32.9292906237259</v>
      </c>
      <c r="W386" s="239">
        <v>1</v>
      </c>
      <c r="X386" s="239" t="s">
        <v>3209</v>
      </c>
      <c r="Y386" s="239" t="str">
        <f t="shared" si="184"/>
        <v>堅田水防倉庫</v>
      </c>
      <c r="Z386" s="239" t="s">
        <v>3202</v>
      </c>
      <c r="AA386" s="239" t="str">
        <f t="shared" si="185"/>
        <v>種別：備蓄倉庫&lt;br&gt;名称：堅田水防倉庫&lt;br&gt;住所：佐伯市大字長良539番地&lt;br&gt;参考：災害備蓄倉庫&lt;br&gt;</v>
      </c>
      <c r="AB386" s="239" t="s">
        <v>3203</v>
      </c>
      <c r="AC386" s="239" t="str">
        <f t="shared" si="186"/>
        <v>515.png</v>
      </c>
      <c r="AD386" s="239" t="s">
        <v>3204</v>
      </c>
      <c r="AE386" s="239" t="str">
        <f t="shared" si="187"/>
        <v>30,30</v>
      </c>
      <c r="AF386" s="239" t="s">
        <v>3205</v>
      </c>
      <c r="AG386" s="239" t="str">
        <f t="shared" si="188"/>
        <v>15,15</v>
      </c>
      <c r="AH386" s="239" t="s">
        <v>3206</v>
      </c>
      <c r="AI386" s="239" t="str">
        <f t="shared" si="189"/>
        <v>131.874140429454,32.9292906237259</v>
      </c>
      <c r="AJ386" s="239" t="s">
        <v>3207</v>
      </c>
      <c r="AL386" s="8" t="str">
        <f t="shared" si="190"/>
        <v>,{"type":"Feature","properties":{"name":"堅田水防倉庫","description":"種別：備蓄倉庫&lt;br&gt;名称：堅田水防倉庫&lt;br&gt;住所：佐伯市大字長良539番地&lt;br&gt;参考：災害備蓄倉庫&lt;br&gt;","_markerType":"Icon","_iconUrl":"https://cyberjapandata.gsi.go.jp/portal/sys/v4/symbols/515.png","_iconSize":[30,30],"_iconAnchor":[15,15]},"geometry":{"type":"Point","coordinates":[131.874140429454,32.9292906237259]}}</v>
      </c>
    </row>
    <row r="387" spans="1:38">
      <c r="A387" s="1" t="s">
        <v>3224</v>
      </c>
      <c r="B387" s="1" t="s">
        <v>3276</v>
      </c>
      <c r="C387" s="1" t="s">
        <v>3224</v>
      </c>
      <c r="D387" s="1" t="s">
        <v>718</v>
      </c>
      <c r="F387" s="1" t="s">
        <v>680</v>
      </c>
      <c r="I387" s="237">
        <v>515</v>
      </c>
      <c r="J387" s="1" t="s">
        <v>3210</v>
      </c>
      <c r="K387" s="1" t="s">
        <v>3211</v>
      </c>
      <c r="L387" s="4">
        <v>32.967322985665703</v>
      </c>
      <c r="M387" s="1">
        <v>131.910324445496</v>
      </c>
      <c r="O387" s="74" t="str">
        <f t="shared" si="180"/>
        <v>東町水防倉庫</v>
      </c>
      <c r="P387" s="74" t="str">
        <f t="shared" si="179"/>
        <v>種別：備蓄倉庫&lt;br&gt;名称：東町水防倉庫&lt;br&gt;住所：佐伯市東町25&lt;br&gt;参考：災害備蓄倉庫&lt;br&gt;</v>
      </c>
      <c r="Q387" s="74" t="str">
        <f t="shared" si="181"/>
        <v>515.png</v>
      </c>
      <c r="R387" s="74" t="str">
        <f t="shared" si="182"/>
        <v>30,30</v>
      </c>
      <c r="S387" s="74" t="str">
        <f t="shared" si="182"/>
        <v>15,15</v>
      </c>
      <c r="T387" s="74" t="str">
        <f t="shared" si="183"/>
        <v>131.910324445496,32.9673229856657</v>
      </c>
      <c r="W387" s="239">
        <v>1</v>
      </c>
      <c r="X387" s="239" t="s">
        <v>3209</v>
      </c>
      <c r="Y387" s="239" t="str">
        <f t="shared" si="184"/>
        <v>東町水防倉庫</v>
      </c>
      <c r="Z387" s="239" t="s">
        <v>3202</v>
      </c>
      <c r="AA387" s="239" t="str">
        <f t="shared" si="185"/>
        <v>種別：備蓄倉庫&lt;br&gt;名称：東町水防倉庫&lt;br&gt;住所：佐伯市東町25&lt;br&gt;参考：災害備蓄倉庫&lt;br&gt;</v>
      </c>
      <c r="AB387" s="239" t="s">
        <v>3203</v>
      </c>
      <c r="AC387" s="239" t="str">
        <f t="shared" si="186"/>
        <v>515.png</v>
      </c>
      <c r="AD387" s="239" t="s">
        <v>3204</v>
      </c>
      <c r="AE387" s="239" t="str">
        <f t="shared" si="187"/>
        <v>30,30</v>
      </c>
      <c r="AF387" s="239" t="s">
        <v>3205</v>
      </c>
      <c r="AG387" s="239" t="str">
        <f t="shared" si="188"/>
        <v>15,15</v>
      </c>
      <c r="AH387" s="239" t="s">
        <v>3206</v>
      </c>
      <c r="AI387" s="239" t="str">
        <f t="shared" si="189"/>
        <v>131.910324445496,32.9673229856657</v>
      </c>
      <c r="AJ387" s="239" t="s">
        <v>3207</v>
      </c>
      <c r="AL387" s="8" t="str">
        <f t="shared" si="190"/>
        <v>,{"type":"Feature","properties":{"name":"東町水防倉庫","description":"種別：備蓄倉庫&lt;br&gt;名称：東町水防倉庫&lt;br&gt;住所：佐伯市東町25&lt;br&gt;参考：災害備蓄倉庫&lt;br&gt;","_markerType":"Icon","_iconUrl":"https://cyberjapandata.gsi.go.jp/portal/sys/v4/symbols/515.png","_iconSize":[30,30],"_iconAnchor":[15,15]},"geometry":{"type":"Point","coordinates":[131.910324445496,32.9673229856657]}}</v>
      </c>
    </row>
    <row r="388" spans="1:38">
      <c r="A388" s="1" t="s">
        <v>3225</v>
      </c>
      <c r="B388" s="1" t="s">
        <v>3276</v>
      </c>
      <c r="C388" s="1" t="s">
        <v>3225</v>
      </c>
      <c r="D388" s="1" t="s">
        <v>280</v>
      </c>
      <c r="F388" s="1" t="s">
        <v>680</v>
      </c>
      <c r="I388" s="237">
        <v>515</v>
      </c>
      <c r="J388" s="1" t="s">
        <v>3210</v>
      </c>
      <c r="K388" s="1" t="s">
        <v>3211</v>
      </c>
      <c r="L388" s="4">
        <v>32.924012928879399</v>
      </c>
      <c r="M388" s="1">
        <v>131.929143805123</v>
      </c>
      <c r="O388" s="74" t="str">
        <f t="shared" si="180"/>
        <v>木立公民館</v>
      </c>
      <c r="P388" s="74" t="str">
        <f t="shared" si="179"/>
        <v>種別：備蓄倉庫&lt;br&gt;名称：木立公民館&lt;br&gt;住所：佐伯市大字木立890番地&lt;br&gt;参考：災害備蓄倉庫&lt;br&gt;</v>
      </c>
      <c r="Q388" s="74" t="str">
        <f t="shared" si="181"/>
        <v>515.png</v>
      </c>
      <c r="R388" s="74" t="str">
        <f t="shared" si="182"/>
        <v>30,30</v>
      </c>
      <c r="S388" s="74" t="str">
        <f t="shared" si="182"/>
        <v>15,15</v>
      </c>
      <c r="T388" s="74" t="str">
        <f t="shared" si="183"/>
        <v>131.929143805123,32.9240129288794</v>
      </c>
      <c r="W388" s="239">
        <v>1</v>
      </c>
      <c r="X388" s="239" t="s">
        <v>3209</v>
      </c>
      <c r="Y388" s="239" t="str">
        <f t="shared" si="184"/>
        <v>木立公民館</v>
      </c>
      <c r="Z388" s="239" t="s">
        <v>3202</v>
      </c>
      <c r="AA388" s="239" t="str">
        <f t="shared" si="185"/>
        <v>種別：備蓄倉庫&lt;br&gt;名称：木立公民館&lt;br&gt;住所：佐伯市大字木立890番地&lt;br&gt;参考：災害備蓄倉庫&lt;br&gt;</v>
      </c>
      <c r="AB388" s="239" t="s">
        <v>3203</v>
      </c>
      <c r="AC388" s="239" t="str">
        <f t="shared" si="186"/>
        <v>515.png</v>
      </c>
      <c r="AD388" s="239" t="s">
        <v>3204</v>
      </c>
      <c r="AE388" s="239" t="str">
        <f t="shared" si="187"/>
        <v>30,30</v>
      </c>
      <c r="AF388" s="239" t="s">
        <v>3205</v>
      </c>
      <c r="AG388" s="239" t="str">
        <f t="shared" si="188"/>
        <v>15,15</v>
      </c>
      <c r="AH388" s="239" t="s">
        <v>3206</v>
      </c>
      <c r="AI388" s="239" t="str">
        <f t="shared" si="189"/>
        <v>131.929143805123,32.9240129288794</v>
      </c>
      <c r="AJ388" s="239" t="s">
        <v>3207</v>
      </c>
      <c r="AL388" s="8" t="str">
        <f t="shared" si="190"/>
        <v>,{"type":"Feature","properties":{"name":"木立公民館","description":"種別：備蓄倉庫&lt;br&gt;名称：木立公民館&lt;br&gt;住所：佐伯市大字木立890番地&lt;br&gt;参考：災害備蓄倉庫&lt;br&gt;","_markerType":"Icon","_iconUrl":"https://cyberjapandata.gsi.go.jp/portal/sys/v4/symbols/515.png","_iconSize":[30,30],"_iconAnchor":[15,15]},"geometry":{"type":"Point","coordinates":[131.929143805123,32.9240129288794]}}</v>
      </c>
    </row>
    <row r="389" spans="1:38">
      <c r="A389" s="1" t="s">
        <v>76</v>
      </c>
      <c r="B389" s="1" t="s">
        <v>3276</v>
      </c>
      <c r="C389" s="1" t="s">
        <v>76</v>
      </c>
      <c r="D389" s="1" t="s">
        <v>699</v>
      </c>
      <c r="F389" s="1" t="s">
        <v>680</v>
      </c>
      <c r="I389" s="237">
        <v>515</v>
      </c>
      <c r="J389" s="1" t="s">
        <v>3210</v>
      </c>
      <c r="K389" s="1" t="s">
        <v>3211</v>
      </c>
      <c r="L389" s="4">
        <v>33.053154271753598</v>
      </c>
      <c r="M389" s="1">
        <v>131.93076311616099</v>
      </c>
      <c r="O389" s="74" t="str">
        <f t="shared" si="180"/>
        <v>上浦振興局</v>
      </c>
      <c r="P389" s="74" t="str">
        <f t="shared" si="179"/>
        <v>種別：備蓄倉庫&lt;br&gt;名称：上浦振興局&lt;br&gt;住所：佐伯市上浦大字津井浦1400番地3&lt;br&gt;参考：災害備蓄倉庫&lt;br&gt;</v>
      </c>
      <c r="Q389" s="74" t="str">
        <f t="shared" si="181"/>
        <v>515.png</v>
      </c>
      <c r="R389" s="74" t="str">
        <f t="shared" si="182"/>
        <v>30,30</v>
      </c>
      <c r="S389" s="74" t="str">
        <f t="shared" si="182"/>
        <v>15,15</v>
      </c>
      <c r="T389" s="74" t="str">
        <f t="shared" si="183"/>
        <v>131.930763116161,33.0531542717536</v>
      </c>
      <c r="W389" s="239">
        <v>1</v>
      </c>
      <c r="X389" s="239" t="s">
        <v>3209</v>
      </c>
      <c r="Y389" s="239" t="str">
        <f t="shared" si="184"/>
        <v>上浦振興局</v>
      </c>
      <c r="Z389" s="239" t="s">
        <v>3202</v>
      </c>
      <c r="AA389" s="239" t="str">
        <f t="shared" si="185"/>
        <v>種別：備蓄倉庫&lt;br&gt;名称：上浦振興局&lt;br&gt;住所：佐伯市上浦大字津井浦1400番地3&lt;br&gt;参考：災害備蓄倉庫&lt;br&gt;</v>
      </c>
      <c r="AB389" s="239" t="s">
        <v>3203</v>
      </c>
      <c r="AC389" s="239" t="str">
        <f t="shared" si="186"/>
        <v>515.png</v>
      </c>
      <c r="AD389" s="239" t="s">
        <v>3204</v>
      </c>
      <c r="AE389" s="239" t="str">
        <f t="shared" si="187"/>
        <v>30,30</v>
      </c>
      <c r="AF389" s="239" t="s">
        <v>3205</v>
      </c>
      <c r="AG389" s="239" t="str">
        <f t="shared" si="188"/>
        <v>15,15</v>
      </c>
      <c r="AH389" s="239" t="s">
        <v>3206</v>
      </c>
      <c r="AI389" s="239" t="str">
        <f t="shared" si="189"/>
        <v>131.930763116161,33.0531542717536</v>
      </c>
      <c r="AJ389" s="239" t="s">
        <v>3207</v>
      </c>
      <c r="AL389" s="8" t="str">
        <f t="shared" si="190"/>
        <v>,{"type":"Feature","properties":{"name":"上浦振興局","description":"種別：備蓄倉庫&lt;br&gt;名称：上浦振興局&lt;br&gt;住所：佐伯市上浦大字津井浦1400番地3&lt;br&gt;参考：災害備蓄倉庫&lt;br&gt;","_markerType":"Icon","_iconUrl":"https://cyberjapandata.gsi.go.jp/portal/sys/v4/symbols/515.png","_iconSize":[30,30],"_iconAnchor":[15,15]},"geometry":{"type":"Point","coordinates":[131.930763116161,33.0531542717536]}}</v>
      </c>
    </row>
    <row r="390" spans="1:38">
      <c r="A390" s="1" t="s">
        <v>3226</v>
      </c>
      <c r="B390" s="1" t="s">
        <v>3276</v>
      </c>
      <c r="C390" s="1" t="s">
        <v>3226</v>
      </c>
      <c r="D390" s="1" t="s">
        <v>3227</v>
      </c>
      <c r="F390" s="1" t="s">
        <v>680</v>
      </c>
      <c r="I390" s="237">
        <v>515</v>
      </c>
      <c r="J390" s="1" t="s">
        <v>3210</v>
      </c>
      <c r="K390" s="1" t="s">
        <v>3211</v>
      </c>
      <c r="L390" s="4">
        <v>32.968703000705901</v>
      </c>
      <c r="M390" s="1">
        <v>131.83722018030599</v>
      </c>
      <c r="O390" s="74" t="str">
        <f t="shared" si="180"/>
        <v>弥生振興局防災備蓄倉庫</v>
      </c>
      <c r="P390" s="74" t="str">
        <f t="shared" si="179"/>
        <v>種別：備蓄倉庫&lt;br&gt;名称：弥生振興局防災備蓄倉庫&lt;br&gt;住所：弥生大字上小倉656番地1&lt;br&gt;参考：災害備蓄倉庫&lt;br&gt;</v>
      </c>
      <c r="Q390" s="74" t="str">
        <f t="shared" si="181"/>
        <v>515.png</v>
      </c>
      <c r="R390" s="74" t="str">
        <f t="shared" si="182"/>
        <v>30,30</v>
      </c>
      <c r="S390" s="74" t="str">
        <f t="shared" si="182"/>
        <v>15,15</v>
      </c>
      <c r="T390" s="74" t="str">
        <f t="shared" si="183"/>
        <v>131.837220180306,32.9687030007059</v>
      </c>
      <c r="W390" s="239">
        <v>1</v>
      </c>
      <c r="X390" s="239" t="s">
        <v>3209</v>
      </c>
      <c r="Y390" s="239" t="str">
        <f t="shared" si="184"/>
        <v>弥生振興局防災備蓄倉庫</v>
      </c>
      <c r="Z390" s="239" t="s">
        <v>3202</v>
      </c>
      <c r="AA390" s="239" t="str">
        <f t="shared" si="185"/>
        <v>種別：備蓄倉庫&lt;br&gt;名称：弥生振興局防災備蓄倉庫&lt;br&gt;住所：弥生大字上小倉656番地1&lt;br&gt;参考：災害備蓄倉庫&lt;br&gt;</v>
      </c>
      <c r="AB390" s="239" t="s">
        <v>3203</v>
      </c>
      <c r="AC390" s="239" t="str">
        <f t="shared" si="186"/>
        <v>515.png</v>
      </c>
      <c r="AD390" s="239" t="s">
        <v>3204</v>
      </c>
      <c r="AE390" s="239" t="str">
        <f t="shared" si="187"/>
        <v>30,30</v>
      </c>
      <c r="AF390" s="239" t="s">
        <v>3205</v>
      </c>
      <c r="AG390" s="239" t="str">
        <f t="shared" si="188"/>
        <v>15,15</v>
      </c>
      <c r="AH390" s="239" t="s">
        <v>3206</v>
      </c>
      <c r="AI390" s="239" t="str">
        <f t="shared" si="189"/>
        <v>131.837220180306,32.9687030007059</v>
      </c>
      <c r="AJ390" s="239" t="s">
        <v>3207</v>
      </c>
      <c r="AL390" s="8" t="str">
        <f t="shared" si="190"/>
        <v>,{"type":"Feature","properties":{"name":"弥生振興局防災備蓄倉庫","description":"種別：備蓄倉庫&lt;br&gt;名称：弥生振興局防災備蓄倉庫&lt;br&gt;住所：弥生大字上小倉656番地1&lt;br&gt;参考：災害備蓄倉庫&lt;br&gt;","_markerType":"Icon","_iconUrl":"https://cyberjapandata.gsi.go.jp/portal/sys/v4/symbols/515.png","_iconSize":[30,30],"_iconAnchor":[15,15]},"geometry":{"type":"Point","coordinates":[131.837220180306,32.9687030007059]}}</v>
      </c>
    </row>
    <row r="391" spans="1:38">
      <c r="A391" s="1" t="s">
        <v>3228</v>
      </c>
      <c r="B391" s="1" t="s">
        <v>3276</v>
      </c>
      <c r="C391" s="1" t="s">
        <v>3228</v>
      </c>
      <c r="D391" s="1" t="s">
        <v>3227</v>
      </c>
      <c r="F391" s="1" t="s">
        <v>680</v>
      </c>
      <c r="I391" s="237">
        <v>515</v>
      </c>
      <c r="J391" s="1" t="s">
        <v>3210</v>
      </c>
      <c r="K391" s="1" t="s">
        <v>3211</v>
      </c>
      <c r="L391" s="4">
        <v>32.968533058632502</v>
      </c>
      <c r="M391" s="1">
        <v>131.83761979477001</v>
      </c>
      <c r="O391" s="74" t="str">
        <f t="shared" si="180"/>
        <v>弥生振興局倉庫</v>
      </c>
      <c r="P391" s="74" t="str">
        <f t="shared" si="179"/>
        <v>種別：備蓄倉庫&lt;br&gt;名称：弥生振興局倉庫&lt;br&gt;住所：弥生大字上小倉656番地1&lt;br&gt;参考：災害備蓄倉庫&lt;br&gt;</v>
      </c>
      <c r="Q391" s="74" t="str">
        <f t="shared" si="181"/>
        <v>515.png</v>
      </c>
      <c r="R391" s="74" t="str">
        <f t="shared" si="182"/>
        <v>30,30</v>
      </c>
      <c r="S391" s="74" t="str">
        <f t="shared" si="182"/>
        <v>15,15</v>
      </c>
      <c r="T391" s="74" t="str">
        <f t="shared" si="183"/>
        <v>131.83761979477,32.9685330586325</v>
      </c>
      <c r="W391" s="239">
        <v>1</v>
      </c>
      <c r="X391" s="239" t="s">
        <v>3209</v>
      </c>
      <c r="Y391" s="239" t="str">
        <f t="shared" si="184"/>
        <v>弥生振興局倉庫</v>
      </c>
      <c r="Z391" s="239" t="s">
        <v>3202</v>
      </c>
      <c r="AA391" s="239" t="str">
        <f t="shared" si="185"/>
        <v>種別：備蓄倉庫&lt;br&gt;名称：弥生振興局倉庫&lt;br&gt;住所：弥生大字上小倉656番地1&lt;br&gt;参考：災害備蓄倉庫&lt;br&gt;</v>
      </c>
      <c r="AB391" s="239" t="s">
        <v>3203</v>
      </c>
      <c r="AC391" s="239" t="str">
        <f t="shared" si="186"/>
        <v>515.png</v>
      </c>
      <c r="AD391" s="239" t="s">
        <v>3204</v>
      </c>
      <c r="AE391" s="239" t="str">
        <f t="shared" si="187"/>
        <v>30,30</v>
      </c>
      <c r="AF391" s="239" t="s">
        <v>3205</v>
      </c>
      <c r="AG391" s="239" t="str">
        <f t="shared" si="188"/>
        <v>15,15</v>
      </c>
      <c r="AH391" s="239" t="s">
        <v>3206</v>
      </c>
      <c r="AI391" s="239" t="str">
        <f t="shared" si="189"/>
        <v>131.83761979477,32.9685330586325</v>
      </c>
      <c r="AJ391" s="239" t="s">
        <v>3207</v>
      </c>
      <c r="AL391" s="8" t="str">
        <f t="shared" si="190"/>
        <v>,{"type":"Feature","properties":{"name":"弥生振興局倉庫","description":"種別：備蓄倉庫&lt;br&gt;名称：弥生振興局倉庫&lt;br&gt;住所：弥生大字上小倉656番地1&lt;br&gt;参考：災害備蓄倉庫&lt;br&gt;","_markerType":"Icon","_iconUrl":"https://cyberjapandata.gsi.go.jp/portal/sys/v4/symbols/515.png","_iconSize":[30,30],"_iconAnchor":[15,15]},"geometry":{"type":"Point","coordinates":[131.83761979477,32.9685330586325]}}</v>
      </c>
    </row>
    <row r="392" spans="1:38">
      <c r="A392" s="1" t="s">
        <v>3229</v>
      </c>
      <c r="B392" s="1" t="s">
        <v>3276</v>
      </c>
      <c r="C392" s="1" t="s">
        <v>3229</v>
      </c>
      <c r="D392" s="1" t="s">
        <v>3230</v>
      </c>
      <c r="F392" s="1" t="s">
        <v>680</v>
      </c>
      <c r="I392" s="237">
        <v>515</v>
      </c>
      <c r="J392" s="1" t="s">
        <v>3210</v>
      </c>
      <c r="K392" s="1" t="s">
        <v>3211</v>
      </c>
      <c r="L392" s="4">
        <v>32.969728725990997</v>
      </c>
      <c r="M392" s="1">
        <v>131.84240743495999</v>
      </c>
      <c r="O392" s="74" t="str">
        <f t="shared" si="180"/>
        <v>旧弥生給食センター</v>
      </c>
      <c r="P392" s="74" t="str">
        <f t="shared" si="179"/>
        <v>種別：備蓄倉庫&lt;br&gt;名称：旧弥生給食センター&lt;br&gt;住所：佐伯市弥生大字井崎781&lt;br&gt;参考：災害備蓄倉庫&lt;br&gt;</v>
      </c>
      <c r="Q392" s="74" t="str">
        <f t="shared" si="181"/>
        <v>515.png</v>
      </c>
      <c r="R392" s="74" t="str">
        <f t="shared" si="182"/>
        <v>30,30</v>
      </c>
      <c r="S392" s="74" t="str">
        <f t="shared" si="182"/>
        <v>15,15</v>
      </c>
      <c r="T392" s="74" t="str">
        <f t="shared" si="183"/>
        <v>131.84240743496,32.969728725991</v>
      </c>
      <c r="W392" s="239">
        <v>1</v>
      </c>
      <c r="X392" s="239" t="s">
        <v>3209</v>
      </c>
      <c r="Y392" s="239" t="str">
        <f t="shared" si="184"/>
        <v>旧弥生給食センター</v>
      </c>
      <c r="Z392" s="239" t="s">
        <v>3202</v>
      </c>
      <c r="AA392" s="239" t="str">
        <f t="shared" si="185"/>
        <v>種別：備蓄倉庫&lt;br&gt;名称：旧弥生給食センター&lt;br&gt;住所：佐伯市弥生大字井崎781&lt;br&gt;参考：災害備蓄倉庫&lt;br&gt;</v>
      </c>
      <c r="AB392" s="239" t="s">
        <v>3203</v>
      </c>
      <c r="AC392" s="239" t="str">
        <f t="shared" si="186"/>
        <v>515.png</v>
      </c>
      <c r="AD392" s="239" t="s">
        <v>3204</v>
      </c>
      <c r="AE392" s="239" t="str">
        <f t="shared" si="187"/>
        <v>30,30</v>
      </c>
      <c r="AF392" s="239" t="s">
        <v>3205</v>
      </c>
      <c r="AG392" s="239" t="str">
        <f t="shared" si="188"/>
        <v>15,15</v>
      </c>
      <c r="AH392" s="239" t="s">
        <v>3206</v>
      </c>
      <c r="AI392" s="239" t="str">
        <f t="shared" si="189"/>
        <v>131.84240743496,32.969728725991</v>
      </c>
      <c r="AJ392" s="239" t="s">
        <v>3207</v>
      </c>
      <c r="AL392" s="8" t="str">
        <f t="shared" si="190"/>
        <v>,{"type":"Feature","properties":{"name":"旧弥生給食センター","description":"種別：備蓄倉庫&lt;br&gt;名称：旧弥生給食センター&lt;br&gt;住所：佐伯市弥生大字井崎781&lt;br&gt;参考：災害備蓄倉庫&lt;br&gt;","_markerType":"Icon","_iconUrl":"https://cyberjapandata.gsi.go.jp/portal/sys/v4/symbols/515.png","_iconSize":[30,30],"_iconAnchor":[15,15]},"geometry":{"type":"Point","coordinates":[131.84240743496,32.969728725991]}}</v>
      </c>
    </row>
    <row r="393" spans="1:38">
      <c r="A393" s="1" t="s">
        <v>3231</v>
      </c>
      <c r="B393" s="1" t="s">
        <v>3276</v>
      </c>
      <c r="C393" s="1" t="s">
        <v>3231</v>
      </c>
      <c r="D393" s="1" t="s">
        <v>3232</v>
      </c>
      <c r="F393" s="1" t="s">
        <v>680</v>
      </c>
      <c r="I393" s="237">
        <v>515</v>
      </c>
      <c r="J393" s="1" t="s">
        <v>3210</v>
      </c>
      <c r="K393" s="1" t="s">
        <v>3211</v>
      </c>
      <c r="L393" s="4">
        <v>32.952761011171802</v>
      </c>
      <c r="M393" s="1">
        <v>131.80233248715101</v>
      </c>
      <c r="O393" s="74" t="str">
        <f t="shared" si="180"/>
        <v>本匠振興局</v>
      </c>
      <c r="P393" s="74" t="str">
        <f t="shared" si="179"/>
        <v>種別：備蓄倉庫&lt;br&gt;名称：本匠振興局&lt;br&gt;住所：佐伯市本匠大字笠掛2-5&lt;br&gt;参考：災害備蓄倉庫&lt;br&gt;</v>
      </c>
      <c r="Q393" s="74" t="str">
        <f t="shared" si="181"/>
        <v>515.png</v>
      </c>
      <c r="R393" s="74" t="str">
        <f t="shared" si="182"/>
        <v>30,30</v>
      </c>
      <c r="S393" s="74" t="str">
        <f t="shared" si="182"/>
        <v>15,15</v>
      </c>
      <c r="T393" s="74" t="str">
        <f t="shared" si="183"/>
        <v>131.802332487151,32.9527610111718</v>
      </c>
      <c r="W393" s="239">
        <v>1</v>
      </c>
      <c r="X393" s="239" t="s">
        <v>3209</v>
      </c>
      <c r="Y393" s="239" t="str">
        <f t="shared" si="184"/>
        <v>本匠振興局</v>
      </c>
      <c r="Z393" s="239" t="s">
        <v>3202</v>
      </c>
      <c r="AA393" s="239" t="str">
        <f t="shared" si="185"/>
        <v>種別：備蓄倉庫&lt;br&gt;名称：本匠振興局&lt;br&gt;住所：佐伯市本匠大字笠掛2-5&lt;br&gt;参考：災害備蓄倉庫&lt;br&gt;</v>
      </c>
      <c r="AB393" s="239" t="s">
        <v>3203</v>
      </c>
      <c r="AC393" s="239" t="str">
        <f t="shared" si="186"/>
        <v>515.png</v>
      </c>
      <c r="AD393" s="239" t="s">
        <v>3204</v>
      </c>
      <c r="AE393" s="239" t="str">
        <f t="shared" si="187"/>
        <v>30,30</v>
      </c>
      <c r="AF393" s="239" t="s">
        <v>3205</v>
      </c>
      <c r="AG393" s="239" t="str">
        <f t="shared" si="188"/>
        <v>15,15</v>
      </c>
      <c r="AH393" s="239" t="s">
        <v>3206</v>
      </c>
      <c r="AI393" s="239" t="str">
        <f t="shared" si="189"/>
        <v>131.802332487151,32.9527610111718</v>
      </c>
      <c r="AJ393" s="239" t="s">
        <v>3207</v>
      </c>
      <c r="AL393" s="8" t="str">
        <f t="shared" si="190"/>
        <v>,{"type":"Feature","properties":{"name":"本匠振興局","description":"種別：備蓄倉庫&lt;br&gt;名称：本匠振興局&lt;br&gt;住所：佐伯市本匠大字笠掛2-5&lt;br&gt;参考：災害備蓄倉庫&lt;br&gt;","_markerType":"Icon","_iconUrl":"https://cyberjapandata.gsi.go.jp/portal/sys/v4/symbols/515.png","_iconSize":[30,30],"_iconAnchor":[15,15]},"geometry":{"type":"Point","coordinates":[131.802332487151,32.9527610111718]}}</v>
      </c>
    </row>
    <row r="394" spans="1:38">
      <c r="A394" s="1" t="s">
        <v>3233</v>
      </c>
      <c r="B394" s="1" t="s">
        <v>3276</v>
      </c>
      <c r="C394" s="1" t="s">
        <v>3233</v>
      </c>
      <c r="D394" s="1" t="s">
        <v>701</v>
      </c>
      <c r="F394" s="1" t="s">
        <v>680</v>
      </c>
      <c r="I394" s="237">
        <v>515</v>
      </c>
      <c r="J394" s="1" t="s">
        <v>3210</v>
      </c>
      <c r="K394" s="1" t="s">
        <v>3211</v>
      </c>
      <c r="L394" s="4">
        <v>32.928241303613902</v>
      </c>
      <c r="M394" s="1">
        <v>131.712951483127</v>
      </c>
      <c r="O394" s="74" t="str">
        <f t="shared" si="180"/>
        <v>因尾出張所</v>
      </c>
      <c r="P394" s="74" t="str">
        <f t="shared" si="179"/>
        <v>種別：備蓄倉庫&lt;br&gt;名称：因尾出張所&lt;br&gt;住所：佐伯市本匠大字堂ノ間1061番地&lt;br&gt;参考：災害備蓄倉庫&lt;br&gt;</v>
      </c>
      <c r="Q394" s="74" t="str">
        <f t="shared" si="181"/>
        <v>515.png</v>
      </c>
      <c r="R394" s="74" t="str">
        <f t="shared" si="182"/>
        <v>30,30</v>
      </c>
      <c r="S394" s="74" t="str">
        <f t="shared" si="182"/>
        <v>15,15</v>
      </c>
      <c r="T394" s="74" t="str">
        <f t="shared" si="183"/>
        <v>131.712951483127,32.9282413036139</v>
      </c>
      <c r="W394" s="239">
        <v>1</v>
      </c>
      <c r="X394" s="239" t="s">
        <v>3209</v>
      </c>
      <c r="Y394" s="239" t="str">
        <f t="shared" si="184"/>
        <v>因尾出張所</v>
      </c>
      <c r="Z394" s="239" t="s">
        <v>3202</v>
      </c>
      <c r="AA394" s="239" t="str">
        <f t="shared" si="185"/>
        <v>種別：備蓄倉庫&lt;br&gt;名称：因尾出張所&lt;br&gt;住所：佐伯市本匠大字堂ノ間1061番地&lt;br&gt;参考：災害備蓄倉庫&lt;br&gt;</v>
      </c>
      <c r="AB394" s="239" t="s">
        <v>3203</v>
      </c>
      <c r="AC394" s="239" t="str">
        <f t="shared" si="186"/>
        <v>515.png</v>
      </c>
      <c r="AD394" s="239" t="s">
        <v>3204</v>
      </c>
      <c r="AE394" s="239" t="str">
        <f t="shared" si="187"/>
        <v>30,30</v>
      </c>
      <c r="AF394" s="239" t="s">
        <v>3205</v>
      </c>
      <c r="AG394" s="239" t="str">
        <f t="shared" si="188"/>
        <v>15,15</v>
      </c>
      <c r="AH394" s="239" t="s">
        <v>3206</v>
      </c>
      <c r="AI394" s="239" t="str">
        <f t="shared" si="189"/>
        <v>131.712951483127,32.9282413036139</v>
      </c>
      <c r="AJ394" s="239" t="s">
        <v>3207</v>
      </c>
      <c r="AL394" s="8" t="str">
        <f t="shared" si="190"/>
        <v>,{"type":"Feature","properties":{"name":"因尾出張所","description":"種別：備蓄倉庫&lt;br&gt;名称：因尾出張所&lt;br&gt;住所：佐伯市本匠大字堂ノ間1061番地&lt;br&gt;参考：災害備蓄倉庫&lt;br&gt;","_markerType":"Icon","_iconUrl":"https://cyberjapandata.gsi.go.jp/portal/sys/v4/symbols/515.png","_iconSize":[30,30],"_iconAnchor":[15,15]},"geometry":{"type":"Point","coordinates":[131.712951483127,32.9282413036139]}}</v>
      </c>
    </row>
    <row r="395" spans="1:38">
      <c r="A395" s="1" t="s">
        <v>3234</v>
      </c>
      <c r="B395" s="1" t="s">
        <v>3276</v>
      </c>
      <c r="C395" s="1" t="s">
        <v>3234</v>
      </c>
      <c r="D395" s="1" t="s">
        <v>3235</v>
      </c>
      <c r="F395" s="1" t="s">
        <v>680</v>
      </c>
      <c r="I395" s="237">
        <v>515</v>
      </c>
      <c r="J395" s="1" t="s">
        <v>3210</v>
      </c>
      <c r="K395" s="1" t="s">
        <v>3211</v>
      </c>
      <c r="L395" s="4">
        <v>32.954949241380703</v>
      </c>
      <c r="M395" s="1">
        <v>131.80248442231999</v>
      </c>
      <c r="O395" s="74" t="str">
        <f t="shared" si="180"/>
        <v>旧本匠保育所</v>
      </c>
      <c r="P395" s="74" t="str">
        <f t="shared" si="179"/>
        <v>種別：備蓄倉庫&lt;br&gt;名称：旧本匠保育所&lt;br&gt;住所：佐伯市本匠大字笠掛1426番地&lt;br&gt;参考：災害備蓄倉庫&lt;br&gt;</v>
      </c>
      <c r="Q395" s="74" t="str">
        <f t="shared" si="181"/>
        <v>515.png</v>
      </c>
      <c r="R395" s="74" t="str">
        <f t="shared" si="182"/>
        <v>30,30</v>
      </c>
      <c r="S395" s="74" t="str">
        <f t="shared" si="182"/>
        <v>15,15</v>
      </c>
      <c r="T395" s="74" t="str">
        <f t="shared" si="183"/>
        <v>131.80248442232,32.9549492413807</v>
      </c>
      <c r="W395" s="239">
        <v>1</v>
      </c>
      <c r="X395" s="239" t="s">
        <v>3209</v>
      </c>
      <c r="Y395" s="239" t="str">
        <f t="shared" si="184"/>
        <v>旧本匠保育所</v>
      </c>
      <c r="Z395" s="239" t="s">
        <v>3202</v>
      </c>
      <c r="AA395" s="239" t="str">
        <f t="shared" si="185"/>
        <v>種別：備蓄倉庫&lt;br&gt;名称：旧本匠保育所&lt;br&gt;住所：佐伯市本匠大字笠掛1426番地&lt;br&gt;参考：災害備蓄倉庫&lt;br&gt;</v>
      </c>
      <c r="AB395" s="239" t="s">
        <v>3203</v>
      </c>
      <c r="AC395" s="239" t="str">
        <f t="shared" si="186"/>
        <v>515.png</v>
      </c>
      <c r="AD395" s="239" t="s">
        <v>3204</v>
      </c>
      <c r="AE395" s="239" t="str">
        <f t="shared" si="187"/>
        <v>30,30</v>
      </c>
      <c r="AF395" s="239" t="s">
        <v>3205</v>
      </c>
      <c r="AG395" s="239" t="str">
        <f t="shared" si="188"/>
        <v>15,15</v>
      </c>
      <c r="AH395" s="239" t="s">
        <v>3206</v>
      </c>
      <c r="AI395" s="239" t="str">
        <f t="shared" si="189"/>
        <v>131.80248442232,32.9549492413807</v>
      </c>
      <c r="AJ395" s="239" t="s">
        <v>3207</v>
      </c>
      <c r="AL395" s="8" t="str">
        <f t="shared" si="190"/>
        <v>,{"type":"Feature","properties":{"name":"旧本匠保育所","description":"種別：備蓄倉庫&lt;br&gt;名称：旧本匠保育所&lt;br&gt;住所：佐伯市本匠大字笠掛1426番地&lt;br&gt;参考：災害備蓄倉庫&lt;br&gt;","_markerType":"Icon","_iconUrl":"https://cyberjapandata.gsi.go.jp/portal/sys/v4/symbols/515.png","_iconSize":[30,30],"_iconAnchor":[15,15]},"geometry":{"type":"Point","coordinates":[131.80248442232,32.9549492413807]}}</v>
      </c>
    </row>
    <row r="396" spans="1:38">
      <c r="A396" s="1" t="s">
        <v>3236</v>
      </c>
      <c r="B396" s="1" t="s">
        <v>3276</v>
      </c>
      <c r="C396" s="1" t="s">
        <v>3236</v>
      </c>
      <c r="D396" s="1" t="s">
        <v>703</v>
      </c>
      <c r="F396" s="1" t="s">
        <v>680</v>
      </c>
      <c r="I396" s="237">
        <v>515</v>
      </c>
      <c r="J396" s="1" t="s">
        <v>3210</v>
      </c>
      <c r="K396" s="1" t="s">
        <v>3211</v>
      </c>
      <c r="L396" s="4">
        <v>32.858040481891599</v>
      </c>
      <c r="M396" s="1">
        <v>131.65648441354099</v>
      </c>
      <c r="O396" s="74" t="str">
        <f t="shared" si="180"/>
        <v>宇目振興局</v>
      </c>
      <c r="P396" s="74" t="str">
        <f t="shared" si="179"/>
        <v>種別：備蓄倉庫&lt;br&gt;名称：宇目振興局&lt;br&gt;住所：佐伯市宇目大字千束1060番地1&lt;br&gt;参考：災害備蓄倉庫&lt;br&gt;</v>
      </c>
      <c r="Q396" s="74" t="str">
        <f t="shared" si="181"/>
        <v>515.png</v>
      </c>
      <c r="R396" s="74" t="str">
        <f t="shared" si="182"/>
        <v>30,30</v>
      </c>
      <c r="S396" s="74" t="str">
        <f t="shared" si="182"/>
        <v>15,15</v>
      </c>
      <c r="T396" s="74" t="str">
        <f t="shared" si="183"/>
        <v>131.656484413541,32.8580404818916</v>
      </c>
      <c r="W396" s="239">
        <v>1</v>
      </c>
      <c r="X396" s="239" t="s">
        <v>3209</v>
      </c>
      <c r="Y396" s="239" t="str">
        <f t="shared" si="184"/>
        <v>宇目振興局</v>
      </c>
      <c r="Z396" s="239" t="s">
        <v>3202</v>
      </c>
      <c r="AA396" s="239" t="str">
        <f t="shared" si="185"/>
        <v>種別：備蓄倉庫&lt;br&gt;名称：宇目振興局&lt;br&gt;住所：佐伯市宇目大字千束1060番地1&lt;br&gt;参考：災害備蓄倉庫&lt;br&gt;</v>
      </c>
      <c r="AB396" s="239" t="s">
        <v>3203</v>
      </c>
      <c r="AC396" s="239" t="str">
        <f t="shared" si="186"/>
        <v>515.png</v>
      </c>
      <c r="AD396" s="239" t="s">
        <v>3204</v>
      </c>
      <c r="AE396" s="239" t="str">
        <f t="shared" si="187"/>
        <v>30,30</v>
      </c>
      <c r="AF396" s="239" t="s">
        <v>3205</v>
      </c>
      <c r="AG396" s="239" t="str">
        <f t="shared" si="188"/>
        <v>15,15</v>
      </c>
      <c r="AH396" s="239" t="s">
        <v>3206</v>
      </c>
      <c r="AI396" s="239" t="str">
        <f t="shared" si="189"/>
        <v>131.656484413541,32.8580404818916</v>
      </c>
      <c r="AJ396" s="239" t="s">
        <v>3207</v>
      </c>
      <c r="AL396" s="8" t="str">
        <f t="shared" si="190"/>
        <v>,{"type":"Feature","properties":{"name":"宇目振興局","description":"種別：備蓄倉庫&lt;br&gt;名称：宇目振興局&lt;br&gt;住所：佐伯市宇目大字千束1060番地1&lt;br&gt;参考：災害備蓄倉庫&lt;br&gt;","_markerType":"Icon","_iconUrl":"https://cyberjapandata.gsi.go.jp/portal/sys/v4/symbols/515.png","_iconSize":[30,30],"_iconAnchor":[15,15]},"geometry":{"type":"Point","coordinates":[131.656484413541,32.8580404818916]}}</v>
      </c>
    </row>
    <row r="397" spans="1:38">
      <c r="A397" s="1" t="s">
        <v>3237</v>
      </c>
      <c r="B397" s="1" t="s">
        <v>3276</v>
      </c>
      <c r="C397" s="1" t="s">
        <v>3237</v>
      </c>
      <c r="D397" s="1" t="s">
        <v>3238</v>
      </c>
      <c r="F397" s="1" t="s">
        <v>680</v>
      </c>
      <c r="I397" s="237">
        <v>515</v>
      </c>
      <c r="J397" s="1" t="s">
        <v>3210</v>
      </c>
      <c r="K397" s="1" t="s">
        <v>3211</v>
      </c>
      <c r="L397" s="4">
        <v>32.854455376682097</v>
      </c>
      <c r="M397" s="1">
        <v>131.62851289177601</v>
      </c>
      <c r="O397" s="74" t="str">
        <f t="shared" si="180"/>
        <v>宇目小野市地区防災備蓄倉庫</v>
      </c>
      <c r="P397" s="74" t="str">
        <f t="shared" si="179"/>
        <v>種別：備蓄倉庫&lt;br&gt;名称：宇目小野市地区防災備蓄倉庫&lt;br&gt;住所：佐伯市宇目大字小野市3734&lt;br&gt;参考：災害備蓄倉庫&lt;br&gt;</v>
      </c>
      <c r="Q397" s="74" t="str">
        <f t="shared" si="181"/>
        <v>515.png</v>
      </c>
      <c r="R397" s="74" t="str">
        <f t="shared" si="182"/>
        <v>30,30</v>
      </c>
      <c r="S397" s="74" t="str">
        <f t="shared" si="182"/>
        <v>15,15</v>
      </c>
      <c r="T397" s="74" t="str">
        <f t="shared" si="183"/>
        <v>131.628512891776,32.8544553766821</v>
      </c>
      <c r="W397" s="239">
        <v>1</v>
      </c>
      <c r="X397" s="239" t="s">
        <v>3209</v>
      </c>
      <c r="Y397" s="239" t="str">
        <f t="shared" si="184"/>
        <v>宇目小野市地区防災備蓄倉庫</v>
      </c>
      <c r="Z397" s="239" t="s">
        <v>3202</v>
      </c>
      <c r="AA397" s="239" t="str">
        <f t="shared" si="185"/>
        <v>種別：備蓄倉庫&lt;br&gt;名称：宇目小野市地区防災備蓄倉庫&lt;br&gt;住所：佐伯市宇目大字小野市3734&lt;br&gt;参考：災害備蓄倉庫&lt;br&gt;</v>
      </c>
      <c r="AB397" s="239" t="s">
        <v>3203</v>
      </c>
      <c r="AC397" s="239" t="str">
        <f t="shared" si="186"/>
        <v>515.png</v>
      </c>
      <c r="AD397" s="239" t="s">
        <v>3204</v>
      </c>
      <c r="AE397" s="239" t="str">
        <f t="shared" si="187"/>
        <v>30,30</v>
      </c>
      <c r="AF397" s="239" t="s">
        <v>3205</v>
      </c>
      <c r="AG397" s="239" t="str">
        <f t="shared" si="188"/>
        <v>15,15</v>
      </c>
      <c r="AH397" s="239" t="s">
        <v>3206</v>
      </c>
      <c r="AI397" s="239" t="str">
        <f t="shared" si="189"/>
        <v>131.628512891776,32.8544553766821</v>
      </c>
      <c r="AJ397" s="239" t="s">
        <v>3207</v>
      </c>
      <c r="AL397" s="8" t="str">
        <f t="shared" si="190"/>
        <v>,{"type":"Feature","properties":{"name":"宇目小野市地区防災備蓄倉庫","description":"種別：備蓄倉庫&lt;br&gt;名称：宇目小野市地区防災備蓄倉庫&lt;br&gt;住所：佐伯市宇目大字小野市3734&lt;br&gt;参考：災害備蓄倉庫&lt;br&gt;","_markerType":"Icon","_iconUrl":"https://cyberjapandata.gsi.go.jp/portal/sys/v4/symbols/515.png","_iconSize":[30,30],"_iconAnchor":[15,15]},"geometry":{"type":"Point","coordinates":[131.628512891776,32.8544553766821]}}</v>
      </c>
    </row>
    <row r="398" spans="1:38">
      <c r="A398" s="1" t="s">
        <v>86</v>
      </c>
      <c r="B398" s="1" t="s">
        <v>3276</v>
      </c>
      <c r="C398" s="1" t="s">
        <v>86</v>
      </c>
      <c r="D398" s="1" t="s">
        <v>704</v>
      </c>
      <c r="F398" s="1" t="s">
        <v>680</v>
      </c>
      <c r="I398" s="237">
        <v>515</v>
      </c>
      <c r="J398" s="1" t="s">
        <v>3210</v>
      </c>
      <c r="K398" s="1" t="s">
        <v>3211</v>
      </c>
      <c r="L398" s="4">
        <v>32.896244072886702</v>
      </c>
      <c r="M398" s="1">
        <v>131.778695596055</v>
      </c>
      <c r="O398" s="74" t="str">
        <f t="shared" si="180"/>
        <v>直川振興局</v>
      </c>
      <c r="P398" s="74" t="str">
        <f t="shared" si="179"/>
        <v>種別：備蓄倉庫&lt;br&gt;名称：直川振興局&lt;br&gt;住所：佐伯市直川大字赤木105番地&lt;br&gt;参考：災害備蓄倉庫&lt;br&gt;</v>
      </c>
      <c r="Q398" s="74" t="str">
        <f t="shared" si="181"/>
        <v>515.png</v>
      </c>
      <c r="R398" s="74" t="str">
        <f t="shared" si="182"/>
        <v>30,30</v>
      </c>
      <c r="S398" s="74" t="str">
        <f t="shared" si="182"/>
        <v>15,15</v>
      </c>
      <c r="T398" s="74" t="str">
        <f t="shared" si="183"/>
        <v>131.778695596055,32.8962440728867</v>
      </c>
      <c r="W398" s="239">
        <v>1</v>
      </c>
      <c r="X398" s="239" t="s">
        <v>3209</v>
      </c>
      <c r="Y398" s="239" t="str">
        <f t="shared" si="184"/>
        <v>直川振興局</v>
      </c>
      <c r="Z398" s="239" t="s">
        <v>3202</v>
      </c>
      <c r="AA398" s="239" t="str">
        <f t="shared" si="185"/>
        <v>種別：備蓄倉庫&lt;br&gt;名称：直川振興局&lt;br&gt;住所：佐伯市直川大字赤木105番地&lt;br&gt;参考：災害備蓄倉庫&lt;br&gt;</v>
      </c>
      <c r="AB398" s="239" t="s">
        <v>3203</v>
      </c>
      <c r="AC398" s="239" t="str">
        <f t="shared" si="186"/>
        <v>515.png</v>
      </c>
      <c r="AD398" s="239" t="s">
        <v>3204</v>
      </c>
      <c r="AE398" s="239" t="str">
        <f t="shared" si="187"/>
        <v>30,30</v>
      </c>
      <c r="AF398" s="239" t="s">
        <v>3205</v>
      </c>
      <c r="AG398" s="239" t="str">
        <f t="shared" si="188"/>
        <v>15,15</v>
      </c>
      <c r="AH398" s="239" t="s">
        <v>3206</v>
      </c>
      <c r="AI398" s="239" t="str">
        <f t="shared" si="189"/>
        <v>131.778695596055,32.8962440728867</v>
      </c>
      <c r="AJ398" s="239" t="s">
        <v>3207</v>
      </c>
      <c r="AL398" s="8" t="str">
        <f t="shared" si="190"/>
        <v>,{"type":"Feature","properties":{"name":"直川振興局","description":"種別：備蓄倉庫&lt;br&gt;名称：直川振興局&lt;br&gt;住所：佐伯市直川大字赤木105番地&lt;br&gt;参考：災害備蓄倉庫&lt;br&gt;","_markerType":"Icon","_iconUrl":"https://cyberjapandata.gsi.go.jp/portal/sys/v4/symbols/515.png","_iconSize":[30,30],"_iconAnchor":[15,15]},"geometry":{"type":"Point","coordinates":[131.778695596055,32.8962440728867]}}</v>
      </c>
    </row>
    <row r="399" spans="1:38">
      <c r="A399" s="1" t="s">
        <v>3239</v>
      </c>
      <c r="B399" s="1" t="s">
        <v>3276</v>
      </c>
      <c r="C399" s="1" t="s">
        <v>3239</v>
      </c>
      <c r="D399" s="1" t="s">
        <v>705</v>
      </c>
      <c r="F399" s="1" t="s">
        <v>680</v>
      </c>
      <c r="I399" s="237">
        <v>515</v>
      </c>
      <c r="J399" s="1" t="s">
        <v>3210</v>
      </c>
      <c r="K399" s="1" t="s">
        <v>3211</v>
      </c>
      <c r="L399" s="4">
        <v>32.945210508902498</v>
      </c>
      <c r="M399" s="1">
        <v>131.960696575187</v>
      </c>
      <c r="O399" s="74" t="str">
        <f t="shared" si="180"/>
        <v>鶴見振興局</v>
      </c>
      <c r="P399" s="74" t="str">
        <f t="shared" si="179"/>
        <v>種別：備蓄倉庫&lt;br&gt;名称：鶴見振興局&lt;br&gt;住所：佐伯市鶴見大字地松浦2008番地6&lt;br&gt;参考：災害備蓄倉庫&lt;br&gt;</v>
      </c>
      <c r="Q399" s="74" t="str">
        <f t="shared" si="181"/>
        <v>515.png</v>
      </c>
      <c r="R399" s="74" t="str">
        <f t="shared" si="182"/>
        <v>30,30</v>
      </c>
      <c r="S399" s="74" t="str">
        <f t="shared" si="182"/>
        <v>15,15</v>
      </c>
      <c r="T399" s="74" t="str">
        <f t="shared" si="183"/>
        <v>131.960696575187,32.9452105089025</v>
      </c>
      <c r="W399" s="239">
        <v>1</v>
      </c>
      <c r="X399" s="239" t="s">
        <v>3209</v>
      </c>
      <c r="Y399" s="239" t="str">
        <f t="shared" si="184"/>
        <v>鶴見振興局</v>
      </c>
      <c r="Z399" s="239" t="s">
        <v>3202</v>
      </c>
      <c r="AA399" s="239" t="str">
        <f t="shared" si="185"/>
        <v>種別：備蓄倉庫&lt;br&gt;名称：鶴見振興局&lt;br&gt;住所：佐伯市鶴見大字地松浦2008番地6&lt;br&gt;参考：災害備蓄倉庫&lt;br&gt;</v>
      </c>
      <c r="AB399" s="239" t="s">
        <v>3203</v>
      </c>
      <c r="AC399" s="239" t="str">
        <f t="shared" si="186"/>
        <v>515.png</v>
      </c>
      <c r="AD399" s="239" t="s">
        <v>3204</v>
      </c>
      <c r="AE399" s="239" t="str">
        <f t="shared" si="187"/>
        <v>30,30</v>
      </c>
      <c r="AF399" s="239" t="s">
        <v>3205</v>
      </c>
      <c r="AG399" s="239" t="str">
        <f t="shared" si="188"/>
        <v>15,15</v>
      </c>
      <c r="AH399" s="239" t="s">
        <v>3206</v>
      </c>
      <c r="AI399" s="239" t="str">
        <f t="shared" si="189"/>
        <v>131.960696575187,32.9452105089025</v>
      </c>
      <c r="AJ399" s="239" t="s">
        <v>3207</v>
      </c>
      <c r="AL399" s="8" t="str">
        <f t="shared" si="190"/>
        <v>,{"type":"Feature","properties":{"name":"鶴見振興局","description":"種別：備蓄倉庫&lt;br&gt;名称：鶴見振興局&lt;br&gt;住所：佐伯市鶴見大字地松浦2008番地6&lt;br&gt;参考：災害備蓄倉庫&lt;br&gt;","_markerType":"Icon","_iconUrl":"https://cyberjapandata.gsi.go.jp/portal/sys/v4/symbols/515.png","_iconSize":[30,30],"_iconAnchor":[15,15]},"geometry":{"type":"Point","coordinates":[131.960696575187,32.9452105089025]}}</v>
      </c>
    </row>
    <row r="400" spans="1:38">
      <c r="A400" s="1" t="s">
        <v>96</v>
      </c>
      <c r="B400" s="1" t="s">
        <v>3276</v>
      </c>
      <c r="C400" s="1" t="s">
        <v>96</v>
      </c>
      <c r="D400" s="1" t="s">
        <v>706</v>
      </c>
      <c r="F400" s="1" t="s">
        <v>680</v>
      </c>
      <c r="I400" s="237">
        <v>515</v>
      </c>
      <c r="J400" s="1" t="s">
        <v>3210</v>
      </c>
      <c r="K400" s="1" t="s">
        <v>3211</v>
      </c>
      <c r="L400" s="4">
        <v>32.921230028558597</v>
      </c>
      <c r="M400" s="1">
        <v>131.97598504982699</v>
      </c>
      <c r="O400" s="74" t="str">
        <f t="shared" si="180"/>
        <v>米水津振興局</v>
      </c>
      <c r="P400" s="74" t="str">
        <f t="shared" si="179"/>
        <v>種別：備蓄倉庫&lt;br&gt;名称：米水津振興局&lt;br&gt;住所：佐伯市米水津大字浦代浦1239 番地2&lt;br&gt;参考：災害備蓄倉庫&lt;br&gt;</v>
      </c>
      <c r="Q400" s="74" t="str">
        <f t="shared" si="181"/>
        <v>515.png</v>
      </c>
      <c r="R400" s="74" t="str">
        <f t="shared" si="182"/>
        <v>30,30</v>
      </c>
      <c r="S400" s="74" t="str">
        <f t="shared" si="182"/>
        <v>15,15</v>
      </c>
      <c r="T400" s="74" t="str">
        <f t="shared" si="183"/>
        <v>131.975985049827,32.9212300285586</v>
      </c>
      <c r="W400" s="239">
        <v>1</v>
      </c>
      <c r="X400" s="239" t="s">
        <v>3209</v>
      </c>
      <c r="Y400" s="239" t="str">
        <f t="shared" si="184"/>
        <v>米水津振興局</v>
      </c>
      <c r="Z400" s="239" t="s">
        <v>3202</v>
      </c>
      <c r="AA400" s="239" t="str">
        <f t="shared" si="185"/>
        <v>種別：備蓄倉庫&lt;br&gt;名称：米水津振興局&lt;br&gt;住所：佐伯市米水津大字浦代浦1239 番地2&lt;br&gt;参考：災害備蓄倉庫&lt;br&gt;</v>
      </c>
      <c r="AB400" s="239" t="s">
        <v>3203</v>
      </c>
      <c r="AC400" s="239" t="str">
        <f t="shared" si="186"/>
        <v>515.png</v>
      </c>
      <c r="AD400" s="239" t="s">
        <v>3204</v>
      </c>
      <c r="AE400" s="239" t="str">
        <f t="shared" si="187"/>
        <v>30,30</v>
      </c>
      <c r="AF400" s="239" t="s">
        <v>3205</v>
      </c>
      <c r="AG400" s="239" t="str">
        <f t="shared" si="188"/>
        <v>15,15</v>
      </c>
      <c r="AH400" s="239" t="s">
        <v>3206</v>
      </c>
      <c r="AI400" s="239" t="str">
        <f t="shared" si="189"/>
        <v>131.975985049827,32.9212300285586</v>
      </c>
      <c r="AJ400" s="239" t="s">
        <v>3207</v>
      </c>
      <c r="AL400" s="8" t="str">
        <f t="shared" si="190"/>
        <v>,{"type":"Feature","properties":{"name":"米水津振興局","description":"種別：備蓄倉庫&lt;br&gt;名称：米水津振興局&lt;br&gt;住所：佐伯市米水津大字浦代浦1239 番地2&lt;br&gt;参考：災害備蓄倉庫&lt;br&gt;","_markerType":"Icon","_iconUrl":"https://cyberjapandata.gsi.go.jp/portal/sys/v4/symbols/515.png","_iconSize":[30,30],"_iconAnchor":[15,15]},"geometry":{"type":"Point","coordinates":[131.975985049827,32.9212300285586]}}</v>
      </c>
    </row>
    <row r="401" spans="1:38">
      <c r="A401" s="1" t="s">
        <v>3240</v>
      </c>
      <c r="B401" s="1" t="s">
        <v>3276</v>
      </c>
      <c r="C401" s="1" t="s">
        <v>3240</v>
      </c>
      <c r="D401" s="1" t="s">
        <v>707</v>
      </c>
      <c r="F401" s="1" t="s">
        <v>680</v>
      </c>
      <c r="I401" s="237">
        <v>515</v>
      </c>
      <c r="J401" s="1" t="s">
        <v>3210</v>
      </c>
      <c r="K401" s="1" t="s">
        <v>3211</v>
      </c>
      <c r="L401" s="4">
        <v>32.800841511229898</v>
      </c>
      <c r="M401" s="1">
        <v>131.93580682231101</v>
      </c>
      <c r="O401" s="74" t="str">
        <f t="shared" si="180"/>
        <v>蒲江振興局庁舎</v>
      </c>
      <c r="P401" s="74" t="str">
        <f t="shared" si="179"/>
        <v>種別：備蓄倉庫&lt;br&gt;名称：蒲江振興局庁舎&lt;br&gt;住所：佐伯市蒲江大字蒲江浦3283番地&lt;br&gt;参考：災害備蓄倉庫&lt;br&gt;</v>
      </c>
      <c r="Q401" s="74" t="str">
        <f t="shared" si="181"/>
        <v>515.png</v>
      </c>
      <c r="R401" s="74" t="str">
        <f t="shared" si="182"/>
        <v>30,30</v>
      </c>
      <c r="S401" s="74" t="str">
        <f t="shared" si="182"/>
        <v>15,15</v>
      </c>
      <c r="T401" s="74" t="str">
        <f t="shared" si="183"/>
        <v>131.935806822311,32.8008415112299</v>
      </c>
      <c r="W401" s="239">
        <v>1</v>
      </c>
      <c r="X401" s="239" t="s">
        <v>3209</v>
      </c>
      <c r="Y401" s="239" t="str">
        <f t="shared" si="184"/>
        <v>蒲江振興局庁舎</v>
      </c>
      <c r="Z401" s="239" t="s">
        <v>3202</v>
      </c>
      <c r="AA401" s="239" t="str">
        <f t="shared" si="185"/>
        <v>種別：備蓄倉庫&lt;br&gt;名称：蒲江振興局庁舎&lt;br&gt;住所：佐伯市蒲江大字蒲江浦3283番地&lt;br&gt;参考：災害備蓄倉庫&lt;br&gt;</v>
      </c>
      <c r="AB401" s="239" t="s">
        <v>3203</v>
      </c>
      <c r="AC401" s="239" t="str">
        <f t="shared" si="186"/>
        <v>515.png</v>
      </c>
      <c r="AD401" s="239" t="s">
        <v>3204</v>
      </c>
      <c r="AE401" s="239" t="str">
        <f t="shared" si="187"/>
        <v>30,30</v>
      </c>
      <c r="AF401" s="239" t="s">
        <v>3205</v>
      </c>
      <c r="AG401" s="239" t="str">
        <f t="shared" si="188"/>
        <v>15,15</v>
      </c>
      <c r="AH401" s="239" t="s">
        <v>3206</v>
      </c>
      <c r="AI401" s="239" t="str">
        <f t="shared" si="189"/>
        <v>131.935806822311,32.8008415112299</v>
      </c>
      <c r="AJ401" s="239" t="s">
        <v>3207</v>
      </c>
      <c r="AL401" s="8" t="str">
        <f t="shared" si="190"/>
        <v>,{"type":"Feature","properties":{"name":"蒲江振興局庁舎","description":"種別：備蓄倉庫&lt;br&gt;名称：蒲江振興局庁舎&lt;br&gt;住所：佐伯市蒲江大字蒲江浦3283番地&lt;br&gt;参考：災害備蓄倉庫&lt;br&gt;","_markerType":"Icon","_iconUrl":"https://cyberjapandata.gsi.go.jp/portal/sys/v4/symbols/515.png","_iconSize":[30,30],"_iconAnchor":[15,15]},"geometry":{"type":"Point","coordinates":[131.935806822311,32.8008415112299]}}</v>
      </c>
    </row>
    <row r="402" spans="1:38">
      <c r="A402" s="1" t="s">
        <v>658</v>
      </c>
      <c r="B402" s="1" t="s">
        <v>3276</v>
      </c>
      <c r="C402" s="1" t="s">
        <v>658</v>
      </c>
      <c r="D402" s="1" t="s">
        <v>707</v>
      </c>
      <c r="F402" s="1" t="s">
        <v>680</v>
      </c>
      <c r="I402" s="237">
        <v>515</v>
      </c>
      <c r="J402" s="1" t="s">
        <v>3210</v>
      </c>
      <c r="K402" s="1" t="s">
        <v>3211</v>
      </c>
      <c r="L402" s="4">
        <v>32.8011432216203</v>
      </c>
      <c r="M402" s="1">
        <v>131.93598842396599</v>
      </c>
      <c r="O402" s="74" t="str">
        <f t="shared" si="180"/>
        <v>蒲江振興局防災備蓄倉庫</v>
      </c>
      <c r="P402" s="74" t="str">
        <f t="shared" si="179"/>
        <v>種別：備蓄倉庫&lt;br&gt;名称：蒲江振興局防災備蓄倉庫&lt;br&gt;住所：佐伯市蒲江大字蒲江浦3283番地&lt;br&gt;参考：災害備蓄倉庫&lt;br&gt;</v>
      </c>
      <c r="Q402" s="74" t="str">
        <f t="shared" si="181"/>
        <v>515.png</v>
      </c>
      <c r="R402" s="74" t="str">
        <f t="shared" si="182"/>
        <v>30,30</v>
      </c>
      <c r="S402" s="74" t="str">
        <f t="shared" si="182"/>
        <v>15,15</v>
      </c>
      <c r="T402" s="74" t="str">
        <f t="shared" si="183"/>
        <v>131.935988423966,32.8011432216203</v>
      </c>
      <c r="W402" s="239">
        <v>1</v>
      </c>
      <c r="X402" s="239" t="s">
        <v>3209</v>
      </c>
      <c r="Y402" s="239" t="str">
        <f t="shared" si="184"/>
        <v>蒲江振興局防災備蓄倉庫</v>
      </c>
      <c r="Z402" s="239" t="s">
        <v>3202</v>
      </c>
      <c r="AA402" s="239" t="str">
        <f t="shared" si="185"/>
        <v>種別：備蓄倉庫&lt;br&gt;名称：蒲江振興局防災備蓄倉庫&lt;br&gt;住所：佐伯市蒲江大字蒲江浦3283番地&lt;br&gt;参考：災害備蓄倉庫&lt;br&gt;</v>
      </c>
      <c r="AB402" s="239" t="s">
        <v>3203</v>
      </c>
      <c r="AC402" s="239" t="str">
        <f t="shared" si="186"/>
        <v>515.png</v>
      </c>
      <c r="AD402" s="239" t="s">
        <v>3204</v>
      </c>
      <c r="AE402" s="239" t="str">
        <f t="shared" si="187"/>
        <v>30,30</v>
      </c>
      <c r="AF402" s="239" t="s">
        <v>3205</v>
      </c>
      <c r="AG402" s="239" t="str">
        <f t="shared" si="188"/>
        <v>15,15</v>
      </c>
      <c r="AH402" s="239" t="s">
        <v>3206</v>
      </c>
      <c r="AI402" s="239" t="str">
        <f t="shared" si="189"/>
        <v>131.935988423966,32.8011432216203</v>
      </c>
      <c r="AJ402" s="239" t="s">
        <v>3207</v>
      </c>
      <c r="AL402" s="8" t="str">
        <f t="shared" si="190"/>
        <v>,{"type":"Feature","properties":{"name":"蒲江振興局防災備蓄倉庫","description":"種別：備蓄倉庫&lt;br&gt;名称：蒲江振興局防災備蓄倉庫&lt;br&gt;住所：佐伯市蒲江大字蒲江浦3283番地&lt;br&gt;参考：災害備蓄倉庫&lt;br&gt;","_markerType":"Icon","_iconUrl":"https://cyberjapandata.gsi.go.jp/portal/sys/v4/symbols/515.png","_iconSize":[30,30],"_iconAnchor":[15,15]},"geometry":{"type":"Point","coordinates":[131.935988423966,32.8011432216203]}}</v>
      </c>
    </row>
    <row r="403" spans="1:38">
      <c r="A403" s="1" t="s">
        <v>3241</v>
      </c>
      <c r="B403" s="1" t="s">
        <v>3276</v>
      </c>
      <c r="C403" s="1" t="s">
        <v>3241</v>
      </c>
      <c r="D403" s="1" t="s">
        <v>712</v>
      </c>
      <c r="F403" s="1" t="s">
        <v>680</v>
      </c>
      <c r="I403" s="237">
        <v>515</v>
      </c>
      <c r="J403" s="1" t="s">
        <v>3210</v>
      </c>
      <c r="K403" s="1" t="s">
        <v>3211</v>
      </c>
      <c r="L403" s="4">
        <v>32.9580327494131</v>
      </c>
      <c r="M403" s="1">
        <v>131.90671689313101</v>
      </c>
      <c r="O403" s="74" t="str">
        <f t="shared" si="180"/>
        <v>やまばと児童公園防災備蓄倉庫</v>
      </c>
      <c r="P403" s="74" t="str">
        <f t="shared" si="179"/>
        <v>種別：備蓄倉庫&lt;br&gt;名称：やまばと児童公園防災備蓄倉庫&lt;br&gt;住所：佐伯市長島町３丁目8番&lt;br&gt;参考：災害備蓄倉庫&lt;br&gt;</v>
      </c>
      <c r="Q403" s="74" t="str">
        <f t="shared" si="181"/>
        <v>515.png</v>
      </c>
      <c r="R403" s="74" t="str">
        <f t="shared" si="182"/>
        <v>30,30</v>
      </c>
      <c r="S403" s="74" t="str">
        <f t="shared" si="182"/>
        <v>15,15</v>
      </c>
      <c r="T403" s="74" t="str">
        <f t="shared" si="183"/>
        <v>131.906716893131,32.9580327494131</v>
      </c>
      <c r="W403" s="239">
        <v>1</v>
      </c>
      <c r="X403" s="239" t="s">
        <v>3209</v>
      </c>
      <c r="Y403" s="239" t="str">
        <f t="shared" si="184"/>
        <v>やまばと児童公園防災備蓄倉庫</v>
      </c>
      <c r="Z403" s="239" t="s">
        <v>3202</v>
      </c>
      <c r="AA403" s="239" t="str">
        <f t="shared" si="185"/>
        <v>種別：備蓄倉庫&lt;br&gt;名称：やまばと児童公園防災備蓄倉庫&lt;br&gt;住所：佐伯市長島町３丁目8番&lt;br&gt;参考：災害備蓄倉庫&lt;br&gt;</v>
      </c>
      <c r="AB403" s="239" t="s">
        <v>3203</v>
      </c>
      <c r="AC403" s="239" t="str">
        <f t="shared" si="186"/>
        <v>515.png</v>
      </c>
      <c r="AD403" s="239" t="s">
        <v>3204</v>
      </c>
      <c r="AE403" s="239" t="str">
        <f t="shared" si="187"/>
        <v>30,30</v>
      </c>
      <c r="AF403" s="239" t="s">
        <v>3205</v>
      </c>
      <c r="AG403" s="239" t="str">
        <f t="shared" si="188"/>
        <v>15,15</v>
      </c>
      <c r="AH403" s="239" t="s">
        <v>3206</v>
      </c>
      <c r="AI403" s="239" t="str">
        <f t="shared" si="189"/>
        <v>131.906716893131,32.9580327494131</v>
      </c>
      <c r="AJ403" s="239" t="s">
        <v>3207</v>
      </c>
      <c r="AL403" s="8" t="str">
        <f t="shared" si="190"/>
        <v>,{"type":"Feature","properties":{"name":"やまばと児童公園防災備蓄倉庫","description":"種別：備蓄倉庫&lt;br&gt;名称：やまばと児童公園防災備蓄倉庫&lt;br&gt;住所：佐伯市長島町３丁目8番&lt;br&gt;参考：災害備蓄倉庫&lt;br&gt;","_markerType":"Icon","_iconUrl":"https://cyberjapandata.gsi.go.jp/portal/sys/v4/symbols/515.png","_iconSize":[30,30],"_iconAnchor":[15,15]},"geometry":{"type":"Point","coordinates":[131.906716893131,32.9580327494131]}}</v>
      </c>
    </row>
    <row r="404" spans="1:38">
      <c r="A404" s="1" t="s">
        <v>3242</v>
      </c>
      <c r="B404" s="1" t="s">
        <v>3276</v>
      </c>
      <c r="C404" s="1" t="s">
        <v>3242</v>
      </c>
      <c r="D404" s="1" t="s">
        <v>713</v>
      </c>
      <c r="F404" s="1" t="s">
        <v>680</v>
      </c>
      <c r="I404" s="237">
        <v>515</v>
      </c>
      <c r="J404" s="1" t="s">
        <v>3210</v>
      </c>
      <c r="K404" s="1" t="s">
        <v>3211</v>
      </c>
      <c r="L404" s="4">
        <v>32.963666277818902</v>
      </c>
      <c r="M404" s="1">
        <v>131.88917771699201</v>
      </c>
      <c r="O404" s="74" t="str">
        <f t="shared" si="180"/>
        <v>城山北防災備蓄倉庫</v>
      </c>
      <c r="P404" s="74" t="str">
        <f t="shared" si="179"/>
        <v>種別：備蓄倉庫&lt;br&gt;名称：城山北防災備蓄倉庫&lt;br&gt;住所：佐伯市臼坪2881前&lt;br&gt;参考：災害備蓄倉庫&lt;br&gt;</v>
      </c>
      <c r="Q404" s="74" t="str">
        <f t="shared" si="181"/>
        <v>515.png</v>
      </c>
      <c r="R404" s="74" t="str">
        <f t="shared" si="182"/>
        <v>30,30</v>
      </c>
      <c r="S404" s="74" t="str">
        <f t="shared" si="182"/>
        <v>15,15</v>
      </c>
      <c r="T404" s="74" t="str">
        <f t="shared" si="183"/>
        <v>131.889177716992,32.9636662778189</v>
      </c>
      <c r="W404" s="239">
        <v>1</v>
      </c>
      <c r="X404" s="239" t="s">
        <v>3209</v>
      </c>
      <c r="Y404" s="239" t="str">
        <f t="shared" si="184"/>
        <v>城山北防災備蓄倉庫</v>
      </c>
      <c r="Z404" s="239" t="s">
        <v>3202</v>
      </c>
      <c r="AA404" s="239" t="str">
        <f t="shared" si="185"/>
        <v>種別：備蓄倉庫&lt;br&gt;名称：城山北防災備蓄倉庫&lt;br&gt;住所：佐伯市臼坪2881前&lt;br&gt;参考：災害備蓄倉庫&lt;br&gt;</v>
      </c>
      <c r="AB404" s="239" t="s">
        <v>3203</v>
      </c>
      <c r="AC404" s="239" t="str">
        <f t="shared" si="186"/>
        <v>515.png</v>
      </c>
      <c r="AD404" s="239" t="s">
        <v>3204</v>
      </c>
      <c r="AE404" s="239" t="str">
        <f t="shared" si="187"/>
        <v>30,30</v>
      </c>
      <c r="AF404" s="239" t="s">
        <v>3205</v>
      </c>
      <c r="AG404" s="239" t="str">
        <f t="shared" si="188"/>
        <v>15,15</v>
      </c>
      <c r="AH404" s="239" t="s">
        <v>3206</v>
      </c>
      <c r="AI404" s="239" t="str">
        <f t="shared" si="189"/>
        <v>131.889177716992,32.9636662778189</v>
      </c>
      <c r="AJ404" s="239" t="s">
        <v>3207</v>
      </c>
      <c r="AL404" s="8" t="str">
        <f t="shared" si="190"/>
        <v>,{"type":"Feature","properties":{"name":"城山北防災備蓄倉庫","description":"種別：備蓄倉庫&lt;br&gt;名称：城山北防災備蓄倉庫&lt;br&gt;住所：佐伯市臼坪2881前&lt;br&gt;参考：災害備蓄倉庫&lt;br&gt;","_markerType":"Icon","_iconUrl":"https://cyberjapandata.gsi.go.jp/portal/sys/v4/symbols/515.png","_iconSize":[30,30],"_iconAnchor":[15,15]},"geometry":{"type":"Point","coordinates":[131.889177716992,32.9636662778189]}}</v>
      </c>
    </row>
    <row r="405" spans="1:38">
      <c r="A405" s="1" t="s">
        <v>3243</v>
      </c>
      <c r="B405" s="1" t="s">
        <v>3276</v>
      </c>
      <c r="C405" s="1" t="s">
        <v>3243</v>
      </c>
      <c r="D405" s="1" t="s">
        <v>3244</v>
      </c>
      <c r="F405" s="1" t="s">
        <v>680</v>
      </c>
      <c r="I405" s="237">
        <v>515</v>
      </c>
      <c r="J405" s="1" t="s">
        <v>3210</v>
      </c>
      <c r="K405" s="1" t="s">
        <v>3211</v>
      </c>
      <c r="L405" s="4">
        <v>32.929375949354899</v>
      </c>
      <c r="M405" s="1">
        <v>131.862960373128</v>
      </c>
      <c r="O405" s="74" t="str">
        <f t="shared" si="180"/>
        <v>上堅田上城地区防災備蓄倉庫</v>
      </c>
      <c r="P405" s="74" t="str">
        <f t="shared" si="179"/>
        <v>種別：備蓄倉庫&lt;br&gt;名称：上堅田上城地区防災備蓄倉庫&lt;br&gt;住所：佐伯市長谷4979&lt;br&gt;参考：災害備蓄倉庫&lt;br&gt;</v>
      </c>
      <c r="Q405" s="74" t="str">
        <f t="shared" si="181"/>
        <v>515.png</v>
      </c>
      <c r="R405" s="74" t="str">
        <f t="shared" si="182"/>
        <v>30,30</v>
      </c>
      <c r="S405" s="74" t="str">
        <f t="shared" si="182"/>
        <v>15,15</v>
      </c>
      <c r="T405" s="74" t="str">
        <f t="shared" si="183"/>
        <v>131.862960373128,32.9293759493549</v>
      </c>
      <c r="W405" s="239">
        <v>1</v>
      </c>
      <c r="X405" s="239" t="s">
        <v>3209</v>
      </c>
      <c r="Y405" s="239" t="str">
        <f t="shared" si="184"/>
        <v>上堅田上城地区防災備蓄倉庫</v>
      </c>
      <c r="Z405" s="239" t="s">
        <v>3202</v>
      </c>
      <c r="AA405" s="239" t="str">
        <f t="shared" si="185"/>
        <v>種別：備蓄倉庫&lt;br&gt;名称：上堅田上城地区防災備蓄倉庫&lt;br&gt;住所：佐伯市長谷4979&lt;br&gt;参考：災害備蓄倉庫&lt;br&gt;</v>
      </c>
      <c r="AB405" s="239" t="s">
        <v>3203</v>
      </c>
      <c r="AC405" s="239" t="str">
        <f t="shared" si="186"/>
        <v>515.png</v>
      </c>
      <c r="AD405" s="239" t="s">
        <v>3204</v>
      </c>
      <c r="AE405" s="239" t="str">
        <f t="shared" si="187"/>
        <v>30,30</v>
      </c>
      <c r="AF405" s="239" t="s">
        <v>3205</v>
      </c>
      <c r="AG405" s="239" t="str">
        <f t="shared" si="188"/>
        <v>15,15</v>
      </c>
      <c r="AH405" s="239" t="s">
        <v>3206</v>
      </c>
      <c r="AI405" s="239" t="str">
        <f t="shared" si="189"/>
        <v>131.862960373128,32.9293759493549</v>
      </c>
      <c r="AJ405" s="239" t="s">
        <v>3207</v>
      </c>
      <c r="AL405" s="8" t="str">
        <f t="shared" si="190"/>
        <v>,{"type":"Feature","properties":{"name":"上堅田上城地区防災備蓄倉庫","description":"種別：備蓄倉庫&lt;br&gt;名称：上堅田上城地区防災備蓄倉庫&lt;br&gt;住所：佐伯市長谷4979&lt;br&gt;参考：災害備蓄倉庫&lt;br&gt;","_markerType":"Icon","_iconUrl":"https://cyberjapandata.gsi.go.jp/portal/sys/v4/symbols/515.png","_iconSize":[30,30],"_iconAnchor":[15,15]},"geometry":{"type":"Point","coordinates":[131.862960373128,32.9293759493549]}}</v>
      </c>
    </row>
    <row r="406" spans="1:38">
      <c r="W406" s="239">
        <v>1</v>
      </c>
      <c r="AL406" s="8" t="s">
        <v>3214</v>
      </c>
    </row>
    <row r="407" spans="1:38">
      <c r="W407" s="239">
        <v>1</v>
      </c>
      <c r="AL407" s="8"/>
    </row>
    <row r="408" spans="1:38">
      <c r="W408" s="239">
        <v>1</v>
      </c>
    </row>
    <row r="409" spans="1:38">
      <c r="W409" s="239">
        <v>1</v>
      </c>
      <c r="AL409" s="8" t="s">
        <v>3277</v>
      </c>
    </row>
    <row r="410" spans="1:38">
      <c r="A410" s="1" t="s">
        <v>137</v>
      </c>
      <c r="B410" s="1" t="s">
        <v>3278</v>
      </c>
      <c r="C410" s="1" t="s">
        <v>137</v>
      </c>
      <c r="D410" s="1" t="s">
        <v>730</v>
      </c>
      <c r="F410" s="4" t="s">
        <v>1624</v>
      </c>
      <c r="I410" s="236">
        <v>474</v>
      </c>
      <c r="J410" s="1" t="s">
        <v>3210</v>
      </c>
      <c r="K410" s="1" t="s">
        <v>3211</v>
      </c>
      <c r="L410" s="1">
        <v>32.9644394664667</v>
      </c>
      <c r="M410" s="1">
        <v>131.838663389282</v>
      </c>
      <c r="O410" s="74" t="str">
        <f t="shared" ref="O410:O429" si="191">A410</f>
        <v>道の駅やよい</v>
      </c>
      <c r="P410" s="74" t="str">
        <f t="shared" ref="P410:P430" si="192">$B$7&amp;B410&amp;"&lt;br&gt;"&amp;$C$7&amp;C410&amp;"&lt;br&gt;"&amp;IF(D410="","",$D$7&amp;D410&amp;"&lt;br&gt;")&amp;IF(E410="","",$E$7&amp;E410&amp;"&lt;br&gt;")&amp;IF(F410="","",$F$7&amp;F410&amp;"&lt;br&gt;")</f>
        <v>種別：活動拠点&lt;br&gt;名称：道の駅やよい&lt;br&gt;住所：佐伯市弥生大字上小倉898-1&lt;br&gt;参考：大分県道路啓開計画 防災拠点一覧表&lt;br&gt;</v>
      </c>
      <c r="Q410" s="74" t="str">
        <f t="shared" ref="Q410:Q430" si="193">I410&amp;".png"</f>
        <v>474.png</v>
      </c>
      <c r="R410" s="74" t="str">
        <f t="shared" ref="R410:S430" si="194">J410</f>
        <v>30,30</v>
      </c>
      <c r="S410" s="74" t="str">
        <f t="shared" si="194"/>
        <v>15,15</v>
      </c>
      <c r="T410" s="74" t="str">
        <f t="shared" ref="T410:T430" si="195">M410&amp;","&amp;L410</f>
        <v>131.838663389282,32.9644394664667</v>
      </c>
      <c r="W410" s="239">
        <v>1</v>
      </c>
      <c r="X410" s="239" t="s">
        <v>3268</v>
      </c>
      <c r="Y410" s="239" t="str">
        <f>O410</f>
        <v>道の駅やよい</v>
      </c>
      <c r="Z410" s="239" t="s">
        <v>3202</v>
      </c>
      <c r="AA410" s="239" t="str">
        <f t="shared" ref="AA410:AA430" si="196">P410</f>
        <v>種別：活動拠点&lt;br&gt;名称：道の駅やよい&lt;br&gt;住所：佐伯市弥生大字上小倉898-1&lt;br&gt;参考：大分県道路啓開計画 防災拠点一覧表&lt;br&gt;</v>
      </c>
      <c r="AB410" s="239" t="s">
        <v>3256</v>
      </c>
      <c r="AC410" s="239" t="str">
        <f t="shared" ref="AC410:AC430" si="197">Q410</f>
        <v>474.png</v>
      </c>
      <c r="AD410" s="239" t="s">
        <v>3204</v>
      </c>
      <c r="AE410" s="239" t="str">
        <f t="shared" ref="AE410:AE430" si="198">R410</f>
        <v>30,30</v>
      </c>
      <c r="AF410" s="239" t="s">
        <v>3205</v>
      </c>
      <c r="AG410" s="239" t="str">
        <f t="shared" ref="AG410:AG430" si="199">S410</f>
        <v>15,15</v>
      </c>
      <c r="AH410" s="239" t="s">
        <v>3206</v>
      </c>
      <c r="AI410" s="239" t="str">
        <f t="shared" ref="AI410:AI430" si="200">T410</f>
        <v>131.838663389282,32.9644394664667</v>
      </c>
      <c r="AJ410" s="239" t="s">
        <v>3207</v>
      </c>
      <c r="AL410" s="238" t="str">
        <f>_xlfn.CONCAT(X410:AJ410)</f>
        <v>{"type":"Feature","properties":{"name":"道の駅やよい","description":"種別：活動拠点&lt;br&gt;名称：道の駅やよい&lt;br&gt;住所：佐伯市弥生大字上小倉898-1&lt;br&gt;参考：大分県道路啓開計画 防災拠点一覧表&lt;br&gt;","_markerType":"Icon","_iconUrl":"https://cyberjapandata.gsi.go.jp/portal/sys/v4/symbols/474.png","_iconSize":[30,30],"_iconAnchor":[15,15]},"geometry":{"type":"Point","coordinates":[131.838663389282,32.9644394664667]}}</v>
      </c>
    </row>
    <row r="411" spans="1:38">
      <c r="A411" s="1" t="s">
        <v>731</v>
      </c>
      <c r="B411" s="1" t="s">
        <v>3278</v>
      </c>
      <c r="C411" s="1" t="s">
        <v>731</v>
      </c>
      <c r="D411" s="1" t="s">
        <v>732</v>
      </c>
      <c r="F411" s="4" t="s">
        <v>1624</v>
      </c>
      <c r="I411" s="236">
        <v>474</v>
      </c>
      <c r="J411" s="1" t="s">
        <v>3210</v>
      </c>
      <c r="K411" s="1" t="s">
        <v>3211</v>
      </c>
      <c r="L411" s="1">
        <v>32.803616197059803</v>
      </c>
      <c r="M411" s="1">
        <v>131.610464589722</v>
      </c>
      <c r="O411" s="74" t="str">
        <f t="shared" si="191"/>
        <v>道の駅宇目</v>
      </c>
      <c r="P411" s="74" t="str">
        <f t="shared" si="192"/>
        <v>種別：活動拠点&lt;br&gt;名称：道の駅宇目&lt;br&gt;住所：佐伯市宇目大字南田原2513-5&lt;br&gt;参考：大分県道路啓開計画 防災拠点一覧表&lt;br&gt;</v>
      </c>
      <c r="Q411" s="74" t="str">
        <f t="shared" si="193"/>
        <v>474.png</v>
      </c>
      <c r="R411" s="74" t="str">
        <f t="shared" si="194"/>
        <v>30,30</v>
      </c>
      <c r="S411" s="74" t="str">
        <f t="shared" si="194"/>
        <v>15,15</v>
      </c>
      <c r="T411" s="74" t="str">
        <f t="shared" si="195"/>
        <v>131.610464589722,32.8036161970598</v>
      </c>
      <c r="W411" s="239">
        <v>1</v>
      </c>
      <c r="X411" s="239" t="s">
        <v>3209</v>
      </c>
      <c r="Y411" s="239" t="str">
        <f t="shared" ref="Y411:Y430" si="201">O411</f>
        <v>道の駅宇目</v>
      </c>
      <c r="Z411" s="239" t="s">
        <v>3202</v>
      </c>
      <c r="AA411" s="239" t="str">
        <f t="shared" si="196"/>
        <v>種別：活動拠点&lt;br&gt;名称：道の駅宇目&lt;br&gt;住所：佐伯市宇目大字南田原2513-5&lt;br&gt;参考：大分県道路啓開計画 防災拠点一覧表&lt;br&gt;</v>
      </c>
      <c r="AB411" s="239" t="s">
        <v>3256</v>
      </c>
      <c r="AC411" s="239" t="str">
        <f t="shared" si="197"/>
        <v>474.png</v>
      </c>
      <c r="AD411" s="239" t="s">
        <v>3204</v>
      </c>
      <c r="AE411" s="239" t="str">
        <f t="shared" si="198"/>
        <v>30,30</v>
      </c>
      <c r="AF411" s="239" t="s">
        <v>3205</v>
      </c>
      <c r="AG411" s="239" t="str">
        <f t="shared" si="199"/>
        <v>15,15</v>
      </c>
      <c r="AH411" s="239" t="s">
        <v>3206</v>
      </c>
      <c r="AI411" s="239" t="str">
        <f t="shared" si="200"/>
        <v>131.610464589722,32.8036161970598</v>
      </c>
      <c r="AJ411" s="239" t="s">
        <v>3207</v>
      </c>
      <c r="AL411" s="8" t="str">
        <f t="shared" ref="AL411:AL430" si="202">_xlfn.CONCAT(X411:AJ411)</f>
        <v>,{"type":"Feature","properties":{"name":"道の駅宇目","description":"種別：活動拠点&lt;br&gt;名称：道の駅宇目&lt;br&gt;住所：佐伯市宇目大字南田原2513-5&lt;br&gt;参考：大分県道路啓開計画 防災拠点一覧表&lt;br&gt;","_markerType":"Icon","_iconUrl":"https://cyberjapandata.gsi.go.jp/portal/sys/v4/symbols/474.png","_iconSize":[30,30],"_iconAnchor":[15,15]},"geometry":{"type":"Point","coordinates":[131.610464589722,32.8036161970598]}}</v>
      </c>
    </row>
    <row r="412" spans="1:38">
      <c r="A412" s="1" t="s">
        <v>3279</v>
      </c>
      <c r="B412" s="1" t="s">
        <v>3278</v>
      </c>
      <c r="C412" s="1" t="s">
        <v>3279</v>
      </c>
      <c r="D412" s="1" t="s">
        <v>581</v>
      </c>
      <c r="F412" s="4" t="s">
        <v>1624</v>
      </c>
      <c r="I412" s="236">
        <v>474</v>
      </c>
      <c r="J412" s="1" t="s">
        <v>3210</v>
      </c>
      <c r="K412" s="1" t="s">
        <v>3211</v>
      </c>
      <c r="L412" s="1">
        <v>32.8017632686662</v>
      </c>
      <c r="M412" s="1">
        <v>131.924353795586</v>
      </c>
      <c r="O412" s="74" t="str">
        <f t="shared" si="191"/>
        <v>道の駅かまえ</v>
      </c>
      <c r="P412" s="74" t="str">
        <f t="shared" si="192"/>
        <v>種別：活動拠点&lt;br&gt;名称：道の駅かまえ&lt;br&gt;住所：佐伯市蒲江大字蒲江浦5104-1&lt;br&gt;参考：大分県道路啓開計画 防災拠点一覧表&lt;br&gt;</v>
      </c>
      <c r="Q412" s="74" t="str">
        <f t="shared" si="193"/>
        <v>474.png</v>
      </c>
      <c r="R412" s="74" t="str">
        <f t="shared" si="194"/>
        <v>30,30</v>
      </c>
      <c r="S412" s="74" t="str">
        <f t="shared" si="194"/>
        <v>15,15</v>
      </c>
      <c r="T412" s="74" t="str">
        <f t="shared" si="195"/>
        <v>131.924353795586,32.8017632686662</v>
      </c>
      <c r="W412" s="239">
        <v>1</v>
      </c>
      <c r="X412" s="239" t="s">
        <v>3209</v>
      </c>
      <c r="Y412" s="239" t="str">
        <f t="shared" si="201"/>
        <v>道の駅かまえ</v>
      </c>
      <c r="Z412" s="239" t="s">
        <v>3202</v>
      </c>
      <c r="AA412" s="239" t="str">
        <f t="shared" si="196"/>
        <v>種別：活動拠点&lt;br&gt;名称：道の駅かまえ&lt;br&gt;住所：佐伯市蒲江大字蒲江浦5104-1&lt;br&gt;参考：大分県道路啓開計画 防災拠点一覧表&lt;br&gt;</v>
      </c>
      <c r="AB412" s="239" t="s">
        <v>3256</v>
      </c>
      <c r="AC412" s="239" t="str">
        <f t="shared" si="197"/>
        <v>474.png</v>
      </c>
      <c r="AD412" s="239" t="s">
        <v>3204</v>
      </c>
      <c r="AE412" s="239" t="str">
        <f t="shared" si="198"/>
        <v>30,30</v>
      </c>
      <c r="AF412" s="239" t="s">
        <v>3205</v>
      </c>
      <c r="AG412" s="239" t="str">
        <f t="shared" si="199"/>
        <v>15,15</v>
      </c>
      <c r="AH412" s="239" t="s">
        <v>3206</v>
      </c>
      <c r="AI412" s="239" t="str">
        <f t="shared" si="200"/>
        <v>131.924353795586,32.8017632686662</v>
      </c>
      <c r="AJ412" s="239" t="s">
        <v>3207</v>
      </c>
      <c r="AL412" s="8" t="str">
        <f t="shared" si="202"/>
        <v>,{"type":"Feature","properties":{"name":"道の駅かまえ","description":"種別：活動拠点&lt;br&gt;名称：道の駅かまえ&lt;br&gt;住所：佐伯市蒲江大字蒲江浦5104-1&lt;br&gt;参考：大分県道路啓開計画 防災拠点一覧表&lt;br&gt;","_markerType":"Icon","_iconUrl":"https://cyberjapandata.gsi.go.jp/portal/sys/v4/symbols/474.png","_iconSize":[30,30],"_iconAnchor":[15,15]},"geometry":{"type":"Point","coordinates":[131.924353795586,32.8017632686662]}}</v>
      </c>
    </row>
    <row r="413" spans="1:38">
      <c r="A413" s="1" t="s">
        <v>708</v>
      </c>
      <c r="B413" s="1" t="s">
        <v>3278</v>
      </c>
      <c r="C413" s="1" t="s">
        <v>708</v>
      </c>
      <c r="D413" s="1" t="s">
        <v>727</v>
      </c>
      <c r="F413" s="4" t="s">
        <v>1624</v>
      </c>
      <c r="I413" s="236">
        <v>129</v>
      </c>
      <c r="J413" s="1" t="s">
        <v>3210</v>
      </c>
      <c r="K413" s="1" t="s">
        <v>3211</v>
      </c>
      <c r="L413" s="1">
        <v>32.929836198988802</v>
      </c>
      <c r="M413" s="1">
        <v>131.86250741951</v>
      </c>
      <c r="O413" s="74" t="str">
        <f t="shared" si="191"/>
        <v>佐伯市総合運動公園</v>
      </c>
      <c r="P413" s="74" t="str">
        <f t="shared" si="192"/>
        <v>種別：活動拠点&lt;br&gt;名称：佐伯市総合運動公園&lt;br&gt;住所：佐伯市大字長谷2614&lt;br&gt;参考：大分県道路啓開計画 防災拠点一覧表&lt;br&gt;</v>
      </c>
      <c r="Q413" s="74" t="str">
        <f t="shared" si="193"/>
        <v>129.png</v>
      </c>
      <c r="R413" s="74" t="str">
        <f t="shared" si="194"/>
        <v>30,30</v>
      </c>
      <c r="S413" s="74" t="str">
        <f t="shared" si="194"/>
        <v>15,15</v>
      </c>
      <c r="T413" s="74" t="str">
        <f t="shared" si="195"/>
        <v>131.86250741951,32.9298361989888</v>
      </c>
      <c r="W413" s="239">
        <v>1</v>
      </c>
      <c r="X413" s="239" t="s">
        <v>3209</v>
      </c>
      <c r="Y413" s="239" t="str">
        <f t="shared" si="201"/>
        <v>佐伯市総合運動公園</v>
      </c>
      <c r="Z413" s="239" t="s">
        <v>3202</v>
      </c>
      <c r="AA413" s="239" t="str">
        <f t="shared" si="196"/>
        <v>種別：活動拠点&lt;br&gt;名称：佐伯市総合運動公園&lt;br&gt;住所：佐伯市大字長谷2614&lt;br&gt;参考：大分県道路啓開計画 防災拠点一覧表&lt;br&gt;</v>
      </c>
      <c r="AB413" s="239" t="s">
        <v>3256</v>
      </c>
      <c r="AC413" s="239" t="str">
        <f t="shared" si="197"/>
        <v>129.png</v>
      </c>
      <c r="AD413" s="239" t="s">
        <v>3204</v>
      </c>
      <c r="AE413" s="239" t="str">
        <f t="shared" si="198"/>
        <v>30,30</v>
      </c>
      <c r="AF413" s="239" t="s">
        <v>3205</v>
      </c>
      <c r="AG413" s="239" t="str">
        <f t="shared" si="199"/>
        <v>15,15</v>
      </c>
      <c r="AH413" s="239" t="s">
        <v>3206</v>
      </c>
      <c r="AI413" s="239" t="str">
        <f t="shared" si="200"/>
        <v>131.86250741951,32.9298361989888</v>
      </c>
      <c r="AJ413" s="239" t="s">
        <v>3207</v>
      </c>
      <c r="AL413" s="8" t="str">
        <f t="shared" si="202"/>
        <v>,{"type":"Feature","properties":{"name":"佐伯市総合運動公園","description":"種別：活動拠点&lt;br&gt;名称：佐伯市総合運動公園&lt;br&gt;住所：佐伯市大字長谷2614&lt;br&gt;参考：大分県道路啓開計画 防災拠点一覧表&lt;br&gt;","_markerType":"Icon","_iconUrl":"https://cyberjapandata.gsi.go.jp/portal/sys/v4/symbols/129.png","_iconSize":[30,30],"_iconAnchor":[15,15]},"geometry":{"type":"Point","coordinates":[131.86250741951,32.9298361989888]}}</v>
      </c>
    </row>
    <row r="414" spans="1:38">
      <c r="A414" s="1" t="s">
        <v>728</v>
      </c>
      <c r="B414" s="1" t="s">
        <v>3278</v>
      </c>
      <c r="C414" s="1" t="s">
        <v>728</v>
      </c>
      <c r="D414" s="1" t="s">
        <v>729</v>
      </c>
      <c r="F414" s="4" t="s">
        <v>1624</v>
      </c>
      <c r="I414" s="236">
        <v>129</v>
      </c>
      <c r="J414" s="1" t="s">
        <v>3210</v>
      </c>
      <c r="K414" s="1" t="s">
        <v>3211</v>
      </c>
      <c r="L414" s="1">
        <v>32.967376919520802</v>
      </c>
      <c r="M414" s="1">
        <v>131.84029990069001</v>
      </c>
      <c r="O414" s="74" t="str">
        <f t="shared" si="191"/>
        <v>佐伯弥生スポーツ公園</v>
      </c>
      <c r="P414" s="74" t="str">
        <f t="shared" si="192"/>
        <v>種別：活動拠点&lt;br&gt;名称：佐伯弥生スポーツ公園&lt;br&gt;住所：佐伯市弥生大字上小倉&lt;br&gt;参考：大分県道路啓開計画 防災拠点一覧表&lt;br&gt;</v>
      </c>
      <c r="Q414" s="74" t="str">
        <f t="shared" si="193"/>
        <v>129.png</v>
      </c>
      <c r="R414" s="74" t="str">
        <f t="shared" si="194"/>
        <v>30,30</v>
      </c>
      <c r="S414" s="74" t="str">
        <f t="shared" si="194"/>
        <v>15,15</v>
      </c>
      <c r="T414" s="74" t="str">
        <f t="shared" si="195"/>
        <v>131.84029990069,32.9673769195208</v>
      </c>
      <c r="W414" s="239">
        <v>1</v>
      </c>
      <c r="X414" s="239" t="s">
        <v>3209</v>
      </c>
      <c r="Y414" s="239" t="str">
        <f t="shared" si="201"/>
        <v>佐伯弥生スポーツ公園</v>
      </c>
      <c r="Z414" s="239" t="s">
        <v>3202</v>
      </c>
      <c r="AA414" s="239" t="str">
        <f t="shared" si="196"/>
        <v>種別：活動拠点&lt;br&gt;名称：佐伯弥生スポーツ公園&lt;br&gt;住所：佐伯市弥生大字上小倉&lt;br&gt;参考：大分県道路啓開計画 防災拠点一覧表&lt;br&gt;</v>
      </c>
      <c r="AB414" s="239" t="s">
        <v>3256</v>
      </c>
      <c r="AC414" s="239" t="str">
        <f t="shared" si="197"/>
        <v>129.png</v>
      </c>
      <c r="AD414" s="239" t="s">
        <v>3204</v>
      </c>
      <c r="AE414" s="239" t="str">
        <f t="shared" si="198"/>
        <v>30,30</v>
      </c>
      <c r="AF414" s="239" t="s">
        <v>3205</v>
      </c>
      <c r="AG414" s="239" t="str">
        <f t="shared" si="199"/>
        <v>15,15</v>
      </c>
      <c r="AH414" s="239" t="s">
        <v>3206</v>
      </c>
      <c r="AI414" s="239" t="str">
        <f t="shared" si="200"/>
        <v>131.84029990069,32.9673769195208</v>
      </c>
      <c r="AJ414" s="239" t="s">
        <v>3207</v>
      </c>
      <c r="AL414" s="8" t="str">
        <f t="shared" si="202"/>
        <v>,{"type":"Feature","properties":{"name":"佐伯弥生スポーツ公園","description":"種別：活動拠点&lt;br&gt;名称：佐伯弥生スポーツ公園&lt;br&gt;住所：佐伯市弥生大字上小倉&lt;br&gt;参考：大分県道路啓開計画 防災拠点一覧表&lt;br&gt;","_markerType":"Icon","_iconUrl":"https://cyberjapandata.gsi.go.jp/portal/sys/v4/symbols/129.png","_iconSize":[30,30],"_iconAnchor":[15,15]},"geometry":{"type":"Point","coordinates":[131.84029990069,32.9673769195208]}}</v>
      </c>
    </row>
    <row r="415" spans="1:38">
      <c r="A415" s="1" t="s">
        <v>733</v>
      </c>
      <c r="B415" s="1" t="s">
        <v>3278</v>
      </c>
      <c r="C415" s="1" t="s">
        <v>733</v>
      </c>
      <c r="D415" s="1" t="s">
        <v>734</v>
      </c>
      <c r="F415" s="4" t="s">
        <v>1624</v>
      </c>
      <c r="I415" s="236">
        <v>129</v>
      </c>
      <c r="J415" s="1" t="s">
        <v>3210</v>
      </c>
      <c r="K415" s="1" t="s">
        <v>3211</v>
      </c>
      <c r="L415" s="1">
        <v>32.9717233217199</v>
      </c>
      <c r="M415" s="1">
        <v>131.92501297055401</v>
      </c>
      <c r="O415" s="74" t="str">
        <f t="shared" si="191"/>
        <v>エコセンター番匠</v>
      </c>
      <c r="P415" s="74" t="str">
        <f t="shared" si="192"/>
        <v>種別：活動拠点&lt;br&gt;名称：エコセンター番匠&lt;br&gt;住所：佐伯市東浜1-38&lt;br&gt;参考：大分県道路啓開計画 防災拠点一覧表&lt;br&gt;</v>
      </c>
      <c r="Q415" s="74" t="str">
        <f t="shared" si="193"/>
        <v>129.png</v>
      </c>
      <c r="R415" s="74" t="str">
        <f t="shared" si="194"/>
        <v>30,30</v>
      </c>
      <c r="S415" s="74" t="str">
        <f t="shared" si="194"/>
        <v>15,15</v>
      </c>
      <c r="T415" s="74" t="str">
        <f t="shared" si="195"/>
        <v>131.925012970554,32.9717233217199</v>
      </c>
      <c r="W415" s="239">
        <v>1</v>
      </c>
      <c r="X415" s="239" t="s">
        <v>3209</v>
      </c>
      <c r="Y415" s="239" t="str">
        <f t="shared" si="201"/>
        <v>エコセンター番匠</v>
      </c>
      <c r="Z415" s="239" t="s">
        <v>3202</v>
      </c>
      <c r="AA415" s="239" t="str">
        <f t="shared" si="196"/>
        <v>種別：活動拠点&lt;br&gt;名称：エコセンター番匠&lt;br&gt;住所：佐伯市東浜1-38&lt;br&gt;参考：大分県道路啓開計画 防災拠点一覧表&lt;br&gt;</v>
      </c>
      <c r="AB415" s="239" t="s">
        <v>3256</v>
      </c>
      <c r="AC415" s="239" t="str">
        <f t="shared" si="197"/>
        <v>129.png</v>
      </c>
      <c r="AD415" s="239" t="s">
        <v>3204</v>
      </c>
      <c r="AE415" s="239" t="str">
        <f t="shared" si="198"/>
        <v>30,30</v>
      </c>
      <c r="AF415" s="239" t="s">
        <v>3205</v>
      </c>
      <c r="AG415" s="239" t="str">
        <f t="shared" si="199"/>
        <v>15,15</v>
      </c>
      <c r="AH415" s="239" t="s">
        <v>3206</v>
      </c>
      <c r="AI415" s="239" t="str">
        <f t="shared" si="200"/>
        <v>131.925012970554,32.9717233217199</v>
      </c>
      <c r="AJ415" s="239" t="s">
        <v>3207</v>
      </c>
      <c r="AL415" s="8" t="str">
        <f t="shared" si="202"/>
        <v>,{"type":"Feature","properties":{"name":"エコセンター番匠","description":"種別：活動拠点&lt;br&gt;名称：エコセンター番匠&lt;br&gt;住所：佐伯市東浜1-38&lt;br&gt;参考：大分県道路啓開計画 防災拠点一覧表&lt;br&gt;","_markerType":"Icon","_iconUrl":"https://cyberjapandata.gsi.go.jp/portal/sys/v4/symbols/129.png","_iconSize":[30,30],"_iconAnchor":[15,15]},"geometry":{"type":"Point","coordinates":[131.925012970554,32.9717233217199]}}</v>
      </c>
    </row>
    <row r="416" spans="1:38">
      <c r="A416" s="1" t="s">
        <v>735</v>
      </c>
      <c r="B416" s="1" t="s">
        <v>3278</v>
      </c>
      <c r="C416" s="1" t="s">
        <v>735</v>
      </c>
      <c r="D416" s="1" t="s">
        <v>736</v>
      </c>
      <c r="F416" s="4" t="s">
        <v>1624</v>
      </c>
      <c r="I416" s="236">
        <v>129</v>
      </c>
      <c r="J416" s="1" t="s">
        <v>3210</v>
      </c>
      <c r="K416" s="1" t="s">
        <v>3211</v>
      </c>
      <c r="L416" s="1">
        <v>32.8968464818212</v>
      </c>
      <c r="M416" s="1">
        <v>131.78700454200799</v>
      </c>
      <c r="O416" s="74" t="str">
        <f t="shared" si="191"/>
        <v>直川B＆G海洋センター</v>
      </c>
      <c r="P416" s="74" t="str">
        <f t="shared" si="192"/>
        <v>種別：活動拠点&lt;br&gt;名称：直川B＆G海洋センター&lt;br&gt;住所：佐伯市直川大字上直見3781&lt;br&gt;参考：大分県道路啓開計画 防災拠点一覧表&lt;br&gt;</v>
      </c>
      <c r="Q416" s="74" t="str">
        <f t="shared" si="193"/>
        <v>129.png</v>
      </c>
      <c r="R416" s="74" t="str">
        <f t="shared" si="194"/>
        <v>30,30</v>
      </c>
      <c r="S416" s="74" t="str">
        <f t="shared" si="194"/>
        <v>15,15</v>
      </c>
      <c r="T416" s="74" t="str">
        <f t="shared" si="195"/>
        <v>131.787004542008,32.8968464818212</v>
      </c>
      <c r="W416" s="239">
        <v>1</v>
      </c>
      <c r="X416" s="239" t="s">
        <v>3209</v>
      </c>
      <c r="Y416" s="239" t="str">
        <f t="shared" si="201"/>
        <v>直川B＆G海洋センター</v>
      </c>
      <c r="Z416" s="239" t="s">
        <v>3202</v>
      </c>
      <c r="AA416" s="239" t="str">
        <f t="shared" si="196"/>
        <v>種別：活動拠点&lt;br&gt;名称：直川B＆G海洋センター&lt;br&gt;住所：佐伯市直川大字上直見3781&lt;br&gt;参考：大分県道路啓開計画 防災拠点一覧表&lt;br&gt;</v>
      </c>
      <c r="AB416" s="239" t="s">
        <v>3256</v>
      </c>
      <c r="AC416" s="239" t="str">
        <f t="shared" si="197"/>
        <v>129.png</v>
      </c>
      <c r="AD416" s="239" t="s">
        <v>3204</v>
      </c>
      <c r="AE416" s="239" t="str">
        <f t="shared" si="198"/>
        <v>30,30</v>
      </c>
      <c r="AF416" s="239" t="s">
        <v>3205</v>
      </c>
      <c r="AG416" s="239" t="str">
        <f t="shared" si="199"/>
        <v>15,15</v>
      </c>
      <c r="AH416" s="239" t="s">
        <v>3206</v>
      </c>
      <c r="AI416" s="239" t="str">
        <f t="shared" si="200"/>
        <v>131.787004542008,32.8968464818212</v>
      </c>
      <c r="AJ416" s="239" t="s">
        <v>3207</v>
      </c>
      <c r="AL416" s="8" t="str">
        <f t="shared" si="202"/>
        <v>,{"type":"Feature","properties":{"name":"直川B＆G海洋センター","description":"種別：活動拠点&lt;br&gt;名称：直川B＆G海洋センター&lt;br&gt;住所：佐伯市直川大字上直見3781&lt;br&gt;参考：大分県道路啓開計画 防災拠点一覧表&lt;br&gt;","_markerType":"Icon","_iconUrl":"https://cyberjapandata.gsi.go.jp/portal/sys/v4/symbols/129.png","_iconSize":[30,30],"_iconAnchor":[15,15]},"geometry":{"type":"Point","coordinates":[131.787004542008,32.8968464818212]}}</v>
      </c>
    </row>
    <row r="417" spans="1:38">
      <c r="A417" s="1" t="s">
        <v>737</v>
      </c>
      <c r="B417" s="1" t="s">
        <v>3278</v>
      </c>
      <c r="C417" s="1" t="s">
        <v>737</v>
      </c>
      <c r="D417" s="1" t="s">
        <v>738</v>
      </c>
      <c r="F417" s="4" t="s">
        <v>1624</v>
      </c>
      <c r="I417" s="236">
        <v>129</v>
      </c>
      <c r="J417" s="1" t="s">
        <v>3210</v>
      </c>
      <c r="K417" s="1" t="s">
        <v>3211</v>
      </c>
      <c r="L417" s="1">
        <v>32.847008307096402</v>
      </c>
      <c r="M417" s="1">
        <v>131.67834049098801</v>
      </c>
      <c r="O417" s="74" t="str">
        <f t="shared" si="191"/>
        <v>宇目スポーツ公園</v>
      </c>
      <c r="P417" s="74" t="str">
        <f t="shared" si="192"/>
        <v>種別：活動拠点&lt;br&gt;名称：宇目スポーツ公園&lt;br&gt;住所：佐伯市宇目大字塩見園38の1番地&lt;br&gt;参考：大分県道路啓開計画 防災拠点一覧表&lt;br&gt;</v>
      </c>
      <c r="Q417" s="74" t="str">
        <f t="shared" si="193"/>
        <v>129.png</v>
      </c>
      <c r="R417" s="74" t="str">
        <f t="shared" si="194"/>
        <v>30,30</v>
      </c>
      <c r="S417" s="74" t="str">
        <f t="shared" si="194"/>
        <v>15,15</v>
      </c>
      <c r="T417" s="74" t="str">
        <f t="shared" si="195"/>
        <v>131.678340490988,32.8470083070964</v>
      </c>
      <c r="W417" s="239">
        <v>1</v>
      </c>
      <c r="X417" s="239" t="s">
        <v>3209</v>
      </c>
      <c r="Y417" s="239" t="str">
        <f t="shared" si="201"/>
        <v>宇目スポーツ公園</v>
      </c>
      <c r="Z417" s="239" t="s">
        <v>3202</v>
      </c>
      <c r="AA417" s="239" t="str">
        <f t="shared" si="196"/>
        <v>種別：活動拠点&lt;br&gt;名称：宇目スポーツ公園&lt;br&gt;住所：佐伯市宇目大字塩見園38の1番地&lt;br&gt;参考：大分県道路啓開計画 防災拠点一覧表&lt;br&gt;</v>
      </c>
      <c r="AB417" s="239" t="s">
        <v>3256</v>
      </c>
      <c r="AC417" s="239" t="str">
        <f t="shared" si="197"/>
        <v>129.png</v>
      </c>
      <c r="AD417" s="239" t="s">
        <v>3204</v>
      </c>
      <c r="AE417" s="239" t="str">
        <f t="shared" si="198"/>
        <v>30,30</v>
      </c>
      <c r="AF417" s="239" t="s">
        <v>3205</v>
      </c>
      <c r="AG417" s="239" t="str">
        <f t="shared" si="199"/>
        <v>15,15</v>
      </c>
      <c r="AH417" s="239" t="s">
        <v>3206</v>
      </c>
      <c r="AI417" s="239" t="str">
        <f t="shared" si="200"/>
        <v>131.678340490988,32.8470083070964</v>
      </c>
      <c r="AJ417" s="239" t="s">
        <v>3207</v>
      </c>
      <c r="AL417" s="8" t="str">
        <f t="shared" si="202"/>
        <v>,{"type":"Feature","properties":{"name":"宇目スポーツ公園","description":"種別：活動拠点&lt;br&gt;名称：宇目スポーツ公園&lt;br&gt;住所：佐伯市宇目大字塩見園38の1番地&lt;br&gt;参考：大分県道路啓開計画 防災拠点一覧表&lt;br&gt;","_markerType":"Icon","_iconUrl":"https://cyberjapandata.gsi.go.jp/portal/sys/v4/symbols/129.png","_iconSize":[30,30],"_iconAnchor":[15,15]},"geometry":{"type":"Point","coordinates":[131.678340490988,32.8470083070964]}}</v>
      </c>
    </row>
    <row r="418" spans="1:38">
      <c r="A418" s="1" t="s">
        <v>739</v>
      </c>
      <c r="B418" s="1" t="s">
        <v>3278</v>
      </c>
      <c r="C418" s="1" t="s">
        <v>739</v>
      </c>
      <c r="D418" s="1" t="s">
        <v>740</v>
      </c>
      <c r="F418" s="4" t="s">
        <v>1624</v>
      </c>
      <c r="I418" s="236">
        <v>129</v>
      </c>
      <c r="J418" s="1" t="s">
        <v>3210</v>
      </c>
      <c r="K418" s="1" t="s">
        <v>3211</v>
      </c>
      <c r="L418" s="1">
        <v>32.898033421131203</v>
      </c>
      <c r="M418" s="1">
        <v>131.77292718581899</v>
      </c>
      <c r="O418" s="74" t="str">
        <f t="shared" si="191"/>
        <v>直川スポーツ公園</v>
      </c>
      <c r="P418" s="74" t="str">
        <f t="shared" si="192"/>
        <v>種別：活動拠点&lt;br&gt;名称：直川スポーツ公園&lt;br&gt;住所：佐伯市直川大字上直見207番地2&lt;br&gt;参考：大分県道路啓開計画 防災拠点一覧表&lt;br&gt;</v>
      </c>
      <c r="Q418" s="74" t="str">
        <f t="shared" si="193"/>
        <v>129.png</v>
      </c>
      <c r="R418" s="74" t="str">
        <f t="shared" si="194"/>
        <v>30,30</v>
      </c>
      <c r="S418" s="74" t="str">
        <f t="shared" si="194"/>
        <v>15,15</v>
      </c>
      <c r="T418" s="74" t="str">
        <f t="shared" si="195"/>
        <v>131.772927185819,32.8980334211312</v>
      </c>
      <c r="W418" s="239">
        <v>1</v>
      </c>
      <c r="X418" s="239" t="s">
        <v>3209</v>
      </c>
      <c r="Y418" s="239" t="str">
        <f t="shared" si="201"/>
        <v>直川スポーツ公園</v>
      </c>
      <c r="Z418" s="239" t="s">
        <v>3202</v>
      </c>
      <c r="AA418" s="239" t="str">
        <f t="shared" si="196"/>
        <v>種別：活動拠点&lt;br&gt;名称：直川スポーツ公園&lt;br&gt;住所：佐伯市直川大字上直見207番地2&lt;br&gt;参考：大分県道路啓開計画 防災拠点一覧表&lt;br&gt;</v>
      </c>
      <c r="AB418" s="239" t="s">
        <v>3256</v>
      </c>
      <c r="AC418" s="239" t="str">
        <f t="shared" si="197"/>
        <v>129.png</v>
      </c>
      <c r="AD418" s="239" t="s">
        <v>3204</v>
      </c>
      <c r="AE418" s="239" t="str">
        <f t="shared" si="198"/>
        <v>30,30</v>
      </c>
      <c r="AF418" s="239" t="s">
        <v>3205</v>
      </c>
      <c r="AG418" s="239" t="str">
        <f t="shared" si="199"/>
        <v>15,15</v>
      </c>
      <c r="AH418" s="239" t="s">
        <v>3206</v>
      </c>
      <c r="AI418" s="239" t="str">
        <f t="shared" si="200"/>
        <v>131.772927185819,32.8980334211312</v>
      </c>
      <c r="AJ418" s="239" t="s">
        <v>3207</v>
      </c>
      <c r="AL418" s="8" t="str">
        <f t="shared" si="202"/>
        <v>,{"type":"Feature","properties":{"name":"直川スポーツ公園","description":"種別：活動拠点&lt;br&gt;名称：直川スポーツ公園&lt;br&gt;住所：佐伯市直川大字上直見207番地2&lt;br&gt;参考：大分県道路啓開計画 防災拠点一覧表&lt;br&gt;","_markerType":"Icon","_iconUrl":"https://cyberjapandata.gsi.go.jp/portal/sys/v4/symbols/129.png","_iconSize":[30,30],"_iconAnchor":[15,15]},"geometry":{"type":"Point","coordinates":[131.772927185819,32.8980334211312]}}</v>
      </c>
    </row>
    <row r="419" spans="1:38">
      <c r="A419" s="1" t="s">
        <v>742</v>
      </c>
      <c r="B419" s="1" t="s">
        <v>3278</v>
      </c>
      <c r="C419" s="1" t="s">
        <v>742</v>
      </c>
      <c r="D419" s="1" t="s">
        <v>743</v>
      </c>
      <c r="F419" s="4" t="s">
        <v>1624</v>
      </c>
      <c r="I419" s="236">
        <v>129</v>
      </c>
      <c r="J419" s="1" t="s">
        <v>3210</v>
      </c>
      <c r="K419" s="1" t="s">
        <v>3211</v>
      </c>
      <c r="L419" s="1">
        <v>32.923614650389503</v>
      </c>
      <c r="M419" s="1">
        <v>131.928815678425</v>
      </c>
      <c r="O419" s="74" t="str">
        <f t="shared" si="191"/>
        <v>木立グラウンド</v>
      </c>
      <c r="P419" s="74" t="str">
        <f t="shared" si="192"/>
        <v>種別：活動拠点&lt;br&gt;名称：木立グラウンド&lt;br&gt;住所：佐伯市大字木立890&lt;br&gt;参考：大分県道路啓開計画 防災拠点一覧表&lt;br&gt;</v>
      </c>
      <c r="Q419" s="74" t="str">
        <f t="shared" si="193"/>
        <v>129.png</v>
      </c>
      <c r="R419" s="74" t="str">
        <f t="shared" si="194"/>
        <v>30,30</v>
      </c>
      <c r="S419" s="74" t="str">
        <f t="shared" si="194"/>
        <v>15,15</v>
      </c>
      <c r="T419" s="74" t="str">
        <f t="shared" si="195"/>
        <v>131.928815678425,32.9236146503895</v>
      </c>
      <c r="W419" s="239">
        <v>1</v>
      </c>
      <c r="X419" s="239" t="s">
        <v>3209</v>
      </c>
      <c r="Y419" s="239" t="str">
        <f t="shared" si="201"/>
        <v>木立グラウンド</v>
      </c>
      <c r="Z419" s="239" t="s">
        <v>3202</v>
      </c>
      <c r="AA419" s="239" t="str">
        <f t="shared" si="196"/>
        <v>種別：活動拠点&lt;br&gt;名称：木立グラウンド&lt;br&gt;住所：佐伯市大字木立890&lt;br&gt;参考：大分県道路啓開計画 防災拠点一覧表&lt;br&gt;</v>
      </c>
      <c r="AB419" s="239" t="s">
        <v>3256</v>
      </c>
      <c r="AC419" s="239" t="str">
        <f t="shared" si="197"/>
        <v>129.png</v>
      </c>
      <c r="AD419" s="239" t="s">
        <v>3204</v>
      </c>
      <c r="AE419" s="239" t="str">
        <f t="shared" si="198"/>
        <v>30,30</v>
      </c>
      <c r="AF419" s="239" t="s">
        <v>3205</v>
      </c>
      <c r="AG419" s="239" t="str">
        <f t="shared" si="199"/>
        <v>15,15</v>
      </c>
      <c r="AH419" s="239" t="s">
        <v>3206</v>
      </c>
      <c r="AI419" s="239" t="str">
        <f t="shared" si="200"/>
        <v>131.928815678425,32.9236146503895</v>
      </c>
      <c r="AJ419" s="239" t="s">
        <v>3207</v>
      </c>
      <c r="AL419" s="8" t="str">
        <f t="shared" si="202"/>
        <v>,{"type":"Feature","properties":{"name":"木立グラウンド","description":"種別：活動拠点&lt;br&gt;名称：木立グラウンド&lt;br&gt;住所：佐伯市大字木立890&lt;br&gt;参考：大分県道路啓開計画 防災拠点一覧表&lt;br&gt;","_markerType":"Icon","_iconUrl":"https://cyberjapandata.gsi.go.jp/portal/sys/v4/symbols/129.png","_iconSize":[30,30],"_iconAnchor":[15,15]},"geometry":{"type":"Point","coordinates":[131.928815678425,32.9236146503895]}}</v>
      </c>
    </row>
    <row r="420" spans="1:38">
      <c r="A420" s="1" t="s">
        <v>744</v>
      </c>
      <c r="B420" s="1" t="s">
        <v>3278</v>
      </c>
      <c r="C420" s="1" t="s">
        <v>744</v>
      </c>
      <c r="D420" s="1" t="s">
        <v>745</v>
      </c>
      <c r="F420" s="4" t="s">
        <v>1624</v>
      </c>
      <c r="I420" s="236">
        <v>129</v>
      </c>
      <c r="J420" s="1" t="s">
        <v>3210</v>
      </c>
      <c r="K420" s="1" t="s">
        <v>3211</v>
      </c>
      <c r="L420" s="1">
        <v>32.960532044662202</v>
      </c>
      <c r="M420" s="1">
        <v>131.83977798923999</v>
      </c>
      <c r="O420" s="74" t="str">
        <f t="shared" si="191"/>
        <v>佐伯市弥生番匠公園</v>
      </c>
      <c r="P420" s="74" t="str">
        <f t="shared" si="192"/>
        <v>種別：活動拠点&lt;br&gt;名称：佐伯市弥生番匠公園&lt;br&gt;住所：佐伯市弥生大字小田&lt;br&gt;参考：大分県道路啓開計画 防災拠点一覧表&lt;br&gt;</v>
      </c>
      <c r="Q420" s="74" t="str">
        <f t="shared" si="193"/>
        <v>129.png</v>
      </c>
      <c r="R420" s="74" t="str">
        <f t="shared" si="194"/>
        <v>30,30</v>
      </c>
      <c r="S420" s="74" t="str">
        <f t="shared" si="194"/>
        <v>15,15</v>
      </c>
      <c r="T420" s="74" t="str">
        <f t="shared" si="195"/>
        <v>131.83977798924,32.9605320446622</v>
      </c>
      <c r="W420" s="239">
        <v>1</v>
      </c>
      <c r="X420" s="239" t="s">
        <v>3209</v>
      </c>
      <c r="Y420" s="239" t="str">
        <f t="shared" si="201"/>
        <v>佐伯市弥生番匠公園</v>
      </c>
      <c r="Z420" s="239" t="s">
        <v>3202</v>
      </c>
      <c r="AA420" s="239" t="str">
        <f t="shared" si="196"/>
        <v>種別：活動拠点&lt;br&gt;名称：佐伯市弥生番匠公園&lt;br&gt;住所：佐伯市弥生大字小田&lt;br&gt;参考：大分県道路啓開計画 防災拠点一覧表&lt;br&gt;</v>
      </c>
      <c r="AB420" s="239" t="s">
        <v>3256</v>
      </c>
      <c r="AC420" s="239" t="str">
        <f t="shared" si="197"/>
        <v>129.png</v>
      </c>
      <c r="AD420" s="239" t="s">
        <v>3204</v>
      </c>
      <c r="AE420" s="239" t="str">
        <f t="shared" si="198"/>
        <v>30,30</v>
      </c>
      <c r="AF420" s="239" t="s">
        <v>3205</v>
      </c>
      <c r="AG420" s="239" t="str">
        <f t="shared" si="199"/>
        <v>15,15</v>
      </c>
      <c r="AH420" s="239" t="s">
        <v>3206</v>
      </c>
      <c r="AI420" s="239" t="str">
        <f t="shared" si="200"/>
        <v>131.83977798924,32.9605320446622</v>
      </c>
      <c r="AJ420" s="239" t="s">
        <v>3207</v>
      </c>
      <c r="AL420" s="8" t="str">
        <f t="shared" si="202"/>
        <v>,{"type":"Feature","properties":{"name":"佐伯市弥生番匠公園","description":"種別：活動拠点&lt;br&gt;名称：佐伯市弥生番匠公園&lt;br&gt;住所：佐伯市弥生大字小田&lt;br&gt;参考：大分県道路啓開計画 防災拠点一覧表&lt;br&gt;","_markerType":"Icon","_iconUrl":"https://cyberjapandata.gsi.go.jp/portal/sys/v4/symbols/129.png","_iconSize":[30,30],"_iconAnchor":[15,15]},"geometry":{"type":"Point","coordinates":[131.83977798924,32.9605320446622]}}</v>
      </c>
    </row>
    <row r="421" spans="1:38">
      <c r="A421" s="1" t="s">
        <v>746</v>
      </c>
      <c r="B421" s="1" t="s">
        <v>3278</v>
      </c>
      <c r="C421" s="1" t="s">
        <v>746</v>
      </c>
      <c r="D421" s="1" t="s">
        <v>747</v>
      </c>
      <c r="F421" s="4" t="s">
        <v>1624</v>
      </c>
      <c r="I421" s="236">
        <v>129</v>
      </c>
      <c r="J421" s="1" t="s">
        <v>3210</v>
      </c>
      <c r="K421" s="1" t="s">
        <v>3211</v>
      </c>
      <c r="L421" s="1">
        <v>32.970791971521102</v>
      </c>
      <c r="M421" s="1">
        <v>131.83912605981499</v>
      </c>
      <c r="O421" s="74" t="str">
        <f t="shared" si="191"/>
        <v>旧昭和中学校グラウンド</v>
      </c>
      <c r="P421" s="74" t="str">
        <f t="shared" si="192"/>
        <v>種別：活動拠点&lt;br&gt;名称：旧昭和中学校グラウンド&lt;br&gt;住所：佐伯市弥生大市井崎&lt;br&gt;参考：大分県道路啓開計画 防災拠点一覧表&lt;br&gt;</v>
      </c>
      <c r="Q421" s="74" t="str">
        <f t="shared" si="193"/>
        <v>129.png</v>
      </c>
      <c r="R421" s="74" t="str">
        <f t="shared" si="194"/>
        <v>30,30</v>
      </c>
      <c r="S421" s="74" t="str">
        <f t="shared" si="194"/>
        <v>15,15</v>
      </c>
      <c r="T421" s="74" t="str">
        <f t="shared" si="195"/>
        <v>131.839126059815,32.9707919715211</v>
      </c>
      <c r="W421" s="239">
        <v>1</v>
      </c>
      <c r="X421" s="239" t="s">
        <v>3209</v>
      </c>
      <c r="Y421" s="239" t="str">
        <f t="shared" si="201"/>
        <v>旧昭和中学校グラウンド</v>
      </c>
      <c r="Z421" s="239" t="s">
        <v>3202</v>
      </c>
      <c r="AA421" s="239" t="str">
        <f t="shared" si="196"/>
        <v>種別：活動拠点&lt;br&gt;名称：旧昭和中学校グラウンド&lt;br&gt;住所：佐伯市弥生大市井崎&lt;br&gt;参考：大分県道路啓開計画 防災拠点一覧表&lt;br&gt;</v>
      </c>
      <c r="AB421" s="239" t="s">
        <v>3256</v>
      </c>
      <c r="AC421" s="239" t="str">
        <f t="shared" si="197"/>
        <v>129.png</v>
      </c>
      <c r="AD421" s="239" t="s">
        <v>3204</v>
      </c>
      <c r="AE421" s="239" t="str">
        <f t="shared" si="198"/>
        <v>30,30</v>
      </c>
      <c r="AF421" s="239" t="s">
        <v>3205</v>
      </c>
      <c r="AG421" s="239" t="str">
        <f t="shared" si="199"/>
        <v>15,15</v>
      </c>
      <c r="AH421" s="239" t="s">
        <v>3206</v>
      </c>
      <c r="AI421" s="239" t="str">
        <f t="shared" si="200"/>
        <v>131.839126059815,32.9707919715211</v>
      </c>
      <c r="AJ421" s="239" t="s">
        <v>3207</v>
      </c>
      <c r="AL421" s="8" t="str">
        <f t="shared" si="202"/>
        <v>,{"type":"Feature","properties":{"name":"旧昭和中学校グラウンド","description":"種別：活動拠点&lt;br&gt;名称：旧昭和中学校グラウンド&lt;br&gt;住所：佐伯市弥生大市井崎&lt;br&gt;参考：大分県道路啓開計画 防災拠点一覧表&lt;br&gt;","_markerType":"Icon","_iconUrl":"https://cyberjapandata.gsi.go.jp/portal/sys/v4/symbols/129.png","_iconSize":[30,30],"_iconAnchor":[15,15]},"geometry":{"type":"Point","coordinates":[131.839126059815,32.9707919715211]}}</v>
      </c>
    </row>
    <row r="422" spans="1:38">
      <c r="A422" s="1" t="s">
        <v>748</v>
      </c>
      <c r="B422" s="1" t="s">
        <v>3278</v>
      </c>
      <c r="C422" s="1" t="s">
        <v>748</v>
      </c>
      <c r="D422" s="1" t="s">
        <v>749</v>
      </c>
      <c r="F422" s="4" t="s">
        <v>1624</v>
      </c>
      <c r="I422" s="236">
        <v>129</v>
      </c>
      <c r="J422" s="1" t="s">
        <v>3210</v>
      </c>
      <c r="K422" s="1" t="s">
        <v>3211</v>
      </c>
      <c r="L422" s="1">
        <v>32.9995098043428</v>
      </c>
      <c r="M422" s="1">
        <v>131.86249390174899</v>
      </c>
      <c r="O422" s="74" t="str">
        <f t="shared" si="191"/>
        <v>床木グラウンド</v>
      </c>
      <c r="P422" s="74" t="str">
        <f t="shared" si="192"/>
        <v>種別：活動拠点&lt;br&gt;名称：床木グラウンド&lt;br&gt;住所：佐伯市弥生大字床木1339&lt;br&gt;参考：大分県道路啓開計画 防災拠点一覧表&lt;br&gt;</v>
      </c>
      <c r="Q422" s="74" t="str">
        <f t="shared" si="193"/>
        <v>129.png</v>
      </c>
      <c r="R422" s="74" t="str">
        <f t="shared" si="194"/>
        <v>30,30</v>
      </c>
      <c r="S422" s="74" t="str">
        <f t="shared" si="194"/>
        <v>15,15</v>
      </c>
      <c r="T422" s="74" t="str">
        <f t="shared" si="195"/>
        <v>131.862493901749,32.9995098043428</v>
      </c>
      <c r="W422" s="239">
        <v>1</v>
      </c>
      <c r="X422" s="239" t="s">
        <v>3209</v>
      </c>
      <c r="Y422" s="239" t="str">
        <f t="shared" si="201"/>
        <v>床木グラウンド</v>
      </c>
      <c r="Z422" s="239" t="s">
        <v>3202</v>
      </c>
      <c r="AA422" s="239" t="str">
        <f t="shared" si="196"/>
        <v>種別：活動拠点&lt;br&gt;名称：床木グラウンド&lt;br&gt;住所：佐伯市弥生大字床木1339&lt;br&gt;参考：大分県道路啓開計画 防災拠点一覧表&lt;br&gt;</v>
      </c>
      <c r="AB422" s="239" t="s">
        <v>3256</v>
      </c>
      <c r="AC422" s="239" t="str">
        <f t="shared" si="197"/>
        <v>129.png</v>
      </c>
      <c r="AD422" s="239" t="s">
        <v>3204</v>
      </c>
      <c r="AE422" s="239" t="str">
        <f t="shared" si="198"/>
        <v>30,30</v>
      </c>
      <c r="AF422" s="239" t="s">
        <v>3205</v>
      </c>
      <c r="AG422" s="239" t="str">
        <f t="shared" si="199"/>
        <v>15,15</v>
      </c>
      <c r="AH422" s="239" t="s">
        <v>3206</v>
      </c>
      <c r="AI422" s="239" t="str">
        <f t="shared" si="200"/>
        <v>131.862493901749,32.9995098043428</v>
      </c>
      <c r="AJ422" s="239" t="s">
        <v>3207</v>
      </c>
      <c r="AL422" s="8" t="str">
        <f t="shared" si="202"/>
        <v>,{"type":"Feature","properties":{"name":"床木グラウンド","description":"種別：活動拠点&lt;br&gt;名称：床木グラウンド&lt;br&gt;住所：佐伯市弥生大字床木1339&lt;br&gt;参考：大分県道路啓開計画 防災拠点一覧表&lt;br&gt;","_markerType":"Icon","_iconUrl":"https://cyberjapandata.gsi.go.jp/portal/sys/v4/symbols/129.png","_iconSize":[30,30],"_iconAnchor":[15,15]},"geometry":{"type":"Point","coordinates":[131.862493901749,32.9995098043428]}}</v>
      </c>
    </row>
    <row r="423" spans="1:38">
      <c r="A423" s="1" t="s">
        <v>750</v>
      </c>
      <c r="B423" s="1" t="s">
        <v>3278</v>
      </c>
      <c r="C423" s="1" t="s">
        <v>750</v>
      </c>
      <c r="D423" s="1" t="s">
        <v>751</v>
      </c>
      <c r="F423" s="4" t="s">
        <v>1624</v>
      </c>
      <c r="I423" s="236">
        <v>129</v>
      </c>
      <c r="J423" s="1" t="s">
        <v>3210</v>
      </c>
      <c r="K423" s="1" t="s">
        <v>3211</v>
      </c>
      <c r="L423" s="1">
        <v>32.939224955540801</v>
      </c>
      <c r="M423" s="1">
        <v>131.83071267720601</v>
      </c>
      <c r="O423" s="74" t="str">
        <f t="shared" si="191"/>
        <v>上切畑グラウンド</v>
      </c>
      <c r="P423" s="74" t="str">
        <f t="shared" si="192"/>
        <v>種別：活動拠点&lt;br&gt;名称：上切畑グラウンド&lt;br&gt;住所：佐伯市弥生大字江良&lt;br&gt;参考：大分県道路啓開計画 防災拠点一覧表&lt;br&gt;</v>
      </c>
      <c r="Q423" s="74" t="str">
        <f t="shared" si="193"/>
        <v>129.png</v>
      </c>
      <c r="R423" s="74" t="str">
        <f t="shared" si="194"/>
        <v>30,30</v>
      </c>
      <c r="S423" s="74" t="str">
        <f t="shared" si="194"/>
        <v>15,15</v>
      </c>
      <c r="T423" s="74" t="str">
        <f t="shared" si="195"/>
        <v>131.830712677206,32.9392249555408</v>
      </c>
      <c r="W423" s="239">
        <v>1</v>
      </c>
      <c r="X423" s="239" t="s">
        <v>3209</v>
      </c>
      <c r="Y423" s="239" t="str">
        <f t="shared" si="201"/>
        <v>上切畑グラウンド</v>
      </c>
      <c r="Z423" s="239" t="s">
        <v>3202</v>
      </c>
      <c r="AA423" s="239" t="str">
        <f t="shared" si="196"/>
        <v>種別：活動拠点&lt;br&gt;名称：上切畑グラウンド&lt;br&gt;住所：佐伯市弥生大字江良&lt;br&gt;参考：大分県道路啓開計画 防災拠点一覧表&lt;br&gt;</v>
      </c>
      <c r="AB423" s="239" t="s">
        <v>3256</v>
      </c>
      <c r="AC423" s="239" t="str">
        <f t="shared" si="197"/>
        <v>129.png</v>
      </c>
      <c r="AD423" s="239" t="s">
        <v>3204</v>
      </c>
      <c r="AE423" s="239" t="str">
        <f t="shared" si="198"/>
        <v>30,30</v>
      </c>
      <c r="AF423" s="239" t="s">
        <v>3205</v>
      </c>
      <c r="AG423" s="239" t="str">
        <f t="shared" si="199"/>
        <v>15,15</v>
      </c>
      <c r="AH423" s="239" t="s">
        <v>3206</v>
      </c>
      <c r="AI423" s="239" t="str">
        <f t="shared" si="200"/>
        <v>131.830712677206,32.9392249555408</v>
      </c>
      <c r="AJ423" s="239" t="s">
        <v>3207</v>
      </c>
      <c r="AL423" s="8" t="str">
        <f t="shared" si="202"/>
        <v>,{"type":"Feature","properties":{"name":"上切畑グラウンド","description":"種別：活動拠点&lt;br&gt;名称：上切畑グラウンド&lt;br&gt;住所：佐伯市弥生大字江良&lt;br&gt;参考：大分県道路啓開計画 防災拠点一覧表&lt;br&gt;","_markerType":"Icon","_iconUrl":"https://cyberjapandata.gsi.go.jp/portal/sys/v4/symbols/129.png","_iconSize":[30,30],"_iconAnchor":[15,15]},"geometry":{"type":"Point","coordinates":[131.830712677206,32.9392249555408]}}</v>
      </c>
    </row>
    <row r="424" spans="1:38">
      <c r="A424" s="1" t="s">
        <v>752</v>
      </c>
      <c r="B424" s="1" t="s">
        <v>3278</v>
      </c>
      <c r="C424" s="1" t="s">
        <v>752</v>
      </c>
      <c r="D424" s="1" t="s">
        <v>753</v>
      </c>
      <c r="F424" s="4" t="s">
        <v>1624</v>
      </c>
      <c r="I424" s="236">
        <v>129</v>
      </c>
      <c r="J424" s="1" t="s">
        <v>3210</v>
      </c>
      <c r="K424" s="1" t="s">
        <v>3211</v>
      </c>
      <c r="L424" s="1">
        <v>32.987358644623001</v>
      </c>
      <c r="M424" s="1">
        <v>131.82925222603799</v>
      </c>
      <c r="O424" s="74" t="str">
        <f t="shared" si="191"/>
        <v>尺間グラウンド</v>
      </c>
      <c r="P424" s="74" t="str">
        <f t="shared" si="192"/>
        <v>種別：活動拠点&lt;br&gt;名称：尺間グラウンド&lt;br&gt;住所：佐伯市弥生大字尺間538&lt;br&gt;参考：大分県道路啓開計画 防災拠点一覧表&lt;br&gt;</v>
      </c>
      <c r="Q424" s="74" t="str">
        <f t="shared" si="193"/>
        <v>129.png</v>
      </c>
      <c r="R424" s="74" t="str">
        <f t="shared" si="194"/>
        <v>30,30</v>
      </c>
      <c r="S424" s="74" t="str">
        <f t="shared" si="194"/>
        <v>15,15</v>
      </c>
      <c r="T424" s="74" t="str">
        <f t="shared" si="195"/>
        <v>131.829252226038,32.987358644623</v>
      </c>
      <c r="W424" s="239">
        <v>1</v>
      </c>
      <c r="X424" s="239" t="s">
        <v>3209</v>
      </c>
      <c r="Y424" s="239" t="str">
        <f t="shared" si="201"/>
        <v>尺間グラウンド</v>
      </c>
      <c r="Z424" s="239" t="s">
        <v>3202</v>
      </c>
      <c r="AA424" s="239" t="str">
        <f t="shared" si="196"/>
        <v>種別：活動拠点&lt;br&gt;名称：尺間グラウンド&lt;br&gt;住所：佐伯市弥生大字尺間538&lt;br&gt;参考：大分県道路啓開計画 防災拠点一覧表&lt;br&gt;</v>
      </c>
      <c r="AB424" s="239" t="s">
        <v>3256</v>
      </c>
      <c r="AC424" s="239" t="str">
        <f t="shared" si="197"/>
        <v>129.png</v>
      </c>
      <c r="AD424" s="239" t="s">
        <v>3204</v>
      </c>
      <c r="AE424" s="239" t="str">
        <f t="shared" si="198"/>
        <v>30,30</v>
      </c>
      <c r="AF424" s="239" t="s">
        <v>3205</v>
      </c>
      <c r="AG424" s="239" t="str">
        <f t="shared" si="199"/>
        <v>15,15</v>
      </c>
      <c r="AH424" s="239" t="s">
        <v>3206</v>
      </c>
      <c r="AI424" s="239" t="str">
        <f t="shared" si="200"/>
        <v>131.829252226038,32.987358644623</v>
      </c>
      <c r="AJ424" s="239" t="s">
        <v>3207</v>
      </c>
      <c r="AL424" s="8" t="str">
        <f t="shared" si="202"/>
        <v>,{"type":"Feature","properties":{"name":"尺間グラウンド","description":"種別：活動拠点&lt;br&gt;名称：尺間グラウンド&lt;br&gt;住所：佐伯市弥生大字尺間538&lt;br&gt;参考：大分県道路啓開計画 防災拠点一覧表&lt;br&gt;","_markerType":"Icon","_iconUrl":"https://cyberjapandata.gsi.go.jp/portal/sys/v4/symbols/129.png","_iconSize":[30,30],"_iconAnchor":[15,15]},"geometry":{"type":"Point","coordinates":[131.829252226038,32.987358644623]}}</v>
      </c>
    </row>
    <row r="425" spans="1:38">
      <c r="A425" s="1" t="s">
        <v>1617</v>
      </c>
      <c r="B425" s="1" t="s">
        <v>3278</v>
      </c>
      <c r="C425" s="1" t="s">
        <v>1617</v>
      </c>
      <c r="D425" s="1" t="s">
        <v>754</v>
      </c>
      <c r="F425" s="4" t="s">
        <v>1624</v>
      </c>
      <c r="I425" s="236">
        <v>129</v>
      </c>
      <c r="J425" s="1" t="s">
        <v>3210</v>
      </c>
      <c r="K425" s="1" t="s">
        <v>3211</v>
      </c>
      <c r="L425" s="1">
        <v>32.9481607810797</v>
      </c>
      <c r="M425" s="1">
        <v>131.75610562899399</v>
      </c>
      <c r="O425" s="74" t="str">
        <f t="shared" si="191"/>
        <v>小半ふれあい広場</v>
      </c>
      <c r="P425" s="74" t="str">
        <f t="shared" si="192"/>
        <v>種別：活動拠点&lt;br&gt;名称：小半ふれあい広場&lt;br&gt;住所：佐伯市本匠大字小半&lt;br&gt;参考：大分県道路啓開計画 防災拠点一覧表&lt;br&gt;</v>
      </c>
      <c r="Q425" s="74" t="str">
        <f t="shared" si="193"/>
        <v>129.png</v>
      </c>
      <c r="R425" s="74" t="str">
        <f t="shared" si="194"/>
        <v>30,30</v>
      </c>
      <c r="S425" s="74" t="str">
        <f t="shared" si="194"/>
        <v>15,15</v>
      </c>
      <c r="T425" s="74" t="str">
        <f t="shared" si="195"/>
        <v>131.756105628994,32.9481607810797</v>
      </c>
      <c r="W425" s="239">
        <v>1</v>
      </c>
      <c r="X425" s="239" t="s">
        <v>3209</v>
      </c>
      <c r="Y425" s="239" t="str">
        <f t="shared" si="201"/>
        <v>小半ふれあい広場</v>
      </c>
      <c r="Z425" s="239" t="s">
        <v>3202</v>
      </c>
      <c r="AA425" s="239" t="str">
        <f t="shared" si="196"/>
        <v>種別：活動拠点&lt;br&gt;名称：小半ふれあい広場&lt;br&gt;住所：佐伯市本匠大字小半&lt;br&gt;参考：大分県道路啓開計画 防災拠点一覧表&lt;br&gt;</v>
      </c>
      <c r="AB425" s="239" t="s">
        <v>3256</v>
      </c>
      <c r="AC425" s="239" t="str">
        <f t="shared" si="197"/>
        <v>129.png</v>
      </c>
      <c r="AD425" s="239" t="s">
        <v>3204</v>
      </c>
      <c r="AE425" s="239" t="str">
        <f t="shared" si="198"/>
        <v>30,30</v>
      </c>
      <c r="AF425" s="239" t="s">
        <v>3205</v>
      </c>
      <c r="AG425" s="239" t="str">
        <f t="shared" si="199"/>
        <v>15,15</v>
      </c>
      <c r="AH425" s="239" t="s">
        <v>3206</v>
      </c>
      <c r="AI425" s="239" t="str">
        <f t="shared" si="200"/>
        <v>131.756105628994,32.9481607810797</v>
      </c>
      <c r="AJ425" s="239" t="s">
        <v>3207</v>
      </c>
      <c r="AL425" s="8" t="str">
        <f t="shared" si="202"/>
        <v>,{"type":"Feature","properties":{"name":"小半ふれあい広場","description":"種別：活動拠点&lt;br&gt;名称：小半ふれあい広場&lt;br&gt;住所：佐伯市本匠大字小半&lt;br&gt;参考：大分県道路啓開計画 防災拠点一覧表&lt;br&gt;","_markerType":"Icon","_iconUrl":"https://cyberjapandata.gsi.go.jp/portal/sys/v4/symbols/129.png","_iconSize":[30,30],"_iconAnchor":[15,15]},"geometry":{"type":"Point","coordinates":[131.756105628994,32.9481607810797]}}</v>
      </c>
    </row>
    <row r="426" spans="1:38">
      <c r="A426" s="1" t="s">
        <v>755</v>
      </c>
      <c r="B426" s="1" t="s">
        <v>3278</v>
      </c>
      <c r="C426" s="1" t="s">
        <v>755</v>
      </c>
      <c r="D426" s="1" t="s">
        <v>756</v>
      </c>
      <c r="F426" s="4" t="s">
        <v>1624</v>
      </c>
      <c r="I426" s="236">
        <v>129</v>
      </c>
      <c r="J426" s="1" t="s">
        <v>3210</v>
      </c>
      <c r="K426" s="1" t="s">
        <v>3211</v>
      </c>
      <c r="L426" s="1">
        <v>32.934908658384501</v>
      </c>
      <c r="M426" s="1">
        <v>131.72232854315601</v>
      </c>
      <c r="O426" s="74" t="str">
        <f t="shared" si="191"/>
        <v>本匠西スポーツ公園</v>
      </c>
      <c r="P426" s="74" t="str">
        <f t="shared" si="192"/>
        <v>種別：活動拠点&lt;br&gt;名称：本匠西スポーツ公園&lt;br&gt;住所：佐伯市本匠大字因尾826&lt;br&gt;参考：大分県道路啓開計画 防災拠点一覧表&lt;br&gt;</v>
      </c>
      <c r="Q426" s="74" t="str">
        <f t="shared" si="193"/>
        <v>129.png</v>
      </c>
      <c r="R426" s="74" t="str">
        <f t="shared" si="194"/>
        <v>30,30</v>
      </c>
      <c r="S426" s="74" t="str">
        <f t="shared" si="194"/>
        <v>15,15</v>
      </c>
      <c r="T426" s="74" t="str">
        <f t="shared" si="195"/>
        <v>131.722328543156,32.9349086583845</v>
      </c>
      <c r="W426" s="239">
        <v>1</v>
      </c>
      <c r="X426" s="239" t="s">
        <v>3209</v>
      </c>
      <c r="Y426" s="239" t="str">
        <f t="shared" si="201"/>
        <v>本匠西スポーツ公園</v>
      </c>
      <c r="Z426" s="239" t="s">
        <v>3202</v>
      </c>
      <c r="AA426" s="239" t="str">
        <f t="shared" si="196"/>
        <v>種別：活動拠点&lt;br&gt;名称：本匠西スポーツ公園&lt;br&gt;住所：佐伯市本匠大字因尾826&lt;br&gt;参考：大分県道路啓開計画 防災拠点一覧表&lt;br&gt;</v>
      </c>
      <c r="AB426" s="239" t="s">
        <v>3256</v>
      </c>
      <c r="AC426" s="239" t="str">
        <f t="shared" si="197"/>
        <v>129.png</v>
      </c>
      <c r="AD426" s="239" t="s">
        <v>3204</v>
      </c>
      <c r="AE426" s="239" t="str">
        <f t="shared" si="198"/>
        <v>30,30</v>
      </c>
      <c r="AF426" s="239" t="s">
        <v>3205</v>
      </c>
      <c r="AG426" s="239" t="str">
        <f t="shared" si="199"/>
        <v>15,15</v>
      </c>
      <c r="AH426" s="239" t="s">
        <v>3206</v>
      </c>
      <c r="AI426" s="239" t="str">
        <f t="shared" si="200"/>
        <v>131.722328543156,32.9349086583845</v>
      </c>
      <c r="AJ426" s="239" t="s">
        <v>3207</v>
      </c>
      <c r="AL426" s="8" t="str">
        <f t="shared" si="202"/>
        <v>,{"type":"Feature","properties":{"name":"本匠西スポーツ公園","description":"種別：活動拠点&lt;br&gt;名称：本匠西スポーツ公園&lt;br&gt;住所：佐伯市本匠大字因尾826&lt;br&gt;参考：大分県道路啓開計画 防災拠点一覧表&lt;br&gt;","_markerType":"Icon","_iconUrl":"https://cyberjapandata.gsi.go.jp/portal/sys/v4/symbols/129.png","_iconSize":[30,30],"_iconAnchor":[15,15]},"geometry":{"type":"Point","coordinates":[131.722328543156,32.9349086583845]}}</v>
      </c>
    </row>
    <row r="427" spans="1:38">
      <c r="A427" s="1" t="s">
        <v>757</v>
      </c>
      <c r="B427" s="1" t="s">
        <v>3278</v>
      </c>
      <c r="C427" s="1" t="s">
        <v>757</v>
      </c>
      <c r="D427" s="1" t="s">
        <v>758</v>
      </c>
      <c r="F427" s="4" t="s">
        <v>1624</v>
      </c>
      <c r="I427" s="236">
        <v>129</v>
      </c>
      <c r="J427" s="1" t="s">
        <v>3210</v>
      </c>
      <c r="K427" s="1" t="s">
        <v>3211</v>
      </c>
      <c r="L427" s="1">
        <v>32.851251116842597</v>
      </c>
      <c r="M427" s="1">
        <v>131.678634872841</v>
      </c>
      <c r="O427" s="74" t="str">
        <f t="shared" si="191"/>
        <v>旧重岡小学校グラウンド</v>
      </c>
      <c r="P427" s="74" t="str">
        <f t="shared" si="192"/>
        <v>種別：活動拠点&lt;br&gt;名称：旧重岡小学校グラウンド&lt;br&gt;住所：佐伯市宇目大字千束2661&lt;br&gt;参考：大分県道路啓開計画 防災拠点一覧表&lt;br&gt;</v>
      </c>
      <c r="Q427" s="74" t="str">
        <f t="shared" si="193"/>
        <v>129.png</v>
      </c>
      <c r="R427" s="74" t="str">
        <f t="shared" si="194"/>
        <v>30,30</v>
      </c>
      <c r="S427" s="74" t="str">
        <f t="shared" si="194"/>
        <v>15,15</v>
      </c>
      <c r="T427" s="74" t="str">
        <f t="shared" si="195"/>
        <v>131.678634872841,32.8512511168426</v>
      </c>
      <c r="W427" s="239">
        <v>1</v>
      </c>
      <c r="X427" s="239" t="s">
        <v>3209</v>
      </c>
      <c r="Y427" s="239" t="str">
        <f t="shared" si="201"/>
        <v>旧重岡小学校グラウンド</v>
      </c>
      <c r="Z427" s="239" t="s">
        <v>3202</v>
      </c>
      <c r="AA427" s="239" t="str">
        <f t="shared" si="196"/>
        <v>種別：活動拠点&lt;br&gt;名称：旧重岡小学校グラウンド&lt;br&gt;住所：佐伯市宇目大字千束2661&lt;br&gt;参考：大分県道路啓開計画 防災拠点一覧表&lt;br&gt;</v>
      </c>
      <c r="AB427" s="239" t="s">
        <v>3256</v>
      </c>
      <c r="AC427" s="239" t="str">
        <f t="shared" si="197"/>
        <v>129.png</v>
      </c>
      <c r="AD427" s="239" t="s">
        <v>3204</v>
      </c>
      <c r="AE427" s="239" t="str">
        <f t="shared" si="198"/>
        <v>30,30</v>
      </c>
      <c r="AF427" s="239" t="s">
        <v>3205</v>
      </c>
      <c r="AG427" s="239" t="str">
        <f t="shared" si="199"/>
        <v>15,15</v>
      </c>
      <c r="AH427" s="239" t="s">
        <v>3206</v>
      </c>
      <c r="AI427" s="239" t="str">
        <f t="shared" si="200"/>
        <v>131.678634872841,32.8512511168426</v>
      </c>
      <c r="AJ427" s="239" t="s">
        <v>3207</v>
      </c>
      <c r="AL427" s="8" t="str">
        <f t="shared" si="202"/>
        <v>,{"type":"Feature","properties":{"name":"旧重岡小学校グラウンド","description":"種別：活動拠点&lt;br&gt;名称：旧重岡小学校グラウンド&lt;br&gt;住所：佐伯市宇目大字千束2661&lt;br&gt;参考：大分県道路啓開計画 防災拠点一覧表&lt;br&gt;","_markerType":"Icon","_iconUrl":"https://cyberjapandata.gsi.go.jp/portal/sys/v4/symbols/129.png","_iconSize":[30,30],"_iconAnchor":[15,15]},"geometry":{"type":"Point","coordinates":[131.678634872841,32.8512511168426]}}</v>
      </c>
    </row>
    <row r="428" spans="1:38">
      <c r="A428" s="1" t="s">
        <v>759</v>
      </c>
      <c r="B428" s="1" t="s">
        <v>3278</v>
      </c>
      <c r="C428" s="1" t="s">
        <v>759</v>
      </c>
      <c r="D428" s="1" t="s">
        <v>1618</v>
      </c>
      <c r="F428" s="4" t="s">
        <v>1624</v>
      </c>
      <c r="I428" s="236">
        <v>129</v>
      </c>
      <c r="J428" s="1" t="s">
        <v>3210</v>
      </c>
      <c r="K428" s="1" t="s">
        <v>3211</v>
      </c>
      <c r="L428" s="1">
        <v>32.848275738166201</v>
      </c>
      <c r="M428" s="1">
        <v>131.67960824525699</v>
      </c>
      <c r="O428" s="74" t="str">
        <f t="shared" si="191"/>
        <v>八匹原広場</v>
      </c>
      <c r="P428" s="74" t="str">
        <f t="shared" si="192"/>
        <v>種別：活動拠点&lt;br&gt;名称：八匹原広場&lt;br&gt;住所：佐伯市宇目大字塩見園1-1&lt;br&gt;参考：大分県道路啓開計画 防災拠点一覧表&lt;br&gt;</v>
      </c>
      <c r="Q428" s="74" t="str">
        <f t="shared" si="193"/>
        <v>129.png</v>
      </c>
      <c r="R428" s="74" t="str">
        <f t="shared" si="194"/>
        <v>30,30</v>
      </c>
      <c r="S428" s="74" t="str">
        <f t="shared" si="194"/>
        <v>15,15</v>
      </c>
      <c r="T428" s="74" t="str">
        <f t="shared" si="195"/>
        <v>131.679608245257,32.8482757381662</v>
      </c>
      <c r="W428" s="239">
        <v>1</v>
      </c>
      <c r="X428" s="239" t="s">
        <v>3209</v>
      </c>
      <c r="Y428" s="239" t="str">
        <f t="shared" si="201"/>
        <v>八匹原広場</v>
      </c>
      <c r="Z428" s="239" t="s">
        <v>3202</v>
      </c>
      <c r="AA428" s="239" t="str">
        <f t="shared" si="196"/>
        <v>種別：活動拠点&lt;br&gt;名称：八匹原広場&lt;br&gt;住所：佐伯市宇目大字塩見園1-1&lt;br&gt;参考：大分県道路啓開計画 防災拠点一覧表&lt;br&gt;</v>
      </c>
      <c r="AB428" s="239" t="s">
        <v>3256</v>
      </c>
      <c r="AC428" s="239" t="str">
        <f t="shared" si="197"/>
        <v>129.png</v>
      </c>
      <c r="AD428" s="239" t="s">
        <v>3204</v>
      </c>
      <c r="AE428" s="239" t="str">
        <f t="shared" si="198"/>
        <v>30,30</v>
      </c>
      <c r="AF428" s="239" t="s">
        <v>3205</v>
      </c>
      <c r="AG428" s="239" t="str">
        <f t="shared" si="199"/>
        <v>15,15</v>
      </c>
      <c r="AH428" s="239" t="s">
        <v>3206</v>
      </c>
      <c r="AI428" s="239" t="str">
        <f t="shared" si="200"/>
        <v>131.679608245257,32.8482757381662</v>
      </c>
      <c r="AJ428" s="239" t="s">
        <v>3207</v>
      </c>
      <c r="AL428" s="8" t="str">
        <f t="shared" si="202"/>
        <v>,{"type":"Feature","properties":{"name":"八匹原広場","description":"種別：活動拠点&lt;br&gt;名称：八匹原広場&lt;br&gt;住所：佐伯市宇目大字塩見園1-1&lt;br&gt;参考：大分県道路啓開計画 防災拠点一覧表&lt;br&gt;","_markerType":"Icon","_iconUrl":"https://cyberjapandata.gsi.go.jp/portal/sys/v4/symbols/129.png","_iconSize":[30,30],"_iconAnchor":[15,15]},"geometry":{"type":"Point","coordinates":[131.679608245257,32.8482757381662]}}</v>
      </c>
    </row>
    <row r="429" spans="1:38">
      <c r="A429" s="1" t="s">
        <v>760</v>
      </c>
      <c r="B429" s="1" t="s">
        <v>3278</v>
      </c>
      <c r="C429" s="1" t="s">
        <v>760</v>
      </c>
      <c r="D429" s="1" t="s">
        <v>1619</v>
      </c>
      <c r="F429" s="4" t="s">
        <v>1624</v>
      </c>
      <c r="I429" s="236">
        <v>129</v>
      </c>
      <c r="J429" s="1" t="s">
        <v>3210</v>
      </c>
      <c r="K429" s="1" t="s">
        <v>3211</v>
      </c>
      <c r="L429" s="1">
        <v>32.853712190561197</v>
      </c>
      <c r="M429" s="1">
        <v>131.62792334759499</v>
      </c>
      <c r="O429" s="74" t="str">
        <f t="shared" si="191"/>
        <v>小野市グラウンド</v>
      </c>
      <c r="P429" s="74" t="str">
        <f t="shared" si="192"/>
        <v>種別：活動拠点&lt;br&gt;名称：小野市グラウンド&lt;br&gt;住所：佐伯市宇目大字小野市3721番地&lt;br&gt;参考：大分県道路啓開計画 防災拠点一覧表&lt;br&gt;</v>
      </c>
      <c r="Q429" s="74" t="str">
        <f t="shared" si="193"/>
        <v>129.png</v>
      </c>
      <c r="R429" s="74" t="str">
        <f t="shared" si="194"/>
        <v>30,30</v>
      </c>
      <c r="S429" s="74" t="str">
        <f t="shared" si="194"/>
        <v>15,15</v>
      </c>
      <c r="T429" s="74" t="str">
        <f t="shared" si="195"/>
        <v>131.627923347595,32.8537121905612</v>
      </c>
      <c r="W429" s="239">
        <v>1</v>
      </c>
      <c r="X429" s="239" t="s">
        <v>3209</v>
      </c>
      <c r="Y429" s="239" t="str">
        <f t="shared" si="201"/>
        <v>小野市グラウンド</v>
      </c>
      <c r="Z429" s="239" t="s">
        <v>3202</v>
      </c>
      <c r="AA429" s="239" t="str">
        <f t="shared" si="196"/>
        <v>種別：活動拠点&lt;br&gt;名称：小野市グラウンド&lt;br&gt;住所：佐伯市宇目大字小野市3721番地&lt;br&gt;参考：大分県道路啓開計画 防災拠点一覧表&lt;br&gt;</v>
      </c>
      <c r="AB429" s="239" t="s">
        <v>3256</v>
      </c>
      <c r="AC429" s="239" t="str">
        <f t="shared" si="197"/>
        <v>129.png</v>
      </c>
      <c r="AD429" s="239" t="s">
        <v>3204</v>
      </c>
      <c r="AE429" s="239" t="str">
        <f t="shared" si="198"/>
        <v>30,30</v>
      </c>
      <c r="AF429" s="239" t="s">
        <v>3205</v>
      </c>
      <c r="AG429" s="239" t="str">
        <f t="shared" si="199"/>
        <v>15,15</v>
      </c>
      <c r="AH429" s="239" t="s">
        <v>3206</v>
      </c>
      <c r="AI429" s="239" t="str">
        <f t="shared" si="200"/>
        <v>131.627923347595,32.8537121905612</v>
      </c>
      <c r="AJ429" s="239" t="s">
        <v>3207</v>
      </c>
      <c r="AL429" s="8" t="str">
        <f t="shared" si="202"/>
        <v>,{"type":"Feature","properties":{"name":"小野市グラウンド","description":"種別：活動拠点&lt;br&gt;名称：小野市グラウンド&lt;br&gt;住所：佐伯市宇目大字小野市3721番地&lt;br&gt;参考：大分県道路啓開計画 防災拠点一覧表&lt;br&gt;","_markerType":"Icon","_iconUrl":"https://cyberjapandata.gsi.go.jp/portal/sys/v4/symbols/129.png","_iconSize":[30,30],"_iconAnchor":[15,15]},"geometry":{"type":"Point","coordinates":[131.627923347595,32.8537121905612]}}</v>
      </c>
    </row>
    <row r="430" spans="1:38">
      <c r="A430" s="1" t="s">
        <v>761</v>
      </c>
      <c r="B430" s="1" t="s">
        <v>3278</v>
      </c>
      <c r="C430" s="1" t="s">
        <v>761</v>
      </c>
      <c r="D430" s="1" t="s">
        <v>762</v>
      </c>
      <c r="F430" s="4" t="s">
        <v>1624</v>
      </c>
      <c r="I430" s="236">
        <v>129</v>
      </c>
      <c r="J430" s="1" t="s">
        <v>3210</v>
      </c>
      <c r="K430" s="1" t="s">
        <v>3211</v>
      </c>
      <c r="L430" s="1">
        <v>32.897415639304299</v>
      </c>
      <c r="M430" s="1">
        <v>131.786333212399</v>
      </c>
      <c r="O430" s="74" t="str">
        <f>A430</f>
        <v>直川源六原グラウンド</v>
      </c>
      <c r="P430" s="74" t="str">
        <f t="shared" si="192"/>
        <v>種別：活動拠点&lt;br&gt;名称：直川源六原グラウンド&lt;br&gt;住所：佐伯市直川大字上直見3813&lt;br&gt;参考：大分県道路啓開計画 防災拠点一覧表&lt;br&gt;</v>
      </c>
      <c r="Q430" s="74" t="str">
        <f t="shared" si="193"/>
        <v>129.png</v>
      </c>
      <c r="R430" s="74" t="str">
        <f t="shared" si="194"/>
        <v>30,30</v>
      </c>
      <c r="S430" s="74" t="str">
        <f t="shared" si="194"/>
        <v>15,15</v>
      </c>
      <c r="T430" s="74" t="str">
        <f t="shared" si="195"/>
        <v>131.786333212399,32.8974156393043</v>
      </c>
      <c r="W430" s="239">
        <v>1</v>
      </c>
      <c r="X430" s="239" t="s">
        <v>3209</v>
      </c>
      <c r="Y430" s="239" t="str">
        <f t="shared" si="201"/>
        <v>直川源六原グラウンド</v>
      </c>
      <c r="Z430" s="239" t="s">
        <v>3202</v>
      </c>
      <c r="AA430" s="239" t="str">
        <f t="shared" si="196"/>
        <v>種別：活動拠点&lt;br&gt;名称：直川源六原グラウンド&lt;br&gt;住所：佐伯市直川大字上直見3813&lt;br&gt;参考：大分県道路啓開計画 防災拠点一覧表&lt;br&gt;</v>
      </c>
      <c r="AB430" s="239" t="s">
        <v>3256</v>
      </c>
      <c r="AC430" s="239" t="str">
        <f t="shared" si="197"/>
        <v>129.png</v>
      </c>
      <c r="AD430" s="239" t="s">
        <v>3204</v>
      </c>
      <c r="AE430" s="239" t="str">
        <f t="shared" si="198"/>
        <v>30,30</v>
      </c>
      <c r="AF430" s="239" t="s">
        <v>3205</v>
      </c>
      <c r="AG430" s="239" t="str">
        <f t="shared" si="199"/>
        <v>15,15</v>
      </c>
      <c r="AH430" s="239" t="s">
        <v>3206</v>
      </c>
      <c r="AI430" s="239" t="str">
        <f t="shared" si="200"/>
        <v>131.786333212399,32.8974156393043</v>
      </c>
      <c r="AJ430" s="239" t="s">
        <v>3207</v>
      </c>
      <c r="AL430" s="8" t="str">
        <f t="shared" si="202"/>
        <v>,{"type":"Feature","properties":{"name":"直川源六原グラウンド","description":"種別：活動拠点&lt;br&gt;名称：直川源六原グラウンド&lt;br&gt;住所：佐伯市直川大字上直見3813&lt;br&gt;参考：大分県道路啓開計画 防災拠点一覧表&lt;br&gt;","_markerType":"Icon","_iconUrl":"https://cyberjapandata.gsi.go.jp/portal/sys/v4/symbols/129.png","_iconSize":[30,30],"_iconAnchor":[15,15]},"geometry":{"type":"Point","coordinates":[131.786333212399,32.8974156393043]}}</v>
      </c>
    </row>
    <row r="431" spans="1:38">
      <c r="W431" s="239">
        <v>1</v>
      </c>
      <c r="AL431" s="8" t="s">
        <v>3214</v>
      </c>
    </row>
    <row r="432" spans="1:38">
      <c r="W432" s="239">
        <v>1</v>
      </c>
    </row>
    <row r="433" spans="1:38">
      <c r="W433" s="239">
        <v>1</v>
      </c>
      <c r="AL433" s="8" t="s">
        <v>3280</v>
      </c>
    </row>
    <row r="434" spans="1:38">
      <c r="A434" s="1" t="s">
        <v>3281</v>
      </c>
      <c r="B434" s="1" t="s">
        <v>3282</v>
      </c>
      <c r="C434" s="1" t="s">
        <v>1423</v>
      </c>
      <c r="D434" s="1" t="s">
        <v>1425</v>
      </c>
      <c r="E434" s="1" t="s">
        <v>1398</v>
      </c>
      <c r="F434" s="1" t="s">
        <v>3283</v>
      </c>
      <c r="G434" s="1" t="s">
        <v>3284</v>
      </c>
      <c r="I434" s="237" t="s">
        <v>3285</v>
      </c>
      <c r="J434" s="1" t="s">
        <v>3210</v>
      </c>
      <c r="K434" s="1" t="s">
        <v>3211</v>
      </c>
      <c r="L434" s="1">
        <v>32.952006828413303</v>
      </c>
      <c r="M434" s="1">
        <v>131.840902845317</v>
      </c>
      <c r="O434" s="74" t="str">
        <f>A434</f>
        <v>GS-1：ENEOS　弥生SS</v>
      </c>
      <c r="P434" s="74" t="str">
        <f t="shared" ref="P434:P470" si="203">$B$7&amp;B434&amp;"&lt;br&gt;"&amp;$C$7&amp;C434&amp;"&lt;br&gt;"&amp;IF(D434="","",$D$7&amp;D434&amp;"&lt;br&gt;")&amp;IF(E434="","",$E$7&amp;E434&amp;"&lt;br&gt;")&amp;IF(F434="","",$F$7&amp;F434&amp;"&lt;br&gt;")</f>
        <v>種別：ガソリンスタンド&lt;br&gt;名称：ENEOS　弥生SS&lt;br&gt;住所：佐伯市弥生大字門田824&lt;br&gt;TEL：0972-46-2125&lt;br&gt;参考：住民拠点SS&lt;br&gt;</v>
      </c>
      <c r="Q434" s="74" t="str">
        <f t="shared" ref="Q434:Q470" si="204">I434&amp;".png"</f>
        <v>009.png</v>
      </c>
      <c r="R434" s="74" t="str">
        <f t="shared" ref="R434:S449" si="205">J434</f>
        <v>30,30</v>
      </c>
      <c r="S434" s="74" t="str">
        <f t="shared" si="205"/>
        <v>15,15</v>
      </c>
      <c r="T434" s="74" t="str">
        <f t="shared" ref="T434:T470" si="206">M434&amp;","&amp;L434</f>
        <v>131.840902845317,32.9520068284133</v>
      </c>
      <c r="W434" s="239">
        <v>1</v>
      </c>
      <c r="X434" s="239" t="s">
        <v>3268</v>
      </c>
      <c r="Y434" s="239" t="str">
        <f>O434</f>
        <v>GS-1：ENEOS　弥生SS</v>
      </c>
      <c r="Z434" s="239" t="s">
        <v>3202</v>
      </c>
      <c r="AA434" s="239" t="str">
        <f t="shared" ref="AA434:AA470" si="207">P434</f>
        <v>種別：ガソリンスタンド&lt;br&gt;名称：ENEOS　弥生SS&lt;br&gt;住所：佐伯市弥生大字門田824&lt;br&gt;TEL：0972-46-2125&lt;br&gt;参考：住民拠点SS&lt;br&gt;</v>
      </c>
      <c r="AB434" s="239" t="s">
        <v>3256</v>
      </c>
      <c r="AC434" s="239" t="str">
        <f t="shared" ref="AC434:AC470" si="208">Q434</f>
        <v>009.png</v>
      </c>
      <c r="AD434" s="239" t="s">
        <v>3204</v>
      </c>
      <c r="AE434" s="239" t="str">
        <f t="shared" ref="AE434:AE470" si="209">R434</f>
        <v>30,30</v>
      </c>
      <c r="AF434" s="239" t="s">
        <v>3205</v>
      </c>
      <c r="AG434" s="239" t="str">
        <f t="shared" ref="AG434:AG470" si="210">S434</f>
        <v>15,15</v>
      </c>
      <c r="AH434" s="239" t="s">
        <v>3206</v>
      </c>
      <c r="AI434" s="239" t="str">
        <f t="shared" ref="AI434:AI470" si="211">T434</f>
        <v>131.840902845317,32.9520068284133</v>
      </c>
      <c r="AJ434" s="239" t="s">
        <v>3207</v>
      </c>
      <c r="AL434" s="238" t="str">
        <f>_xlfn.CONCAT(X434:AJ434)</f>
        <v>{"type":"Feature","properties":{"name":"GS-1：ENEOS　弥生SS","description":"種別：ガソリンスタンド&lt;br&gt;名称：ENEOS　弥生SS&lt;br&gt;住所：佐伯市弥生大字門田824&lt;br&gt;TEL：0972-46-2125&lt;br&gt;参考：住民拠点SS&lt;br&gt;","_markerType":"Icon","_iconUrl":"https://cyberjapandata.gsi.go.jp/portal/sys/v4/symbols/009.png","_iconSize":[30,30],"_iconAnchor":[15,15]},"geometry":{"type":"Point","coordinates":[131.840902845317,32.9520068284133]}}</v>
      </c>
    </row>
    <row r="435" spans="1:38">
      <c r="A435" s="1" t="s">
        <v>3286</v>
      </c>
      <c r="B435" s="1" t="s">
        <v>3282</v>
      </c>
      <c r="C435" s="1" t="s">
        <v>1427</v>
      </c>
      <c r="D435" s="1" t="s">
        <v>1429</v>
      </c>
      <c r="E435" s="1" t="s">
        <v>1430</v>
      </c>
      <c r="F435" s="1" t="s">
        <v>3283</v>
      </c>
      <c r="G435" s="1" t="s">
        <v>3287</v>
      </c>
      <c r="I435" s="237" t="s">
        <v>3285</v>
      </c>
      <c r="J435" s="1" t="s">
        <v>3210</v>
      </c>
      <c r="K435" s="1" t="s">
        <v>3211</v>
      </c>
      <c r="L435" s="1">
        <v>32.933867035452401</v>
      </c>
      <c r="M435" s="1">
        <v>131.921838297379</v>
      </c>
      <c r="O435" s="74" t="str">
        <f t="shared" ref="O435:O470" si="212">A435</f>
        <v>GS-2：ENEOS　木立SS</v>
      </c>
      <c r="P435" s="74" t="str">
        <f t="shared" si="203"/>
        <v>種別：ガソリンスタンド&lt;br&gt;名称：ENEOS　木立SS&lt;br&gt;住所：佐伯市大字木立6579&lt;br&gt;TEL：0972-29-2107&lt;br&gt;参考：住民拠点SS&lt;br&gt;</v>
      </c>
      <c r="Q435" s="74" t="str">
        <f t="shared" si="204"/>
        <v>009.png</v>
      </c>
      <c r="R435" s="74" t="str">
        <f t="shared" si="205"/>
        <v>30,30</v>
      </c>
      <c r="S435" s="74" t="str">
        <f t="shared" si="205"/>
        <v>15,15</v>
      </c>
      <c r="T435" s="74" t="str">
        <f t="shared" si="206"/>
        <v>131.921838297379,32.9338670354524</v>
      </c>
      <c r="W435" s="239">
        <v>1</v>
      </c>
      <c r="X435" s="239" t="s">
        <v>3209</v>
      </c>
      <c r="Y435" s="239" t="str">
        <f t="shared" ref="Y435:Y470" si="213">O435</f>
        <v>GS-2：ENEOS　木立SS</v>
      </c>
      <c r="Z435" s="239" t="s">
        <v>3202</v>
      </c>
      <c r="AA435" s="239" t="str">
        <f t="shared" si="207"/>
        <v>種別：ガソリンスタンド&lt;br&gt;名称：ENEOS　木立SS&lt;br&gt;住所：佐伯市大字木立6579&lt;br&gt;TEL：0972-29-2107&lt;br&gt;参考：住民拠点SS&lt;br&gt;</v>
      </c>
      <c r="AB435" s="239" t="s">
        <v>3256</v>
      </c>
      <c r="AC435" s="239" t="str">
        <f t="shared" si="208"/>
        <v>009.png</v>
      </c>
      <c r="AD435" s="239" t="s">
        <v>3204</v>
      </c>
      <c r="AE435" s="239" t="str">
        <f t="shared" si="209"/>
        <v>30,30</v>
      </c>
      <c r="AF435" s="239" t="s">
        <v>3205</v>
      </c>
      <c r="AG435" s="239" t="str">
        <f t="shared" si="210"/>
        <v>15,15</v>
      </c>
      <c r="AH435" s="239" t="s">
        <v>3206</v>
      </c>
      <c r="AI435" s="239" t="str">
        <f t="shared" si="211"/>
        <v>131.921838297379,32.9338670354524</v>
      </c>
      <c r="AJ435" s="239" t="s">
        <v>3207</v>
      </c>
      <c r="AL435" s="8" t="str">
        <f t="shared" ref="AL435:AL470" si="214">_xlfn.CONCAT(X435:AJ435)</f>
        <v>,{"type":"Feature","properties":{"name":"GS-2：ENEOS　木立SS","description":"種別：ガソリンスタンド&lt;br&gt;名称：ENEOS　木立SS&lt;br&gt;住所：佐伯市大字木立6579&lt;br&gt;TEL：0972-29-2107&lt;br&gt;参考：住民拠点SS&lt;br&gt;","_markerType":"Icon","_iconUrl":"https://cyberjapandata.gsi.go.jp/portal/sys/v4/symbols/009.png","_iconSize":[30,30],"_iconAnchor":[15,15]},"geometry":{"type":"Point","coordinates":[131.921838297379,32.9338670354524]}}</v>
      </c>
    </row>
    <row r="436" spans="1:38">
      <c r="A436" s="1" t="s">
        <v>3288</v>
      </c>
      <c r="B436" s="1" t="s">
        <v>3282</v>
      </c>
      <c r="C436" s="1" t="s">
        <v>1491</v>
      </c>
      <c r="D436" s="1" t="s">
        <v>1494</v>
      </c>
      <c r="E436" s="1" t="s">
        <v>1495</v>
      </c>
      <c r="G436" s="1" t="s">
        <v>3289</v>
      </c>
      <c r="I436" s="237" t="s">
        <v>3285</v>
      </c>
      <c r="J436" s="1" t="s">
        <v>3213</v>
      </c>
      <c r="K436" s="1" t="s">
        <v>3290</v>
      </c>
      <c r="L436" s="1">
        <v>32.8585335019513</v>
      </c>
      <c r="M436" s="1">
        <v>131.65824681376901</v>
      </c>
      <c r="O436" s="74" t="str">
        <f t="shared" si="212"/>
        <v>GS-3：(有)宇目環境整備事業社</v>
      </c>
      <c r="P436" s="74" t="str">
        <f t="shared" si="203"/>
        <v>種別：ガソリンスタンド&lt;br&gt;名称：(有)宇目環境整備事業社&lt;br&gt;住所：佐伯市宇目大字千束1079-4&lt;br&gt;TEL：0972-52-1143&lt;br&gt;</v>
      </c>
      <c r="Q436" s="74" t="str">
        <f t="shared" si="204"/>
        <v>009.png</v>
      </c>
      <c r="R436" s="74" t="str">
        <f t="shared" si="205"/>
        <v>20,20</v>
      </c>
      <c r="S436" s="74" t="str">
        <f t="shared" si="205"/>
        <v>10,10</v>
      </c>
      <c r="T436" s="74" t="str">
        <f t="shared" si="206"/>
        <v>131.658246813769,32.8585335019513</v>
      </c>
      <c r="W436" s="239">
        <v>1</v>
      </c>
      <c r="X436" s="239" t="s">
        <v>3209</v>
      </c>
      <c r="Y436" s="239" t="str">
        <f t="shared" si="213"/>
        <v>GS-3：(有)宇目環境整備事業社</v>
      </c>
      <c r="Z436" s="239" t="s">
        <v>3202</v>
      </c>
      <c r="AA436" s="239" t="str">
        <f t="shared" si="207"/>
        <v>種別：ガソリンスタンド&lt;br&gt;名称：(有)宇目環境整備事業社&lt;br&gt;住所：佐伯市宇目大字千束1079-4&lt;br&gt;TEL：0972-52-1143&lt;br&gt;</v>
      </c>
      <c r="AB436" s="239" t="s">
        <v>3256</v>
      </c>
      <c r="AC436" s="239" t="str">
        <f t="shared" si="208"/>
        <v>009.png</v>
      </c>
      <c r="AD436" s="239" t="s">
        <v>3204</v>
      </c>
      <c r="AE436" s="239" t="str">
        <f t="shared" si="209"/>
        <v>20,20</v>
      </c>
      <c r="AF436" s="239" t="s">
        <v>3205</v>
      </c>
      <c r="AG436" s="239" t="str">
        <f t="shared" si="210"/>
        <v>10,10</v>
      </c>
      <c r="AH436" s="239" t="s">
        <v>3206</v>
      </c>
      <c r="AI436" s="239" t="str">
        <f t="shared" si="211"/>
        <v>131.658246813769,32.8585335019513</v>
      </c>
      <c r="AJ436" s="239" t="s">
        <v>3207</v>
      </c>
      <c r="AL436" s="8" t="str">
        <f t="shared" si="214"/>
        <v>,{"type":"Feature","properties":{"name":"GS-3：(有)宇目環境整備事業社","description":"種別：ガソリンスタンド&lt;br&gt;名称：(有)宇目環境整備事業社&lt;br&gt;住所：佐伯市宇目大字千束1079-4&lt;br&gt;TEL：0972-52-1143&lt;br&gt;","_markerType":"Icon","_iconUrl":"https://cyberjapandata.gsi.go.jp/portal/sys/v4/symbols/009.png","_iconSize":[20,20],"_iconAnchor":[10,10]},"geometry":{"type":"Point","coordinates":[131.658246813769,32.8585335019513]}}</v>
      </c>
    </row>
    <row r="437" spans="1:38">
      <c r="A437" s="1" t="s">
        <v>3291</v>
      </c>
      <c r="B437" s="1" t="s">
        <v>3282</v>
      </c>
      <c r="C437" s="1" t="s">
        <v>1432</v>
      </c>
      <c r="D437" s="1" t="s">
        <v>1433</v>
      </c>
      <c r="E437" s="1" t="s">
        <v>1434</v>
      </c>
      <c r="F437" s="1" t="s">
        <v>3283</v>
      </c>
      <c r="G437" s="1" t="s">
        <v>3292</v>
      </c>
      <c r="I437" s="237" t="s">
        <v>3285</v>
      </c>
      <c r="J437" s="1" t="s">
        <v>3210</v>
      </c>
      <c r="K437" s="1" t="s">
        <v>3211</v>
      </c>
      <c r="L437" s="1">
        <v>32.892201021951003</v>
      </c>
      <c r="M437" s="1">
        <v>131.98475221638901</v>
      </c>
      <c r="O437" s="74" t="str">
        <f t="shared" si="212"/>
        <v>GS-4：ENEOS　米水津SS</v>
      </c>
      <c r="P437" s="74" t="str">
        <f t="shared" si="203"/>
        <v>種別：ガソリンスタンド&lt;br&gt;名称：ENEOS　米水津SS&lt;br&gt;住所：佐伯市米水津色利浦1278-1&lt;br&gt;TEL：0972-36-7801&lt;br&gt;参考：住民拠点SS&lt;br&gt;</v>
      </c>
      <c r="Q437" s="74" t="str">
        <f t="shared" si="204"/>
        <v>009.png</v>
      </c>
      <c r="R437" s="74" t="str">
        <f t="shared" si="205"/>
        <v>30,30</v>
      </c>
      <c r="S437" s="74" t="str">
        <f t="shared" si="205"/>
        <v>15,15</v>
      </c>
      <c r="T437" s="74" t="str">
        <f t="shared" si="206"/>
        <v>131.984752216389,32.892201021951</v>
      </c>
      <c r="W437" s="239">
        <v>1</v>
      </c>
      <c r="X437" s="239" t="s">
        <v>3209</v>
      </c>
      <c r="Y437" s="239" t="str">
        <f t="shared" si="213"/>
        <v>GS-4：ENEOS　米水津SS</v>
      </c>
      <c r="Z437" s="239" t="s">
        <v>3202</v>
      </c>
      <c r="AA437" s="239" t="str">
        <f t="shared" si="207"/>
        <v>種別：ガソリンスタンド&lt;br&gt;名称：ENEOS　米水津SS&lt;br&gt;住所：佐伯市米水津色利浦1278-1&lt;br&gt;TEL：0972-36-7801&lt;br&gt;参考：住民拠点SS&lt;br&gt;</v>
      </c>
      <c r="AB437" s="239" t="s">
        <v>3256</v>
      </c>
      <c r="AC437" s="239" t="str">
        <f t="shared" si="208"/>
        <v>009.png</v>
      </c>
      <c r="AD437" s="239" t="s">
        <v>3204</v>
      </c>
      <c r="AE437" s="239" t="str">
        <f t="shared" si="209"/>
        <v>30,30</v>
      </c>
      <c r="AF437" s="239" t="s">
        <v>3205</v>
      </c>
      <c r="AG437" s="239" t="str">
        <f t="shared" si="210"/>
        <v>15,15</v>
      </c>
      <c r="AH437" s="239" t="s">
        <v>3206</v>
      </c>
      <c r="AI437" s="239" t="str">
        <f t="shared" si="211"/>
        <v>131.984752216389,32.892201021951</v>
      </c>
      <c r="AJ437" s="239" t="s">
        <v>3207</v>
      </c>
      <c r="AL437" s="8" t="str">
        <f t="shared" si="214"/>
        <v>,{"type":"Feature","properties":{"name":"GS-4：ENEOS　米水津SS","description":"種別：ガソリンスタンド&lt;br&gt;名称：ENEOS　米水津SS&lt;br&gt;住所：佐伯市米水津色利浦1278-1&lt;br&gt;TEL：0972-36-7801&lt;br&gt;参考：住民拠点SS&lt;br&gt;","_markerType":"Icon","_iconUrl":"https://cyberjapandata.gsi.go.jp/portal/sys/v4/symbols/009.png","_iconSize":[30,30],"_iconAnchor":[15,15]},"geometry":{"type":"Point","coordinates":[131.984752216389,32.892201021951]}}</v>
      </c>
    </row>
    <row r="438" spans="1:38">
      <c r="A438" s="1" t="s">
        <v>3293</v>
      </c>
      <c r="B438" s="1" t="s">
        <v>3282</v>
      </c>
      <c r="C438" s="1" t="s">
        <v>1497</v>
      </c>
      <c r="D438" s="1" t="s">
        <v>3294</v>
      </c>
      <c r="E438" s="1" t="s">
        <v>1499</v>
      </c>
      <c r="G438" s="1" t="s">
        <v>3295</v>
      </c>
      <c r="I438" s="237" t="s">
        <v>3285</v>
      </c>
      <c r="J438" s="1" t="s">
        <v>3213</v>
      </c>
      <c r="K438" s="1" t="s">
        <v>3290</v>
      </c>
      <c r="L438" s="1">
        <v>32.915318813142001</v>
      </c>
      <c r="M438" s="1">
        <v>131.928208284297</v>
      </c>
      <c r="O438" s="74" t="str">
        <f t="shared" si="212"/>
        <v>GS-5：江藤石油店　木立給油所</v>
      </c>
      <c r="P438" s="74" t="str">
        <f t="shared" si="203"/>
        <v>種別：ガソリンスタンド&lt;br&gt;名称：江藤石油店　木立給油所&lt;br&gt;住所：佐伯市大字木立字天神の下1874-1&lt;br&gt;TEL：0972-28-3111&lt;br&gt;</v>
      </c>
      <c r="Q438" s="74" t="str">
        <f t="shared" si="204"/>
        <v>009.png</v>
      </c>
      <c r="R438" s="74" t="str">
        <f t="shared" si="205"/>
        <v>20,20</v>
      </c>
      <c r="S438" s="74" t="str">
        <f t="shared" si="205"/>
        <v>10,10</v>
      </c>
      <c r="T438" s="74" t="str">
        <f t="shared" si="206"/>
        <v>131.928208284297,32.915318813142</v>
      </c>
      <c r="W438" s="239">
        <v>1</v>
      </c>
      <c r="X438" s="239" t="s">
        <v>3209</v>
      </c>
      <c r="Y438" s="239" t="str">
        <f t="shared" si="213"/>
        <v>GS-5：江藤石油店　木立給油所</v>
      </c>
      <c r="Z438" s="239" t="s">
        <v>3202</v>
      </c>
      <c r="AA438" s="239" t="str">
        <f t="shared" si="207"/>
        <v>種別：ガソリンスタンド&lt;br&gt;名称：江藤石油店　木立給油所&lt;br&gt;住所：佐伯市大字木立字天神の下1874-1&lt;br&gt;TEL：0972-28-3111&lt;br&gt;</v>
      </c>
      <c r="AB438" s="239" t="s">
        <v>3256</v>
      </c>
      <c r="AC438" s="239" t="str">
        <f t="shared" si="208"/>
        <v>009.png</v>
      </c>
      <c r="AD438" s="239" t="s">
        <v>3204</v>
      </c>
      <c r="AE438" s="239" t="str">
        <f t="shared" si="209"/>
        <v>20,20</v>
      </c>
      <c r="AF438" s="239" t="s">
        <v>3205</v>
      </c>
      <c r="AG438" s="239" t="str">
        <f t="shared" si="210"/>
        <v>10,10</v>
      </c>
      <c r="AH438" s="239" t="s">
        <v>3206</v>
      </c>
      <c r="AI438" s="239" t="str">
        <f t="shared" si="211"/>
        <v>131.928208284297,32.915318813142</v>
      </c>
      <c r="AJ438" s="239" t="s">
        <v>3207</v>
      </c>
      <c r="AL438" s="8" t="str">
        <f t="shared" si="214"/>
        <v>,{"type":"Feature","properties":{"name":"GS-5：江藤石油店　木立給油所","description":"種別：ガソリンスタンド&lt;br&gt;名称：江藤石油店　木立給油所&lt;br&gt;住所：佐伯市大字木立字天神の下1874-1&lt;br&gt;TEL：0972-28-3111&lt;br&gt;","_markerType":"Icon","_iconUrl":"https://cyberjapandata.gsi.go.jp/portal/sys/v4/symbols/009.png","_iconSize":[20,20],"_iconAnchor":[10,10]},"geometry":{"type":"Point","coordinates":[131.928208284297,32.915318813142]}}</v>
      </c>
    </row>
    <row r="439" spans="1:38">
      <c r="A439" s="1" t="s">
        <v>3296</v>
      </c>
      <c r="B439" s="1" t="s">
        <v>3282</v>
      </c>
      <c r="C439" s="1" t="s">
        <v>1501</v>
      </c>
      <c r="D439" s="1" t="s">
        <v>1503</v>
      </c>
      <c r="E439" s="1" t="s">
        <v>1394</v>
      </c>
      <c r="F439" s="1" t="s">
        <v>3283</v>
      </c>
      <c r="G439" s="1" t="s">
        <v>3297</v>
      </c>
      <c r="I439" s="237" t="s">
        <v>3285</v>
      </c>
      <c r="J439" s="1" t="s">
        <v>3210</v>
      </c>
      <c r="K439" s="1" t="s">
        <v>3211</v>
      </c>
      <c r="L439" s="1">
        <v>32.959847690210701</v>
      </c>
      <c r="M439" s="1">
        <v>131.841916019146</v>
      </c>
      <c r="O439" s="74" t="str">
        <f t="shared" si="212"/>
        <v>GS-6：県南石油(株)　弥生給油所</v>
      </c>
      <c r="P439" s="74" t="str">
        <f t="shared" si="203"/>
        <v>種別：ガソリンスタンド&lt;br&gt;名称：県南石油(株)　弥生給油所&lt;br&gt;住所：佐伯市弥生大字小田字西ノ又95-1&lt;br&gt;TEL：0972-46-1821&lt;br&gt;参考：住民拠点SS&lt;br&gt;</v>
      </c>
      <c r="Q439" s="74" t="str">
        <f t="shared" si="204"/>
        <v>009.png</v>
      </c>
      <c r="R439" s="74" t="str">
        <f t="shared" si="205"/>
        <v>30,30</v>
      </c>
      <c r="S439" s="74" t="str">
        <f t="shared" si="205"/>
        <v>15,15</v>
      </c>
      <c r="T439" s="74" t="str">
        <f t="shared" si="206"/>
        <v>131.841916019146,32.9598476902107</v>
      </c>
      <c r="W439" s="239">
        <v>1</v>
      </c>
      <c r="X439" s="239" t="s">
        <v>3209</v>
      </c>
      <c r="Y439" s="239" t="str">
        <f t="shared" si="213"/>
        <v>GS-6：県南石油(株)　弥生給油所</v>
      </c>
      <c r="Z439" s="239" t="s">
        <v>3202</v>
      </c>
      <c r="AA439" s="239" t="str">
        <f t="shared" si="207"/>
        <v>種別：ガソリンスタンド&lt;br&gt;名称：県南石油(株)　弥生給油所&lt;br&gt;住所：佐伯市弥生大字小田字西ノ又95-1&lt;br&gt;TEL：0972-46-1821&lt;br&gt;参考：住民拠点SS&lt;br&gt;</v>
      </c>
      <c r="AB439" s="239" t="s">
        <v>3256</v>
      </c>
      <c r="AC439" s="239" t="str">
        <f t="shared" si="208"/>
        <v>009.png</v>
      </c>
      <c r="AD439" s="239" t="s">
        <v>3204</v>
      </c>
      <c r="AE439" s="239" t="str">
        <f t="shared" si="209"/>
        <v>30,30</v>
      </c>
      <c r="AF439" s="239" t="s">
        <v>3205</v>
      </c>
      <c r="AG439" s="239" t="str">
        <f t="shared" si="210"/>
        <v>15,15</v>
      </c>
      <c r="AH439" s="239" t="s">
        <v>3206</v>
      </c>
      <c r="AI439" s="239" t="str">
        <f t="shared" si="211"/>
        <v>131.841916019146,32.9598476902107</v>
      </c>
      <c r="AJ439" s="239" t="s">
        <v>3207</v>
      </c>
      <c r="AL439" s="8" t="str">
        <f t="shared" si="214"/>
        <v>,{"type":"Feature","properties":{"name":"GS-6：県南石油(株)　弥生給油所","description":"種別：ガソリンスタンド&lt;br&gt;名称：県南石油(株)　弥生給油所&lt;br&gt;住所：佐伯市弥生大字小田字西ノ又95-1&lt;br&gt;TEL：0972-46-1821&lt;br&gt;参考：住民拠点SS&lt;br&gt;","_markerType":"Icon","_iconUrl":"https://cyberjapandata.gsi.go.jp/portal/sys/v4/symbols/009.png","_iconSize":[30,30],"_iconAnchor":[15,15]},"geometry":{"type":"Point","coordinates":[131.841916019146,32.9598476902107]}}</v>
      </c>
    </row>
    <row r="440" spans="1:38">
      <c r="A440" s="1" t="s">
        <v>3298</v>
      </c>
      <c r="B440" s="1" t="s">
        <v>3282</v>
      </c>
      <c r="C440" s="1" t="s">
        <v>1506</v>
      </c>
      <c r="D440" s="1" t="s">
        <v>3299</v>
      </c>
      <c r="E440" s="1" t="s">
        <v>1509</v>
      </c>
      <c r="G440" s="1" t="s">
        <v>3300</v>
      </c>
      <c r="I440" s="237" t="s">
        <v>3285</v>
      </c>
      <c r="J440" s="1" t="s">
        <v>3213</v>
      </c>
      <c r="K440" s="1" t="s">
        <v>3290</v>
      </c>
      <c r="L440" s="1">
        <v>32.961102065900498</v>
      </c>
      <c r="M440" s="1">
        <v>131.86419253488</v>
      </c>
      <c r="O440" s="74" t="str">
        <f t="shared" si="212"/>
        <v>GS-7：apollostation　コスモタウン佐伯SS</v>
      </c>
      <c r="P440" s="74" t="str">
        <f t="shared" si="203"/>
        <v>種別：ガソリンスタンド&lt;br&gt;名称：apollostation　コスモタウン佐伯SS&lt;br&gt;住所：佐伯市鶴岡西町2丁目192番地&lt;br&gt;TEL：0972-25-1660&lt;br&gt;</v>
      </c>
      <c r="Q440" s="74" t="str">
        <f t="shared" si="204"/>
        <v>009.png</v>
      </c>
      <c r="R440" s="74" t="str">
        <f t="shared" si="205"/>
        <v>20,20</v>
      </c>
      <c r="S440" s="74" t="str">
        <f t="shared" si="205"/>
        <v>10,10</v>
      </c>
      <c r="T440" s="74" t="str">
        <f t="shared" si="206"/>
        <v>131.86419253488,32.9611020659005</v>
      </c>
      <c r="W440" s="239">
        <v>1</v>
      </c>
      <c r="X440" s="239" t="s">
        <v>3209</v>
      </c>
      <c r="Y440" s="239" t="str">
        <f t="shared" si="213"/>
        <v>GS-7：apollostation　コスモタウン佐伯SS</v>
      </c>
      <c r="Z440" s="239" t="s">
        <v>3202</v>
      </c>
      <c r="AA440" s="239" t="str">
        <f t="shared" si="207"/>
        <v>種別：ガソリンスタンド&lt;br&gt;名称：apollostation　コスモタウン佐伯SS&lt;br&gt;住所：佐伯市鶴岡西町2丁目192番地&lt;br&gt;TEL：0972-25-1660&lt;br&gt;</v>
      </c>
      <c r="AB440" s="239" t="s">
        <v>3256</v>
      </c>
      <c r="AC440" s="239" t="str">
        <f t="shared" si="208"/>
        <v>009.png</v>
      </c>
      <c r="AD440" s="239" t="s">
        <v>3204</v>
      </c>
      <c r="AE440" s="239" t="str">
        <f t="shared" si="209"/>
        <v>20,20</v>
      </c>
      <c r="AF440" s="239" t="s">
        <v>3205</v>
      </c>
      <c r="AG440" s="239" t="str">
        <f t="shared" si="210"/>
        <v>10,10</v>
      </c>
      <c r="AH440" s="239" t="s">
        <v>3206</v>
      </c>
      <c r="AI440" s="239" t="str">
        <f t="shared" si="211"/>
        <v>131.86419253488,32.9611020659005</v>
      </c>
      <c r="AJ440" s="239" t="s">
        <v>3207</v>
      </c>
      <c r="AL440" s="8" t="str">
        <f t="shared" si="214"/>
        <v>,{"type":"Feature","properties":{"name":"GS-7：apollostation　コスモタウン佐伯SS","description":"種別：ガソリンスタンド&lt;br&gt;名称：apollostation　コスモタウン佐伯SS&lt;br&gt;住所：佐伯市鶴岡西町2丁目192番地&lt;br&gt;TEL：0972-25-1660&lt;br&gt;","_markerType":"Icon","_iconUrl":"https://cyberjapandata.gsi.go.jp/portal/sys/v4/symbols/009.png","_iconSize":[20,20],"_iconAnchor":[10,10]},"geometry":{"type":"Point","coordinates":[131.86419253488,32.9611020659005]}}</v>
      </c>
    </row>
    <row r="441" spans="1:38">
      <c r="A441" s="1" t="s">
        <v>3301</v>
      </c>
      <c r="B441" s="1" t="s">
        <v>3282</v>
      </c>
      <c r="C441" s="1" t="s">
        <v>3302</v>
      </c>
      <c r="D441" s="1" t="s">
        <v>1566</v>
      </c>
      <c r="E441" s="1" t="s">
        <v>1567</v>
      </c>
      <c r="G441" s="1" t="s">
        <v>3303</v>
      </c>
      <c r="I441" s="237" t="s">
        <v>3285</v>
      </c>
      <c r="J441" s="1" t="s">
        <v>3213</v>
      </c>
      <c r="K441" s="1" t="s">
        <v>3290</v>
      </c>
      <c r="L441" s="1">
        <v>32.958576141315497</v>
      </c>
      <c r="M441" s="1">
        <v>131.90559411574301</v>
      </c>
      <c r="O441" s="74" t="str">
        <f t="shared" si="212"/>
        <v xml:space="preserve">GS-8：apollostation 佐伯ながしまSS </v>
      </c>
      <c r="P441" s="74" t="str">
        <f t="shared" si="203"/>
        <v>種別：ガソリンスタンド&lt;br&gt;名称：apollostation 佐伯ながしまSS &lt;br&gt;住所：佐伯市長島町3-529&lt;br&gt;TEL：0972-22-2318&lt;br&gt;</v>
      </c>
      <c r="Q441" s="74" t="str">
        <f t="shared" si="204"/>
        <v>009.png</v>
      </c>
      <c r="R441" s="74" t="str">
        <f t="shared" si="205"/>
        <v>20,20</v>
      </c>
      <c r="S441" s="74" t="str">
        <f t="shared" si="205"/>
        <v>10,10</v>
      </c>
      <c r="T441" s="74" t="str">
        <f t="shared" si="206"/>
        <v>131.905594115743,32.9585761413155</v>
      </c>
      <c r="W441" s="239">
        <v>1</v>
      </c>
      <c r="X441" s="239" t="s">
        <v>3209</v>
      </c>
      <c r="Y441" s="239" t="str">
        <f t="shared" si="213"/>
        <v xml:space="preserve">GS-8：apollostation 佐伯ながしまSS </v>
      </c>
      <c r="Z441" s="239" t="s">
        <v>3202</v>
      </c>
      <c r="AA441" s="239" t="str">
        <f t="shared" si="207"/>
        <v>種別：ガソリンスタンド&lt;br&gt;名称：apollostation 佐伯ながしまSS &lt;br&gt;住所：佐伯市長島町3-529&lt;br&gt;TEL：0972-22-2318&lt;br&gt;</v>
      </c>
      <c r="AB441" s="239" t="s">
        <v>3256</v>
      </c>
      <c r="AC441" s="239" t="str">
        <f t="shared" si="208"/>
        <v>009.png</v>
      </c>
      <c r="AD441" s="239" t="s">
        <v>3204</v>
      </c>
      <c r="AE441" s="239" t="str">
        <f t="shared" si="209"/>
        <v>20,20</v>
      </c>
      <c r="AF441" s="239" t="s">
        <v>3205</v>
      </c>
      <c r="AG441" s="239" t="str">
        <f t="shared" si="210"/>
        <v>10,10</v>
      </c>
      <c r="AH441" s="239" t="s">
        <v>3206</v>
      </c>
      <c r="AI441" s="239" t="str">
        <f t="shared" si="211"/>
        <v>131.905594115743,32.9585761413155</v>
      </c>
      <c r="AJ441" s="239" t="s">
        <v>3207</v>
      </c>
      <c r="AL441" s="8" t="str">
        <f t="shared" si="214"/>
        <v>,{"type":"Feature","properties":{"name":"GS-8：apollostation 佐伯ながしまSS ","description":"種別：ガソリンスタンド&lt;br&gt;名称：apollostation 佐伯ながしまSS &lt;br&gt;住所：佐伯市長島町3-529&lt;br&gt;TEL：0972-22-2318&lt;br&gt;","_markerType":"Icon","_iconUrl":"https://cyberjapandata.gsi.go.jp/portal/sys/v4/symbols/009.png","_iconSize":[20,20],"_iconAnchor":[10,10]},"geometry":{"type":"Point","coordinates":[131.905594115743,32.9585761413155]}}</v>
      </c>
    </row>
    <row r="442" spans="1:38">
      <c r="A442" s="1" t="s">
        <v>3304</v>
      </c>
      <c r="B442" s="1" t="s">
        <v>3282</v>
      </c>
      <c r="C442" s="1" t="s">
        <v>3305</v>
      </c>
      <c r="D442" s="1" t="s">
        <v>1535</v>
      </c>
      <c r="E442" s="1" t="s">
        <v>1397</v>
      </c>
      <c r="F442" s="1" t="s">
        <v>3283</v>
      </c>
      <c r="G442" s="1" t="s">
        <v>3306</v>
      </c>
      <c r="I442" s="237" t="s">
        <v>3285</v>
      </c>
      <c r="J442" s="1" t="s">
        <v>3210</v>
      </c>
      <c r="K442" s="1" t="s">
        <v>3211</v>
      </c>
      <c r="L442" s="1">
        <v>32.943810693993903</v>
      </c>
      <c r="M442" s="1">
        <v>131.832906709116</v>
      </c>
      <c r="O442" s="74" t="str">
        <f t="shared" si="212"/>
        <v xml:space="preserve">GS-9：コスモ石油 山田 SS </v>
      </c>
      <c r="P442" s="74" t="str">
        <f t="shared" si="203"/>
        <v>種別：ガソリンスタンド&lt;br&gt;名称：コスモ石油 山田 SS &lt;br&gt;住所：佐伯市弥生大字江良字山田1862-1&lt;br&gt;TEL：0972-46-0221&lt;br&gt;参考：住民拠点SS&lt;br&gt;</v>
      </c>
      <c r="Q442" s="74" t="str">
        <f t="shared" si="204"/>
        <v>009.png</v>
      </c>
      <c r="R442" s="74" t="str">
        <f t="shared" si="205"/>
        <v>30,30</v>
      </c>
      <c r="S442" s="74" t="str">
        <f t="shared" si="205"/>
        <v>15,15</v>
      </c>
      <c r="T442" s="74" t="str">
        <f t="shared" si="206"/>
        <v>131.832906709116,32.9438106939939</v>
      </c>
      <c r="W442" s="239">
        <v>1</v>
      </c>
      <c r="X442" s="239" t="s">
        <v>3209</v>
      </c>
      <c r="Y442" s="239" t="str">
        <f t="shared" si="213"/>
        <v xml:space="preserve">GS-9：コスモ石油 山田 SS </v>
      </c>
      <c r="Z442" s="239" t="s">
        <v>3202</v>
      </c>
      <c r="AA442" s="239" t="str">
        <f t="shared" si="207"/>
        <v>種別：ガソリンスタンド&lt;br&gt;名称：コスモ石油 山田 SS &lt;br&gt;住所：佐伯市弥生大字江良字山田1862-1&lt;br&gt;TEL：0972-46-0221&lt;br&gt;参考：住民拠点SS&lt;br&gt;</v>
      </c>
      <c r="AB442" s="239" t="s">
        <v>3256</v>
      </c>
      <c r="AC442" s="239" t="str">
        <f t="shared" si="208"/>
        <v>009.png</v>
      </c>
      <c r="AD442" s="239" t="s">
        <v>3204</v>
      </c>
      <c r="AE442" s="239" t="str">
        <f t="shared" si="209"/>
        <v>30,30</v>
      </c>
      <c r="AF442" s="239" t="s">
        <v>3205</v>
      </c>
      <c r="AG442" s="239" t="str">
        <f t="shared" si="210"/>
        <v>15,15</v>
      </c>
      <c r="AH442" s="239" t="s">
        <v>3206</v>
      </c>
      <c r="AI442" s="239" t="str">
        <f t="shared" si="211"/>
        <v>131.832906709116,32.9438106939939</v>
      </c>
      <c r="AJ442" s="239" t="s">
        <v>3207</v>
      </c>
      <c r="AL442" s="8" t="str">
        <f t="shared" si="214"/>
        <v>,{"type":"Feature","properties":{"name":"GS-9：コスモ石油 山田 SS ","description":"種別：ガソリンスタンド&lt;br&gt;名称：コスモ石油 山田 SS &lt;br&gt;住所：佐伯市弥生大字江良字山田1862-1&lt;br&gt;TEL：0972-46-0221&lt;br&gt;参考：住民拠点SS&lt;br&gt;","_markerType":"Icon","_iconUrl":"https://cyberjapandata.gsi.go.jp/portal/sys/v4/symbols/009.png","_iconSize":[30,30],"_iconAnchor":[15,15]},"geometry":{"type":"Point","coordinates":[131.832906709116,32.9438106939939]}}</v>
      </c>
    </row>
    <row r="443" spans="1:38">
      <c r="A443" s="1" t="s">
        <v>3307</v>
      </c>
      <c r="B443" s="1" t="s">
        <v>3282</v>
      </c>
      <c r="C443" s="1" t="s">
        <v>3308</v>
      </c>
      <c r="D443" s="1" t="s">
        <v>1514</v>
      </c>
      <c r="E443" s="1" t="s">
        <v>1515</v>
      </c>
      <c r="F443" s="1" t="s">
        <v>3283</v>
      </c>
      <c r="G443" s="1" t="s">
        <v>3309</v>
      </c>
      <c r="I443" s="237" t="s">
        <v>3285</v>
      </c>
      <c r="J443" s="1" t="s">
        <v>3210</v>
      </c>
      <c r="K443" s="1" t="s">
        <v>3211</v>
      </c>
      <c r="L443" s="1">
        <v>32.994561838383298</v>
      </c>
      <c r="M443" s="1">
        <v>131.82299586283401</v>
      </c>
      <c r="O443" s="74" t="str">
        <f t="shared" si="212"/>
        <v>GS-10：カーエネクス 尺間 SS</v>
      </c>
      <c r="P443" s="74" t="str">
        <f t="shared" si="203"/>
        <v>種別：ガソリンスタンド&lt;br&gt;名称：カーエネクス 尺間 SS&lt;br&gt;住所：佐伯市弥生大字尺間1144&lt;br&gt;TEL：0972-46-0607&lt;br&gt;参考：住民拠点SS&lt;br&gt;</v>
      </c>
      <c r="Q443" s="74" t="str">
        <f t="shared" si="204"/>
        <v>009.png</v>
      </c>
      <c r="R443" s="74" t="str">
        <f t="shared" si="205"/>
        <v>30,30</v>
      </c>
      <c r="S443" s="74" t="str">
        <f t="shared" si="205"/>
        <v>15,15</v>
      </c>
      <c r="T443" s="74" t="str">
        <f t="shared" si="206"/>
        <v>131.822995862834,32.9945618383833</v>
      </c>
      <c r="W443" s="239">
        <v>1</v>
      </c>
      <c r="X443" s="239" t="s">
        <v>3209</v>
      </c>
      <c r="Y443" s="239" t="str">
        <f t="shared" si="213"/>
        <v>GS-10：カーエネクス 尺間 SS</v>
      </c>
      <c r="Z443" s="239" t="s">
        <v>3202</v>
      </c>
      <c r="AA443" s="239" t="str">
        <f t="shared" si="207"/>
        <v>種別：ガソリンスタンド&lt;br&gt;名称：カーエネクス 尺間 SS&lt;br&gt;住所：佐伯市弥生大字尺間1144&lt;br&gt;TEL：0972-46-0607&lt;br&gt;参考：住民拠点SS&lt;br&gt;</v>
      </c>
      <c r="AB443" s="239" t="s">
        <v>3256</v>
      </c>
      <c r="AC443" s="239" t="str">
        <f t="shared" si="208"/>
        <v>009.png</v>
      </c>
      <c r="AD443" s="239" t="s">
        <v>3204</v>
      </c>
      <c r="AE443" s="239" t="str">
        <f t="shared" si="209"/>
        <v>30,30</v>
      </c>
      <c r="AF443" s="239" t="s">
        <v>3205</v>
      </c>
      <c r="AG443" s="239" t="str">
        <f t="shared" si="210"/>
        <v>15,15</v>
      </c>
      <c r="AH443" s="239" t="s">
        <v>3206</v>
      </c>
      <c r="AI443" s="239" t="str">
        <f t="shared" si="211"/>
        <v>131.822995862834,32.9945618383833</v>
      </c>
      <c r="AJ443" s="239" t="s">
        <v>3207</v>
      </c>
      <c r="AL443" s="8" t="str">
        <f t="shared" si="214"/>
        <v>,{"type":"Feature","properties":{"name":"GS-10：カーエネクス 尺間 SS","description":"種別：ガソリンスタンド&lt;br&gt;名称：カーエネクス 尺間 SS&lt;br&gt;住所：佐伯市弥生大字尺間1144&lt;br&gt;TEL：0972-46-0607&lt;br&gt;参考：住民拠点SS&lt;br&gt;","_markerType":"Icon","_iconUrl":"https://cyberjapandata.gsi.go.jp/portal/sys/v4/symbols/009.png","_iconSize":[30,30],"_iconAnchor":[15,15]},"geometry":{"type":"Point","coordinates":[131.822995862834,32.9945618383833]}}</v>
      </c>
    </row>
    <row r="444" spans="1:38">
      <c r="A444" s="1" t="s">
        <v>3310</v>
      </c>
      <c r="B444" s="1" t="s">
        <v>3282</v>
      </c>
      <c r="C444" s="1" t="s">
        <v>1537</v>
      </c>
      <c r="D444" s="1" t="s">
        <v>1539</v>
      </c>
      <c r="E444" s="1" t="s">
        <v>1540</v>
      </c>
      <c r="G444" s="1" t="s">
        <v>3311</v>
      </c>
      <c r="I444" s="237" t="s">
        <v>3285</v>
      </c>
      <c r="J444" s="1" t="s">
        <v>3213</v>
      </c>
      <c r="K444" s="1" t="s">
        <v>3290</v>
      </c>
      <c r="L444" s="1">
        <v>33.051751472032997</v>
      </c>
      <c r="M444" s="1">
        <v>131.927644511973</v>
      </c>
      <c r="O444" s="74" t="str">
        <f t="shared" si="212"/>
        <v xml:space="preserve">GS-11：コスモ石油　上浦SS </v>
      </c>
      <c r="P444" s="74" t="str">
        <f t="shared" si="203"/>
        <v>種別：ガソリンスタンド&lt;br&gt;名称：コスモ石油　上浦SS &lt;br&gt;住所：佐伯市上浦大字津井浦2251-1&lt;br&gt;TEL：0972-32-2016&lt;br&gt;</v>
      </c>
      <c r="Q444" s="74" t="str">
        <f t="shared" si="204"/>
        <v>009.png</v>
      </c>
      <c r="R444" s="74" t="str">
        <f t="shared" si="205"/>
        <v>20,20</v>
      </c>
      <c r="S444" s="74" t="str">
        <f t="shared" si="205"/>
        <v>10,10</v>
      </c>
      <c r="T444" s="74" t="str">
        <f t="shared" si="206"/>
        <v>131.927644511973,33.051751472033</v>
      </c>
      <c r="W444" s="239">
        <v>1</v>
      </c>
      <c r="X444" s="239" t="s">
        <v>3209</v>
      </c>
      <c r="Y444" s="239" t="str">
        <f t="shared" si="213"/>
        <v xml:space="preserve">GS-11：コスモ石油　上浦SS </v>
      </c>
      <c r="Z444" s="239" t="s">
        <v>3202</v>
      </c>
      <c r="AA444" s="239" t="str">
        <f t="shared" si="207"/>
        <v>種別：ガソリンスタンド&lt;br&gt;名称：コスモ石油　上浦SS &lt;br&gt;住所：佐伯市上浦大字津井浦2251-1&lt;br&gt;TEL：0972-32-2016&lt;br&gt;</v>
      </c>
      <c r="AB444" s="239" t="s">
        <v>3256</v>
      </c>
      <c r="AC444" s="239" t="str">
        <f t="shared" si="208"/>
        <v>009.png</v>
      </c>
      <c r="AD444" s="239" t="s">
        <v>3204</v>
      </c>
      <c r="AE444" s="239" t="str">
        <f t="shared" si="209"/>
        <v>20,20</v>
      </c>
      <c r="AF444" s="239" t="s">
        <v>3205</v>
      </c>
      <c r="AG444" s="239" t="str">
        <f t="shared" si="210"/>
        <v>10,10</v>
      </c>
      <c r="AH444" s="239" t="s">
        <v>3206</v>
      </c>
      <c r="AI444" s="239" t="str">
        <f t="shared" si="211"/>
        <v>131.927644511973,33.051751472033</v>
      </c>
      <c r="AJ444" s="239" t="s">
        <v>3207</v>
      </c>
      <c r="AL444" s="8" t="str">
        <f t="shared" si="214"/>
        <v>,{"type":"Feature","properties":{"name":"GS-11：コスモ石油　上浦SS ","description":"種別：ガソリンスタンド&lt;br&gt;名称：コスモ石油　上浦SS &lt;br&gt;住所：佐伯市上浦大字津井浦2251-1&lt;br&gt;TEL：0972-32-2016&lt;br&gt;","_markerType":"Icon","_iconUrl":"https://cyberjapandata.gsi.go.jp/portal/sys/v4/symbols/009.png","_iconSize":[20,20],"_iconAnchor":[10,10]},"geometry":{"type":"Point","coordinates":[131.927644511973,33.051751472033]}}</v>
      </c>
    </row>
    <row r="445" spans="1:38">
      <c r="A445" s="1" t="s">
        <v>3312</v>
      </c>
      <c r="B445" s="1" t="s">
        <v>3282</v>
      </c>
      <c r="C445" s="1" t="s">
        <v>3313</v>
      </c>
      <c r="D445" s="1" t="s">
        <v>1545</v>
      </c>
      <c r="E445" s="1" t="s">
        <v>1546</v>
      </c>
      <c r="G445" s="1" t="s">
        <v>3314</v>
      </c>
      <c r="I445" s="237" t="s">
        <v>3285</v>
      </c>
      <c r="J445" s="1" t="s">
        <v>3213</v>
      </c>
      <c r="K445" s="1" t="s">
        <v>3290</v>
      </c>
      <c r="L445" s="1">
        <v>32.9589576988716</v>
      </c>
      <c r="M445" s="1">
        <v>131.89660941432999</v>
      </c>
      <c r="O445" s="74" t="str">
        <f t="shared" si="212"/>
        <v xml:space="preserve">GS-12：コスモ石油　城東SS </v>
      </c>
      <c r="P445" s="74" t="str">
        <f t="shared" si="203"/>
        <v>種別：ガソリンスタンド&lt;br&gt;名称：コスモ石油　城東SS &lt;br&gt;住所：佐伯市城東町1-34&lt;br&gt;TEL：0972-22-2552&lt;br&gt;</v>
      </c>
      <c r="Q445" s="74" t="str">
        <f t="shared" si="204"/>
        <v>009.png</v>
      </c>
      <c r="R445" s="74" t="str">
        <f t="shared" si="205"/>
        <v>20,20</v>
      </c>
      <c r="S445" s="74" t="str">
        <f t="shared" si="205"/>
        <v>10,10</v>
      </c>
      <c r="T445" s="74" t="str">
        <f t="shared" si="206"/>
        <v>131.89660941433,32.9589576988716</v>
      </c>
      <c r="W445" s="239">
        <v>1</v>
      </c>
      <c r="X445" s="239" t="s">
        <v>3209</v>
      </c>
      <c r="Y445" s="239" t="str">
        <f t="shared" si="213"/>
        <v xml:space="preserve">GS-12：コスモ石油　城東SS </v>
      </c>
      <c r="Z445" s="239" t="s">
        <v>3202</v>
      </c>
      <c r="AA445" s="239" t="str">
        <f t="shared" si="207"/>
        <v>種別：ガソリンスタンド&lt;br&gt;名称：コスモ石油　城東SS &lt;br&gt;住所：佐伯市城東町1-34&lt;br&gt;TEL：0972-22-2552&lt;br&gt;</v>
      </c>
      <c r="AB445" s="239" t="s">
        <v>3256</v>
      </c>
      <c r="AC445" s="239" t="str">
        <f t="shared" si="208"/>
        <v>009.png</v>
      </c>
      <c r="AD445" s="239" t="s">
        <v>3204</v>
      </c>
      <c r="AE445" s="239" t="str">
        <f t="shared" si="209"/>
        <v>20,20</v>
      </c>
      <c r="AF445" s="239" t="s">
        <v>3205</v>
      </c>
      <c r="AG445" s="239" t="str">
        <f t="shared" si="210"/>
        <v>10,10</v>
      </c>
      <c r="AH445" s="239" t="s">
        <v>3206</v>
      </c>
      <c r="AI445" s="239" t="str">
        <f t="shared" si="211"/>
        <v>131.89660941433,32.9589576988716</v>
      </c>
      <c r="AJ445" s="239" t="s">
        <v>3207</v>
      </c>
      <c r="AL445" s="8" t="str">
        <f t="shared" si="214"/>
        <v>,{"type":"Feature","properties":{"name":"GS-12：コスモ石油　城東SS ","description":"種別：ガソリンスタンド&lt;br&gt;名称：コスモ石油　城東SS &lt;br&gt;住所：佐伯市城東町1-34&lt;br&gt;TEL：0972-22-2552&lt;br&gt;","_markerType":"Icon","_iconUrl":"https://cyberjapandata.gsi.go.jp/portal/sys/v4/symbols/009.png","_iconSize":[20,20],"_iconAnchor":[10,10]},"geometry":{"type":"Point","coordinates":[131.89660941433,32.9589576988716]}}</v>
      </c>
    </row>
    <row r="446" spans="1:38">
      <c r="A446" s="1" t="s">
        <v>3315</v>
      </c>
      <c r="B446" s="1" t="s">
        <v>3282</v>
      </c>
      <c r="C446" s="1" t="s">
        <v>3316</v>
      </c>
      <c r="D446" s="1" t="s">
        <v>3317</v>
      </c>
      <c r="E446" s="1" t="s">
        <v>1521</v>
      </c>
      <c r="G446" s="1" t="s">
        <v>3318</v>
      </c>
      <c r="I446" s="237" t="s">
        <v>3285</v>
      </c>
      <c r="J446" s="1" t="s">
        <v>3213</v>
      </c>
      <c r="K446" s="1" t="s">
        <v>3290</v>
      </c>
      <c r="L446" s="1">
        <v>33.005358545157002</v>
      </c>
      <c r="M446" s="1">
        <v>131.898151330861</v>
      </c>
      <c r="O446" s="74" t="str">
        <f t="shared" si="212"/>
        <v>GS-13：三菱商事エネルギー 佐倉石油店</v>
      </c>
      <c r="P446" s="74" t="str">
        <f t="shared" si="203"/>
        <v>種別：ガソリンスタンド&lt;br&gt;名称：三菱商事エネルギー 佐倉石油店&lt;br&gt;住所：佐伯市霞ケ浦548&lt;br&gt;TEL：0972-27-8889&lt;br&gt;</v>
      </c>
      <c r="Q446" s="74" t="str">
        <f t="shared" si="204"/>
        <v>009.png</v>
      </c>
      <c r="R446" s="74" t="str">
        <f t="shared" si="205"/>
        <v>20,20</v>
      </c>
      <c r="S446" s="74" t="str">
        <f t="shared" si="205"/>
        <v>10,10</v>
      </c>
      <c r="T446" s="74" t="str">
        <f t="shared" si="206"/>
        <v>131.898151330861,33.005358545157</v>
      </c>
      <c r="W446" s="239">
        <v>1</v>
      </c>
      <c r="X446" s="239" t="s">
        <v>3209</v>
      </c>
      <c r="Y446" s="239" t="str">
        <f t="shared" si="213"/>
        <v>GS-13：三菱商事エネルギー 佐倉石油店</v>
      </c>
      <c r="Z446" s="239" t="s">
        <v>3202</v>
      </c>
      <c r="AA446" s="239" t="str">
        <f t="shared" si="207"/>
        <v>種別：ガソリンスタンド&lt;br&gt;名称：三菱商事エネルギー 佐倉石油店&lt;br&gt;住所：佐伯市霞ケ浦548&lt;br&gt;TEL：0972-27-8889&lt;br&gt;</v>
      </c>
      <c r="AB446" s="239" t="s">
        <v>3256</v>
      </c>
      <c r="AC446" s="239" t="str">
        <f t="shared" si="208"/>
        <v>009.png</v>
      </c>
      <c r="AD446" s="239" t="s">
        <v>3204</v>
      </c>
      <c r="AE446" s="239" t="str">
        <f t="shared" si="209"/>
        <v>20,20</v>
      </c>
      <c r="AF446" s="239" t="s">
        <v>3205</v>
      </c>
      <c r="AG446" s="239" t="str">
        <f t="shared" si="210"/>
        <v>10,10</v>
      </c>
      <c r="AH446" s="239" t="s">
        <v>3206</v>
      </c>
      <c r="AI446" s="239" t="str">
        <f t="shared" si="211"/>
        <v>131.898151330861,33.005358545157</v>
      </c>
      <c r="AJ446" s="239" t="s">
        <v>3207</v>
      </c>
      <c r="AL446" s="8" t="str">
        <f t="shared" si="214"/>
        <v>,{"type":"Feature","properties":{"name":"GS-13：三菱商事エネルギー 佐倉石油店","description":"種別：ガソリンスタンド&lt;br&gt;名称：三菱商事エネルギー 佐倉石油店&lt;br&gt;住所：佐伯市霞ケ浦548&lt;br&gt;TEL：0972-27-8889&lt;br&gt;","_markerType":"Icon","_iconUrl":"https://cyberjapandata.gsi.go.jp/portal/sys/v4/symbols/009.png","_iconSize":[20,20],"_iconAnchor":[10,10]},"geometry":{"type":"Point","coordinates":[131.898151330861,33.005358545157]}}</v>
      </c>
    </row>
    <row r="447" spans="1:38">
      <c r="A447" s="1" t="s">
        <v>3319</v>
      </c>
      <c r="B447" s="1" t="s">
        <v>3282</v>
      </c>
      <c r="C447" s="1" t="s">
        <v>1437</v>
      </c>
      <c r="D447" s="1" t="s">
        <v>3320</v>
      </c>
      <c r="E447" s="1" t="s">
        <v>1407</v>
      </c>
      <c r="F447" s="1" t="s">
        <v>3283</v>
      </c>
      <c r="G447" s="1" t="s">
        <v>3321</v>
      </c>
      <c r="I447" s="237" t="s">
        <v>3285</v>
      </c>
      <c r="J447" s="1" t="s">
        <v>3210</v>
      </c>
      <c r="K447" s="1" t="s">
        <v>3211</v>
      </c>
      <c r="L447" s="1">
        <v>32.818099219925003</v>
      </c>
      <c r="M447" s="1">
        <v>131.96209169943401</v>
      </c>
      <c r="O447" s="74" t="str">
        <f t="shared" si="212"/>
        <v>GS-14：ENEOS　竹野浦SS</v>
      </c>
      <c r="P447" s="74" t="str">
        <f t="shared" si="203"/>
        <v>種別：ガソリンスタンド&lt;br&gt;名称：ENEOS　竹野浦SS&lt;br&gt;住所：佐伯市蒲江大字竹野浦河内285-1&lt;br&gt;TEL：0972-43-3280&lt;br&gt;参考：住民拠点SS&lt;br&gt;</v>
      </c>
      <c r="Q447" s="74" t="str">
        <f t="shared" si="204"/>
        <v>009.png</v>
      </c>
      <c r="R447" s="74" t="str">
        <f t="shared" si="205"/>
        <v>30,30</v>
      </c>
      <c r="S447" s="74" t="str">
        <f t="shared" si="205"/>
        <v>15,15</v>
      </c>
      <c r="T447" s="74" t="str">
        <f t="shared" si="206"/>
        <v>131.962091699434,32.818099219925</v>
      </c>
      <c r="W447" s="239">
        <v>1</v>
      </c>
      <c r="X447" s="239" t="s">
        <v>3209</v>
      </c>
      <c r="Y447" s="239" t="str">
        <f t="shared" si="213"/>
        <v>GS-14：ENEOS　竹野浦SS</v>
      </c>
      <c r="Z447" s="239" t="s">
        <v>3202</v>
      </c>
      <c r="AA447" s="239" t="str">
        <f t="shared" si="207"/>
        <v>種別：ガソリンスタンド&lt;br&gt;名称：ENEOS　竹野浦SS&lt;br&gt;住所：佐伯市蒲江大字竹野浦河内285-1&lt;br&gt;TEL：0972-43-3280&lt;br&gt;参考：住民拠点SS&lt;br&gt;</v>
      </c>
      <c r="AB447" s="239" t="s">
        <v>3256</v>
      </c>
      <c r="AC447" s="239" t="str">
        <f t="shared" si="208"/>
        <v>009.png</v>
      </c>
      <c r="AD447" s="239" t="s">
        <v>3204</v>
      </c>
      <c r="AE447" s="239" t="str">
        <f t="shared" si="209"/>
        <v>30,30</v>
      </c>
      <c r="AF447" s="239" t="s">
        <v>3205</v>
      </c>
      <c r="AG447" s="239" t="str">
        <f t="shared" si="210"/>
        <v>15,15</v>
      </c>
      <c r="AH447" s="239" t="s">
        <v>3206</v>
      </c>
      <c r="AI447" s="239" t="str">
        <f t="shared" si="211"/>
        <v>131.962091699434,32.818099219925</v>
      </c>
      <c r="AJ447" s="239" t="s">
        <v>3207</v>
      </c>
      <c r="AL447" s="8" t="str">
        <f t="shared" si="214"/>
        <v>,{"type":"Feature","properties":{"name":"GS-14：ENEOS　竹野浦SS","description":"種別：ガソリンスタンド&lt;br&gt;名称：ENEOS　竹野浦SS&lt;br&gt;住所：佐伯市蒲江大字竹野浦河内285-1&lt;br&gt;TEL：0972-43-3280&lt;br&gt;参考：住民拠点SS&lt;br&gt;","_markerType":"Icon","_iconUrl":"https://cyberjapandata.gsi.go.jp/portal/sys/v4/symbols/009.png","_iconSize":[30,30],"_iconAnchor":[15,15]},"geometry":{"type":"Point","coordinates":[131.962091699434,32.818099219925]}}</v>
      </c>
    </row>
    <row r="448" spans="1:38">
      <c r="A448" s="1" t="s">
        <v>3322</v>
      </c>
      <c r="B448" s="1" t="s">
        <v>3282</v>
      </c>
      <c r="C448" s="1" t="s">
        <v>1442</v>
      </c>
      <c r="D448" s="1" t="s">
        <v>1443</v>
      </c>
      <c r="E448" s="1" t="s">
        <v>1444</v>
      </c>
      <c r="G448" s="1" t="s">
        <v>3323</v>
      </c>
      <c r="I448" s="237" t="s">
        <v>3285</v>
      </c>
      <c r="J448" s="1" t="s">
        <v>3213</v>
      </c>
      <c r="K448" s="1" t="s">
        <v>3290</v>
      </c>
      <c r="L448" s="1">
        <v>32.954931920118199</v>
      </c>
      <c r="M448" s="1">
        <v>131.861000840972</v>
      </c>
      <c r="O448" s="74" t="str">
        <f t="shared" si="212"/>
        <v>GS-15：ENEOS　上岡SS</v>
      </c>
      <c r="P448" s="74" t="str">
        <f t="shared" si="203"/>
        <v>種別：ガソリンスタンド&lt;br&gt;名称：ENEOS　上岡SS&lt;br&gt;住所：佐伯市大字上岡1482-1&lt;br&gt;TEL：0972-22-4511&lt;br&gt;</v>
      </c>
      <c r="Q448" s="74" t="str">
        <f t="shared" si="204"/>
        <v>009.png</v>
      </c>
      <c r="R448" s="74" t="str">
        <f t="shared" si="205"/>
        <v>20,20</v>
      </c>
      <c r="S448" s="74" t="str">
        <f t="shared" si="205"/>
        <v>10,10</v>
      </c>
      <c r="T448" s="74" t="str">
        <f t="shared" si="206"/>
        <v>131.861000840972,32.9549319201182</v>
      </c>
      <c r="W448" s="239">
        <v>1</v>
      </c>
      <c r="X448" s="239" t="s">
        <v>3209</v>
      </c>
      <c r="Y448" s="239" t="str">
        <f t="shared" si="213"/>
        <v>GS-15：ENEOS　上岡SS</v>
      </c>
      <c r="Z448" s="239" t="s">
        <v>3202</v>
      </c>
      <c r="AA448" s="239" t="str">
        <f t="shared" si="207"/>
        <v>種別：ガソリンスタンド&lt;br&gt;名称：ENEOS　上岡SS&lt;br&gt;住所：佐伯市大字上岡1482-1&lt;br&gt;TEL：0972-22-4511&lt;br&gt;</v>
      </c>
      <c r="AB448" s="239" t="s">
        <v>3256</v>
      </c>
      <c r="AC448" s="239" t="str">
        <f t="shared" si="208"/>
        <v>009.png</v>
      </c>
      <c r="AD448" s="239" t="s">
        <v>3204</v>
      </c>
      <c r="AE448" s="239" t="str">
        <f t="shared" si="209"/>
        <v>20,20</v>
      </c>
      <c r="AF448" s="239" t="s">
        <v>3205</v>
      </c>
      <c r="AG448" s="239" t="str">
        <f t="shared" si="210"/>
        <v>10,10</v>
      </c>
      <c r="AH448" s="239" t="s">
        <v>3206</v>
      </c>
      <c r="AI448" s="239" t="str">
        <f t="shared" si="211"/>
        <v>131.861000840972,32.9549319201182</v>
      </c>
      <c r="AJ448" s="239" t="s">
        <v>3207</v>
      </c>
      <c r="AL448" s="8" t="str">
        <f t="shared" si="214"/>
        <v>,{"type":"Feature","properties":{"name":"GS-15：ENEOS　上岡SS","description":"種別：ガソリンスタンド&lt;br&gt;名称：ENEOS　上岡SS&lt;br&gt;住所：佐伯市大字上岡1482-1&lt;br&gt;TEL：0972-22-4511&lt;br&gt;","_markerType":"Icon","_iconUrl":"https://cyberjapandata.gsi.go.jp/portal/sys/v4/symbols/009.png","_iconSize":[20,20],"_iconAnchor":[10,10]},"geometry":{"type":"Point","coordinates":[131.861000840972,32.9549319201182]}}</v>
      </c>
    </row>
    <row r="449" spans="1:38">
      <c r="A449" s="1" t="s">
        <v>3324</v>
      </c>
      <c r="B449" s="1" t="s">
        <v>3282</v>
      </c>
      <c r="C449" s="1" t="s">
        <v>1446</v>
      </c>
      <c r="D449" s="1" t="s">
        <v>3325</v>
      </c>
      <c r="E449" s="1" t="s">
        <v>1396</v>
      </c>
      <c r="F449" s="1" t="s">
        <v>3283</v>
      </c>
      <c r="G449" s="1" t="s">
        <v>3326</v>
      </c>
      <c r="I449" s="237" t="s">
        <v>3285</v>
      </c>
      <c r="J449" s="1" t="s">
        <v>3210</v>
      </c>
      <c r="K449" s="1" t="s">
        <v>3211</v>
      </c>
      <c r="L449" s="1">
        <v>32.968328841291303</v>
      </c>
      <c r="M449" s="1">
        <v>131.91591951033399</v>
      </c>
      <c r="O449" s="74" t="str">
        <f t="shared" si="212"/>
        <v>GS-16：ENEOS　佐伯SS</v>
      </c>
      <c r="P449" s="74" t="str">
        <f t="shared" si="203"/>
        <v>種別：ガソリンスタンド&lt;br&gt;名称：ENEOS　佐伯SS&lt;br&gt;住所：佐伯市東浜1-6&lt;br&gt;TEL：0972-23-5511&lt;br&gt;参考：住民拠点SS&lt;br&gt;</v>
      </c>
      <c r="Q449" s="74" t="str">
        <f t="shared" si="204"/>
        <v>009.png</v>
      </c>
      <c r="R449" s="74" t="str">
        <f t="shared" si="205"/>
        <v>30,30</v>
      </c>
      <c r="S449" s="74" t="str">
        <f t="shared" si="205"/>
        <v>15,15</v>
      </c>
      <c r="T449" s="74" t="str">
        <f t="shared" si="206"/>
        <v>131.915919510334,32.9683288412913</v>
      </c>
      <c r="W449" s="239">
        <v>1</v>
      </c>
      <c r="X449" s="239" t="s">
        <v>3209</v>
      </c>
      <c r="Y449" s="239" t="str">
        <f t="shared" si="213"/>
        <v>GS-16：ENEOS　佐伯SS</v>
      </c>
      <c r="Z449" s="239" t="s">
        <v>3202</v>
      </c>
      <c r="AA449" s="239" t="str">
        <f t="shared" si="207"/>
        <v>種別：ガソリンスタンド&lt;br&gt;名称：ENEOS　佐伯SS&lt;br&gt;住所：佐伯市東浜1-6&lt;br&gt;TEL：0972-23-5511&lt;br&gt;参考：住民拠点SS&lt;br&gt;</v>
      </c>
      <c r="AB449" s="239" t="s">
        <v>3256</v>
      </c>
      <c r="AC449" s="239" t="str">
        <f t="shared" si="208"/>
        <v>009.png</v>
      </c>
      <c r="AD449" s="239" t="s">
        <v>3204</v>
      </c>
      <c r="AE449" s="239" t="str">
        <f t="shared" si="209"/>
        <v>30,30</v>
      </c>
      <c r="AF449" s="239" t="s">
        <v>3205</v>
      </c>
      <c r="AG449" s="239" t="str">
        <f t="shared" si="210"/>
        <v>15,15</v>
      </c>
      <c r="AH449" s="239" t="s">
        <v>3206</v>
      </c>
      <c r="AI449" s="239" t="str">
        <f t="shared" si="211"/>
        <v>131.915919510334,32.9683288412913</v>
      </c>
      <c r="AJ449" s="239" t="s">
        <v>3207</v>
      </c>
      <c r="AL449" s="8" t="str">
        <f t="shared" si="214"/>
        <v>,{"type":"Feature","properties":{"name":"GS-16：ENEOS　佐伯SS","description":"種別：ガソリンスタンド&lt;br&gt;名称：ENEOS　佐伯SS&lt;br&gt;住所：佐伯市東浜1-6&lt;br&gt;TEL：0972-23-5511&lt;br&gt;参考：住民拠点SS&lt;br&gt;","_markerType":"Icon","_iconUrl":"https://cyberjapandata.gsi.go.jp/portal/sys/v4/symbols/009.png","_iconSize":[30,30],"_iconAnchor":[15,15]},"geometry":{"type":"Point","coordinates":[131.915919510334,32.9683288412913]}}</v>
      </c>
    </row>
    <row r="450" spans="1:38">
      <c r="A450" s="1" t="s">
        <v>3327</v>
      </c>
      <c r="B450" s="1" t="s">
        <v>3282</v>
      </c>
      <c r="C450" s="1" t="s">
        <v>1451</v>
      </c>
      <c r="D450" s="1" t="s">
        <v>3328</v>
      </c>
      <c r="E450" s="1" t="s">
        <v>1389</v>
      </c>
      <c r="G450" s="1" t="s">
        <v>3329</v>
      </c>
      <c r="I450" s="237" t="s">
        <v>3285</v>
      </c>
      <c r="J450" s="1" t="s">
        <v>3213</v>
      </c>
      <c r="K450" s="1" t="s">
        <v>3290</v>
      </c>
      <c r="L450" s="1">
        <v>32.953491850958002</v>
      </c>
      <c r="M450" s="1">
        <v>131.895239104941</v>
      </c>
      <c r="O450" s="74" t="str">
        <f t="shared" si="212"/>
        <v>GS-17：ENEOS　船頭町SS</v>
      </c>
      <c r="P450" s="74" t="str">
        <f t="shared" si="203"/>
        <v>種別：ガソリンスタンド&lt;br&gt;名称：ENEOS　船頭町SS&lt;br&gt;住所：佐伯市船頭町333-2&lt;br&gt;TEL：0972-22-1612&lt;br&gt;</v>
      </c>
      <c r="Q450" s="74" t="str">
        <f t="shared" si="204"/>
        <v>009.png</v>
      </c>
      <c r="R450" s="74" t="str">
        <f t="shared" ref="R450:S470" si="215">J450</f>
        <v>20,20</v>
      </c>
      <c r="S450" s="74" t="str">
        <f t="shared" si="215"/>
        <v>10,10</v>
      </c>
      <c r="T450" s="74" t="str">
        <f t="shared" si="206"/>
        <v>131.895239104941,32.953491850958</v>
      </c>
      <c r="W450" s="239">
        <v>1</v>
      </c>
      <c r="X450" s="239" t="s">
        <v>3209</v>
      </c>
      <c r="Y450" s="239" t="str">
        <f t="shared" si="213"/>
        <v>GS-17：ENEOS　船頭町SS</v>
      </c>
      <c r="Z450" s="239" t="s">
        <v>3202</v>
      </c>
      <c r="AA450" s="239" t="str">
        <f t="shared" si="207"/>
        <v>種別：ガソリンスタンド&lt;br&gt;名称：ENEOS　船頭町SS&lt;br&gt;住所：佐伯市船頭町333-2&lt;br&gt;TEL：0972-22-1612&lt;br&gt;</v>
      </c>
      <c r="AB450" s="239" t="s">
        <v>3256</v>
      </c>
      <c r="AC450" s="239" t="str">
        <f t="shared" si="208"/>
        <v>009.png</v>
      </c>
      <c r="AD450" s="239" t="s">
        <v>3204</v>
      </c>
      <c r="AE450" s="239" t="str">
        <f t="shared" si="209"/>
        <v>20,20</v>
      </c>
      <c r="AF450" s="239" t="s">
        <v>3205</v>
      </c>
      <c r="AG450" s="239" t="str">
        <f t="shared" si="210"/>
        <v>10,10</v>
      </c>
      <c r="AH450" s="239" t="s">
        <v>3206</v>
      </c>
      <c r="AI450" s="239" t="str">
        <f t="shared" si="211"/>
        <v>131.895239104941,32.953491850958</v>
      </c>
      <c r="AJ450" s="239" t="s">
        <v>3207</v>
      </c>
      <c r="AL450" s="8" t="str">
        <f t="shared" si="214"/>
        <v>,{"type":"Feature","properties":{"name":"GS-17：ENEOS　船頭町SS","description":"種別：ガソリンスタンド&lt;br&gt;名称：ENEOS　船頭町SS&lt;br&gt;住所：佐伯市船頭町333-2&lt;br&gt;TEL：0972-22-1612&lt;br&gt;","_markerType":"Icon","_iconUrl":"https://cyberjapandata.gsi.go.jp/portal/sys/v4/symbols/009.png","_iconSize":[20,20],"_iconAnchor":[10,10]},"geometry":{"type":"Point","coordinates":[131.895239104941,32.953491850958]}}</v>
      </c>
    </row>
    <row r="451" spans="1:38">
      <c r="A451" s="1" t="s">
        <v>3330</v>
      </c>
      <c r="B451" s="1" t="s">
        <v>3282</v>
      </c>
      <c r="C451" s="1" t="s">
        <v>3331</v>
      </c>
      <c r="D451" s="1" t="s">
        <v>1572</v>
      </c>
      <c r="E451" s="1" t="s">
        <v>1401</v>
      </c>
      <c r="F451" s="1" t="s">
        <v>3283</v>
      </c>
      <c r="G451" s="1" t="s">
        <v>3332</v>
      </c>
      <c r="I451" s="237" t="s">
        <v>3285</v>
      </c>
      <c r="J451" s="1" t="s">
        <v>3210</v>
      </c>
      <c r="K451" s="1" t="s">
        <v>3211</v>
      </c>
      <c r="L451" s="1">
        <v>32.951363917774898</v>
      </c>
      <c r="M451" s="1">
        <v>131.789571376227</v>
      </c>
      <c r="O451" s="74" t="str">
        <f t="shared" si="212"/>
        <v>GS-18：apollostation 本匠SS</v>
      </c>
      <c r="P451" s="74" t="str">
        <f t="shared" si="203"/>
        <v>種別：ガソリンスタンド&lt;br&gt;名称：apollostation 本匠SS&lt;br&gt;住所：佐伯市本匠大字宇津々1996-2&lt;br&gt;TEL：0972-56-5028&lt;br&gt;参考：住民拠点SS&lt;br&gt;</v>
      </c>
      <c r="Q451" s="74" t="str">
        <f t="shared" si="204"/>
        <v>009.png</v>
      </c>
      <c r="R451" s="74" t="str">
        <f t="shared" si="215"/>
        <v>30,30</v>
      </c>
      <c r="S451" s="74" t="str">
        <f t="shared" si="215"/>
        <v>15,15</v>
      </c>
      <c r="T451" s="74" t="str">
        <f t="shared" si="206"/>
        <v>131.789571376227,32.9513639177749</v>
      </c>
      <c r="W451" s="239">
        <v>1</v>
      </c>
      <c r="X451" s="239" t="s">
        <v>3209</v>
      </c>
      <c r="Y451" s="239" t="str">
        <f t="shared" si="213"/>
        <v>GS-18：apollostation 本匠SS</v>
      </c>
      <c r="Z451" s="239" t="s">
        <v>3202</v>
      </c>
      <c r="AA451" s="239" t="str">
        <f t="shared" si="207"/>
        <v>種別：ガソリンスタンド&lt;br&gt;名称：apollostation 本匠SS&lt;br&gt;住所：佐伯市本匠大字宇津々1996-2&lt;br&gt;TEL：0972-56-5028&lt;br&gt;参考：住民拠点SS&lt;br&gt;</v>
      </c>
      <c r="AB451" s="239" t="s">
        <v>3256</v>
      </c>
      <c r="AC451" s="239" t="str">
        <f t="shared" si="208"/>
        <v>009.png</v>
      </c>
      <c r="AD451" s="239" t="s">
        <v>3204</v>
      </c>
      <c r="AE451" s="239" t="str">
        <f t="shared" si="209"/>
        <v>30,30</v>
      </c>
      <c r="AF451" s="239" t="s">
        <v>3205</v>
      </c>
      <c r="AG451" s="239" t="str">
        <f t="shared" si="210"/>
        <v>15,15</v>
      </c>
      <c r="AH451" s="239" t="s">
        <v>3206</v>
      </c>
      <c r="AI451" s="239" t="str">
        <f t="shared" si="211"/>
        <v>131.789571376227,32.9513639177749</v>
      </c>
      <c r="AJ451" s="239" t="s">
        <v>3207</v>
      </c>
      <c r="AL451" s="8" t="str">
        <f t="shared" si="214"/>
        <v>,{"type":"Feature","properties":{"name":"GS-18：apollostation 本匠SS","description":"種別：ガソリンスタンド&lt;br&gt;名称：apollostation 本匠SS&lt;br&gt;住所：佐伯市本匠大字宇津々1996-2&lt;br&gt;TEL：0972-56-5028&lt;br&gt;参考：住民拠点SS&lt;br&gt;","_markerType":"Icon","_iconUrl":"https://cyberjapandata.gsi.go.jp/portal/sys/v4/symbols/009.png","_iconSize":[30,30],"_iconAnchor":[15,15]},"geometry":{"type":"Point","coordinates":[131.789571376227,32.9513639177749]}}</v>
      </c>
    </row>
    <row r="452" spans="1:38">
      <c r="A452" s="1" t="s">
        <v>3333</v>
      </c>
      <c r="B452" s="1" t="s">
        <v>3282</v>
      </c>
      <c r="C452" s="1" t="s">
        <v>1456</v>
      </c>
      <c r="D452" s="1" t="s">
        <v>3334</v>
      </c>
      <c r="E452" s="1" t="s">
        <v>1459</v>
      </c>
      <c r="F452" s="1" t="s">
        <v>3283</v>
      </c>
      <c r="G452" s="1" t="s">
        <v>3335</v>
      </c>
      <c r="I452" s="237" t="s">
        <v>3285</v>
      </c>
      <c r="J452" s="1" t="s">
        <v>3210</v>
      </c>
      <c r="K452" s="1" t="s">
        <v>3211</v>
      </c>
      <c r="L452" s="1">
        <v>32.905286032449297</v>
      </c>
      <c r="M452" s="1">
        <v>131.871939295738</v>
      </c>
      <c r="O452" s="74" t="str">
        <f t="shared" si="212"/>
        <v>GS-19：ENEOS　堅田SS</v>
      </c>
      <c r="P452" s="74" t="str">
        <f t="shared" si="203"/>
        <v>種別：ガソリンスタンド&lt;br&gt;名称：ENEOS　堅田SS&lt;br&gt;住所：佐伯市大字堅田字カジヤシキ1512-1&lt;br&gt;TEL：0972-22-2779&lt;br&gt;参考：住民拠点SS&lt;br&gt;</v>
      </c>
      <c r="Q452" s="74" t="str">
        <f t="shared" si="204"/>
        <v>009.png</v>
      </c>
      <c r="R452" s="74" t="str">
        <f t="shared" si="215"/>
        <v>30,30</v>
      </c>
      <c r="S452" s="74" t="str">
        <f t="shared" si="215"/>
        <v>15,15</v>
      </c>
      <c r="T452" s="74" t="str">
        <f t="shared" si="206"/>
        <v>131.871939295738,32.9052860324493</v>
      </c>
      <c r="W452" s="239">
        <v>1</v>
      </c>
      <c r="X452" s="239" t="s">
        <v>3209</v>
      </c>
      <c r="Y452" s="239" t="str">
        <f t="shared" si="213"/>
        <v>GS-19：ENEOS　堅田SS</v>
      </c>
      <c r="Z452" s="239" t="s">
        <v>3202</v>
      </c>
      <c r="AA452" s="239" t="str">
        <f t="shared" si="207"/>
        <v>種別：ガソリンスタンド&lt;br&gt;名称：ENEOS　堅田SS&lt;br&gt;住所：佐伯市大字堅田字カジヤシキ1512-1&lt;br&gt;TEL：0972-22-2779&lt;br&gt;参考：住民拠点SS&lt;br&gt;</v>
      </c>
      <c r="AB452" s="239" t="s">
        <v>3256</v>
      </c>
      <c r="AC452" s="239" t="str">
        <f t="shared" si="208"/>
        <v>009.png</v>
      </c>
      <c r="AD452" s="239" t="s">
        <v>3204</v>
      </c>
      <c r="AE452" s="239" t="str">
        <f t="shared" si="209"/>
        <v>30,30</v>
      </c>
      <c r="AF452" s="239" t="s">
        <v>3205</v>
      </c>
      <c r="AG452" s="239" t="str">
        <f t="shared" si="210"/>
        <v>15,15</v>
      </c>
      <c r="AH452" s="239" t="s">
        <v>3206</v>
      </c>
      <c r="AI452" s="239" t="str">
        <f t="shared" si="211"/>
        <v>131.871939295738,32.9052860324493</v>
      </c>
      <c r="AJ452" s="239" t="s">
        <v>3207</v>
      </c>
      <c r="AL452" s="8" t="str">
        <f t="shared" si="214"/>
        <v>,{"type":"Feature","properties":{"name":"GS-19：ENEOS　堅田SS","description":"種別：ガソリンスタンド&lt;br&gt;名称：ENEOS　堅田SS&lt;br&gt;住所：佐伯市大字堅田字カジヤシキ1512-1&lt;br&gt;TEL：0972-22-2779&lt;br&gt;参考：住民拠点SS&lt;br&gt;","_markerType":"Icon","_iconUrl":"https://cyberjapandata.gsi.go.jp/portal/sys/v4/symbols/009.png","_iconSize":[30,30],"_iconAnchor":[15,15]},"geometry":{"type":"Point","coordinates":[131.871939295738,32.9052860324493]}}</v>
      </c>
    </row>
    <row r="453" spans="1:38">
      <c r="A453" s="1" t="s">
        <v>3336</v>
      </c>
      <c r="B453" s="1" t="s">
        <v>3282</v>
      </c>
      <c r="C453" s="1" t="s">
        <v>3337</v>
      </c>
      <c r="D453" s="1" t="s">
        <v>1551</v>
      </c>
      <c r="E453" s="1" t="s">
        <v>1552</v>
      </c>
      <c r="G453" s="1" t="s">
        <v>3338</v>
      </c>
      <c r="I453" s="237" t="s">
        <v>3285</v>
      </c>
      <c r="J453" s="1" t="s">
        <v>3213</v>
      </c>
      <c r="K453" s="1" t="s">
        <v>3290</v>
      </c>
      <c r="L453" s="1">
        <v>32.899309808649001</v>
      </c>
      <c r="M453" s="1">
        <v>131.780873400698</v>
      </c>
      <c r="O453" s="74" t="str">
        <f t="shared" si="212"/>
        <v xml:space="preserve">GS-20：コスモ石油　直川SS </v>
      </c>
      <c r="P453" s="74" t="str">
        <f t="shared" si="203"/>
        <v>種別：ガソリンスタンド&lt;br&gt;名称：コスモ石油　直川SS &lt;br&gt;住所：佐伯市直川大字上直見709-2&lt;br&gt;TEL：0972-58-2048&lt;br&gt;</v>
      </c>
      <c r="Q453" s="74" t="str">
        <f t="shared" si="204"/>
        <v>009.png</v>
      </c>
      <c r="R453" s="74" t="str">
        <f t="shared" si="215"/>
        <v>20,20</v>
      </c>
      <c r="S453" s="74" t="str">
        <f t="shared" si="215"/>
        <v>10,10</v>
      </c>
      <c r="T453" s="74" t="str">
        <f t="shared" si="206"/>
        <v>131.780873400698,32.899309808649</v>
      </c>
      <c r="W453" s="239">
        <v>1</v>
      </c>
      <c r="X453" s="239" t="s">
        <v>3209</v>
      </c>
      <c r="Y453" s="239" t="str">
        <f t="shared" si="213"/>
        <v xml:space="preserve">GS-20：コスモ石油　直川SS </v>
      </c>
      <c r="Z453" s="239" t="s">
        <v>3202</v>
      </c>
      <c r="AA453" s="239" t="str">
        <f t="shared" si="207"/>
        <v>種別：ガソリンスタンド&lt;br&gt;名称：コスモ石油　直川SS &lt;br&gt;住所：佐伯市直川大字上直見709-2&lt;br&gt;TEL：0972-58-2048&lt;br&gt;</v>
      </c>
      <c r="AB453" s="239" t="s">
        <v>3256</v>
      </c>
      <c r="AC453" s="239" t="str">
        <f t="shared" si="208"/>
        <v>009.png</v>
      </c>
      <c r="AD453" s="239" t="s">
        <v>3204</v>
      </c>
      <c r="AE453" s="239" t="str">
        <f t="shared" si="209"/>
        <v>20,20</v>
      </c>
      <c r="AF453" s="239" t="s">
        <v>3205</v>
      </c>
      <c r="AG453" s="239" t="str">
        <f t="shared" si="210"/>
        <v>10,10</v>
      </c>
      <c r="AH453" s="239" t="s">
        <v>3206</v>
      </c>
      <c r="AI453" s="239" t="str">
        <f t="shared" si="211"/>
        <v>131.780873400698,32.899309808649</v>
      </c>
      <c r="AJ453" s="239" t="s">
        <v>3207</v>
      </c>
      <c r="AL453" s="8" t="str">
        <f t="shared" si="214"/>
        <v>,{"type":"Feature","properties":{"name":"GS-20：コスモ石油　直川SS ","description":"種別：ガソリンスタンド&lt;br&gt;名称：コスモ石油　直川SS &lt;br&gt;住所：佐伯市直川大字上直見709-2&lt;br&gt;TEL：0972-58-2048&lt;br&gt;","_markerType":"Icon","_iconUrl":"https://cyberjapandata.gsi.go.jp/portal/sys/v4/symbols/009.png","_iconSize":[20,20],"_iconAnchor":[10,10]},"geometry":{"type":"Point","coordinates":[131.780873400698,32.899309808649]}}</v>
      </c>
    </row>
    <row r="454" spans="1:38">
      <c r="A454" s="1" t="s">
        <v>3339</v>
      </c>
      <c r="B454" s="1" t="s">
        <v>3282</v>
      </c>
      <c r="C454" s="1" t="s">
        <v>1462</v>
      </c>
      <c r="D454" s="1" t="s">
        <v>3340</v>
      </c>
      <c r="E454" s="1" t="s">
        <v>1464</v>
      </c>
      <c r="G454" s="1" t="s">
        <v>3341</v>
      </c>
      <c r="I454" s="237" t="s">
        <v>3285</v>
      </c>
      <c r="J454" s="1" t="s">
        <v>3213</v>
      </c>
      <c r="K454" s="1" t="s">
        <v>3290</v>
      </c>
      <c r="L454" s="1">
        <v>32.925533133206798</v>
      </c>
      <c r="M454" s="1">
        <v>131.874903436929</v>
      </c>
      <c r="O454" s="74" t="str">
        <f t="shared" si="212"/>
        <v>GS-21：ENEOS　野々下SS</v>
      </c>
      <c r="P454" s="74" t="str">
        <f t="shared" si="203"/>
        <v>種別：ガソリンスタンド&lt;br&gt;名称：ENEOS　野々下SS&lt;br&gt;住所：佐伯市大字堅田森ノ木6031&lt;br&gt;TEL：0972-22-2697&lt;br&gt;</v>
      </c>
      <c r="Q454" s="74" t="str">
        <f t="shared" si="204"/>
        <v>009.png</v>
      </c>
      <c r="R454" s="74" t="str">
        <f t="shared" si="215"/>
        <v>20,20</v>
      </c>
      <c r="S454" s="74" t="str">
        <f t="shared" si="215"/>
        <v>10,10</v>
      </c>
      <c r="T454" s="74" t="str">
        <f t="shared" si="206"/>
        <v>131.874903436929,32.9255331332068</v>
      </c>
      <c r="W454" s="239">
        <v>1</v>
      </c>
      <c r="X454" s="239" t="s">
        <v>3209</v>
      </c>
      <c r="Y454" s="239" t="str">
        <f t="shared" si="213"/>
        <v>GS-21：ENEOS　野々下SS</v>
      </c>
      <c r="Z454" s="239" t="s">
        <v>3202</v>
      </c>
      <c r="AA454" s="239" t="str">
        <f t="shared" si="207"/>
        <v>種別：ガソリンスタンド&lt;br&gt;名称：ENEOS　野々下SS&lt;br&gt;住所：佐伯市大字堅田森ノ木6031&lt;br&gt;TEL：0972-22-2697&lt;br&gt;</v>
      </c>
      <c r="AB454" s="239" t="s">
        <v>3256</v>
      </c>
      <c r="AC454" s="239" t="str">
        <f t="shared" si="208"/>
        <v>009.png</v>
      </c>
      <c r="AD454" s="239" t="s">
        <v>3204</v>
      </c>
      <c r="AE454" s="239" t="str">
        <f t="shared" si="209"/>
        <v>20,20</v>
      </c>
      <c r="AF454" s="239" t="s">
        <v>3205</v>
      </c>
      <c r="AG454" s="239" t="str">
        <f t="shared" si="210"/>
        <v>10,10</v>
      </c>
      <c r="AH454" s="239" t="s">
        <v>3206</v>
      </c>
      <c r="AI454" s="239" t="str">
        <f t="shared" si="211"/>
        <v>131.874903436929,32.9255331332068</v>
      </c>
      <c r="AJ454" s="239" t="s">
        <v>3207</v>
      </c>
      <c r="AL454" s="8" t="str">
        <f t="shared" si="214"/>
        <v>,{"type":"Feature","properties":{"name":"GS-21：ENEOS　野々下SS","description":"種別：ガソリンスタンド&lt;br&gt;名称：ENEOS　野々下SS&lt;br&gt;住所：佐伯市大字堅田森ノ木6031&lt;br&gt;TEL：0972-22-2697&lt;br&gt;","_markerType":"Icon","_iconUrl":"https://cyberjapandata.gsi.go.jp/portal/sys/v4/symbols/009.png","_iconSize":[20,20],"_iconAnchor":[10,10]},"geometry":{"type":"Point","coordinates":[131.874903436929,32.9255331332068]}}</v>
      </c>
    </row>
    <row r="455" spans="1:38">
      <c r="A455" s="1" t="s">
        <v>3342</v>
      </c>
      <c r="B455" s="1" t="s">
        <v>3282</v>
      </c>
      <c r="C455" s="1" t="s">
        <v>1555</v>
      </c>
      <c r="D455" s="1" t="s">
        <v>3343</v>
      </c>
      <c r="E455" s="1" t="s">
        <v>1558</v>
      </c>
      <c r="G455" s="1" t="s">
        <v>3344</v>
      </c>
      <c r="I455" s="237" t="s">
        <v>3285</v>
      </c>
      <c r="J455" s="1" t="s">
        <v>3213</v>
      </c>
      <c r="K455" s="1" t="s">
        <v>3290</v>
      </c>
      <c r="L455" s="1">
        <v>32.962140930415998</v>
      </c>
      <c r="M455" s="1">
        <v>131.90217895445099</v>
      </c>
      <c r="O455" s="74" t="str">
        <f t="shared" si="212"/>
        <v xml:space="preserve">GS-22：コスモ石油　佐伯幹線通SS </v>
      </c>
      <c r="P455" s="74" t="str">
        <f t="shared" si="203"/>
        <v>種別：ガソリンスタンド&lt;br&gt;名称：コスモ石油　佐伯幹線通SS &lt;br&gt;住所：佐伯市常盤南町2-6&lt;br&gt;TEL：0972-23-1442&lt;br&gt;</v>
      </c>
      <c r="Q455" s="74" t="str">
        <f t="shared" si="204"/>
        <v>009.png</v>
      </c>
      <c r="R455" s="74" t="str">
        <f t="shared" si="215"/>
        <v>20,20</v>
      </c>
      <c r="S455" s="74" t="str">
        <f t="shared" si="215"/>
        <v>10,10</v>
      </c>
      <c r="T455" s="74" t="str">
        <f t="shared" si="206"/>
        <v>131.902178954451,32.962140930416</v>
      </c>
      <c r="W455" s="239">
        <v>1</v>
      </c>
      <c r="X455" s="239" t="s">
        <v>3209</v>
      </c>
      <c r="Y455" s="239" t="str">
        <f t="shared" si="213"/>
        <v xml:space="preserve">GS-22：コスモ石油　佐伯幹線通SS </v>
      </c>
      <c r="Z455" s="239" t="s">
        <v>3202</v>
      </c>
      <c r="AA455" s="239" t="str">
        <f t="shared" si="207"/>
        <v>種別：ガソリンスタンド&lt;br&gt;名称：コスモ石油　佐伯幹線通SS &lt;br&gt;住所：佐伯市常盤南町2-6&lt;br&gt;TEL：0972-23-1442&lt;br&gt;</v>
      </c>
      <c r="AB455" s="239" t="s">
        <v>3256</v>
      </c>
      <c r="AC455" s="239" t="str">
        <f t="shared" si="208"/>
        <v>009.png</v>
      </c>
      <c r="AD455" s="239" t="s">
        <v>3204</v>
      </c>
      <c r="AE455" s="239" t="str">
        <f t="shared" si="209"/>
        <v>20,20</v>
      </c>
      <c r="AF455" s="239" t="s">
        <v>3205</v>
      </c>
      <c r="AG455" s="239" t="str">
        <f t="shared" si="210"/>
        <v>10,10</v>
      </c>
      <c r="AH455" s="239" t="s">
        <v>3206</v>
      </c>
      <c r="AI455" s="239" t="str">
        <f t="shared" si="211"/>
        <v>131.902178954451,32.962140930416</v>
      </c>
      <c r="AJ455" s="239" t="s">
        <v>3207</v>
      </c>
      <c r="AL455" s="8" t="str">
        <f t="shared" si="214"/>
        <v>,{"type":"Feature","properties":{"name":"GS-22：コスモ石油　佐伯幹線通SS ","description":"種別：ガソリンスタンド&lt;br&gt;名称：コスモ石油　佐伯幹線通SS &lt;br&gt;住所：佐伯市常盤南町2-6&lt;br&gt;TEL：0972-23-1442&lt;br&gt;","_markerType":"Icon","_iconUrl":"https://cyberjapandata.gsi.go.jp/portal/sys/v4/symbols/009.png","_iconSize":[20,20],"_iconAnchor":[10,10]},"geometry":{"type":"Point","coordinates":[131.902178954451,32.962140930416]}}</v>
      </c>
    </row>
    <row r="456" spans="1:38">
      <c r="A456" s="1" t="s">
        <v>3345</v>
      </c>
      <c r="B456" s="1" t="s">
        <v>3282</v>
      </c>
      <c r="C456" s="1" t="s">
        <v>3346</v>
      </c>
      <c r="D456" s="1" t="s">
        <v>3347</v>
      </c>
      <c r="E456" s="1" t="s">
        <v>1587</v>
      </c>
      <c r="G456" s="1" t="s">
        <v>3348</v>
      </c>
      <c r="I456" s="237" t="s">
        <v>3285</v>
      </c>
      <c r="J456" s="1" t="s">
        <v>3213</v>
      </c>
      <c r="K456" s="1" t="s">
        <v>3290</v>
      </c>
      <c r="L456" s="1">
        <v>32.946303697819602</v>
      </c>
      <c r="M456" s="1">
        <v>131.901544058506</v>
      </c>
      <c r="O456" s="74" t="str">
        <f t="shared" si="212"/>
        <v>GS-23：SOLATO セルフ蛇崎SS</v>
      </c>
      <c r="P456" s="74" t="str">
        <f t="shared" si="203"/>
        <v>種別：ガソリンスタンド&lt;br&gt;名称：SOLATO セルフ蛇崎SS&lt;br&gt;住所：佐伯市大字池田2107-1,2,3,2109-1&lt;br&gt;TEL：0972-25-1114&lt;br&gt;</v>
      </c>
      <c r="Q456" s="74" t="str">
        <f t="shared" si="204"/>
        <v>009.png</v>
      </c>
      <c r="R456" s="74" t="str">
        <f t="shared" si="215"/>
        <v>20,20</v>
      </c>
      <c r="S456" s="74" t="str">
        <f t="shared" si="215"/>
        <v>10,10</v>
      </c>
      <c r="T456" s="74" t="str">
        <f t="shared" si="206"/>
        <v>131.901544058506,32.9463036978196</v>
      </c>
      <c r="W456" s="239">
        <v>1</v>
      </c>
      <c r="X456" s="239" t="s">
        <v>3209</v>
      </c>
      <c r="Y456" s="239" t="str">
        <f t="shared" si="213"/>
        <v>GS-23：SOLATO セルフ蛇崎SS</v>
      </c>
      <c r="Z456" s="239" t="s">
        <v>3202</v>
      </c>
      <c r="AA456" s="239" t="str">
        <f t="shared" si="207"/>
        <v>種別：ガソリンスタンド&lt;br&gt;名称：SOLATO セルフ蛇崎SS&lt;br&gt;住所：佐伯市大字池田2107-1,2,3,2109-1&lt;br&gt;TEL：0972-25-1114&lt;br&gt;</v>
      </c>
      <c r="AB456" s="239" t="s">
        <v>3256</v>
      </c>
      <c r="AC456" s="239" t="str">
        <f t="shared" si="208"/>
        <v>009.png</v>
      </c>
      <c r="AD456" s="239" t="s">
        <v>3204</v>
      </c>
      <c r="AE456" s="239" t="str">
        <f t="shared" si="209"/>
        <v>20,20</v>
      </c>
      <c r="AF456" s="239" t="s">
        <v>3205</v>
      </c>
      <c r="AG456" s="239" t="str">
        <f t="shared" si="210"/>
        <v>10,10</v>
      </c>
      <c r="AH456" s="239" t="s">
        <v>3206</v>
      </c>
      <c r="AI456" s="239" t="str">
        <f t="shared" si="211"/>
        <v>131.901544058506,32.9463036978196</v>
      </c>
      <c r="AJ456" s="239" t="s">
        <v>3207</v>
      </c>
      <c r="AL456" s="8" t="str">
        <f t="shared" si="214"/>
        <v>,{"type":"Feature","properties":{"name":"GS-23：SOLATO セルフ蛇崎SS","description":"種別：ガソリンスタンド&lt;br&gt;名称：SOLATO セルフ蛇崎SS&lt;br&gt;住所：佐伯市大字池田2107-1,2,3,2109-1&lt;br&gt;TEL：0972-25-1114&lt;br&gt;","_markerType":"Icon","_iconUrl":"https://cyberjapandata.gsi.go.jp/portal/sys/v4/symbols/009.png","_iconSize":[20,20],"_iconAnchor":[10,10]},"geometry":{"type":"Point","coordinates":[131.901544058506,32.9463036978196]}}</v>
      </c>
    </row>
    <row r="457" spans="1:38">
      <c r="A457" s="1" t="s">
        <v>3349</v>
      </c>
      <c r="B457" s="1" t="s">
        <v>3282</v>
      </c>
      <c r="C457" s="1" t="s">
        <v>3350</v>
      </c>
      <c r="D457" s="1" t="s">
        <v>3351</v>
      </c>
      <c r="E457" s="1" t="s">
        <v>1399</v>
      </c>
      <c r="F457" s="1" t="s">
        <v>3283</v>
      </c>
      <c r="G457" s="1" t="s">
        <v>3352</v>
      </c>
      <c r="I457" s="237" t="s">
        <v>3285</v>
      </c>
      <c r="J457" s="1" t="s">
        <v>3210</v>
      </c>
      <c r="K457" s="1" t="s">
        <v>3211</v>
      </c>
      <c r="L457" s="1">
        <v>32.9561340801474</v>
      </c>
      <c r="M457" s="1">
        <v>131.88650063788299</v>
      </c>
      <c r="O457" s="74" t="str">
        <f t="shared" si="212"/>
        <v>GS-24：SOLATO セルフ城南SS</v>
      </c>
      <c r="P457" s="74" t="str">
        <f t="shared" si="203"/>
        <v>種別：ガソリンスタンド&lt;br&gt;名称：SOLATO セルフ城南SS&lt;br&gt;住所：佐伯市西谷町6-5&lt;br&gt;TEL：0972-23-3572&lt;br&gt;参考：住民拠点SS&lt;br&gt;</v>
      </c>
      <c r="Q457" s="74" t="str">
        <f t="shared" si="204"/>
        <v>009.png</v>
      </c>
      <c r="R457" s="74" t="str">
        <f t="shared" si="215"/>
        <v>30,30</v>
      </c>
      <c r="S457" s="74" t="str">
        <f t="shared" si="215"/>
        <v>15,15</v>
      </c>
      <c r="T457" s="74" t="str">
        <f t="shared" si="206"/>
        <v>131.886500637883,32.9561340801474</v>
      </c>
      <c r="W457" s="239">
        <v>1</v>
      </c>
      <c r="X457" s="239" t="s">
        <v>3209</v>
      </c>
      <c r="Y457" s="239" t="str">
        <f t="shared" si="213"/>
        <v>GS-24：SOLATO セルフ城南SS</v>
      </c>
      <c r="Z457" s="239" t="s">
        <v>3202</v>
      </c>
      <c r="AA457" s="239" t="str">
        <f t="shared" si="207"/>
        <v>種別：ガソリンスタンド&lt;br&gt;名称：SOLATO セルフ城南SS&lt;br&gt;住所：佐伯市西谷町6-5&lt;br&gt;TEL：0972-23-3572&lt;br&gt;参考：住民拠点SS&lt;br&gt;</v>
      </c>
      <c r="AB457" s="239" t="s">
        <v>3256</v>
      </c>
      <c r="AC457" s="239" t="str">
        <f t="shared" si="208"/>
        <v>009.png</v>
      </c>
      <c r="AD457" s="239" t="s">
        <v>3204</v>
      </c>
      <c r="AE457" s="239" t="str">
        <f t="shared" si="209"/>
        <v>30,30</v>
      </c>
      <c r="AF457" s="239" t="s">
        <v>3205</v>
      </c>
      <c r="AG457" s="239" t="str">
        <f t="shared" si="210"/>
        <v>15,15</v>
      </c>
      <c r="AH457" s="239" t="s">
        <v>3206</v>
      </c>
      <c r="AI457" s="239" t="str">
        <f t="shared" si="211"/>
        <v>131.886500637883,32.9561340801474</v>
      </c>
      <c r="AJ457" s="239" t="s">
        <v>3207</v>
      </c>
      <c r="AL457" s="8" t="str">
        <f t="shared" si="214"/>
        <v>,{"type":"Feature","properties":{"name":"GS-24：SOLATO セルフ城南SS","description":"種別：ガソリンスタンド&lt;br&gt;名称：SOLATO セルフ城南SS&lt;br&gt;住所：佐伯市西谷町6-5&lt;br&gt;TEL：0972-23-3572&lt;br&gt;参考：住民拠点SS&lt;br&gt;","_markerType":"Icon","_iconUrl":"https://cyberjapandata.gsi.go.jp/portal/sys/v4/symbols/009.png","_iconSize":[30,30],"_iconAnchor":[15,15]},"geometry":{"type":"Point","coordinates":[131.886500637883,32.9561340801474]}}</v>
      </c>
    </row>
    <row r="458" spans="1:38">
      <c r="A458" s="1" t="s">
        <v>3353</v>
      </c>
      <c r="B458" s="1" t="s">
        <v>3282</v>
      </c>
      <c r="C458" s="1" t="s">
        <v>1467</v>
      </c>
      <c r="D458" s="1" t="s">
        <v>1469</v>
      </c>
      <c r="E458" s="1" t="s">
        <v>1395</v>
      </c>
      <c r="F458" s="1" t="s">
        <v>3283</v>
      </c>
      <c r="G458" s="1" t="s">
        <v>3354</v>
      </c>
      <c r="I458" s="237" t="s">
        <v>3285</v>
      </c>
      <c r="J458" s="1" t="s">
        <v>3210</v>
      </c>
      <c r="K458" s="1" t="s">
        <v>3211</v>
      </c>
      <c r="L458" s="1">
        <v>32.961267963353798</v>
      </c>
      <c r="M458" s="1">
        <v>131.86843448898799</v>
      </c>
      <c r="O458" s="74" t="str">
        <f t="shared" si="212"/>
        <v>GS-25：ENEOS　セルフ佐伯SS</v>
      </c>
      <c r="P458" s="74" t="str">
        <f t="shared" si="203"/>
        <v>種別：ガソリンスタンド&lt;br&gt;名称：ENEOS　セルフ佐伯SS&lt;br&gt;住所：佐伯市鶴岡西町1丁目180番地&lt;br&gt;TEL：0972-24-8960&lt;br&gt;参考：住民拠点SS&lt;br&gt;</v>
      </c>
      <c r="Q458" s="74" t="str">
        <f t="shared" si="204"/>
        <v>009.png</v>
      </c>
      <c r="R458" s="74" t="str">
        <f t="shared" si="215"/>
        <v>30,30</v>
      </c>
      <c r="S458" s="74" t="str">
        <f t="shared" si="215"/>
        <v>15,15</v>
      </c>
      <c r="T458" s="74" t="str">
        <f t="shared" si="206"/>
        <v>131.868434488988,32.9612679633538</v>
      </c>
      <c r="W458" s="239">
        <v>1</v>
      </c>
      <c r="X458" s="239" t="s">
        <v>3209</v>
      </c>
      <c r="Y458" s="239" t="str">
        <f t="shared" si="213"/>
        <v>GS-25：ENEOS　セルフ佐伯SS</v>
      </c>
      <c r="Z458" s="239" t="s">
        <v>3202</v>
      </c>
      <c r="AA458" s="239" t="str">
        <f t="shared" si="207"/>
        <v>種別：ガソリンスタンド&lt;br&gt;名称：ENEOS　セルフ佐伯SS&lt;br&gt;住所：佐伯市鶴岡西町1丁目180番地&lt;br&gt;TEL：0972-24-8960&lt;br&gt;参考：住民拠点SS&lt;br&gt;</v>
      </c>
      <c r="AB458" s="239" t="s">
        <v>3256</v>
      </c>
      <c r="AC458" s="239" t="str">
        <f t="shared" si="208"/>
        <v>009.png</v>
      </c>
      <c r="AD458" s="239" t="s">
        <v>3204</v>
      </c>
      <c r="AE458" s="239" t="str">
        <f t="shared" si="209"/>
        <v>30,30</v>
      </c>
      <c r="AF458" s="239" t="s">
        <v>3205</v>
      </c>
      <c r="AG458" s="239" t="str">
        <f t="shared" si="210"/>
        <v>15,15</v>
      </c>
      <c r="AH458" s="239" t="s">
        <v>3206</v>
      </c>
      <c r="AI458" s="239" t="str">
        <f t="shared" si="211"/>
        <v>131.868434488988,32.9612679633538</v>
      </c>
      <c r="AJ458" s="239" t="s">
        <v>3207</v>
      </c>
      <c r="AL458" s="8" t="str">
        <f t="shared" si="214"/>
        <v>,{"type":"Feature","properties":{"name":"GS-25：ENEOS　セルフ佐伯SS","description":"種別：ガソリンスタンド&lt;br&gt;名称：ENEOS　セルフ佐伯SS&lt;br&gt;住所：佐伯市鶴岡西町1丁目180番地&lt;br&gt;TEL：0972-24-8960&lt;br&gt;参考：住民拠点SS&lt;br&gt;","_markerType":"Icon","_iconUrl":"https://cyberjapandata.gsi.go.jp/portal/sys/v4/symbols/009.png","_iconSize":[30,30],"_iconAnchor":[15,15]},"geometry":{"type":"Point","coordinates":[131.868434488988,32.9612679633538]}}</v>
      </c>
    </row>
    <row r="459" spans="1:38">
      <c r="A459" s="1" t="s">
        <v>3355</v>
      </c>
      <c r="B459" s="1" t="s">
        <v>3282</v>
      </c>
      <c r="C459" s="1" t="s">
        <v>1472</v>
      </c>
      <c r="D459" s="1" t="s">
        <v>1474</v>
      </c>
      <c r="E459" s="1" t="s">
        <v>1475</v>
      </c>
      <c r="F459" s="1" t="s">
        <v>3283</v>
      </c>
      <c r="G459" s="1" t="s">
        <v>3356</v>
      </c>
      <c r="I459" s="237" t="s">
        <v>3285</v>
      </c>
      <c r="J459" s="1" t="s">
        <v>3210</v>
      </c>
      <c r="K459" s="1" t="s">
        <v>3211</v>
      </c>
      <c r="L459" s="1">
        <v>32.8058106369431</v>
      </c>
      <c r="M459" s="1">
        <v>131.89129112822499</v>
      </c>
      <c r="O459" s="74" t="str">
        <f t="shared" si="212"/>
        <v>GS-26：ENEOS　森崎SS</v>
      </c>
      <c r="P459" s="74" t="str">
        <f t="shared" si="203"/>
        <v>種別：ガソリンスタンド&lt;br&gt;名称：ENEOS　森崎SS&lt;br&gt;住所：佐伯市蒲江大字森崎浦145-88&lt;br&gt;TEL：0972-44-0100&lt;br&gt;参考：住民拠点SS&lt;br&gt;</v>
      </c>
      <c r="Q459" s="74" t="str">
        <f t="shared" si="204"/>
        <v>009.png</v>
      </c>
      <c r="R459" s="74" t="str">
        <f t="shared" si="215"/>
        <v>30,30</v>
      </c>
      <c r="S459" s="74" t="str">
        <f t="shared" si="215"/>
        <v>15,15</v>
      </c>
      <c r="T459" s="74" t="str">
        <f t="shared" si="206"/>
        <v>131.891291128225,32.8058106369431</v>
      </c>
      <c r="W459" s="239">
        <v>1</v>
      </c>
      <c r="X459" s="239" t="s">
        <v>3209</v>
      </c>
      <c r="Y459" s="239" t="str">
        <f t="shared" si="213"/>
        <v>GS-26：ENEOS　森崎SS</v>
      </c>
      <c r="Z459" s="239" t="s">
        <v>3202</v>
      </c>
      <c r="AA459" s="239" t="str">
        <f t="shared" si="207"/>
        <v>種別：ガソリンスタンド&lt;br&gt;名称：ENEOS　森崎SS&lt;br&gt;住所：佐伯市蒲江大字森崎浦145-88&lt;br&gt;TEL：0972-44-0100&lt;br&gt;参考：住民拠点SS&lt;br&gt;</v>
      </c>
      <c r="AB459" s="239" t="s">
        <v>3256</v>
      </c>
      <c r="AC459" s="239" t="str">
        <f t="shared" si="208"/>
        <v>009.png</v>
      </c>
      <c r="AD459" s="239" t="s">
        <v>3204</v>
      </c>
      <c r="AE459" s="239" t="str">
        <f t="shared" si="209"/>
        <v>30,30</v>
      </c>
      <c r="AF459" s="239" t="s">
        <v>3205</v>
      </c>
      <c r="AG459" s="239" t="str">
        <f t="shared" si="210"/>
        <v>15,15</v>
      </c>
      <c r="AH459" s="239" t="s">
        <v>3206</v>
      </c>
      <c r="AI459" s="239" t="str">
        <f t="shared" si="211"/>
        <v>131.891291128225,32.8058106369431</v>
      </c>
      <c r="AJ459" s="239" t="s">
        <v>3207</v>
      </c>
      <c r="AL459" s="8" t="str">
        <f t="shared" si="214"/>
        <v>,{"type":"Feature","properties":{"name":"GS-26：ENEOS　森崎SS","description":"種別：ガソリンスタンド&lt;br&gt;名称：ENEOS　森崎SS&lt;br&gt;住所：佐伯市蒲江大字森崎浦145-88&lt;br&gt;TEL：0972-44-0100&lt;br&gt;参考：住民拠点SS&lt;br&gt;","_markerType":"Icon","_iconUrl":"https://cyberjapandata.gsi.go.jp/portal/sys/v4/symbols/009.png","_iconSize":[30,30],"_iconAnchor":[15,15]},"geometry":{"type":"Point","coordinates":[131.891291128225,32.8058106369431]}}</v>
      </c>
    </row>
    <row r="460" spans="1:38">
      <c r="A460" s="1" t="s">
        <v>3357</v>
      </c>
      <c r="B460" s="1" t="s">
        <v>3282</v>
      </c>
      <c r="C460" s="1" t="s">
        <v>1478</v>
      </c>
      <c r="D460" s="1" t="s">
        <v>3358</v>
      </c>
      <c r="E460" s="1" t="s">
        <v>1480</v>
      </c>
      <c r="G460" s="1" t="s">
        <v>3359</v>
      </c>
      <c r="I460" s="237" t="s">
        <v>3285</v>
      </c>
      <c r="J460" s="1" t="s">
        <v>3213</v>
      </c>
      <c r="K460" s="1" t="s">
        <v>3290</v>
      </c>
      <c r="L460" s="1">
        <v>32.973654636157299</v>
      </c>
      <c r="M460" s="1">
        <v>131.903091882524</v>
      </c>
      <c r="O460" s="74" t="str">
        <f t="shared" si="212"/>
        <v>GS-27：ENEOS　佐伯駅前SS</v>
      </c>
      <c r="P460" s="74" t="str">
        <f t="shared" si="203"/>
        <v>種別：ガソリンスタンド&lt;br&gt;名称：ENEOS　佐伯駅前SS&lt;br&gt;住所：大分県佐伯市駅前2-9-5&lt;br&gt;TEL：0972-23-4925&lt;br&gt;</v>
      </c>
      <c r="Q460" s="74" t="str">
        <f t="shared" si="204"/>
        <v>009.png</v>
      </c>
      <c r="R460" s="74" t="str">
        <f t="shared" si="215"/>
        <v>20,20</v>
      </c>
      <c r="S460" s="74" t="str">
        <f t="shared" si="215"/>
        <v>10,10</v>
      </c>
      <c r="T460" s="74" t="str">
        <f t="shared" si="206"/>
        <v>131.903091882524,32.9736546361573</v>
      </c>
      <c r="W460" s="239">
        <v>1</v>
      </c>
      <c r="X460" s="239" t="s">
        <v>3209</v>
      </c>
      <c r="Y460" s="239" t="str">
        <f t="shared" si="213"/>
        <v>GS-27：ENEOS　佐伯駅前SS</v>
      </c>
      <c r="Z460" s="239" t="s">
        <v>3202</v>
      </c>
      <c r="AA460" s="239" t="str">
        <f t="shared" si="207"/>
        <v>種別：ガソリンスタンド&lt;br&gt;名称：ENEOS　佐伯駅前SS&lt;br&gt;住所：大分県佐伯市駅前2-9-5&lt;br&gt;TEL：0972-23-4925&lt;br&gt;</v>
      </c>
      <c r="AB460" s="239" t="s">
        <v>3256</v>
      </c>
      <c r="AC460" s="239" t="str">
        <f t="shared" si="208"/>
        <v>009.png</v>
      </c>
      <c r="AD460" s="239" t="s">
        <v>3204</v>
      </c>
      <c r="AE460" s="239" t="str">
        <f t="shared" si="209"/>
        <v>20,20</v>
      </c>
      <c r="AF460" s="239" t="s">
        <v>3205</v>
      </c>
      <c r="AG460" s="239" t="str">
        <f t="shared" si="210"/>
        <v>10,10</v>
      </c>
      <c r="AH460" s="239" t="s">
        <v>3206</v>
      </c>
      <c r="AI460" s="239" t="str">
        <f t="shared" si="211"/>
        <v>131.903091882524,32.9736546361573</v>
      </c>
      <c r="AJ460" s="239" t="s">
        <v>3207</v>
      </c>
      <c r="AL460" s="8" t="str">
        <f t="shared" si="214"/>
        <v>,{"type":"Feature","properties":{"name":"GS-27：ENEOS　佐伯駅前SS","description":"種別：ガソリンスタンド&lt;br&gt;名称：ENEOS　佐伯駅前SS&lt;br&gt;住所：大分県佐伯市駅前2-9-5&lt;br&gt;TEL：0972-23-4925&lt;br&gt;","_markerType":"Icon","_iconUrl":"https://cyberjapandata.gsi.go.jp/portal/sys/v4/symbols/009.png","_iconSize":[20,20],"_iconAnchor":[10,10]},"geometry":{"type":"Point","coordinates":[131.903091882524,32.9736546361573]}}</v>
      </c>
    </row>
    <row r="461" spans="1:38">
      <c r="A461" s="1" t="s">
        <v>3360</v>
      </c>
      <c r="B461" s="1" t="s">
        <v>3282</v>
      </c>
      <c r="C461" s="1" t="s">
        <v>1482</v>
      </c>
      <c r="D461" s="1" t="s">
        <v>1484</v>
      </c>
      <c r="E461" s="1" t="s">
        <v>1393</v>
      </c>
      <c r="F461" s="1" t="s">
        <v>3283</v>
      </c>
      <c r="G461" s="1" t="s">
        <v>3361</v>
      </c>
      <c r="I461" s="237" t="s">
        <v>3285</v>
      </c>
      <c r="J461" s="1" t="s">
        <v>3210</v>
      </c>
      <c r="K461" s="1" t="s">
        <v>3211</v>
      </c>
      <c r="L461" s="1">
        <v>32.957281817232897</v>
      </c>
      <c r="M461" s="1">
        <v>131.883785672442</v>
      </c>
      <c r="O461" s="74" t="str">
        <f t="shared" si="212"/>
        <v>GS-28：ENEOS　セルフ豊南SS</v>
      </c>
      <c r="P461" s="74" t="str">
        <f t="shared" si="203"/>
        <v>種別：ガソリンスタンド&lt;br&gt;名称：ENEOS　セルフ豊南SS&lt;br&gt;住所：佐伯市鶴岡町1-1-21&lt;br&gt;TEL：0972-23-2890&lt;br&gt;参考：住民拠点SS&lt;br&gt;</v>
      </c>
      <c r="Q461" s="74" t="str">
        <f t="shared" si="204"/>
        <v>009.png</v>
      </c>
      <c r="R461" s="74" t="str">
        <f t="shared" si="215"/>
        <v>30,30</v>
      </c>
      <c r="S461" s="74" t="str">
        <f t="shared" si="215"/>
        <v>15,15</v>
      </c>
      <c r="T461" s="74" t="str">
        <f t="shared" si="206"/>
        <v>131.883785672442,32.9572818172329</v>
      </c>
      <c r="W461" s="239">
        <v>1</v>
      </c>
      <c r="X461" s="239" t="s">
        <v>3209</v>
      </c>
      <c r="Y461" s="239" t="str">
        <f t="shared" si="213"/>
        <v>GS-28：ENEOS　セルフ豊南SS</v>
      </c>
      <c r="Z461" s="239" t="s">
        <v>3202</v>
      </c>
      <c r="AA461" s="239" t="str">
        <f t="shared" si="207"/>
        <v>種別：ガソリンスタンド&lt;br&gt;名称：ENEOS　セルフ豊南SS&lt;br&gt;住所：佐伯市鶴岡町1-1-21&lt;br&gt;TEL：0972-23-2890&lt;br&gt;参考：住民拠点SS&lt;br&gt;</v>
      </c>
      <c r="AB461" s="239" t="s">
        <v>3256</v>
      </c>
      <c r="AC461" s="239" t="str">
        <f t="shared" si="208"/>
        <v>009.png</v>
      </c>
      <c r="AD461" s="239" t="s">
        <v>3204</v>
      </c>
      <c r="AE461" s="239" t="str">
        <f t="shared" si="209"/>
        <v>30,30</v>
      </c>
      <c r="AF461" s="239" t="s">
        <v>3205</v>
      </c>
      <c r="AG461" s="239" t="str">
        <f t="shared" si="210"/>
        <v>15,15</v>
      </c>
      <c r="AH461" s="239" t="s">
        <v>3206</v>
      </c>
      <c r="AI461" s="239" t="str">
        <f t="shared" si="211"/>
        <v>131.883785672442,32.9572818172329</v>
      </c>
      <c r="AJ461" s="239" t="s">
        <v>3207</v>
      </c>
      <c r="AL461" s="8" t="str">
        <f t="shared" si="214"/>
        <v>,{"type":"Feature","properties":{"name":"GS-28：ENEOS　セルフ豊南SS","description":"種別：ガソリンスタンド&lt;br&gt;名称：ENEOS　セルフ豊南SS&lt;br&gt;住所：佐伯市鶴岡町1-1-21&lt;br&gt;TEL：0972-23-2890&lt;br&gt;参考：住民拠点SS&lt;br&gt;","_markerType":"Icon","_iconUrl":"https://cyberjapandata.gsi.go.jp/portal/sys/v4/symbols/009.png","_iconSize":[30,30],"_iconAnchor":[15,15]},"geometry":{"type":"Point","coordinates":[131.883785672442,32.9572818172329]}}</v>
      </c>
    </row>
    <row r="462" spans="1:38">
      <c r="A462" s="1" t="s">
        <v>3362</v>
      </c>
      <c r="B462" s="1" t="s">
        <v>3282</v>
      </c>
      <c r="C462" s="1" t="s">
        <v>1486</v>
      </c>
      <c r="D462" s="1" t="s">
        <v>3363</v>
      </c>
      <c r="E462" s="1" t="s">
        <v>1489</v>
      </c>
      <c r="G462" s="1" t="s">
        <v>3364</v>
      </c>
      <c r="I462" s="237" t="s">
        <v>3285</v>
      </c>
      <c r="J462" s="1" t="s">
        <v>3213</v>
      </c>
      <c r="K462" s="1" t="s">
        <v>3290</v>
      </c>
      <c r="L462" s="1">
        <v>32.9584832515825</v>
      </c>
      <c r="M462" s="1">
        <v>131.89828162888799</v>
      </c>
      <c r="O462" s="74" t="str">
        <f t="shared" si="212"/>
        <v>GS-29：ENEOS　城東橋SS</v>
      </c>
      <c r="P462" s="74" t="str">
        <f t="shared" si="203"/>
        <v>種別：ガソリンスタンド&lt;br&gt;名称：ENEOS　城東橋SS&lt;br&gt;住所：佐伯市中村南町9-12&lt;br&gt;TEL：0972-23-2109&lt;br&gt;</v>
      </c>
      <c r="Q462" s="74" t="str">
        <f t="shared" si="204"/>
        <v>009.png</v>
      </c>
      <c r="R462" s="74" t="str">
        <f t="shared" si="215"/>
        <v>20,20</v>
      </c>
      <c r="S462" s="74" t="str">
        <f t="shared" si="215"/>
        <v>10,10</v>
      </c>
      <c r="T462" s="74" t="str">
        <f t="shared" si="206"/>
        <v>131.898281628888,32.9584832515825</v>
      </c>
      <c r="W462" s="239">
        <v>1</v>
      </c>
      <c r="X462" s="239" t="s">
        <v>3209</v>
      </c>
      <c r="Y462" s="239" t="str">
        <f t="shared" si="213"/>
        <v>GS-29：ENEOS　城東橋SS</v>
      </c>
      <c r="Z462" s="239" t="s">
        <v>3202</v>
      </c>
      <c r="AA462" s="239" t="str">
        <f t="shared" si="207"/>
        <v>種別：ガソリンスタンド&lt;br&gt;名称：ENEOS　城東橋SS&lt;br&gt;住所：佐伯市中村南町9-12&lt;br&gt;TEL：0972-23-2109&lt;br&gt;</v>
      </c>
      <c r="AB462" s="239" t="s">
        <v>3256</v>
      </c>
      <c r="AC462" s="239" t="str">
        <f t="shared" si="208"/>
        <v>009.png</v>
      </c>
      <c r="AD462" s="239" t="s">
        <v>3204</v>
      </c>
      <c r="AE462" s="239" t="str">
        <f t="shared" si="209"/>
        <v>20,20</v>
      </c>
      <c r="AF462" s="239" t="s">
        <v>3205</v>
      </c>
      <c r="AG462" s="239" t="str">
        <f t="shared" si="210"/>
        <v>10,10</v>
      </c>
      <c r="AH462" s="239" t="s">
        <v>3206</v>
      </c>
      <c r="AI462" s="239" t="str">
        <f t="shared" si="211"/>
        <v>131.898281628888,32.9584832515825</v>
      </c>
      <c r="AJ462" s="239" t="s">
        <v>3207</v>
      </c>
      <c r="AL462" s="8" t="str">
        <f t="shared" si="214"/>
        <v>,{"type":"Feature","properties":{"name":"GS-29：ENEOS　城東橋SS","description":"種別：ガソリンスタンド&lt;br&gt;名称：ENEOS　城東橋SS&lt;br&gt;住所：佐伯市中村南町9-12&lt;br&gt;TEL：0972-23-2109&lt;br&gt;","_markerType":"Icon","_iconUrl":"https://cyberjapandata.gsi.go.jp/portal/sys/v4/symbols/009.png","_iconSize":[20,20],"_iconAnchor":[10,10]},"geometry":{"type":"Point","coordinates":[131.898281628888,32.9584832515825]}}</v>
      </c>
    </row>
    <row r="463" spans="1:38">
      <c r="A463" s="1" t="s">
        <v>3365</v>
      </c>
      <c r="B463" s="1" t="s">
        <v>3282</v>
      </c>
      <c r="C463" s="1" t="s">
        <v>3366</v>
      </c>
      <c r="D463" s="1" t="s">
        <v>3367</v>
      </c>
      <c r="E463" s="1" t="s">
        <v>1527</v>
      </c>
      <c r="G463" s="1" t="s">
        <v>3368</v>
      </c>
      <c r="I463" s="237" t="s">
        <v>3285</v>
      </c>
      <c r="J463" s="1" t="s">
        <v>3213</v>
      </c>
      <c r="K463" s="1" t="s">
        <v>3290</v>
      </c>
      <c r="L463" s="1">
        <v>32.953949513655601</v>
      </c>
      <c r="M463" s="1">
        <v>131.88726919915899</v>
      </c>
      <c r="O463" s="74" t="str">
        <f t="shared" si="212"/>
        <v>GS-30：山本石油　城南SS</v>
      </c>
      <c r="P463" s="74" t="str">
        <f t="shared" si="203"/>
        <v>種別：ガソリンスタンド&lt;br&gt;名称：山本石油　城南SS&lt;br&gt;住所：佐伯市城南町24-12&lt;br&gt;TEL：0972-23-7677&lt;br&gt;</v>
      </c>
      <c r="Q463" s="74" t="str">
        <f t="shared" si="204"/>
        <v>009.png</v>
      </c>
      <c r="R463" s="74" t="str">
        <f t="shared" si="215"/>
        <v>20,20</v>
      </c>
      <c r="S463" s="74" t="str">
        <f t="shared" si="215"/>
        <v>10,10</v>
      </c>
      <c r="T463" s="74" t="str">
        <f t="shared" si="206"/>
        <v>131.887269199159,32.9539495136556</v>
      </c>
      <c r="W463" s="239">
        <v>1</v>
      </c>
      <c r="X463" s="239" t="s">
        <v>3209</v>
      </c>
      <c r="Y463" s="239" t="str">
        <f t="shared" si="213"/>
        <v>GS-30：山本石油　城南SS</v>
      </c>
      <c r="Z463" s="239" t="s">
        <v>3202</v>
      </c>
      <c r="AA463" s="239" t="str">
        <f t="shared" si="207"/>
        <v>種別：ガソリンスタンド&lt;br&gt;名称：山本石油　城南SS&lt;br&gt;住所：佐伯市城南町24-12&lt;br&gt;TEL：0972-23-7677&lt;br&gt;</v>
      </c>
      <c r="AB463" s="239" t="s">
        <v>3256</v>
      </c>
      <c r="AC463" s="239" t="str">
        <f t="shared" si="208"/>
        <v>009.png</v>
      </c>
      <c r="AD463" s="239" t="s">
        <v>3204</v>
      </c>
      <c r="AE463" s="239" t="str">
        <f t="shared" si="209"/>
        <v>20,20</v>
      </c>
      <c r="AF463" s="239" t="s">
        <v>3205</v>
      </c>
      <c r="AG463" s="239" t="str">
        <f t="shared" si="210"/>
        <v>10,10</v>
      </c>
      <c r="AH463" s="239" t="s">
        <v>3206</v>
      </c>
      <c r="AI463" s="239" t="str">
        <f t="shared" si="211"/>
        <v>131.887269199159,32.9539495136556</v>
      </c>
      <c r="AJ463" s="239" t="s">
        <v>3207</v>
      </c>
      <c r="AL463" s="8" t="str">
        <f t="shared" si="214"/>
        <v>,{"type":"Feature","properties":{"name":"GS-30：山本石油　城南SS","description":"種別：ガソリンスタンド&lt;br&gt;名称：山本石油　城南SS&lt;br&gt;住所：佐伯市城南町24-12&lt;br&gt;TEL：0972-23-7677&lt;br&gt;","_markerType":"Icon","_iconUrl":"https://cyberjapandata.gsi.go.jp/portal/sys/v4/symbols/009.png","_iconSize":[20,20],"_iconAnchor":[10,10]},"geometry":{"type":"Point","coordinates":[131.887269199159,32.9539495136556]}}</v>
      </c>
    </row>
    <row r="464" spans="1:38">
      <c r="A464" s="1" t="s">
        <v>3369</v>
      </c>
      <c r="B464" s="1" t="s">
        <v>3282</v>
      </c>
      <c r="C464" s="1" t="s">
        <v>1573</v>
      </c>
      <c r="D464" s="1" t="s">
        <v>3370</v>
      </c>
      <c r="E464" s="1" t="s">
        <v>1576</v>
      </c>
      <c r="G464" s="1" t="s">
        <v>3371</v>
      </c>
      <c r="I464" s="237" t="s">
        <v>3285</v>
      </c>
      <c r="J464" s="1" t="s">
        <v>3213</v>
      </c>
      <c r="K464" s="1" t="s">
        <v>3290</v>
      </c>
      <c r="L464" s="1">
        <v>32.971822738462798</v>
      </c>
      <c r="M464" s="1">
        <v>131.90358987700299</v>
      </c>
      <c r="O464" s="74" t="str">
        <f t="shared" si="212"/>
        <v>GS-31：apollostation 佐伯駅前SS</v>
      </c>
      <c r="P464" s="74" t="str">
        <f t="shared" si="203"/>
        <v>種別：ガソリンスタンド&lt;br&gt;名称：apollostation 佐伯駅前SS&lt;br&gt;住所：佐伯市駅前１丁目５−２１&lt;br&gt;TEL：0972-23-1617&lt;br&gt;</v>
      </c>
      <c r="Q464" s="74" t="str">
        <f t="shared" si="204"/>
        <v>009.png</v>
      </c>
      <c r="R464" s="74" t="str">
        <f t="shared" si="215"/>
        <v>20,20</v>
      </c>
      <c r="S464" s="74" t="str">
        <f t="shared" si="215"/>
        <v>10,10</v>
      </c>
      <c r="T464" s="74" t="str">
        <f t="shared" si="206"/>
        <v>131.903589877003,32.9718227384628</v>
      </c>
      <c r="W464" s="239">
        <v>1</v>
      </c>
      <c r="X464" s="239" t="s">
        <v>3209</v>
      </c>
      <c r="Y464" s="239" t="str">
        <f t="shared" si="213"/>
        <v>GS-31：apollostation 佐伯駅前SS</v>
      </c>
      <c r="Z464" s="239" t="s">
        <v>3202</v>
      </c>
      <c r="AA464" s="239" t="str">
        <f t="shared" si="207"/>
        <v>種別：ガソリンスタンド&lt;br&gt;名称：apollostation 佐伯駅前SS&lt;br&gt;住所：佐伯市駅前１丁目５−２１&lt;br&gt;TEL：0972-23-1617&lt;br&gt;</v>
      </c>
      <c r="AB464" s="239" t="s">
        <v>3256</v>
      </c>
      <c r="AC464" s="239" t="str">
        <f t="shared" si="208"/>
        <v>009.png</v>
      </c>
      <c r="AD464" s="239" t="s">
        <v>3204</v>
      </c>
      <c r="AE464" s="239" t="str">
        <f t="shared" si="209"/>
        <v>20,20</v>
      </c>
      <c r="AF464" s="239" t="s">
        <v>3205</v>
      </c>
      <c r="AG464" s="239" t="str">
        <f t="shared" si="210"/>
        <v>10,10</v>
      </c>
      <c r="AH464" s="239" t="s">
        <v>3206</v>
      </c>
      <c r="AI464" s="239" t="str">
        <f t="shared" si="211"/>
        <v>131.903589877003,32.9718227384628</v>
      </c>
      <c r="AJ464" s="239" t="s">
        <v>3207</v>
      </c>
      <c r="AL464" s="8" t="str">
        <f t="shared" si="214"/>
        <v>,{"type":"Feature","properties":{"name":"GS-31：apollostation 佐伯駅前SS","description":"種別：ガソリンスタンド&lt;br&gt;名称：apollostation 佐伯駅前SS&lt;br&gt;住所：佐伯市駅前１丁目５−２１&lt;br&gt;TEL：0972-23-1617&lt;br&gt;","_markerType":"Icon","_iconUrl":"https://cyberjapandata.gsi.go.jp/portal/sys/v4/symbols/009.png","_iconSize":[20,20],"_iconAnchor":[10,10]},"geometry":{"type":"Point","coordinates":[131.903589877003,32.9718227384628]}}</v>
      </c>
    </row>
    <row r="465" spans="1:38">
      <c r="A465" s="1" t="s">
        <v>3372</v>
      </c>
      <c r="B465" s="1" t="s">
        <v>3282</v>
      </c>
      <c r="C465" s="1" t="s">
        <v>1529</v>
      </c>
      <c r="D465" s="1" t="s">
        <v>1530</v>
      </c>
      <c r="E465" s="1" t="s">
        <v>1400</v>
      </c>
      <c r="F465" s="1" t="s">
        <v>3283</v>
      </c>
      <c r="G465" s="1" t="s">
        <v>3373</v>
      </c>
      <c r="I465" s="237" t="s">
        <v>3285</v>
      </c>
      <c r="J465" s="1" t="s">
        <v>3210</v>
      </c>
      <c r="K465" s="1" t="s">
        <v>3211</v>
      </c>
      <c r="L465" s="1">
        <v>32.959285444203203</v>
      </c>
      <c r="M465" s="1">
        <v>131.869291992353</v>
      </c>
      <c r="O465" s="74" t="str">
        <f t="shared" si="212"/>
        <v>GS-32：山本石油販売　上岡SS</v>
      </c>
      <c r="P465" s="74" t="str">
        <f t="shared" si="203"/>
        <v>種別：ガソリンスタンド&lt;br&gt;名称：山本石油販売　上岡SS&lt;br&gt;住所：佐伯市上岡595-1&lt;br&gt;TEL：0972-23-7296&lt;br&gt;参考：住民拠点SS&lt;br&gt;</v>
      </c>
      <c r="Q465" s="74" t="str">
        <f t="shared" si="204"/>
        <v>009.png</v>
      </c>
      <c r="R465" s="74" t="str">
        <f t="shared" si="215"/>
        <v>30,30</v>
      </c>
      <c r="S465" s="74" t="str">
        <f t="shared" si="215"/>
        <v>15,15</v>
      </c>
      <c r="T465" s="74" t="str">
        <f t="shared" si="206"/>
        <v>131.869291992353,32.9592854442032</v>
      </c>
      <c r="W465" s="239">
        <v>1</v>
      </c>
      <c r="X465" s="239" t="s">
        <v>3209</v>
      </c>
      <c r="Y465" s="239" t="str">
        <f t="shared" si="213"/>
        <v>GS-32：山本石油販売　上岡SS</v>
      </c>
      <c r="Z465" s="239" t="s">
        <v>3202</v>
      </c>
      <c r="AA465" s="239" t="str">
        <f t="shared" si="207"/>
        <v>種別：ガソリンスタンド&lt;br&gt;名称：山本石油販売　上岡SS&lt;br&gt;住所：佐伯市上岡595-1&lt;br&gt;TEL：0972-23-7296&lt;br&gt;参考：住民拠点SS&lt;br&gt;</v>
      </c>
      <c r="AB465" s="239" t="s">
        <v>3256</v>
      </c>
      <c r="AC465" s="239" t="str">
        <f t="shared" si="208"/>
        <v>009.png</v>
      </c>
      <c r="AD465" s="239" t="s">
        <v>3204</v>
      </c>
      <c r="AE465" s="239" t="str">
        <f t="shared" si="209"/>
        <v>30,30</v>
      </c>
      <c r="AF465" s="239" t="s">
        <v>3205</v>
      </c>
      <c r="AG465" s="239" t="str">
        <f t="shared" si="210"/>
        <v>15,15</v>
      </c>
      <c r="AH465" s="239" t="s">
        <v>3206</v>
      </c>
      <c r="AI465" s="239" t="str">
        <f t="shared" si="211"/>
        <v>131.869291992353,32.9592854442032</v>
      </c>
      <c r="AJ465" s="239" t="s">
        <v>3207</v>
      </c>
      <c r="AL465" s="8" t="str">
        <f t="shared" si="214"/>
        <v>,{"type":"Feature","properties":{"name":"GS-32：山本石油販売　上岡SS","description":"種別：ガソリンスタンド&lt;br&gt;名称：山本石油販売　上岡SS&lt;br&gt;住所：佐伯市上岡595-1&lt;br&gt;TEL：0972-23-7296&lt;br&gt;参考：住民拠点SS&lt;br&gt;","_markerType":"Icon","_iconUrl":"https://cyberjapandata.gsi.go.jp/portal/sys/v4/symbols/009.png","_iconSize":[30,30],"_iconAnchor":[15,15]},"geometry":{"type":"Point","coordinates":[131.869291992353,32.9592854442032]}}</v>
      </c>
    </row>
    <row r="466" spans="1:38">
      <c r="A466" s="1" t="s">
        <v>3374</v>
      </c>
      <c r="B466" s="1" t="s">
        <v>3282</v>
      </c>
      <c r="C466" s="1" t="s">
        <v>1578</v>
      </c>
      <c r="D466" s="1" t="s">
        <v>1580</v>
      </c>
      <c r="E466" s="1" t="s">
        <v>1581</v>
      </c>
      <c r="G466" s="1" t="s">
        <v>3375</v>
      </c>
      <c r="I466" s="237" t="s">
        <v>3285</v>
      </c>
      <c r="J466" s="1" t="s">
        <v>3213</v>
      </c>
      <c r="K466" s="1" t="s">
        <v>3290</v>
      </c>
      <c r="L466" s="1">
        <v>32.921955757406302</v>
      </c>
      <c r="M466" s="1">
        <v>131.97188391606201</v>
      </c>
      <c r="O466" s="74" t="str">
        <f t="shared" si="212"/>
        <v>GS-33：apollostation 米水津SS</v>
      </c>
      <c r="P466" s="74" t="str">
        <f t="shared" si="203"/>
        <v>種別：ガソリンスタンド&lt;br&gt;名称：apollostation 米水津SS&lt;br&gt;住所：佐伯市米水津大字浦代浦1102-2&lt;br&gt;TEL：0972-35-6216&lt;br&gt;</v>
      </c>
      <c r="Q466" s="74" t="str">
        <f t="shared" si="204"/>
        <v>009.png</v>
      </c>
      <c r="R466" s="74" t="str">
        <f t="shared" si="215"/>
        <v>20,20</v>
      </c>
      <c r="S466" s="74" t="str">
        <f t="shared" si="215"/>
        <v>10,10</v>
      </c>
      <c r="T466" s="74" t="str">
        <f t="shared" si="206"/>
        <v>131.971883916062,32.9219557574063</v>
      </c>
      <c r="W466" s="239">
        <v>1</v>
      </c>
      <c r="X466" s="239" t="s">
        <v>3209</v>
      </c>
      <c r="Y466" s="239" t="str">
        <f t="shared" si="213"/>
        <v>GS-33：apollostation 米水津SS</v>
      </c>
      <c r="Z466" s="239" t="s">
        <v>3202</v>
      </c>
      <c r="AA466" s="239" t="str">
        <f t="shared" si="207"/>
        <v>種別：ガソリンスタンド&lt;br&gt;名称：apollostation 米水津SS&lt;br&gt;住所：佐伯市米水津大字浦代浦1102-2&lt;br&gt;TEL：0972-35-6216&lt;br&gt;</v>
      </c>
      <c r="AB466" s="239" t="s">
        <v>3256</v>
      </c>
      <c r="AC466" s="239" t="str">
        <f t="shared" si="208"/>
        <v>009.png</v>
      </c>
      <c r="AD466" s="239" t="s">
        <v>3204</v>
      </c>
      <c r="AE466" s="239" t="str">
        <f t="shared" si="209"/>
        <v>20,20</v>
      </c>
      <c r="AF466" s="239" t="s">
        <v>3205</v>
      </c>
      <c r="AG466" s="239" t="str">
        <f t="shared" si="210"/>
        <v>10,10</v>
      </c>
      <c r="AH466" s="239" t="s">
        <v>3206</v>
      </c>
      <c r="AI466" s="239" t="str">
        <f t="shared" si="211"/>
        <v>131.971883916062,32.9219557574063</v>
      </c>
      <c r="AJ466" s="239" t="s">
        <v>3207</v>
      </c>
      <c r="AL466" s="8" t="str">
        <f t="shared" si="214"/>
        <v>,{"type":"Feature","properties":{"name":"GS-33：apollostation 米水津SS","description":"種別：ガソリンスタンド&lt;br&gt;名称：apollostation 米水津SS&lt;br&gt;住所：佐伯市米水津大字浦代浦1102-2&lt;br&gt;TEL：0972-35-6216&lt;br&gt;","_markerType":"Icon","_iconUrl":"https://cyberjapandata.gsi.go.jp/portal/sys/v4/symbols/009.png","_iconSize":[20,20],"_iconAnchor":[10,10]},"geometry":{"type":"Point","coordinates":[131.971883916062,32.9219557574063]}}</v>
      </c>
    </row>
    <row r="467" spans="1:38">
      <c r="A467" s="1" t="s">
        <v>3376</v>
      </c>
      <c r="B467" s="1" t="s">
        <v>3282</v>
      </c>
      <c r="C467" s="1" t="s">
        <v>1416</v>
      </c>
      <c r="D467" s="1" t="s">
        <v>1601</v>
      </c>
      <c r="E467" s="1" t="s">
        <v>1403</v>
      </c>
      <c r="F467" s="1" t="s">
        <v>3283</v>
      </c>
      <c r="G467" s="1" t="s">
        <v>3377</v>
      </c>
      <c r="I467" s="237" t="s">
        <v>3285</v>
      </c>
      <c r="J467" s="1" t="s">
        <v>3210</v>
      </c>
      <c r="K467" s="1" t="s">
        <v>3211</v>
      </c>
      <c r="L467" s="1">
        <v>32.953204740964303</v>
      </c>
      <c r="M467" s="1">
        <v>131.95311090255399</v>
      </c>
      <c r="O467" s="74" t="str">
        <f t="shared" si="212"/>
        <v>GS-34：JFおおいた　鶴見支店給油所</v>
      </c>
      <c r="P467" s="74" t="str">
        <f t="shared" si="203"/>
        <v>種別：ガソリンスタンド&lt;br&gt;名称：JFおおいた　鶴見支店給油所&lt;br&gt;住所：佐伯市鶴見大字地松浦206-18&lt;br&gt;TEL：0972-33-1121&lt;br&gt;参考：住民拠点SS&lt;br&gt;</v>
      </c>
      <c r="Q467" s="74" t="str">
        <f t="shared" si="204"/>
        <v>009.png</v>
      </c>
      <c r="R467" s="74" t="str">
        <f t="shared" si="215"/>
        <v>30,30</v>
      </c>
      <c r="S467" s="74" t="str">
        <f t="shared" si="215"/>
        <v>15,15</v>
      </c>
      <c r="T467" s="74" t="str">
        <f t="shared" si="206"/>
        <v>131.953110902554,32.9532047409643</v>
      </c>
      <c r="W467" s="239">
        <v>1</v>
      </c>
      <c r="X467" s="239" t="s">
        <v>3209</v>
      </c>
      <c r="Y467" s="239" t="str">
        <f t="shared" si="213"/>
        <v>GS-34：JFおおいた　鶴見支店給油所</v>
      </c>
      <c r="Z467" s="239" t="s">
        <v>3202</v>
      </c>
      <c r="AA467" s="239" t="str">
        <f t="shared" si="207"/>
        <v>種別：ガソリンスタンド&lt;br&gt;名称：JFおおいた　鶴見支店給油所&lt;br&gt;住所：佐伯市鶴見大字地松浦206-18&lt;br&gt;TEL：0972-33-1121&lt;br&gt;参考：住民拠点SS&lt;br&gt;</v>
      </c>
      <c r="AB467" s="239" t="s">
        <v>3256</v>
      </c>
      <c r="AC467" s="239" t="str">
        <f t="shared" si="208"/>
        <v>009.png</v>
      </c>
      <c r="AD467" s="239" t="s">
        <v>3204</v>
      </c>
      <c r="AE467" s="239" t="str">
        <f t="shared" si="209"/>
        <v>30,30</v>
      </c>
      <c r="AF467" s="239" t="s">
        <v>3205</v>
      </c>
      <c r="AG467" s="239" t="str">
        <f t="shared" si="210"/>
        <v>15,15</v>
      </c>
      <c r="AH467" s="239" t="s">
        <v>3206</v>
      </c>
      <c r="AI467" s="239" t="str">
        <f t="shared" si="211"/>
        <v>131.953110902554,32.9532047409643</v>
      </c>
      <c r="AJ467" s="239" t="s">
        <v>3207</v>
      </c>
      <c r="AL467" s="8" t="str">
        <f t="shared" si="214"/>
        <v>,{"type":"Feature","properties":{"name":"GS-34：JFおおいた　鶴見支店給油所","description":"種別：ガソリンスタンド&lt;br&gt;名称：JFおおいた　鶴見支店給油所&lt;br&gt;住所：佐伯市鶴見大字地松浦206-18&lt;br&gt;TEL：0972-33-1121&lt;br&gt;参考：住民拠点SS&lt;br&gt;","_markerType":"Icon","_iconUrl":"https://cyberjapandata.gsi.go.jp/portal/sys/v4/symbols/009.png","_iconSize":[30,30],"_iconAnchor":[15,15]},"geometry":{"type":"Point","coordinates":[131.953110902554,32.9532047409643]}}</v>
      </c>
    </row>
    <row r="468" spans="1:38">
      <c r="A468" s="1" t="s">
        <v>3378</v>
      </c>
      <c r="B468" s="1" t="s">
        <v>3282</v>
      </c>
      <c r="C468" s="1" t="s">
        <v>3379</v>
      </c>
      <c r="D468" s="1" t="s">
        <v>3380</v>
      </c>
      <c r="F468" s="1" t="s">
        <v>3283</v>
      </c>
      <c r="G468" s="1" t="s">
        <v>3381</v>
      </c>
      <c r="I468" s="237" t="s">
        <v>3285</v>
      </c>
      <c r="J468" s="1" t="s">
        <v>3210</v>
      </c>
      <c r="K468" s="1" t="s">
        <v>3211</v>
      </c>
      <c r="L468" s="1">
        <v>32.973613733807703</v>
      </c>
      <c r="M468" s="1">
        <v>131.90317202339</v>
      </c>
      <c r="O468" s="74" t="str">
        <f t="shared" si="212"/>
        <v>GS-35：ENEOS 佐伯駅前SS</v>
      </c>
      <c r="P468" s="74" t="str">
        <f t="shared" si="203"/>
        <v>種別：ガソリンスタンド&lt;br&gt;名称：ENEOS 佐伯駅前SS&lt;br&gt;住所：佐伯市駅前2-9-5&lt;br&gt;参考：住民拠点SS&lt;br&gt;</v>
      </c>
      <c r="Q468" s="74" t="str">
        <f t="shared" si="204"/>
        <v>009.png</v>
      </c>
      <c r="R468" s="74" t="str">
        <f t="shared" si="215"/>
        <v>30,30</v>
      </c>
      <c r="S468" s="74" t="str">
        <f t="shared" si="215"/>
        <v>15,15</v>
      </c>
      <c r="T468" s="74" t="str">
        <f t="shared" si="206"/>
        <v>131.90317202339,32.9736137338077</v>
      </c>
      <c r="W468" s="239">
        <v>1</v>
      </c>
      <c r="X468" s="239" t="s">
        <v>3209</v>
      </c>
      <c r="Y468" s="239" t="str">
        <f t="shared" si="213"/>
        <v>GS-35：ENEOS 佐伯駅前SS</v>
      </c>
      <c r="Z468" s="239" t="s">
        <v>3202</v>
      </c>
      <c r="AA468" s="239" t="str">
        <f t="shared" si="207"/>
        <v>種別：ガソリンスタンド&lt;br&gt;名称：ENEOS 佐伯駅前SS&lt;br&gt;住所：佐伯市駅前2-9-5&lt;br&gt;参考：住民拠点SS&lt;br&gt;</v>
      </c>
      <c r="AB468" s="239" t="s">
        <v>3256</v>
      </c>
      <c r="AC468" s="239" t="str">
        <f t="shared" si="208"/>
        <v>009.png</v>
      </c>
      <c r="AD468" s="239" t="s">
        <v>3204</v>
      </c>
      <c r="AE468" s="239" t="str">
        <f t="shared" si="209"/>
        <v>30,30</v>
      </c>
      <c r="AF468" s="239" t="s">
        <v>3205</v>
      </c>
      <c r="AG468" s="239" t="str">
        <f t="shared" si="210"/>
        <v>15,15</v>
      </c>
      <c r="AH468" s="239" t="s">
        <v>3206</v>
      </c>
      <c r="AI468" s="239" t="str">
        <f t="shared" si="211"/>
        <v>131.90317202339,32.9736137338077</v>
      </c>
      <c r="AJ468" s="239" t="s">
        <v>3207</v>
      </c>
      <c r="AL468" s="8" t="str">
        <f t="shared" si="214"/>
        <v>,{"type":"Feature","properties":{"name":"GS-35：ENEOS 佐伯駅前SS","description":"種別：ガソリンスタンド&lt;br&gt;名称：ENEOS 佐伯駅前SS&lt;br&gt;住所：佐伯市駅前2-9-5&lt;br&gt;参考：住民拠点SS&lt;br&gt;","_markerType":"Icon","_iconUrl":"https://cyberjapandata.gsi.go.jp/portal/sys/v4/symbols/009.png","_iconSize":[30,30],"_iconAnchor":[15,15]},"geometry":{"type":"Point","coordinates":[131.90317202339,32.9736137338077]}}</v>
      </c>
    </row>
    <row r="469" spans="1:38">
      <c r="A469" s="1" t="s">
        <v>3382</v>
      </c>
      <c r="B469" s="1" t="s">
        <v>3282</v>
      </c>
      <c r="C469" s="1" t="s">
        <v>3383</v>
      </c>
      <c r="D469" s="1" t="s">
        <v>3384</v>
      </c>
      <c r="E469" s="1" t="s">
        <v>1392</v>
      </c>
      <c r="F469" s="1" t="s">
        <v>3283</v>
      </c>
      <c r="G469" s="1" t="s">
        <v>3385</v>
      </c>
      <c r="I469" s="237" t="s">
        <v>3285</v>
      </c>
      <c r="J469" s="1" t="s">
        <v>3210</v>
      </c>
      <c r="K469" s="1" t="s">
        <v>3211</v>
      </c>
      <c r="L469" s="1">
        <v>32.953492976295799</v>
      </c>
      <c r="M469" s="1">
        <v>131.895238334677</v>
      </c>
      <c r="O469" s="74" t="str">
        <f t="shared" si="212"/>
        <v>GS-36：ENEOS 船頭町SS</v>
      </c>
      <c r="P469" s="74" t="str">
        <f t="shared" si="203"/>
        <v>種別：ガソリンスタンド&lt;br&gt;名称：ENEOS 船頭町SS&lt;br&gt;住所：佐伯市向島２丁目１８番１５号&lt;br&gt;TEL：09722-2-1612&lt;br&gt;参考：住民拠点SS&lt;br&gt;</v>
      </c>
      <c r="Q469" s="74" t="str">
        <f t="shared" si="204"/>
        <v>009.png</v>
      </c>
      <c r="R469" s="74" t="str">
        <f t="shared" si="215"/>
        <v>30,30</v>
      </c>
      <c r="S469" s="74" t="str">
        <f t="shared" si="215"/>
        <v>15,15</v>
      </c>
      <c r="T469" s="74" t="str">
        <f t="shared" si="206"/>
        <v>131.895238334677,32.9534929762958</v>
      </c>
      <c r="W469" s="239">
        <v>1</v>
      </c>
      <c r="X469" s="239" t="s">
        <v>3209</v>
      </c>
      <c r="Y469" s="239" t="str">
        <f t="shared" si="213"/>
        <v>GS-36：ENEOS 船頭町SS</v>
      </c>
      <c r="Z469" s="239" t="s">
        <v>3202</v>
      </c>
      <c r="AA469" s="239" t="str">
        <f t="shared" si="207"/>
        <v>種別：ガソリンスタンド&lt;br&gt;名称：ENEOS 船頭町SS&lt;br&gt;住所：佐伯市向島２丁目１８番１５号&lt;br&gt;TEL：09722-2-1612&lt;br&gt;参考：住民拠点SS&lt;br&gt;</v>
      </c>
      <c r="AB469" s="239" t="s">
        <v>3256</v>
      </c>
      <c r="AC469" s="239" t="str">
        <f t="shared" si="208"/>
        <v>009.png</v>
      </c>
      <c r="AD469" s="239" t="s">
        <v>3204</v>
      </c>
      <c r="AE469" s="239" t="str">
        <f t="shared" si="209"/>
        <v>30,30</v>
      </c>
      <c r="AF469" s="239" t="s">
        <v>3205</v>
      </c>
      <c r="AG469" s="239" t="str">
        <f t="shared" si="210"/>
        <v>15,15</v>
      </c>
      <c r="AH469" s="239" t="s">
        <v>3206</v>
      </c>
      <c r="AI469" s="239" t="str">
        <f t="shared" si="211"/>
        <v>131.895238334677,32.9534929762958</v>
      </c>
      <c r="AJ469" s="239" t="s">
        <v>3207</v>
      </c>
      <c r="AL469" s="8" t="str">
        <f t="shared" si="214"/>
        <v>,{"type":"Feature","properties":{"name":"GS-36：ENEOS 船頭町SS","description":"種別：ガソリンスタンド&lt;br&gt;名称：ENEOS 船頭町SS&lt;br&gt;住所：佐伯市向島２丁目１８番１５号&lt;br&gt;TEL：09722-2-1612&lt;br&gt;参考：住民拠点SS&lt;br&gt;","_markerType":"Icon","_iconUrl":"https://cyberjapandata.gsi.go.jp/portal/sys/v4/symbols/009.png","_iconSize":[30,30],"_iconAnchor":[15,15]},"geometry":{"type":"Point","coordinates":[131.895238334677,32.9534929762958]}}</v>
      </c>
    </row>
    <row r="470" spans="1:38">
      <c r="A470" s="1" t="s">
        <v>3386</v>
      </c>
      <c r="B470" s="1" t="s">
        <v>3282</v>
      </c>
      <c r="C470" s="1" t="s">
        <v>3387</v>
      </c>
      <c r="D470" s="1" t="s">
        <v>3388</v>
      </c>
      <c r="E470" s="1" t="s">
        <v>1405</v>
      </c>
      <c r="F470" s="1" t="s">
        <v>3283</v>
      </c>
      <c r="G470" s="1" t="s">
        <v>3389</v>
      </c>
      <c r="I470" s="237" t="s">
        <v>3285</v>
      </c>
      <c r="J470" s="1" t="s">
        <v>3210</v>
      </c>
      <c r="K470" s="1" t="s">
        <v>3211</v>
      </c>
      <c r="L470" s="1">
        <v>32.857917626845001</v>
      </c>
      <c r="M470" s="1">
        <v>131.675499148499</v>
      </c>
      <c r="O470" s="74" t="str">
        <f t="shared" si="212"/>
        <v>GS-37：JAおおいた 宇目SS</v>
      </c>
      <c r="P470" s="74" t="str">
        <f t="shared" si="203"/>
        <v>種別：ガソリンスタンド&lt;br&gt;名称：JAおおいた 宇目SS&lt;br&gt;住所：佐伯市宇目大字千束1841-1&lt;br&gt;TEL：0972-52-1376&lt;br&gt;参考：住民拠点SS&lt;br&gt;</v>
      </c>
      <c r="Q470" s="74" t="str">
        <f t="shared" si="204"/>
        <v>009.png</v>
      </c>
      <c r="R470" s="74" t="str">
        <f t="shared" si="215"/>
        <v>30,30</v>
      </c>
      <c r="S470" s="74" t="str">
        <f t="shared" si="215"/>
        <v>15,15</v>
      </c>
      <c r="T470" s="74" t="str">
        <f t="shared" si="206"/>
        <v>131.675499148499,32.857917626845</v>
      </c>
      <c r="W470" s="239">
        <v>1</v>
      </c>
      <c r="X470" s="239" t="s">
        <v>3209</v>
      </c>
      <c r="Y470" s="239" t="str">
        <f t="shared" si="213"/>
        <v>GS-37：JAおおいた 宇目SS</v>
      </c>
      <c r="Z470" s="239" t="s">
        <v>3202</v>
      </c>
      <c r="AA470" s="239" t="str">
        <f t="shared" si="207"/>
        <v>種別：ガソリンスタンド&lt;br&gt;名称：JAおおいた 宇目SS&lt;br&gt;住所：佐伯市宇目大字千束1841-1&lt;br&gt;TEL：0972-52-1376&lt;br&gt;参考：住民拠点SS&lt;br&gt;</v>
      </c>
      <c r="AB470" s="239" t="s">
        <v>3256</v>
      </c>
      <c r="AC470" s="239" t="str">
        <f t="shared" si="208"/>
        <v>009.png</v>
      </c>
      <c r="AD470" s="239" t="s">
        <v>3204</v>
      </c>
      <c r="AE470" s="239" t="str">
        <f t="shared" si="209"/>
        <v>30,30</v>
      </c>
      <c r="AF470" s="239" t="s">
        <v>3205</v>
      </c>
      <c r="AG470" s="239" t="str">
        <f t="shared" si="210"/>
        <v>15,15</v>
      </c>
      <c r="AH470" s="239" t="s">
        <v>3206</v>
      </c>
      <c r="AI470" s="239" t="str">
        <f t="shared" si="211"/>
        <v>131.675499148499,32.857917626845</v>
      </c>
      <c r="AJ470" s="239" t="s">
        <v>3207</v>
      </c>
      <c r="AL470" s="8" t="str">
        <f t="shared" si="214"/>
        <v>,{"type":"Feature","properties":{"name":"GS-37：JAおおいた 宇目SS","description":"種別：ガソリンスタンド&lt;br&gt;名称：JAおおいた 宇目SS&lt;br&gt;住所：佐伯市宇目大字千束1841-1&lt;br&gt;TEL：0972-52-1376&lt;br&gt;参考：住民拠点SS&lt;br&gt;","_markerType":"Icon","_iconUrl":"https://cyberjapandata.gsi.go.jp/portal/sys/v4/symbols/009.png","_iconSize":[30,30],"_iconAnchor":[15,15]},"geometry":{"type":"Point","coordinates":[131.675499148499,32.857917626845]}}</v>
      </c>
    </row>
    <row r="471" spans="1:38">
      <c r="W471" s="239">
        <v>1</v>
      </c>
      <c r="AL471" s="8" t="s">
        <v>3214</v>
      </c>
    </row>
    <row r="472" spans="1:38">
      <c r="W472" s="239">
        <v>1</v>
      </c>
    </row>
    <row r="473" spans="1:38">
      <c r="W473" s="239">
        <v>1</v>
      </c>
      <c r="AL473" s="8" t="s">
        <v>3390</v>
      </c>
    </row>
    <row r="474" spans="1:38">
      <c r="A474" s="1" t="s">
        <v>3391</v>
      </c>
      <c r="B474" s="1" t="s">
        <v>3392</v>
      </c>
      <c r="C474" s="1" t="s">
        <v>3393</v>
      </c>
      <c r="D474" s="1" t="s">
        <v>1636</v>
      </c>
      <c r="F474" s="1" t="s">
        <v>3394</v>
      </c>
      <c r="G474" s="1" t="s">
        <v>3395</v>
      </c>
      <c r="I474" s="236" t="s">
        <v>3396</v>
      </c>
      <c r="J474" s="1" t="s">
        <v>3210</v>
      </c>
      <c r="K474" s="1" t="s">
        <v>3211</v>
      </c>
      <c r="L474" s="1">
        <v>32.949784999999999</v>
      </c>
      <c r="M474" s="1">
        <v>131.89227500000001</v>
      </c>
      <c r="O474" s="74" t="str">
        <f>A474</f>
        <v>ヘリ5-1：佐伯　池船</v>
      </c>
      <c r="P474" s="74" t="str">
        <f t="shared" ref="P474:P498" si="216">$B$7&amp;B474&amp;"&lt;br&gt;"&amp;$C$7&amp;C474&amp;"&lt;br&gt;"&amp;IF(D474="","",$D$7&amp;D474&amp;"&lt;br&gt;")&amp;IF(E474="","",$E$7&amp;E474&amp;"&lt;br&gt;")&amp;IF(F474="","",$F$7&amp;F474&amp;"&lt;br&gt;")</f>
        <v>種別：ヘリポート&lt;br&gt;名称：5-1：佐伯　池船&lt;br&gt;住所：佐伯市池船452&lt;br&gt;参考：管理者名：佐伯市教育委員会&lt;br&gt;</v>
      </c>
      <c r="Q474" s="74" t="str">
        <f t="shared" ref="Q474:Q498" si="217">I474&amp;".png"</f>
        <v>067.png</v>
      </c>
      <c r="R474" s="74" t="str">
        <f t="shared" ref="R474:S490" si="218">J474</f>
        <v>30,30</v>
      </c>
      <c r="S474" s="74" t="str">
        <f t="shared" si="218"/>
        <v>15,15</v>
      </c>
      <c r="T474" s="74" t="str">
        <f t="shared" ref="T474:T498" si="219">M474&amp;","&amp;L474</f>
        <v>131.892275,32.949785</v>
      </c>
      <c r="W474" s="239">
        <v>1</v>
      </c>
      <c r="X474" s="239" t="s">
        <v>3268</v>
      </c>
      <c r="Y474" s="239" t="str">
        <f>O474</f>
        <v>ヘリ5-1：佐伯　池船</v>
      </c>
      <c r="Z474" s="239" t="s">
        <v>3202</v>
      </c>
      <c r="AA474" s="239" t="str">
        <f t="shared" ref="AA474:AA498" si="220">P474</f>
        <v>種別：ヘリポート&lt;br&gt;名称：5-1：佐伯　池船&lt;br&gt;住所：佐伯市池船452&lt;br&gt;参考：管理者名：佐伯市教育委員会&lt;br&gt;</v>
      </c>
      <c r="AB474" s="239" t="s">
        <v>3256</v>
      </c>
      <c r="AC474" s="239" t="str">
        <f t="shared" ref="AC474:AC498" si="221">Q474</f>
        <v>067.png</v>
      </c>
      <c r="AD474" s="239" t="s">
        <v>3204</v>
      </c>
      <c r="AE474" s="239" t="str">
        <f t="shared" ref="AE474:AE498" si="222">R474</f>
        <v>30,30</v>
      </c>
      <c r="AF474" s="239" t="s">
        <v>3205</v>
      </c>
      <c r="AG474" s="239" t="str">
        <f t="shared" ref="AG474:AG498" si="223">S474</f>
        <v>15,15</v>
      </c>
      <c r="AH474" s="239" t="s">
        <v>3206</v>
      </c>
      <c r="AI474" s="239" t="str">
        <f t="shared" ref="AI474:AI498" si="224">T474</f>
        <v>131.892275,32.949785</v>
      </c>
      <c r="AJ474" s="239" t="s">
        <v>3207</v>
      </c>
      <c r="AL474" s="238" t="str">
        <f>_xlfn.CONCAT(X474:AJ474)</f>
        <v>{"type":"Feature","properties":{"name":"ヘリ5-1：佐伯　池船","description":"種別：ヘリポート&lt;br&gt;名称：5-1：佐伯　池船&lt;br&gt;住所：佐伯市池船452&lt;br&gt;参考：管理者名：佐伯市教育委員会&lt;br&gt;","_markerType":"Icon","_iconUrl":"https://cyberjapandata.gsi.go.jp/portal/sys/v4/symbols/067.png","_iconSize":[30,30],"_iconAnchor":[15,15]},"geometry":{"type":"Point","coordinates":[131.892275,32.949785]}}</v>
      </c>
    </row>
    <row r="475" spans="1:38">
      <c r="A475" s="1" t="s">
        <v>3397</v>
      </c>
      <c r="B475" s="1" t="s">
        <v>3392</v>
      </c>
      <c r="C475" s="1" t="s">
        <v>3398</v>
      </c>
      <c r="D475" s="1" t="s">
        <v>1645</v>
      </c>
      <c r="F475" s="1" t="s">
        <v>3399</v>
      </c>
      <c r="G475" s="1" t="s">
        <v>3395</v>
      </c>
      <c r="I475" s="236" t="s">
        <v>3396</v>
      </c>
      <c r="J475" s="1" t="s">
        <v>3210</v>
      </c>
      <c r="K475" s="1" t="s">
        <v>3211</v>
      </c>
      <c r="L475" s="1">
        <v>32.951943999999997</v>
      </c>
      <c r="M475" s="1">
        <v>131.88722200000001</v>
      </c>
      <c r="O475" s="74" t="str">
        <f t="shared" ref="O475:O498" si="225">A475</f>
        <v>ヘリ5-2：佐伯　城南</v>
      </c>
      <c r="P475" s="74" t="str">
        <f t="shared" si="216"/>
        <v>種別：ヘリポート&lt;br&gt;名称：5-2：佐伯　城南&lt;br&gt;住所：佐伯市城南町　地先（番匠川河川敷）&lt;br&gt;参考：管理者名：国土交通省佐伯工事事務所&lt;br&gt;</v>
      </c>
      <c r="Q475" s="74" t="str">
        <f t="shared" si="217"/>
        <v>067.png</v>
      </c>
      <c r="R475" s="74" t="str">
        <f t="shared" si="218"/>
        <v>30,30</v>
      </c>
      <c r="S475" s="74" t="str">
        <f t="shared" si="218"/>
        <v>15,15</v>
      </c>
      <c r="T475" s="74" t="str">
        <f t="shared" si="219"/>
        <v>131.887222,32.951944</v>
      </c>
      <c r="W475" s="239">
        <v>1</v>
      </c>
      <c r="X475" s="239" t="s">
        <v>3209</v>
      </c>
      <c r="Y475" s="239" t="str">
        <f t="shared" ref="Y475:Y498" si="226">O475</f>
        <v>ヘリ5-2：佐伯　城南</v>
      </c>
      <c r="Z475" s="239" t="s">
        <v>3202</v>
      </c>
      <c r="AA475" s="239" t="str">
        <f t="shared" si="220"/>
        <v>種別：ヘリポート&lt;br&gt;名称：5-2：佐伯　城南&lt;br&gt;住所：佐伯市城南町　地先（番匠川河川敷）&lt;br&gt;参考：管理者名：国土交通省佐伯工事事務所&lt;br&gt;</v>
      </c>
      <c r="AB475" s="239" t="s">
        <v>3256</v>
      </c>
      <c r="AC475" s="239" t="str">
        <f t="shared" si="221"/>
        <v>067.png</v>
      </c>
      <c r="AD475" s="239" t="s">
        <v>3204</v>
      </c>
      <c r="AE475" s="239" t="str">
        <f t="shared" si="222"/>
        <v>30,30</v>
      </c>
      <c r="AF475" s="239" t="s">
        <v>3205</v>
      </c>
      <c r="AG475" s="239" t="str">
        <f t="shared" si="223"/>
        <v>15,15</v>
      </c>
      <c r="AH475" s="239" t="s">
        <v>3206</v>
      </c>
      <c r="AI475" s="239" t="str">
        <f t="shared" si="224"/>
        <v>131.887222,32.951944</v>
      </c>
      <c r="AJ475" s="239" t="s">
        <v>3207</v>
      </c>
      <c r="AL475" s="8" t="str">
        <f t="shared" ref="AL475:AL498" si="227">_xlfn.CONCAT(X475:AJ475)</f>
        <v>,{"type":"Feature","properties":{"name":"ヘリ5-2：佐伯　城南","description":"種別：ヘリポート&lt;br&gt;名称：5-2：佐伯　城南&lt;br&gt;住所：佐伯市城南町　地先（番匠川河川敷）&lt;br&gt;参考：管理者名：国土交通省佐伯工事事務所&lt;br&gt;","_markerType":"Icon","_iconUrl":"https://cyberjapandata.gsi.go.jp/portal/sys/v4/symbols/067.png","_iconSize":[30,30],"_iconAnchor":[15,15]},"geometry":{"type":"Point","coordinates":[131.887222,32.951944]}}</v>
      </c>
    </row>
    <row r="476" spans="1:38">
      <c r="A476" s="1" t="s">
        <v>3400</v>
      </c>
      <c r="B476" s="1" t="s">
        <v>3392</v>
      </c>
      <c r="C476" s="1" t="s">
        <v>3401</v>
      </c>
      <c r="D476" s="1" t="s">
        <v>1645</v>
      </c>
      <c r="F476" s="1" t="s">
        <v>3399</v>
      </c>
      <c r="G476" s="1" t="s">
        <v>3395</v>
      </c>
      <c r="I476" s="236" t="s">
        <v>3402</v>
      </c>
      <c r="J476" s="1" t="s">
        <v>3210</v>
      </c>
      <c r="K476" s="1" t="s">
        <v>3211</v>
      </c>
      <c r="L476" s="1">
        <v>32.953311999999997</v>
      </c>
      <c r="M476" s="1">
        <v>131.88496799999999</v>
      </c>
      <c r="O476" s="74" t="str">
        <f t="shared" si="225"/>
        <v>ヘリ5-2-2：佐伯　城南-2（駐車場）</v>
      </c>
      <c r="P476" s="74" t="str">
        <f t="shared" si="216"/>
        <v>種別：ヘリポート&lt;br&gt;名称：5-2-2：佐伯　城南-2（駐車場）&lt;br&gt;住所：佐伯市城南町　地先（番匠川河川敷）&lt;br&gt;参考：管理者名：国土交通省佐伯工事事務所&lt;br&gt;</v>
      </c>
      <c r="Q476" s="74" t="str">
        <f t="shared" si="217"/>
        <v>067.png</v>
      </c>
      <c r="R476" s="74" t="str">
        <f t="shared" si="218"/>
        <v>30,30</v>
      </c>
      <c r="S476" s="74" t="str">
        <f t="shared" si="218"/>
        <v>15,15</v>
      </c>
      <c r="T476" s="74" t="str">
        <f t="shared" si="219"/>
        <v>131.884968,32.953312</v>
      </c>
      <c r="W476" s="239">
        <v>1</v>
      </c>
      <c r="X476" s="239" t="s">
        <v>3209</v>
      </c>
      <c r="Y476" s="239" t="str">
        <f t="shared" si="226"/>
        <v>ヘリ5-2-2：佐伯　城南-2（駐車場）</v>
      </c>
      <c r="Z476" s="239" t="s">
        <v>3202</v>
      </c>
      <c r="AA476" s="239" t="str">
        <f t="shared" si="220"/>
        <v>種別：ヘリポート&lt;br&gt;名称：5-2-2：佐伯　城南-2（駐車場）&lt;br&gt;住所：佐伯市城南町　地先（番匠川河川敷）&lt;br&gt;参考：管理者名：国土交通省佐伯工事事務所&lt;br&gt;</v>
      </c>
      <c r="AB476" s="239" t="s">
        <v>3256</v>
      </c>
      <c r="AC476" s="239" t="str">
        <f t="shared" si="221"/>
        <v>067.png</v>
      </c>
      <c r="AD476" s="239" t="s">
        <v>3204</v>
      </c>
      <c r="AE476" s="239" t="str">
        <f t="shared" si="222"/>
        <v>30,30</v>
      </c>
      <c r="AF476" s="239" t="s">
        <v>3205</v>
      </c>
      <c r="AG476" s="239" t="str">
        <f t="shared" si="223"/>
        <v>15,15</v>
      </c>
      <c r="AH476" s="239" t="s">
        <v>3206</v>
      </c>
      <c r="AI476" s="239" t="str">
        <f t="shared" si="224"/>
        <v>131.884968,32.953312</v>
      </c>
      <c r="AJ476" s="239" t="s">
        <v>3207</v>
      </c>
      <c r="AL476" s="8" t="str">
        <f t="shared" si="227"/>
        <v>,{"type":"Feature","properties":{"name":"ヘリ5-2-2：佐伯　城南-2（駐車場）","description":"種別：ヘリポート&lt;br&gt;名称：5-2-2：佐伯　城南-2（駐車場）&lt;br&gt;住所：佐伯市城南町　地先（番匠川河川敷）&lt;br&gt;参考：管理者名：国土交通省佐伯工事事務所&lt;br&gt;","_markerType":"Icon","_iconUrl":"https://cyberjapandata.gsi.go.jp/portal/sys/v4/symbols/067.png","_iconSize":[30,30],"_iconAnchor":[15,15]},"geometry":{"type":"Point","coordinates":[131.884968,32.953312]}}</v>
      </c>
    </row>
    <row r="477" spans="1:38">
      <c r="A477" s="1" t="s">
        <v>3403</v>
      </c>
      <c r="B477" s="1" t="s">
        <v>3392</v>
      </c>
      <c r="C477" s="1" t="s">
        <v>3404</v>
      </c>
      <c r="D477" s="1" t="s">
        <v>1655</v>
      </c>
      <c r="F477" s="1" t="s">
        <v>3405</v>
      </c>
      <c r="G477" s="1" t="s">
        <v>3395</v>
      </c>
      <c r="I477" s="236" t="s">
        <v>3402</v>
      </c>
      <c r="J477" s="1" t="s">
        <v>3210</v>
      </c>
      <c r="K477" s="1" t="s">
        <v>3211</v>
      </c>
      <c r="L477" s="1">
        <v>32.997366999999997</v>
      </c>
      <c r="M477" s="1">
        <v>131.92168699999999</v>
      </c>
      <c r="O477" s="74" t="str">
        <f t="shared" si="225"/>
        <v>ヘリ5-3：佐伯　大入島（野球場）</v>
      </c>
      <c r="P477" s="74" t="str">
        <f t="shared" si="216"/>
        <v>種別：ヘリポート&lt;br&gt;名称：5-3：佐伯　大入島（野球場）&lt;br&gt;住所：佐伯市大字久保浦1059-11&lt;br&gt;参考：管理者名：佐伯市&lt;br&gt;</v>
      </c>
      <c r="Q477" s="74" t="str">
        <f t="shared" si="217"/>
        <v>067.png</v>
      </c>
      <c r="R477" s="74" t="str">
        <f t="shared" si="218"/>
        <v>30,30</v>
      </c>
      <c r="S477" s="74" t="str">
        <f t="shared" si="218"/>
        <v>15,15</v>
      </c>
      <c r="T477" s="74" t="str">
        <f t="shared" si="219"/>
        <v>131.921687,32.997367</v>
      </c>
      <c r="W477" s="239">
        <v>1</v>
      </c>
      <c r="X477" s="239" t="s">
        <v>3209</v>
      </c>
      <c r="Y477" s="239" t="str">
        <f t="shared" si="226"/>
        <v>ヘリ5-3：佐伯　大入島（野球場）</v>
      </c>
      <c r="Z477" s="239" t="s">
        <v>3202</v>
      </c>
      <c r="AA477" s="239" t="str">
        <f t="shared" si="220"/>
        <v>種別：ヘリポート&lt;br&gt;名称：5-3：佐伯　大入島（野球場）&lt;br&gt;住所：佐伯市大字久保浦1059-11&lt;br&gt;参考：管理者名：佐伯市&lt;br&gt;</v>
      </c>
      <c r="AB477" s="239" t="s">
        <v>3256</v>
      </c>
      <c r="AC477" s="239" t="str">
        <f t="shared" si="221"/>
        <v>067.png</v>
      </c>
      <c r="AD477" s="239" t="s">
        <v>3204</v>
      </c>
      <c r="AE477" s="239" t="str">
        <f t="shared" si="222"/>
        <v>30,30</v>
      </c>
      <c r="AF477" s="239" t="s">
        <v>3205</v>
      </c>
      <c r="AG477" s="239" t="str">
        <f t="shared" si="223"/>
        <v>15,15</v>
      </c>
      <c r="AH477" s="239" t="s">
        <v>3206</v>
      </c>
      <c r="AI477" s="239" t="str">
        <f t="shared" si="224"/>
        <v>131.921687,32.997367</v>
      </c>
      <c r="AJ477" s="239" t="s">
        <v>3207</v>
      </c>
      <c r="AL477" s="8" t="str">
        <f t="shared" si="227"/>
        <v>,{"type":"Feature","properties":{"name":"ヘリ5-3：佐伯　大入島（野球場）","description":"種別：ヘリポート&lt;br&gt;名称：5-3：佐伯　大入島（野球場）&lt;br&gt;住所：佐伯市大字久保浦1059-11&lt;br&gt;参考：管理者名：佐伯市&lt;br&gt;","_markerType":"Icon","_iconUrl":"https://cyberjapandata.gsi.go.jp/portal/sys/v4/symbols/067.png","_iconSize":[30,30],"_iconAnchor":[15,15]},"geometry":{"type":"Point","coordinates":[131.921687,32.997367]}}</v>
      </c>
    </row>
    <row r="478" spans="1:38">
      <c r="A478" s="1" t="s">
        <v>3406</v>
      </c>
      <c r="B478" s="1" t="s">
        <v>3392</v>
      </c>
      <c r="C478" s="1" t="s">
        <v>3407</v>
      </c>
      <c r="D478" s="1" t="s">
        <v>1660</v>
      </c>
      <c r="F478" s="1" t="s">
        <v>3405</v>
      </c>
      <c r="G478" s="1" t="s">
        <v>3395</v>
      </c>
      <c r="I478" s="236" t="s">
        <v>3402</v>
      </c>
      <c r="J478" s="1" t="s">
        <v>3210</v>
      </c>
      <c r="K478" s="1" t="s">
        <v>3211</v>
      </c>
      <c r="L478" s="1">
        <v>33.051835675517999</v>
      </c>
      <c r="M478" s="1">
        <v>131.929028594241</v>
      </c>
      <c r="O478" s="74" t="str">
        <f t="shared" si="225"/>
        <v>ヘリ5-4：上浦　しおさいの里</v>
      </c>
      <c r="P478" s="74" t="str">
        <f t="shared" si="216"/>
        <v>種別：ヘリポート&lt;br&gt;名称：5-4：上浦　しおさいの里&lt;br&gt;住所：佐伯市上浦大字津井浦1460-12&lt;br&gt;参考：管理者名：佐伯市&lt;br&gt;</v>
      </c>
      <c r="Q478" s="74" t="str">
        <f t="shared" si="217"/>
        <v>067.png</v>
      </c>
      <c r="R478" s="74" t="str">
        <f t="shared" si="218"/>
        <v>30,30</v>
      </c>
      <c r="S478" s="74" t="str">
        <f t="shared" si="218"/>
        <v>15,15</v>
      </c>
      <c r="T478" s="74" t="str">
        <f t="shared" si="219"/>
        <v>131.929028594241,33.051835675518</v>
      </c>
      <c r="W478" s="239">
        <v>1</v>
      </c>
      <c r="X478" s="239" t="s">
        <v>3209</v>
      </c>
      <c r="Y478" s="239" t="str">
        <f t="shared" si="226"/>
        <v>ヘリ5-4：上浦　しおさいの里</v>
      </c>
      <c r="Z478" s="239" t="s">
        <v>3202</v>
      </c>
      <c r="AA478" s="239" t="str">
        <f t="shared" si="220"/>
        <v>種別：ヘリポート&lt;br&gt;名称：5-4：上浦　しおさいの里&lt;br&gt;住所：佐伯市上浦大字津井浦1460-12&lt;br&gt;参考：管理者名：佐伯市&lt;br&gt;</v>
      </c>
      <c r="AB478" s="239" t="s">
        <v>3256</v>
      </c>
      <c r="AC478" s="239" t="str">
        <f t="shared" si="221"/>
        <v>067.png</v>
      </c>
      <c r="AD478" s="239" t="s">
        <v>3204</v>
      </c>
      <c r="AE478" s="239" t="str">
        <f t="shared" si="222"/>
        <v>30,30</v>
      </c>
      <c r="AF478" s="239" t="s">
        <v>3205</v>
      </c>
      <c r="AG478" s="239" t="str">
        <f t="shared" si="223"/>
        <v>15,15</v>
      </c>
      <c r="AH478" s="239" t="s">
        <v>3206</v>
      </c>
      <c r="AI478" s="239" t="str">
        <f t="shared" si="224"/>
        <v>131.929028594241,33.051835675518</v>
      </c>
      <c r="AJ478" s="239" t="s">
        <v>3207</v>
      </c>
      <c r="AL478" s="8" t="str">
        <f t="shared" si="227"/>
        <v>,{"type":"Feature","properties":{"name":"ヘリ5-4：上浦　しおさいの里","description":"種別：ヘリポート&lt;br&gt;名称：5-4：上浦　しおさいの里&lt;br&gt;住所：佐伯市上浦大字津井浦1460-12&lt;br&gt;参考：管理者名：佐伯市&lt;br&gt;","_markerType":"Icon","_iconUrl":"https://cyberjapandata.gsi.go.jp/portal/sys/v4/symbols/067.png","_iconSize":[30,30],"_iconAnchor":[15,15]},"geometry":{"type":"Point","coordinates":[131.929028594241,33.051835675518]}}</v>
      </c>
    </row>
    <row r="479" spans="1:38">
      <c r="A479" s="1" t="s">
        <v>3408</v>
      </c>
      <c r="B479" s="1" t="s">
        <v>3392</v>
      </c>
      <c r="C479" s="1" t="s">
        <v>3409</v>
      </c>
      <c r="D479" s="1" t="s">
        <v>756</v>
      </c>
      <c r="F479" s="1" t="s">
        <v>3405</v>
      </c>
      <c r="G479" s="1" t="s">
        <v>3395</v>
      </c>
      <c r="I479" s="236" t="s">
        <v>3402</v>
      </c>
      <c r="J479" s="1" t="s">
        <v>3210</v>
      </c>
      <c r="K479" s="1" t="s">
        <v>3211</v>
      </c>
      <c r="L479" s="1">
        <v>32.934978000000001</v>
      </c>
      <c r="M479" s="1">
        <v>131.72250600000001</v>
      </c>
      <c r="O479" s="74" t="str">
        <f t="shared" si="225"/>
        <v>ヘリ5-6：本匠　松内スポーツ公園（因尾）</v>
      </c>
      <c r="P479" s="74" t="str">
        <f t="shared" si="216"/>
        <v>種別：ヘリポート&lt;br&gt;名称：5-6：本匠　松内スポーツ公園（因尾）&lt;br&gt;住所：佐伯市本匠大字因尾826&lt;br&gt;参考：管理者名：佐伯市&lt;br&gt;</v>
      </c>
      <c r="Q479" s="74" t="str">
        <f t="shared" si="217"/>
        <v>067.png</v>
      </c>
      <c r="R479" s="74" t="str">
        <f t="shared" si="218"/>
        <v>30,30</v>
      </c>
      <c r="S479" s="74" t="str">
        <f t="shared" si="218"/>
        <v>15,15</v>
      </c>
      <c r="T479" s="74" t="str">
        <f t="shared" si="219"/>
        <v>131.722506,32.934978</v>
      </c>
      <c r="W479" s="239">
        <v>1</v>
      </c>
      <c r="X479" s="239" t="s">
        <v>3209</v>
      </c>
      <c r="Y479" s="239" t="str">
        <f t="shared" si="226"/>
        <v>ヘリ5-6：本匠　松内スポーツ公園（因尾）</v>
      </c>
      <c r="Z479" s="239" t="s">
        <v>3202</v>
      </c>
      <c r="AA479" s="239" t="str">
        <f t="shared" si="220"/>
        <v>種別：ヘリポート&lt;br&gt;名称：5-6：本匠　松内スポーツ公園（因尾）&lt;br&gt;住所：佐伯市本匠大字因尾826&lt;br&gt;参考：管理者名：佐伯市&lt;br&gt;</v>
      </c>
      <c r="AB479" s="239" t="s">
        <v>3256</v>
      </c>
      <c r="AC479" s="239" t="str">
        <f t="shared" si="221"/>
        <v>067.png</v>
      </c>
      <c r="AD479" s="239" t="s">
        <v>3204</v>
      </c>
      <c r="AE479" s="239" t="str">
        <f t="shared" si="222"/>
        <v>30,30</v>
      </c>
      <c r="AF479" s="239" t="s">
        <v>3205</v>
      </c>
      <c r="AG479" s="239" t="str">
        <f t="shared" si="223"/>
        <v>15,15</v>
      </c>
      <c r="AH479" s="239" t="s">
        <v>3206</v>
      </c>
      <c r="AI479" s="239" t="str">
        <f t="shared" si="224"/>
        <v>131.722506,32.934978</v>
      </c>
      <c r="AJ479" s="239" t="s">
        <v>3207</v>
      </c>
      <c r="AL479" s="8" t="str">
        <f t="shared" si="227"/>
        <v>,{"type":"Feature","properties":{"name":"ヘリ5-6：本匠　松内スポーツ公園（因尾）","description":"種別：ヘリポート&lt;br&gt;名称：5-6：本匠　松内スポーツ公園（因尾）&lt;br&gt;住所：佐伯市本匠大字因尾826&lt;br&gt;参考：管理者名：佐伯市&lt;br&gt;","_markerType":"Icon","_iconUrl":"https://cyberjapandata.gsi.go.jp/portal/sys/v4/symbols/067.png","_iconSize":[30,30],"_iconAnchor":[15,15]},"geometry":{"type":"Point","coordinates":[131.722506,32.934978]}}</v>
      </c>
    </row>
    <row r="480" spans="1:38">
      <c r="A480" s="1" t="s">
        <v>3410</v>
      </c>
      <c r="B480" s="1" t="s">
        <v>3392</v>
      </c>
      <c r="C480" s="1" t="s">
        <v>3411</v>
      </c>
      <c r="D480" s="1" t="s">
        <v>1668</v>
      </c>
      <c r="F480" s="1" t="s">
        <v>3405</v>
      </c>
      <c r="G480" s="1" t="s">
        <v>3395</v>
      </c>
      <c r="I480" s="236" t="s">
        <v>3402</v>
      </c>
      <c r="J480" s="1" t="s">
        <v>3210</v>
      </c>
      <c r="K480" s="1" t="s">
        <v>3211</v>
      </c>
      <c r="L480" s="1">
        <v>32.848298</v>
      </c>
      <c r="M480" s="1">
        <v>131.679666</v>
      </c>
      <c r="O480" s="74" t="str">
        <f t="shared" si="225"/>
        <v>ヘリ5-8：宇目　八匹原</v>
      </c>
      <c r="P480" s="74" t="str">
        <f t="shared" si="216"/>
        <v>種別：ヘリポート&lt;br&gt;名称：5-8：宇目　八匹原&lt;br&gt;住所：佐伯市宇目大字塩見園字辻ヶ畑1-1&lt;br&gt;参考：管理者名：佐伯市&lt;br&gt;</v>
      </c>
      <c r="Q480" s="74" t="str">
        <f t="shared" si="217"/>
        <v>067.png</v>
      </c>
      <c r="R480" s="74" t="str">
        <f t="shared" si="218"/>
        <v>30,30</v>
      </c>
      <c r="S480" s="74" t="str">
        <f t="shared" si="218"/>
        <v>15,15</v>
      </c>
      <c r="T480" s="74" t="str">
        <f t="shared" si="219"/>
        <v>131.679666,32.848298</v>
      </c>
      <c r="W480" s="239">
        <v>1</v>
      </c>
      <c r="X480" s="239" t="s">
        <v>3209</v>
      </c>
      <c r="Y480" s="239" t="str">
        <f t="shared" si="226"/>
        <v>ヘリ5-8：宇目　八匹原</v>
      </c>
      <c r="Z480" s="239" t="s">
        <v>3202</v>
      </c>
      <c r="AA480" s="239" t="str">
        <f t="shared" si="220"/>
        <v>種別：ヘリポート&lt;br&gt;名称：5-8：宇目　八匹原&lt;br&gt;住所：佐伯市宇目大字塩見園字辻ヶ畑1-1&lt;br&gt;参考：管理者名：佐伯市&lt;br&gt;</v>
      </c>
      <c r="AB480" s="239" t="s">
        <v>3256</v>
      </c>
      <c r="AC480" s="239" t="str">
        <f t="shared" si="221"/>
        <v>067.png</v>
      </c>
      <c r="AD480" s="239" t="s">
        <v>3204</v>
      </c>
      <c r="AE480" s="239" t="str">
        <f t="shared" si="222"/>
        <v>30,30</v>
      </c>
      <c r="AF480" s="239" t="s">
        <v>3205</v>
      </c>
      <c r="AG480" s="239" t="str">
        <f t="shared" si="223"/>
        <v>15,15</v>
      </c>
      <c r="AH480" s="239" t="s">
        <v>3206</v>
      </c>
      <c r="AI480" s="239" t="str">
        <f t="shared" si="224"/>
        <v>131.679666,32.848298</v>
      </c>
      <c r="AJ480" s="239" t="s">
        <v>3207</v>
      </c>
      <c r="AL480" s="8" t="str">
        <f t="shared" si="227"/>
        <v>,{"type":"Feature","properties":{"name":"ヘリ5-8：宇目　八匹原","description":"種別：ヘリポート&lt;br&gt;名称：5-8：宇目　八匹原&lt;br&gt;住所：佐伯市宇目大字塩見園字辻ヶ畑1-1&lt;br&gt;参考：管理者名：佐伯市&lt;br&gt;","_markerType":"Icon","_iconUrl":"https://cyberjapandata.gsi.go.jp/portal/sys/v4/symbols/067.png","_iconSize":[30,30],"_iconAnchor":[15,15]},"geometry":{"type":"Point","coordinates":[131.679666,32.848298]}}</v>
      </c>
    </row>
    <row r="481" spans="1:38">
      <c r="A481" s="1" t="s">
        <v>3412</v>
      </c>
      <c r="B481" s="1" t="s">
        <v>3392</v>
      </c>
      <c r="C481" s="1" t="s">
        <v>3413</v>
      </c>
      <c r="D481" s="1" t="s">
        <v>1673</v>
      </c>
      <c r="F481" s="1" t="s">
        <v>3405</v>
      </c>
      <c r="G481" s="1" t="s">
        <v>3395</v>
      </c>
      <c r="I481" s="236" t="s">
        <v>3402</v>
      </c>
      <c r="J481" s="1" t="s">
        <v>3210</v>
      </c>
      <c r="K481" s="1" t="s">
        <v>3211</v>
      </c>
      <c r="L481" s="1">
        <v>32.846854</v>
      </c>
      <c r="M481" s="1">
        <v>131.678247</v>
      </c>
      <c r="O481" s="74" t="str">
        <f t="shared" si="225"/>
        <v>ヘリ5-9：宇目　山村広場（野球場）</v>
      </c>
      <c r="P481" s="74" t="str">
        <f t="shared" si="216"/>
        <v>種別：ヘリポート&lt;br&gt;名称：5-9：宇目　山村広場（野球場）&lt;br&gt;住所：佐伯市宇目大字塩見園字下原38-1&lt;br&gt;参考：管理者名：佐伯市&lt;br&gt;</v>
      </c>
      <c r="Q481" s="74" t="str">
        <f t="shared" si="217"/>
        <v>067.png</v>
      </c>
      <c r="R481" s="74" t="str">
        <f t="shared" si="218"/>
        <v>30,30</v>
      </c>
      <c r="S481" s="74" t="str">
        <f t="shared" si="218"/>
        <v>15,15</v>
      </c>
      <c r="T481" s="74" t="str">
        <f t="shared" si="219"/>
        <v>131.678247,32.846854</v>
      </c>
      <c r="W481" s="239">
        <v>1</v>
      </c>
      <c r="X481" s="239" t="s">
        <v>3209</v>
      </c>
      <c r="Y481" s="239" t="str">
        <f t="shared" si="226"/>
        <v>ヘリ5-9：宇目　山村広場（野球場）</v>
      </c>
      <c r="Z481" s="239" t="s">
        <v>3202</v>
      </c>
      <c r="AA481" s="239" t="str">
        <f t="shared" si="220"/>
        <v>種別：ヘリポート&lt;br&gt;名称：5-9：宇目　山村広場（野球場）&lt;br&gt;住所：佐伯市宇目大字塩見園字下原38-1&lt;br&gt;参考：管理者名：佐伯市&lt;br&gt;</v>
      </c>
      <c r="AB481" s="239" t="s">
        <v>3256</v>
      </c>
      <c r="AC481" s="239" t="str">
        <f t="shared" si="221"/>
        <v>067.png</v>
      </c>
      <c r="AD481" s="239" t="s">
        <v>3204</v>
      </c>
      <c r="AE481" s="239" t="str">
        <f t="shared" si="222"/>
        <v>30,30</v>
      </c>
      <c r="AF481" s="239" t="s">
        <v>3205</v>
      </c>
      <c r="AG481" s="239" t="str">
        <f t="shared" si="223"/>
        <v>15,15</v>
      </c>
      <c r="AH481" s="239" t="s">
        <v>3206</v>
      </c>
      <c r="AI481" s="239" t="str">
        <f t="shared" si="224"/>
        <v>131.678247,32.846854</v>
      </c>
      <c r="AJ481" s="239" t="s">
        <v>3207</v>
      </c>
      <c r="AL481" s="8" t="str">
        <f t="shared" si="227"/>
        <v>,{"type":"Feature","properties":{"name":"ヘリ5-9：宇目　山村広場（野球場）","description":"種別：ヘリポート&lt;br&gt;名称：5-9：宇目　山村広場（野球場）&lt;br&gt;住所：佐伯市宇目大字塩見園字下原38-1&lt;br&gt;参考：管理者名：佐伯市&lt;br&gt;","_markerType":"Icon","_iconUrl":"https://cyberjapandata.gsi.go.jp/portal/sys/v4/symbols/067.png","_iconSize":[30,30],"_iconAnchor":[15,15]},"geometry":{"type":"Point","coordinates":[131.678247,32.846854]}}</v>
      </c>
    </row>
    <row r="482" spans="1:38">
      <c r="A482" s="1" t="s">
        <v>3414</v>
      </c>
      <c r="B482" s="1" t="s">
        <v>3392</v>
      </c>
      <c r="C482" s="1" t="s">
        <v>3415</v>
      </c>
      <c r="D482" s="1" t="s">
        <v>1678</v>
      </c>
      <c r="F482" s="1" t="s">
        <v>3405</v>
      </c>
      <c r="G482" s="1" t="s">
        <v>3395</v>
      </c>
      <c r="I482" s="236" t="s">
        <v>3402</v>
      </c>
      <c r="J482" s="1" t="s">
        <v>3210</v>
      </c>
      <c r="K482" s="1" t="s">
        <v>3211</v>
      </c>
      <c r="L482" s="1">
        <v>32.897187000000002</v>
      </c>
      <c r="M482" s="1">
        <v>131.78709900000001</v>
      </c>
      <c r="O482" s="74" t="str">
        <f t="shared" si="225"/>
        <v>ヘリ5-10：グリーンパーク直川</v>
      </c>
      <c r="P482" s="74" t="str">
        <f t="shared" si="216"/>
        <v>種別：ヘリポート&lt;br&gt;名称：5-10：グリーンパーク直川&lt;br&gt;住所：佐伯市直川大字上直見3757&lt;br&gt;参考：管理者名：佐伯市&lt;br&gt;</v>
      </c>
      <c r="Q482" s="74" t="str">
        <f t="shared" si="217"/>
        <v>067.png</v>
      </c>
      <c r="R482" s="74" t="str">
        <f t="shared" si="218"/>
        <v>30,30</v>
      </c>
      <c r="S482" s="74" t="str">
        <f t="shared" si="218"/>
        <v>15,15</v>
      </c>
      <c r="T482" s="74" t="str">
        <f t="shared" si="219"/>
        <v>131.787099,32.897187</v>
      </c>
      <c r="W482" s="239">
        <v>1</v>
      </c>
      <c r="X482" s="239" t="s">
        <v>3209</v>
      </c>
      <c r="Y482" s="239" t="str">
        <f t="shared" si="226"/>
        <v>ヘリ5-10：グリーンパーク直川</v>
      </c>
      <c r="Z482" s="239" t="s">
        <v>3202</v>
      </c>
      <c r="AA482" s="239" t="str">
        <f t="shared" si="220"/>
        <v>種別：ヘリポート&lt;br&gt;名称：5-10：グリーンパーク直川&lt;br&gt;住所：佐伯市直川大字上直見3757&lt;br&gt;参考：管理者名：佐伯市&lt;br&gt;</v>
      </c>
      <c r="AB482" s="239" t="s">
        <v>3256</v>
      </c>
      <c r="AC482" s="239" t="str">
        <f t="shared" si="221"/>
        <v>067.png</v>
      </c>
      <c r="AD482" s="239" t="s">
        <v>3204</v>
      </c>
      <c r="AE482" s="239" t="str">
        <f t="shared" si="222"/>
        <v>30,30</v>
      </c>
      <c r="AF482" s="239" t="s">
        <v>3205</v>
      </c>
      <c r="AG482" s="239" t="str">
        <f t="shared" si="223"/>
        <v>15,15</v>
      </c>
      <c r="AH482" s="239" t="s">
        <v>3206</v>
      </c>
      <c r="AI482" s="239" t="str">
        <f t="shared" si="224"/>
        <v>131.787099,32.897187</v>
      </c>
      <c r="AJ482" s="239" t="s">
        <v>3207</v>
      </c>
      <c r="AL482" s="8" t="str">
        <f t="shared" si="227"/>
        <v>,{"type":"Feature","properties":{"name":"ヘリ5-10：グリーンパーク直川","description":"種別：ヘリポート&lt;br&gt;名称：5-10：グリーンパーク直川&lt;br&gt;住所：佐伯市直川大字上直見3757&lt;br&gt;参考：管理者名：佐伯市&lt;br&gt;","_markerType":"Icon","_iconUrl":"https://cyberjapandata.gsi.go.jp/portal/sys/v4/symbols/067.png","_iconSize":[30,30],"_iconAnchor":[15,15]},"geometry":{"type":"Point","coordinates":[131.787099,32.897187]}}</v>
      </c>
    </row>
    <row r="483" spans="1:38">
      <c r="A483" s="1" t="s">
        <v>3416</v>
      </c>
      <c r="B483" s="1" t="s">
        <v>3392</v>
      </c>
      <c r="C483" s="1" t="s">
        <v>3417</v>
      </c>
      <c r="D483" s="1" t="s">
        <v>1683</v>
      </c>
      <c r="F483" s="1" t="s">
        <v>3394</v>
      </c>
      <c r="G483" s="1" t="s">
        <v>3395</v>
      </c>
      <c r="I483" s="236" t="s">
        <v>3402</v>
      </c>
      <c r="J483" s="1" t="s">
        <v>3210</v>
      </c>
      <c r="K483" s="1" t="s">
        <v>3211</v>
      </c>
      <c r="L483" s="1">
        <v>32.941510999999998</v>
      </c>
      <c r="M483" s="1">
        <v>131.96519799999999</v>
      </c>
      <c r="O483" s="74" t="str">
        <f t="shared" si="225"/>
        <v>ヘリ5-11：鶴見中学校</v>
      </c>
      <c r="P483" s="74" t="str">
        <f t="shared" si="216"/>
        <v>種別：ヘリポート&lt;br&gt;名称：5-11：鶴見中学校&lt;br&gt;住所：佐伯市鶴見大字沖松浦448&lt;br&gt;参考：管理者名：佐伯市教育委員会&lt;br&gt;</v>
      </c>
      <c r="Q483" s="74" t="str">
        <f t="shared" si="217"/>
        <v>067.png</v>
      </c>
      <c r="R483" s="74" t="str">
        <f t="shared" si="218"/>
        <v>30,30</v>
      </c>
      <c r="S483" s="74" t="str">
        <f t="shared" si="218"/>
        <v>15,15</v>
      </c>
      <c r="T483" s="74" t="str">
        <f t="shared" si="219"/>
        <v>131.965198,32.941511</v>
      </c>
      <c r="W483" s="239">
        <v>1</v>
      </c>
      <c r="X483" s="239" t="s">
        <v>3209</v>
      </c>
      <c r="Y483" s="239" t="str">
        <f t="shared" si="226"/>
        <v>ヘリ5-11：鶴見中学校</v>
      </c>
      <c r="Z483" s="239" t="s">
        <v>3202</v>
      </c>
      <c r="AA483" s="239" t="str">
        <f t="shared" si="220"/>
        <v>種別：ヘリポート&lt;br&gt;名称：5-11：鶴見中学校&lt;br&gt;住所：佐伯市鶴見大字沖松浦448&lt;br&gt;参考：管理者名：佐伯市教育委員会&lt;br&gt;</v>
      </c>
      <c r="AB483" s="239" t="s">
        <v>3256</v>
      </c>
      <c r="AC483" s="239" t="str">
        <f t="shared" si="221"/>
        <v>067.png</v>
      </c>
      <c r="AD483" s="239" t="s">
        <v>3204</v>
      </c>
      <c r="AE483" s="239" t="str">
        <f t="shared" si="222"/>
        <v>30,30</v>
      </c>
      <c r="AF483" s="239" t="s">
        <v>3205</v>
      </c>
      <c r="AG483" s="239" t="str">
        <f t="shared" si="223"/>
        <v>15,15</v>
      </c>
      <c r="AH483" s="239" t="s">
        <v>3206</v>
      </c>
      <c r="AI483" s="239" t="str">
        <f t="shared" si="224"/>
        <v>131.965198,32.941511</v>
      </c>
      <c r="AJ483" s="239" t="s">
        <v>3207</v>
      </c>
      <c r="AL483" s="8" t="str">
        <f t="shared" si="227"/>
        <v>,{"type":"Feature","properties":{"name":"ヘリ5-11：鶴見中学校","description":"種別：ヘリポート&lt;br&gt;名称：5-11：鶴見中学校&lt;br&gt;住所：佐伯市鶴見大字沖松浦448&lt;br&gt;参考：管理者名：佐伯市教育委員会&lt;br&gt;","_markerType":"Icon","_iconUrl":"https://cyberjapandata.gsi.go.jp/portal/sys/v4/symbols/067.png","_iconSize":[30,30],"_iconAnchor":[15,15]},"geometry":{"type":"Point","coordinates":[131.965198,32.941511]}}</v>
      </c>
    </row>
    <row r="484" spans="1:38">
      <c r="A484" s="1" t="s">
        <v>3418</v>
      </c>
      <c r="B484" s="1" t="s">
        <v>3392</v>
      </c>
      <c r="C484" s="1" t="s">
        <v>3419</v>
      </c>
      <c r="D484" s="1" t="s">
        <v>1688</v>
      </c>
      <c r="F484" s="1" t="s">
        <v>3405</v>
      </c>
      <c r="G484" s="1" t="s">
        <v>3395</v>
      </c>
      <c r="I484" s="236" t="s">
        <v>3402</v>
      </c>
      <c r="J484" s="1" t="s">
        <v>3210</v>
      </c>
      <c r="K484" s="1" t="s">
        <v>3211</v>
      </c>
      <c r="L484" s="1">
        <v>32.969611999999998</v>
      </c>
      <c r="M484" s="1">
        <v>132.073667</v>
      </c>
      <c r="O484" s="74" t="str">
        <f t="shared" si="225"/>
        <v>ヘリ5-12：鶴見大島田野浦</v>
      </c>
      <c r="P484" s="74" t="str">
        <f t="shared" si="216"/>
        <v>種別：ヘリポート&lt;br&gt;名称：5-12：鶴見大島田野浦&lt;br&gt;住所：佐伯市鶴見町大島田野浦&lt;br&gt;参考：管理者名：佐伯市&lt;br&gt;</v>
      </c>
      <c r="Q484" s="74" t="str">
        <f t="shared" si="217"/>
        <v>067.png</v>
      </c>
      <c r="R484" s="74" t="str">
        <f t="shared" si="218"/>
        <v>30,30</v>
      </c>
      <c r="S484" s="74" t="str">
        <f t="shared" si="218"/>
        <v>15,15</v>
      </c>
      <c r="T484" s="74" t="str">
        <f t="shared" si="219"/>
        <v>132.073667,32.969612</v>
      </c>
      <c r="W484" s="239">
        <v>1</v>
      </c>
      <c r="X484" s="239" t="s">
        <v>3209</v>
      </c>
      <c r="Y484" s="239" t="str">
        <f t="shared" si="226"/>
        <v>ヘリ5-12：鶴見大島田野浦</v>
      </c>
      <c r="Z484" s="239" t="s">
        <v>3202</v>
      </c>
      <c r="AA484" s="239" t="str">
        <f t="shared" si="220"/>
        <v>種別：ヘリポート&lt;br&gt;名称：5-12：鶴見大島田野浦&lt;br&gt;住所：佐伯市鶴見町大島田野浦&lt;br&gt;参考：管理者名：佐伯市&lt;br&gt;</v>
      </c>
      <c r="AB484" s="239" t="s">
        <v>3256</v>
      </c>
      <c r="AC484" s="239" t="str">
        <f t="shared" si="221"/>
        <v>067.png</v>
      </c>
      <c r="AD484" s="239" t="s">
        <v>3204</v>
      </c>
      <c r="AE484" s="239" t="str">
        <f t="shared" si="222"/>
        <v>30,30</v>
      </c>
      <c r="AF484" s="239" t="s">
        <v>3205</v>
      </c>
      <c r="AG484" s="239" t="str">
        <f t="shared" si="223"/>
        <v>15,15</v>
      </c>
      <c r="AH484" s="239" t="s">
        <v>3206</v>
      </c>
      <c r="AI484" s="239" t="str">
        <f t="shared" si="224"/>
        <v>132.073667,32.969612</v>
      </c>
      <c r="AJ484" s="239" t="s">
        <v>3207</v>
      </c>
      <c r="AL484" s="8" t="str">
        <f t="shared" si="227"/>
        <v>,{"type":"Feature","properties":{"name":"ヘリ5-12：鶴見大島田野浦","description":"種別：ヘリポート&lt;br&gt;名称：5-12：鶴見大島田野浦&lt;br&gt;住所：佐伯市鶴見町大島田野浦&lt;br&gt;参考：管理者名：佐伯市&lt;br&gt;","_markerType":"Icon","_iconUrl":"https://cyberjapandata.gsi.go.jp/portal/sys/v4/symbols/067.png","_iconSize":[30,30],"_iconAnchor":[15,15]},"geometry":{"type":"Point","coordinates":[132.073667,32.969612]}}</v>
      </c>
    </row>
    <row r="485" spans="1:38">
      <c r="A485" s="1" t="s">
        <v>3420</v>
      </c>
      <c r="B485" s="1" t="s">
        <v>3392</v>
      </c>
      <c r="C485" s="1" t="s">
        <v>3421</v>
      </c>
      <c r="D485" s="1" t="s">
        <v>384</v>
      </c>
      <c r="F485" s="1" t="s">
        <v>3405</v>
      </c>
      <c r="G485" s="1" t="s">
        <v>3395</v>
      </c>
      <c r="I485" s="236" t="s">
        <v>3402</v>
      </c>
      <c r="J485" s="1" t="s">
        <v>3210</v>
      </c>
      <c r="K485" s="1" t="s">
        <v>3211</v>
      </c>
      <c r="L485" s="1">
        <v>32.920006999999998</v>
      </c>
      <c r="M485" s="1">
        <v>131.976753</v>
      </c>
      <c r="O485" s="74" t="str">
        <f t="shared" si="225"/>
        <v>ヘリ5-13：米水津スポーツ公園</v>
      </c>
      <c r="P485" s="74" t="str">
        <f t="shared" si="216"/>
        <v>種別：ヘリポート&lt;br&gt;名称：5-13：米水津スポーツ公園&lt;br&gt;住所：佐伯市米水津大字浦代浦1239-2&lt;br&gt;参考：管理者名：佐伯市&lt;br&gt;</v>
      </c>
      <c r="Q485" s="74" t="str">
        <f t="shared" si="217"/>
        <v>067.png</v>
      </c>
      <c r="R485" s="74" t="str">
        <f t="shared" si="218"/>
        <v>30,30</v>
      </c>
      <c r="S485" s="74" t="str">
        <f t="shared" si="218"/>
        <v>15,15</v>
      </c>
      <c r="T485" s="74" t="str">
        <f t="shared" si="219"/>
        <v>131.976753,32.920007</v>
      </c>
      <c r="W485" s="239">
        <v>1</v>
      </c>
      <c r="X485" s="239" t="s">
        <v>3209</v>
      </c>
      <c r="Y485" s="239" t="str">
        <f t="shared" si="226"/>
        <v>ヘリ5-13：米水津スポーツ公園</v>
      </c>
      <c r="Z485" s="239" t="s">
        <v>3202</v>
      </c>
      <c r="AA485" s="239" t="str">
        <f t="shared" si="220"/>
        <v>種別：ヘリポート&lt;br&gt;名称：5-13：米水津スポーツ公園&lt;br&gt;住所：佐伯市米水津大字浦代浦1239-2&lt;br&gt;参考：管理者名：佐伯市&lt;br&gt;</v>
      </c>
      <c r="AB485" s="239" t="s">
        <v>3256</v>
      </c>
      <c r="AC485" s="239" t="str">
        <f t="shared" si="221"/>
        <v>067.png</v>
      </c>
      <c r="AD485" s="239" t="s">
        <v>3204</v>
      </c>
      <c r="AE485" s="239" t="str">
        <f t="shared" si="222"/>
        <v>30,30</v>
      </c>
      <c r="AF485" s="239" t="s">
        <v>3205</v>
      </c>
      <c r="AG485" s="239" t="str">
        <f t="shared" si="223"/>
        <v>15,15</v>
      </c>
      <c r="AH485" s="239" t="s">
        <v>3206</v>
      </c>
      <c r="AI485" s="239" t="str">
        <f t="shared" si="224"/>
        <v>131.976753,32.920007</v>
      </c>
      <c r="AJ485" s="239" t="s">
        <v>3207</v>
      </c>
      <c r="AL485" s="8" t="str">
        <f t="shared" si="227"/>
        <v>,{"type":"Feature","properties":{"name":"ヘリ5-13：米水津スポーツ公園","description":"種別：ヘリポート&lt;br&gt;名称：5-13：米水津スポーツ公園&lt;br&gt;住所：佐伯市米水津大字浦代浦1239-2&lt;br&gt;参考：管理者名：佐伯市&lt;br&gt;","_markerType":"Icon","_iconUrl":"https://cyberjapandata.gsi.go.jp/portal/sys/v4/symbols/067.png","_iconSize":[30,30],"_iconAnchor":[15,15]},"geometry":{"type":"Point","coordinates":[131.976753,32.920007]}}</v>
      </c>
    </row>
    <row r="486" spans="1:38">
      <c r="A486" s="1" t="s">
        <v>3422</v>
      </c>
      <c r="B486" s="1" t="s">
        <v>3392</v>
      </c>
      <c r="C486" s="1" t="s">
        <v>3423</v>
      </c>
      <c r="D486" s="1" t="s">
        <v>1697</v>
      </c>
      <c r="F486" s="1" t="s">
        <v>3405</v>
      </c>
      <c r="G486" s="1" t="s">
        <v>3395</v>
      </c>
      <c r="I486" s="236" t="s">
        <v>3402</v>
      </c>
      <c r="J486" s="1" t="s">
        <v>3210</v>
      </c>
      <c r="K486" s="1" t="s">
        <v>3211</v>
      </c>
      <c r="L486" s="1">
        <v>32.866163</v>
      </c>
      <c r="M486" s="1">
        <v>131.97259099999999</v>
      </c>
      <c r="O486" s="74" t="str">
        <f t="shared" si="225"/>
        <v>ヘリ5-14：蒲江　尾浦</v>
      </c>
      <c r="P486" s="74" t="str">
        <f t="shared" si="216"/>
        <v>種別：ヘリポート&lt;br&gt;名称：5-14：蒲江　尾浦&lt;br&gt;住所：佐伯市蒲江大字畑野浦&lt;br&gt;参考：管理者名：佐伯市&lt;br&gt;</v>
      </c>
      <c r="Q486" s="74" t="str">
        <f t="shared" si="217"/>
        <v>067.png</v>
      </c>
      <c r="R486" s="74" t="str">
        <f t="shared" si="218"/>
        <v>30,30</v>
      </c>
      <c r="S486" s="74" t="str">
        <f t="shared" si="218"/>
        <v>15,15</v>
      </c>
      <c r="T486" s="74" t="str">
        <f t="shared" si="219"/>
        <v>131.972591,32.866163</v>
      </c>
      <c r="W486" s="239">
        <v>1</v>
      </c>
      <c r="X486" s="239" t="s">
        <v>3209</v>
      </c>
      <c r="Y486" s="239" t="str">
        <f t="shared" si="226"/>
        <v>ヘリ5-14：蒲江　尾浦</v>
      </c>
      <c r="Z486" s="239" t="s">
        <v>3202</v>
      </c>
      <c r="AA486" s="239" t="str">
        <f t="shared" si="220"/>
        <v>種別：ヘリポート&lt;br&gt;名称：5-14：蒲江　尾浦&lt;br&gt;住所：佐伯市蒲江大字畑野浦&lt;br&gt;参考：管理者名：佐伯市&lt;br&gt;</v>
      </c>
      <c r="AB486" s="239" t="s">
        <v>3256</v>
      </c>
      <c r="AC486" s="239" t="str">
        <f t="shared" si="221"/>
        <v>067.png</v>
      </c>
      <c r="AD486" s="239" t="s">
        <v>3204</v>
      </c>
      <c r="AE486" s="239" t="str">
        <f t="shared" si="222"/>
        <v>30,30</v>
      </c>
      <c r="AF486" s="239" t="s">
        <v>3205</v>
      </c>
      <c r="AG486" s="239" t="str">
        <f t="shared" si="223"/>
        <v>15,15</v>
      </c>
      <c r="AH486" s="239" t="s">
        <v>3206</v>
      </c>
      <c r="AI486" s="239" t="str">
        <f t="shared" si="224"/>
        <v>131.972591,32.866163</v>
      </c>
      <c r="AJ486" s="239" t="s">
        <v>3207</v>
      </c>
      <c r="AL486" s="8" t="str">
        <f t="shared" si="227"/>
        <v>,{"type":"Feature","properties":{"name":"ヘリ5-14：蒲江　尾浦","description":"種別：ヘリポート&lt;br&gt;名称：5-14：蒲江　尾浦&lt;br&gt;住所：佐伯市蒲江大字畑野浦&lt;br&gt;参考：管理者名：佐伯市&lt;br&gt;","_markerType":"Icon","_iconUrl":"https://cyberjapandata.gsi.go.jp/portal/sys/v4/symbols/067.png","_iconSize":[30,30],"_iconAnchor":[15,15]},"geometry":{"type":"Point","coordinates":[131.972591,32.866163]}}</v>
      </c>
    </row>
    <row r="487" spans="1:38">
      <c r="A487" s="1" t="s">
        <v>3424</v>
      </c>
      <c r="B487" s="1" t="s">
        <v>3392</v>
      </c>
      <c r="C487" s="1" t="s">
        <v>3425</v>
      </c>
      <c r="D487" s="1" t="s">
        <v>1702</v>
      </c>
      <c r="F487" s="1" t="s">
        <v>3405</v>
      </c>
      <c r="G487" s="1" t="s">
        <v>3395</v>
      </c>
      <c r="I487" s="236" t="s">
        <v>3402</v>
      </c>
      <c r="J487" s="1" t="s">
        <v>3210</v>
      </c>
      <c r="K487" s="1" t="s">
        <v>3211</v>
      </c>
      <c r="L487" s="1">
        <v>32.836278</v>
      </c>
      <c r="M487" s="1">
        <v>131.94379900000001</v>
      </c>
      <c r="O487" s="74" t="str">
        <f t="shared" si="225"/>
        <v>ヘリ5-15：蒲江　楠本グランド</v>
      </c>
      <c r="P487" s="74" t="str">
        <f t="shared" si="216"/>
        <v>種別：ヘリポート&lt;br&gt;名称：5-15：蒲江　楠本グランド&lt;br&gt;住所：佐伯市蒲江大字楠本&lt;br&gt;参考：管理者名：佐伯市&lt;br&gt;</v>
      </c>
      <c r="Q487" s="74" t="str">
        <f t="shared" si="217"/>
        <v>067.png</v>
      </c>
      <c r="R487" s="74" t="str">
        <f t="shared" si="218"/>
        <v>30,30</v>
      </c>
      <c r="S487" s="74" t="str">
        <f t="shared" si="218"/>
        <v>15,15</v>
      </c>
      <c r="T487" s="74" t="str">
        <f t="shared" si="219"/>
        <v>131.943799,32.836278</v>
      </c>
      <c r="W487" s="239">
        <v>1</v>
      </c>
      <c r="X487" s="239" t="s">
        <v>3209</v>
      </c>
      <c r="Y487" s="239" t="str">
        <f t="shared" si="226"/>
        <v>ヘリ5-15：蒲江　楠本グランド</v>
      </c>
      <c r="Z487" s="239" t="s">
        <v>3202</v>
      </c>
      <c r="AA487" s="239" t="str">
        <f t="shared" si="220"/>
        <v>種別：ヘリポート&lt;br&gt;名称：5-15：蒲江　楠本グランド&lt;br&gt;住所：佐伯市蒲江大字楠本&lt;br&gt;参考：管理者名：佐伯市&lt;br&gt;</v>
      </c>
      <c r="AB487" s="239" t="s">
        <v>3256</v>
      </c>
      <c r="AC487" s="239" t="str">
        <f t="shared" si="221"/>
        <v>067.png</v>
      </c>
      <c r="AD487" s="239" t="s">
        <v>3204</v>
      </c>
      <c r="AE487" s="239" t="str">
        <f t="shared" si="222"/>
        <v>30,30</v>
      </c>
      <c r="AF487" s="239" t="s">
        <v>3205</v>
      </c>
      <c r="AG487" s="239" t="str">
        <f t="shared" si="223"/>
        <v>15,15</v>
      </c>
      <c r="AH487" s="239" t="s">
        <v>3206</v>
      </c>
      <c r="AI487" s="239" t="str">
        <f t="shared" si="224"/>
        <v>131.943799,32.836278</v>
      </c>
      <c r="AJ487" s="239" t="s">
        <v>3207</v>
      </c>
      <c r="AL487" s="8" t="str">
        <f t="shared" si="227"/>
        <v>,{"type":"Feature","properties":{"name":"ヘリ5-15：蒲江　楠本グランド","description":"種別：ヘリポート&lt;br&gt;名称：5-15：蒲江　楠本グランド&lt;br&gt;住所：佐伯市蒲江大字楠本&lt;br&gt;参考：管理者名：佐伯市&lt;br&gt;","_markerType":"Icon","_iconUrl":"https://cyberjapandata.gsi.go.jp/portal/sys/v4/symbols/067.png","_iconSize":[30,30],"_iconAnchor":[15,15]},"geometry":{"type":"Point","coordinates":[131.943799,32.836278]}}</v>
      </c>
    </row>
    <row r="488" spans="1:38">
      <c r="A488" s="1" t="s">
        <v>3426</v>
      </c>
      <c r="B488" s="1" t="s">
        <v>3392</v>
      </c>
      <c r="C488" s="1" t="s">
        <v>3427</v>
      </c>
      <c r="D488" s="1" t="s">
        <v>1707</v>
      </c>
      <c r="F488" s="1" t="s">
        <v>3394</v>
      </c>
      <c r="G488" s="1" t="s">
        <v>3395</v>
      </c>
      <c r="I488" s="236" t="s">
        <v>3402</v>
      </c>
      <c r="J488" s="1" t="s">
        <v>3210</v>
      </c>
      <c r="K488" s="1" t="s">
        <v>3211</v>
      </c>
      <c r="L488" s="1">
        <v>32.802818000000002</v>
      </c>
      <c r="M488" s="1">
        <v>131.941712</v>
      </c>
      <c r="O488" s="74" t="str">
        <f t="shared" si="225"/>
        <v>ヘリ5-16：佐伯　蒲江翔南学園</v>
      </c>
      <c r="P488" s="74" t="str">
        <f t="shared" si="216"/>
        <v>種別：ヘリポート&lt;br&gt;名称：5-16：佐伯　蒲江翔南学園&lt;br&gt;住所：佐伯市蒲江大字蒲江浦943-3&lt;br&gt;参考：管理者名：佐伯市教育委員会&lt;br&gt;</v>
      </c>
      <c r="Q488" s="74" t="str">
        <f t="shared" si="217"/>
        <v>067.png</v>
      </c>
      <c r="R488" s="74" t="str">
        <f t="shared" si="218"/>
        <v>30,30</v>
      </c>
      <c r="S488" s="74" t="str">
        <f t="shared" si="218"/>
        <v>15,15</v>
      </c>
      <c r="T488" s="74" t="str">
        <f t="shared" si="219"/>
        <v>131.941712,32.802818</v>
      </c>
      <c r="W488" s="239">
        <v>1</v>
      </c>
      <c r="X488" s="239" t="s">
        <v>3209</v>
      </c>
      <c r="Y488" s="239" t="str">
        <f t="shared" si="226"/>
        <v>ヘリ5-16：佐伯　蒲江翔南学園</v>
      </c>
      <c r="Z488" s="239" t="s">
        <v>3202</v>
      </c>
      <c r="AA488" s="239" t="str">
        <f t="shared" si="220"/>
        <v>種別：ヘリポート&lt;br&gt;名称：5-16：佐伯　蒲江翔南学園&lt;br&gt;住所：佐伯市蒲江大字蒲江浦943-3&lt;br&gt;参考：管理者名：佐伯市教育委員会&lt;br&gt;</v>
      </c>
      <c r="AB488" s="239" t="s">
        <v>3256</v>
      </c>
      <c r="AC488" s="239" t="str">
        <f t="shared" si="221"/>
        <v>067.png</v>
      </c>
      <c r="AD488" s="239" t="s">
        <v>3204</v>
      </c>
      <c r="AE488" s="239" t="str">
        <f t="shared" si="222"/>
        <v>30,30</v>
      </c>
      <c r="AF488" s="239" t="s">
        <v>3205</v>
      </c>
      <c r="AG488" s="239" t="str">
        <f t="shared" si="223"/>
        <v>15,15</v>
      </c>
      <c r="AH488" s="239" t="s">
        <v>3206</v>
      </c>
      <c r="AI488" s="239" t="str">
        <f t="shared" si="224"/>
        <v>131.941712,32.802818</v>
      </c>
      <c r="AJ488" s="239" t="s">
        <v>3207</v>
      </c>
      <c r="AL488" s="8" t="str">
        <f t="shared" si="227"/>
        <v>,{"type":"Feature","properties":{"name":"ヘリ5-16：佐伯　蒲江翔南学園","description":"種別：ヘリポート&lt;br&gt;名称：5-16：佐伯　蒲江翔南学園&lt;br&gt;住所：佐伯市蒲江大字蒲江浦943-3&lt;br&gt;参考：管理者名：佐伯市教育委員会&lt;br&gt;","_markerType":"Icon","_iconUrl":"https://cyberjapandata.gsi.go.jp/portal/sys/v4/symbols/067.png","_iconSize":[30,30],"_iconAnchor":[15,15]},"geometry":{"type":"Point","coordinates":[131.941712,32.802818]}}</v>
      </c>
    </row>
    <row r="489" spans="1:38">
      <c r="A489" s="1" t="s">
        <v>3428</v>
      </c>
      <c r="B489" s="1" t="s">
        <v>3392</v>
      </c>
      <c r="C489" s="1" t="s">
        <v>3429</v>
      </c>
      <c r="D489" s="1" t="s">
        <v>1712</v>
      </c>
      <c r="F489" s="1" t="s">
        <v>3405</v>
      </c>
      <c r="G489" s="1" t="s">
        <v>3395</v>
      </c>
      <c r="I489" s="236" t="s">
        <v>3402</v>
      </c>
      <c r="J489" s="1" t="s">
        <v>3210</v>
      </c>
      <c r="K489" s="1" t="s">
        <v>3211</v>
      </c>
      <c r="L489" s="1">
        <v>33.022596999999998</v>
      </c>
      <c r="M489" s="1">
        <v>131.91561999999999</v>
      </c>
      <c r="O489" s="74" t="str">
        <f t="shared" si="225"/>
        <v>ヘリ5-19：佐伯　晞干（ひるほし公園）</v>
      </c>
      <c r="P489" s="74" t="str">
        <f t="shared" si="216"/>
        <v>種別：ヘリポート&lt;br&gt;名称：5-19：佐伯　晞干（ひるほし公園）&lt;br&gt;住所：佐伯市大字二栄晞干　地先&lt;br&gt;参考：管理者名：佐伯市&lt;br&gt;</v>
      </c>
      <c r="Q489" s="74" t="str">
        <f t="shared" si="217"/>
        <v>067.png</v>
      </c>
      <c r="R489" s="74" t="str">
        <f t="shared" si="218"/>
        <v>30,30</v>
      </c>
      <c r="S489" s="74" t="str">
        <f t="shared" si="218"/>
        <v>15,15</v>
      </c>
      <c r="T489" s="74" t="str">
        <f t="shared" si="219"/>
        <v>131.91562,33.022597</v>
      </c>
      <c r="W489" s="239">
        <v>1</v>
      </c>
      <c r="X489" s="239" t="s">
        <v>3209</v>
      </c>
      <c r="Y489" s="239" t="str">
        <f t="shared" si="226"/>
        <v>ヘリ5-19：佐伯　晞干（ひるほし公園）</v>
      </c>
      <c r="Z489" s="239" t="s">
        <v>3202</v>
      </c>
      <c r="AA489" s="239" t="str">
        <f t="shared" si="220"/>
        <v>種別：ヘリポート&lt;br&gt;名称：5-19：佐伯　晞干（ひるほし公園）&lt;br&gt;住所：佐伯市大字二栄晞干　地先&lt;br&gt;参考：管理者名：佐伯市&lt;br&gt;</v>
      </c>
      <c r="AB489" s="239" t="s">
        <v>3256</v>
      </c>
      <c r="AC489" s="239" t="str">
        <f t="shared" si="221"/>
        <v>067.png</v>
      </c>
      <c r="AD489" s="239" t="s">
        <v>3204</v>
      </c>
      <c r="AE489" s="239" t="str">
        <f t="shared" si="222"/>
        <v>30,30</v>
      </c>
      <c r="AF489" s="239" t="s">
        <v>3205</v>
      </c>
      <c r="AG489" s="239" t="str">
        <f t="shared" si="223"/>
        <v>15,15</v>
      </c>
      <c r="AH489" s="239" t="s">
        <v>3206</v>
      </c>
      <c r="AI489" s="239" t="str">
        <f t="shared" si="224"/>
        <v>131.91562,33.022597</v>
      </c>
      <c r="AJ489" s="239" t="s">
        <v>3207</v>
      </c>
      <c r="AL489" s="8" t="str">
        <f t="shared" si="227"/>
        <v>,{"type":"Feature","properties":{"name":"ヘリ5-19：佐伯　晞干（ひるほし公園）","description":"種別：ヘリポート&lt;br&gt;名称：5-19：佐伯　晞干（ひるほし公園）&lt;br&gt;住所：佐伯市大字二栄晞干　地先&lt;br&gt;参考：管理者名：佐伯市&lt;br&gt;","_markerType":"Icon","_iconUrl":"https://cyberjapandata.gsi.go.jp/portal/sys/v4/symbols/067.png","_iconSize":[30,30],"_iconAnchor":[15,15]},"geometry":{"type":"Point","coordinates":[131.91562,33.022597]}}</v>
      </c>
    </row>
    <row r="490" spans="1:38">
      <c r="A490" s="1" t="s">
        <v>3430</v>
      </c>
      <c r="B490" s="1" t="s">
        <v>3392</v>
      </c>
      <c r="C490" s="1" t="s">
        <v>3431</v>
      </c>
      <c r="D490" s="1" t="s">
        <v>1717</v>
      </c>
      <c r="F490" s="1" t="s">
        <v>3394</v>
      </c>
      <c r="G490" s="1" t="s">
        <v>3395</v>
      </c>
      <c r="I490" s="236" t="s">
        <v>3402</v>
      </c>
      <c r="J490" s="1" t="s">
        <v>3210</v>
      </c>
      <c r="K490" s="1" t="s">
        <v>3211</v>
      </c>
      <c r="L490" s="1">
        <v>32.986275999999997</v>
      </c>
      <c r="M490" s="1">
        <v>131.92668699999999</v>
      </c>
      <c r="O490" s="74" t="str">
        <f t="shared" si="225"/>
        <v>ヘリ5-20：佐伯　大入島小学校</v>
      </c>
      <c r="P490" s="74" t="str">
        <f t="shared" si="216"/>
        <v>種別：ヘリポート&lt;br&gt;名称：5-20：佐伯　大入島小学校&lt;br&gt;住所：佐伯市大字石島浦1100&lt;br&gt;参考：管理者名：佐伯市教育委員会&lt;br&gt;</v>
      </c>
      <c r="Q490" s="74" t="str">
        <f t="shared" si="217"/>
        <v>067.png</v>
      </c>
      <c r="R490" s="74" t="str">
        <f t="shared" si="218"/>
        <v>30,30</v>
      </c>
      <c r="S490" s="74" t="str">
        <f t="shared" si="218"/>
        <v>15,15</v>
      </c>
      <c r="T490" s="74" t="str">
        <f t="shared" si="219"/>
        <v>131.926687,32.986276</v>
      </c>
      <c r="W490" s="239">
        <v>1</v>
      </c>
      <c r="X490" s="239" t="s">
        <v>3209</v>
      </c>
      <c r="Y490" s="239" t="str">
        <f t="shared" si="226"/>
        <v>ヘリ5-20：佐伯　大入島小学校</v>
      </c>
      <c r="Z490" s="239" t="s">
        <v>3202</v>
      </c>
      <c r="AA490" s="239" t="str">
        <f t="shared" si="220"/>
        <v>種別：ヘリポート&lt;br&gt;名称：5-20：佐伯　大入島小学校&lt;br&gt;住所：佐伯市大字石島浦1100&lt;br&gt;参考：管理者名：佐伯市教育委員会&lt;br&gt;</v>
      </c>
      <c r="AB490" s="239" t="s">
        <v>3256</v>
      </c>
      <c r="AC490" s="239" t="str">
        <f t="shared" si="221"/>
        <v>067.png</v>
      </c>
      <c r="AD490" s="239" t="s">
        <v>3204</v>
      </c>
      <c r="AE490" s="239" t="str">
        <f t="shared" si="222"/>
        <v>30,30</v>
      </c>
      <c r="AF490" s="239" t="s">
        <v>3205</v>
      </c>
      <c r="AG490" s="239" t="str">
        <f t="shared" si="223"/>
        <v>15,15</v>
      </c>
      <c r="AH490" s="239" t="s">
        <v>3206</v>
      </c>
      <c r="AI490" s="239" t="str">
        <f t="shared" si="224"/>
        <v>131.926687,32.986276</v>
      </c>
      <c r="AJ490" s="239" t="s">
        <v>3207</v>
      </c>
      <c r="AL490" s="8" t="str">
        <f t="shared" si="227"/>
        <v>,{"type":"Feature","properties":{"name":"ヘリ5-20：佐伯　大入島小学校","description":"種別：ヘリポート&lt;br&gt;名称：5-20：佐伯　大入島小学校&lt;br&gt;住所：佐伯市大字石島浦1100&lt;br&gt;参考：管理者名：佐伯市教育委員会&lt;br&gt;","_markerType":"Icon","_iconUrl":"https://cyberjapandata.gsi.go.jp/portal/sys/v4/symbols/067.png","_iconSize":[30,30],"_iconAnchor":[15,15]},"geometry":{"type":"Point","coordinates":[131.926687,32.986276]}}</v>
      </c>
    </row>
    <row r="491" spans="1:38">
      <c r="A491" s="1" t="s">
        <v>3432</v>
      </c>
      <c r="B491" s="1" t="s">
        <v>3392</v>
      </c>
      <c r="C491" s="1" t="s">
        <v>3433</v>
      </c>
      <c r="D491" s="1" t="s">
        <v>1722</v>
      </c>
      <c r="F491" s="1" t="s">
        <v>3405</v>
      </c>
      <c r="G491" s="1" t="s">
        <v>3395</v>
      </c>
      <c r="I491" s="236" t="s">
        <v>3402</v>
      </c>
      <c r="J491" s="1" t="s">
        <v>3210</v>
      </c>
      <c r="K491" s="1" t="s">
        <v>3211</v>
      </c>
      <c r="L491" s="1">
        <v>32.966750074635797</v>
      </c>
      <c r="M491" s="1">
        <v>132.07215276597401</v>
      </c>
      <c r="O491" s="74" t="str">
        <f t="shared" si="225"/>
        <v>ヘリ5-22：大島小中学校（休校）グラウンド）</v>
      </c>
      <c r="P491" s="74" t="str">
        <f t="shared" si="216"/>
        <v>種別：ヘリポート&lt;br&gt;名称：5-22：大島小中学校（休校）グラウンド）&lt;br&gt;住所：佐伯市鶴見大字大島617-1&lt;br&gt;参考：管理者名：佐伯市&lt;br&gt;</v>
      </c>
      <c r="Q491" s="74" t="str">
        <f t="shared" si="217"/>
        <v>067.png</v>
      </c>
      <c r="R491" s="74" t="str">
        <f t="shared" ref="R491:S498" si="228">J491</f>
        <v>30,30</v>
      </c>
      <c r="S491" s="74" t="str">
        <f t="shared" si="228"/>
        <v>15,15</v>
      </c>
      <c r="T491" s="74" t="str">
        <f t="shared" si="219"/>
        <v>132.072152765974,32.9667500746358</v>
      </c>
      <c r="W491" s="239">
        <v>1</v>
      </c>
      <c r="X491" s="239" t="s">
        <v>3209</v>
      </c>
      <c r="Y491" s="239" t="str">
        <f t="shared" si="226"/>
        <v>ヘリ5-22：大島小中学校（休校）グラウンド）</v>
      </c>
      <c r="Z491" s="239" t="s">
        <v>3202</v>
      </c>
      <c r="AA491" s="239" t="str">
        <f t="shared" si="220"/>
        <v>種別：ヘリポート&lt;br&gt;名称：5-22：大島小中学校（休校）グラウンド）&lt;br&gt;住所：佐伯市鶴見大字大島617-1&lt;br&gt;参考：管理者名：佐伯市&lt;br&gt;</v>
      </c>
      <c r="AB491" s="239" t="s">
        <v>3256</v>
      </c>
      <c r="AC491" s="239" t="str">
        <f t="shared" si="221"/>
        <v>067.png</v>
      </c>
      <c r="AD491" s="239" t="s">
        <v>3204</v>
      </c>
      <c r="AE491" s="239" t="str">
        <f t="shared" si="222"/>
        <v>30,30</v>
      </c>
      <c r="AF491" s="239" t="s">
        <v>3205</v>
      </c>
      <c r="AG491" s="239" t="str">
        <f t="shared" si="223"/>
        <v>15,15</v>
      </c>
      <c r="AH491" s="239" t="s">
        <v>3206</v>
      </c>
      <c r="AI491" s="239" t="str">
        <f t="shared" si="224"/>
        <v>132.072152765974,32.9667500746358</v>
      </c>
      <c r="AJ491" s="239" t="s">
        <v>3207</v>
      </c>
      <c r="AL491" s="8" t="str">
        <f t="shared" si="227"/>
        <v>,{"type":"Feature","properties":{"name":"ヘリ5-22：大島小中学校（休校）グラウンド）","description":"種別：ヘリポート&lt;br&gt;名称：5-22：大島小中学校（休校）グラウンド）&lt;br&gt;住所：佐伯市鶴見大字大島617-1&lt;br&gt;参考：管理者名：佐伯市&lt;br&gt;","_markerType":"Icon","_iconUrl":"https://cyberjapandata.gsi.go.jp/portal/sys/v4/symbols/067.png","_iconSize":[30,30],"_iconAnchor":[15,15]},"geometry":{"type":"Point","coordinates":[132.072152765974,32.9667500746358]}}</v>
      </c>
    </row>
    <row r="492" spans="1:38">
      <c r="A492" s="1" t="s">
        <v>3434</v>
      </c>
      <c r="B492" s="1" t="s">
        <v>3392</v>
      </c>
      <c r="C492" s="1" t="s">
        <v>3435</v>
      </c>
      <c r="D492" s="1" t="s">
        <v>1726</v>
      </c>
      <c r="F492" s="1" t="s">
        <v>3405</v>
      </c>
      <c r="G492" s="1" t="s">
        <v>3395</v>
      </c>
      <c r="I492" s="236" t="s">
        <v>3402</v>
      </c>
      <c r="J492" s="1" t="s">
        <v>3210</v>
      </c>
      <c r="K492" s="1" t="s">
        <v>3211</v>
      </c>
      <c r="L492" s="1">
        <v>32.931337554408998</v>
      </c>
      <c r="M492" s="1">
        <v>131.870945369764</v>
      </c>
      <c r="O492" s="74" t="str">
        <f t="shared" si="225"/>
        <v>ヘリ5-23：佐伯　総合運動公園（陸上競技場）</v>
      </c>
      <c r="P492" s="74" t="str">
        <f t="shared" si="216"/>
        <v>種別：ヘリポート&lt;br&gt;名称：5-23：佐伯　総合運動公園（陸上競技場）&lt;br&gt;住所：佐伯市大字長谷2786&lt;br&gt;参考：管理者名：佐伯市&lt;br&gt;</v>
      </c>
      <c r="Q492" s="74" t="str">
        <f t="shared" si="217"/>
        <v>067.png</v>
      </c>
      <c r="R492" s="74" t="str">
        <f t="shared" si="228"/>
        <v>30,30</v>
      </c>
      <c r="S492" s="74" t="str">
        <f t="shared" si="228"/>
        <v>15,15</v>
      </c>
      <c r="T492" s="74" t="str">
        <f t="shared" si="219"/>
        <v>131.870945369764,32.931337554409</v>
      </c>
      <c r="W492" s="239">
        <v>1</v>
      </c>
      <c r="X492" s="239" t="s">
        <v>3209</v>
      </c>
      <c r="Y492" s="239" t="str">
        <f t="shared" si="226"/>
        <v>ヘリ5-23：佐伯　総合運動公園（陸上競技場）</v>
      </c>
      <c r="Z492" s="239" t="s">
        <v>3202</v>
      </c>
      <c r="AA492" s="239" t="str">
        <f t="shared" si="220"/>
        <v>種別：ヘリポート&lt;br&gt;名称：5-23：佐伯　総合運動公園（陸上競技場）&lt;br&gt;住所：佐伯市大字長谷2786&lt;br&gt;参考：管理者名：佐伯市&lt;br&gt;</v>
      </c>
      <c r="AB492" s="239" t="s">
        <v>3256</v>
      </c>
      <c r="AC492" s="239" t="str">
        <f t="shared" si="221"/>
        <v>067.png</v>
      </c>
      <c r="AD492" s="239" t="s">
        <v>3204</v>
      </c>
      <c r="AE492" s="239" t="str">
        <f t="shared" si="222"/>
        <v>30,30</v>
      </c>
      <c r="AF492" s="239" t="s">
        <v>3205</v>
      </c>
      <c r="AG492" s="239" t="str">
        <f t="shared" si="223"/>
        <v>15,15</v>
      </c>
      <c r="AH492" s="239" t="s">
        <v>3206</v>
      </c>
      <c r="AI492" s="239" t="str">
        <f t="shared" si="224"/>
        <v>131.870945369764,32.931337554409</v>
      </c>
      <c r="AJ492" s="239" t="s">
        <v>3207</v>
      </c>
      <c r="AL492" s="8" t="str">
        <f t="shared" si="227"/>
        <v>,{"type":"Feature","properties":{"name":"ヘリ5-23：佐伯　総合運動公園（陸上競技場）","description":"種別：ヘリポート&lt;br&gt;名称：5-23：佐伯　総合運動公園（陸上競技場）&lt;br&gt;住所：佐伯市大字長谷2786&lt;br&gt;参考：管理者名：佐伯市&lt;br&gt;","_markerType":"Icon","_iconUrl":"https://cyberjapandata.gsi.go.jp/portal/sys/v4/symbols/067.png","_iconSize":[30,30],"_iconAnchor":[15,15]},"geometry":{"type":"Point","coordinates":[131.870945369764,32.931337554409]}}</v>
      </c>
    </row>
    <row r="493" spans="1:38">
      <c r="A493" s="1" t="s">
        <v>3436</v>
      </c>
      <c r="B493" s="1" t="s">
        <v>3392</v>
      </c>
      <c r="C493" s="1" t="s">
        <v>3437</v>
      </c>
      <c r="D493" s="1" t="s">
        <v>1726</v>
      </c>
      <c r="F493" s="1" t="s">
        <v>3405</v>
      </c>
      <c r="G493" s="1" t="s">
        <v>3395</v>
      </c>
      <c r="I493" s="236" t="s">
        <v>3402</v>
      </c>
      <c r="J493" s="1" t="s">
        <v>3210</v>
      </c>
      <c r="K493" s="1" t="s">
        <v>3211</v>
      </c>
      <c r="L493" s="1">
        <v>32.9296773621586</v>
      </c>
      <c r="M493" s="1">
        <v>131.869928245046</v>
      </c>
      <c r="O493" s="74" t="str">
        <f t="shared" si="225"/>
        <v>ヘリ5-24：佐伯　総合運動公園（ラグビー場）</v>
      </c>
      <c r="P493" s="74" t="str">
        <f t="shared" si="216"/>
        <v>種別：ヘリポート&lt;br&gt;名称：5-24：佐伯　総合運動公園（ラグビー場）&lt;br&gt;住所：佐伯市大字長谷2786&lt;br&gt;参考：管理者名：佐伯市&lt;br&gt;</v>
      </c>
      <c r="Q493" s="74" t="str">
        <f t="shared" si="217"/>
        <v>067.png</v>
      </c>
      <c r="R493" s="74" t="str">
        <f t="shared" si="228"/>
        <v>30,30</v>
      </c>
      <c r="S493" s="74" t="str">
        <f t="shared" si="228"/>
        <v>15,15</v>
      </c>
      <c r="T493" s="74" t="str">
        <f t="shared" si="219"/>
        <v>131.869928245046,32.9296773621586</v>
      </c>
      <c r="W493" s="239">
        <v>1</v>
      </c>
      <c r="X493" s="239" t="s">
        <v>3209</v>
      </c>
      <c r="Y493" s="239" t="str">
        <f t="shared" si="226"/>
        <v>ヘリ5-24：佐伯　総合運動公園（ラグビー場）</v>
      </c>
      <c r="Z493" s="239" t="s">
        <v>3202</v>
      </c>
      <c r="AA493" s="239" t="str">
        <f t="shared" si="220"/>
        <v>種別：ヘリポート&lt;br&gt;名称：5-24：佐伯　総合運動公園（ラグビー場）&lt;br&gt;住所：佐伯市大字長谷2786&lt;br&gt;参考：管理者名：佐伯市&lt;br&gt;</v>
      </c>
      <c r="AB493" s="239" t="s">
        <v>3256</v>
      </c>
      <c r="AC493" s="239" t="str">
        <f t="shared" si="221"/>
        <v>067.png</v>
      </c>
      <c r="AD493" s="239" t="s">
        <v>3204</v>
      </c>
      <c r="AE493" s="239" t="str">
        <f t="shared" si="222"/>
        <v>30,30</v>
      </c>
      <c r="AF493" s="239" t="s">
        <v>3205</v>
      </c>
      <c r="AG493" s="239" t="str">
        <f t="shared" si="223"/>
        <v>15,15</v>
      </c>
      <c r="AH493" s="239" t="s">
        <v>3206</v>
      </c>
      <c r="AI493" s="239" t="str">
        <f t="shared" si="224"/>
        <v>131.869928245046,32.9296773621586</v>
      </c>
      <c r="AJ493" s="239" t="s">
        <v>3207</v>
      </c>
      <c r="AL493" s="8" t="str">
        <f t="shared" si="227"/>
        <v>,{"type":"Feature","properties":{"name":"ヘリ5-24：佐伯　総合運動公園（ラグビー場）","description":"種別：ヘリポート&lt;br&gt;名称：5-24：佐伯　総合運動公園（ラグビー場）&lt;br&gt;住所：佐伯市大字長谷2786&lt;br&gt;参考：管理者名：佐伯市&lt;br&gt;","_markerType":"Icon","_iconUrl":"https://cyberjapandata.gsi.go.jp/portal/sys/v4/symbols/067.png","_iconSize":[30,30],"_iconAnchor":[15,15]},"geometry":{"type":"Point","coordinates":[131.869928245046,32.9296773621586]}}</v>
      </c>
    </row>
    <row r="494" spans="1:38">
      <c r="A494" s="1" t="s">
        <v>3438</v>
      </c>
      <c r="B494" s="1" t="s">
        <v>3392</v>
      </c>
      <c r="C494" s="1" t="s">
        <v>3439</v>
      </c>
      <c r="D494" s="1" t="s">
        <v>1733</v>
      </c>
      <c r="F494" s="1" t="s">
        <v>3405</v>
      </c>
      <c r="G494" s="1" t="s">
        <v>3395</v>
      </c>
      <c r="I494" s="236" t="s">
        <v>3402</v>
      </c>
      <c r="J494" s="1" t="s">
        <v>3210</v>
      </c>
      <c r="K494" s="1" t="s">
        <v>3211</v>
      </c>
      <c r="L494" s="1">
        <v>32.967904567603298</v>
      </c>
      <c r="M494" s="1">
        <v>131.84132082824499</v>
      </c>
      <c r="O494" s="74" t="str">
        <f t="shared" si="225"/>
        <v>ヘリ5-25：弥生スポーツ公園　多目的グランド</v>
      </c>
      <c r="P494" s="74" t="str">
        <f t="shared" si="216"/>
        <v>種別：ヘリポート&lt;br&gt;名称：5-25：弥生スポーツ公園　多目的グランド&lt;br&gt;住所：佐伯市弥生上小倉1234-1&lt;br&gt;参考：管理者名：佐伯市&lt;br&gt;</v>
      </c>
      <c r="Q494" s="74" t="str">
        <f t="shared" si="217"/>
        <v>067.png</v>
      </c>
      <c r="R494" s="74" t="str">
        <f t="shared" si="228"/>
        <v>30,30</v>
      </c>
      <c r="S494" s="74" t="str">
        <f t="shared" si="228"/>
        <v>15,15</v>
      </c>
      <c r="T494" s="74" t="str">
        <f t="shared" si="219"/>
        <v>131.841320828245,32.9679045676033</v>
      </c>
      <c r="W494" s="239">
        <v>1</v>
      </c>
      <c r="X494" s="239" t="s">
        <v>3209</v>
      </c>
      <c r="Y494" s="239" t="str">
        <f t="shared" si="226"/>
        <v>ヘリ5-25：弥生スポーツ公園　多目的グランド</v>
      </c>
      <c r="Z494" s="239" t="s">
        <v>3202</v>
      </c>
      <c r="AA494" s="239" t="str">
        <f t="shared" si="220"/>
        <v>種別：ヘリポート&lt;br&gt;名称：5-25：弥生スポーツ公園　多目的グランド&lt;br&gt;住所：佐伯市弥生上小倉1234-1&lt;br&gt;参考：管理者名：佐伯市&lt;br&gt;</v>
      </c>
      <c r="AB494" s="239" t="s">
        <v>3256</v>
      </c>
      <c r="AC494" s="239" t="str">
        <f t="shared" si="221"/>
        <v>067.png</v>
      </c>
      <c r="AD494" s="239" t="s">
        <v>3204</v>
      </c>
      <c r="AE494" s="239" t="str">
        <f t="shared" si="222"/>
        <v>30,30</v>
      </c>
      <c r="AF494" s="239" t="s">
        <v>3205</v>
      </c>
      <c r="AG494" s="239" t="str">
        <f t="shared" si="223"/>
        <v>15,15</v>
      </c>
      <c r="AH494" s="239" t="s">
        <v>3206</v>
      </c>
      <c r="AI494" s="239" t="str">
        <f t="shared" si="224"/>
        <v>131.841320828245,32.9679045676033</v>
      </c>
      <c r="AJ494" s="239" t="s">
        <v>3207</v>
      </c>
      <c r="AL494" s="8" t="str">
        <f t="shared" si="227"/>
        <v>,{"type":"Feature","properties":{"name":"ヘリ5-25：弥生スポーツ公園　多目的グランド","description":"種別：ヘリポート&lt;br&gt;名称：5-25：弥生スポーツ公園　多目的グランド&lt;br&gt;住所：佐伯市弥生上小倉1234-1&lt;br&gt;参考：管理者名：佐伯市&lt;br&gt;","_markerType":"Icon","_iconUrl":"https://cyberjapandata.gsi.go.jp/portal/sys/v4/symbols/067.png","_iconSize":[30,30],"_iconAnchor":[15,15]},"geometry":{"type":"Point","coordinates":[131.841320828245,32.9679045676033]}}</v>
      </c>
    </row>
    <row r="495" spans="1:38">
      <c r="A495" s="1" t="s">
        <v>3440</v>
      </c>
      <c r="B495" s="1" t="s">
        <v>3392</v>
      </c>
      <c r="C495" s="1" t="s">
        <v>3441</v>
      </c>
      <c r="D495" s="1" t="s">
        <v>1737</v>
      </c>
      <c r="F495" s="1" t="s">
        <v>3405</v>
      </c>
      <c r="G495" s="1" t="s">
        <v>3395</v>
      </c>
      <c r="I495" s="236" t="s">
        <v>3402</v>
      </c>
      <c r="J495" s="1" t="s">
        <v>3210</v>
      </c>
      <c r="K495" s="1" t="s">
        <v>3211</v>
      </c>
      <c r="L495" s="1">
        <v>32.958001733290097</v>
      </c>
      <c r="M495" s="1">
        <v>131.908759483799</v>
      </c>
      <c r="O495" s="74" t="str">
        <f t="shared" si="225"/>
        <v>ヘリ5-26：渡町台小学校グランド</v>
      </c>
      <c r="P495" s="74" t="str">
        <f t="shared" si="216"/>
        <v>種別：ヘリポート&lt;br&gt;名称：5-26：渡町台小学校グランド&lt;br&gt;住所：佐伯市長島町3丁目16-1&lt;br&gt;参考：管理者名：佐伯市&lt;br&gt;</v>
      </c>
      <c r="Q495" s="74" t="str">
        <f t="shared" si="217"/>
        <v>067.png</v>
      </c>
      <c r="R495" s="74" t="str">
        <f t="shared" si="228"/>
        <v>30,30</v>
      </c>
      <c r="S495" s="74" t="str">
        <f t="shared" si="228"/>
        <v>15,15</v>
      </c>
      <c r="T495" s="74" t="str">
        <f t="shared" si="219"/>
        <v>131.908759483799,32.9580017332901</v>
      </c>
      <c r="W495" s="239">
        <v>1</v>
      </c>
      <c r="X495" s="239" t="s">
        <v>3209</v>
      </c>
      <c r="Y495" s="239" t="str">
        <f t="shared" si="226"/>
        <v>ヘリ5-26：渡町台小学校グランド</v>
      </c>
      <c r="Z495" s="239" t="s">
        <v>3202</v>
      </c>
      <c r="AA495" s="239" t="str">
        <f t="shared" si="220"/>
        <v>種別：ヘリポート&lt;br&gt;名称：5-26：渡町台小学校グランド&lt;br&gt;住所：佐伯市長島町3丁目16-1&lt;br&gt;参考：管理者名：佐伯市&lt;br&gt;</v>
      </c>
      <c r="AB495" s="239" t="s">
        <v>3256</v>
      </c>
      <c r="AC495" s="239" t="str">
        <f t="shared" si="221"/>
        <v>067.png</v>
      </c>
      <c r="AD495" s="239" t="s">
        <v>3204</v>
      </c>
      <c r="AE495" s="239" t="str">
        <f t="shared" si="222"/>
        <v>30,30</v>
      </c>
      <c r="AF495" s="239" t="s">
        <v>3205</v>
      </c>
      <c r="AG495" s="239" t="str">
        <f t="shared" si="223"/>
        <v>15,15</v>
      </c>
      <c r="AH495" s="239" t="s">
        <v>3206</v>
      </c>
      <c r="AI495" s="239" t="str">
        <f t="shared" si="224"/>
        <v>131.908759483799,32.9580017332901</v>
      </c>
      <c r="AJ495" s="239" t="s">
        <v>3207</v>
      </c>
      <c r="AL495" s="8" t="str">
        <f t="shared" si="227"/>
        <v>,{"type":"Feature","properties":{"name":"ヘリ5-26：渡町台小学校グランド","description":"種別：ヘリポート&lt;br&gt;名称：5-26：渡町台小学校グランド&lt;br&gt;住所：佐伯市長島町3丁目16-1&lt;br&gt;参考：管理者名：佐伯市&lt;br&gt;","_markerType":"Icon","_iconUrl":"https://cyberjapandata.gsi.go.jp/portal/sys/v4/symbols/067.png","_iconSize":[30,30],"_iconAnchor":[15,15]},"geometry":{"type":"Point","coordinates":[131.908759483799,32.9580017332901]}}</v>
      </c>
    </row>
    <row r="496" spans="1:38">
      <c r="A496" s="1" t="s">
        <v>3442</v>
      </c>
      <c r="B496" s="1" t="s">
        <v>3392</v>
      </c>
      <c r="C496" s="1" t="s">
        <v>3443</v>
      </c>
      <c r="D496" s="1" t="s">
        <v>1741</v>
      </c>
      <c r="F496" s="1" t="s">
        <v>3405</v>
      </c>
      <c r="G496" s="1" t="s">
        <v>3395</v>
      </c>
      <c r="I496" s="236" t="s">
        <v>3402</v>
      </c>
      <c r="J496" s="1" t="s">
        <v>3210</v>
      </c>
      <c r="K496" s="1" t="s">
        <v>3211</v>
      </c>
      <c r="L496" s="1">
        <v>32.927335486453302</v>
      </c>
      <c r="M496" s="1">
        <v>131.711683581762</v>
      </c>
      <c r="O496" s="74" t="str">
        <f t="shared" si="225"/>
        <v>ヘリ5-27：堂ノ間グランド</v>
      </c>
      <c r="P496" s="74" t="str">
        <f t="shared" si="216"/>
        <v>種別：ヘリポート&lt;br&gt;名称：5-27：堂ノ間グランド&lt;br&gt;住所：佐伯市本匠大字堂ノ間1041-1&lt;br&gt;参考：管理者名：佐伯市&lt;br&gt;</v>
      </c>
      <c r="Q496" s="74" t="str">
        <f t="shared" si="217"/>
        <v>067.png</v>
      </c>
      <c r="R496" s="74" t="str">
        <f t="shared" si="228"/>
        <v>30,30</v>
      </c>
      <c r="S496" s="74" t="str">
        <f t="shared" si="228"/>
        <v>15,15</v>
      </c>
      <c r="T496" s="74" t="str">
        <f t="shared" si="219"/>
        <v>131.711683581762,32.9273354864533</v>
      </c>
      <c r="W496" s="239">
        <v>1</v>
      </c>
      <c r="X496" s="239" t="s">
        <v>3209</v>
      </c>
      <c r="Y496" s="239" t="str">
        <f t="shared" si="226"/>
        <v>ヘリ5-27：堂ノ間グランド</v>
      </c>
      <c r="Z496" s="239" t="s">
        <v>3202</v>
      </c>
      <c r="AA496" s="239" t="str">
        <f t="shared" si="220"/>
        <v>種別：ヘリポート&lt;br&gt;名称：5-27：堂ノ間グランド&lt;br&gt;住所：佐伯市本匠大字堂ノ間1041-1&lt;br&gt;参考：管理者名：佐伯市&lt;br&gt;</v>
      </c>
      <c r="AB496" s="239" t="s">
        <v>3256</v>
      </c>
      <c r="AC496" s="239" t="str">
        <f t="shared" si="221"/>
        <v>067.png</v>
      </c>
      <c r="AD496" s="239" t="s">
        <v>3204</v>
      </c>
      <c r="AE496" s="239" t="str">
        <f t="shared" si="222"/>
        <v>30,30</v>
      </c>
      <c r="AF496" s="239" t="s">
        <v>3205</v>
      </c>
      <c r="AG496" s="239" t="str">
        <f t="shared" si="223"/>
        <v>15,15</v>
      </c>
      <c r="AH496" s="239" t="s">
        <v>3206</v>
      </c>
      <c r="AI496" s="239" t="str">
        <f t="shared" si="224"/>
        <v>131.711683581762,32.9273354864533</v>
      </c>
      <c r="AJ496" s="239" t="s">
        <v>3207</v>
      </c>
      <c r="AL496" s="8" t="str">
        <f t="shared" si="227"/>
        <v>,{"type":"Feature","properties":{"name":"ヘリ5-27：堂ノ間グランド","description":"種別：ヘリポート&lt;br&gt;名称：5-27：堂ノ間グランド&lt;br&gt;住所：佐伯市本匠大字堂ノ間1041-1&lt;br&gt;参考：管理者名：佐伯市&lt;br&gt;","_markerType":"Icon","_iconUrl":"https://cyberjapandata.gsi.go.jp/portal/sys/v4/symbols/067.png","_iconSize":[30,30],"_iconAnchor":[15,15]},"geometry":{"type":"Point","coordinates":[131.711683581762,32.9273354864533]}}</v>
      </c>
    </row>
    <row r="497" spans="1:38">
      <c r="A497" s="1" t="s">
        <v>3444</v>
      </c>
      <c r="B497" s="1" t="s">
        <v>3392</v>
      </c>
      <c r="C497" s="1" t="s">
        <v>3445</v>
      </c>
      <c r="D497" s="1" t="s">
        <v>1746</v>
      </c>
      <c r="F497" s="1" t="s">
        <v>3405</v>
      </c>
      <c r="G497" s="1" t="s">
        <v>3395</v>
      </c>
      <c r="I497" s="236" t="s">
        <v>3402</v>
      </c>
      <c r="J497" s="1" t="s">
        <v>3210</v>
      </c>
      <c r="K497" s="1" t="s">
        <v>3211</v>
      </c>
      <c r="L497" s="1">
        <v>32.792501755073303</v>
      </c>
      <c r="M497" s="1">
        <v>131.877987727863</v>
      </c>
      <c r="O497" s="74" t="str">
        <f t="shared" si="225"/>
        <v>ヘリ5-28：丸市尾防災公園</v>
      </c>
      <c r="P497" s="74" t="str">
        <f t="shared" si="216"/>
        <v>種別：ヘリポート&lt;br&gt;名称：5-28：丸市尾防災公園&lt;br&gt;住所：佐伯市蒲江大字丸市尾浦12-2&lt;br&gt;参考：管理者名：佐伯市&lt;br&gt;</v>
      </c>
      <c r="Q497" s="74" t="str">
        <f t="shared" si="217"/>
        <v>067.png</v>
      </c>
      <c r="R497" s="74" t="str">
        <f t="shared" si="228"/>
        <v>30,30</v>
      </c>
      <c r="S497" s="74" t="str">
        <f t="shared" si="228"/>
        <v>15,15</v>
      </c>
      <c r="T497" s="74" t="str">
        <f t="shared" si="219"/>
        <v>131.877987727863,32.7925017550733</v>
      </c>
      <c r="W497" s="239">
        <v>1</v>
      </c>
      <c r="X497" s="239" t="s">
        <v>3209</v>
      </c>
      <c r="Y497" s="239" t="str">
        <f t="shared" si="226"/>
        <v>ヘリ5-28：丸市尾防災公園</v>
      </c>
      <c r="Z497" s="239" t="s">
        <v>3202</v>
      </c>
      <c r="AA497" s="239" t="str">
        <f t="shared" si="220"/>
        <v>種別：ヘリポート&lt;br&gt;名称：5-28：丸市尾防災公園&lt;br&gt;住所：佐伯市蒲江大字丸市尾浦12-2&lt;br&gt;参考：管理者名：佐伯市&lt;br&gt;</v>
      </c>
      <c r="AB497" s="239" t="s">
        <v>3256</v>
      </c>
      <c r="AC497" s="239" t="str">
        <f t="shared" si="221"/>
        <v>067.png</v>
      </c>
      <c r="AD497" s="239" t="s">
        <v>3204</v>
      </c>
      <c r="AE497" s="239" t="str">
        <f t="shared" si="222"/>
        <v>30,30</v>
      </c>
      <c r="AF497" s="239" t="s">
        <v>3205</v>
      </c>
      <c r="AG497" s="239" t="str">
        <f t="shared" si="223"/>
        <v>15,15</v>
      </c>
      <c r="AH497" s="239" t="s">
        <v>3206</v>
      </c>
      <c r="AI497" s="239" t="str">
        <f t="shared" si="224"/>
        <v>131.877987727863,32.7925017550733</v>
      </c>
      <c r="AJ497" s="239" t="s">
        <v>3207</v>
      </c>
      <c r="AL497" s="8" t="str">
        <f t="shared" si="227"/>
        <v>,{"type":"Feature","properties":{"name":"ヘリ5-28：丸市尾防災公園","description":"種別：ヘリポート&lt;br&gt;名称：5-28：丸市尾防災公園&lt;br&gt;住所：佐伯市蒲江大字丸市尾浦12-2&lt;br&gt;参考：管理者名：佐伯市&lt;br&gt;","_markerType":"Icon","_iconUrl":"https://cyberjapandata.gsi.go.jp/portal/sys/v4/symbols/067.png","_iconSize":[30,30],"_iconAnchor":[15,15]},"geometry":{"type":"Point","coordinates":[131.877987727863,32.7925017550733]}}</v>
      </c>
    </row>
    <row r="498" spans="1:38">
      <c r="A498" s="1" t="s">
        <v>3446</v>
      </c>
      <c r="B498" s="1" t="s">
        <v>3392</v>
      </c>
      <c r="C498" s="1" t="s">
        <v>3447</v>
      </c>
      <c r="D498" s="1" t="s">
        <v>1749</v>
      </c>
      <c r="F498" s="1" t="s">
        <v>3448</v>
      </c>
      <c r="G498" s="1" t="s">
        <v>3449</v>
      </c>
      <c r="I498" s="236" t="s">
        <v>3402</v>
      </c>
      <c r="J498" s="1" t="s">
        <v>3210</v>
      </c>
      <c r="K498" s="1" t="s">
        <v>3211</v>
      </c>
      <c r="L498" s="1">
        <v>32.965102875141199</v>
      </c>
      <c r="M498" s="1">
        <v>131.899094643675</v>
      </c>
      <c r="O498" s="74" t="str">
        <f t="shared" si="225"/>
        <v>ヘリ-：南海医療センター</v>
      </c>
      <c r="P498" s="74" t="str">
        <f t="shared" si="216"/>
        <v>種別：ヘリポート&lt;br&gt;名称：-：南海医療センター&lt;br&gt;住所：佐伯市常盤西町７−８&lt;br&gt;参考：管理者名：独立行政法人地域医療機能推進機構　南海医療センター&lt;br&gt;</v>
      </c>
      <c r="Q498" s="74" t="str">
        <f t="shared" si="217"/>
        <v>067.png</v>
      </c>
      <c r="R498" s="74" t="str">
        <f t="shared" si="228"/>
        <v>30,30</v>
      </c>
      <c r="S498" s="74" t="str">
        <f t="shared" si="228"/>
        <v>15,15</v>
      </c>
      <c r="T498" s="74" t="str">
        <f t="shared" si="219"/>
        <v>131.899094643675,32.9651028751412</v>
      </c>
      <c r="W498" s="239">
        <v>1</v>
      </c>
      <c r="X498" s="239" t="s">
        <v>3209</v>
      </c>
      <c r="Y498" s="239" t="str">
        <f t="shared" si="226"/>
        <v>ヘリ-：南海医療センター</v>
      </c>
      <c r="Z498" s="239" t="s">
        <v>3202</v>
      </c>
      <c r="AA498" s="239" t="str">
        <f t="shared" si="220"/>
        <v>種別：ヘリポート&lt;br&gt;名称：-：南海医療センター&lt;br&gt;住所：佐伯市常盤西町７−８&lt;br&gt;参考：管理者名：独立行政法人地域医療機能推進機構　南海医療センター&lt;br&gt;</v>
      </c>
      <c r="AB498" s="239" t="s">
        <v>3256</v>
      </c>
      <c r="AC498" s="239" t="str">
        <f t="shared" si="221"/>
        <v>067.png</v>
      </c>
      <c r="AD498" s="239" t="s">
        <v>3204</v>
      </c>
      <c r="AE498" s="239" t="str">
        <f t="shared" si="222"/>
        <v>30,30</v>
      </c>
      <c r="AF498" s="239" t="s">
        <v>3205</v>
      </c>
      <c r="AG498" s="239" t="str">
        <f t="shared" si="223"/>
        <v>15,15</v>
      </c>
      <c r="AH498" s="239" t="s">
        <v>3206</v>
      </c>
      <c r="AI498" s="239" t="str">
        <f t="shared" si="224"/>
        <v>131.899094643675,32.9651028751412</v>
      </c>
      <c r="AJ498" s="239" t="s">
        <v>3207</v>
      </c>
      <c r="AL498" s="8" t="str">
        <f t="shared" si="227"/>
        <v>,{"type":"Feature","properties":{"name":"ヘリ-：南海医療センター","description":"種別：ヘリポート&lt;br&gt;名称：-：南海医療センター&lt;br&gt;住所：佐伯市常盤西町７−８&lt;br&gt;参考：管理者名：独立行政法人地域医療機能推進機構　南海医療センター&lt;br&gt;","_markerType":"Icon","_iconUrl":"https://cyberjapandata.gsi.go.jp/portal/sys/v4/symbols/067.png","_iconSize":[30,30],"_iconAnchor":[15,15]},"geometry":{"type":"Point","coordinates":[131.899094643675,32.9651028751412]}}</v>
      </c>
    </row>
    <row r="499" spans="1:38">
      <c r="W499" s="239">
        <v>1</v>
      </c>
      <c r="AL499" s="8" t="s">
        <v>3214</v>
      </c>
    </row>
    <row r="500" spans="1:38">
      <c r="W500" s="239">
        <v>1</v>
      </c>
    </row>
    <row r="501" spans="1:38">
      <c r="W501" s="239">
        <v>1</v>
      </c>
      <c r="AL501" s="8" t="s">
        <v>3450</v>
      </c>
    </row>
    <row r="502" spans="1:38">
      <c r="A502" s="1" t="s">
        <v>3451</v>
      </c>
      <c r="B502" s="1" t="s">
        <v>3452</v>
      </c>
      <c r="C502" s="1" t="s">
        <v>3451</v>
      </c>
      <c r="D502" s="1" t="s">
        <v>3046</v>
      </c>
      <c r="E502" s="1" t="s">
        <v>3047</v>
      </c>
      <c r="G502" s="1" t="s">
        <v>3453</v>
      </c>
      <c r="I502" s="236" t="s">
        <v>3454</v>
      </c>
      <c r="J502" s="1" t="s">
        <v>3210</v>
      </c>
      <c r="K502" s="1" t="s">
        <v>3211</v>
      </c>
      <c r="L502" s="1">
        <v>32.959325086230699</v>
      </c>
      <c r="M502" s="1">
        <v>131.884932334838</v>
      </c>
      <c r="O502" s="74" t="str">
        <f>A502</f>
        <v>幼保-1：大日保育園</v>
      </c>
      <c r="P502" s="74" t="str">
        <f t="shared" ref="P502:P533" si="229">$B$7&amp;B502&amp;"&lt;br&gt;"&amp;$C$7&amp;C502&amp;"&lt;br&gt;"&amp;IF(D502="","",$D$7&amp;D502&amp;"&lt;br&gt;")&amp;IF(E502="","",$E$7&amp;E502&amp;"&lt;br&gt;")&amp;IF(F502="","",$F$7&amp;F502&amp;"&lt;br&gt;")</f>
        <v>種別：幼保・学校&lt;br&gt;名称：幼保-1：大日保育園&lt;br&gt;住所：佐伯市若宮町1-32&lt;br&gt;TEL：0972-22-2430&lt;br&gt;</v>
      </c>
      <c r="Q502" s="74" t="str">
        <f t="shared" ref="Q502:Q562" si="230">I502&amp;".png"</f>
        <v>500.png</v>
      </c>
      <c r="R502" s="74" t="str">
        <f t="shared" ref="R502:S517" si="231">J502</f>
        <v>30,30</v>
      </c>
      <c r="S502" s="74" t="str">
        <f t="shared" si="231"/>
        <v>15,15</v>
      </c>
      <c r="T502" s="74" t="str">
        <f t="shared" ref="T502:T562" si="232">M502&amp;","&amp;L502</f>
        <v>131.884932334838,32.9593250862307</v>
      </c>
      <c r="W502" s="239">
        <v>1</v>
      </c>
      <c r="X502" s="239" t="s">
        <v>3268</v>
      </c>
      <c r="Y502" s="239" t="str">
        <f>O502</f>
        <v>幼保-1：大日保育園</v>
      </c>
      <c r="Z502" s="239" t="s">
        <v>3202</v>
      </c>
      <c r="AA502" s="239" t="str">
        <f t="shared" ref="AA502:AA562" si="233">P502</f>
        <v>種別：幼保・学校&lt;br&gt;名称：幼保-1：大日保育園&lt;br&gt;住所：佐伯市若宮町1-32&lt;br&gt;TEL：0972-22-2430&lt;br&gt;</v>
      </c>
      <c r="AB502" s="239" t="s">
        <v>3256</v>
      </c>
      <c r="AC502" s="239" t="str">
        <f t="shared" ref="AC502:AC562" si="234">Q502</f>
        <v>500.png</v>
      </c>
      <c r="AD502" s="239" t="s">
        <v>3204</v>
      </c>
      <c r="AE502" s="239" t="str">
        <f t="shared" ref="AE502:AE562" si="235">R502</f>
        <v>30,30</v>
      </c>
      <c r="AF502" s="239" t="s">
        <v>3205</v>
      </c>
      <c r="AG502" s="239" t="str">
        <f t="shared" ref="AG502:AG562" si="236">S502</f>
        <v>15,15</v>
      </c>
      <c r="AH502" s="239" t="s">
        <v>3206</v>
      </c>
      <c r="AI502" s="239" t="str">
        <f t="shared" ref="AI502:AI562" si="237">T502</f>
        <v>131.884932334838,32.9593250862307</v>
      </c>
      <c r="AJ502" s="239" t="s">
        <v>3207</v>
      </c>
      <c r="AL502" s="238" t="str">
        <f>_xlfn.CONCAT(X502:AJ502)</f>
        <v>{"type":"Feature","properties":{"name":"幼保-1：大日保育園","description":"種別：幼保・学校&lt;br&gt;名称：幼保-1：大日保育園&lt;br&gt;住所：佐伯市若宮町1-32&lt;br&gt;TEL：0972-22-2430&lt;br&gt;","_markerType":"Icon","_iconUrl":"https://cyberjapandata.gsi.go.jp/portal/sys/v4/symbols/500.png","_iconSize":[30,30],"_iconAnchor":[15,15]},"geometry":{"type":"Point","coordinates":[131.884932334838,32.9593250862307]}}</v>
      </c>
    </row>
    <row r="503" spans="1:38">
      <c r="A503" s="1" t="s">
        <v>3455</v>
      </c>
      <c r="B503" s="1" t="s">
        <v>3452</v>
      </c>
      <c r="C503" s="1" t="s">
        <v>3455</v>
      </c>
      <c r="D503" s="1" t="s">
        <v>3051</v>
      </c>
      <c r="E503" s="1" t="s">
        <v>3052</v>
      </c>
      <c r="G503" s="1" t="s">
        <v>3456</v>
      </c>
      <c r="I503" s="236" t="s">
        <v>3454</v>
      </c>
      <c r="J503" s="1" t="s">
        <v>3210</v>
      </c>
      <c r="K503" s="1" t="s">
        <v>3211</v>
      </c>
      <c r="L503" s="1">
        <v>32.953052058527803</v>
      </c>
      <c r="M503" s="1">
        <v>131.89701648206</v>
      </c>
      <c r="O503" s="74" t="str">
        <f t="shared" ref="O503:O562" si="238">A503</f>
        <v>幼保-2：みなみこども園</v>
      </c>
      <c r="P503" s="74" t="str">
        <f t="shared" si="229"/>
        <v>種別：幼保・学校&lt;br&gt;名称：幼保-2：みなみこども園&lt;br&gt;住所：佐伯市中の島2丁目19－36&lt;br&gt;TEL：0972-23-0567&lt;br&gt;</v>
      </c>
      <c r="Q503" s="74" t="str">
        <f t="shared" si="230"/>
        <v>500.png</v>
      </c>
      <c r="R503" s="74" t="str">
        <f t="shared" si="231"/>
        <v>30,30</v>
      </c>
      <c r="S503" s="74" t="str">
        <f t="shared" si="231"/>
        <v>15,15</v>
      </c>
      <c r="T503" s="74" t="str">
        <f t="shared" si="232"/>
        <v>131.89701648206,32.9530520585278</v>
      </c>
      <c r="W503" s="239">
        <v>1</v>
      </c>
      <c r="X503" s="239" t="s">
        <v>3209</v>
      </c>
      <c r="Y503" s="239" t="str">
        <f t="shared" ref="Y503:Y562" si="239">O503</f>
        <v>幼保-2：みなみこども園</v>
      </c>
      <c r="Z503" s="239" t="s">
        <v>3202</v>
      </c>
      <c r="AA503" s="239" t="str">
        <f t="shared" si="233"/>
        <v>種別：幼保・学校&lt;br&gt;名称：幼保-2：みなみこども園&lt;br&gt;住所：佐伯市中の島2丁目19－36&lt;br&gt;TEL：0972-23-0567&lt;br&gt;</v>
      </c>
      <c r="AB503" s="239" t="s">
        <v>3256</v>
      </c>
      <c r="AC503" s="239" t="str">
        <f t="shared" si="234"/>
        <v>500.png</v>
      </c>
      <c r="AD503" s="239" t="s">
        <v>3204</v>
      </c>
      <c r="AE503" s="239" t="str">
        <f t="shared" si="235"/>
        <v>30,30</v>
      </c>
      <c r="AF503" s="239" t="s">
        <v>3205</v>
      </c>
      <c r="AG503" s="239" t="str">
        <f t="shared" si="236"/>
        <v>15,15</v>
      </c>
      <c r="AH503" s="239" t="s">
        <v>3206</v>
      </c>
      <c r="AI503" s="239" t="str">
        <f t="shared" si="237"/>
        <v>131.89701648206,32.9530520585278</v>
      </c>
      <c r="AJ503" s="239" t="s">
        <v>3207</v>
      </c>
      <c r="AL503" s="8" t="str">
        <f t="shared" ref="AL503:AL562" si="240">_xlfn.CONCAT(X503:AJ503)</f>
        <v>,{"type":"Feature","properties":{"name":"幼保-2：みなみこども園","description":"種別：幼保・学校&lt;br&gt;名称：幼保-2：みなみこども園&lt;br&gt;住所：佐伯市中の島2丁目19－36&lt;br&gt;TEL：0972-23-0567&lt;br&gt;","_markerType":"Icon","_iconUrl":"https://cyberjapandata.gsi.go.jp/portal/sys/v4/symbols/500.png","_iconSize":[30,30],"_iconAnchor":[15,15]},"geometry":{"type":"Point","coordinates":[131.89701648206,32.9530520585278]}}</v>
      </c>
    </row>
    <row r="504" spans="1:38">
      <c r="A504" s="1" t="s">
        <v>3457</v>
      </c>
      <c r="B504" s="1" t="s">
        <v>3452</v>
      </c>
      <c r="C504" s="1" t="s">
        <v>3457</v>
      </c>
      <c r="D504" s="1" t="s">
        <v>3056</v>
      </c>
      <c r="E504" s="1" t="s">
        <v>3057</v>
      </c>
      <c r="G504" s="1" t="s">
        <v>3458</v>
      </c>
      <c r="I504" s="236" t="s">
        <v>3454</v>
      </c>
      <c r="J504" s="1" t="s">
        <v>3210</v>
      </c>
      <c r="K504" s="1" t="s">
        <v>3211</v>
      </c>
      <c r="L504" s="1">
        <v>32.974810037542802</v>
      </c>
      <c r="M504" s="1">
        <v>131.90644176155899</v>
      </c>
      <c r="O504" s="74" t="str">
        <f t="shared" si="238"/>
        <v>幼保-3：みなとこども園</v>
      </c>
      <c r="P504" s="74" t="str">
        <f t="shared" si="229"/>
        <v>種別：幼保・学校&lt;br&gt;名称：幼保-3：みなとこども園&lt;br&gt;住所：佐伯市鶴谷町1丁目5番15号&lt;br&gt;TEL：0972-22-5399&lt;br&gt;</v>
      </c>
      <c r="Q504" s="74" t="str">
        <f t="shared" si="230"/>
        <v>500.png</v>
      </c>
      <c r="R504" s="74" t="str">
        <f t="shared" si="231"/>
        <v>30,30</v>
      </c>
      <c r="S504" s="74" t="str">
        <f t="shared" si="231"/>
        <v>15,15</v>
      </c>
      <c r="T504" s="74" t="str">
        <f t="shared" si="232"/>
        <v>131.906441761559,32.9748100375428</v>
      </c>
      <c r="W504" s="239">
        <v>1</v>
      </c>
      <c r="X504" s="239" t="s">
        <v>3209</v>
      </c>
      <c r="Y504" s="239" t="str">
        <f t="shared" si="239"/>
        <v>幼保-3：みなとこども園</v>
      </c>
      <c r="Z504" s="239" t="s">
        <v>3202</v>
      </c>
      <c r="AA504" s="239" t="str">
        <f t="shared" si="233"/>
        <v>種別：幼保・学校&lt;br&gt;名称：幼保-3：みなとこども園&lt;br&gt;住所：佐伯市鶴谷町1丁目5番15号&lt;br&gt;TEL：0972-22-5399&lt;br&gt;</v>
      </c>
      <c r="AB504" s="239" t="s">
        <v>3256</v>
      </c>
      <c r="AC504" s="239" t="str">
        <f t="shared" si="234"/>
        <v>500.png</v>
      </c>
      <c r="AD504" s="239" t="s">
        <v>3204</v>
      </c>
      <c r="AE504" s="239" t="str">
        <f t="shared" si="235"/>
        <v>30,30</v>
      </c>
      <c r="AF504" s="239" t="s">
        <v>3205</v>
      </c>
      <c r="AG504" s="239" t="str">
        <f t="shared" si="236"/>
        <v>15,15</v>
      </c>
      <c r="AH504" s="239" t="s">
        <v>3206</v>
      </c>
      <c r="AI504" s="239" t="str">
        <f t="shared" si="237"/>
        <v>131.906441761559,32.9748100375428</v>
      </c>
      <c r="AJ504" s="239" t="s">
        <v>3207</v>
      </c>
      <c r="AL504" s="8" t="str">
        <f t="shared" si="240"/>
        <v>,{"type":"Feature","properties":{"name":"幼保-3：みなとこども園","description":"種別：幼保・学校&lt;br&gt;名称：幼保-3：みなとこども園&lt;br&gt;住所：佐伯市鶴谷町1丁目5番15号&lt;br&gt;TEL：0972-22-5399&lt;br&gt;","_markerType":"Icon","_iconUrl":"https://cyberjapandata.gsi.go.jp/portal/sys/v4/symbols/500.png","_iconSize":[30,30],"_iconAnchor":[15,15]},"geometry":{"type":"Point","coordinates":[131.906441761559,32.9748100375428]}}</v>
      </c>
    </row>
    <row r="505" spans="1:38">
      <c r="A505" s="1" t="s">
        <v>3459</v>
      </c>
      <c r="B505" s="1" t="s">
        <v>3452</v>
      </c>
      <c r="C505" s="1" t="s">
        <v>3459</v>
      </c>
      <c r="D505" s="1" t="s">
        <v>3060</v>
      </c>
      <c r="E505" s="1" t="s">
        <v>3061</v>
      </c>
      <c r="G505" s="1" t="s">
        <v>3460</v>
      </c>
      <c r="I505" s="236" t="s">
        <v>3454</v>
      </c>
      <c r="J505" s="1" t="s">
        <v>3210</v>
      </c>
      <c r="K505" s="1" t="s">
        <v>3211</v>
      </c>
      <c r="L505" s="1">
        <v>33.000354797008299</v>
      </c>
      <c r="M505" s="1">
        <v>131.89350084153199</v>
      </c>
      <c r="O505" s="74" t="str">
        <f t="shared" si="238"/>
        <v>幼保-4：八幡保育園</v>
      </c>
      <c r="P505" s="74" t="str">
        <f t="shared" si="229"/>
        <v>種別：幼保・学校&lt;br&gt;名称：幼保-4：八幡保育園&lt;br&gt;住所：佐伯市大字戸穴7番地の2&lt;br&gt;TEL：0972-27-7661&lt;br&gt;</v>
      </c>
      <c r="Q505" s="74" t="str">
        <f t="shared" si="230"/>
        <v>500.png</v>
      </c>
      <c r="R505" s="74" t="str">
        <f t="shared" si="231"/>
        <v>30,30</v>
      </c>
      <c r="S505" s="74" t="str">
        <f t="shared" si="231"/>
        <v>15,15</v>
      </c>
      <c r="T505" s="74" t="str">
        <f t="shared" si="232"/>
        <v>131.893500841532,33.0003547970083</v>
      </c>
      <c r="W505" s="239">
        <v>1</v>
      </c>
      <c r="X505" s="239" t="s">
        <v>3209</v>
      </c>
      <c r="Y505" s="239" t="str">
        <f t="shared" si="239"/>
        <v>幼保-4：八幡保育園</v>
      </c>
      <c r="Z505" s="239" t="s">
        <v>3202</v>
      </c>
      <c r="AA505" s="239" t="str">
        <f t="shared" si="233"/>
        <v>種別：幼保・学校&lt;br&gt;名称：幼保-4：八幡保育園&lt;br&gt;住所：佐伯市大字戸穴7番地の2&lt;br&gt;TEL：0972-27-7661&lt;br&gt;</v>
      </c>
      <c r="AB505" s="239" t="s">
        <v>3256</v>
      </c>
      <c r="AC505" s="239" t="str">
        <f t="shared" si="234"/>
        <v>500.png</v>
      </c>
      <c r="AD505" s="239" t="s">
        <v>3204</v>
      </c>
      <c r="AE505" s="239" t="str">
        <f t="shared" si="235"/>
        <v>30,30</v>
      </c>
      <c r="AF505" s="239" t="s">
        <v>3205</v>
      </c>
      <c r="AG505" s="239" t="str">
        <f t="shared" si="236"/>
        <v>15,15</v>
      </c>
      <c r="AH505" s="239" t="s">
        <v>3206</v>
      </c>
      <c r="AI505" s="239" t="str">
        <f t="shared" si="237"/>
        <v>131.893500841532,33.0003547970083</v>
      </c>
      <c r="AJ505" s="239" t="s">
        <v>3207</v>
      </c>
      <c r="AL505" s="8" t="str">
        <f t="shared" si="240"/>
        <v>,{"type":"Feature","properties":{"name":"幼保-4：八幡保育園","description":"種別：幼保・学校&lt;br&gt;名称：幼保-4：八幡保育園&lt;br&gt;住所：佐伯市大字戸穴7番地の2&lt;br&gt;TEL：0972-27-7661&lt;br&gt;","_markerType":"Icon","_iconUrl":"https://cyberjapandata.gsi.go.jp/portal/sys/v4/symbols/500.png","_iconSize":[30,30],"_iconAnchor":[15,15]},"geometry":{"type":"Point","coordinates":[131.893500841532,33.0003547970083]}}</v>
      </c>
    </row>
    <row r="506" spans="1:38">
      <c r="A506" s="1" t="s">
        <v>3461</v>
      </c>
      <c r="B506" s="1" t="s">
        <v>3452</v>
      </c>
      <c r="C506" s="1" t="s">
        <v>3461</v>
      </c>
      <c r="D506" s="1" t="s">
        <v>3066</v>
      </c>
      <c r="E506" s="1" t="s">
        <v>3067</v>
      </c>
      <c r="G506" s="1" t="s">
        <v>3462</v>
      </c>
      <c r="I506" s="236" t="s">
        <v>3454</v>
      </c>
      <c r="J506" s="1" t="s">
        <v>3210</v>
      </c>
      <c r="K506" s="1" t="s">
        <v>3211</v>
      </c>
      <c r="L506" s="1">
        <v>32.9680563754616</v>
      </c>
      <c r="M506" s="1">
        <v>131.903653460371</v>
      </c>
      <c r="O506" s="74" t="str">
        <f t="shared" si="238"/>
        <v>幼保-5：さいきこども園</v>
      </c>
      <c r="P506" s="74" t="str">
        <f t="shared" si="229"/>
        <v>種別：幼保・学校&lt;br&gt;名称：幼保-5：さいきこども園&lt;br&gt;住所：佐伯市蟹田7番12号&lt;br&gt;TEL：0972-22-0644&lt;br&gt;</v>
      </c>
      <c r="Q506" s="74" t="str">
        <f t="shared" si="230"/>
        <v>500.png</v>
      </c>
      <c r="R506" s="74" t="str">
        <f t="shared" si="231"/>
        <v>30,30</v>
      </c>
      <c r="S506" s="74" t="str">
        <f t="shared" si="231"/>
        <v>15,15</v>
      </c>
      <c r="T506" s="74" t="str">
        <f t="shared" si="232"/>
        <v>131.903653460371,32.9680563754616</v>
      </c>
      <c r="W506" s="239">
        <v>1</v>
      </c>
      <c r="X506" s="239" t="s">
        <v>3209</v>
      </c>
      <c r="Y506" s="239" t="str">
        <f t="shared" si="239"/>
        <v>幼保-5：さいきこども園</v>
      </c>
      <c r="Z506" s="239" t="s">
        <v>3202</v>
      </c>
      <c r="AA506" s="239" t="str">
        <f t="shared" si="233"/>
        <v>種別：幼保・学校&lt;br&gt;名称：幼保-5：さいきこども園&lt;br&gt;住所：佐伯市蟹田7番12号&lt;br&gt;TEL：0972-22-0644&lt;br&gt;</v>
      </c>
      <c r="AB506" s="239" t="s">
        <v>3256</v>
      </c>
      <c r="AC506" s="239" t="str">
        <f t="shared" si="234"/>
        <v>500.png</v>
      </c>
      <c r="AD506" s="239" t="s">
        <v>3204</v>
      </c>
      <c r="AE506" s="239" t="str">
        <f t="shared" si="235"/>
        <v>30,30</v>
      </c>
      <c r="AF506" s="239" t="s">
        <v>3205</v>
      </c>
      <c r="AG506" s="239" t="str">
        <f t="shared" si="236"/>
        <v>15,15</v>
      </c>
      <c r="AH506" s="239" t="s">
        <v>3206</v>
      </c>
      <c r="AI506" s="239" t="str">
        <f t="shared" si="237"/>
        <v>131.903653460371,32.9680563754616</v>
      </c>
      <c r="AJ506" s="239" t="s">
        <v>3207</v>
      </c>
      <c r="AL506" s="8" t="str">
        <f t="shared" si="240"/>
        <v>,{"type":"Feature","properties":{"name":"幼保-5：さいきこども園","description":"種別：幼保・学校&lt;br&gt;名称：幼保-5：さいきこども園&lt;br&gt;住所：佐伯市蟹田7番12号&lt;br&gt;TEL：0972-22-0644&lt;br&gt;","_markerType":"Icon","_iconUrl":"https://cyberjapandata.gsi.go.jp/portal/sys/v4/symbols/500.png","_iconSize":[30,30],"_iconAnchor":[15,15]},"geometry":{"type":"Point","coordinates":[131.903653460371,32.9680563754616]}}</v>
      </c>
    </row>
    <row r="507" spans="1:38">
      <c r="A507" s="1" t="s">
        <v>3463</v>
      </c>
      <c r="B507" s="1" t="s">
        <v>3452</v>
      </c>
      <c r="C507" s="1" t="s">
        <v>3463</v>
      </c>
      <c r="D507" s="1" t="s">
        <v>3071</v>
      </c>
      <c r="E507" s="1" t="s">
        <v>3072</v>
      </c>
      <c r="G507" s="1" t="s">
        <v>3464</v>
      </c>
      <c r="I507" s="236" t="s">
        <v>3454</v>
      </c>
      <c r="J507" s="1" t="s">
        <v>3210</v>
      </c>
      <c r="K507" s="1" t="s">
        <v>3211</v>
      </c>
      <c r="L507" s="1">
        <v>32.960810624292897</v>
      </c>
      <c r="M507" s="1">
        <v>131.911946502256</v>
      </c>
      <c r="O507" s="74" t="str">
        <f t="shared" si="238"/>
        <v>幼保-6：長島保育園</v>
      </c>
      <c r="P507" s="74" t="str">
        <f t="shared" si="229"/>
        <v>種別：幼保・学校&lt;br&gt;名称：幼保-6：長島保育園&lt;br&gt;住所：佐伯市長島町2丁目27番1号&lt;br&gt;TEL：0972-24-0522&lt;br&gt;</v>
      </c>
      <c r="Q507" s="74" t="str">
        <f t="shared" si="230"/>
        <v>500.png</v>
      </c>
      <c r="R507" s="74" t="str">
        <f t="shared" si="231"/>
        <v>30,30</v>
      </c>
      <c r="S507" s="74" t="str">
        <f t="shared" si="231"/>
        <v>15,15</v>
      </c>
      <c r="T507" s="74" t="str">
        <f t="shared" si="232"/>
        <v>131.911946502256,32.9608106242929</v>
      </c>
      <c r="W507" s="239">
        <v>1</v>
      </c>
      <c r="X507" s="239" t="s">
        <v>3209</v>
      </c>
      <c r="Y507" s="239" t="str">
        <f t="shared" si="239"/>
        <v>幼保-6：長島保育園</v>
      </c>
      <c r="Z507" s="239" t="s">
        <v>3202</v>
      </c>
      <c r="AA507" s="239" t="str">
        <f t="shared" si="233"/>
        <v>種別：幼保・学校&lt;br&gt;名称：幼保-6：長島保育園&lt;br&gt;住所：佐伯市長島町2丁目27番1号&lt;br&gt;TEL：0972-24-0522&lt;br&gt;</v>
      </c>
      <c r="AB507" s="239" t="s">
        <v>3256</v>
      </c>
      <c r="AC507" s="239" t="str">
        <f t="shared" si="234"/>
        <v>500.png</v>
      </c>
      <c r="AD507" s="239" t="s">
        <v>3204</v>
      </c>
      <c r="AE507" s="239" t="str">
        <f t="shared" si="235"/>
        <v>30,30</v>
      </c>
      <c r="AF507" s="239" t="s">
        <v>3205</v>
      </c>
      <c r="AG507" s="239" t="str">
        <f t="shared" si="236"/>
        <v>15,15</v>
      </c>
      <c r="AH507" s="239" t="s">
        <v>3206</v>
      </c>
      <c r="AI507" s="239" t="str">
        <f t="shared" si="237"/>
        <v>131.911946502256,32.9608106242929</v>
      </c>
      <c r="AJ507" s="239" t="s">
        <v>3207</v>
      </c>
      <c r="AL507" s="8" t="str">
        <f t="shared" si="240"/>
        <v>,{"type":"Feature","properties":{"name":"幼保-6：長島保育園","description":"種別：幼保・学校&lt;br&gt;名称：幼保-6：長島保育園&lt;br&gt;住所：佐伯市長島町2丁目27番1号&lt;br&gt;TEL：0972-24-0522&lt;br&gt;","_markerType":"Icon","_iconUrl":"https://cyberjapandata.gsi.go.jp/portal/sys/v4/symbols/500.png","_iconSize":[30,30],"_iconAnchor":[15,15]},"geometry":{"type":"Point","coordinates":[131.911946502256,32.9608106242929]}}</v>
      </c>
    </row>
    <row r="508" spans="1:38">
      <c r="A508" s="1" t="s">
        <v>3465</v>
      </c>
      <c r="B508" s="1" t="s">
        <v>3452</v>
      </c>
      <c r="C508" s="1" t="s">
        <v>3465</v>
      </c>
      <c r="D508" s="1" t="s">
        <v>3075</v>
      </c>
      <c r="E508" s="1" t="s">
        <v>3076</v>
      </c>
      <c r="G508" s="1" t="s">
        <v>3466</v>
      </c>
      <c r="I508" s="236" t="s">
        <v>3454</v>
      </c>
      <c r="J508" s="1" t="s">
        <v>3210</v>
      </c>
      <c r="K508" s="1" t="s">
        <v>3211</v>
      </c>
      <c r="L508" s="1">
        <v>32.953177943901402</v>
      </c>
      <c r="M508" s="1">
        <v>131.90855381908199</v>
      </c>
      <c r="O508" s="74" t="str">
        <f t="shared" si="238"/>
        <v>幼保-7：ふれあいこども園</v>
      </c>
      <c r="P508" s="74" t="str">
        <f t="shared" si="229"/>
        <v>種別：幼保・学校&lt;br&gt;名称：幼保-7：ふれあいこども園&lt;br&gt;住所：佐伯市字女島6930番地&lt;br&gt;TEL：0972-22-9933&lt;br&gt;</v>
      </c>
      <c r="Q508" s="74" t="str">
        <f t="shared" si="230"/>
        <v>500.png</v>
      </c>
      <c r="R508" s="74" t="str">
        <f t="shared" si="231"/>
        <v>30,30</v>
      </c>
      <c r="S508" s="74" t="str">
        <f t="shared" si="231"/>
        <v>15,15</v>
      </c>
      <c r="T508" s="74" t="str">
        <f t="shared" si="232"/>
        <v>131.908553819082,32.9531779439014</v>
      </c>
      <c r="W508" s="239">
        <v>1</v>
      </c>
      <c r="X508" s="239" t="s">
        <v>3209</v>
      </c>
      <c r="Y508" s="239" t="str">
        <f t="shared" si="239"/>
        <v>幼保-7：ふれあいこども園</v>
      </c>
      <c r="Z508" s="239" t="s">
        <v>3202</v>
      </c>
      <c r="AA508" s="239" t="str">
        <f t="shared" si="233"/>
        <v>種別：幼保・学校&lt;br&gt;名称：幼保-7：ふれあいこども園&lt;br&gt;住所：佐伯市字女島6930番地&lt;br&gt;TEL：0972-22-9933&lt;br&gt;</v>
      </c>
      <c r="AB508" s="239" t="s">
        <v>3256</v>
      </c>
      <c r="AC508" s="239" t="str">
        <f t="shared" si="234"/>
        <v>500.png</v>
      </c>
      <c r="AD508" s="239" t="s">
        <v>3204</v>
      </c>
      <c r="AE508" s="239" t="str">
        <f t="shared" si="235"/>
        <v>30,30</v>
      </c>
      <c r="AF508" s="239" t="s">
        <v>3205</v>
      </c>
      <c r="AG508" s="239" t="str">
        <f t="shared" si="236"/>
        <v>15,15</v>
      </c>
      <c r="AH508" s="239" t="s">
        <v>3206</v>
      </c>
      <c r="AI508" s="239" t="str">
        <f t="shared" si="237"/>
        <v>131.908553819082,32.9531779439014</v>
      </c>
      <c r="AJ508" s="239" t="s">
        <v>3207</v>
      </c>
      <c r="AL508" s="8" t="str">
        <f t="shared" si="240"/>
        <v>,{"type":"Feature","properties":{"name":"幼保-7：ふれあいこども園","description":"種別：幼保・学校&lt;br&gt;名称：幼保-7：ふれあいこども園&lt;br&gt;住所：佐伯市字女島6930番地&lt;br&gt;TEL：0972-22-9933&lt;br&gt;","_markerType":"Icon","_iconUrl":"https://cyberjapandata.gsi.go.jp/portal/sys/v4/symbols/500.png","_iconSize":[30,30],"_iconAnchor":[15,15]},"geometry":{"type":"Point","coordinates":[131.908553819082,32.9531779439014]}}</v>
      </c>
    </row>
    <row r="509" spans="1:38">
      <c r="A509" s="1" t="s">
        <v>3467</v>
      </c>
      <c r="B509" s="1" t="s">
        <v>3452</v>
      </c>
      <c r="C509" s="1" t="s">
        <v>3467</v>
      </c>
      <c r="D509" s="1" t="s">
        <v>3080</v>
      </c>
      <c r="E509" s="1" t="s">
        <v>3081</v>
      </c>
      <c r="G509" s="1" t="s">
        <v>3468</v>
      </c>
      <c r="I509" s="236" t="s">
        <v>3454</v>
      </c>
      <c r="J509" s="1" t="s">
        <v>3210</v>
      </c>
      <c r="K509" s="1" t="s">
        <v>3211</v>
      </c>
      <c r="L509" s="1">
        <v>32.944274073842202</v>
      </c>
      <c r="M509" s="1">
        <v>131.96315861121499</v>
      </c>
      <c r="O509" s="74" t="str">
        <f t="shared" si="238"/>
        <v>幼保-8：松浦こども園</v>
      </c>
      <c r="P509" s="74" t="str">
        <f t="shared" si="229"/>
        <v>種別：幼保・学校&lt;br&gt;名称：幼保-8：松浦こども園&lt;br&gt;住所：佐伯市鶴見大字沖松浦745-1&lt;br&gt;TEL：0972-33-0096&lt;br&gt;</v>
      </c>
      <c r="Q509" s="74" t="str">
        <f t="shared" si="230"/>
        <v>500.png</v>
      </c>
      <c r="R509" s="74" t="str">
        <f t="shared" si="231"/>
        <v>30,30</v>
      </c>
      <c r="S509" s="74" t="str">
        <f t="shared" si="231"/>
        <v>15,15</v>
      </c>
      <c r="T509" s="74" t="str">
        <f t="shared" si="232"/>
        <v>131.963158611215,32.9442740738422</v>
      </c>
      <c r="W509" s="239">
        <v>1</v>
      </c>
      <c r="X509" s="239" t="s">
        <v>3209</v>
      </c>
      <c r="Y509" s="239" t="str">
        <f t="shared" si="239"/>
        <v>幼保-8：松浦こども園</v>
      </c>
      <c r="Z509" s="239" t="s">
        <v>3202</v>
      </c>
      <c r="AA509" s="239" t="str">
        <f t="shared" si="233"/>
        <v>種別：幼保・学校&lt;br&gt;名称：幼保-8：松浦こども園&lt;br&gt;住所：佐伯市鶴見大字沖松浦745-1&lt;br&gt;TEL：0972-33-0096&lt;br&gt;</v>
      </c>
      <c r="AB509" s="239" t="s">
        <v>3256</v>
      </c>
      <c r="AC509" s="239" t="str">
        <f t="shared" si="234"/>
        <v>500.png</v>
      </c>
      <c r="AD509" s="239" t="s">
        <v>3204</v>
      </c>
      <c r="AE509" s="239" t="str">
        <f t="shared" si="235"/>
        <v>30,30</v>
      </c>
      <c r="AF509" s="239" t="s">
        <v>3205</v>
      </c>
      <c r="AG509" s="239" t="str">
        <f t="shared" si="236"/>
        <v>15,15</v>
      </c>
      <c r="AH509" s="239" t="s">
        <v>3206</v>
      </c>
      <c r="AI509" s="239" t="str">
        <f t="shared" si="237"/>
        <v>131.963158611215,32.9442740738422</v>
      </c>
      <c r="AJ509" s="239" t="s">
        <v>3207</v>
      </c>
      <c r="AL509" s="8" t="str">
        <f t="shared" si="240"/>
        <v>,{"type":"Feature","properties":{"name":"幼保-8：松浦こども園","description":"種別：幼保・学校&lt;br&gt;名称：幼保-8：松浦こども園&lt;br&gt;住所：佐伯市鶴見大字沖松浦745-1&lt;br&gt;TEL：0972-33-0096&lt;br&gt;","_markerType":"Icon","_iconUrl":"https://cyberjapandata.gsi.go.jp/portal/sys/v4/symbols/500.png","_iconSize":[30,30],"_iconAnchor":[15,15]},"geometry":{"type":"Point","coordinates":[131.963158611215,32.9442740738422]}}</v>
      </c>
    </row>
    <row r="510" spans="1:38">
      <c r="A510" s="1" t="s">
        <v>3469</v>
      </c>
      <c r="B510" s="1" t="s">
        <v>3452</v>
      </c>
      <c r="C510" s="1" t="s">
        <v>3469</v>
      </c>
      <c r="D510" s="1" t="s">
        <v>3085</v>
      </c>
      <c r="E510" s="1" t="s">
        <v>3086</v>
      </c>
      <c r="G510" s="1" t="s">
        <v>3470</v>
      </c>
      <c r="I510" s="236" t="s">
        <v>3454</v>
      </c>
      <c r="J510" s="1" t="s">
        <v>3210</v>
      </c>
      <c r="K510" s="1" t="s">
        <v>3211</v>
      </c>
      <c r="L510" s="1">
        <v>32.954222035590199</v>
      </c>
      <c r="M510" s="1">
        <v>131.90806468052</v>
      </c>
      <c r="O510" s="74" t="str">
        <f t="shared" si="238"/>
        <v>幼保-9：さくらこども園</v>
      </c>
      <c r="P510" s="74" t="str">
        <f t="shared" si="229"/>
        <v>種別：幼保・学校&lt;br&gt;名称：幼保-9：さくらこども園&lt;br&gt;住所：佐伯市字女島6945番3&lt;br&gt;TEL：0972-28-8877&lt;br&gt;</v>
      </c>
      <c r="Q510" s="74" t="str">
        <f t="shared" si="230"/>
        <v>500.png</v>
      </c>
      <c r="R510" s="74" t="str">
        <f t="shared" si="231"/>
        <v>30,30</v>
      </c>
      <c r="S510" s="74" t="str">
        <f t="shared" si="231"/>
        <v>15,15</v>
      </c>
      <c r="T510" s="74" t="str">
        <f t="shared" si="232"/>
        <v>131.90806468052,32.9542220355902</v>
      </c>
      <c r="W510" s="239">
        <v>1</v>
      </c>
      <c r="X510" s="239" t="s">
        <v>3209</v>
      </c>
      <c r="Y510" s="239" t="str">
        <f t="shared" si="239"/>
        <v>幼保-9：さくらこども園</v>
      </c>
      <c r="Z510" s="239" t="s">
        <v>3202</v>
      </c>
      <c r="AA510" s="239" t="str">
        <f t="shared" si="233"/>
        <v>種別：幼保・学校&lt;br&gt;名称：幼保-9：さくらこども園&lt;br&gt;住所：佐伯市字女島6945番3&lt;br&gt;TEL：0972-28-8877&lt;br&gt;</v>
      </c>
      <c r="AB510" s="239" t="s">
        <v>3256</v>
      </c>
      <c r="AC510" s="239" t="str">
        <f t="shared" si="234"/>
        <v>500.png</v>
      </c>
      <c r="AD510" s="239" t="s">
        <v>3204</v>
      </c>
      <c r="AE510" s="239" t="str">
        <f t="shared" si="235"/>
        <v>30,30</v>
      </c>
      <c r="AF510" s="239" t="s">
        <v>3205</v>
      </c>
      <c r="AG510" s="239" t="str">
        <f t="shared" si="236"/>
        <v>15,15</v>
      </c>
      <c r="AH510" s="239" t="s">
        <v>3206</v>
      </c>
      <c r="AI510" s="239" t="str">
        <f t="shared" si="237"/>
        <v>131.90806468052,32.9542220355902</v>
      </c>
      <c r="AJ510" s="239" t="s">
        <v>3207</v>
      </c>
      <c r="AL510" s="8" t="str">
        <f t="shared" si="240"/>
        <v>,{"type":"Feature","properties":{"name":"幼保-9：さくらこども園","description":"種別：幼保・学校&lt;br&gt;名称：幼保-9：さくらこども園&lt;br&gt;住所：佐伯市字女島6945番3&lt;br&gt;TEL：0972-28-8877&lt;br&gt;","_markerType":"Icon","_iconUrl":"https://cyberjapandata.gsi.go.jp/portal/sys/v4/symbols/500.png","_iconSize":[30,30],"_iconAnchor":[15,15]},"geometry":{"type":"Point","coordinates":[131.90806468052,32.9542220355902]}}</v>
      </c>
    </row>
    <row r="511" spans="1:38">
      <c r="A511" s="1" t="s">
        <v>3471</v>
      </c>
      <c r="B511" s="1" t="s">
        <v>3452</v>
      </c>
      <c r="C511" s="1" t="s">
        <v>3471</v>
      </c>
      <c r="D511" s="1" t="s">
        <v>688</v>
      </c>
      <c r="E511" s="1" t="s">
        <v>685</v>
      </c>
      <c r="G511" s="1" t="s">
        <v>3472</v>
      </c>
      <c r="I511" s="236" t="s">
        <v>3454</v>
      </c>
      <c r="J511" s="1" t="s">
        <v>3210</v>
      </c>
      <c r="K511" s="1" t="s">
        <v>3211</v>
      </c>
      <c r="L511" s="1">
        <v>32.955911122956799</v>
      </c>
      <c r="M511" s="1">
        <v>131.882596444521</v>
      </c>
      <c r="O511" s="74" t="str">
        <f t="shared" si="238"/>
        <v>幼保-10：つるおか保育所</v>
      </c>
      <c r="P511" s="74" t="str">
        <f t="shared" si="229"/>
        <v>種別：幼保・学校&lt;br&gt;名称：幼保-10：つるおか保育所&lt;br&gt;住所：佐伯市鶴岡町2丁目3番8号&lt;br&gt;TEL：0972-20-3050&lt;br&gt;</v>
      </c>
      <c r="Q511" s="74" t="str">
        <f t="shared" si="230"/>
        <v>500.png</v>
      </c>
      <c r="R511" s="74" t="str">
        <f t="shared" si="231"/>
        <v>30,30</v>
      </c>
      <c r="S511" s="74" t="str">
        <f t="shared" si="231"/>
        <v>15,15</v>
      </c>
      <c r="T511" s="74" t="str">
        <f t="shared" si="232"/>
        <v>131.882596444521,32.9559111229568</v>
      </c>
      <c r="W511" s="239">
        <v>1</v>
      </c>
      <c r="X511" s="239" t="s">
        <v>3209</v>
      </c>
      <c r="Y511" s="239" t="str">
        <f t="shared" si="239"/>
        <v>幼保-10：つるおか保育所</v>
      </c>
      <c r="Z511" s="239" t="s">
        <v>3202</v>
      </c>
      <c r="AA511" s="239" t="str">
        <f t="shared" si="233"/>
        <v>種別：幼保・学校&lt;br&gt;名称：幼保-10：つるおか保育所&lt;br&gt;住所：佐伯市鶴岡町2丁目3番8号&lt;br&gt;TEL：0972-20-3050&lt;br&gt;</v>
      </c>
      <c r="AB511" s="239" t="s">
        <v>3256</v>
      </c>
      <c r="AC511" s="239" t="str">
        <f t="shared" si="234"/>
        <v>500.png</v>
      </c>
      <c r="AD511" s="239" t="s">
        <v>3204</v>
      </c>
      <c r="AE511" s="239" t="str">
        <f t="shared" si="235"/>
        <v>30,30</v>
      </c>
      <c r="AF511" s="239" t="s">
        <v>3205</v>
      </c>
      <c r="AG511" s="239" t="str">
        <f t="shared" si="236"/>
        <v>15,15</v>
      </c>
      <c r="AH511" s="239" t="s">
        <v>3206</v>
      </c>
      <c r="AI511" s="239" t="str">
        <f t="shared" si="237"/>
        <v>131.882596444521,32.9559111229568</v>
      </c>
      <c r="AJ511" s="239" t="s">
        <v>3207</v>
      </c>
      <c r="AL511" s="8" t="str">
        <f t="shared" si="240"/>
        <v>,{"type":"Feature","properties":{"name":"幼保-10：つるおか保育所","description":"種別：幼保・学校&lt;br&gt;名称：幼保-10：つるおか保育所&lt;br&gt;住所：佐伯市鶴岡町2丁目3番8号&lt;br&gt;TEL：0972-20-3050&lt;br&gt;","_markerType":"Icon","_iconUrl":"https://cyberjapandata.gsi.go.jp/portal/sys/v4/symbols/500.png","_iconSize":[30,30],"_iconAnchor":[15,15]},"geometry":{"type":"Point","coordinates":[131.882596444521,32.9559111229568]}}</v>
      </c>
    </row>
    <row r="512" spans="1:38">
      <c r="A512" s="1" t="s">
        <v>3473</v>
      </c>
      <c r="B512" s="1" t="s">
        <v>3452</v>
      </c>
      <c r="C512" s="1" t="s">
        <v>3473</v>
      </c>
      <c r="D512" s="1" t="s">
        <v>686</v>
      </c>
      <c r="E512" s="1" t="s">
        <v>687</v>
      </c>
      <c r="G512" s="1" t="s">
        <v>3474</v>
      </c>
      <c r="I512" s="236" t="s">
        <v>3454</v>
      </c>
      <c r="J512" s="1" t="s">
        <v>3210</v>
      </c>
      <c r="K512" s="1" t="s">
        <v>3211</v>
      </c>
      <c r="L512" s="1">
        <v>32.855523113997499</v>
      </c>
      <c r="M512" s="1">
        <v>131.950348063516</v>
      </c>
      <c r="O512" s="74" t="str">
        <f t="shared" si="238"/>
        <v>幼保-11：畑野浦保育所</v>
      </c>
      <c r="P512" s="74" t="str">
        <f t="shared" si="229"/>
        <v>種別：幼保・学校&lt;br&gt;名称：幼保-11：畑野浦保育所&lt;br&gt;住所：蒲江大字畑野浦596番地23&lt;br&gt;TEL：0972-45-0038&lt;br&gt;</v>
      </c>
      <c r="Q512" s="74" t="str">
        <f t="shared" si="230"/>
        <v>500.png</v>
      </c>
      <c r="R512" s="74" t="str">
        <f t="shared" si="231"/>
        <v>30,30</v>
      </c>
      <c r="S512" s="74" t="str">
        <f t="shared" si="231"/>
        <v>15,15</v>
      </c>
      <c r="T512" s="74" t="str">
        <f t="shared" si="232"/>
        <v>131.950348063516,32.8555231139975</v>
      </c>
      <c r="W512" s="239">
        <v>1</v>
      </c>
      <c r="X512" s="239" t="s">
        <v>3209</v>
      </c>
      <c r="Y512" s="239" t="str">
        <f t="shared" si="239"/>
        <v>幼保-11：畑野浦保育所</v>
      </c>
      <c r="Z512" s="239" t="s">
        <v>3202</v>
      </c>
      <c r="AA512" s="239" t="str">
        <f t="shared" si="233"/>
        <v>種別：幼保・学校&lt;br&gt;名称：幼保-11：畑野浦保育所&lt;br&gt;住所：蒲江大字畑野浦596番地23&lt;br&gt;TEL：0972-45-0038&lt;br&gt;</v>
      </c>
      <c r="AB512" s="239" t="s">
        <v>3256</v>
      </c>
      <c r="AC512" s="239" t="str">
        <f t="shared" si="234"/>
        <v>500.png</v>
      </c>
      <c r="AD512" s="239" t="s">
        <v>3204</v>
      </c>
      <c r="AE512" s="239" t="str">
        <f t="shared" si="235"/>
        <v>30,30</v>
      </c>
      <c r="AF512" s="239" t="s">
        <v>3205</v>
      </c>
      <c r="AG512" s="239" t="str">
        <f t="shared" si="236"/>
        <v>15,15</v>
      </c>
      <c r="AH512" s="239" t="s">
        <v>3206</v>
      </c>
      <c r="AI512" s="239" t="str">
        <f t="shared" si="237"/>
        <v>131.950348063516,32.8555231139975</v>
      </c>
      <c r="AJ512" s="239" t="s">
        <v>3207</v>
      </c>
      <c r="AL512" s="8" t="str">
        <f t="shared" si="240"/>
        <v>,{"type":"Feature","properties":{"name":"幼保-11：畑野浦保育所","description":"種別：幼保・学校&lt;br&gt;名称：幼保-11：畑野浦保育所&lt;br&gt;住所：蒲江大字畑野浦596番地23&lt;br&gt;TEL：0972-45-0038&lt;br&gt;","_markerType":"Icon","_iconUrl":"https://cyberjapandata.gsi.go.jp/portal/sys/v4/symbols/500.png","_iconSize":[30,30],"_iconAnchor":[15,15]},"geometry":{"type":"Point","coordinates":[131.950348063516,32.8555231139975]}}</v>
      </c>
    </row>
    <row r="513" spans="1:38">
      <c r="A513" s="1" t="s">
        <v>3475</v>
      </c>
      <c r="B513" s="1" t="s">
        <v>3452</v>
      </c>
      <c r="C513" s="1" t="s">
        <v>3475</v>
      </c>
      <c r="D513" s="1" t="s">
        <v>3095</v>
      </c>
      <c r="E513" s="1" t="s">
        <v>3096</v>
      </c>
      <c r="G513" s="1" t="s">
        <v>3476</v>
      </c>
      <c r="I513" s="236" t="s">
        <v>3454</v>
      </c>
      <c r="J513" s="1" t="s">
        <v>3210</v>
      </c>
      <c r="K513" s="1" t="s">
        <v>3211</v>
      </c>
      <c r="L513" s="1">
        <v>32.968483134447197</v>
      </c>
      <c r="M513" s="1">
        <v>131.84055039360001</v>
      </c>
      <c r="O513" s="74" t="str">
        <f t="shared" si="238"/>
        <v>幼保-12：やよいこども園</v>
      </c>
      <c r="P513" s="74" t="str">
        <f t="shared" si="229"/>
        <v>種別：幼保・学校&lt;br&gt;名称：幼保-12：やよいこども園&lt;br&gt;住所：佐伯市弥生大字上小倉1201-1&lt;br&gt;TEL：0972-46-1591&lt;br&gt;</v>
      </c>
      <c r="Q513" s="74" t="str">
        <f t="shared" si="230"/>
        <v>500.png</v>
      </c>
      <c r="R513" s="74" t="str">
        <f t="shared" si="231"/>
        <v>30,30</v>
      </c>
      <c r="S513" s="74" t="str">
        <f t="shared" si="231"/>
        <v>15,15</v>
      </c>
      <c r="T513" s="74" t="str">
        <f t="shared" si="232"/>
        <v>131.8405503936,32.9684831344472</v>
      </c>
      <c r="W513" s="239">
        <v>1</v>
      </c>
      <c r="X513" s="239" t="s">
        <v>3209</v>
      </c>
      <c r="Y513" s="239" t="str">
        <f t="shared" si="239"/>
        <v>幼保-12：やよいこども園</v>
      </c>
      <c r="Z513" s="239" t="s">
        <v>3202</v>
      </c>
      <c r="AA513" s="239" t="str">
        <f t="shared" si="233"/>
        <v>種別：幼保・学校&lt;br&gt;名称：幼保-12：やよいこども園&lt;br&gt;住所：佐伯市弥生大字上小倉1201-1&lt;br&gt;TEL：0972-46-1591&lt;br&gt;</v>
      </c>
      <c r="AB513" s="239" t="s">
        <v>3256</v>
      </c>
      <c r="AC513" s="239" t="str">
        <f t="shared" si="234"/>
        <v>500.png</v>
      </c>
      <c r="AD513" s="239" t="s">
        <v>3204</v>
      </c>
      <c r="AE513" s="239" t="str">
        <f t="shared" si="235"/>
        <v>30,30</v>
      </c>
      <c r="AF513" s="239" t="s">
        <v>3205</v>
      </c>
      <c r="AG513" s="239" t="str">
        <f t="shared" si="236"/>
        <v>15,15</v>
      </c>
      <c r="AH513" s="239" t="s">
        <v>3206</v>
      </c>
      <c r="AI513" s="239" t="str">
        <f t="shared" si="237"/>
        <v>131.8405503936,32.9684831344472</v>
      </c>
      <c r="AJ513" s="239" t="s">
        <v>3207</v>
      </c>
      <c r="AL513" s="8" t="str">
        <f t="shared" si="240"/>
        <v>,{"type":"Feature","properties":{"name":"幼保-12：やよいこども園","description":"種別：幼保・学校&lt;br&gt;名称：幼保-12：やよいこども園&lt;br&gt;住所：佐伯市弥生大字上小倉1201-1&lt;br&gt;TEL：0972-46-1591&lt;br&gt;","_markerType":"Icon","_iconUrl":"https://cyberjapandata.gsi.go.jp/portal/sys/v4/symbols/500.png","_iconSize":[30,30],"_iconAnchor":[15,15]},"geometry":{"type":"Point","coordinates":[131.8405503936,32.9684831344472]}}</v>
      </c>
    </row>
    <row r="514" spans="1:38">
      <c r="A514" s="1" t="s">
        <v>3477</v>
      </c>
      <c r="B514" s="1" t="s">
        <v>3452</v>
      </c>
      <c r="C514" s="1" t="s">
        <v>3477</v>
      </c>
      <c r="D514" s="1" t="s">
        <v>3100</v>
      </c>
      <c r="E514" s="1" t="s">
        <v>3101</v>
      </c>
      <c r="G514" s="1" t="s">
        <v>3478</v>
      </c>
      <c r="I514" s="236" t="s">
        <v>3454</v>
      </c>
      <c r="J514" s="1" t="s">
        <v>3210</v>
      </c>
      <c r="K514" s="1" t="s">
        <v>3211</v>
      </c>
      <c r="L514" s="1">
        <v>32.981930761184103</v>
      </c>
      <c r="M514" s="1">
        <v>131.847605832059</v>
      </c>
      <c r="O514" s="74" t="str">
        <f t="shared" si="238"/>
        <v>幼保-13：にじいろこども園</v>
      </c>
      <c r="P514" s="74" t="str">
        <f t="shared" si="229"/>
        <v>種別：幼保・学校&lt;br&gt;名称：幼保-13：にじいろこども園&lt;br&gt;住所：佐伯市弥生大字大坂本1065番地1&lt;br&gt;TEL：0972-46-1441&lt;br&gt;</v>
      </c>
      <c r="Q514" s="74" t="str">
        <f t="shared" si="230"/>
        <v>500.png</v>
      </c>
      <c r="R514" s="74" t="str">
        <f t="shared" si="231"/>
        <v>30,30</v>
      </c>
      <c r="S514" s="74" t="str">
        <f t="shared" si="231"/>
        <v>15,15</v>
      </c>
      <c r="T514" s="74" t="str">
        <f t="shared" si="232"/>
        <v>131.847605832059,32.9819307611841</v>
      </c>
      <c r="W514" s="239">
        <v>1</v>
      </c>
      <c r="X514" s="239" t="s">
        <v>3209</v>
      </c>
      <c r="Y514" s="239" t="str">
        <f t="shared" si="239"/>
        <v>幼保-13：にじいろこども園</v>
      </c>
      <c r="Z514" s="239" t="s">
        <v>3202</v>
      </c>
      <c r="AA514" s="239" t="str">
        <f t="shared" si="233"/>
        <v>種別：幼保・学校&lt;br&gt;名称：幼保-13：にじいろこども園&lt;br&gt;住所：佐伯市弥生大字大坂本1065番地1&lt;br&gt;TEL：0972-46-1441&lt;br&gt;</v>
      </c>
      <c r="AB514" s="239" t="s">
        <v>3256</v>
      </c>
      <c r="AC514" s="239" t="str">
        <f t="shared" si="234"/>
        <v>500.png</v>
      </c>
      <c r="AD514" s="239" t="s">
        <v>3204</v>
      </c>
      <c r="AE514" s="239" t="str">
        <f t="shared" si="235"/>
        <v>30,30</v>
      </c>
      <c r="AF514" s="239" t="s">
        <v>3205</v>
      </c>
      <c r="AG514" s="239" t="str">
        <f t="shared" si="236"/>
        <v>15,15</v>
      </c>
      <c r="AH514" s="239" t="s">
        <v>3206</v>
      </c>
      <c r="AI514" s="239" t="str">
        <f t="shared" si="237"/>
        <v>131.847605832059,32.9819307611841</v>
      </c>
      <c r="AJ514" s="239" t="s">
        <v>3207</v>
      </c>
      <c r="AL514" s="8" t="str">
        <f t="shared" si="240"/>
        <v>,{"type":"Feature","properties":{"name":"幼保-13：にじいろこども園","description":"種別：幼保・学校&lt;br&gt;名称：幼保-13：にじいろこども園&lt;br&gt;住所：佐伯市弥生大字大坂本1065番地1&lt;br&gt;TEL：0972-46-1441&lt;br&gt;","_markerType":"Icon","_iconUrl":"https://cyberjapandata.gsi.go.jp/portal/sys/v4/symbols/500.png","_iconSize":[30,30],"_iconAnchor":[15,15]},"geometry":{"type":"Point","coordinates":[131.847605832059,32.9819307611841]}}</v>
      </c>
    </row>
    <row r="515" spans="1:38">
      <c r="A515" s="1" t="s">
        <v>3479</v>
      </c>
      <c r="B515" s="1" t="s">
        <v>3452</v>
      </c>
      <c r="C515" s="1" t="s">
        <v>3479</v>
      </c>
      <c r="D515" s="1" t="s">
        <v>3105</v>
      </c>
      <c r="E515" s="1" t="s">
        <v>3106</v>
      </c>
      <c r="G515" s="1" t="s">
        <v>3480</v>
      </c>
      <c r="I515" s="236" t="s">
        <v>3454</v>
      </c>
      <c r="J515" s="1" t="s">
        <v>3210</v>
      </c>
      <c r="K515" s="1" t="s">
        <v>3211</v>
      </c>
      <c r="L515" s="1">
        <v>32.959493016089702</v>
      </c>
      <c r="M515" s="1">
        <v>131.895305769971</v>
      </c>
      <c r="O515" s="74" t="str">
        <f t="shared" si="238"/>
        <v>幼保-14：ルンビニこども園</v>
      </c>
      <c r="P515" s="74" t="str">
        <f t="shared" si="229"/>
        <v>種別：幼保・学校&lt;br&gt;名称：幼保-14：ルンビニこども園&lt;br&gt;住所：佐伯市城下東町5-4&lt;br&gt;TEL：0972-23-6160 &lt;br&gt;</v>
      </c>
      <c r="Q515" s="74" t="str">
        <f t="shared" si="230"/>
        <v>500.png</v>
      </c>
      <c r="R515" s="74" t="str">
        <f t="shared" si="231"/>
        <v>30,30</v>
      </c>
      <c r="S515" s="74" t="str">
        <f t="shared" si="231"/>
        <v>15,15</v>
      </c>
      <c r="T515" s="74" t="str">
        <f t="shared" si="232"/>
        <v>131.895305769971,32.9594930160897</v>
      </c>
      <c r="W515" s="239">
        <v>1</v>
      </c>
      <c r="X515" s="239" t="s">
        <v>3209</v>
      </c>
      <c r="Y515" s="239" t="str">
        <f t="shared" si="239"/>
        <v>幼保-14：ルンビニこども園</v>
      </c>
      <c r="Z515" s="239" t="s">
        <v>3202</v>
      </c>
      <c r="AA515" s="239" t="str">
        <f t="shared" si="233"/>
        <v>種別：幼保・学校&lt;br&gt;名称：幼保-14：ルンビニこども園&lt;br&gt;住所：佐伯市城下東町5-4&lt;br&gt;TEL：0972-23-6160 &lt;br&gt;</v>
      </c>
      <c r="AB515" s="239" t="s">
        <v>3256</v>
      </c>
      <c r="AC515" s="239" t="str">
        <f t="shared" si="234"/>
        <v>500.png</v>
      </c>
      <c r="AD515" s="239" t="s">
        <v>3204</v>
      </c>
      <c r="AE515" s="239" t="str">
        <f t="shared" si="235"/>
        <v>30,30</v>
      </c>
      <c r="AF515" s="239" t="s">
        <v>3205</v>
      </c>
      <c r="AG515" s="239" t="str">
        <f t="shared" si="236"/>
        <v>15,15</v>
      </c>
      <c r="AH515" s="239" t="s">
        <v>3206</v>
      </c>
      <c r="AI515" s="239" t="str">
        <f t="shared" si="237"/>
        <v>131.895305769971,32.9594930160897</v>
      </c>
      <c r="AJ515" s="239" t="s">
        <v>3207</v>
      </c>
      <c r="AL515" s="8" t="str">
        <f t="shared" si="240"/>
        <v>,{"type":"Feature","properties":{"name":"幼保-14：ルンビニこども園","description":"種別：幼保・学校&lt;br&gt;名称：幼保-14：ルンビニこども園&lt;br&gt;住所：佐伯市城下東町5-4&lt;br&gt;TEL：0972-23-6160 &lt;br&gt;","_markerType":"Icon","_iconUrl":"https://cyberjapandata.gsi.go.jp/portal/sys/v4/symbols/500.png","_iconSize":[30,30],"_iconAnchor":[15,15]},"geometry":{"type":"Point","coordinates":[131.895305769971,32.9594930160897]}}</v>
      </c>
    </row>
    <row r="516" spans="1:38">
      <c r="A516" s="1" t="s">
        <v>3481</v>
      </c>
      <c r="B516" s="1" t="s">
        <v>3452</v>
      </c>
      <c r="C516" s="1" t="s">
        <v>3481</v>
      </c>
      <c r="D516" s="1" t="s">
        <v>3110</v>
      </c>
      <c r="E516" s="1" t="s">
        <v>3111</v>
      </c>
      <c r="G516" s="1" t="s">
        <v>3482</v>
      </c>
      <c r="I516" s="236" t="s">
        <v>3454</v>
      </c>
      <c r="J516" s="1" t="s">
        <v>3210</v>
      </c>
      <c r="K516" s="1" t="s">
        <v>3211</v>
      </c>
      <c r="L516" s="1">
        <v>32.961408624359599</v>
      </c>
      <c r="M516" s="1">
        <v>131.90047149408801</v>
      </c>
      <c r="O516" s="74" t="str">
        <f t="shared" si="238"/>
        <v>幼保-15：カトリック佐伯幼稚園</v>
      </c>
      <c r="P516" s="74" t="str">
        <f t="shared" si="229"/>
        <v>種別：幼保・学校&lt;br&gt;名称：幼保-15：カトリック佐伯幼稚園&lt;br&gt;住所：佐伯市中村東町7-3&lt;br&gt;TEL：0972-22-2182&lt;br&gt;</v>
      </c>
      <c r="Q516" s="74" t="str">
        <f t="shared" si="230"/>
        <v>500.png</v>
      </c>
      <c r="R516" s="74" t="str">
        <f t="shared" si="231"/>
        <v>30,30</v>
      </c>
      <c r="S516" s="74" t="str">
        <f t="shared" si="231"/>
        <v>15,15</v>
      </c>
      <c r="T516" s="74" t="str">
        <f t="shared" si="232"/>
        <v>131.900471494088,32.9614086243596</v>
      </c>
      <c r="W516" s="239">
        <v>1</v>
      </c>
      <c r="X516" s="239" t="s">
        <v>3209</v>
      </c>
      <c r="Y516" s="239" t="str">
        <f t="shared" si="239"/>
        <v>幼保-15：カトリック佐伯幼稚園</v>
      </c>
      <c r="Z516" s="239" t="s">
        <v>3202</v>
      </c>
      <c r="AA516" s="239" t="str">
        <f t="shared" si="233"/>
        <v>種別：幼保・学校&lt;br&gt;名称：幼保-15：カトリック佐伯幼稚園&lt;br&gt;住所：佐伯市中村東町7-3&lt;br&gt;TEL：0972-22-2182&lt;br&gt;</v>
      </c>
      <c r="AB516" s="239" t="s">
        <v>3256</v>
      </c>
      <c r="AC516" s="239" t="str">
        <f t="shared" si="234"/>
        <v>500.png</v>
      </c>
      <c r="AD516" s="239" t="s">
        <v>3204</v>
      </c>
      <c r="AE516" s="239" t="str">
        <f t="shared" si="235"/>
        <v>30,30</v>
      </c>
      <c r="AF516" s="239" t="s">
        <v>3205</v>
      </c>
      <c r="AG516" s="239" t="str">
        <f t="shared" si="236"/>
        <v>15,15</v>
      </c>
      <c r="AH516" s="239" t="s">
        <v>3206</v>
      </c>
      <c r="AI516" s="239" t="str">
        <f t="shared" si="237"/>
        <v>131.900471494088,32.9614086243596</v>
      </c>
      <c r="AJ516" s="239" t="s">
        <v>3207</v>
      </c>
      <c r="AL516" s="8" t="str">
        <f t="shared" si="240"/>
        <v>,{"type":"Feature","properties":{"name":"幼保-15：カトリック佐伯幼稚園","description":"種別：幼保・学校&lt;br&gt;名称：幼保-15：カトリック佐伯幼稚園&lt;br&gt;住所：佐伯市中村東町7-3&lt;br&gt;TEL：0972-22-2182&lt;br&gt;","_markerType":"Icon","_iconUrl":"https://cyberjapandata.gsi.go.jp/portal/sys/v4/symbols/500.png","_iconSize":[30,30],"_iconAnchor":[15,15]},"geometry":{"type":"Point","coordinates":[131.900471494088,32.9614086243596]}}</v>
      </c>
    </row>
    <row r="517" spans="1:38">
      <c r="A517" s="1" t="s">
        <v>3483</v>
      </c>
      <c r="B517" s="1" t="s">
        <v>3452</v>
      </c>
      <c r="C517" s="1" t="s">
        <v>3483</v>
      </c>
      <c r="D517" s="1" t="s">
        <v>3115</v>
      </c>
      <c r="E517" s="1" t="s">
        <v>3116</v>
      </c>
      <c r="G517" s="1" t="s">
        <v>3484</v>
      </c>
      <c r="I517" s="236" t="s">
        <v>3454</v>
      </c>
      <c r="J517" s="1" t="s">
        <v>3210</v>
      </c>
      <c r="K517" s="1" t="s">
        <v>3211</v>
      </c>
      <c r="L517" s="1">
        <v>32.956181049168897</v>
      </c>
      <c r="M517" s="1">
        <v>131.80263950157999</v>
      </c>
      <c r="O517" s="74" t="str">
        <f t="shared" si="238"/>
        <v>幼保-16：ほんじょうこども園</v>
      </c>
      <c r="P517" s="74" t="str">
        <f t="shared" si="229"/>
        <v>種別：幼保・学校&lt;br&gt;名称：幼保-16：ほんじょうこども園&lt;br&gt;住所：佐伯市本匠大字笠掛1381番地1&lt;br&gt;TEL：0972-56-5033&lt;br&gt;</v>
      </c>
      <c r="Q517" s="74" t="str">
        <f t="shared" si="230"/>
        <v>500.png</v>
      </c>
      <c r="R517" s="74" t="str">
        <f t="shared" si="231"/>
        <v>30,30</v>
      </c>
      <c r="S517" s="74" t="str">
        <f t="shared" si="231"/>
        <v>15,15</v>
      </c>
      <c r="T517" s="74" t="str">
        <f t="shared" si="232"/>
        <v>131.80263950158,32.9561810491689</v>
      </c>
      <c r="W517" s="239">
        <v>1</v>
      </c>
      <c r="X517" s="239" t="s">
        <v>3209</v>
      </c>
      <c r="Y517" s="239" t="str">
        <f t="shared" si="239"/>
        <v>幼保-16：ほんじょうこども園</v>
      </c>
      <c r="Z517" s="239" t="s">
        <v>3202</v>
      </c>
      <c r="AA517" s="239" t="str">
        <f t="shared" si="233"/>
        <v>種別：幼保・学校&lt;br&gt;名称：幼保-16：ほんじょうこども園&lt;br&gt;住所：佐伯市本匠大字笠掛1381番地1&lt;br&gt;TEL：0972-56-5033&lt;br&gt;</v>
      </c>
      <c r="AB517" s="239" t="s">
        <v>3256</v>
      </c>
      <c r="AC517" s="239" t="str">
        <f t="shared" si="234"/>
        <v>500.png</v>
      </c>
      <c r="AD517" s="239" t="s">
        <v>3204</v>
      </c>
      <c r="AE517" s="239" t="str">
        <f t="shared" si="235"/>
        <v>30,30</v>
      </c>
      <c r="AF517" s="239" t="s">
        <v>3205</v>
      </c>
      <c r="AG517" s="239" t="str">
        <f t="shared" si="236"/>
        <v>15,15</v>
      </c>
      <c r="AH517" s="239" t="s">
        <v>3206</v>
      </c>
      <c r="AI517" s="239" t="str">
        <f t="shared" si="237"/>
        <v>131.80263950158,32.9561810491689</v>
      </c>
      <c r="AJ517" s="239" t="s">
        <v>3207</v>
      </c>
      <c r="AL517" s="8" t="str">
        <f t="shared" si="240"/>
        <v>,{"type":"Feature","properties":{"name":"幼保-16：ほんじょうこども園","description":"種別：幼保・学校&lt;br&gt;名称：幼保-16：ほんじょうこども園&lt;br&gt;住所：佐伯市本匠大字笠掛1381番地1&lt;br&gt;TEL：0972-56-5033&lt;br&gt;","_markerType":"Icon","_iconUrl":"https://cyberjapandata.gsi.go.jp/portal/sys/v4/symbols/500.png","_iconSize":[30,30],"_iconAnchor":[15,15]},"geometry":{"type":"Point","coordinates":[131.80263950158,32.9561810491689]}}</v>
      </c>
    </row>
    <row r="518" spans="1:38">
      <c r="A518" s="1" t="s">
        <v>3485</v>
      </c>
      <c r="B518" s="1" t="s">
        <v>3452</v>
      </c>
      <c r="C518" s="1" t="s">
        <v>3485</v>
      </c>
      <c r="D518" s="1" t="s">
        <v>689</v>
      </c>
      <c r="E518" s="1" t="s">
        <v>3120</v>
      </c>
      <c r="G518" s="1" t="s">
        <v>3486</v>
      </c>
      <c r="I518" s="236" t="s">
        <v>3454</v>
      </c>
      <c r="J518" s="1" t="s">
        <v>3210</v>
      </c>
      <c r="K518" s="1" t="s">
        <v>3211</v>
      </c>
      <c r="L518" s="1">
        <v>32.896810192500901</v>
      </c>
      <c r="M518" s="1">
        <v>131.779786668197</v>
      </c>
      <c r="O518" s="74" t="str">
        <f t="shared" si="238"/>
        <v>幼保-17：なおかわこども園</v>
      </c>
      <c r="P518" s="74" t="str">
        <f t="shared" si="229"/>
        <v>種別：幼保・学校&lt;br&gt;名称：幼保-17：なおかわこども園&lt;br&gt;住所：佐伯市直川大字上直見577番地&lt;br&gt;TEL：0972-58-2146&lt;br&gt;</v>
      </c>
      <c r="Q518" s="74" t="str">
        <f t="shared" si="230"/>
        <v>500.png</v>
      </c>
      <c r="R518" s="74" t="str">
        <f t="shared" ref="R518:S562" si="241">J518</f>
        <v>30,30</v>
      </c>
      <c r="S518" s="74" t="str">
        <f t="shared" si="241"/>
        <v>15,15</v>
      </c>
      <c r="T518" s="74" t="str">
        <f t="shared" si="232"/>
        <v>131.779786668197,32.8968101925009</v>
      </c>
      <c r="W518" s="239">
        <v>1</v>
      </c>
      <c r="X518" s="239" t="s">
        <v>3209</v>
      </c>
      <c r="Y518" s="239" t="str">
        <f t="shared" si="239"/>
        <v>幼保-17：なおかわこども園</v>
      </c>
      <c r="Z518" s="239" t="s">
        <v>3202</v>
      </c>
      <c r="AA518" s="239" t="str">
        <f t="shared" si="233"/>
        <v>種別：幼保・学校&lt;br&gt;名称：幼保-17：なおかわこども園&lt;br&gt;住所：佐伯市直川大字上直見577番地&lt;br&gt;TEL：0972-58-2146&lt;br&gt;</v>
      </c>
      <c r="AB518" s="239" t="s">
        <v>3256</v>
      </c>
      <c r="AC518" s="239" t="str">
        <f t="shared" si="234"/>
        <v>500.png</v>
      </c>
      <c r="AD518" s="239" t="s">
        <v>3204</v>
      </c>
      <c r="AE518" s="239" t="str">
        <f t="shared" si="235"/>
        <v>30,30</v>
      </c>
      <c r="AF518" s="239" t="s">
        <v>3205</v>
      </c>
      <c r="AG518" s="239" t="str">
        <f t="shared" si="236"/>
        <v>15,15</v>
      </c>
      <c r="AH518" s="239" t="s">
        <v>3206</v>
      </c>
      <c r="AI518" s="239" t="str">
        <f t="shared" si="237"/>
        <v>131.779786668197,32.8968101925009</v>
      </c>
      <c r="AJ518" s="239" t="s">
        <v>3207</v>
      </c>
      <c r="AL518" s="8" t="str">
        <f t="shared" si="240"/>
        <v>,{"type":"Feature","properties":{"name":"幼保-17：なおかわこども園","description":"種別：幼保・学校&lt;br&gt;名称：幼保-17：なおかわこども園&lt;br&gt;住所：佐伯市直川大字上直見577番地&lt;br&gt;TEL：0972-58-2146&lt;br&gt;","_markerType":"Icon","_iconUrl":"https://cyberjapandata.gsi.go.jp/portal/sys/v4/symbols/500.png","_iconSize":[30,30],"_iconAnchor":[15,15]},"geometry":{"type":"Point","coordinates":[131.779786668197,32.8968101925009]}}</v>
      </c>
    </row>
    <row r="519" spans="1:38">
      <c r="A519" s="1" t="s">
        <v>3487</v>
      </c>
      <c r="B519" s="1" t="s">
        <v>3452</v>
      </c>
      <c r="C519" s="1" t="s">
        <v>3487</v>
      </c>
      <c r="D519" s="1" t="s">
        <v>690</v>
      </c>
      <c r="E519" s="1" t="s">
        <v>3124</v>
      </c>
      <c r="G519" s="1" t="s">
        <v>3488</v>
      </c>
      <c r="I519" s="236" t="s">
        <v>3454</v>
      </c>
      <c r="J519" s="1" t="s">
        <v>3210</v>
      </c>
      <c r="K519" s="1" t="s">
        <v>3211</v>
      </c>
      <c r="L519" s="1">
        <v>32.854361237202802</v>
      </c>
      <c r="M519" s="1">
        <v>131.68038429886599</v>
      </c>
      <c r="O519" s="74" t="str">
        <f t="shared" si="238"/>
        <v>幼保-18：うめこども園</v>
      </c>
      <c r="P519" s="74" t="str">
        <f t="shared" si="229"/>
        <v>種別：幼保・学校&lt;br&gt;名称：幼保-18：うめこども園&lt;br&gt;住所：佐伯市宇目大字千束2137-2&lt;br&gt;TEL：0972-52-1013&lt;br&gt;</v>
      </c>
      <c r="Q519" s="74" t="str">
        <f t="shared" si="230"/>
        <v>500.png</v>
      </c>
      <c r="R519" s="74" t="str">
        <f t="shared" si="241"/>
        <v>30,30</v>
      </c>
      <c r="S519" s="74" t="str">
        <f t="shared" si="241"/>
        <v>15,15</v>
      </c>
      <c r="T519" s="74" t="str">
        <f t="shared" si="232"/>
        <v>131.680384298866,32.8543612372028</v>
      </c>
      <c r="W519" s="239">
        <v>1</v>
      </c>
      <c r="X519" s="239" t="s">
        <v>3209</v>
      </c>
      <c r="Y519" s="239" t="str">
        <f t="shared" si="239"/>
        <v>幼保-18：うめこども園</v>
      </c>
      <c r="Z519" s="239" t="s">
        <v>3202</v>
      </c>
      <c r="AA519" s="239" t="str">
        <f t="shared" si="233"/>
        <v>種別：幼保・学校&lt;br&gt;名称：幼保-18：うめこども園&lt;br&gt;住所：佐伯市宇目大字千束2137-2&lt;br&gt;TEL：0972-52-1013&lt;br&gt;</v>
      </c>
      <c r="AB519" s="239" t="s">
        <v>3256</v>
      </c>
      <c r="AC519" s="239" t="str">
        <f t="shared" si="234"/>
        <v>500.png</v>
      </c>
      <c r="AD519" s="239" t="s">
        <v>3204</v>
      </c>
      <c r="AE519" s="239" t="str">
        <f t="shared" si="235"/>
        <v>30,30</v>
      </c>
      <c r="AF519" s="239" t="s">
        <v>3205</v>
      </c>
      <c r="AG519" s="239" t="str">
        <f t="shared" si="236"/>
        <v>15,15</v>
      </c>
      <c r="AH519" s="239" t="s">
        <v>3206</v>
      </c>
      <c r="AI519" s="239" t="str">
        <f t="shared" si="237"/>
        <v>131.680384298866,32.8543612372028</v>
      </c>
      <c r="AJ519" s="239" t="s">
        <v>3207</v>
      </c>
      <c r="AL519" s="8" t="str">
        <f t="shared" si="240"/>
        <v>,{"type":"Feature","properties":{"name":"幼保-18：うめこども園","description":"種別：幼保・学校&lt;br&gt;名称：幼保-18：うめこども園&lt;br&gt;住所：佐伯市宇目大字千束2137-2&lt;br&gt;TEL：0972-52-1013&lt;br&gt;","_markerType":"Icon","_iconUrl":"https://cyberjapandata.gsi.go.jp/portal/sys/v4/symbols/500.png","_iconSize":[30,30],"_iconAnchor":[15,15]},"geometry":{"type":"Point","coordinates":[131.680384298866,32.8543612372028]}}</v>
      </c>
    </row>
    <row r="520" spans="1:38">
      <c r="A520" s="1" t="s">
        <v>3489</v>
      </c>
      <c r="B520" s="1" t="s">
        <v>3452</v>
      </c>
      <c r="C520" s="1" t="s">
        <v>3489</v>
      </c>
      <c r="D520" s="1" t="s">
        <v>3127</v>
      </c>
      <c r="E520" s="1" t="s">
        <v>3128</v>
      </c>
      <c r="G520" s="1" t="s">
        <v>3490</v>
      </c>
      <c r="I520" s="236" t="s">
        <v>3454</v>
      </c>
      <c r="J520" s="1" t="s">
        <v>3210</v>
      </c>
      <c r="K520" s="1" t="s">
        <v>3211</v>
      </c>
      <c r="L520" s="1">
        <v>32.801111100630301</v>
      </c>
      <c r="M520" s="1">
        <v>131.93752543533299</v>
      </c>
      <c r="O520" s="74" t="str">
        <f t="shared" si="238"/>
        <v>幼保-19：かまえこども園</v>
      </c>
      <c r="P520" s="74" t="str">
        <f t="shared" si="229"/>
        <v>種別：幼保・学校&lt;br&gt;名称：幼保-19：かまえこども園&lt;br&gt;住所：佐伯市蒲江⼤字蒲江浦404番地１&lt;br&gt;TEL：0972-42-5500&lt;br&gt;</v>
      </c>
      <c r="Q520" s="74" t="str">
        <f t="shared" si="230"/>
        <v>500.png</v>
      </c>
      <c r="R520" s="74" t="str">
        <f t="shared" si="241"/>
        <v>30,30</v>
      </c>
      <c r="S520" s="74" t="str">
        <f t="shared" si="241"/>
        <v>15,15</v>
      </c>
      <c r="T520" s="74" t="str">
        <f t="shared" si="232"/>
        <v>131.937525435333,32.8011111006303</v>
      </c>
      <c r="W520" s="239">
        <v>1</v>
      </c>
      <c r="X520" s="239" t="s">
        <v>3209</v>
      </c>
      <c r="Y520" s="239" t="str">
        <f t="shared" si="239"/>
        <v>幼保-19：かまえこども園</v>
      </c>
      <c r="Z520" s="239" t="s">
        <v>3202</v>
      </c>
      <c r="AA520" s="239" t="str">
        <f t="shared" si="233"/>
        <v>種別：幼保・学校&lt;br&gt;名称：幼保-19：かまえこども園&lt;br&gt;住所：佐伯市蒲江⼤字蒲江浦404番地１&lt;br&gt;TEL：0972-42-5500&lt;br&gt;</v>
      </c>
      <c r="AB520" s="239" t="s">
        <v>3256</v>
      </c>
      <c r="AC520" s="239" t="str">
        <f t="shared" si="234"/>
        <v>500.png</v>
      </c>
      <c r="AD520" s="239" t="s">
        <v>3204</v>
      </c>
      <c r="AE520" s="239" t="str">
        <f t="shared" si="235"/>
        <v>30,30</v>
      </c>
      <c r="AF520" s="239" t="s">
        <v>3205</v>
      </c>
      <c r="AG520" s="239" t="str">
        <f t="shared" si="236"/>
        <v>15,15</v>
      </c>
      <c r="AH520" s="239" t="s">
        <v>3206</v>
      </c>
      <c r="AI520" s="239" t="str">
        <f t="shared" si="237"/>
        <v>131.937525435333,32.8011111006303</v>
      </c>
      <c r="AJ520" s="239" t="s">
        <v>3207</v>
      </c>
      <c r="AL520" s="8" t="str">
        <f t="shared" si="240"/>
        <v>,{"type":"Feature","properties":{"name":"幼保-19：かまえこども園","description":"種別：幼保・学校&lt;br&gt;名称：幼保-19：かまえこども園&lt;br&gt;住所：佐伯市蒲江⼤字蒲江浦404番地１&lt;br&gt;TEL：0972-42-5500&lt;br&gt;","_markerType":"Icon","_iconUrl":"https://cyberjapandata.gsi.go.jp/portal/sys/v4/symbols/500.png","_iconSize":[30,30],"_iconAnchor":[15,15]},"geometry":{"type":"Point","coordinates":[131.937525435333,32.8011111006303]}}</v>
      </c>
    </row>
    <row r="521" spans="1:38">
      <c r="A521" s="1" t="s">
        <v>3491</v>
      </c>
      <c r="B521" s="1" t="s">
        <v>3452</v>
      </c>
      <c r="C521" s="1" t="s">
        <v>3491</v>
      </c>
      <c r="D521" s="1" t="s">
        <v>691</v>
      </c>
      <c r="E521" s="1" t="s">
        <v>1350</v>
      </c>
      <c r="G521" s="1" t="s">
        <v>3492</v>
      </c>
      <c r="I521" s="236" t="s">
        <v>3454</v>
      </c>
      <c r="J521" s="1" t="s">
        <v>3210</v>
      </c>
      <c r="K521" s="1" t="s">
        <v>3211</v>
      </c>
      <c r="L521" s="1">
        <v>32.937063337759</v>
      </c>
      <c r="M521" s="1">
        <v>131.91186424025099</v>
      </c>
      <c r="O521" s="74" t="str">
        <f t="shared" si="238"/>
        <v>幼保-20：（福）長陽会　愛</v>
      </c>
      <c r="P521" s="74" t="str">
        <f t="shared" si="229"/>
        <v>種別：幼保・学校&lt;br&gt;名称：幼保-20：（福）長陽会　愛&lt;br&gt;住所：佐伯市大字長良4954&lt;br&gt;TEL：0972-28-3322&lt;br&gt;</v>
      </c>
      <c r="Q521" s="74" t="str">
        <f t="shared" si="230"/>
        <v>500.png</v>
      </c>
      <c r="R521" s="74" t="str">
        <f t="shared" si="241"/>
        <v>30,30</v>
      </c>
      <c r="S521" s="74" t="str">
        <f t="shared" si="241"/>
        <v>15,15</v>
      </c>
      <c r="T521" s="74" t="str">
        <f t="shared" si="232"/>
        <v>131.911864240251,32.937063337759</v>
      </c>
      <c r="W521" s="239">
        <v>1</v>
      </c>
      <c r="X521" s="239" t="s">
        <v>3209</v>
      </c>
      <c r="Y521" s="239" t="str">
        <f t="shared" si="239"/>
        <v>幼保-20：（福）長陽会　愛</v>
      </c>
      <c r="Z521" s="239" t="s">
        <v>3202</v>
      </c>
      <c r="AA521" s="239" t="str">
        <f t="shared" si="233"/>
        <v>種別：幼保・学校&lt;br&gt;名称：幼保-20：（福）長陽会　愛&lt;br&gt;住所：佐伯市大字長良4954&lt;br&gt;TEL：0972-28-3322&lt;br&gt;</v>
      </c>
      <c r="AB521" s="239" t="s">
        <v>3256</v>
      </c>
      <c r="AC521" s="239" t="str">
        <f t="shared" si="234"/>
        <v>500.png</v>
      </c>
      <c r="AD521" s="239" t="s">
        <v>3204</v>
      </c>
      <c r="AE521" s="239" t="str">
        <f t="shared" si="235"/>
        <v>30,30</v>
      </c>
      <c r="AF521" s="239" t="s">
        <v>3205</v>
      </c>
      <c r="AG521" s="239" t="str">
        <f t="shared" si="236"/>
        <v>15,15</v>
      </c>
      <c r="AH521" s="239" t="s">
        <v>3206</v>
      </c>
      <c r="AI521" s="239" t="str">
        <f t="shared" si="237"/>
        <v>131.911864240251,32.937063337759</v>
      </c>
      <c r="AJ521" s="239" t="s">
        <v>3207</v>
      </c>
      <c r="AL521" s="8" t="str">
        <f t="shared" si="240"/>
        <v>,{"type":"Feature","properties":{"name":"幼保-20：（福）長陽会　愛","description":"種別：幼保・学校&lt;br&gt;名称：幼保-20：（福）長陽会　愛&lt;br&gt;住所：佐伯市大字長良4954&lt;br&gt;TEL：0972-28-3322&lt;br&gt;","_markerType":"Icon","_iconUrl":"https://cyberjapandata.gsi.go.jp/portal/sys/v4/symbols/500.png","_iconSize":[30,30],"_iconAnchor":[15,15]},"geometry":{"type":"Point","coordinates":[131.911864240251,32.937063337759]}}</v>
      </c>
    </row>
    <row r="522" spans="1:38">
      <c r="A522" s="1" t="s">
        <v>3493</v>
      </c>
      <c r="B522" s="1" t="s">
        <v>3452</v>
      </c>
      <c r="C522" s="1" t="s">
        <v>3493</v>
      </c>
      <c r="D522" s="1" t="s">
        <v>3135</v>
      </c>
      <c r="E522" s="1" t="s">
        <v>3136</v>
      </c>
      <c r="G522" s="1" t="s">
        <v>3494</v>
      </c>
      <c r="I522" s="236" t="s">
        <v>3454</v>
      </c>
      <c r="J522" s="1" t="s">
        <v>3210</v>
      </c>
      <c r="K522" s="1" t="s">
        <v>3211</v>
      </c>
      <c r="L522" s="1">
        <v>32.960374664501899</v>
      </c>
      <c r="M522" s="1">
        <v>131.88203474654</v>
      </c>
      <c r="O522" s="74" t="str">
        <f t="shared" si="238"/>
        <v>幼保-21：ながと保育園</v>
      </c>
      <c r="P522" s="74" t="str">
        <f t="shared" si="229"/>
        <v>種別：幼保・学校&lt;br&gt;名称：幼保-21：ながと保育園&lt;br&gt;住所：佐伯市鶴岡町1丁目2151-1&lt;br&gt;TEL：0972-20-3399&lt;br&gt;</v>
      </c>
      <c r="Q522" s="74" t="str">
        <f t="shared" si="230"/>
        <v>500.png</v>
      </c>
      <c r="R522" s="74" t="str">
        <f t="shared" si="241"/>
        <v>30,30</v>
      </c>
      <c r="S522" s="74" t="str">
        <f t="shared" si="241"/>
        <v>15,15</v>
      </c>
      <c r="T522" s="74" t="str">
        <f t="shared" si="232"/>
        <v>131.88203474654,32.9603746645019</v>
      </c>
      <c r="W522" s="239">
        <v>1</v>
      </c>
      <c r="X522" s="239" t="s">
        <v>3209</v>
      </c>
      <c r="Y522" s="239" t="str">
        <f t="shared" si="239"/>
        <v>幼保-21：ながと保育園</v>
      </c>
      <c r="Z522" s="239" t="s">
        <v>3202</v>
      </c>
      <c r="AA522" s="239" t="str">
        <f t="shared" si="233"/>
        <v>種別：幼保・学校&lt;br&gt;名称：幼保-21：ながと保育園&lt;br&gt;住所：佐伯市鶴岡町1丁目2151-1&lt;br&gt;TEL：0972-20-3399&lt;br&gt;</v>
      </c>
      <c r="AB522" s="239" t="s">
        <v>3256</v>
      </c>
      <c r="AC522" s="239" t="str">
        <f t="shared" si="234"/>
        <v>500.png</v>
      </c>
      <c r="AD522" s="239" t="s">
        <v>3204</v>
      </c>
      <c r="AE522" s="239" t="str">
        <f t="shared" si="235"/>
        <v>30,30</v>
      </c>
      <c r="AF522" s="239" t="s">
        <v>3205</v>
      </c>
      <c r="AG522" s="239" t="str">
        <f t="shared" si="236"/>
        <v>15,15</v>
      </c>
      <c r="AH522" s="239" t="s">
        <v>3206</v>
      </c>
      <c r="AI522" s="239" t="str">
        <f t="shared" si="237"/>
        <v>131.88203474654,32.9603746645019</v>
      </c>
      <c r="AJ522" s="239" t="s">
        <v>3207</v>
      </c>
      <c r="AL522" s="8" t="str">
        <f t="shared" si="240"/>
        <v>,{"type":"Feature","properties":{"name":"幼保-21：ながと保育園","description":"種別：幼保・学校&lt;br&gt;名称：幼保-21：ながと保育園&lt;br&gt;住所：佐伯市鶴岡町1丁目2151-1&lt;br&gt;TEL：0972-20-3399&lt;br&gt;","_markerType":"Icon","_iconUrl":"https://cyberjapandata.gsi.go.jp/portal/sys/v4/symbols/500.png","_iconSize":[30,30],"_iconAnchor":[15,15]},"geometry":{"type":"Point","coordinates":[131.88203474654,32.9603746645019]}}</v>
      </c>
    </row>
    <row r="523" spans="1:38">
      <c r="A523" s="1" t="s">
        <v>3495</v>
      </c>
      <c r="B523" s="1" t="s">
        <v>3452</v>
      </c>
      <c r="C523" s="1" t="s">
        <v>3495</v>
      </c>
      <c r="D523" s="1" t="s">
        <v>3140</v>
      </c>
      <c r="E523" s="1" t="s">
        <v>3141</v>
      </c>
      <c r="G523" s="1" t="s">
        <v>3496</v>
      </c>
      <c r="I523" s="236" t="s">
        <v>3454</v>
      </c>
      <c r="J523" s="1" t="s">
        <v>3210</v>
      </c>
      <c r="K523" s="1" t="s">
        <v>3211</v>
      </c>
      <c r="L523" s="1">
        <v>32.945797797106401</v>
      </c>
      <c r="M523" s="1">
        <v>131.89734437976401</v>
      </c>
      <c r="O523" s="74" t="str">
        <f t="shared" si="238"/>
        <v>幼保-22：花みずき保育園</v>
      </c>
      <c r="P523" s="74" t="str">
        <f t="shared" si="229"/>
        <v>種別：幼保・学校&lt;br&gt;名称：幼保-22：花みずき保育園&lt;br&gt;住所：佐伯市池田2256番7&lt;br&gt;TEL：0972-23-1155&lt;br&gt;</v>
      </c>
      <c r="Q523" s="74" t="str">
        <f t="shared" si="230"/>
        <v>500.png</v>
      </c>
      <c r="R523" s="74" t="str">
        <f t="shared" si="241"/>
        <v>30,30</v>
      </c>
      <c r="S523" s="74" t="str">
        <f t="shared" si="241"/>
        <v>15,15</v>
      </c>
      <c r="T523" s="74" t="str">
        <f t="shared" si="232"/>
        <v>131.897344379764,32.9457977971064</v>
      </c>
      <c r="W523" s="239">
        <v>1</v>
      </c>
      <c r="X523" s="239" t="s">
        <v>3209</v>
      </c>
      <c r="Y523" s="239" t="str">
        <f t="shared" si="239"/>
        <v>幼保-22：花みずき保育園</v>
      </c>
      <c r="Z523" s="239" t="s">
        <v>3202</v>
      </c>
      <c r="AA523" s="239" t="str">
        <f t="shared" si="233"/>
        <v>種別：幼保・学校&lt;br&gt;名称：幼保-22：花みずき保育園&lt;br&gt;住所：佐伯市池田2256番7&lt;br&gt;TEL：0972-23-1155&lt;br&gt;</v>
      </c>
      <c r="AB523" s="239" t="s">
        <v>3256</v>
      </c>
      <c r="AC523" s="239" t="str">
        <f t="shared" si="234"/>
        <v>500.png</v>
      </c>
      <c r="AD523" s="239" t="s">
        <v>3204</v>
      </c>
      <c r="AE523" s="239" t="str">
        <f t="shared" si="235"/>
        <v>30,30</v>
      </c>
      <c r="AF523" s="239" t="s">
        <v>3205</v>
      </c>
      <c r="AG523" s="239" t="str">
        <f t="shared" si="236"/>
        <v>15,15</v>
      </c>
      <c r="AH523" s="239" t="s">
        <v>3206</v>
      </c>
      <c r="AI523" s="239" t="str">
        <f t="shared" si="237"/>
        <v>131.897344379764,32.9457977971064</v>
      </c>
      <c r="AJ523" s="239" t="s">
        <v>3207</v>
      </c>
      <c r="AL523" s="8" t="str">
        <f t="shared" si="240"/>
        <v>,{"type":"Feature","properties":{"name":"幼保-22：花みずき保育園","description":"種別：幼保・学校&lt;br&gt;名称：幼保-22：花みずき保育園&lt;br&gt;住所：佐伯市池田2256番7&lt;br&gt;TEL：0972-23-1155&lt;br&gt;","_markerType":"Icon","_iconUrl":"https://cyberjapandata.gsi.go.jp/portal/sys/v4/symbols/500.png","_iconSize":[30,30],"_iconAnchor":[15,15]},"geometry":{"type":"Point","coordinates":[131.897344379764,32.9457977971064]}}</v>
      </c>
    </row>
    <row r="524" spans="1:38">
      <c r="A524" s="1" t="s">
        <v>3497</v>
      </c>
      <c r="B524" s="1" t="s">
        <v>3452</v>
      </c>
      <c r="C524" s="1" t="s">
        <v>3497</v>
      </c>
      <c r="D524" s="1" t="s">
        <v>3145</v>
      </c>
      <c r="E524" s="1" t="s">
        <v>3146</v>
      </c>
      <c r="G524" s="1" t="s">
        <v>3498</v>
      </c>
      <c r="I524" s="236" t="s">
        <v>3499</v>
      </c>
      <c r="J524" s="1" t="s">
        <v>3210</v>
      </c>
      <c r="K524" s="1" t="s">
        <v>3211</v>
      </c>
      <c r="L524" s="1">
        <v>32.939665508761003</v>
      </c>
      <c r="M524" s="1">
        <v>131.88215262459099</v>
      </c>
      <c r="O524" s="74" t="str">
        <f t="shared" si="238"/>
        <v>幼保-23：みのり幼稚園</v>
      </c>
      <c r="P524" s="74" t="str">
        <f t="shared" si="229"/>
        <v>種別：幼保・学校&lt;br&gt;名称：幼保-23：みのり幼稚園&lt;br&gt;住所：佐伯市長谷9682-17&lt;br&gt;TEL：0972-23-0408&lt;br&gt;</v>
      </c>
      <c r="Q524" s="74" t="str">
        <f t="shared" si="230"/>
        <v>499.png</v>
      </c>
      <c r="R524" s="74" t="str">
        <f t="shared" si="241"/>
        <v>30,30</v>
      </c>
      <c r="S524" s="74" t="str">
        <f t="shared" si="241"/>
        <v>15,15</v>
      </c>
      <c r="T524" s="74" t="str">
        <f t="shared" si="232"/>
        <v>131.882152624591,32.939665508761</v>
      </c>
      <c r="W524" s="239">
        <v>1</v>
      </c>
      <c r="X524" s="239" t="s">
        <v>3209</v>
      </c>
      <c r="Y524" s="239" t="str">
        <f t="shared" si="239"/>
        <v>幼保-23：みのり幼稚園</v>
      </c>
      <c r="Z524" s="239" t="s">
        <v>3202</v>
      </c>
      <c r="AA524" s="239" t="str">
        <f t="shared" si="233"/>
        <v>種別：幼保・学校&lt;br&gt;名称：幼保-23：みのり幼稚園&lt;br&gt;住所：佐伯市長谷9682-17&lt;br&gt;TEL：0972-23-0408&lt;br&gt;</v>
      </c>
      <c r="AB524" s="239" t="s">
        <v>3256</v>
      </c>
      <c r="AC524" s="239" t="str">
        <f t="shared" si="234"/>
        <v>499.png</v>
      </c>
      <c r="AD524" s="239" t="s">
        <v>3204</v>
      </c>
      <c r="AE524" s="239" t="str">
        <f t="shared" si="235"/>
        <v>30,30</v>
      </c>
      <c r="AF524" s="239" t="s">
        <v>3205</v>
      </c>
      <c r="AG524" s="239" t="str">
        <f t="shared" si="236"/>
        <v>15,15</v>
      </c>
      <c r="AH524" s="239" t="s">
        <v>3206</v>
      </c>
      <c r="AI524" s="239" t="str">
        <f t="shared" si="237"/>
        <v>131.882152624591,32.939665508761</v>
      </c>
      <c r="AJ524" s="239" t="s">
        <v>3207</v>
      </c>
      <c r="AL524" s="8" t="str">
        <f t="shared" si="240"/>
        <v>,{"type":"Feature","properties":{"name":"幼保-23：みのり幼稚園","description":"種別：幼保・学校&lt;br&gt;名称：幼保-23：みのり幼稚園&lt;br&gt;住所：佐伯市長谷9682-17&lt;br&gt;TEL：0972-23-0408&lt;br&gt;","_markerType":"Icon","_iconUrl":"https://cyberjapandata.gsi.go.jp/portal/sys/v4/symbols/499.png","_iconSize":[30,30],"_iconAnchor":[15,15]},"geometry":{"type":"Point","coordinates":[131.882152624591,32.939665508761]}}</v>
      </c>
    </row>
    <row r="525" spans="1:38">
      <c r="A525" s="1" t="s">
        <v>3500</v>
      </c>
      <c r="B525" s="1" t="s">
        <v>3452</v>
      </c>
      <c r="C525" s="1" t="s">
        <v>3500</v>
      </c>
      <c r="D525" s="1" t="s">
        <v>3150</v>
      </c>
      <c r="E525" s="1" t="s">
        <v>3151</v>
      </c>
      <c r="G525" s="1" t="s">
        <v>3576</v>
      </c>
      <c r="I525" s="236" t="s">
        <v>3454</v>
      </c>
      <c r="J525" s="1" t="s">
        <v>3210</v>
      </c>
      <c r="K525" s="1" t="s">
        <v>3211</v>
      </c>
      <c r="L525" s="1">
        <v>32.956811099205801</v>
      </c>
      <c r="M525" s="1">
        <v>131.90160804778299</v>
      </c>
      <c r="O525" s="74" t="str">
        <f t="shared" si="238"/>
        <v>幼保-24：しろやま共同保育園</v>
      </c>
      <c r="P525" s="74" t="str">
        <f t="shared" si="229"/>
        <v>種別：幼保・学校&lt;br&gt;名称：幼保-24：しろやま共同保育園&lt;br&gt;住所：佐伯市中の島1丁目4-45&lt;br&gt;TEL：0972-23-1850&lt;br&gt;</v>
      </c>
      <c r="Q525" s="74" t="str">
        <f t="shared" si="230"/>
        <v>500.png</v>
      </c>
      <c r="R525" s="74" t="str">
        <f t="shared" si="241"/>
        <v>30,30</v>
      </c>
      <c r="S525" s="74" t="str">
        <f t="shared" si="241"/>
        <v>15,15</v>
      </c>
      <c r="T525" s="74" t="str">
        <f t="shared" si="232"/>
        <v>131.901608047783,32.9568110992058</v>
      </c>
      <c r="W525" s="239">
        <v>1</v>
      </c>
      <c r="X525" s="239" t="s">
        <v>3209</v>
      </c>
      <c r="Y525" s="239" t="str">
        <f t="shared" si="239"/>
        <v>幼保-24：しろやま共同保育園</v>
      </c>
      <c r="Z525" s="239" t="s">
        <v>3202</v>
      </c>
      <c r="AA525" s="239" t="str">
        <f t="shared" si="233"/>
        <v>種別：幼保・学校&lt;br&gt;名称：幼保-24：しろやま共同保育園&lt;br&gt;住所：佐伯市中の島1丁目4-45&lt;br&gt;TEL：0972-23-1850&lt;br&gt;</v>
      </c>
      <c r="AB525" s="239" t="s">
        <v>3256</v>
      </c>
      <c r="AC525" s="239" t="str">
        <f t="shared" si="234"/>
        <v>500.png</v>
      </c>
      <c r="AD525" s="239" t="s">
        <v>3204</v>
      </c>
      <c r="AE525" s="239" t="str">
        <f t="shared" si="235"/>
        <v>30,30</v>
      </c>
      <c r="AF525" s="239" t="s">
        <v>3205</v>
      </c>
      <c r="AG525" s="239" t="str">
        <f t="shared" si="236"/>
        <v>15,15</v>
      </c>
      <c r="AH525" s="239" t="s">
        <v>3206</v>
      </c>
      <c r="AI525" s="239" t="str">
        <f t="shared" si="237"/>
        <v>131.901608047783,32.9568110992058</v>
      </c>
      <c r="AJ525" s="239" t="s">
        <v>3207</v>
      </c>
      <c r="AL525" s="8" t="str">
        <f t="shared" si="240"/>
        <v>,{"type":"Feature","properties":{"name":"幼保-24：しろやま共同保育園","description":"種別：幼保・学校&lt;br&gt;名称：幼保-24：しろやま共同保育園&lt;br&gt;住所：佐伯市中の島1丁目4-45&lt;br&gt;TEL：0972-23-1850&lt;br&gt;","_markerType":"Icon","_iconUrl":"https://cyberjapandata.gsi.go.jp/portal/sys/v4/symbols/500.png","_iconSize":[30,30],"_iconAnchor":[15,15]},"geometry":{"type":"Point","coordinates":[131.901608047783,32.9568110992058]}}</v>
      </c>
    </row>
    <row r="526" spans="1:38">
      <c r="A526" s="1" t="s">
        <v>3570</v>
      </c>
      <c r="B526" s="1" t="s">
        <v>3452</v>
      </c>
      <c r="C526" s="1" t="s">
        <v>3569</v>
      </c>
      <c r="D526" s="1" t="s">
        <v>3573</v>
      </c>
      <c r="E526" s="1" t="s">
        <v>3574</v>
      </c>
      <c r="G526" s="1" t="s">
        <v>3577</v>
      </c>
      <c r="I526" s="236" t="s">
        <v>3499</v>
      </c>
      <c r="J526" s="1" t="s">
        <v>3210</v>
      </c>
      <c r="K526" s="1" t="s">
        <v>3211</v>
      </c>
      <c r="L526" s="1">
        <v>32.9604495710647</v>
      </c>
      <c r="M526" s="1">
        <v>131.87519086520501</v>
      </c>
      <c r="O526" s="74" t="str">
        <f t="shared" si="238"/>
        <v>幼保-25：鶴岡幼稚園</v>
      </c>
      <c r="P526" s="74" t="str">
        <f t="shared" si="229"/>
        <v>種別：幼保・学校&lt;br&gt;名称：幼保-25：鶴岡幼稚園&lt;br&gt;住所：佐伯市鶴岡町3-7-1&lt;br&gt;TEL：0972-22-2220&lt;br&gt;</v>
      </c>
      <c r="Q526" s="74" t="str">
        <f t="shared" si="230"/>
        <v>499.png</v>
      </c>
      <c r="R526" s="74" t="str">
        <f t="shared" si="241"/>
        <v>30,30</v>
      </c>
      <c r="S526" s="74" t="str">
        <f t="shared" si="241"/>
        <v>15,15</v>
      </c>
      <c r="T526" s="74" t="str">
        <f t="shared" si="232"/>
        <v>131.875190865205,32.9604495710647</v>
      </c>
      <c r="W526" s="239">
        <v>1</v>
      </c>
      <c r="X526" s="239" t="s">
        <v>3209</v>
      </c>
      <c r="Y526" s="239" t="str">
        <f t="shared" si="239"/>
        <v>幼保-25：鶴岡幼稚園</v>
      </c>
      <c r="Z526" s="239" t="s">
        <v>3202</v>
      </c>
      <c r="AA526" s="239" t="str">
        <f t="shared" si="233"/>
        <v>種別：幼保・学校&lt;br&gt;名称：幼保-25：鶴岡幼稚園&lt;br&gt;住所：佐伯市鶴岡町3-7-1&lt;br&gt;TEL：0972-22-2220&lt;br&gt;</v>
      </c>
      <c r="AB526" s="239" t="s">
        <v>3256</v>
      </c>
      <c r="AC526" s="239" t="str">
        <f t="shared" si="234"/>
        <v>499.png</v>
      </c>
      <c r="AD526" s="239" t="s">
        <v>3204</v>
      </c>
      <c r="AE526" s="239" t="str">
        <f t="shared" si="235"/>
        <v>30,30</v>
      </c>
      <c r="AF526" s="239" t="s">
        <v>3205</v>
      </c>
      <c r="AG526" s="239" t="str">
        <f t="shared" si="236"/>
        <v>15,15</v>
      </c>
      <c r="AH526" s="239" t="s">
        <v>3206</v>
      </c>
      <c r="AI526" s="239" t="str">
        <f t="shared" si="237"/>
        <v>131.875190865205,32.9604495710647</v>
      </c>
      <c r="AJ526" s="239" t="s">
        <v>3207</v>
      </c>
      <c r="AL526" s="8" t="str">
        <f t="shared" si="240"/>
        <v>,{"type":"Feature","properties":{"name":"幼保-25：鶴岡幼稚園","description":"種別：幼保・学校&lt;br&gt;名称：幼保-25：鶴岡幼稚園&lt;br&gt;住所：佐伯市鶴岡町3-7-1&lt;br&gt;TEL：0972-22-2220&lt;br&gt;","_markerType":"Icon","_iconUrl":"https://cyberjapandata.gsi.go.jp/portal/sys/v4/symbols/499.png","_iconSize":[30,30],"_iconAnchor":[15,15]},"geometry":{"type":"Point","coordinates":[131.875190865205,32.9604495710647]}}</v>
      </c>
    </row>
    <row r="527" spans="1:38">
      <c r="A527" s="1" t="s">
        <v>3572</v>
      </c>
      <c r="B527" s="1" t="s">
        <v>3452</v>
      </c>
      <c r="C527" s="1" t="s">
        <v>3571</v>
      </c>
      <c r="D527" s="1" t="s">
        <v>317</v>
      </c>
      <c r="E527" s="1" t="s">
        <v>3575</v>
      </c>
      <c r="G527" s="1" t="s">
        <v>3578</v>
      </c>
      <c r="I527" s="236" t="s">
        <v>3499</v>
      </c>
      <c r="J527" s="1" t="s">
        <v>3210</v>
      </c>
      <c r="K527" s="1" t="s">
        <v>3211</v>
      </c>
      <c r="L527" s="1">
        <v>32.958896340272503</v>
      </c>
      <c r="M527" s="1">
        <v>131.90807322289601</v>
      </c>
      <c r="O527" s="74" t="str">
        <f t="shared" si="238"/>
        <v>幼保-26：渡町台幼稚園</v>
      </c>
      <c r="P527" s="74" t="str">
        <f t="shared" si="229"/>
        <v>種別：幼保・学校&lt;br&gt;名称：幼保-26：渡町台幼稚園&lt;br&gt;住所：佐伯市長島町3丁目16番1号&lt;br&gt;TEL：0972-22-1116&lt;br&gt;</v>
      </c>
      <c r="Q527" s="74" t="str">
        <f t="shared" si="230"/>
        <v>499.png</v>
      </c>
      <c r="R527" s="74" t="str">
        <f t="shared" si="241"/>
        <v>30,30</v>
      </c>
      <c r="S527" s="74" t="str">
        <f t="shared" si="241"/>
        <v>15,15</v>
      </c>
      <c r="T527" s="74" t="str">
        <f t="shared" si="232"/>
        <v>131.908073222896,32.9588963402725</v>
      </c>
      <c r="W527" s="239">
        <v>1</v>
      </c>
      <c r="X527" s="239" t="s">
        <v>3209</v>
      </c>
      <c r="Y527" s="239" t="str">
        <f t="shared" si="239"/>
        <v>幼保-26：渡町台幼稚園</v>
      </c>
      <c r="Z527" s="239" t="s">
        <v>3202</v>
      </c>
      <c r="AA527" s="239" t="str">
        <f t="shared" si="233"/>
        <v>種別：幼保・学校&lt;br&gt;名称：幼保-26：渡町台幼稚園&lt;br&gt;住所：佐伯市長島町3丁目16番1号&lt;br&gt;TEL：0972-22-1116&lt;br&gt;</v>
      </c>
      <c r="AB527" s="239" t="s">
        <v>3256</v>
      </c>
      <c r="AC527" s="239" t="str">
        <f t="shared" si="234"/>
        <v>499.png</v>
      </c>
      <c r="AD527" s="239" t="s">
        <v>3204</v>
      </c>
      <c r="AE527" s="239" t="str">
        <f t="shared" si="235"/>
        <v>30,30</v>
      </c>
      <c r="AF527" s="239" t="s">
        <v>3205</v>
      </c>
      <c r="AG527" s="239" t="str">
        <f t="shared" si="236"/>
        <v>15,15</v>
      </c>
      <c r="AH527" s="239" t="s">
        <v>3206</v>
      </c>
      <c r="AI527" s="239" t="str">
        <f t="shared" si="237"/>
        <v>131.908073222896,32.9588963402725</v>
      </c>
      <c r="AJ527" s="239" t="s">
        <v>3207</v>
      </c>
      <c r="AL527" s="8" t="str">
        <f t="shared" si="240"/>
        <v>,{"type":"Feature","properties":{"name":"幼保-26：渡町台幼稚園","description":"種別：幼保・学校&lt;br&gt;名称：幼保-26：渡町台幼稚園&lt;br&gt;住所：佐伯市長島町3丁目16番1号&lt;br&gt;TEL：0972-22-1116&lt;br&gt;","_markerType":"Icon","_iconUrl":"https://cyberjapandata.gsi.go.jp/portal/sys/v4/symbols/499.png","_iconSize":[30,30],"_iconAnchor":[15,15]},"geometry":{"type":"Point","coordinates":[131.908073222896,32.9588963402725]}}</v>
      </c>
    </row>
    <row r="528" spans="1:38">
      <c r="A528" s="1" t="s">
        <v>3501</v>
      </c>
      <c r="B528" s="1" t="s">
        <v>3452</v>
      </c>
      <c r="C528" s="1" t="s">
        <v>3501</v>
      </c>
      <c r="D528" s="1" t="s">
        <v>2665</v>
      </c>
      <c r="E528" s="1" t="s">
        <v>2631</v>
      </c>
      <c r="F528" s="1" t="s">
        <v>403</v>
      </c>
      <c r="G528" s="1" t="s">
        <v>3462</v>
      </c>
      <c r="I528" s="236" t="s">
        <v>3502</v>
      </c>
      <c r="J528" s="1" t="s">
        <v>3210</v>
      </c>
      <c r="K528" s="1" t="s">
        <v>3211</v>
      </c>
      <c r="L528" s="1">
        <v>32.957699355454302</v>
      </c>
      <c r="M528" s="1">
        <v>131.89284989882799</v>
      </c>
      <c r="O528" s="74" t="str">
        <f t="shared" si="238"/>
        <v>小学-1：佐伯小学校</v>
      </c>
      <c r="P528" s="74" t="str">
        <f t="shared" si="229"/>
        <v>種別：幼保・学校&lt;br&gt;名称：小学-1：佐伯小学校&lt;br&gt;住所：佐伯市城下西町2番22号&lt;br&gt;TEL：0972-23-0253&lt;br&gt;参考：佐伯市&lt;br&gt;</v>
      </c>
      <c r="Q528" s="74" t="str">
        <f t="shared" si="230"/>
        <v>501.png</v>
      </c>
      <c r="R528" s="74" t="str">
        <f t="shared" si="241"/>
        <v>30,30</v>
      </c>
      <c r="S528" s="74" t="str">
        <f t="shared" si="241"/>
        <v>15,15</v>
      </c>
      <c r="T528" s="74" t="str">
        <f t="shared" si="232"/>
        <v>131.892849898828,32.9576993554543</v>
      </c>
      <c r="W528" s="239">
        <v>1</v>
      </c>
      <c r="X528" s="239" t="s">
        <v>3209</v>
      </c>
      <c r="Y528" s="239" t="str">
        <f t="shared" si="239"/>
        <v>小学-1：佐伯小学校</v>
      </c>
      <c r="Z528" s="239" t="s">
        <v>3202</v>
      </c>
      <c r="AA528" s="239" t="str">
        <f t="shared" si="233"/>
        <v>種別：幼保・学校&lt;br&gt;名称：小学-1：佐伯小学校&lt;br&gt;住所：佐伯市城下西町2番22号&lt;br&gt;TEL：0972-23-0253&lt;br&gt;参考：佐伯市&lt;br&gt;</v>
      </c>
      <c r="AB528" s="239" t="s">
        <v>3256</v>
      </c>
      <c r="AC528" s="239" t="str">
        <f t="shared" si="234"/>
        <v>501.png</v>
      </c>
      <c r="AD528" s="239" t="s">
        <v>3204</v>
      </c>
      <c r="AE528" s="239" t="str">
        <f t="shared" si="235"/>
        <v>30,30</v>
      </c>
      <c r="AF528" s="239" t="s">
        <v>3205</v>
      </c>
      <c r="AG528" s="239" t="str">
        <f t="shared" si="236"/>
        <v>15,15</v>
      </c>
      <c r="AH528" s="239" t="s">
        <v>3206</v>
      </c>
      <c r="AI528" s="239" t="str">
        <f t="shared" si="237"/>
        <v>131.892849898828,32.9576993554543</v>
      </c>
      <c r="AJ528" s="239" t="s">
        <v>3207</v>
      </c>
      <c r="AL528" s="8" t="str">
        <f t="shared" si="240"/>
        <v>,{"type":"Feature","properties":{"name":"小学-1：佐伯小学校","description":"種別：幼保・学校&lt;br&gt;名称：小学-1：佐伯小学校&lt;br&gt;住所：佐伯市城下西町2番22号&lt;br&gt;TEL：0972-23-0253&lt;br&gt;参考：佐伯市&lt;br&gt;","_markerType":"Icon","_iconUrl":"https://cyberjapandata.gsi.go.jp/portal/sys/v4/symbols/501.png","_iconSize":[30,30],"_iconAnchor":[15,15]},"geometry":{"type":"Point","coordinates":[131.892849898828,32.9576993554543]}}</v>
      </c>
    </row>
    <row r="529" spans="1:38">
      <c r="A529" s="1" t="s">
        <v>3503</v>
      </c>
      <c r="B529" s="1" t="s">
        <v>3452</v>
      </c>
      <c r="C529" s="1" t="s">
        <v>3503</v>
      </c>
      <c r="D529" s="1" t="s">
        <v>2666</v>
      </c>
      <c r="E529" s="1" t="s">
        <v>2632</v>
      </c>
      <c r="F529" s="1" t="s">
        <v>403</v>
      </c>
      <c r="G529" s="1" t="s">
        <v>3504</v>
      </c>
      <c r="I529" s="236" t="s">
        <v>3502</v>
      </c>
      <c r="J529" s="1" t="s">
        <v>3210</v>
      </c>
      <c r="K529" s="1" t="s">
        <v>3211</v>
      </c>
      <c r="L529" s="1">
        <v>32.964799872472497</v>
      </c>
      <c r="M529" s="1">
        <v>131.89845936391001</v>
      </c>
      <c r="O529" s="74" t="str">
        <f t="shared" si="238"/>
        <v>小学-2：佐伯東小学校</v>
      </c>
      <c r="P529" s="74" t="str">
        <f t="shared" si="229"/>
        <v>種別：幼保・学校&lt;br&gt;名称：小学-2：佐伯東小学校&lt;br&gt;住所：佐伯市常盤西町5番1号&lt;br&gt;TEL：0972-23-0481&lt;br&gt;参考：佐伯市&lt;br&gt;</v>
      </c>
      <c r="Q529" s="74" t="str">
        <f t="shared" si="230"/>
        <v>501.png</v>
      </c>
      <c r="R529" s="74" t="str">
        <f t="shared" si="241"/>
        <v>30,30</v>
      </c>
      <c r="S529" s="74" t="str">
        <f t="shared" si="241"/>
        <v>15,15</v>
      </c>
      <c r="T529" s="74" t="str">
        <f t="shared" si="232"/>
        <v>131.89845936391,32.9647998724725</v>
      </c>
      <c r="W529" s="239">
        <v>1</v>
      </c>
      <c r="X529" s="239" t="s">
        <v>3209</v>
      </c>
      <c r="Y529" s="239" t="str">
        <f t="shared" si="239"/>
        <v>小学-2：佐伯東小学校</v>
      </c>
      <c r="Z529" s="239" t="s">
        <v>3202</v>
      </c>
      <c r="AA529" s="239" t="str">
        <f t="shared" si="233"/>
        <v>種別：幼保・学校&lt;br&gt;名称：小学-2：佐伯東小学校&lt;br&gt;住所：佐伯市常盤西町5番1号&lt;br&gt;TEL：0972-23-0481&lt;br&gt;参考：佐伯市&lt;br&gt;</v>
      </c>
      <c r="AB529" s="239" t="s">
        <v>3256</v>
      </c>
      <c r="AC529" s="239" t="str">
        <f t="shared" si="234"/>
        <v>501.png</v>
      </c>
      <c r="AD529" s="239" t="s">
        <v>3204</v>
      </c>
      <c r="AE529" s="239" t="str">
        <f t="shared" si="235"/>
        <v>30,30</v>
      </c>
      <c r="AF529" s="239" t="s">
        <v>3205</v>
      </c>
      <c r="AG529" s="239" t="str">
        <f t="shared" si="236"/>
        <v>15,15</v>
      </c>
      <c r="AH529" s="239" t="s">
        <v>3206</v>
      </c>
      <c r="AI529" s="239" t="str">
        <f t="shared" si="237"/>
        <v>131.89845936391,32.9647998724725</v>
      </c>
      <c r="AJ529" s="239" t="s">
        <v>3207</v>
      </c>
      <c r="AL529" s="8" t="str">
        <f t="shared" si="240"/>
        <v>,{"type":"Feature","properties":{"name":"小学-2：佐伯東小学校","description":"種別：幼保・学校&lt;br&gt;名称：小学-2：佐伯東小学校&lt;br&gt;住所：佐伯市常盤西町5番1号&lt;br&gt;TEL：0972-23-0481&lt;br&gt;参考：佐伯市&lt;br&gt;","_markerType":"Icon","_iconUrl":"https://cyberjapandata.gsi.go.jp/portal/sys/v4/symbols/501.png","_iconSize":[30,30],"_iconAnchor":[15,15]},"geometry":{"type":"Point","coordinates":[131.89845936391,32.9647998724725]}}</v>
      </c>
    </row>
    <row r="530" spans="1:38">
      <c r="A530" s="1" t="s">
        <v>3505</v>
      </c>
      <c r="B530" s="1" t="s">
        <v>3452</v>
      </c>
      <c r="C530" s="1" t="s">
        <v>3505</v>
      </c>
      <c r="D530" s="1" t="s">
        <v>317</v>
      </c>
      <c r="E530" s="1" t="s">
        <v>2633</v>
      </c>
      <c r="F530" s="1" t="s">
        <v>403</v>
      </c>
      <c r="G530" s="1" t="s">
        <v>3506</v>
      </c>
      <c r="I530" s="236" t="s">
        <v>3502</v>
      </c>
      <c r="J530" s="1" t="s">
        <v>3210</v>
      </c>
      <c r="K530" s="1" t="s">
        <v>3211</v>
      </c>
      <c r="L530" s="1">
        <v>32.958547898777198</v>
      </c>
      <c r="M530" s="1">
        <v>131.90810642582201</v>
      </c>
      <c r="O530" s="74" t="str">
        <f t="shared" si="238"/>
        <v>小学-3：渡町台小学校</v>
      </c>
      <c r="P530" s="74" t="str">
        <f t="shared" si="229"/>
        <v>種別：幼保・学校&lt;br&gt;名称：小学-3：渡町台小学校&lt;br&gt;住所：佐伯市長島町3丁目16番1号&lt;br&gt;TEL：0972-23-6318&lt;br&gt;参考：佐伯市&lt;br&gt;</v>
      </c>
      <c r="Q530" s="74" t="str">
        <f t="shared" si="230"/>
        <v>501.png</v>
      </c>
      <c r="R530" s="74" t="str">
        <f t="shared" si="241"/>
        <v>30,30</v>
      </c>
      <c r="S530" s="74" t="str">
        <f t="shared" si="241"/>
        <v>15,15</v>
      </c>
      <c r="T530" s="74" t="str">
        <f t="shared" si="232"/>
        <v>131.908106425822,32.9585478987772</v>
      </c>
      <c r="W530" s="239">
        <v>1</v>
      </c>
      <c r="X530" s="239" t="s">
        <v>3209</v>
      </c>
      <c r="Y530" s="239" t="str">
        <f t="shared" si="239"/>
        <v>小学-3：渡町台小学校</v>
      </c>
      <c r="Z530" s="239" t="s">
        <v>3202</v>
      </c>
      <c r="AA530" s="239" t="str">
        <f t="shared" si="233"/>
        <v>種別：幼保・学校&lt;br&gt;名称：小学-3：渡町台小学校&lt;br&gt;住所：佐伯市長島町3丁目16番1号&lt;br&gt;TEL：0972-23-6318&lt;br&gt;参考：佐伯市&lt;br&gt;</v>
      </c>
      <c r="AB530" s="239" t="s">
        <v>3256</v>
      </c>
      <c r="AC530" s="239" t="str">
        <f t="shared" si="234"/>
        <v>501.png</v>
      </c>
      <c r="AD530" s="239" t="s">
        <v>3204</v>
      </c>
      <c r="AE530" s="239" t="str">
        <f t="shared" si="235"/>
        <v>30,30</v>
      </c>
      <c r="AF530" s="239" t="s">
        <v>3205</v>
      </c>
      <c r="AG530" s="239" t="str">
        <f t="shared" si="236"/>
        <v>15,15</v>
      </c>
      <c r="AH530" s="239" t="s">
        <v>3206</v>
      </c>
      <c r="AI530" s="239" t="str">
        <f t="shared" si="237"/>
        <v>131.908106425822,32.9585478987772</v>
      </c>
      <c r="AJ530" s="239" t="s">
        <v>3207</v>
      </c>
      <c r="AL530" s="8" t="str">
        <f t="shared" si="240"/>
        <v>,{"type":"Feature","properties":{"name":"小学-3：渡町台小学校","description":"種別：幼保・学校&lt;br&gt;名称：小学-3：渡町台小学校&lt;br&gt;住所：佐伯市長島町3丁目16番1号&lt;br&gt;TEL：0972-23-6318&lt;br&gt;参考：佐伯市&lt;br&gt;","_markerType":"Icon","_iconUrl":"https://cyberjapandata.gsi.go.jp/portal/sys/v4/symbols/501.png","_iconSize":[30,30],"_iconAnchor":[15,15]},"geometry":{"type":"Point","coordinates":[131.908106425822,32.9585478987772]}}</v>
      </c>
    </row>
    <row r="531" spans="1:38">
      <c r="A531" s="1" t="s">
        <v>3507</v>
      </c>
      <c r="B531" s="1" t="s">
        <v>3452</v>
      </c>
      <c r="C531" s="1" t="s">
        <v>3507</v>
      </c>
      <c r="D531" s="1" t="s">
        <v>321</v>
      </c>
      <c r="E531" s="1" t="s">
        <v>2634</v>
      </c>
      <c r="F531" s="1" t="s">
        <v>403</v>
      </c>
      <c r="G531" s="1" t="s">
        <v>3472</v>
      </c>
      <c r="I531" s="236" t="s">
        <v>3502</v>
      </c>
      <c r="J531" s="1" t="s">
        <v>3210</v>
      </c>
      <c r="K531" s="1" t="s">
        <v>3211</v>
      </c>
      <c r="L531" s="1">
        <v>32.960849335790201</v>
      </c>
      <c r="M531" s="1">
        <v>131.874708051525</v>
      </c>
      <c r="O531" s="74" t="str">
        <f t="shared" si="238"/>
        <v>小学-4：鶴岡小学校</v>
      </c>
      <c r="P531" s="74" t="str">
        <f t="shared" si="229"/>
        <v>種別：幼保・学校&lt;br&gt;名称：小学-4：鶴岡小学校&lt;br&gt;住所：佐伯市鶴岡町3丁目7番1号&lt;br&gt;TEL：0972-23-0267&lt;br&gt;参考：佐伯市&lt;br&gt;</v>
      </c>
      <c r="Q531" s="74" t="str">
        <f t="shared" si="230"/>
        <v>501.png</v>
      </c>
      <c r="R531" s="74" t="str">
        <f t="shared" si="241"/>
        <v>30,30</v>
      </c>
      <c r="S531" s="74" t="str">
        <f t="shared" si="241"/>
        <v>15,15</v>
      </c>
      <c r="T531" s="74" t="str">
        <f t="shared" si="232"/>
        <v>131.874708051525,32.9608493357902</v>
      </c>
      <c r="W531" s="239">
        <v>1</v>
      </c>
      <c r="X531" s="239" t="s">
        <v>3209</v>
      </c>
      <c r="Y531" s="239" t="str">
        <f t="shared" si="239"/>
        <v>小学-4：鶴岡小学校</v>
      </c>
      <c r="Z531" s="239" t="s">
        <v>3202</v>
      </c>
      <c r="AA531" s="239" t="str">
        <f t="shared" si="233"/>
        <v>種別：幼保・学校&lt;br&gt;名称：小学-4：鶴岡小学校&lt;br&gt;住所：佐伯市鶴岡町3丁目7番1号&lt;br&gt;TEL：0972-23-0267&lt;br&gt;参考：佐伯市&lt;br&gt;</v>
      </c>
      <c r="AB531" s="239" t="s">
        <v>3256</v>
      </c>
      <c r="AC531" s="239" t="str">
        <f t="shared" si="234"/>
        <v>501.png</v>
      </c>
      <c r="AD531" s="239" t="s">
        <v>3204</v>
      </c>
      <c r="AE531" s="239" t="str">
        <f t="shared" si="235"/>
        <v>30,30</v>
      </c>
      <c r="AF531" s="239" t="s">
        <v>3205</v>
      </c>
      <c r="AG531" s="239" t="str">
        <f t="shared" si="236"/>
        <v>15,15</v>
      </c>
      <c r="AH531" s="239" t="s">
        <v>3206</v>
      </c>
      <c r="AI531" s="239" t="str">
        <f t="shared" si="237"/>
        <v>131.874708051525,32.9608493357902</v>
      </c>
      <c r="AJ531" s="239" t="s">
        <v>3207</v>
      </c>
      <c r="AL531" s="8" t="str">
        <f t="shared" si="240"/>
        <v>,{"type":"Feature","properties":{"name":"小学-4：鶴岡小学校","description":"種別：幼保・学校&lt;br&gt;名称：小学-4：鶴岡小学校&lt;br&gt;住所：佐伯市鶴岡町3丁目7番1号&lt;br&gt;TEL：0972-23-0267&lt;br&gt;参考：佐伯市&lt;br&gt;","_markerType":"Icon","_iconUrl":"https://cyberjapandata.gsi.go.jp/portal/sys/v4/symbols/501.png","_iconSize":[30,30],"_iconAnchor":[15,15]},"geometry":{"type":"Point","coordinates":[131.874708051525,32.9608493357902]}}</v>
      </c>
    </row>
    <row r="532" spans="1:38">
      <c r="A532" s="1" t="s">
        <v>3508</v>
      </c>
      <c r="B532" s="1" t="s">
        <v>3452</v>
      </c>
      <c r="C532" s="1" t="s">
        <v>3508</v>
      </c>
      <c r="D532" s="1" t="s">
        <v>309</v>
      </c>
      <c r="E532" s="1" t="s">
        <v>2635</v>
      </c>
      <c r="F532" s="1" t="s">
        <v>403</v>
      </c>
      <c r="G532" s="1" t="s">
        <v>3509</v>
      </c>
      <c r="I532" s="236" t="s">
        <v>3502</v>
      </c>
      <c r="J532" s="1" t="s">
        <v>3210</v>
      </c>
      <c r="K532" s="1" t="s">
        <v>3211</v>
      </c>
      <c r="L532" s="1">
        <v>32.937717276923998</v>
      </c>
      <c r="M532" s="1">
        <v>131.88132894480799</v>
      </c>
      <c r="O532" s="74" t="str">
        <f t="shared" si="238"/>
        <v>小学-5：上堅田小学校</v>
      </c>
      <c r="P532" s="74" t="str">
        <f t="shared" si="229"/>
        <v>種別：幼保・学校&lt;br&gt;名称：小学-5：上堅田小学校&lt;br&gt;住所：佐伯市大字長谷9118番地&lt;br&gt;TEL：0972-23-4376&lt;br&gt;参考：佐伯市&lt;br&gt;</v>
      </c>
      <c r="Q532" s="74" t="str">
        <f t="shared" si="230"/>
        <v>501.png</v>
      </c>
      <c r="R532" s="74" t="str">
        <f t="shared" si="241"/>
        <v>30,30</v>
      </c>
      <c r="S532" s="74" t="str">
        <f t="shared" si="241"/>
        <v>15,15</v>
      </c>
      <c r="T532" s="74" t="str">
        <f t="shared" si="232"/>
        <v>131.881328944808,32.937717276924</v>
      </c>
      <c r="W532" s="239">
        <v>1</v>
      </c>
      <c r="X532" s="239" t="s">
        <v>3209</v>
      </c>
      <c r="Y532" s="239" t="str">
        <f t="shared" si="239"/>
        <v>小学-5：上堅田小学校</v>
      </c>
      <c r="Z532" s="239" t="s">
        <v>3202</v>
      </c>
      <c r="AA532" s="239" t="str">
        <f t="shared" si="233"/>
        <v>種別：幼保・学校&lt;br&gt;名称：小学-5：上堅田小学校&lt;br&gt;住所：佐伯市大字長谷9118番地&lt;br&gt;TEL：0972-23-4376&lt;br&gt;参考：佐伯市&lt;br&gt;</v>
      </c>
      <c r="AB532" s="239" t="s">
        <v>3256</v>
      </c>
      <c r="AC532" s="239" t="str">
        <f t="shared" si="234"/>
        <v>501.png</v>
      </c>
      <c r="AD532" s="239" t="s">
        <v>3204</v>
      </c>
      <c r="AE532" s="239" t="str">
        <f t="shared" si="235"/>
        <v>30,30</v>
      </c>
      <c r="AF532" s="239" t="s">
        <v>3205</v>
      </c>
      <c r="AG532" s="239" t="str">
        <f t="shared" si="236"/>
        <v>15,15</v>
      </c>
      <c r="AH532" s="239" t="s">
        <v>3206</v>
      </c>
      <c r="AI532" s="239" t="str">
        <f t="shared" si="237"/>
        <v>131.881328944808,32.937717276924</v>
      </c>
      <c r="AJ532" s="239" t="s">
        <v>3207</v>
      </c>
      <c r="AL532" s="8" t="str">
        <f t="shared" si="240"/>
        <v>,{"type":"Feature","properties":{"name":"小学-5：上堅田小学校","description":"種別：幼保・学校&lt;br&gt;名称：小学-5：上堅田小学校&lt;br&gt;住所：佐伯市大字長谷9118番地&lt;br&gt;TEL：0972-23-4376&lt;br&gt;参考：佐伯市&lt;br&gt;","_markerType":"Icon","_iconUrl":"https://cyberjapandata.gsi.go.jp/portal/sys/v4/symbols/501.png","_iconSize":[30,30],"_iconAnchor":[15,15]},"geometry":{"type":"Point","coordinates":[131.881328944808,32.937717276924]}}</v>
      </c>
    </row>
    <row r="533" spans="1:38">
      <c r="A533" s="1" t="s">
        <v>3510</v>
      </c>
      <c r="B533" s="1" t="s">
        <v>3452</v>
      </c>
      <c r="C533" s="1" t="s">
        <v>3510</v>
      </c>
      <c r="D533" s="1" t="s">
        <v>2667</v>
      </c>
      <c r="E533" s="1" t="s">
        <v>2636</v>
      </c>
      <c r="F533" s="1" t="s">
        <v>403</v>
      </c>
      <c r="G533" s="1" t="s">
        <v>3460</v>
      </c>
      <c r="I533" s="236" t="s">
        <v>3502</v>
      </c>
      <c r="J533" s="1" t="s">
        <v>3210</v>
      </c>
      <c r="K533" s="1" t="s">
        <v>3211</v>
      </c>
      <c r="L533" s="1">
        <v>33.003568259870001</v>
      </c>
      <c r="M533" s="1">
        <v>131.89193583442301</v>
      </c>
      <c r="O533" s="74" t="str">
        <f t="shared" si="238"/>
        <v>小学-6：八幡小学校</v>
      </c>
      <c r="P533" s="74" t="str">
        <f t="shared" si="229"/>
        <v>種別：幼保・学校&lt;br&gt;名称：小学-6：八幡小学校&lt;br&gt;住所：佐伯市大字戸穴2942番地&lt;br&gt;TEL：0972-27-8004&lt;br&gt;参考：佐伯市&lt;br&gt;</v>
      </c>
      <c r="Q533" s="74" t="str">
        <f t="shared" si="230"/>
        <v>501.png</v>
      </c>
      <c r="R533" s="74" t="str">
        <f t="shared" si="241"/>
        <v>30,30</v>
      </c>
      <c r="S533" s="74" t="str">
        <f t="shared" si="241"/>
        <v>15,15</v>
      </c>
      <c r="T533" s="74" t="str">
        <f t="shared" si="232"/>
        <v>131.891935834423,33.00356825987</v>
      </c>
      <c r="W533" s="239">
        <v>1</v>
      </c>
      <c r="X533" s="239" t="s">
        <v>3209</v>
      </c>
      <c r="Y533" s="239" t="str">
        <f t="shared" si="239"/>
        <v>小学-6：八幡小学校</v>
      </c>
      <c r="Z533" s="239" t="s">
        <v>3202</v>
      </c>
      <c r="AA533" s="239" t="str">
        <f t="shared" si="233"/>
        <v>種別：幼保・学校&lt;br&gt;名称：小学-6：八幡小学校&lt;br&gt;住所：佐伯市大字戸穴2942番地&lt;br&gt;TEL：0972-27-8004&lt;br&gt;参考：佐伯市&lt;br&gt;</v>
      </c>
      <c r="AB533" s="239" t="s">
        <v>3256</v>
      </c>
      <c r="AC533" s="239" t="str">
        <f t="shared" si="234"/>
        <v>501.png</v>
      </c>
      <c r="AD533" s="239" t="s">
        <v>3204</v>
      </c>
      <c r="AE533" s="239" t="str">
        <f t="shared" si="235"/>
        <v>30,30</v>
      </c>
      <c r="AF533" s="239" t="s">
        <v>3205</v>
      </c>
      <c r="AG533" s="239" t="str">
        <f t="shared" si="236"/>
        <v>15,15</v>
      </c>
      <c r="AH533" s="239" t="s">
        <v>3206</v>
      </c>
      <c r="AI533" s="239" t="str">
        <f t="shared" si="237"/>
        <v>131.891935834423,33.00356825987</v>
      </c>
      <c r="AJ533" s="239" t="s">
        <v>3207</v>
      </c>
      <c r="AL533" s="8" t="str">
        <f t="shared" si="240"/>
        <v>,{"type":"Feature","properties":{"name":"小学-6：八幡小学校","description":"種別：幼保・学校&lt;br&gt;名称：小学-6：八幡小学校&lt;br&gt;住所：佐伯市大字戸穴2942番地&lt;br&gt;TEL：0972-27-8004&lt;br&gt;参考：佐伯市&lt;br&gt;","_markerType":"Icon","_iconUrl":"https://cyberjapandata.gsi.go.jp/portal/sys/v4/symbols/501.png","_iconSize":[30,30],"_iconAnchor":[15,15]},"geometry":{"type":"Point","coordinates":[131.891935834423,33.00356825987]}}</v>
      </c>
    </row>
    <row r="534" spans="1:38">
      <c r="A534" s="1" t="s">
        <v>3511</v>
      </c>
      <c r="B534" s="1" t="s">
        <v>3452</v>
      </c>
      <c r="C534" s="1" t="s">
        <v>3511</v>
      </c>
      <c r="D534" s="1" t="s">
        <v>218</v>
      </c>
      <c r="E534" s="1" t="s">
        <v>2637</v>
      </c>
      <c r="F534" s="1" t="s">
        <v>403</v>
      </c>
      <c r="G534" s="1" t="s">
        <v>3512</v>
      </c>
      <c r="I534" s="236" t="s">
        <v>3502</v>
      </c>
      <c r="J534" s="1" t="s">
        <v>3210</v>
      </c>
      <c r="K534" s="1" t="s">
        <v>3211</v>
      </c>
      <c r="L534" s="1">
        <v>32.924932715681202</v>
      </c>
      <c r="M534" s="1">
        <v>131.87528232143899</v>
      </c>
      <c r="O534" s="74" t="str">
        <f t="shared" si="238"/>
        <v>小学-7：下堅田小学校</v>
      </c>
      <c r="P534" s="74" t="str">
        <f t="shared" ref="P534:P562" si="242">$B$7&amp;B534&amp;"&lt;br&gt;"&amp;$C$7&amp;C534&amp;"&lt;br&gt;"&amp;IF(D534="","",$D$7&amp;D534&amp;"&lt;br&gt;")&amp;IF(E534="","",$E$7&amp;E534&amp;"&lt;br&gt;")&amp;IF(F534="","",$F$7&amp;F534&amp;"&lt;br&gt;")</f>
        <v>種別：幼保・学校&lt;br&gt;名称：小学-7：下堅田小学校&lt;br&gt;住所：佐伯市大字堅田5521番地&lt;br&gt;TEL：0972-23-1535&lt;br&gt;参考：佐伯市&lt;br&gt;</v>
      </c>
      <c r="Q534" s="74" t="str">
        <f t="shared" si="230"/>
        <v>501.png</v>
      </c>
      <c r="R534" s="74" t="str">
        <f t="shared" si="241"/>
        <v>30,30</v>
      </c>
      <c r="S534" s="74" t="str">
        <f t="shared" si="241"/>
        <v>15,15</v>
      </c>
      <c r="T534" s="74" t="str">
        <f t="shared" si="232"/>
        <v>131.875282321439,32.9249327156812</v>
      </c>
      <c r="W534" s="239">
        <v>1</v>
      </c>
      <c r="X534" s="239" t="s">
        <v>3209</v>
      </c>
      <c r="Y534" s="239" t="str">
        <f t="shared" si="239"/>
        <v>小学-7：下堅田小学校</v>
      </c>
      <c r="Z534" s="239" t="s">
        <v>3202</v>
      </c>
      <c r="AA534" s="239" t="str">
        <f t="shared" si="233"/>
        <v>種別：幼保・学校&lt;br&gt;名称：小学-7：下堅田小学校&lt;br&gt;住所：佐伯市大字堅田5521番地&lt;br&gt;TEL：0972-23-1535&lt;br&gt;参考：佐伯市&lt;br&gt;</v>
      </c>
      <c r="AB534" s="239" t="s">
        <v>3256</v>
      </c>
      <c r="AC534" s="239" t="str">
        <f t="shared" si="234"/>
        <v>501.png</v>
      </c>
      <c r="AD534" s="239" t="s">
        <v>3204</v>
      </c>
      <c r="AE534" s="239" t="str">
        <f t="shared" si="235"/>
        <v>30,30</v>
      </c>
      <c r="AF534" s="239" t="s">
        <v>3205</v>
      </c>
      <c r="AG534" s="239" t="str">
        <f t="shared" si="236"/>
        <v>15,15</v>
      </c>
      <c r="AH534" s="239" t="s">
        <v>3206</v>
      </c>
      <c r="AI534" s="239" t="str">
        <f t="shared" si="237"/>
        <v>131.875282321439,32.9249327156812</v>
      </c>
      <c r="AJ534" s="239" t="s">
        <v>3207</v>
      </c>
      <c r="AL534" s="8" t="str">
        <f t="shared" si="240"/>
        <v>,{"type":"Feature","properties":{"name":"小学-7：下堅田小学校","description":"種別：幼保・学校&lt;br&gt;名称：小学-7：下堅田小学校&lt;br&gt;住所：佐伯市大字堅田5521番地&lt;br&gt;TEL：0972-23-1535&lt;br&gt;参考：佐伯市&lt;br&gt;","_markerType":"Icon","_iconUrl":"https://cyberjapandata.gsi.go.jp/portal/sys/v4/symbols/501.png","_iconSize":[30,30],"_iconAnchor":[15,15]},"geometry":{"type":"Point","coordinates":[131.875282321439,32.9249327156812]}}</v>
      </c>
    </row>
    <row r="535" spans="1:38">
      <c r="A535" s="1" t="s">
        <v>3513</v>
      </c>
      <c r="B535" s="1" t="s">
        <v>3452</v>
      </c>
      <c r="C535" s="1" t="s">
        <v>3513</v>
      </c>
      <c r="D535" s="1" t="s">
        <v>313</v>
      </c>
      <c r="E535" s="1" t="s">
        <v>2638</v>
      </c>
      <c r="F535" s="1" t="s">
        <v>403</v>
      </c>
      <c r="G535" s="1" t="s">
        <v>3514</v>
      </c>
      <c r="I535" s="236" t="s">
        <v>3502</v>
      </c>
      <c r="J535" s="1" t="s">
        <v>3210</v>
      </c>
      <c r="K535" s="1" t="s">
        <v>3211</v>
      </c>
      <c r="L535" s="1">
        <v>32.920145543747601</v>
      </c>
      <c r="M535" s="1">
        <v>131.93088170001201</v>
      </c>
      <c r="O535" s="74" t="str">
        <f t="shared" si="238"/>
        <v>小学-8：木立小学校</v>
      </c>
      <c r="P535" s="74" t="str">
        <f t="shared" si="242"/>
        <v>種別：幼保・学校&lt;br&gt;名称：小学-8：木立小学校&lt;br&gt;住所：佐伯市大字木立4480番地&lt;br&gt;TEL：0972-29-2222&lt;br&gt;参考：佐伯市&lt;br&gt;</v>
      </c>
      <c r="Q535" s="74" t="str">
        <f t="shared" si="230"/>
        <v>501.png</v>
      </c>
      <c r="R535" s="74" t="str">
        <f t="shared" si="241"/>
        <v>30,30</v>
      </c>
      <c r="S535" s="74" t="str">
        <f t="shared" si="241"/>
        <v>15,15</v>
      </c>
      <c r="T535" s="74" t="str">
        <f t="shared" si="232"/>
        <v>131.930881700012,32.9201455437476</v>
      </c>
      <c r="W535" s="239">
        <v>1</v>
      </c>
      <c r="X535" s="239" t="s">
        <v>3209</v>
      </c>
      <c r="Y535" s="239" t="str">
        <f t="shared" si="239"/>
        <v>小学-8：木立小学校</v>
      </c>
      <c r="Z535" s="239" t="s">
        <v>3202</v>
      </c>
      <c r="AA535" s="239" t="str">
        <f t="shared" si="233"/>
        <v>種別：幼保・学校&lt;br&gt;名称：小学-8：木立小学校&lt;br&gt;住所：佐伯市大字木立4480番地&lt;br&gt;TEL：0972-29-2222&lt;br&gt;参考：佐伯市&lt;br&gt;</v>
      </c>
      <c r="AB535" s="239" t="s">
        <v>3256</v>
      </c>
      <c r="AC535" s="239" t="str">
        <f t="shared" si="234"/>
        <v>501.png</v>
      </c>
      <c r="AD535" s="239" t="s">
        <v>3204</v>
      </c>
      <c r="AE535" s="239" t="str">
        <f t="shared" si="235"/>
        <v>30,30</v>
      </c>
      <c r="AF535" s="239" t="s">
        <v>3205</v>
      </c>
      <c r="AG535" s="239" t="str">
        <f t="shared" si="236"/>
        <v>15,15</v>
      </c>
      <c r="AH535" s="239" t="s">
        <v>3206</v>
      </c>
      <c r="AI535" s="239" t="str">
        <f t="shared" si="237"/>
        <v>131.930881700012,32.9201455437476</v>
      </c>
      <c r="AJ535" s="239" t="s">
        <v>3207</v>
      </c>
      <c r="AL535" s="8" t="str">
        <f t="shared" si="240"/>
        <v>,{"type":"Feature","properties":{"name":"小学-8：木立小学校","description":"種別：幼保・学校&lt;br&gt;名称：小学-8：木立小学校&lt;br&gt;住所：佐伯市大字木立4480番地&lt;br&gt;TEL：0972-29-2222&lt;br&gt;参考：佐伯市&lt;br&gt;","_markerType":"Icon","_iconUrl":"https://cyberjapandata.gsi.go.jp/portal/sys/v4/symbols/501.png","_iconSize":[30,30],"_iconAnchor":[15,15]},"geometry":{"type":"Point","coordinates":[131.930881700012,32.9201455437476]}}</v>
      </c>
    </row>
    <row r="536" spans="1:38">
      <c r="A536" s="1" t="s">
        <v>3515</v>
      </c>
      <c r="B536" s="1" t="s">
        <v>3452</v>
      </c>
      <c r="C536" s="1" t="s">
        <v>3515</v>
      </c>
      <c r="D536" s="1" t="s">
        <v>306</v>
      </c>
      <c r="E536" s="1" t="s">
        <v>2639</v>
      </c>
      <c r="F536" s="1" t="s">
        <v>403</v>
      </c>
      <c r="G536" s="1" t="s">
        <v>3516</v>
      </c>
      <c r="I536" s="236" t="s">
        <v>3502</v>
      </c>
      <c r="J536" s="1" t="s">
        <v>3210</v>
      </c>
      <c r="K536" s="1" t="s">
        <v>3211</v>
      </c>
      <c r="L536" s="1">
        <v>33.046606454743298</v>
      </c>
      <c r="M536" s="1">
        <v>131.925809030116</v>
      </c>
      <c r="O536" s="74" t="str">
        <f t="shared" si="238"/>
        <v>小学-9：東雲小学校</v>
      </c>
      <c r="P536" s="74" t="str">
        <f t="shared" si="242"/>
        <v>種別：幼保・学校&lt;br&gt;名称：小学-9：東雲小学校&lt;br&gt;住所：佐伯市上浦大字浅海井浦3番地&lt;br&gt;TEL：0972-32-2032&lt;br&gt;参考：佐伯市&lt;br&gt;</v>
      </c>
      <c r="Q536" s="74" t="str">
        <f t="shared" si="230"/>
        <v>501.png</v>
      </c>
      <c r="R536" s="74" t="str">
        <f t="shared" si="241"/>
        <v>30,30</v>
      </c>
      <c r="S536" s="74" t="str">
        <f t="shared" si="241"/>
        <v>15,15</v>
      </c>
      <c r="T536" s="74" t="str">
        <f t="shared" si="232"/>
        <v>131.925809030116,33.0466064547433</v>
      </c>
      <c r="W536" s="239">
        <v>1</v>
      </c>
      <c r="X536" s="239" t="s">
        <v>3209</v>
      </c>
      <c r="Y536" s="239" t="str">
        <f t="shared" si="239"/>
        <v>小学-9：東雲小学校</v>
      </c>
      <c r="Z536" s="239" t="s">
        <v>3202</v>
      </c>
      <c r="AA536" s="239" t="str">
        <f t="shared" si="233"/>
        <v>種別：幼保・学校&lt;br&gt;名称：小学-9：東雲小学校&lt;br&gt;住所：佐伯市上浦大字浅海井浦3番地&lt;br&gt;TEL：0972-32-2032&lt;br&gt;参考：佐伯市&lt;br&gt;</v>
      </c>
      <c r="AB536" s="239" t="s">
        <v>3256</v>
      </c>
      <c r="AC536" s="239" t="str">
        <f t="shared" si="234"/>
        <v>501.png</v>
      </c>
      <c r="AD536" s="239" t="s">
        <v>3204</v>
      </c>
      <c r="AE536" s="239" t="str">
        <f t="shared" si="235"/>
        <v>30,30</v>
      </c>
      <c r="AF536" s="239" t="s">
        <v>3205</v>
      </c>
      <c r="AG536" s="239" t="str">
        <f t="shared" si="236"/>
        <v>15,15</v>
      </c>
      <c r="AH536" s="239" t="s">
        <v>3206</v>
      </c>
      <c r="AI536" s="239" t="str">
        <f t="shared" si="237"/>
        <v>131.925809030116,33.0466064547433</v>
      </c>
      <c r="AJ536" s="239" t="s">
        <v>3207</v>
      </c>
      <c r="AL536" s="8" t="str">
        <f t="shared" si="240"/>
        <v>,{"type":"Feature","properties":{"name":"小学-9：東雲小学校","description":"種別：幼保・学校&lt;br&gt;名称：小学-9：東雲小学校&lt;br&gt;住所：佐伯市上浦大字浅海井浦3番地&lt;br&gt;TEL：0972-32-2032&lt;br&gt;参考：佐伯市&lt;br&gt;","_markerType":"Icon","_iconUrl":"https://cyberjapandata.gsi.go.jp/portal/sys/v4/symbols/501.png","_iconSize":[30,30],"_iconAnchor":[15,15]},"geometry":{"type":"Point","coordinates":[131.925809030116,33.0466064547433]}}</v>
      </c>
    </row>
    <row r="537" spans="1:38">
      <c r="A537" s="1" t="s">
        <v>3517</v>
      </c>
      <c r="B537" s="1" t="s">
        <v>3452</v>
      </c>
      <c r="C537" s="1" t="s">
        <v>3517</v>
      </c>
      <c r="D537" s="1" t="s">
        <v>324</v>
      </c>
      <c r="E537" s="1" t="s">
        <v>2640</v>
      </c>
      <c r="F537" s="1" t="s">
        <v>403</v>
      </c>
      <c r="G537" s="1" t="s">
        <v>3518</v>
      </c>
      <c r="I537" s="236" t="s">
        <v>3502</v>
      </c>
      <c r="J537" s="1" t="s">
        <v>3210</v>
      </c>
      <c r="K537" s="1" t="s">
        <v>3211</v>
      </c>
      <c r="L537" s="1">
        <v>32.953312983592298</v>
      </c>
      <c r="M537" s="1">
        <v>131.837929237125</v>
      </c>
      <c r="O537" s="74" t="str">
        <f t="shared" si="238"/>
        <v>小学-10：切畑小学校</v>
      </c>
      <c r="P537" s="74" t="str">
        <f t="shared" si="242"/>
        <v>種別：幼保・学校&lt;br&gt;名称：小学-10：切畑小学校&lt;br&gt;住所：佐伯市弥生大字門田1328番地&lt;br&gt;TEL：0972-46-0032&lt;br&gt;参考：佐伯市&lt;br&gt;</v>
      </c>
      <c r="Q537" s="74" t="str">
        <f t="shared" si="230"/>
        <v>501.png</v>
      </c>
      <c r="R537" s="74" t="str">
        <f t="shared" si="241"/>
        <v>30,30</v>
      </c>
      <c r="S537" s="74" t="str">
        <f t="shared" si="241"/>
        <v>15,15</v>
      </c>
      <c r="T537" s="74" t="str">
        <f t="shared" si="232"/>
        <v>131.837929237125,32.9533129835923</v>
      </c>
      <c r="W537" s="239">
        <v>1</v>
      </c>
      <c r="X537" s="239" t="s">
        <v>3209</v>
      </c>
      <c r="Y537" s="239" t="str">
        <f t="shared" si="239"/>
        <v>小学-10：切畑小学校</v>
      </c>
      <c r="Z537" s="239" t="s">
        <v>3202</v>
      </c>
      <c r="AA537" s="239" t="str">
        <f t="shared" si="233"/>
        <v>種別：幼保・学校&lt;br&gt;名称：小学-10：切畑小学校&lt;br&gt;住所：佐伯市弥生大字門田1328番地&lt;br&gt;TEL：0972-46-0032&lt;br&gt;参考：佐伯市&lt;br&gt;</v>
      </c>
      <c r="AB537" s="239" t="s">
        <v>3256</v>
      </c>
      <c r="AC537" s="239" t="str">
        <f t="shared" si="234"/>
        <v>501.png</v>
      </c>
      <c r="AD537" s="239" t="s">
        <v>3204</v>
      </c>
      <c r="AE537" s="239" t="str">
        <f t="shared" si="235"/>
        <v>30,30</v>
      </c>
      <c r="AF537" s="239" t="s">
        <v>3205</v>
      </c>
      <c r="AG537" s="239" t="str">
        <f t="shared" si="236"/>
        <v>15,15</v>
      </c>
      <c r="AH537" s="239" t="s">
        <v>3206</v>
      </c>
      <c r="AI537" s="239" t="str">
        <f t="shared" si="237"/>
        <v>131.837929237125,32.9533129835923</v>
      </c>
      <c r="AJ537" s="239" t="s">
        <v>3207</v>
      </c>
      <c r="AL537" s="8" t="str">
        <f t="shared" si="240"/>
        <v>,{"type":"Feature","properties":{"name":"小学-10：切畑小学校","description":"種別：幼保・学校&lt;br&gt;名称：小学-10：切畑小学校&lt;br&gt;住所：佐伯市弥生大字門田1328番地&lt;br&gt;TEL：0972-46-0032&lt;br&gt;参考：佐伯市&lt;br&gt;","_markerType":"Icon","_iconUrl":"https://cyberjapandata.gsi.go.jp/portal/sys/v4/symbols/501.png","_iconSize":[30,30],"_iconAnchor":[15,15]},"geometry":{"type":"Point","coordinates":[131.837929237125,32.9533129835923]}}</v>
      </c>
    </row>
    <row r="538" spans="1:38">
      <c r="A538" s="1" t="s">
        <v>3519</v>
      </c>
      <c r="B538" s="1" t="s">
        <v>3452</v>
      </c>
      <c r="C538" s="1" t="s">
        <v>3519</v>
      </c>
      <c r="D538" s="1" t="s">
        <v>357</v>
      </c>
      <c r="E538" s="1" t="s">
        <v>2641</v>
      </c>
      <c r="F538" s="1" t="s">
        <v>403</v>
      </c>
      <c r="G538" s="1" t="s">
        <v>3520</v>
      </c>
      <c r="I538" s="236" t="s">
        <v>3502</v>
      </c>
      <c r="J538" s="1" t="s">
        <v>3210</v>
      </c>
      <c r="K538" s="1" t="s">
        <v>3211</v>
      </c>
      <c r="L538" s="1">
        <v>32.970488320065797</v>
      </c>
      <c r="M538" s="1">
        <v>131.83412970912599</v>
      </c>
      <c r="O538" s="74" t="str">
        <f t="shared" si="238"/>
        <v>小学-11：上野小学校</v>
      </c>
      <c r="P538" s="74" t="str">
        <f t="shared" si="242"/>
        <v>種別：幼保・学校&lt;br&gt;名称：小学-11：上野小学校&lt;br&gt;住所：佐伯市弥生大字上小倉456番地&lt;br&gt;TEL：0972-46-0078&lt;br&gt;参考：佐伯市&lt;br&gt;</v>
      </c>
      <c r="Q538" s="74" t="str">
        <f t="shared" si="230"/>
        <v>501.png</v>
      </c>
      <c r="R538" s="74" t="str">
        <f t="shared" si="241"/>
        <v>30,30</v>
      </c>
      <c r="S538" s="74" t="str">
        <f t="shared" si="241"/>
        <v>15,15</v>
      </c>
      <c r="T538" s="74" t="str">
        <f t="shared" si="232"/>
        <v>131.834129709126,32.9704883200658</v>
      </c>
      <c r="W538" s="239">
        <v>1</v>
      </c>
      <c r="X538" s="239" t="s">
        <v>3209</v>
      </c>
      <c r="Y538" s="239" t="str">
        <f t="shared" si="239"/>
        <v>小学-11：上野小学校</v>
      </c>
      <c r="Z538" s="239" t="s">
        <v>3202</v>
      </c>
      <c r="AA538" s="239" t="str">
        <f t="shared" si="233"/>
        <v>種別：幼保・学校&lt;br&gt;名称：小学-11：上野小学校&lt;br&gt;住所：佐伯市弥生大字上小倉456番地&lt;br&gt;TEL：0972-46-0078&lt;br&gt;参考：佐伯市&lt;br&gt;</v>
      </c>
      <c r="AB538" s="239" t="s">
        <v>3256</v>
      </c>
      <c r="AC538" s="239" t="str">
        <f t="shared" si="234"/>
        <v>501.png</v>
      </c>
      <c r="AD538" s="239" t="s">
        <v>3204</v>
      </c>
      <c r="AE538" s="239" t="str">
        <f t="shared" si="235"/>
        <v>30,30</v>
      </c>
      <c r="AF538" s="239" t="s">
        <v>3205</v>
      </c>
      <c r="AG538" s="239" t="str">
        <f t="shared" si="236"/>
        <v>15,15</v>
      </c>
      <c r="AH538" s="239" t="s">
        <v>3206</v>
      </c>
      <c r="AI538" s="239" t="str">
        <f t="shared" si="237"/>
        <v>131.834129709126,32.9704883200658</v>
      </c>
      <c r="AJ538" s="239" t="s">
        <v>3207</v>
      </c>
      <c r="AL538" s="8" t="str">
        <f t="shared" si="240"/>
        <v>,{"type":"Feature","properties":{"name":"小学-11：上野小学校","description":"種別：幼保・学校&lt;br&gt;名称：小学-11：上野小学校&lt;br&gt;住所：佐伯市弥生大字上小倉456番地&lt;br&gt;TEL：0972-46-0078&lt;br&gt;参考：佐伯市&lt;br&gt;","_markerType":"Icon","_iconUrl":"https://cyberjapandata.gsi.go.jp/portal/sys/v4/symbols/501.png","_iconSize":[30,30],"_iconAnchor":[15,15]},"geometry":{"type":"Point","coordinates":[131.834129709126,32.9704883200658]}}</v>
      </c>
    </row>
    <row r="539" spans="1:38">
      <c r="A539" s="1" t="s">
        <v>3521</v>
      </c>
      <c r="B539" s="1" t="s">
        <v>3452</v>
      </c>
      <c r="C539" s="1" t="s">
        <v>3521</v>
      </c>
      <c r="D539" s="1" t="s">
        <v>322</v>
      </c>
      <c r="E539" s="1" t="s">
        <v>2642</v>
      </c>
      <c r="F539" s="1" t="s">
        <v>403</v>
      </c>
      <c r="G539" s="1" t="s">
        <v>3522</v>
      </c>
      <c r="I539" s="236" t="s">
        <v>3502</v>
      </c>
      <c r="J539" s="1" t="s">
        <v>3210</v>
      </c>
      <c r="K539" s="1" t="s">
        <v>3211</v>
      </c>
      <c r="L539" s="1">
        <v>32.981920521980797</v>
      </c>
      <c r="M539" s="1">
        <v>131.84938135643</v>
      </c>
      <c r="O539" s="74" t="str">
        <f t="shared" si="238"/>
        <v>小学-12：明治小学校</v>
      </c>
      <c r="P539" s="74" t="str">
        <f t="shared" si="242"/>
        <v>種別：幼保・学校&lt;br&gt;名称：小学-12：明治小学校&lt;br&gt;住所：佐伯市弥生大字大坂本1135番地&lt;br&gt;TEL：0972-46-0010&lt;br&gt;参考：佐伯市&lt;br&gt;</v>
      </c>
      <c r="Q539" s="74" t="str">
        <f t="shared" si="230"/>
        <v>501.png</v>
      </c>
      <c r="R539" s="74" t="str">
        <f t="shared" si="241"/>
        <v>30,30</v>
      </c>
      <c r="S539" s="74" t="str">
        <f t="shared" si="241"/>
        <v>15,15</v>
      </c>
      <c r="T539" s="74" t="str">
        <f t="shared" si="232"/>
        <v>131.84938135643,32.9819205219808</v>
      </c>
      <c r="W539" s="239">
        <v>1</v>
      </c>
      <c r="X539" s="239" t="s">
        <v>3209</v>
      </c>
      <c r="Y539" s="239" t="str">
        <f t="shared" si="239"/>
        <v>小学-12：明治小学校</v>
      </c>
      <c r="Z539" s="239" t="s">
        <v>3202</v>
      </c>
      <c r="AA539" s="239" t="str">
        <f t="shared" si="233"/>
        <v>種別：幼保・学校&lt;br&gt;名称：小学-12：明治小学校&lt;br&gt;住所：佐伯市弥生大字大坂本1135番地&lt;br&gt;TEL：0972-46-0010&lt;br&gt;参考：佐伯市&lt;br&gt;</v>
      </c>
      <c r="AB539" s="239" t="s">
        <v>3256</v>
      </c>
      <c r="AC539" s="239" t="str">
        <f t="shared" si="234"/>
        <v>501.png</v>
      </c>
      <c r="AD539" s="239" t="s">
        <v>3204</v>
      </c>
      <c r="AE539" s="239" t="str">
        <f t="shared" si="235"/>
        <v>30,30</v>
      </c>
      <c r="AF539" s="239" t="s">
        <v>3205</v>
      </c>
      <c r="AG539" s="239" t="str">
        <f t="shared" si="236"/>
        <v>15,15</v>
      </c>
      <c r="AH539" s="239" t="s">
        <v>3206</v>
      </c>
      <c r="AI539" s="239" t="str">
        <f t="shared" si="237"/>
        <v>131.84938135643,32.9819205219808</v>
      </c>
      <c r="AJ539" s="239" t="s">
        <v>3207</v>
      </c>
      <c r="AL539" s="8" t="str">
        <f t="shared" si="240"/>
        <v>,{"type":"Feature","properties":{"name":"小学-12：明治小学校","description":"種別：幼保・学校&lt;br&gt;名称：小学-12：明治小学校&lt;br&gt;住所：佐伯市弥生大字大坂本1135番地&lt;br&gt;TEL：0972-46-0010&lt;br&gt;参考：佐伯市&lt;br&gt;","_markerType":"Icon","_iconUrl":"https://cyberjapandata.gsi.go.jp/portal/sys/v4/symbols/501.png","_iconSize":[30,30],"_iconAnchor":[15,15]},"geometry":{"type":"Point","coordinates":[131.84938135643,32.9819205219808]}}</v>
      </c>
    </row>
    <row r="540" spans="1:38">
      <c r="A540" s="1" t="s">
        <v>3523</v>
      </c>
      <c r="B540" s="1" t="s">
        <v>3452</v>
      </c>
      <c r="C540" s="1" t="s">
        <v>3523</v>
      </c>
      <c r="D540" s="1" t="s">
        <v>2668</v>
      </c>
      <c r="E540" s="1" t="s">
        <v>2643</v>
      </c>
      <c r="F540" s="1" t="s">
        <v>403</v>
      </c>
      <c r="G540" s="1" t="s">
        <v>3484</v>
      </c>
      <c r="I540" s="236" t="s">
        <v>3502</v>
      </c>
      <c r="J540" s="1" t="s">
        <v>3210</v>
      </c>
      <c r="K540" s="1" t="s">
        <v>3211</v>
      </c>
      <c r="L540" s="1">
        <v>32.955466595549602</v>
      </c>
      <c r="M540" s="1">
        <v>131.802580912331</v>
      </c>
      <c r="O540" s="74" t="str">
        <f t="shared" si="238"/>
        <v>小学-13：本匠小学校</v>
      </c>
      <c r="P540" s="74" t="str">
        <f t="shared" si="242"/>
        <v>種別：幼保・学校&lt;br&gt;名称：小学-13：本匠小学校&lt;br&gt;住所：佐伯市本匠大字笠掛1415番地&lt;br&gt;TEL：0972-56-5009&lt;br&gt;参考：佐伯市&lt;br&gt;</v>
      </c>
      <c r="Q540" s="74" t="str">
        <f t="shared" si="230"/>
        <v>501.png</v>
      </c>
      <c r="R540" s="74" t="str">
        <f t="shared" si="241"/>
        <v>30,30</v>
      </c>
      <c r="S540" s="74" t="str">
        <f t="shared" si="241"/>
        <v>15,15</v>
      </c>
      <c r="T540" s="74" t="str">
        <f t="shared" si="232"/>
        <v>131.802580912331,32.9554665955496</v>
      </c>
      <c r="W540" s="239">
        <v>1</v>
      </c>
      <c r="X540" s="239" t="s">
        <v>3209</v>
      </c>
      <c r="Y540" s="239" t="str">
        <f t="shared" si="239"/>
        <v>小学-13：本匠小学校</v>
      </c>
      <c r="Z540" s="239" t="s">
        <v>3202</v>
      </c>
      <c r="AA540" s="239" t="str">
        <f t="shared" si="233"/>
        <v>種別：幼保・学校&lt;br&gt;名称：小学-13：本匠小学校&lt;br&gt;住所：佐伯市本匠大字笠掛1415番地&lt;br&gt;TEL：0972-56-5009&lt;br&gt;参考：佐伯市&lt;br&gt;</v>
      </c>
      <c r="AB540" s="239" t="s">
        <v>3256</v>
      </c>
      <c r="AC540" s="239" t="str">
        <f t="shared" si="234"/>
        <v>501.png</v>
      </c>
      <c r="AD540" s="239" t="s">
        <v>3204</v>
      </c>
      <c r="AE540" s="239" t="str">
        <f t="shared" si="235"/>
        <v>30,30</v>
      </c>
      <c r="AF540" s="239" t="s">
        <v>3205</v>
      </c>
      <c r="AG540" s="239" t="str">
        <f t="shared" si="236"/>
        <v>15,15</v>
      </c>
      <c r="AH540" s="239" t="s">
        <v>3206</v>
      </c>
      <c r="AI540" s="239" t="str">
        <f t="shared" si="237"/>
        <v>131.802580912331,32.9554665955496</v>
      </c>
      <c r="AJ540" s="239" t="s">
        <v>3207</v>
      </c>
      <c r="AL540" s="8" t="str">
        <f t="shared" si="240"/>
        <v>,{"type":"Feature","properties":{"name":"小学-13：本匠小学校","description":"種別：幼保・学校&lt;br&gt;名称：小学-13：本匠小学校&lt;br&gt;住所：佐伯市本匠大字笠掛1415番地&lt;br&gt;TEL：0972-56-5009&lt;br&gt;参考：佐伯市&lt;br&gt;","_markerType":"Icon","_iconUrl":"https://cyberjapandata.gsi.go.jp/portal/sys/v4/symbols/501.png","_iconSize":[30,30],"_iconAnchor":[15,15]},"geometry":{"type":"Point","coordinates":[131.802580912331,32.9554665955496]}}</v>
      </c>
    </row>
    <row r="541" spans="1:38">
      <c r="A541" s="1" t="s">
        <v>3524</v>
      </c>
      <c r="B541" s="1" t="s">
        <v>3452</v>
      </c>
      <c r="C541" s="1" t="s">
        <v>3524</v>
      </c>
      <c r="D541" s="1" t="s">
        <v>2669</v>
      </c>
      <c r="E541" s="1" t="s">
        <v>2644</v>
      </c>
      <c r="F541" s="1" t="s">
        <v>403</v>
      </c>
      <c r="G541" s="1" t="s">
        <v>3525</v>
      </c>
      <c r="I541" s="236" t="s">
        <v>3502</v>
      </c>
      <c r="J541" s="1" t="s">
        <v>3210</v>
      </c>
      <c r="K541" s="1" t="s">
        <v>3211</v>
      </c>
      <c r="L541" s="1">
        <v>32.856860693338703</v>
      </c>
      <c r="M541" s="1">
        <v>131.673359827041</v>
      </c>
      <c r="O541" s="74" t="str">
        <f t="shared" si="238"/>
        <v>小学-14：宇目緑豊小学校</v>
      </c>
      <c r="P541" s="74" t="str">
        <f t="shared" si="242"/>
        <v>種別：幼保・学校&lt;br&gt;名称：小学-14：宇目緑豊小学校&lt;br&gt;住所：佐伯市宇目大字千束2241番地&lt;br&gt;TEL：0972-52-5151&lt;br&gt;参考：佐伯市&lt;br&gt;</v>
      </c>
      <c r="Q541" s="74" t="str">
        <f t="shared" si="230"/>
        <v>501.png</v>
      </c>
      <c r="R541" s="74" t="str">
        <f t="shared" si="241"/>
        <v>30,30</v>
      </c>
      <c r="S541" s="74" t="str">
        <f t="shared" si="241"/>
        <v>15,15</v>
      </c>
      <c r="T541" s="74" t="str">
        <f t="shared" si="232"/>
        <v>131.673359827041,32.8568606933387</v>
      </c>
      <c r="W541" s="239">
        <v>1</v>
      </c>
      <c r="X541" s="239" t="s">
        <v>3209</v>
      </c>
      <c r="Y541" s="239" t="str">
        <f t="shared" si="239"/>
        <v>小学-14：宇目緑豊小学校</v>
      </c>
      <c r="Z541" s="239" t="s">
        <v>3202</v>
      </c>
      <c r="AA541" s="239" t="str">
        <f t="shared" si="233"/>
        <v>種別：幼保・学校&lt;br&gt;名称：小学-14：宇目緑豊小学校&lt;br&gt;住所：佐伯市宇目大字千束2241番地&lt;br&gt;TEL：0972-52-5151&lt;br&gt;参考：佐伯市&lt;br&gt;</v>
      </c>
      <c r="AB541" s="239" t="s">
        <v>3256</v>
      </c>
      <c r="AC541" s="239" t="str">
        <f t="shared" si="234"/>
        <v>501.png</v>
      </c>
      <c r="AD541" s="239" t="s">
        <v>3204</v>
      </c>
      <c r="AE541" s="239" t="str">
        <f t="shared" si="235"/>
        <v>30,30</v>
      </c>
      <c r="AF541" s="239" t="s">
        <v>3205</v>
      </c>
      <c r="AG541" s="239" t="str">
        <f t="shared" si="236"/>
        <v>15,15</v>
      </c>
      <c r="AH541" s="239" t="s">
        <v>3206</v>
      </c>
      <c r="AI541" s="239" t="str">
        <f t="shared" si="237"/>
        <v>131.673359827041,32.8568606933387</v>
      </c>
      <c r="AJ541" s="239" t="s">
        <v>3207</v>
      </c>
      <c r="AL541" s="8" t="str">
        <f t="shared" si="240"/>
        <v>,{"type":"Feature","properties":{"name":"小学-14：宇目緑豊小学校","description":"種別：幼保・学校&lt;br&gt;名称：小学-14：宇目緑豊小学校&lt;br&gt;住所：佐伯市宇目大字千束2241番地&lt;br&gt;TEL：0972-52-5151&lt;br&gt;参考：佐伯市&lt;br&gt;","_markerType":"Icon","_iconUrl":"https://cyberjapandata.gsi.go.jp/portal/sys/v4/symbols/501.png","_iconSize":[30,30],"_iconAnchor":[15,15]},"geometry":{"type":"Point","coordinates":[131.673359827041,32.8568606933387]}}</v>
      </c>
    </row>
    <row r="542" spans="1:38">
      <c r="A542" s="1" t="s">
        <v>3526</v>
      </c>
      <c r="B542" s="1" t="s">
        <v>3452</v>
      </c>
      <c r="C542" s="1" t="s">
        <v>3526</v>
      </c>
      <c r="D542" s="1" t="s">
        <v>2670</v>
      </c>
      <c r="E542" s="1" t="s">
        <v>2645</v>
      </c>
      <c r="F542" s="1" t="s">
        <v>403</v>
      </c>
      <c r="G542" s="1" t="s">
        <v>3486</v>
      </c>
      <c r="I542" s="236" t="s">
        <v>3502</v>
      </c>
      <c r="J542" s="1" t="s">
        <v>3210</v>
      </c>
      <c r="K542" s="1" t="s">
        <v>3211</v>
      </c>
      <c r="L542" s="1">
        <v>32.8980057076758</v>
      </c>
      <c r="M542" s="1">
        <v>131.77668962395501</v>
      </c>
      <c r="O542" s="74" t="str">
        <f t="shared" si="238"/>
        <v>小学-15：直川小学校</v>
      </c>
      <c r="P542" s="74" t="str">
        <f t="shared" si="242"/>
        <v>種別：幼保・学校&lt;br&gt;名称：小学-15：直川小学校&lt;br&gt;住所：佐伯市直川大字上直見500番地&lt;br&gt;TEL：0972-58-2001&lt;br&gt;参考：佐伯市&lt;br&gt;</v>
      </c>
      <c r="Q542" s="74" t="str">
        <f t="shared" si="230"/>
        <v>501.png</v>
      </c>
      <c r="R542" s="74" t="str">
        <f t="shared" si="241"/>
        <v>30,30</v>
      </c>
      <c r="S542" s="74" t="str">
        <f t="shared" si="241"/>
        <v>15,15</v>
      </c>
      <c r="T542" s="74" t="str">
        <f t="shared" si="232"/>
        <v>131.776689623955,32.8980057076758</v>
      </c>
      <c r="W542" s="239">
        <v>1</v>
      </c>
      <c r="X542" s="239" t="s">
        <v>3209</v>
      </c>
      <c r="Y542" s="239" t="str">
        <f t="shared" si="239"/>
        <v>小学-15：直川小学校</v>
      </c>
      <c r="Z542" s="239" t="s">
        <v>3202</v>
      </c>
      <c r="AA542" s="239" t="str">
        <f t="shared" si="233"/>
        <v>種別：幼保・学校&lt;br&gt;名称：小学-15：直川小学校&lt;br&gt;住所：佐伯市直川大字上直見500番地&lt;br&gt;TEL：0972-58-2001&lt;br&gt;参考：佐伯市&lt;br&gt;</v>
      </c>
      <c r="AB542" s="239" t="s">
        <v>3256</v>
      </c>
      <c r="AC542" s="239" t="str">
        <f t="shared" si="234"/>
        <v>501.png</v>
      </c>
      <c r="AD542" s="239" t="s">
        <v>3204</v>
      </c>
      <c r="AE542" s="239" t="str">
        <f t="shared" si="235"/>
        <v>30,30</v>
      </c>
      <c r="AF542" s="239" t="s">
        <v>3205</v>
      </c>
      <c r="AG542" s="239" t="str">
        <f t="shared" si="236"/>
        <v>15,15</v>
      </c>
      <c r="AH542" s="239" t="s">
        <v>3206</v>
      </c>
      <c r="AI542" s="239" t="str">
        <f t="shared" si="237"/>
        <v>131.776689623955,32.8980057076758</v>
      </c>
      <c r="AJ542" s="239" t="s">
        <v>3207</v>
      </c>
      <c r="AL542" s="8" t="str">
        <f t="shared" si="240"/>
        <v>,{"type":"Feature","properties":{"name":"小学-15：直川小学校","description":"種別：幼保・学校&lt;br&gt;名称：小学-15：直川小学校&lt;br&gt;住所：佐伯市直川大字上直見500番地&lt;br&gt;TEL：0972-58-2001&lt;br&gt;参考：佐伯市&lt;br&gt;","_markerType":"Icon","_iconUrl":"https://cyberjapandata.gsi.go.jp/portal/sys/v4/symbols/501.png","_iconSize":[30,30],"_iconAnchor":[15,15]},"geometry":{"type":"Point","coordinates":[131.776689623955,32.8980057076758]}}</v>
      </c>
    </row>
    <row r="543" spans="1:38">
      <c r="A543" s="1" t="s">
        <v>3527</v>
      </c>
      <c r="B543" s="1" t="s">
        <v>3452</v>
      </c>
      <c r="C543" s="1" t="s">
        <v>3527</v>
      </c>
      <c r="D543" s="1" t="s">
        <v>2671</v>
      </c>
      <c r="E543" s="1" t="s">
        <v>2646</v>
      </c>
      <c r="F543" s="1" t="s">
        <v>403</v>
      </c>
      <c r="G543" s="1" t="s">
        <v>3468</v>
      </c>
      <c r="I543" s="236" t="s">
        <v>3502</v>
      </c>
      <c r="J543" s="1" t="s">
        <v>3210</v>
      </c>
      <c r="K543" s="1" t="s">
        <v>3211</v>
      </c>
      <c r="L543" s="1">
        <v>32.945325810366498</v>
      </c>
      <c r="M543" s="1">
        <v>131.961227538049</v>
      </c>
      <c r="O543" s="74" t="str">
        <f t="shared" si="238"/>
        <v>小学-16：松浦小学校</v>
      </c>
      <c r="P543" s="74" t="str">
        <f t="shared" si="242"/>
        <v>種別：幼保・学校&lt;br&gt;名称：小学-16：松浦小学校&lt;br&gt;住所：佐伯市鶴見大字地松浦2044番地&lt;br&gt;TEL：0972-33-0163&lt;br&gt;参考：佐伯市&lt;br&gt;</v>
      </c>
      <c r="Q543" s="74" t="str">
        <f t="shared" si="230"/>
        <v>501.png</v>
      </c>
      <c r="R543" s="74" t="str">
        <f t="shared" si="241"/>
        <v>30,30</v>
      </c>
      <c r="S543" s="74" t="str">
        <f t="shared" si="241"/>
        <v>15,15</v>
      </c>
      <c r="T543" s="74" t="str">
        <f t="shared" si="232"/>
        <v>131.961227538049,32.9453258103665</v>
      </c>
      <c r="W543" s="239">
        <v>1</v>
      </c>
      <c r="X543" s="239" t="s">
        <v>3209</v>
      </c>
      <c r="Y543" s="239" t="str">
        <f t="shared" si="239"/>
        <v>小学-16：松浦小学校</v>
      </c>
      <c r="Z543" s="239" t="s">
        <v>3202</v>
      </c>
      <c r="AA543" s="239" t="str">
        <f t="shared" si="233"/>
        <v>種別：幼保・学校&lt;br&gt;名称：小学-16：松浦小学校&lt;br&gt;住所：佐伯市鶴見大字地松浦2044番地&lt;br&gt;TEL：0972-33-0163&lt;br&gt;参考：佐伯市&lt;br&gt;</v>
      </c>
      <c r="AB543" s="239" t="s">
        <v>3256</v>
      </c>
      <c r="AC543" s="239" t="str">
        <f t="shared" si="234"/>
        <v>501.png</v>
      </c>
      <c r="AD543" s="239" t="s">
        <v>3204</v>
      </c>
      <c r="AE543" s="239" t="str">
        <f t="shared" si="235"/>
        <v>30,30</v>
      </c>
      <c r="AF543" s="239" t="s">
        <v>3205</v>
      </c>
      <c r="AG543" s="239" t="str">
        <f t="shared" si="236"/>
        <v>15,15</v>
      </c>
      <c r="AH543" s="239" t="s">
        <v>3206</v>
      </c>
      <c r="AI543" s="239" t="str">
        <f t="shared" si="237"/>
        <v>131.961227538049,32.9453258103665</v>
      </c>
      <c r="AJ543" s="239" t="s">
        <v>3207</v>
      </c>
      <c r="AL543" s="8" t="str">
        <f t="shared" si="240"/>
        <v>,{"type":"Feature","properties":{"name":"小学-16：松浦小学校","description":"種別：幼保・学校&lt;br&gt;名称：小学-16：松浦小学校&lt;br&gt;住所：佐伯市鶴見大字地松浦2044番地&lt;br&gt;TEL：0972-33-0163&lt;br&gt;参考：佐伯市&lt;br&gt;","_markerType":"Icon","_iconUrl":"https://cyberjapandata.gsi.go.jp/portal/sys/v4/symbols/501.png","_iconSize":[30,30],"_iconAnchor":[15,15]},"geometry":{"type":"Point","coordinates":[131.961227538049,32.9453258103665]}}</v>
      </c>
    </row>
    <row r="544" spans="1:38">
      <c r="A544" s="1" t="s">
        <v>3528</v>
      </c>
      <c r="B544" s="1" t="s">
        <v>3452</v>
      </c>
      <c r="C544" s="1" t="s">
        <v>3528</v>
      </c>
      <c r="D544" s="1" t="s">
        <v>2672</v>
      </c>
      <c r="E544" s="1" t="s">
        <v>2647</v>
      </c>
      <c r="F544" s="1" t="s">
        <v>403</v>
      </c>
      <c r="G544" s="1" t="s">
        <v>3529</v>
      </c>
      <c r="I544" s="236" t="s">
        <v>3502</v>
      </c>
      <c r="J544" s="1" t="s">
        <v>3210</v>
      </c>
      <c r="K544" s="1" t="s">
        <v>3211</v>
      </c>
      <c r="L544" s="1">
        <v>32.921859675672501</v>
      </c>
      <c r="M544" s="1">
        <v>131.979882494489</v>
      </c>
      <c r="O544" s="74" t="str">
        <f t="shared" si="238"/>
        <v>小学-17：米水津小学校</v>
      </c>
      <c r="P544" s="74" t="str">
        <f t="shared" si="242"/>
        <v>種別：幼保・学校&lt;br&gt;名称：小学-17：米水津小学校&lt;br&gt;住所：佐伯市米水津大字浦代浦150番地2&lt;br&gt;TEL：0972-35-6002&lt;br&gt;参考：佐伯市&lt;br&gt;</v>
      </c>
      <c r="Q544" s="74" t="str">
        <f t="shared" si="230"/>
        <v>501.png</v>
      </c>
      <c r="R544" s="74" t="str">
        <f t="shared" si="241"/>
        <v>30,30</v>
      </c>
      <c r="S544" s="74" t="str">
        <f t="shared" si="241"/>
        <v>15,15</v>
      </c>
      <c r="T544" s="74" t="str">
        <f t="shared" si="232"/>
        <v>131.979882494489,32.9218596756725</v>
      </c>
      <c r="W544" s="239">
        <v>1</v>
      </c>
      <c r="X544" s="239" t="s">
        <v>3209</v>
      </c>
      <c r="Y544" s="239" t="str">
        <f t="shared" si="239"/>
        <v>小学-17：米水津小学校</v>
      </c>
      <c r="Z544" s="239" t="s">
        <v>3202</v>
      </c>
      <c r="AA544" s="239" t="str">
        <f t="shared" si="233"/>
        <v>種別：幼保・学校&lt;br&gt;名称：小学-17：米水津小学校&lt;br&gt;住所：佐伯市米水津大字浦代浦150番地2&lt;br&gt;TEL：0972-35-6002&lt;br&gt;参考：佐伯市&lt;br&gt;</v>
      </c>
      <c r="AB544" s="239" t="s">
        <v>3256</v>
      </c>
      <c r="AC544" s="239" t="str">
        <f t="shared" si="234"/>
        <v>501.png</v>
      </c>
      <c r="AD544" s="239" t="s">
        <v>3204</v>
      </c>
      <c r="AE544" s="239" t="str">
        <f t="shared" si="235"/>
        <v>30,30</v>
      </c>
      <c r="AF544" s="239" t="s">
        <v>3205</v>
      </c>
      <c r="AG544" s="239" t="str">
        <f t="shared" si="236"/>
        <v>15,15</v>
      </c>
      <c r="AH544" s="239" t="s">
        <v>3206</v>
      </c>
      <c r="AI544" s="239" t="str">
        <f t="shared" si="237"/>
        <v>131.979882494489,32.9218596756725</v>
      </c>
      <c r="AJ544" s="239" t="s">
        <v>3207</v>
      </c>
      <c r="AL544" s="8" t="str">
        <f t="shared" si="240"/>
        <v>,{"type":"Feature","properties":{"name":"小学-17：米水津小学校","description":"種別：幼保・学校&lt;br&gt;名称：小学-17：米水津小学校&lt;br&gt;住所：佐伯市米水津大字浦代浦150番地2&lt;br&gt;TEL：0972-35-6002&lt;br&gt;参考：佐伯市&lt;br&gt;","_markerType":"Icon","_iconUrl":"https://cyberjapandata.gsi.go.jp/portal/sys/v4/symbols/501.png","_iconSize":[30,30],"_iconAnchor":[15,15]},"geometry":{"type":"Point","coordinates":[131.979882494489,32.9218596756725]}}</v>
      </c>
    </row>
    <row r="545" spans="1:38">
      <c r="A545" s="1" t="s">
        <v>3530</v>
      </c>
      <c r="B545" s="1" t="s">
        <v>3452</v>
      </c>
      <c r="C545" s="1" t="s">
        <v>3530</v>
      </c>
      <c r="D545" s="1" t="s">
        <v>2673</v>
      </c>
      <c r="E545" s="1" t="s">
        <v>2648</v>
      </c>
      <c r="F545" s="1" t="s">
        <v>403</v>
      </c>
      <c r="G545" s="1" t="s">
        <v>3531</v>
      </c>
      <c r="I545" s="236" t="s">
        <v>3502</v>
      </c>
      <c r="J545" s="1" t="s">
        <v>3210</v>
      </c>
      <c r="K545" s="1" t="s">
        <v>3211</v>
      </c>
      <c r="L545" s="1">
        <v>32.803267916877402</v>
      </c>
      <c r="M545" s="1">
        <v>131.943368993337</v>
      </c>
      <c r="O545" s="74" t="str">
        <f t="shared" si="238"/>
        <v>小学-18：蒲江翔南学園</v>
      </c>
      <c r="P545" s="74" t="str">
        <f t="shared" si="242"/>
        <v>種別：幼保・学校&lt;br&gt;名称：小学-18：蒲江翔南学園&lt;br&gt;住所：佐伯市蒲江大字蒲江浦943番地3&lt;br&gt;TEL：0972-42-0014&lt;br&gt;参考：佐伯市&lt;br&gt;</v>
      </c>
      <c r="Q545" s="74" t="str">
        <f t="shared" si="230"/>
        <v>501.png</v>
      </c>
      <c r="R545" s="74" t="str">
        <f t="shared" si="241"/>
        <v>30,30</v>
      </c>
      <c r="S545" s="74" t="str">
        <f t="shared" si="241"/>
        <v>15,15</v>
      </c>
      <c r="T545" s="74" t="str">
        <f t="shared" si="232"/>
        <v>131.943368993337,32.8032679168774</v>
      </c>
      <c r="W545" s="239">
        <v>1</v>
      </c>
      <c r="X545" s="239" t="s">
        <v>3209</v>
      </c>
      <c r="Y545" s="239" t="str">
        <f t="shared" si="239"/>
        <v>小学-18：蒲江翔南学園</v>
      </c>
      <c r="Z545" s="239" t="s">
        <v>3202</v>
      </c>
      <c r="AA545" s="239" t="str">
        <f t="shared" si="233"/>
        <v>種別：幼保・学校&lt;br&gt;名称：小学-18：蒲江翔南学園&lt;br&gt;住所：佐伯市蒲江大字蒲江浦943番地3&lt;br&gt;TEL：0972-42-0014&lt;br&gt;参考：佐伯市&lt;br&gt;</v>
      </c>
      <c r="AB545" s="239" t="s">
        <v>3256</v>
      </c>
      <c r="AC545" s="239" t="str">
        <f t="shared" si="234"/>
        <v>501.png</v>
      </c>
      <c r="AD545" s="239" t="s">
        <v>3204</v>
      </c>
      <c r="AE545" s="239" t="str">
        <f t="shared" si="235"/>
        <v>30,30</v>
      </c>
      <c r="AF545" s="239" t="s">
        <v>3205</v>
      </c>
      <c r="AG545" s="239" t="str">
        <f t="shared" si="236"/>
        <v>15,15</v>
      </c>
      <c r="AH545" s="239" t="s">
        <v>3206</v>
      </c>
      <c r="AI545" s="239" t="str">
        <f t="shared" si="237"/>
        <v>131.943368993337,32.8032679168774</v>
      </c>
      <c r="AJ545" s="239" t="s">
        <v>3207</v>
      </c>
      <c r="AL545" s="8" t="str">
        <f t="shared" si="240"/>
        <v>,{"type":"Feature","properties":{"name":"小学-18：蒲江翔南学園","description":"種別：幼保・学校&lt;br&gt;名称：小学-18：蒲江翔南学園&lt;br&gt;住所：佐伯市蒲江大字蒲江浦943番地3&lt;br&gt;TEL：0972-42-0014&lt;br&gt;参考：佐伯市&lt;br&gt;","_markerType":"Icon","_iconUrl":"https://cyberjapandata.gsi.go.jp/portal/sys/v4/symbols/501.png","_iconSize":[30,30],"_iconAnchor":[15,15]},"geometry":{"type":"Point","coordinates":[131.943368993337,32.8032679168774]}}</v>
      </c>
    </row>
    <row r="546" spans="1:38">
      <c r="A546" s="1" t="s">
        <v>3532</v>
      </c>
      <c r="B546" s="1" t="s">
        <v>3452</v>
      </c>
      <c r="C546" s="1" t="s">
        <v>3532</v>
      </c>
      <c r="D546" s="1" t="s">
        <v>318</v>
      </c>
      <c r="E546" s="1" t="s">
        <v>2674</v>
      </c>
      <c r="F546" s="1" t="s">
        <v>403</v>
      </c>
      <c r="G546" s="1" t="s">
        <v>3533</v>
      </c>
      <c r="I546" s="236" t="s">
        <v>3534</v>
      </c>
      <c r="J546" s="1" t="s">
        <v>3210</v>
      </c>
      <c r="K546" s="1" t="s">
        <v>3211</v>
      </c>
      <c r="L546" s="1">
        <v>32.962253533991799</v>
      </c>
      <c r="M546" s="1">
        <v>131.90448283744701</v>
      </c>
      <c r="O546" s="74" t="str">
        <f t="shared" si="238"/>
        <v>中学-1：鶴谷中学校</v>
      </c>
      <c r="P546" s="74" t="str">
        <f t="shared" si="242"/>
        <v>種別：幼保・学校&lt;br&gt;名称：中学-1：鶴谷中学校&lt;br&gt;住所：佐伯市長島町1丁目1番1号&lt;br&gt;TEL：0972-23-1526&lt;br&gt;参考：佐伯市&lt;br&gt;</v>
      </c>
      <c r="Q546" s="74" t="str">
        <f t="shared" si="230"/>
        <v>502.png</v>
      </c>
      <c r="R546" s="74" t="str">
        <f t="shared" si="241"/>
        <v>30,30</v>
      </c>
      <c r="S546" s="74" t="str">
        <f t="shared" si="241"/>
        <v>15,15</v>
      </c>
      <c r="T546" s="74" t="str">
        <f t="shared" si="232"/>
        <v>131.904482837447,32.9622535339918</v>
      </c>
      <c r="W546" s="239">
        <v>1</v>
      </c>
      <c r="X546" s="239" t="s">
        <v>3209</v>
      </c>
      <c r="Y546" s="239" t="str">
        <f t="shared" si="239"/>
        <v>中学-1：鶴谷中学校</v>
      </c>
      <c r="Z546" s="239" t="s">
        <v>3202</v>
      </c>
      <c r="AA546" s="239" t="str">
        <f t="shared" si="233"/>
        <v>種別：幼保・学校&lt;br&gt;名称：中学-1：鶴谷中学校&lt;br&gt;住所：佐伯市長島町1丁目1番1号&lt;br&gt;TEL：0972-23-1526&lt;br&gt;参考：佐伯市&lt;br&gt;</v>
      </c>
      <c r="AB546" s="239" t="s">
        <v>3256</v>
      </c>
      <c r="AC546" s="239" t="str">
        <f t="shared" si="234"/>
        <v>502.png</v>
      </c>
      <c r="AD546" s="239" t="s">
        <v>3204</v>
      </c>
      <c r="AE546" s="239" t="str">
        <f t="shared" si="235"/>
        <v>30,30</v>
      </c>
      <c r="AF546" s="239" t="s">
        <v>3205</v>
      </c>
      <c r="AG546" s="239" t="str">
        <f t="shared" si="236"/>
        <v>15,15</v>
      </c>
      <c r="AH546" s="239" t="s">
        <v>3206</v>
      </c>
      <c r="AI546" s="239" t="str">
        <f t="shared" si="237"/>
        <v>131.904482837447,32.9622535339918</v>
      </c>
      <c r="AJ546" s="239" t="s">
        <v>3207</v>
      </c>
      <c r="AL546" s="8" t="str">
        <f t="shared" si="240"/>
        <v>,{"type":"Feature","properties":{"name":"中学-1：鶴谷中学校","description":"種別：幼保・学校&lt;br&gt;名称：中学-1：鶴谷中学校&lt;br&gt;住所：佐伯市長島町1丁目1番1号&lt;br&gt;TEL：0972-23-1526&lt;br&gt;参考：佐伯市&lt;br&gt;","_markerType":"Icon","_iconUrl":"https://cyberjapandata.gsi.go.jp/portal/sys/v4/symbols/502.png","_iconSize":[30,30],"_iconAnchor":[15,15]},"geometry":{"type":"Point","coordinates":[131.904482837447,32.9622535339918]}}</v>
      </c>
    </row>
    <row r="547" spans="1:38">
      <c r="A547" s="1" t="s">
        <v>3535</v>
      </c>
      <c r="B547" s="1" t="s">
        <v>3452</v>
      </c>
      <c r="C547" s="1" t="s">
        <v>3535</v>
      </c>
      <c r="D547" s="1" t="s">
        <v>314</v>
      </c>
      <c r="E547" s="1" t="s">
        <v>2675</v>
      </c>
      <c r="F547" s="1" t="s">
        <v>403</v>
      </c>
      <c r="G547" s="1" t="s">
        <v>3536</v>
      </c>
      <c r="I547" s="236" t="s">
        <v>3534</v>
      </c>
      <c r="J547" s="1" t="s">
        <v>3210</v>
      </c>
      <c r="K547" s="1" t="s">
        <v>3211</v>
      </c>
      <c r="L547" s="1">
        <v>32.955113617890802</v>
      </c>
      <c r="M547" s="1">
        <v>131.888424468138</v>
      </c>
      <c r="O547" s="74" t="str">
        <f t="shared" si="238"/>
        <v>中学-2：佐伯城南中学校</v>
      </c>
      <c r="P547" s="74" t="str">
        <f t="shared" si="242"/>
        <v>種別：幼保・学校&lt;br&gt;名称：中学-2：佐伯城南中学校&lt;br&gt;住所：佐伯市城南町17番1号&lt;br&gt;TEL：0972-23-0708&lt;br&gt;参考：佐伯市&lt;br&gt;</v>
      </c>
      <c r="Q547" s="74" t="str">
        <f t="shared" si="230"/>
        <v>502.png</v>
      </c>
      <c r="R547" s="74" t="str">
        <f t="shared" si="241"/>
        <v>30,30</v>
      </c>
      <c r="S547" s="74" t="str">
        <f t="shared" si="241"/>
        <v>15,15</v>
      </c>
      <c r="T547" s="74" t="str">
        <f t="shared" si="232"/>
        <v>131.888424468138,32.9551136178908</v>
      </c>
      <c r="W547" s="239">
        <v>1</v>
      </c>
      <c r="X547" s="239" t="s">
        <v>3209</v>
      </c>
      <c r="Y547" s="239" t="str">
        <f t="shared" si="239"/>
        <v>中学-2：佐伯城南中学校</v>
      </c>
      <c r="Z547" s="239" t="s">
        <v>3202</v>
      </c>
      <c r="AA547" s="239" t="str">
        <f t="shared" si="233"/>
        <v>種別：幼保・学校&lt;br&gt;名称：中学-2：佐伯城南中学校&lt;br&gt;住所：佐伯市城南町17番1号&lt;br&gt;TEL：0972-23-0708&lt;br&gt;参考：佐伯市&lt;br&gt;</v>
      </c>
      <c r="AB547" s="239" t="s">
        <v>3256</v>
      </c>
      <c r="AC547" s="239" t="str">
        <f t="shared" si="234"/>
        <v>502.png</v>
      </c>
      <c r="AD547" s="239" t="s">
        <v>3204</v>
      </c>
      <c r="AE547" s="239" t="str">
        <f t="shared" si="235"/>
        <v>30,30</v>
      </c>
      <c r="AF547" s="239" t="s">
        <v>3205</v>
      </c>
      <c r="AG547" s="239" t="str">
        <f t="shared" si="236"/>
        <v>15,15</v>
      </c>
      <c r="AH547" s="239" t="s">
        <v>3206</v>
      </c>
      <c r="AI547" s="239" t="str">
        <f t="shared" si="237"/>
        <v>131.888424468138,32.9551136178908</v>
      </c>
      <c r="AJ547" s="239" t="s">
        <v>3207</v>
      </c>
      <c r="AL547" s="8" t="str">
        <f t="shared" si="240"/>
        <v>,{"type":"Feature","properties":{"name":"中学-2：佐伯城南中学校","description":"種別：幼保・学校&lt;br&gt;名称：中学-2：佐伯城南中学校&lt;br&gt;住所：佐伯市城南町17番1号&lt;br&gt;TEL：0972-23-0708&lt;br&gt;参考：佐伯市&lt;br&gt;","_markerType":"Icon","_iconUrl":"https://cyberjapandata.gsi.go.jp/portal/sys/v4/symbols/502.png","_iconSize":[30,30],"_iconAnchor":[15,15]},"geometry":{"type":"Point","coordinates":[131.888424468138,32.9551136178908]}}</v>
      </c>
    </row>
    <row r="548" spans="1:38">
      <c r="A548" s="1" t="s">
        <v>3537</v>
      </c>
      <c r="B548" s="1" t="s">
        <v>3452</v>
      </c>
      <c r="C548" s="1" t="s">
        <v>3537</v>
      </c>
      <c r="D548" s="1" t="s">
        <v>310</v>
      </c>
      <c r="E548" s="1" t="s">
        <v>2676</v>
      </c>
      <c r="F548" s="1" t="s">
        <v>403</v>
      </c>
      <c r="G548" s="1" t="s">
        <v>3538</v>
      </c>
      <c r="I548" s="236" t="s">
        <v>3534</v>
      </c>
      <c r="J548" s="1" t="s">
        <v>3210</v>
      </c>
      <c r="K548" s="1" t="s">
        <v>3211</v>
      </c>
      <c r="L548" s="1">
        <v>32.936839704383601</v>
      </c>
      <c r="M548" s="1">
        <v>131.886910696304</v>
      </c>
      <c r="O548" s="74" t="str">
        <f t="shared" si="238"/>
        <v>中学-3：佐伯南中学校</v>
      </c>
      <c r="P548" s="74" t="str">
        <f t="shared" si="242"/>
        <v>種別：幼保・学校&lt;br&gt;名称：中学-3：佐伯南中学校&lt;br&gt;住所：佐伯市大字長谷9914番地1&lt;br&gt;TEL：0972-23-1536&lt;br&gt;参考：佐伯市&lt;br&gt;</v>
      </c>
      <c r="Q548" s="74" t="str">
        <f t="shared" si="230"/>
        <v>502.png</v>
      </c>
      <c r="R548" s="74" t="str">
        <f t="shared" si="241"/>
        <v>30,30</v>
      </c>
      <c r="S548" s="74" t="str">
        <f t="shared" si="241"/>
        <v>15,15</v>
      </c>
      <c r="T548" s="74" t="str">
        <f t="shared" si="232"/>
        <v>131.886910696304,32.9368397043836</v>
      </c>
      <c r="W548" s="239">
        <v>1</v>
      </c>
      <c r="X548" s="239" t="s">
        <v>3209</v>
      </c>
      <c r="Y548" s="239" t="str">
        <f t="shared" si="239"/>
        <v>中学-3：佐伯南中学校</v>
      </c>
      <c r="Z548" s="239" t="s">
        <v>3202</v>
      </c>
      <c r="AA548" s="239" t="str">
        <f t="shared" si="233"/>
        <v>種別：幼保・学校&lt;br&gt;名称：中学-3：佐伯南中学校&lt;br&gt;住所：佐伯市大字長谷9914番地1&lt;br&gt;TEL：0972-23-1536&lt;br&gt;参考：佐伯市&lt;br&gt;</v>
      </c>
      <c r="AB548" s="239" t="s">
        <v>3256</v>
      </c>
      <c r="AC548" s="239" t="str">
        <f t="shared" si="234"/>
        <v>502.png</v>
      </c>
      <c r="AD548" s="239" t="s">
        <v>3204</v>
      </c>
      <c r="AE548" s="239" t="str">
        <f t="shared" si="235"/>
        <v>30,30</v>
      </c>
      <c r="AF548" s="239" t="s">
        <v>3205</v>
      </c>
      <c r="AG548" s="239" t="str">
        <f t="shared" si="236"/>
        <v>15,15</v>
      </c>
      <c r="AH548" s="239" t="s">
        <v>3206</v>
      </c>
      <c r="AI548" s="239" t="str">
        <f t="shared" si="237"/>
        <v>131.886910696304,32.9368397043836</v>
      </c>
      <c r="AJ548" s="239" t="s">
        <v>3207</v>
      </c>
      <c r="AL548" s="8" t="str">
        <f t="shared" si="240"/>
        <v>,{"type":"Feature","properties":{"name":"中学-3：佐伯南中学校","description":"種別：幼保・学校&lt;br&gt;名称：中学-3：佐伯南中学校&lt;br&gt;住所：佐伯市大字長谷9914番地1&lt;br&gt;TEL：0972-23-1536&lt;br&gt;参考：佐伯市&lt;br&gt;","_markerType":"Icon","_iconUrl":"https://cyberjapandata.gsi.go.jp/portal/sys/v4/symbols/502.png","_iconSize":[30,30],"_iconAnchor":[15,15]},"geometry":{"type":"Point","coordinates":[131.886910696304,32.9368397043836]}}</v>
      </c>
    </row>
    <row r="549" spans="1:38">
      <c r="A549" s="1" t="s">
        <v>3539</v>
      </c>
      <c r="B549" s="1" t="s">
        <v>3452</v>
      </c>
      <c r="C549" s="1" t="s">
        <v>3539</v>
      </c>
      <c r="D549" s="1" t="s">
        <v>2696</v>
      </c>
      <c r="E549" s="1" t="s">
        <v>2677</v>
      </c>
      <c r="F549" s="1" t="s">
        <v>403</v>
      </c>
      <c r="G549" s="1" t="s">
        <v>3540</v>
      </c>
      <c r="I549" s="236" t="s">
        <v>3534</v>
      </c>
      <c r="J549" s="1" t="s">
        <v>3210</v>
      </c>
      <c r="K549" s="1" t="s">
        <v>3211</v>
      </c>
      <c r="L549" s="1">
        <v>33.005116946709101</v>
      </c>
      <c r="M549" s="1">
        <v>131.892555704323</v>
      </c>
      <c r="O549" s="74" t="str">
        <f t="shared" si="238"/>
        <v>中学-4：彦陽中学校</v>
      </c>
      <c r="P549" s="74" t="str">
        <f t="shared" si="242"/>
        <v>種別：幼保・学校&lt;br&gt;名称：中学-4：彦陽中学校&lt;br&gt;住所：佐伯市大字戸穴2925番地&lt;br&gt;TEL：0972-27-8131&lt;br&gt;参考：佐伯市&lt;br&gt;</v>
      </c>
      <c r="Q549" s="74" t="str">
        <f t="shared" si="230"/>
        <v>502.png</v>
      </c>
      <c r="R549" s="74" t="str">
        <f t="shared" si="241"/>
        <v>30,30</v>
      </c>
      <c r="S549" s="74" t="str">
        <f t="shared" si="241"/>
        <v>15,15</v>
      </c>
      <c r="T549" s="74" t="str">
        <f t="shared" si="232"/>
        <v>131.892555704323,33.0051169467091</v>
      </c>
      <c r="W549" s="239">
        <v>1</v>
      </c>
      <c r="X549" s="239" t="s">
        <v>3209</v>
      </c>
      <c r="Y549" s="239" t="str">
        <f t="shared" si="239"/>
        <v>中学-4：彦陽中学校</v>
      </c>
      <c r="Z549" s="239" t="s">
        <v>3202</v>
      </c>
      <c r="AA549" s="239" t="str">
        <f t="shared" si="233"/>
        <v>種別：幼保・学校&lt;br&gt;名称：中学-4：彦陽中学校&lt;br&gt;住所：佐伯市大字戸穴2925番地&lt;br&gt;TEL：0972-27-8131&lt;br&gt;参考：佐伯市&lt;br&gt;</v>
      </c>
      <c r="AB549" s="239" t="s">
        <v>3256</v>
      </c>
      <c r="AC549" s="239" t="str">
        <f t="shared" si="234"/>
        <v>502.png</v>
      </c>
      <c r="AD549" s="239" t="s">
        <v>3204</v>
      </c>
      <c r="AE549" s="239" t="str">
        <f t="shared" si="235"/>
        <v>30,30</v>
      </c>
      <c r="AF549" s="239" t="s">
        <v>3205</v>
      </c>
      <c r="AG549" s="239" t="str">
        <f t="shared" si="236"/>
        <v>15,15</v>
      </c>
      <c r="AH549" s="239" t="s">
        <v>3206</v>
      </c>
      <c r="AI549" s="239" t="str">
        <f t="shared" si="237"/>
        <v>131.892555704323,33.0051169467091</v>
      </c>
      <c r="AJ549" s="239" t="s">
        <v>3207</v>
      </c>
      <c r="AL549" s="8" t="str">
        <f t="shared" si="240"/>
        <v>,{"type":"Feature","properties":{"name":"中学-4：彦陽中学校","description":"種別：幼保・学校&lt;br&gt;名称：中学-4：彦陽中学校&lt;br&gt;住所：佐伯市大字戸穴2925番地&lt;br&gt;TEL：0972-27-8131&lt;br&gt;参考：佐伯市&lt;br&gt;","_markerType":"Icon","_iconUrl":"https://cyberjapandata.gsi.go.jp/portal/sys/v4/symbols/502.png","_iconSize":[30,30],"_iconAnchor":[15,15]},"geometry":{"type":"Point","coordinates":[131.892555704323,33.0051169467091]}}</v>
      </c>
    </row>
    <row r="550" spans="1:38">
      <c r="A550" s="1" t="s">
        <v>3541</v>
      </c>
      <c r="B550" s="1" t="s">
        <v>3452</v>
      </c>
      <c r="C550" s="1" t="s">
        <v>3541</v>
      </c>
      <c r="D550" s="1" t="s">
        <v>231</v>
      </c>
      <c r="E550" s="1" t="s">
        <v>2678</v>
      </c>
      <c r="F550" s="1" t="s">
        <v>403</v>
      </c>
      <c r="G550" s="1" t="s">
        <v>3516</v>
      </c>
      <c r="I550" s="236" t="s">
        <v>3534</v>
      </c>
      <c r="J550" s="1" t="s">
        <v>3210</v>
      </c>
      <c r="K550" s="1" t="s">
        <v>3211</v>
      </c>
      <c r="L550" s="1">
        <v>33.0451388512001</v>
      </c>
      <c r="M550" s="1">
        <v>131.926064925703</v>
      </c>
      <c r="O550" s="74" t="str">
        <f t="shared" si="238"/>
        <v>中学-5：東雲中学校</v>
      </c>
      <c r="P550" s="74" t="str">
        <f t="shared" si="242"/>
        <v>種別：幼保・学校&lt;br&gt;名称：中学-5：東雲中学校&lt;br&gt;住所：佐伯市上浦大字浅海井浦2番地&lt;br&gt;TEL：0972-32-2009&lt;br&gt;参考：佐伯市&lt;br&gt;</v>
      </c>
      <c r="Q550" s="74" t="str">
        <f t="shared" si="230"/>
        <v>502.png</v>
      </c>
      <c r="R550" s="74" t="str">
        <f t="shared" si="241"/>
        <v>30,30</v>
      </c>
      <c r="S550" s="74" t="str">
        <f t="shared" si="241"/>
        <v>15,15</v>
      </c>
      <c r="T550" s="74" t="str">
        <f t="shared" si="232"/>
        <v>131.926064925703,33.0451388512001</v>
      </c>
      <c r="W550" s="239">
        <v>1</v>
      </c>
      <c r="X550" s="239" t="s">
        <v>3209</v>
      </c>
      <c r="Y550" s="239" t="str">
        <f t="shared" si="239"/>
        <v>中学-5：東雲中学校</v>
      </c>
      <c r="Z550" s="239" t="s">
        <v>3202</v>
      </c>
      <c r="AA550" s="239" t="str">
        <f t="shared" si="233"/>
        <v>種別：幼保・学校&lt;br&gt;名称：中学-5：東雲中学校&lt;br&gt;住所：佐伯市上浦大字浅海井浦2番地&lt;br&gt;TEL：0972-32-2009&lt;br&gt;参考：佐伯市&lt;br&gt;</v>
      </c>
      <c r="AB550" s="239" t="s">
        <v>3256</v>
      </c>
      <c r="AC550" s="239" t="str">
        <f t="shared" si="234"/>
        <v>502.png</v>
      </c>
      <c r="AD550" s="239" t="s">
        <v>3204</v>
      </c>
      <c r="AE550" s="239" t="str">
        <f t="shared" si="235"/>
        <v>30,30</v>
      </c>
      <c r="AF550" s="239" t="s">
        <v>3205</v>
      </c>
      <c r="AG550" s="239" t="str">
        <f t="shared" si="236"/>
        <v>15,15</v>
      </c>
      <c r="AH550" s="239" t="s">
        <v>3206</v>
      </c>
      <c r="AI550" s="239" t="str">
        <f t="shared" si="237"/>
        <v>131.926064925703,33.0451388512001</v>
      </c>
      <c r="AJ550" s="239" t="s">
        <v>3207</v>
      </c>
      <c r="AL550" s="8" t="str">
        <f t="shared" si="240"/>
        <v>,{"type":"Feature","properties":{"name":"中学-5：東雲中学校","description":"種別：幼保・学校&lt;br&gt;名称：中学-5：東雲中学校&lt;br&gt;住所：佐伯市上浦大字浅海井浦2番地&lt;br&gt;TEL：0972-32-2009&lt;br&gt;参考：佐伯市&lt;br&gt;","_markerType":"Icon","_iconUrl":"https://cyberjapandata.gsi.go.jp/portal/sys/v4/symbols/502.png","_iconSize":[30,30],"_iconAnchor":[15,15]},"geometry":{"type":"Point","coordinates":[131.926064925703,33.0451388512001]}}</v>
      </c>
    </row>
    <row r="551" spans="1:38">
      <c r="A551" s="1" t="s">
        <v>3542</v>
      </c>
      <c r="B551" s="1" t="s">
        <v>3452</v>
      </c>
      <c r="C551" s="1" t="s">
        <v>3542</v>
      </c>
      <c r="D551" s="1" t="s">
        <v>323</v>
      </c>
      <c r="E551" s="1" t="s">
        <v>2679</v>
      </c>
      <c r="F551" s="1" t="s">
        <v>403</v>
      </c>
      <c r="G551" s="1" t="s">
        <v>3543</v>
      </c>
      <c r="I551" s="236" t="s">
        <v>3534</v>
      </c>
      <c r="J551" s="1" t="s">
        <v>3210</v>
      </c>
      <c r="K551" s="1" t="s">
        <v>3211</v>
      </c>
      <c r="L551" s="1">
        <v>32.9693467243981</v>
      </c>
      <c r="M551" s="1">
        <v>131.842199731927</v>
      </c>
      <c r="O551" s="74" t="str">
        <f t="shared" si="238"/>
        <v>中学-6：昭和中学校</v>
      </c>
      <c r="P551" s="74" t="str">
        <f t="shared" si="242"/>
        <v>種別：幼保・学校&lt;br&gt;名称：中学-6：昭和中学校&lt;br&gt;住所：佐伯市弥生大字井崎781番地&lt;br&gt;TEL：0972-46-0080&lt;br&gt;参考：佐伯市&lt;br&gt;</v>
      </c>
      <c r="Q551" s="74" t="str">
        <f t="shared" si="230"/>
        <v>502.png</v>
      </c>
      <c r="R551" s="74" t="str">
        <f t="shared" si="241"/>
        <v>30,30</v>
      </c>
      <c r="S551" s="74" t="str">
        <f t="shared" si="241"/>
        <v>15,15</v>
      </c>
      <c r="T551" s="74" t="str">
        <f t="shared" si="232"/>
        <v>131.842199731927,32.9693467243981</v>
      </c>
      <c r="W551" s="239">
        <v>1</v>
      </c>
      <c r="X551" s="239" t="s">
        <v>3209</v>
      </c>
      <c r="Y551" s="239" t="str">
        <f t="shared" si="239"/>
        <v>中学-6：昭和中学校</v>
      </c>
      <c r="Z551" s="239" t="s">
        <v>3202</v>
      </c>
      <c r="AA551" s="239" t="str">
        <f t="shared" si="233"/>
        <v>種別：幼保・学校&lt;br&gt;名称：中学-6：昭和中学校&lt;br&gt;住所：佐伯市弥生大字井崎781番地&lt;br&gt;TEL：0972-46-0080&lt;br&gt;参考：佐伯市&lt;br&gt;</v>
      </c>
      <c r="AB551" s="239" t="s">
        <v>3256</v>
      </c>
      <c r="AC551" s="239" t="str">
        <f t="shared" si="234"/>
        <v>502.png</v>
      </c>
      <c r="AD551" s="239" t="s">
        <v>3204</v>
      </c>
      <c r="AE551" s="239" t="str">
        <f t="shared" si="235"/>
        <v>30,30</v>
      </c>
      <c r="AF551" s="239" t="s">
        <v>3205</v>
      </c>
      <c r="AG551" s="239" t="str">
        <f t="shared" si="236"/>
        <v>15,15</v>
      </c>
      <c r="AH551" s="239" t="s">
        <v>3206</v>
      </c>
      <c r="AI551" s="239" t="str">
        <f t="shared" si="237"/>
        <v>131.842199731927,32.9693467243981</v>
      </c>
      <c r="AJ551" s="239" t="s">
        <v>3207</v>
      </c>
      <c r="AL551" s="8" t="str">
        <f t="shared" si="240"/>
        <v>,{"type":"Feature","properties":{"name":"中学-6：昭和中学校","description":"種別：幼保・学校&lt;br&gt;名称：中学-6：昭和中学校&lt;br&gt;住所：佐伯市弥生大字井崎781番地&lt;br&gt;TEL：0972-46-0080&lt;br&gt;参考：佐伯市&lt;br&gt;","_markerType":"Icon","_iconUrl":"https://cyberjapandata.gsi.go.jp/portal/sys/v4/symbols/502.png","_iconSize":[30,30],"_iconAnchor":[15,15]},"geometry":{"type":"Point","coordinates":[131.842199731927,32.9693467243981]}}</v>
      </c>
    </row>
    <row r="552" spans="1:38">
      <c r="A552" s="1" t="s">
        <v>3544</v>
      </c>
      <c r="B552" s="1" t="s">
        <v>3452</v>
      </c>
      <c r="C552" s="1" t="s">
        <v>3544</v>
      </c>
      <c r="D552" s="1" t="s">
        <v>2697</v>
      </c>
      <c r="E552" s="1" t="s">
        <v>2680</v>
      </c>
      <c r="F552" s="1" t="s">
        <v>403</v>
      </c>
      <c r="G552" s="1" t="s">
        <v>3484</v>
      </c>
      <c r="I552" s="236" t="s">
        <v>3534</v>
      </c>
      <c r="J552" s="1" t="s">
        <v>3210</v>
      </c>
      <c r="K552" s="1" t="s">
        <v>3211</v>
      </c>
      <c r="L552" s="1">
        <v>32.9543236916994</v>
      </c>
      <c r="M552" s="1">
        <v>131.801139028855</v>
      </c>
      <c r="O552" s="74" t="str">
        <f t="shared" si="238"/>
        <v>中学-7：本匠中学校</v>
      </c>
      <c r="P552" s="74" t="str">
        <f t="shared" si="242"/>
        <v>種別：幼保・学校&lt;br&gt;名称：中学-7：本匠中学校&lt;br&gt;住所：佐伯市本匠大字笠掛1568番地&lt;br&gt;TEL：0972-56-5004&lt;br&gt;参考：佐伯市&lt;br&gt;</v>
      </c>
      <c r="Q552" s="74" t="str">
        <f t="shared" si="230"/>
        <v>502.png</v>
      </c>
      <c r="R552" s="74" t="str">
        <f t="shared" si="241"/>
        <v>30,30</v>
      </c>
      <c r="S552" s="74" t="str">
        <f t="shared" si="241"/>
        <v>15,15</v>
      </c>
      <c r="T552" s="74" t="str">
        <f t="shared" si="232"/>
        <v>131.801139028855,32.9543236916994</v>
      </c>
      <c r="W552" s="239">
        <v>1</v>
      </c>
      <c r="X552" s="239" t="s">
        <v>3209</v>
      </c>
      <c r="Y552" s="239" t="str">
        <f t="shared" si="239"/>
        <v>中学-7：本匠中学校</v>
      </c>
      <c r="Z552" s="239" t="s">
        <v>3202</v>
      </c>
      <c r="AA552" s="239" t="str">
        <f t="shared" si="233"/>
        <v>種別：幼保・学校&lt;br&gt;名称：中学-7：本匠中学校&lt;br&gt;住所：佐伯市本匠大字笠掛1568番地&lt;br&gt;TEL：0972-56-5004&lt;br&gt;参考：佐伯市&lt;br&gt;</v>
      </c>
      <c r="AB552" s="239" t="s">
        <v>3256</v>
      </c>
      <c r="AC552" s="239" t="str">
        <f t="shared" si="234"/>
        <v>502.png</v>
      </c>
      <c r="AD552" s="239" t="s">
        <v>3204</v>
      </c>
      <c r="AE552" s="239" t="str">
        <f t="shared" si="235"/>
        <v>30,30</v>
      </c>
      <c r="AF552" s="239" t="s">
        <v>3205</v>
      </c>
      <c r="AG552" s="239" t="str">
        <f t="shared" si="236"/>
        <v>15,15</v>
      </c>
      <c r="AH552" s="239" t="s">
        <v>3206</v>
      </c>
      <c r="AI552" s="239" t="str">
        <f t="shared" si="237"/>
        <v>131.801139028855,32.9543236916994</v>
      </c>
      <c r="AJ552" s="239" t="s">
        <v>3207</v>
      </c>
      <c r="AL552" s="8" t="str">
        <f t="shared" si="240"/>
        <v>,{"type":"Feature","properties":{"name":"中学-7：本匠中学校","description":"種別：幼保・学校&lt;br&gt;名称：中学-7：本匠中学校&lt;br&gt;住所：佐伯市本匠大字笠掛1568番地&lt;br&gt;TEL：0972-56-5004&lt;br&gt;参考：佐伯市&lt;br&gt;","_markerType":"Icon","_iconUrl":"https://cyberjapandata.gsi.go.jp/portal/sys/v4/symbols/502.png","_iconSize":[30,30],"_iconAnchor":[15,15]},"geometry":{"type":"Point","coordinates":[131.801139028855,32.9543236916994]}}</v>
      </c>
    </row>
    <row r="553" spans="1:38">
      <c r="A553" s="1" t="s">
        <v>3545</v>
      </c>
      <c r="B553" s="1" t="s">
        <v>3452</v>
      </c>
      <c r="C553" s="1" t="s">
        <v>3545</v>
      </c>
      <c r="D553" s="1" t="s">
        <v>2698</v>
      </c>
      <c r="E553" s="1" t="s">
        <v>2681</v>
      </c>
      <c r="F553" s="1" t="s">
        <v>403</v>
      </c>
      <c r="G553" s="1" t="s">
        <v>3525</v>
      </c>
      <c r="I553" s="236" t="s">
        <v>3534</v>
      </c>
      <c r="J553" s="1" t="s">
        <v>3210</v>
      </c>
      <c r="K553" s="1" t="s">
        <v>3211</v>
      </c>
      <c r="L553" s="1">
        <v>32.858299829357101</v>
      </c>
      <c r="M553" s="1">
        <v>131.67083090431299</v>
      </c>
      <c r="O553" s="74" t="str">
        <f t="shared" si="238"/>
        <v>中学-8：宇目緑豊中学校</v>
      </c>
      <c r="P553" s="74" t="str">
        <f t="shared" si="242"/>
        <v>種別：幼保・学校&lt;br&gt;名称：中学-8：宇目緑豊中学校&lt;br&gt;住所：佐伯市宇目大字千束1560番地1&lt;br&gt;TEL：0972-52-1016&lt;br&gt;参考：佐伯市&lt;br&gt;</v>
      </c>
      <c r="Q553" s="74" t="str">
        <f t="shared" si="230"/>
        <v>502.png</v>
      </c>
      <c r="R553" s="74" t="str">
        <f t="shared" si="241"/>
        <v>30,30</v>
      </c>
      <c r="S553" s="74" t="str">
        <f t="shared" si="241"/>
        <v>15,15</v>
      </c>
      <c r="T553" s="74" t="str">
        <f t="shared" si="232"/>
        <v>131.670830904313,32.8582998293571</v>
      </c>
      <c r="W553" s="239">
        <v>1</v>
      </c>
      <c r="X553" s="239" t="s">
        <v>3209</v>
      </c>
      <c r="Y553" s="239" t="str">
        <f t="shared" si="239"/>
        <v>中学-8：宇目緑豊中学校</v>
      </c>
      <c r="Z553" s="239" t="s">
        <v>3202</v>
      </c>
      <c r="AA553" s="239" t="str">
        <f t="shared" si="233"/>
        <v>種別：幼保・学校&lt;br&gt;名称：中学-8：宇目緑豊中学校&lt;br&gt;住所：佐伯市宇目大字千束1560番地1&lt;br&gt;TEL：0972-52-1016&lt;br&gt;参考：佐伯市&lt;br&gt;</v>
      </c>
      <c r="AB553" s="239" t="s">
        <v>3256</v>
      </c>
      <c r="AC553" s="239" t="str">
        <f t="shared" si="234"/>
        <v>502.png</v>
      </c>
      <c r="AD553" s="239" t="s">
        <v>3204</v>
      </c>
      <c r="AE553" s="239" t="str">
        <f t="shared" si="235"/>
        <v>30,30</v>
      </c>
      <c r="AF553" s="239" t="s">
        <v>3205</v>
      </c>
      <c r="AG553" s="239" t="str">
        <f t="shared" si="236"/>
        <v>15,15</v>
      </c>
      <c r="AH553" s="239" t="s">
        <v>3206</v>
      </c>
      <c r="AI553" s="239" t="str">
        <f t="shared" si="237"/>
        <v>131.670830904313,32.8582998293571</v>
      </c>
      <c r="AJ553" s="239" t="s">
        <v>3207</v>
      </c>
      <c r="AL553" s="8" t="str">
        <f t="shared" si="240"/>
        <v>,{"type":"Feature","properties":{"name":"中学-8：宇目緑豊中学校","description":"種別：幼保・学校&lt;br&gt;名称：中学-8：宇目緑豊中学校&lt;br&gt;住所：佐伯市宇目大字千束1560番地1&lt;br&gt;TEL：0972-52-1016&lt;br&gt;参考：佐伯市&lt;br&gt;","_markerType":"Icon","_iconUrl":"https://cyberjapandata.gsi.go.jp/portal/sys/v4/symbols/502.png","_iconSize":[30,30],"_iconAnchor":[15,15]},"geometry":{"type":"Point","coordinates":[131.670830904313,32.8582998293571]}}</v>
      </c>
    </row>
    <row r="554" spans="1:38">
      <c r="A554" s="1" t="s">
        <v>3546</v>
      </c>
      <c r="B554" s="1" t="s">
        <v>3452</v>
      </c>
      <c r="C554" s="1" t="s">
        <v>3546</v>
      </c>
      <c r="D554" s="1" t="s">
        <v>2699</v>
      </c>
      <c r="E554" s="1" t="s">
        <v>2682</v>
      </c>
      <c r="F554" s="1" t="s">
        <v>403</v>
      </c>
      <c r="G554" s="1" t="s">
        <v>3486</v>
      </c>
      <c r="I554" s="236" t="s">
        <v>3534</v>
      </c>
      <c r="J554" s="1" t="s">
        <v>3210</v>
      </c>
      <c r="K554" s="1" t="s">
        <v>3211</v>
      </c>
      <c r="L554" s="1">
        <v>32.897508032417399</v>
      </c>
      <c r="M554" s="1">
        <v>131.77621847182999</v>
      </c>
      <c r="O554" s="74" t="str">
        <f t="shared" si="238"/>
        <v>中学-9：直川中学校</v>
      </c>
      <c r="P554" s="74" t="str">
        <f t="shared" si="242"/>
        <v>種別：幼保・学校&lt;br&gt;名称：中学-9：直川中学校&lt;br&gt;住所：佐伯市直川大字上直見501番地&lt;br&gt;TEL：0972-58-2009&lt;br&gt;参考：佐伯市&lt;br&gt;</v>
      </c>
      <c r="Q554" s="74" t="str">
        <f t="shared" si="230"/>
        <v>502.png</v>
      </c>
      <c r="R554" s="74" t="str">
        <f t="shared" si="241"/>
        <v>30,30</v>
      </c>
      <c r="S554" s="74" t="str">
        <f t="shared" si="241"/>
        <v>15,15</v>
      </c>
      <c r="T554" s="74" t="str">
        <f t="shared" si="232"/>
        <v>131.77621847183,32.8975080324174</v>
      </c>
      <c r="W554" s="239">
        <v>1</v>
      </c>
      <c r="X554" s="239" t="s">
        <v>3209</v>
      </c>
      <c r="Y554" s="239" t="str">
        <f t="shared" si="239"/>
        <v>中学-9：直川中学校</v>
      </c>
      <c r="Z554" s="239" t="s">
        <v>3202</v>
      </c>
      <c r="AA554" s="239" t="str">
        <f t="shared" si="233"/>
        <v>種別：幼保・学校&lt;br&gt;名称：中学-9：直川中学校&lt;br&gt;住所：佐伯市直川大字上直見501番地&lt;br&gt;TEL：0972-58-2009&lt;br&gt;参考：佐伯市&lt;br&gt;</v>
      </c>
      <c r="AB554" s="239" t="s">
        <v>3256</v>
      </c>
      <c r="AC554" s="239" t="str">
        <f t="shared" si="234"/>
        <v>502.png</v>
      </c>
      <c r="AD554" s="239" t="s">
        <v>3204</v>
      </c>
      <c r="AE554" s="239" t="str">
        <f t="shared" si="235"/>
        <v>30,30</v>
      </c>
      <c r="AF554" s="239" t="s">
        <v>3205</v>
      </c>
      <c r="AG554" s="239" t="str">
        <f t="shared" si="236"/>
        <v>15,15</v>
      </c>
      <c r="AH554" s="239" t="s">
        <v>3206</v>
      </c>
      <c r="AI554" s="239" t="str">
        <f t="shared" si="237"/>
        <v>131.77621847183,32.8975080324174</v>
      </c>
      <c r="AJ554" s="239" t="s">
        <v>3207</v>
      </c>
      <c r="AL554" s="8" t="str">
        <f t="shared" si="240"/>
        <v>,{"type":"Feature","properties":{"name":"中学-9：直川中学校","description":"種別：幼保・学校&lt;br&gt;名称：中学-9：直川中学校&lt;br&gt;住所：佐伯市直川大字上直見501番地&lt;br&gt;TEL：0972-58-2009&lt;br&gt;参考：佐伯市&lt;br&gt;","_markerType":"Icon","_iconUrl":"https://cyberjapandata.gsi.go.jp/portal/sys/v4/symbols/502.png","_iconSize":[30,30],"_iconAnchor":[15,15]},"geometry":{"type":"Point","coordinates":[131.77621847183,32.8975080324174]}}</v>
      </c>
    </row>
    <row r="555" spans="1:38">
      <c r="A555" s="1" t="s">
        <v>3547</v>
      </c>
      <c r="B555" s="1" t="s">
        <v>3452</v>
      </c>
      <c r="C555" s="1" t="s">
        <v>3547</v>
      </c>
      <c r="D555" s="1" t="s">
        <v>359</v>
      </c>
      <c r="E555" s="1" t="s">
        <v>2683</v>
      </c>
      <c r="F555" s="1" t="s">
        <v>403</v>
      </c>
      <c r="G555" s="1" t="s">
        <v>3548</v>
      </c>
      <c r="I555" s="236" t="s">
        <v>3534</v>
      </c>
      <c r="J555" s="1" t="s">
        <v>3210</v>
      </c>
      <c r="K555" s="1" t="s">
        <v>3211</v>
      </c>
      <c r="L555" s="1">
        <v>32.942056308410798</v>
      </c>
      <c r="M555" s="1">
        <v>131.965208030111</v>
      </c>
      <c r="O555" s="74" t="str">
        <f t="shared" si="238"/>
        <v>中学-10：鶴見中学校</v>
      </c>
      <c r="P555" s="74" t="str">
        <f t="shared" si="242"/>
        <v>種別：幼保・学校&lt;br&gt;名称：中学-10：鶴見中学校&lt;br&gt;住所：佐伯市鶴見大字沖松浦448番地&lt;br&gt;TEL：0972-33-0100&lt;br&gt;参考：佐伯市&lt;br&gt;</v>
      </c>
      <c r="Q555" s="74" t="str">
        <f t="shared" si="230"/>
        <v>502.png</v>
      </c>
      <c r="R555" s="74" t="str">
        <f t="shared" si="241"/>
        <v>30,30</v>
      </c>
      <c r="S555" s="74" t="str">
        <f t="shared" si="241"/>
        <v>15,15</v>
      </c>
      <c r="T555" s="74" t="str">
        <f t="shared" si="232"/>
        <v>131.965208030111,32.9420563084108</v>
      </c>
      <c r="W555" s="239">
        <v>1</v>
      </c>
      <c r="X555" s="239" t="s">
        <v>3209</v>
      </c>
      <c r="Y555" s="239" t="str">
        <f t="shared" si="239"/>
        <v>中学-10：鶴見中学校</v>
      </c>
      <c r="Z555" s="239" t="s">
        <v>3202</v>
      </c>
      <c r="AA555" s="239" t="str">
        <f t="shared" si="233"/>
        <v>種別：幼保・学校&lt;br&gt;名称：中学-10：鶴見中学校&lt;br&gt;住所：佐伯市鶴見大字沖松浦448番地&lt;br&gt;TEL：0972-33-0100&lt;br&gt;参考：佐伯市&lt;br&gt;</v>
      </c>
      <c r="AB555" s="239" t="s">
        <v>3256</v>
      </c>
      <c r="AC555" s="239" t="str">
        <f t="shared" si="234"/>
        <v>502.png</v>
      </c>
      <c r="AD555" s="239" t="s">
        <v>3204</v>
      </c>
      <c r="AE555" s="239" t="str">
        <f t="shared" si="235"/>
        <v>30,30</v>
      </c>
      <c r="AF555" s="239" t="s">
        <v>3205</v>
      </c>
      <c r="AG555" s="239" t="str">
        <f t="shared" si="236"/>
        <v>15,15</v>
      </c>
      <c r="AH555" s="239" t="s">
        <v>3206</v>
      </c>
      <c r="AI555" s="239" t="str">
        <f t="shared" si="237"/>
        <v>131.965208030111,32.9420563084108</v>
      </c>
      <c r="AJ555" s="239" t="s">
        <v>3207</v>
      </c>
      <c r="AL555" s="8" t="str">
        <f t="shared" si="240"/>
        <v>,{"type":"Feature","properties":{"name":"中学-10：鶴見中学校","description":"種別：幼保・学校&lt;br&gt;名称：中学-10：鶴見中学校&lt;br&gt;住所：佐伯市鶴見大字沖松浦448番地&lt;br&gt;TEL：0972-33-0100&lt;br&gt;参考：佐伯市&lt;br&gt;","_markerType":"Icon","_iconUrl":"https://cyberjapandata.gsi.go.jp/portal/sys/v4/symbols/502.png","_iconSize":[30,30],"_iconAnchor":[15,15]},"geometry":{"type":"Point","coordinates":[131.965208030111,32.9420563084108]}}</v>
      </c>
    </row>
    <row r="556" spans="1:38">
      <c r="A556" s="1" t="s">
        <v>3549</v>
      </c>
      <c r="B556" s="1" t="s">
        <v>3452</v>
      </c>
      <c r="C556" s="1" t="s">
        <v>3549</v>
      </c>
      <c r="D556" s="1" t="s">
        <v>2700</v>
      </c>
      <c r="E556" s="1" t="s">
        <v>2684</v>
      </c>
      <c r="F556" s="1" t="s">
        <v>403</v>
      </c>
      <c r="G556" s="1" t="s">
        <v>3529</v>
      </c>
      <c r="I556" s="236" t="s">
        <v>3534</v>
      </c>
      <c r="J556" s="1" t="s">
        <v>3210</v>
      </c>
      <c r="K556" s="1" t="s">
        <v>3211</v>
      </c>
      <c r="L556" s="1">
        <v>32.916414028184398</v>
      </c>
      <c r="M556" s="1">
        <v>131.980403657691</v>
      </c>
      <c r="O556" s="74" t="str">
        <f t="shared" si="238"/>
        <v>中学-11：米水津中学校</v>
      </c>
      <c r="P556" s="74" t="str">
        <f t="shared" si="242"/>
        <v>種別：幼保・学校&lt;br&gt;名称：中学-11：米水津中学校&lt;br&gt;住所：佐伯市米水津大字浦代浦1707番地3&lt;br&gt;TEL：0972-35-3200&lt;br&gt;参考：佐伯市&lt;br&gt;</v>
      </c>
      <c r="Q556" s="74" t="str">
        <f t="shared" si="230"/>
        <v>502.png</v>
      </c>
      <c r="R556" s="74" t="str">
        <f t="shared" si="241"/>
        <v>30,30</v>
      </c>
      <c r="S556" s="74" t="str">
        <f t="shared" si="241"/>
        <v>15,15</v>
      </c>
      <c r="T556" s="74" t="str">
        <f t="shared" si="232"/>
        <v>131.980403657691,32.9164140281844</v>
      </c>
      <c r="W556" s="239">
        <v>1</v>
      </c>
      <c r="X556" s="239" t="s">
        <v>3209</v>
      </c>
      <c r="Y556" s="239" t="str">
        <f t="shared" si="239"/>
        <v>中学-11：米水津中学校</v>
      </c>
      <c r="Z556" s="239" t="s">
        <v>3202</v>
      </c>
      <c r="AA556" s="239" t="str">
        <f t="shared" si="233"/>
        <v>種別：幼保・学校&lt;br&gt;名称：中学-11：米水津中学校&lt;br&gt;住所：佐伯市米水津大字浦代浦1707番地3&lt;br&gt;TEL：0972-35-3200&lt;br&gt;参考：佐伯市&lt;br&gt;</v>
      </c>
      <c r="AB556" s="239" t="s">
        <v>3256</v>
      </c>
      <c r="AC556" s="239" t="str">
        <f t="shared" si="234"/>
        <v>502.png</v>
      </c>
      <c r="AD556" s="239" t="s">
        <v>3204</v>
      </c>
      <c r="AE556" s="239" t="str">
        <f t="shared" si="235"/>
        <v>30,30</v>
      </c>
      <c r="AF556" s="239" t="s">
        <v>3205</v>
      </c>
      <c r="AG556" s="239" t="str">
        <f t="shared" si="236"/>
        <v>15,15</v>
      </c>
      <c r="AH556" s="239" t="s">
        <v>3206</v>
      </c>
      <c r="AI556" s="239" t="str">
        <f t="shared" si="237"/>
        <v>131.980403657691,32.9164140281844</v>
      </c>
      <c r="AJ556" s="239" t="s">
        <v>3207</v>
      </c>
      <c r="AL556" s="8" t="str">
        <f t="shared" si="240"/>
        <v>,{"type":"Feature","properties":{"name":"中学-11：米水津中学校","description":"種別：幼保・学校&lt;br&gt;名称：中学-11：米水津中学校&lt;br&gt;住所：佐伯市米水津大字浦代浦1707番地3&lt;br&gt;TEL：0972-35-3200&lt;br&gt;参考：佐伯市&lt;br&gt;","_markerType":"Icon","_iconUrl":"https://cyberjapandata.gsi.go.jp/portal/sys/v4/symbols/502.png","_iconSize":[30,30],"_iconAnchor":[15,15]},"geometry":{"type":"Point","coordinates":[131.980403657691,32.9164140281844]}}</v>
      </c>
    </row>
    <row r="557" spans="1:38">
      <c r="A557" s="1" t="s">
        <v>3550</v>
      </c>
      <c r="B557" s="1" t="s">
        <v>3452</v>
      </c>
      <c r="C557" s="1" t="s">
        <v>3550</v>
      </c>
      <c r="D557" s="1" t="s">
        <v>2673</v>
      </c>
      <c r="E557" s="1" t="s">
        <v>2685</v>
      </c>
      <c r="F557" s="1" t="s">
        <v>403</v>
      </c>
      <c r="G557" s="1" t="s">
        <v>3531</v>
      </c>
      <c r="I557" s="236" t="s">
        <v>3534</v>
      </c>
      <c r="J557" s="1" t="s">
        <v>3210</v>
      </c>
      <c r="K557" s="1" t="s">
        <v>3211</v>
      </c>
      <c r="L557" s="1">
        <v>32.803155168721602</v>
      </c>
      <c r="M557" s="1">
        <v>131.94263943835</v>
      </c>
      <c r="O557" s="74" t="str">
        <f t="shared" si="238"/>
        <v>中学-12：蒲江翔南学園</v>
      </c>
      <c r="P557" s="74" t="str">
        <f t="shared" si="242"/>
        <v>種別：幼保・学校&lt;br&gt;名称：中学-12：蒲江翔南学園&lt;br&gt;住所：佐伯市蒲江大字蒲江浦943番地3&lt;br&gt;TEL：0972-42-5800&lt;br&gt;参考：佐伯市&lt;br&gt;</v>
      </c>
      <c r="Q557" s="74" t="str">
        <f t="shared" si="230"/>
        <v>502.png</v>
      </c>
      <c r="R557" s="74" t="str">
        <f t="shared" si="241"/>
        <v>30,30</v>
      </c>
      <c r="S557" s="74" t="str">
        <f t="shared" si="241"/>
        <v>15,15</v>
      </c>
      <c r="T557" s="74" t="str">
        <f t="shared" si="232"/>
        <v>131.94263943835,32.8031551687216</v>
      </c>
      <c r="W557" s="239">
        <v>1</v>
      </c>
      <c r="X557" s="239" t="s">
        <v>3209</v>
      </c>
      <c r="Y557" s="239" t="str">
        <f t="shared" si="239"/>
        <v>中学-12：蒲江翔南学園</v>
      </c>
      <c r="Z557" s="239" t="s">
        <v>3202</v>
      </c>
      <c r="AA557" s="239" t="str">
        <f t="shared" si="233"/>
        <v>種別：幼保・学校&lt;br&gt;名称：中学-12：蒲江翔南学園&lt;br&gt;住所：佐伯市蒲江大字蒲江浦943番地3&lt;br&gt;TEL：0972-42-5800&lt;br&gt;参考：佐伯市&lt;br&gt;</v>
      </c>
      <c r="AB557" s="239" t="s">
        <v>3256</v>
      </c>
      <c r="AC557" s="239" t="str">
        <f t="shared" si="234"/>
        <v>502.png</v>
      </c>
      <c r="AD557" s="239" t="s">
        <v>3204</v>
      </c>
      <c r="AE557" s="239" t="str">
        <f t="shared" si="235"/>
        <v>30,30</v>
      </c>
      <c r="AF557" s="239" t="s">
        <v>3205</v>
      </c>
      <c r="AG557" s="239" t="str">
        <f t="shared" si="236"/>
        <v>15,15</v>
      </c>
      <c r="AH557" s="239" t="s">
        <v>3206</v>
      </c>
      <c r="AI557" s="239" t="str">
        <f t="shared" si="237"/>
        <v>131.94263943835,32.8031551687216</v>
      </c>
      <c r="AJ557" s="239" t="s">
        <v>3207</v>
      </c>
      <c r="AL557" s="8" t="str">
        <f t="shared" si="240"/>
        <v>,{"type":"Feature","properties":{"name":"中学-12：蒲江翔南学園","description":"種別：幼保・学校&lt;br&gt;名称：中学-12：蒲江翔南学園&lt;br&gt;住所：佐伯市蒲江大字蒲江浦943番地3&lt;br&gt;TEL：0972-42-5800&lt;br&gt;参考：佐伯市&lt;br&gt;","_markerType":"Icon","_iconUrl":"https://cyberjapandata.gsi.go.jp/portal/sys/v4/symbols/502.png","_iconSize":[30,30],"_iconAnchor":[15,15]},"geometry":{"type":"Point","coordinates":[131.94263943835,32.8031551687216]}}</v>
      </c>
    </row>
    <row r="558" spans="1:38">
      <c r="A558" s="1" t="s">
        <v>3551</v>
      </c>
      <c r="B558" s="1" t="s">
        <v>3452</v>
      </c>
      <c r="C558" s="1" t="s">
        <v>3551</v>
      </c>
      <c r="D558" s="1" t="s">
        <v>315</v>
      </c>
      <c r="E558" s="1" t="s">
        <v>3552</v>
      </c>
      <c r="F558" s="1" t="s">
        <v>404</v>
      </c>
      <c r="G558" s="1" t="s">
        <v>3553</v>
      </c>
      <c r="I558" s="236" t="s">
        <v>3554</v>
      </c>
      <c r="J558" s="1" t="s">
        <v>3210</v>
      </c>
      <c r="K558" s="1" t="s">
        <v>3211</v>
      </c>
      <c r="L558" s="1">
        <v>32.960737706480998</v>
      </c>
      <c r="M558" s="1">
        <v>131.89537871417301</v>
      </c>
      <c r="O558" s="74" t="str">
        <f t="shared" si="238"/>
        <v>高校-1：佐伯鶴城高等学校</v>
      </c>
      <c r="P558" s="74" t="str">
        <f t="shared" si="242"/>
        <v>種別：幼保・学校&lt;br&gt;名称：高校-1：佐伯鶴城高等学校&lt;br&gt;住所：佐伯市城下東町7番1号&lt;br&gt;TEL： 0972-22-3101&lt;br&gt;参考：大分県&lt;br&gt;</v>
      </c>
      <c r="Q558" s="74" t="str">
        <f t="shared" si="230"/>
        <v>503.png</v>
      </c>
      <c r="R558" s="74" t="str">
        <f t="shared" si="241"/>
        <v>30,30</v>
      </c>
      <c r="S558" s="74" t="str">
        <f t="shared" si="241"/>
        <v>15,15</v>
      </c>
      <c r="T558" s="74" t="str">
        <f t="shared" si="232"/>
        <v>131.895378714173,32.960737706481</v>
      </c>
      <c r="W558" s="239">
        <v>1</v>
      </c>
      <c r="X558" s="239" t="s">
        <v>3209</v>
      </c>
      <c r="Y558" s="239" t="str">
        <f t="shared" si="239"/>
        <v>高校-1：佐伯鶴城高等学校</v>
      </c>
      <c r="Z558" s="239" t="s">
        <v>3202</v>
      </c>
      <c r="AA558" s="239" t="str">
        <f t="shared" si="233"/>
        <v>種別：幼保・学校&lt;br&gt;名称：高校-1：佐伯鶴城高等学校&lt;br&gt;住所：佐伯市城下東町7番1号&lt;br&gt;TEL： 0972-22-3101&lt;br&gt;参考：大分県&lt;br&gt;</v>
      </c>
      <c r="AB558" s="239" t="s">
        <v>3256</v>
      </c>
      <c r="AC558" s="239" t="str">
        <f t="shared" si="234"/>
        <v>503.png</v>
      </c>
      <c r="AD558" s="239" t="s">
        <v>3204</v>
      </c>
      <c r="AE558" s="239" t="str">
        <f t="shared" si="235"/>
        <v>30,30</v>
      </c>
      <c r="AF558" s="239" t="s">
        <v>3205</v>
      </c>
      <c r="AG558" s="239" t="str">
        <f t="shared" si="236"/>
        <v>15,15</v>
      </c>
      <c r="AH558" s="239" t="s">
        <v>3206</v>
      </c>
      <c r="AI558" s="239" t="str">
        <f t="shared" si="237"/>
        <v>131.895378714173,32.960737706481</v>
      </c>
      <c r="AJ558" s="239" t="s">
        <v>3207</v>
      </c>
      <c r="AL558" s="8" t="str">
        <f t="shared" si="240"/>
        <v>,{"type":"Feature","properties":{"name":"高校-1：佐伯鶴城高等学校","description":"種別：幼保・学校&lt;br&gt;名称：高校-1：佐伯鶴城高等学校&lt;br&gt;住所：佐伯市城下東町7番1号&lt;br&gt;TEL： 0972-22-3101&lt;br&gt;参考：大分県&lt;br&gt;","_markerType":"Icon","_iconUrl":"https://cyberjapandata.gsi.go.jp/portal/sys/v4/symbols/503.png","_iconSize":[30,30],"_iconAnchor":[15,15]},"geometry":{"type":"Point","coordinates":[131.895378714173,32.960737706481]}}</v>
      </c>
    </row>
    <row r="559" spans="1:38">
      <c r="A559" s="1" t="s">
        <v>3555</v>
      </c>
      <c r="B559" s="1" t="s">
        <v>3452</v>
      </c>
      <c r="C559" s="1" t="s">
        <v>3555</v>
      </c>
      <c r="D559" s="1" t="s">
        <v>3556</v>
      </c>
      <c r="E559" s="1" t="s">
        <v>3557</v>
      </c>
      <c r="F559" s="1" t="s">
        <v>404</v>
      </c>
      <c r="G559" s="1" t="s">
        <v>3558</v>
      </c>
      <c r="I559" s="236" t="s">
        <v>3554</v>
      </c>
      <c r="J559" s="1" t="s">
        <v>3210</v>
      </c>
      <c r="K559" s="1" t="s">
        <v>3211</v>
      </c>
      <c r="L559" s="1">
        <v>32.967503515447397</v>
      </c>
      <c r="M559" s="1">
        <v>131.880540309796</v>
      </c>
      <c r="O559" s="74" t="str">
        <f t="shared" si="238"/>
        <v>高校-2：佐伯豊南高等学校</v>
      </c>
      <c r="P559" s="74" t="str">
        <f t="shared" si="242"/>
        <v>種別：幼保・学校&lt;br&gt;名称：高校-2：佐伯豊南高等学校&lt;br&gt;住所：佐伯市大字鶴望2851-1&lt;br&gt;TEL：0972-22-2361&lt;br&gt;参考：大分県&lt;br&gt;</v>
      </c>
      <c r="Q559" s="74" t="str">
        <f t="shared" si="230"/>
        <v>503.png</v>
      </c>
      <c r="R559" s="74" t="str">
        <f t="shared" si="241"/>
        <v>30,30</v>
      </c>
      <c r="S559" s="74" t="str">
        <f t="shared" si="241"/>
        <v>15,15</v>
      </c>
      <c r="T559" s="74" t="str">
        <f t="shared" si="232"/>
        <v>131.880540309796,32.9675035154474</v>
      </c>
      <c r="W559" s="239">
        <v>1</v>
      </c>
      <c r="X559" s="239" t="s">
        <v>3209</v>
      </c>
      <c r="Y559" s="239" t="str">
        <f t="shared" si="239"/>
        <v>高校-2：佐伯豊南高等学校</v>
      </c>
      <c r="Z559" s="239" t="s">
        <v>3202</v>
      </c>
      <c r="AA559" s="239" t="str">
        <f t="shared" si="233"/>
        <v>種別：幼保・学校&lt;br&gt;名称：高校-2：佐伯豊南高等学校&lt;br&gt;住所：佐伯市大字鶴望2851-1&lt;br&gt;TEL：0972-22-2361&lt;br&gt;参考：大分県&lt;br&gt;</v>
      </c>
      <c r="AB559" s="239" t="s">
        <v>3256</v>
      </c>
      <c r="AC559" s="239" t="str">
        <f t="shared" si="234"/>
        <v>503.png</v>
      </c>
      <c r="AD559" s="239" t="s">
        <v>3204</v>
      </c>
      <c r="AE559" s="239" t="str">
        <f t="shared" si="235"/>
        <v>30,30</v>
      </c>
      <c r="AF559" s="239" t="s">
        <v>3205</v>
      </c>
      <c r="AG559" s="239" t="str">
        <f t="shared" si="236"/>
        <v>15,15</v>
      </c>
      <c r="AH559" s="239" t="s">
        <v>3206</v>
      </c>
      <c r="AI559" s="239" t="str">
        <f t="shared" si="237"/>
        <v>131.880540309796,32.9675035154474</v>
      </c>
      <c r="AJ559" s="239" t="s">
        <v>3207</v>
      </c>
      <c r="AL559" s="8" t="str">
        <f t="shared" si="240"/>
        <v>,{"type":"Feature","properties":{"name":"高校-2：佐伯豊南高等学校","description":"種別：幼保・学校&lt;br&gt;名称：高校-2：佐伯豊南高等学校&lt;br&gt;住所：佐伯市大字鶴望2851-1&lt;br&gt;TEL：0972-22-2361&lt;br&gt;参考：大分県&lt;br&gt;","_markerType":"Icon","_iconUrl":"https://cyberjapandata.gsi.go.jp/portal/sys/v4/symbols/503.png","_iconSize":[30,30],"_iconAnchor":[15,15]},"geometry":{"type":"Point","coordinates":[131.880540309796,32.9675035154474]}}</v>
      </c>
    </row>
    <row r="560" spans="1:38">
      <c r="A560" s="1" t="s">
        <v>3559</v>
      </c>
      <c r="B560" s="1" t="s">
        <v>3452</v>
      </c>
      <c r="C560" s="1" t="s">
        <v>3559</v>
      </c>
      <c r="D560" s="1" t="s">
        <v>3560</v>
      </c>
      <c r="E560" s="1" t="s">
        <v>3561</v>
      </c>
      <c r="F560" s="1" t="s">
        <v>3562</v>
      </c>
      <c r="G560" s="1" t="s">
        <v>3563</v>
      </c>
      <c r="I560" s="236" t="s">
        <v>3554</v>
      </c>
      <c r="J560" s="1" t="s">
        <v>3210</v>
      </c>
      <c r="K560" s="1" t="s">
        <v>3211</v>
      </c>
      <c r="L560" s="1">
        <v>32.970761873583399</v>
      </c>
      <c r="M560" s="1">
        <v>131.90903149326701</v>
      </c>
      <c r="O560" s="74" t="str">
        <f t="shared" si="238"/>
        <v>高校-3：日本文理大学附属高等学校</v>
      </c>
      <c r="P560" s="74" t="str">
        <f t="shared" si="242"/>
        <v>種別：幼保・学校&lt;br&gt;名称：高校-3：日本文理大学附属高等学校&lt;br&gt;住所：佐伯市鶴谷町2丁目1-10&lt;br&gt;TEL： 0972-22-3501&lt;br&gt;参考：学校法人文理学園&lt;br&gt;</v>
      </c>
      <c r="Q560" s="74" t="str">
        <f t="shared" si="230"/>
        <v>503.png</v>
      </c>
      <c r="R560" s="74" t="str">
        <f t="shared" si="241"/>
        <v>30,30</v>
      </c>
      <c r="S560" s="74" t="str">
        <f t="shared" si="241"/>
        <v>15,15</v>
      </c>
      <c r="T560" s="74" t="str">
        <f t="shared" si="232"/>
        <v>131.909031493267,32.9707618735834</v>
      </c>
      <c r="W560" s="239">
        <v>1</v>
      </c>
      <c r="X560" s="239" t="s">
        <v>3209</v>
      </c>
      <c r="Y560" s="239" t="str">
        <f t="shared" si="239"/>
        <v>高校-3：日本文理大学附属高等学校</v>
      </c>
      <c r="Z560" s="239" t="s">
        <v>3202</v>
      </c>
      <c r="AA560" s="239" t="str">
        <f t="shared" si="233"/>
        <v>種別：幼保・学校&lt;br&gt;名称：高校-3：日本文理大学附属高等学校&lt;br&gt;住所：佐伯市鶴谷町2丁目1-10&lt;br&gt;TEL： 0972-22-3501&lt;br&gt;参考：学校法人文理学園&lt;br&gt;</v>
      </c>
      <c r="AB560" s="239" t="s">
        <v>3256</v>
      </c>
      <c r="AC560" s="239" t="str">
        <f t="shared" si="234"/>
        <v>503.png</v>
      </c>
      <c r="AD560" s="239" t="s">
        <v>3204</v>
      </c>
      <c r="AE560" s="239" t="str">
        <f t="shared" si="235"/>
        <v>30,30</v>
      </c>
      <c r="AF560" s="239" t="s">
        <v>3205</v>
      </c>
      <c r="AG560" s="239" t="str">
        <f t="shared" si="236"/>
        <v>15,15</v>
      </c>
      <c r="AH560" s="239" t="s">
        <v>3206</v>
      </c>
      <c r="AI560" s="239" t="str">
        <f t="shared" si="237"/>
        <v>131.909031493267,32.9707618735834</v>
      </c>
      <c r="AJ560" s="239" t="s">
        <v>3207</v>
      </c>
      <c r="AL560" s="8" t="str">
        <f t="shared" si="240"/>
        <v>,{"type":"Feature","properties":{"name":"高校-3：日本文理大学附属高等学校","description":"種別：幼保・学校&lt;br&gt;名称：高校-3：日本文理大学附属高等学校&lt;br&gt;住所：佐伯市鶴谷町2丁目1-10&lt;br&gt;TEL： 0972-22-3501&lt;br&gt;参考：学校法人文理学園&lt;br&gt;","_markerType":"Icon","_iconUrl":"https://cyberjapandata.gsi.go.jp/portal/sys/v4/symbols/503.png","_iconSize":[30,30],"_iconAnchor":[15,15]},"geometry":{"type":"Point","coordinates":[131.909031493267,32.9707618735834]}}</v>
      </c>
    </row>
    <row r="561" spans="1:38">
      <c r="A561" s="1" t="s">
        <v>4104</v>
      </c>
      <c r="B561" s="1" t="s">
        <v>3452</v>
      </c>
      <c r="C561" s="1" t="s">
        <v>4104</v>
      </c>
      <c r="D561" s="1" t="s">
        <v>4093</v>
      </c>
      <c r="E561" s="1" t="s">
        <v>4095</v>
      </c>
      <c r="G561" s="1" t="s">
        <v>4105</v>
      </c>
      <c r="I561" s="236" t="s">
        <v>4106</v>
      </c>
      <c r="J561" s="1" t="s">
        <v>3210</v>
      </c>
      <c r="K561" s="1" t="s">
        <v>3211</v>
      </c>
      <c r="L561" s="1">
        <v>32.924289484172398</v>
      </c>
      <c r="M561" s="1">
        <v>131.92752873531299</v>
      </c>
      <c r="O561" s="74" t="str">
        <f t="shared" ref="O561" si="243">A561</f>
        <v>他-1：佐伯支援学校</v>
      </c>
      <c r="P561" s="74" t="str">
        <f t="shared" ref="P561" si="244">$B$7&amp;B561&amp;"&lt;br&gt;"&amp;$C$7&amp;C561&amp;"&lt;br&gt;"&amp;IF(D561="","",$D$7&amp;D561&amp;"&lt;br&gt;")&amp;IF(E561="","",$E$7&amp;E561&amp;"&lt;br&gt;")&amp;IF(F561="","",$F$7&amp;F561&amp;"&lt;br&gt;")</f>
        <v>種別：幼保・学校&lt;br&gt;名称：他-1：佐伯支援学校&lt;br&gt;住所：佐伯市木立839-5&lt;br&gt;TEL：0972-28-3144&lt;br&gt;</v>
      </c>
      <c r="Q561" s="74" t="str">
        <f t="shared" ref="Q561" si="245">I561&amp;".png"</f>
        <v>505.png</v>
      </c>
      <c r="R561" s="74" t="str">
        <f t="shared" ref="R561" si="246">J561</f>
        <v>30,30</v>
      </c>
      <c r="S561" s="74" t="str">
        <f t="shared" ref="S561" si="247">K561</f>
        <v>15,15</v>
      </c>
      <c r="T561" s="74" t="str">
        <f t="shared" ref="T561" si="248">M561&amp;","&amp;L561</f>
        <v>131.927528735313,32.9242894841724</v>
      </c>
      <c r="W561" s="239">
        <v>1</v>
      </c>
      <c r="X561" s="239" t="s">
        <v>3209</v>
      </c>
      <c r="Y561" s="239" t="str">
        <f t="shared" ref="Y561" si="249">O561</f>
        <v>他-1：佐伯支援学校</v>
      </c>
      <c r="Z561" s="239" t="s">
        <v>3202</v>
      </c>
      <c r="AA561" s="239" t="str">
        <f t="shared" ref="AA561" si="250">P561</f>
        <v>種別：幼保・学校&lt;br&gt;名称：他-1：佐伯支援学校&lt;br&gt;住所：佐伯市木立839-5&lt;br&gt;TEL：0972-28-3144&lt;br&gt;</v>
      </c>
      <c r="AB561" s="239" t="s">
        <v>3256</v>
      </c>
      <c r="AC561" s="239" t="str">
        <f t="shared" ref="AC561" si="251">Q561</f>
        <v>505.png</v>
      </c>
      <c r="AD561" s="239" t="s">
        <v>3204</v>
      </c>
      <c r="AE561" s="239" t="str">
        <f t="shared" ref="AE561" si="252">R561</f>
        <v>30,30</v>
      </c>
      <c r="AF561" s="239" t="s">
        <v>3205</v>
      </c>
      <c r="AG561" s="239" t="str">
        <f t="shared" ref="AG561" si="253">S561</f>
        <v>15,15</v>
      </c>
      <c r="AH561" s="239" t="s">
        <v>3206</v>
      </c>
      <c r="AI561" s="239" t="str">
        <f t="shared" ref="AI561" si="254">T561</f>
        <v>131.927528735313,32.9242894841724</v>
      </c>
      <c r="AJ561" s="239" t="s">
        <v>3207</v>
      </c>
      <c r="AL561" s="8" t="str">
        <f t="shared" ref="AL561" si="255">_xlfn.CONCAT(X561:AJ561)</f>
        <v>,{"type":"Feature","properties":{"name":"他-1：佐伯支援学校","description":"種別：幼保・学校&lt;br&gt;名称：他-1：佐伯支援学校&lt;br&gt;住所：佐伯市木立839-5&lt;br&gt;TEL：0972-28-3144&lt;br&gt;","_markerType":"Icon","_iconUrl":"https://cyberjapandata.gsi.go.jp/portal/sys/v4/symbols/505.png","_iconSize":[30,30],"_iconAnchor":[15,15]},"geometry":{"type":"Point","coordinates":[131.927528735313,32.9242894841724]}}</v>
      </c>
    </row>
    <row r="562" spans="1:38">
      <c r="A562" s="1" t="s">
        <v>4103</v>
      </c>
      <c r="B562" s="1" t="s">
        <v>3452</v>
      </c>
      <c r="C562" s="1" t="s">
        <v>3564</v>
      </c>
      <c r="D562" s="1" t="s">
        <v>3565</v>
      </c>
      <c r="E562" s="1" t="s">
        <v>3566</v>
      </c>
      <c r="F562" s="1" t="s">
        <v>404</v>
      </c>
      <c r="G562" s="1" t="s">
        <v>3567</v>
      </c>
      <c r="I562" s="236" t="s">
        <v>3568</v>
      </c>
      <c r="J562" s="1" t="s">
        <v>3210</v>
      </c>
      <c r="K562" s="1" t="s">
        <v>3211</v>
      </c>
      <c r="L562" s="1">
        <v>32.962260324038198</v>
      </c>
      <c r="M562" s="1">
        <v>131.91657535220099</v>
      </c>
      <c r="O562" s="74" t="str">
        <f t="shared" si="238"/>
        <v>他-2：佐伯高等技術専門校</v>
      </c>
      <c r="P562" s="74" t="str">
        <f t="shared" si="242"/>
        <v>種別：幼保・学校&lt;br&gt;名称：専学-1：佐伯高等技術専門校&lt;br&gt;住所：佐伯市西浜8-31&lt;br&gt;TEL：0972-22-0767&lt;br&gt;参考：大分県&lt;br&gt;</v>
      </c>
      <c r="Q562" s="74" t="str">
        <f t="shared" si="230"/>
        <v>504.png</v>
      </c>
      <c r="R562" s="74" t="str">
        <f t="shared" si="241"/>
        <v>30,30</v>
      </c>
      <c r="S562" s="74" t="str">
        <f t="shared" si="241"/>
        <v>15,15</v>
      </c>
      <c r="T562" s="74" t="str">
        <f t="shared" si="232"/>
        <v>131.916575352201,32.9622603240382</v>
      </c>
      <c r="W562" s="239">
        <v>1</v>
      </c>
      <c r="X562" s="239" t="s">
        <v>3209</v>
      </c>
      <c r="Y562" s="239" t="str">
        <f t="shared" si="239"/>
        <v>他-2：佐伯高等技術専門校</v>
      </c>
      <c r="Z562" s="239" t="s">
        <v>3202</v>
      </c>
      <c r="AA562" s="239" t="str">
        <f t="shared" si="233"/>
        <v>種別：幼保・学校&lt;br&gt;名称：専学-1：佐伯高等技術専門校&lt;br&gt;住所：佐伯市西浜8-31&lt;br&gt;TEL：0972-22-0767&lt;br&gt;参考：大分県&lt;br&gt;</v>
      </c>
      <c r="AB562" s="239" t="s">
        <v>3256</v>
      </c>
      <c r="AC562" s="239" t="str">
        <f t="shared" si="234"/>
        <v>504.png</v>
      </c>
      <c r="AD562" s="239" t="s">
        <v>3204</v>
      </c>
      <c r="AE562" s="239" t="str">
        <f t="shared" si="235"/>
        <v>30,30</v>
      </c>
      <c r="AF562" s="239" t="s">
        <v>3205</v>
      </c>
      <c r="AG562" s="239" t="str">
        <f t="shared" si="236"/>
        <v>15,15</v>
      </c>
      <c r="AH562" s="239" t="s">
        <v>3206</v>
      </c>
      <c r="AI562" s="239" t="str">
        <f t="shared" si="237"/>
        <v>131.916575352201,32.9622603240382</v>
      </c>
      <c r="AJ562" s="239" t="s">
        <v>3207</v>
      </c>
      <c r="AL562" s="8" t="str">
        <f t="shared" si="240"/>
        <v>,{"type":"Feature","properties":{"name":"他-2：佐伯高等技術専門校","description":"種別：幼保・学校&lt;br&gt;名称：専学-1：佐伯高等技術専門校&lt;br&gt;住所：佐伯市西浜8-31&lt;br&gt;TEL：0972-22-0767&lt;br&gt;参考：大分県&lt;br&gt;","_markerType":"Icon","_iconUrl":"https://cyberjapandata.gsi.go.jp/portal/sys/v4/symbols/504.png","_iconSize":[30,30],"_iconAnchor":[15,15]},"geometry":{"type":"Point","coordinates":[131.916575352201,32.9622603240382]}}</v>
      </c>
    </row>
    <row r="563" spans="1:38">
      <c r="W563" s="239">
        <v>1</v>
      </c>
      <c r="AL563" s="8" t="s">
        <v>3214</v>
      </c>
    </row>
    <row r="564" spans="1:38">
      <c r="W564" s="239">
        <v>1</v>
      </c>
    </row>
    <row r="565" spans="1:38">
      <c r="W565" s="239">
        <v>1</v>
      </c>
      <c r="AL565" s="8" t="s">
        <v>3685</v>
      </c>
    </row>
    <row r="566" spans="1:38">
      <c r="A566" s="248" t="s">
        <v>3580</v>
      </c>
      <c r="B566" s="1" t="s">
        <v>3579</v>
      </c>
      <c r="C566" s="1" t="s">
        <v>3580</v>
      </c>
      <c r="D566" s="1" t="s">
        <v>2445</v>
      </c>
      <c r="E566" s="1" t="s">
        <v>1882</v>
      </c>
      <c r="F566" s="1" t="s">
        <v>3653</v>
      </c>
      <c r="G566" s="1" t="s">
        <v>3662</v>
      </c>
      <c r="I566" s="11">
        <v>506</v>
      </c>
      <c r="J566" s="1" t="s">
        <v>3188</v>
      </c>
      <c r="K566" s="1" t="s">
        <v>3189</v>
      </c>
      <c r="L566" s="1">
        <v>32.909994974315303</v>
      </c>
      <c r="M566" s="1">
        <v>131.87659149240201</v>
      </c>
      <c r="O566" s="74" t="str">
        <f>A566</f>
        <v>障福-1 ：清流の郷</v>
      </c>
      <c r="P566" s="74" t="str">
        <f t="shared" ref="P566:P569" si="256">$B$7&amp;B566&amp;"&lt;br&gt;"&amp;$C$7&amp;C566&amp;"&lt;br&gt;"&amp;IF(D566="","",$D$7&amp;D566&amp;"&lt;br&gt;")&amp;IF(E566="","",$E$7&amp;E566&amp;"&lt;br&gt;")&amp;IF(F566="","",$F$7&amp;F566&amp;"&lt;br&gt;")</f>
        <v>種別：障がい者福祉施設 &lt;br&gt;名称：障福-1 ：清流の郷&lt;br&gt;住所：佐伯市堅田2288-1&lt;br&gt;TEL：0972-20-3300&lt;br&gt;参考：種別：障害者支援施設&lt;br&gt;</v>
      </c>
      <c r="Q566" s="74" t="str">
        <f t="shared" ref="Q566:Q569" si="257">I566&amp;".png"</f>
        <v>506.png</v>
      </c>
      <c r="R566" s="74" t="str">
        <f t="shared" ref="R566:R569" si="258">J566</f>
        <v>25,25</v>
      </c>
      <c r="S566" s="74" t="str">
        <f t="shared" ref="S566:S569" si="259">K566</f>
        <v>12,12</v>
      </c>
      <c r="T566" s="74" t="str">
        <f t="shared" ref="T566:T569" si="260">M566&amp;","&amp;L566</f>
        <v>131.876591492402,32.9099949743153</v>
      </c>
      <c r="W566" s="239">
        <v>1</v>
      </c>
      <c r="X566" s="239" t="s">
        <v>3268</v>
      </c>
      <c r="Y566" s="239" t="str">
        <f>O566</f>
        <v>障福-1 ：清流の郷</v>
      </c>
      <c r="Z566" s="239" t="s">
        <v>3202</v>
      </c>
      <c r="AA566" s="239" t="str">
        <f t="shared" ref="AA566:AA569" si="261">P566</f>
        <v>種別：障がい者福祉施設 &lt;br&gt;名称：障福-1 ：清流の郷&lt;br&gt;住所：佐伯市堅田2288-1&lt;br&gt;TEL：0972-20-3300&lt;br&gt;参考：種別：障害者支援施設&lt;br&gt;</v>
      </c>
      <c r="AB566" s="239" t="s">
        <v>3256</v>
      </c>
      <c r="AC566" s="239" t="str">
        <f t="shared" ref="AC566:AC569" si="262">Q566</f>
        <v>506.png</v>
      </c>
      <c r="AD566" s="239" t="s">
        <v>3204</v>
      </c>
      <c r="AE566" s="239" t="str">
        <f t="shared" ref="AE566:AE569" si="263">R566</f>
        <v>25,25</v>
      </c>
      <c r="AF566" s="239" t="s">
        <v>3205</v>
      </c>
      <c r="AG566" s="239" t="str">
        <f t="shared" ref="AG566:AG569" si="264">S566</f>
        <v>12,12</v>
      </c>
      <c r="AH566" s="239" t="s">
        <v>3206</v>
      </c>
      <c r="AI566" s="239" t="str">
        <f t="shared" ref="AI566:AI569" si="265">T566</f>
        <v>131.876591492402,32.9099949743153</v>
      </c>
      <c r="AJ566" s="239" t="s">
        <v>3207</v>
      </c>
      <c r="AL566" s="238" t="str">
        <f>_xlfn.CONCAT(X566:AJ566)</f>
        <v>{"type":"Feature","properties":{"name":"障福-1 ：清流の郷","description":"種別：障がい者福祉施設 &lt;br&gt;名称：障福-1 ：清流の郷&lt;br&gt;住所：佐伯市堅田2288-1&lt;br&gt;TEL：0972-20-3300&lt;br&gt;参考：種別：障害者支援施設&lt;br&gt;","_markerType":"Icon","_iconUrl":"https://cyberjapandata.gsi.go.jp/portal/sys/v4/symbols/506.png","_iconSize":[25,25],"_iconAnchor":[12,12]},"geometry":{"type":"Point","coordinates":[131.876591492402,32.9099949743153]}}</v>
      </c>
    </row>
    <row r="567" spans="1:38">
      <c r="A567" s="248" t="s">
        <v>3581</v>
      </c>
      <c r="B567" s="1" t="s">
        <v>3579</v>
      </c>
      <c r="C567" s="1" t="s">
        <v>3581</v>
      </c>
      <c r="D567" s="1" t="s">
        <v>2450</v>
      </c>
      <c r="E567" s="1" t="s">
        <v>1822</v>
      </c>
      <c r="F567" s="1" t="s">
        <v>3653</v>
      </c>
      <c r="G567" s="1" t="s">
        <v>3663</v>
      </c>
      <c r="I567" s="11">
        <v>506</v>
      </c>
      <c r="J567" s="1" t="s">
        <v>3188</v>
      </c>
      <c r="K567" s="1" t="s">
        <v>3189</v>
      </c>
      <c r="L567" s="1">
        <v>32.9138861508182</v>
      </c>
      <c r="M567" s="1">
        <v>131.878428614228</v>
      </c>
      <c r="O567" s="74" t="str">
        <f t="shared" ref="O567:O569" si="266">A567</f>
        <v>障福-2 ：大分県なおみ園</v>
      </c>
      <c r="P567" s="74" t="str">
        <f t="shared" si="256"/>
        <v>種別：障がい者福祉施設 &lt;br&gt;名称：障福-2 ：大分県なおみ園&lt;br&gt;住所：佐伯市堅田3909-1&lt;br&gt;TEL：0972-28-7333&lt;br&gt;参考：種別：障害者支援施設&lt;br&gt;</v>
      </c>
      <c r="Q567" s="74" t="str">
        <f t="shared" si="257"/>
        <v>506.png</v>
      </c>
      <c r="R567" s="74" t="str">
        <f t="shared" si="258"/>
        <v>25,25</v>
      </c>
      <c r="S567" s="74" t="str">
        <f t="shared" si="259"/>
        <v>12,12</v>
      </c>
      <c r="T567" s="74" t="str">
        <f t="shared" si="260"/>
        <v>131.878428614228,32.9138861508182</v>
      </c>
      <c r="W567" s="239">
        <v>1</v>
      </c>
      <c r="X567" s="239" t="s">
        <v>3209</v>
      </c>
      <c r="Y567" s="239" t="str">
        <f t="shared" ref="Y567:Y569" si="267">O567</f>
        <v>障福-2 ：大分県なおみ園</v>
      </c>
      <c r="Z567" s="239" t="s">
        <v>3202</v>
      </c>
      <c r="AA567" s="239" t="str">
        <f t="shared" si="261"/>
        <v>種別：障がい者福祉施設 &lt;br&gt;名称：障福-2 ：大分県なおみ園&lt;br&gt;住所：佐伯市堅田3909-1&lt;br&gt;TEL：0972-28-7333&lt;br&gt;参考：種別：障害者支援施設&lt;br&gt;</v>
      </c>
      <c r="AB567" s="239" t="s">
        <v>3256</v>
      </c>
      <c r="AC567" s="239" t="str">
        <f t="shared" si="262"/>
        <v>506.png</v>
      </c>
      <c r="AD567" s="239" t="s">
        <v>3204</v>
      </c>
      <c r="AE567" s="239" t="str">
        <f t="shared" si="263"/>
        <v>25,25</v>
      </c>
      <c r="AF567" s="239" t="s">
        <v>3205</v>
      </c>
      <c r="AG567" s="239" t="str">
        <f t="shared" si="264"/>
        <v>12,12</v>
      </c>
      <c r="AH567" s="239" t="s">
        <v>3206</v>
      </c>
      <c r="AI567" s="239" t="str">
        <f t="shared" si="265"/>
        <v>131.878428614228,32.9138861508182</v>
      </c>
      <c r="AJ567" s="239" t="s">
        <v>3207</v>
      </c>
      <c r="AL567" s="8" t="str">
        <f t="shared" ref="AL567:AL569" si="268">_xlfn.CONCAT(X567:AJ567)</f>
        <v>,{"type":"Feature","properties":{"name":"障福-2 ：大分県なおみ園","description":"種別：障がい者福祉施設 &lt;br&gt;名称：障福-2 ：大分県なおみ園&lt;br&gt;住所：佐伯市堅田3909-1&lt;br&gt;TEL：0972-28-7333&lt;br&gt;参考：種別：障害者支援施設&lt;br&gt;","_markerType":"Icon","_iconUrl":"https://cyberjapandata.gsi.go.jp/portal/sys/v4/symbols/506.png","_iconSize":[25,25],"_iconAnchor":[12,12]},"geometry":{"type":"Point","coordinates":[131.878428614228,32.9138861508182]}}</v>
      </c>
    </row>
    <row r="568" spans="1:38">
      <c r="A568" s="248" t="s">
        <v>3582</v>
      </c>
      <c r="B568" s="1" t="s">
        <v>3579</v>
      </c>
      <c r="C568" s="1" t="s">
        <v>3582</v>
      </c>
      <c r="D568" s="1" t="s">
        <v>2455</v>
      </c>
      <c r="E568" s="1" t="s">
        <v>2456</v>
      </c>
      <c r="F568" s="1" t="s">
        <v>3654</v>
      </c>
      <c r="G568" s="1" t="s">
        <v>3664</v>
      </c>
      <c r="I568" s="11">
        <v>506</v>
      </c>
      <c r="J568" s="1" t="s">
        <v>3188</v>
      </c>
      <c r="K568" s="1" t="s">
        <v>3189</v>
      </c>
      <c r="L568" s="1">
        <v>32.937047172834603</v>
      </c>
      <c r="M568" s="1">
        <v>131.92092790556899</v>
      </c>
      <c r="O568" s="74" t="str">
        <f t="shared" si="266"/>
        <v>障福-3 ：のびのびランド</v>
      </c>
      <c r="P568" s="74" t="str">
        <f t="shared" si="256"/>
        <v>種別：障がい者福祉施設 &lt;br&gt;名称：障福-3 ：のびのびランド&lt;br&gt;住所：佐伯市木立6623&lt;br&gt;TEL：0972-39-7200&lt;br&gt;参考：種別：生活介護&lt;br&gt;</v>
      </c>
      <c r="Q568" s="74" t="str">
        <f t="shared" si="257"/>
        <v>506.png</v>
      </c>
      <c r="R568" s="74" t="str">
        <f t="shared" si="258"/>
        <v>25,25</v>
      </c>
      <c r="S568" s="74" t="str">
        <f t="shared" si="259"/>
        <v>12,12</v>
      </c>
      <c r="T568" s="74" t="str">
        <f t="shared" si="260"/>
        <v>131.920927905569,32.9370471728346</v>
      </c>
      <c r="W568" s="239">
        <v>1</v>
      </c>
      <c r="X568" s="239" t="s">
        <v>3209</v>
      </c>
      <c r="Y568" s="239" t="str">
        <f t="shared" si="267"/>
        <v>障福-3 ：のびのびランド</v>
      </c>
      <c r="Z568" s="239" t="s">
        <v>3202</v>
      </c>
      <c r="AA568" s="239" t="str">
        <f t="shared" si="261"/>
        <v>種別：障がい者福祉施設 &lt;br&gt;名称：障福-3 ：のびのびランド&lt;br&gt;住所：佐伯市木立6623&lt;br&gt;TEL：0972-39-7200&lt;br&gt;参考：種別：生活介護&lt;br&gt;</v>
      </c>
      <c r="AB568" s="239" t="s">
        <v>3256</v>
      </c>
      <c r="AC568" s="239" t="str">
        <f t="shared" si="262"/>
        <v>506.png</v>
      </c>
      <c r="AD568" s="239" t="s">
        <v>3204</v>
      </c>
      <c r="AE568" s="239" t="str">
        <f t="shared" si="263"/>
        <v>25,25</v>
      </c>
      <c r="AF568" s="239" t="s">
        <v>3205</v>
      </c>
      <c r="AG568" s="239" t="str">
        <f t="shared" si="264"/>
        <v>12,12</v>
      </c>
      <c r="AH568" s="239" t="s">
        <v>3206</v>
      </c>
      <c r="AI568" s="239" t="str">
        <f t="shared" si="265"/>
        <v>131.920927905569,32.9370471728346</v>
      </c>
      <c r="AJ568" s="239" t="s">
        <v>3207</v>
      </c>
      <c r="AL568" s="8" t="str">
        <f t="shared" si="268"/>
        <v>,{"type":"Feature","properties":{"name":"障福-3 ：のびのびランド","description":"種別：障がい者福祉施設 &lt;br&gt;名称：障福-3 ：のびのびランド&lt;br&gt;住所：佐伯市木立6623&lt;br&gt;TEL：0972-39-7200&lt;br&gt;参考：種別：生活介護&lt;br&gt;","_markerType":"Icon","_iconUrl":"https://cyberjapandata.gsi.go.jp/portal/sys/v4/symbols/506.png","_iconSize":[25,25],"_iconAnchor":[12,12]},"geometry":{"type":"Point","coordinates":[131.920927905569,32.9370471728346]}}</v>
      </c>
    </row>
    <row r="569" spans="1:38">
      <c r="A569" s="248" t="s">
        <v>3583</v>
      </c>
      <c r="B569" s="1" t="s">
        <v>3579</v>
      </c>
      <c r="C569" s="1" t="s">
        <v>3583</v>
      </c>
      <c r="D569" s="1" t="s">
        <v>2445</v>
      </c>
      <c r="E569" s="1" t="s">
        <v>1882</v>
      </c>
      <c r="F569" s="1" t="s">
        <v>3654</v>
      </c>
      <c r="G569" s="1" t="s">
        <v>3662</v>
      </c>
      <c r="I569" s="11">
        <v>506</v>
      </c>
      <c r="J569" s="1" t="s">
        <v>3188</v>
      </c>
      <c r="K569" s="1" t="s">
        <v>3189</v>
      </c>
      <c r="L569" s="1">
        <v>32.909876871136497</v>
      </c>
      <c r="M569" s="1">
        <v>131.87667231463499</v>
      </c>
      <c r="O569" s="74" t="str">
        <f t="shared" si="266"/>
        <v>障福-4 ：清流の郷</v>
      </c>
      <c r="P569" s="74" t="str">
        <f t="shared" si="256"/>
        <v>種別：障がい者福祉施設 &lt;br&gt;名称：障福-4 ：清流の郷&lt;br&gt;住所：佐伯市堅田2288-1&lt;br&gt;TEL：0972-20-3300&lt;br&gt;参考：種別：生活介護&lt;br&gt;</v>
      </c>
      <c r="Q569" s="74" t="str">
        <f t="shared" si="257"/>
        <v>506.png</v>
      </c>
      <c r="R569" s="74" t="str">
        <f t="shared" si="258"/>
        <v>25,25</v>
      </c>
      <c r="S569" s="74" t="str">
        <f t="shared" si="259"/>
        <v>12,12</v>
      </c>
      <c r="T569" s="74" t="str">
        <f t="shared" si="260"/>
        <v>131.876672314635,32.9098768711365</v>
      </c>
      <c r="W569" s="239">
        <v>1</v>
      </c>
      <c r="X569" s="239" t="s">
        <v>3209</v>
      </c>
      <c r="Y569" s="239" t="str">
        <f t="shared" si="267"/>
        <v>障福-4 ：清流の郷</v>
      </c>
      <c r="Z569" s="239" t="s">
        <v>3202</v>
      </c>
      <c r="AA569" s="239" t="str">
        <f t="shared" si="261"/>
        <v>種別：障がい者福祉施設 &lt;br&gt;名称：障福-4 ：清流の郷&lt;br&gt;住所：佐伯市堅田2288-1&lt;br&gt;TEL：0972-20-3300&lt;br&gt;参考：種別：生活介護&lt;br&gt;</v>
      </c>
      <c r="AB569" s="239" t="s">
        <v>3256</v>
      </c>
      <c r="AC569" s="239" t="str">
        <f t="shared" si="262"/>
        <v>506.png</v>
      </c>
      <c r="AD569" s="239" t="s">
        <v>3204</v>
      </c>
      <c r="AE569" s="239" t="str">
        <f t="shared" si="263"/>
        <v>25,25</v>
      </c>
      <c r="AF569" s="239" t="s">
        <v>3205</v>
      </c>
      <c r="AG569" s="239" t="str">
        <f t="shared" si="264"/>
        <v>12,12</v>
      </c>
      <c r="AH569" s="239" t="s">
        <v>3206</v>
      </c>
      <c r="AI569" s="239" t="str">
        <f t="shared" si="265"/>
        <v>131.876672314635,32.9098768711365</v>
      </c>
      <c r="AJ569" s="239" t="s">
        <v>3207</v>
      </c>
      <c r="AL569" s="8" t="str">
        <f t="shared" si="268"/>
        <v>,{"type":"Feature","properties":{"name":"障福-4 ：清流の郷","description":"種別：障がい者福祉施設 &lt;br&gt;名称：障福-4 ：清流の郷&lt;br&gt;住所：佐伯市堅田2288-1&lt;br&gt;TEL：0972-20-3300&lt;br&gt;参考：種別：生活介護&lt;br&gt;","_markerType":"Icon","_iconUrl":"https://cyberjapandata.gsi.go.jp/portal/sys/v4/symbols/506.png","_iconSize":[25,25],"_iconAnchor":[12,12]},"geometry":{"type":"Point","coordinates":[131.876672314635,32.9098768711365]}}</v>
      </c>
    </row>
    <row r="570" spans="1:38">
      <c r="A570" s="248" t="s">
        <v>3584</v>
      </c>
      <c r="B570" s="1" t="s">
        <v>3579</v>
      </c>
      <c r="C570" s="1" t="s">
        <v>3584</v>
      </c>
      <c r="D570" s="1" t="s">
        <v>2460</v>
      </c>
      <c r="E570" s="1" t="s">
        <v>2461</v>
      </c>
      <c r="F570" s="1" t="s">
        <v>3654</v>
      </c>
      <c r="G570" s="1" t="s">
        <v>3665</v>
      </c>
      <c r="I570" s="11">
        <v>506</v>
      </c>
      <c r="J570" s="1" t="s">
        <v>3188</v>
      </c>
      <c r="K570" s="1" t="s">
        <v>3189</v>
      </c>
      <c r="L570" s="1">
        <v>32.935053201463099</v>
      </c>
      <c r="M570" s="1">
        <v>131.90813317700301</v>
      </c>
      <c r="O570" s="74" t="str">
        <f t="shared" ref="O570:O610" si="269">A570</f>
        <v>障福-5 ：さつき園小島</v>
      </c>
      <c r="P570" s="74" t="str">
        <f t="shared" ref="P570:P610" si="270">$B$7&amp;B570&amp;"&lt;br&gt;"&amp;$C$7&amp;C570&amp;"&lt;br&gt;"&amp;IF(D570="","",$D$7&amp;D570&amp;"&lt;br&gt;")&amp;IF(E570="","",$E$7&amp;E570&amp;"&lt;br&gt;")&amp;IF(F570="","",$F$7&amp;F570&amp;"&lt;br&gt;")</f>
        <v>種別：障がい者福祉施設 &lt;br&gt;名称：障福-5 ：さつき園小島&lt;br&gt;住所：佐伯市長良字小島4917&lt;br&gt;TEL：0972-29-5250&lt;br&gt;参考：種別：生活介護&lt;br&gt;</v>
      </c>
      <c r="Q570" s="74" t="str">
        <f t="shared" ref="Q570:Q610" si="271">I570&amp;".png"</f>
        <v>506.png</v>
      </c>
      <c r="R570" s="74" t="str">
        <f t="shared" ref="R570:R610" si="272">J570</f>
        <v>25,25</v>
      </c>
      <c r="S570" s="74" t="str">
        <f t="shared" ref="S570:S610" si="273">K570</f>
        <v>12,12</v>
      </c>
      <c r="T570" s="74" t="str">
        <f t="shared" ref="T570:T610" si="274">M570&amp;","&amp;L570</f>
        <v>131.908133177003,32.9350532014631</v>
      </c>
      <c r="W570" s="239">
        <v>1</v>
      </c>
      <c r="X570" s="239" t="s">
        <v>3209</v>
      </c>
      <c r="Y570" s="239" t="str">
        <f t="shared" ref="Y570:Y610" si="275">O570</f>
        <v>障福-5 ：さつき園小島</v>
      </c>
      <c r="Z570" s="239" t="s">
        <v>3202</v>
      </c>
      <c r="AA570" s="239" t="str">
        <f t="shared" ref="AA570:AA610" si="276">P570</f>
        <v>種別：障がい者福祉施設 &lt;br&gt;名称：障福-5 ：さつき園小島&lt;br&gt;住所：佐伯市長良字小島4917&lt;br&gt;TEL：0972-29-5250&lt;br&gt;参考：種別：生活介護&lt;br&gt;</v>
      </c>
      <c r="AB570" s="239" t="s">
        <v>3256</v>
      </c>
      <c r="AC570" s="239" t="str">
        <f t="shared" ref="AC570:AC610" si="277">Q570</f>
        <v>506.png</v>
      </c>
      <c r="AD570" s="239" t="s">
        <v>3204</v>
      </c>
      <c r="AE570" s="239" t="str">
        <f t="shared" ref="AE570:AE610" si="278">R570</f>
        <v>25,25</v>
      </c>
      <c r="AF570" s="239" t="s">
        <v>3205</v>
      </c>
      <c r="AG570" s="239" t="str">
        <f t="shared" ref="AG570:AG610" si="279">S570</f>
        <v>12,12</v>
      </c>
      <c r="AH570" s="239" t="s">
        <v>3206</v>
      </c>
      <c r="AI570" s="239" t="str">
        <f t="shared" ref="AI570:AI610" si="280">T570</f>
        <v>131.908133177003,32.9350532014631</v>
      </c>
      <c r="AJ570" s="239" t="s">
        <v>3207</v>
      </c>
      <c r="AL570" s="8" t="str">
        <f t="shared" ref="AL570:AL610" si="281">_xlfn.CONCAT(X570:AJ570)</f>
        <v>,{"type":"Feature","properties":{"name":"障福-5 ：さつき園小島","description":"種別：障がい者福祉施設 &lt;br&gt;名称：障福-5 ：さつき園小島&lt;br&gt;住所：佐伯市長良字小島4917&lt;br&gt;TEL：0972-29-5250&lt;br&gt;参考：種別：生活介護&lt;br&gt;","_markerType":"Icon","_iconUrl":"https://cyberjapandata.gsi.go.jp/portal/sys/v4/symbols/506.png","_iconSize":[25,25],"_iconAnchor":[12,12]},"geometry":{"type":"Point","coordinates":[131.908133177003,32.9350532014631]}}</v>
      </c>
    </row>
    <row r="571" spans="1:38">
      <c r="A571" s="248" t="s">
        <v>3585</v>
      </c>
      <c r="B571" s="1" t="s">
        <v>3579</v>
      </c>
      <c r="C571" s="1" t="s">
        <v>3585</v>
      </c>
      <c r="D571" s="1" t="s">
        <v>2466</v>
      </c>
      <c r="E571" s="1" t="s">
        <v>2467</v>
      </c>
      <c r="F571" s="1" t="s">
        <v>3654</v>
      </c>
      <c r="G571" s="1" t="s">
        <v>3665</v>
      </c>
      <c r="I571" s="11">
        <v>506</v>
      </c>
      <c r="J571" s="1" t="s">
        <v>3188</v>
      </c>
      <c r="K571" s="1" t="s">
        <v>3189</v>
      </c>
      <c r="L571" s="1">
        <v>32.964596047751698</v>
      </c>
      <c r="M571" s="1">
        <v>131.91270672852701</v>
      </c>
      <c r="O571" s="74" t="str">
        <f t="shared" si="269"/>
        <v>障福-6 ：さつき園中江</v>
      </c>
      <c r="P571" s="74" t="str">
        <f t="shared" si="270"/>
        <v>種別：障がい者福祉施設 &lt;br&gt;名称：障福-6 ：さつき園中江&lt;br&gt;住所：佐伯市中江町4番35号&lt;br&gt;TEL：0972-24-0851&lt;br&gt;参考：種別：生活介護&lt;br&gt;</v>
      </c>
      <c r="Q571" s="74" t="str">
        <f t="shared" si="271"/>
        <v>506.png</v>
      </c>
      <c r="R571" s="74" t="str">
        <f t="shared" si="272"/>
        <v>25,25</v>
      </c>
      <c r="S571" s="74" t="str">
        <f t="shared" si="273"/>
        <v>12,12</v>
      </c>
      <c r="T571" s="74" t="str">
        <f t="shared" si="274"/>
        <v>131.912706728527,32.9645960477517</v>
      </c>
      <c r="W571" s="239">
        <v>1</v>
      </c>
      <c r="X571" s="239" t="s">
        <v>3209</v>
      </c>
      <c r="Y571" s="239" t="str">
        <f t="shared" si="275"/>
        <v>障福-6 ：さつき園中江</v>
      </c>
      <c r="Z571" s="239" t="s">
        <v>3202</v>
      </c>
      <c r="AA571" s="239" t="str">
        <f t="shared" si="276"/>
        <v>種別：障がい者福祉施設 &lt;br&gt;名称：障福-6 ：さつき園中江&lt;br&gt;住所：佐伯市中江町4番35号&lt;br&gt;TEL：0972-24-0851&lt;br&gt;参考：種別：生活介護&lt;br&gt;</v>
      </c>
      <c r="AB571" s="239" t="s">
        <v>3256</v>
      </c>
      <c r="AC571" s="239" t="str">
        <f t="shared" si="277"/>
        <v>506.png</v>
      </c>
      <c r="AD571" s="239" t="s">
        <v>3204</v>
      </c>
      <c r="AE571" s="239" t="str">
        <f t="shared" si="278"/>
        <v>25,25</v>
      </c>
      <c r="AF571" s="239" t="s">
        <v>3205</v>
      </c>
      <c r="AG571" s="239" t="str">
        <f t="shared" si="279"/>
        <v>12,12</v>
      </c>
      <c r="AH571" s="239" t="s">
        <v>3206</v>
      </c>
      <c r="AI571" s="239" t="str">
        <f t="shared" si="280"/>
        <v>131.912706728527,32.9645960477517</v>
      </c>
      <c r="AJ571" s="239" t="s">
        <v>3207</v>
      </c>
      <c r="AL571" s="8" t="str">
        <f t="shared" si="281"/>
        <v>,{"type":"Feature","properties":{"name":"障福-6 ：さつき園中江","description":"種別：障がい者福祉施設 &lt;br&gt;名称：障福-6 ：さつき園中江&lt;br&gt;住所：佐伯市中江町4番35号&lt;br&gt;TEL：0972-24-0851&lt;br&gt;参考：種別：生活介護&lt;br&gt;","_markerType":"Icon","_iconUrl":"https://cyberjapandata.gsi.go.jp/portal/sys/v4/symbols/506.png","_iconSize":[25,25],"_iconAnchor":[12,12]},"geometry":{"type":"Point","coordinates":[131.912706728527,32.9645960477517]}}</v>
      </c>
    </row>
    <row r="572" spans="1:38">
      <c r="A572" s="248" t="s">
        <v>3586</v>
      </c>
      <c r="B572" s="1" t="s">
        <v>3579</v>
      </c>
      <c r="C572" s="1" t="s">
        <v>3586</v>
      </c>
      <c r="D572" s="1" t="s">
        <v>2470</v>
      </c>
      <c r="E572" s="1" t="s">
        <v>2471</v>
      </c>
      <c r="F572" s="1" t="s">
        <v>3654</v>
      </c>
      <c r="G572" s="1" t="s">
        <v>3666</v>
      </c>
      <c r="I572" s="11">
        <v>506</v>
      </c>
      <c r="J572" s="1" t="s">
        <v>3188</v>
      </c>
      <c r="K572" s="1" t="s">
        <v>3189</v>
      </c>
      <c r="L572" s="1">
        <v>32.9723651831099</v>
      </c>
      <c r="M572" s="1">
        <v>131.83628104888899</v>
      </c>
      <c r="O572" s="74" t="str">
        <f t="shared" si="269"/>
        <v>障福-7 ：らいふさぽーと番匠の里</v>
      </c>
      <c r="P572" s="74" t="str">
        <f t="shared" si="270"/>
        <v>種別：障がい者福祉施設 &lt;br&gt;名称：障福-7 ：らいふさぽーと番匠の里&lt;br&gt;住所：佐伯市弥生井崎2579-3&lt;br&gt;TEL：0972-46-2622&lt;br&gt;参考：種別：生活介護&lt;br&gt;</v>
      </c>
      <c r="Q572" s="74" t="str">
        <f t="shared" si="271"/>
        <v>506.png</v>
      </c>
      <c r="R572" s="74" t="str">
        <f t="shared" si="272"/>
        <v>25,25</v>
      </c>
      <c r="S572" s="74" t="str">
        <f t="shared" si="273"/>
        <v>12,12</v>
      </c>
      <c r="T572" s="74" t="str">
        <f t="shared" si="274"/>
        <v>131.836281048889,32.9723651831099</v>
      </c>
      <c r="W572" s="239">
        <v>1</v>
      </c>
      <c r="X572" s="239" t="s">
        <v>3209</v>
      </c>
      <c r="Y572" s="239" t="str">
        <f t="shared" si="275"/>
        <v>障福-7 ：らいふさぽーと番匠の里</v>
      </c>
      <c r="Z572" s="239" t="s">
        <v>3202</v>
      </c>
      <c r="AA572" s="239" t="str">
        <f t="shared" si="276"/>
        <v>種別：障がい者福祉施設 &lt;br&gt;名称：障福-7 ：らいふさぽーと番匠の里&lt;br&gt;住所：佐伯市弥生井崎2579-3&lt;br&gt;TEL：0972-46-2622&lt;br&gt;参考：種別：生活介護&lt;br&gt;</v>
      </c>
      <c r="AB572" s="239" t="s">
        <v>3256</v>
      </c>
      <c r="AC572" s="239" t="str">
        <f t="shared" si="277"/>
        <v>506.png</v>
      </c>
      <c r="AD572" s="239" t="s">
        <v>3204</v>
      </c>
      <c r="AE572" s="239" t="str">
        <f t="shared" si="278"/>
        <v>25,25</v>
      </c>
      <c r="AF572" s="239" t="s">
        <v>3205</v>
      </c>
      <c r="AG572" s="239" t="str">
        <f t="shared" si="279"/>
        <v>12,12</v>
      </c>
      <c r="AH572" s="239" t="s">
        <v>3206</v>
      </c>
      <c r="AI572" s="239" t="str">
        <f t="shared" si="280"/>
        <v>131.836281048889,32.9723651831099</v>
      </c>
      <c r="AJ572" s="239" t="s">
        <v>3207</v>
      </c>
      <c r="AL572" s="8" t="str">
        <f t="shared" si="281"/>
        <v>,{"type":"Feature","properties":{"name":"障福-7 ：らいふさぽーと番匠の里","description":"種別：障がい者福祉施設 &lt;br&gt;名称：障福-7 ：らいふさぽーと番匠の里&lt;br&gt;住所：佐伯市弥生井崎2579-3&lt;br&gt;TEL：0972-46-2622&lt;br&gt;参考：種別：生活介護&lt;br&gt;","_markerType":"Icon","_iconUrl":"https://cyberjapandata.gsi.go.jp/portal/sys/v4/symbols/506.png","_iconSize":[25,25],"_iconAnchor":[12,12]},"geometry":{"type":"Point","coordinates":[131.836281048889,32.9723651831099]}}</v>
      </c>
    </row>
    <row r="573" spans="1:38">
      <c r="A573" s="248" t="s">
        <v>3587</v>
      </c>
      <c r="B573" s="1" t="s">
        <v>3579</v>
      </c>
      <c r="C573" s="1" t="s">
        <v>3587</v>
      </c>
      <c r="D573" s="1" t="s">
        <v>2450</v>
      </c>
      <c r="E573" s="1" t="s">
        <v>1822</v>
      </c>
      <c r="F573" s="1" t="s">
        <v>3654</v>
      </c>
      <c r="G573" s="1" t="s">
        <v>3663</v>
      </c>
      <c r="I573" s="11">
        <v>506</v>
      </c>
      <c r="J573" s="1" t="s">
        <v>3188</v>
      </c>
      <c r="K573" s="1" t="s">
        <v>3189</v>
      </c>
      <c r="L573" s="1">
        <v>32.913831332594697</v>
      </c>
      <c r="M573" s="1">
        <v>131.87841127016</v>
      </c>
      <c r="O573" s="74" t="str">
        <f t="shared" si="269"/>
        <v>障福-8 ：大分県なおみ園</v>
      </c>
      <c r="P573" s="74" t="str">
        <f t="shared" si="270"/>
        <v>種別：障がい者福祉施設 &lt;br&gt;名称：障福-8 ：大分県なおみ園&lt;br&gt;住所：佐伯市堅田3909-1&lt;br&gt;TEL：0972-28-7333&lt;br&gt;参考：種別：生活介護&lt;br&gt;</v>
      </c>
      <c r="Q573" s="74" t="str">
        <f t="shared" si="271"/>
        <v>506.png</v>
      </c>
      <c r="R573" s="74" t="str">
        <f t="shared" si="272"/>
        <v>25,25</v>
      </c>
      <c r="S573" s="74" t="str">
        <f t="shared" si="273"/>
        <v>12,12</v>
      </c>
      <c r="T573" s="74" t="str">
        <f t="shared" si="274"/>
        <v>131.87841127016,32.9138313325947</v>
      </c>
      <c r="W573" s="239">
        <v>1</v>
      </c>
      <c r="X573" s="239" t="s">
        <v>3209</v>
      </c>
      <c r="Y573" s="239" t="str">
        <f t="shared" si="275"/>
        <v>障福-8 ：大分県なおみ園</v>
      </c>
      <c r="Z573" s="239" t="s">
        <v>3202</v>
      </c>
      <c r="AA573" s="239" t="str">
        <f t="shared" si="276"/>
        <v>種別：障がい者福祉施設 &lt;br&gt;名称：障福-8 ：大分県なおみ園&lt;br&gt;住所：佐伯市堅田3909-1&lt;br&gt;TEL：0972-28-7333&lt;br&gt;参考：種別：生活介護&lt;br&gt;</v>
      </c>
      <c r="AB573" s="239" t="s">
        <v>3256</v>
      </c>
      <c r="AC573" s="239" t="str">
        <f t="shared" si="277"/>
        <v>506.png</v>
      </c>
      <c r="AD573" s="239" t="s">
        <v>3204</v>
      </c>
      <c r="AE573" s="239" t="str">
        <f t="shared" si="278"/>
        <v>25,25</v>
      </c>
      <c r="AF573" s="239" t="s">
        <v>3205</v>
      </c>
      <c r="AG573" s="239" t="str">
        <f t="shared" si="279"/>
        <v>12,12</v>
      </c>
      <c r="AH573" s="239" t="s">
        <v>3206</v>
      </c>
      <c r="AI573" s="239" t="str">
        <f t="shared" si="280"/>
        <v>131.87841127016,32.9138313325947</v>
      </c>
      <c r="AJ573" s="239" t="s">
        <v>3207</v>
      </c>
      <c r="AL573" s="8" t="str">
        <f t="shared" si="281"/>
        <v>,{"type":"Feature","properties":{"name":"障福-8 ：大分県なおみ園","description":"種別：障がい者福祉施設 &lt;br&gt;名称：障福-8 ：大分県なおみ園&lt;br&gt;住所：佐伯市堅田3909-1&lt;br&gt;TEL：0972-28-7333&lt;br&gt;参考：種別：生活介護&lt;br&gt;","_markerType":"Icon","_iconUrl":"https://cyberjapandata.gsi.go.jp/portal/sys/v4/symbols/506.png","_iconSize":[25,25],"_iconAnchor":[12,12]},"geometry":{"type":"Point","coordinates":[131.87841127016,32.9138313325947]}}</v>
      </c>
    </row>
    <row r="574" spans="1:38">
      <c r="A574" s="248" t="s">
        <v>3588</v>
      </c>
      <c r="B574" s="1" t="s">
        <v>3579</v>
      </c>
      <c r="C574" s="1" t="s">
        <v>3588</v>
      </c>
      <c r="D574" s="1" t="s">
        <v>2475</v>
      </c>
      <c r="E574" s="1" t="s">
        <v>3625</v>
      </c>
      <c r="F574" s="1" t="s">
        <v>3654</v>
      </c>
      <c r="G574" s="1" t="s">
        <v>3663</v>
      </c>
      <c r="I574" s="11">
        <v>506</v>
      </c>
      <c r="J574" s="1" t="s">
        <v>3188</v>
      </c>
      <c r="K574" s="1" t="s">
        <v>3189</v>
      </c>
      <c r="L574" s="1">
        <v>32.942919983588297</v>
      </c>
      <c r="M574" s="1">
        <v>131.888206039637</v>
      </c>
      <c r="O574" s="74" t="str">
        <f t="shared" si="269"/>
        <v>障福-9 ：エバーグリーン</v>
      </c>
      <c r="P574" s="74" t="str">
        <f t="shared" si="270"/>
        <v>種別：障がい者福祉施設 &lt;br&gt;名称：障福-9 ：エバーグリーン&lt;br&gt;住所：佐伯市大字池田1156番地&lt;br&gt;TEL：0972-28-7334&lt;br&gt;参考：種別：生活介護&lt;br&gt;</v>
      </c>
      <c r="Q574" s="74" t="str">
        <f t="shared" si="271"/>
        <v>506.png</v>
      </c>
      <c r="R574" s="74" t="str">
        <f t="shared" si="272"/>
        <v>25,25</v>
      </c>
      <c r="S574" s="74" t="str">
        <f t="shared" si="273"/>
        <v>12,12</v>
      </c>
      <c r="T574" s="74" t="str">
        <f t="shared" si="274"/>
        <v>131.888206039637,32.9429199835883</v>
      </c>
      <c r="W574" s="239">
        <v>1</v>
      </c>
      <c r="X574" s="239" t="s">
        <v>3209</v>
      </c>
      <c r="Y574" s="239" t="str">
        <f t="shared" si="275"/>
        <v>障福-9 ：エバーグリーン</v>
      </c>
      <c r="Z574" s="239" t="s">
        <v>3202</v>
      </c>
      <c r="AA574" s="239" t="str">
        <f t="shared" si="276"/>
        <v>種別：障がい者福祉施設 &lt;br&gt;名称：障福-9 ：エバーグリーン&lt;br&gt;住所：佐伯市大字池田1156番地&lt;br&gt;TEL：0972-28-7334&lt;br&gt;参考：種別：生活介護&lt;br&gt;</v>
      </c>
      <c r="AB574" s="239" t="s">
        <v>3256</v>
      </c>
      <c r="AC574" s="239" t="str">
        <f t="shared" si="277"/>
        <v>506.png</v>
      </c>
      <c r="AD574" s="239" t="s">
        <v>3204</v>
      </c>
      <c r="AE574" s="239" t="str">
        <f t="shared" si="278"/>
        <v>25,25</v>
      </c>
      <c r="AF574" s="239" t="s">
        <v>3205</v>
      </c>
      <c r="AG574" s="239" t="str">
        <f t="shared" si="279"/>
        <v>12,12</v>
      </c>
      <c r="AH574" s="239" t="s">
        <v>3206</v>
      </c>
      <c r="AI574" s="239" t="str">
        <f t="shared" si="280"/>
        <v>131.888206039637,32.9429199835883</v>
      </c>
      <c r="AJ574" s="239" t="s">
        <v>3207</v>
      </c>
      <c r="AL574" s="8" t="str">
        <f t="shared" si="281"/>
        <v>,{"type":"Feature","properties":{"name":"障福-9 ：エバーグリーン","description":"種別：障がい者福祉施設 &lt;br&gt;名称：障福-9 ：エバーグリーン&lt;br&gt;住所：佐伯市大字池田1156番地&lt;br&gt;TEL：0972-28-7334&lt;br&gt;参考：種別：生活介護&lt;br&gt;","_markerType":"Icon","_iconUrl":"https://cyberjapandata.gsi.go.jp/portal/sys/v4/symbols/506.png","_iconSize":[25,25],"_iconAnchor":[12,12]},"geometry":{"type":"Point","coordinates":[131.888206039637,32.9429199835883]}}</v>
      </c>
    </row>
    <row r="575" spans="1:38">
      <c r="A575" s="248" t="s">
        <v>3589</v>
      </c>
      <c r="B575" s="1" t="s">
        <v>3579</v>
      </c>
      <c r="C575" s="1" t="s">
        <v>3589</v>
      </c>
      <c r="D575" s="1" t="s">
        <v>2478</v>
      </c>
      <c r="E575" s="1" t="s">
        <v>3626</v>
      </c>
      <c r="F575" s="1" t="s">
        <v>3654</v>
      </c>
      <c r="G575" s="1" t="s">
        <v>3667</v>
      </c>
      <c r="I575" s="11">
        <v>506</v>
      </c>
      <c r="J575" s="1" t="s">
        <v>3188</v>
      </c>
      <c r="K575" s="1" t="s">
        <v>3189</v>
      </c>
      <c r="L575" s="1">
        <v>32.9352136037229</v>
      </c>
      <c r="M575" s="1">
        <v>131.90775190362501</v>
      </c>
      <c r="O575" s="74" t="str">
        <f t="shared" si="269"/>
        <v xml:space="preserve">障福-10 ：はなあーる  </v>
      </c>
      <c r="P575" s="74" t="str">
        <f t="shared" si="270"/>
        <v>種別：障がい者福祉施設 &lt;br&gt;名称：障福-10 ：はなあーる  &lt;br&gt;住所：佐伯市大字長良 4916 番地２&lt;br&gt;TEL：0972-29-5252&lt;br&gt;参考：種別：生活介護&lt;br&gt;</v>
      </c>
      <c r="Q575" s="74" t="str">
        <f t="shared" si="271"/>
        <v>506.png</v>
      </c>
      <c r="R575" s="74" t="str">
        <f t="shared" si="272"/>
        <v>25,25</v>
      </c>
      <c r="S575" s="74" t="str">
        <f t="shared" si="273"/>
        <v>12,12</v>
      </c>
      <c r="T575" s="74" t="str">
        <f t="shared" si="274"/>
        <v>131.907751903625,32.9352136037229</v>
      </c>
      <c r="W575" s="239">
        <v>1</v>
      </c>
      <c r="X575" s="239" t="s">
        <v>3209</v>
      </c>
      <c r="Y575" s="239" t="str">
        <f t="shared" si="275"/>
        <v xml:space="preserve">障福-10 ：はなあーる  </v>
      </c>
      <c r="Z575" s="239" t="s">
        <v>3202</v>
      </c>
      <c r="AA575" s="239" t="str">
        <f t="shared" si="276"/>
        <v>種別：障がい者福祉施設 &lt;br&gt;名称：障福-10 ：はなあーる  &lt;br&gt;住所：佐伯市大字長良 4916 番地２&lt;br&gt;TEL：0972-29-5252&lt;br&gt;参考：種別：生活介護&lt;br&gt;</v>
      </c>
      <c r="AB575" s="239" t="s">
        <v>3256</v>
      </c>
      <c r="AC575" s="239" t="str">
        <f t="shared" si="277"/>
        <v>506.png</v>
      </c>
      <c r="AD575" s="239" t="s">
        <v>3204</v>
      </c>
      <c r="AE575" s="239" t="str">
        <f t="shared" si="278"/>
        <v>25,25</v>
      </c>
      <c r="AF575" s="239" t="s">
        <v>3205</v>
      </c>
      <c r="AG575" s="239" t="str">
        <f t="shared" si="279"/>
        <v>12,12</v>
      </c>
      <c r="AH575" s="239" t="s">
        <v>3206</v>
      </c>
      <c r="AI575" s="239" t="str">
        <f t="shared" si="280"/>
        <v>131.907751903625,32.9352136037229</v>
      </c>
      <c r="AJ575" s="239" t="s">
        <v>3207</v>
      </c>
      <c r="AL575" s="8" t="str">
        <f t="shared" si="281"/>
        <v>,{"type":"Feature","properties":{"name":"障福-10 ：はなあーる  ","description":"種別：障がい者福祉施設 &lt;br&gt;名称：障福-10 ：はなあーる  &lt;br&gt;住所：佐伯市大字長良 4916 番地２&lt;br&gt;TEL：0972-29-5252&lt;br&gt;参考：種別：生活介護&lt;br&gt;","_markerType":"Icon","_iconUrl":"https://cyberjapandata.gsi.go.jp/portal/sys/v4/symbols/506.png","_iconSize":[25,25],"_iconAnchor":[12,12]},"geometry":{"type":"Point","coordinates":[131.907751903625,32.9352136037229]}}</v>
      </c>
    </row>
    <row r="576" spans="1:38">
      <c r="A576" s="248" t="s">
        <v>3590</v>
      </c>
      <c r="B576" s="1" t="s">
        <v>3579</v>
      </c>
      <c r="C576" s="1" t="s">
        <v>3590</v>
      </c>
      <c r="D576" s="1" t="s">
        <v>2483</v>
      </c>
      <c r="E576" s="1" t="s">
        <v>3627</v>
      </c>
      <c r="F576" s="1" t="s">
        <v>3655</v>
      </c>
      <c r="G576" s="1" t="s">
        <v>3668</v>
      </c>
      <c r="I576" s="11">
        <v>506</v>
      </c>
      <c r="J576" s="1" t="s">
        <v>3188</v>
      </c>
      <c r="K576" s="1" t="s">
        <v>3189</v>
      </c>
      <c r="L576" s="1">
        <v>32.9100980264447</v>
      </c>
      <c r="M576" s="1">
        <v>131.930285929669</v>
      </c>
      <c r="O576" s="74" t="str">
        <f t="shared" si="269"/>
        <v>障福-11 ：げんきファーム</v>
      </c>
      <c r="P576" s="74" t="str">
        <f t="shared" si="270"/>
        <v>種別：障がい者福祉施設 &lt;br&gt;名称：障福-11 ：げんきファーム&lt;br&gt;住所：佐伯市大字木立字永野2003－7&lt;br&gt;TEL：0972-29-5501&lt;br&gt;参考：種別：就労継続支援Ａ型&lt;br&gt;</v>
      </c>
      <c r="Q576" s="74" t="str">
        <f t="shared" si="271"/>
        <v>506.png</v>
      </c>
      <c r="R576" s="74" t="str">
        <f t="shared" si="272"/>
        <v>25,25</v>
      </c>
      <c r="S576" s="74" t="str">
        <f t="shared" si="273"/>
        <v>12,12</v>
      </c>
      <c r="T576" s="74" t="str">
        <f t="shared" si="274"/>
        <v>131.930285929669,32.9100980264447</v>
      </c>
      <c r="W576" s="239">
        <v>1</v>
      </c>
      <c r="X576" s="239" t="s">
        <v>3209</v>
      </c>
      <c r="Y576" s="239" t="str">
        <f t="shared" si="275"/>
        <v>障福-11 ：げんきファーム</v>
      </c>
      <c r="Z576" s="239" t="s">
        <v>3202</v>
      </c>
      <c r="AA576" s="239" t="str">
        <f t="shared" si="276"/>
        <v>種別：障がい者福祉施設 &lt;br&gt;名称：障福-11 ：げんきファーム&lt;br&gt;住所：佐伯市大字木立字永野2003－7&lt;br&gt;TEL：0972-29-5501&lt;br&gt;参考：種別：就労継続支援Ａ型&lt;br&gt;</v>
      </c>
      <c r="AB576" s="239" t="s">
        <v>3256</v>
      </c>
      <c r="AC576" s="239" t="str">
        <f t="shared" si="277"/>
        <v>506.png</v>
      </c>
      <c r="AD576" s="239" t="s">
        <v>3204</v>
      </c>
      <c r="AE576" s="239" t="str">
        <f t="shared" si="278"/>
        <v>25,25</v>
      </c>
      <c r="AF576" s="239" t="s">
        <v>3205</v>
      </c>
      <c r="AG576" s="239" t="str">
        <f t="shared" si="279"/>
        <v>12,12</v>
      </c>
      <c r="AH576" s="239" t="s">
        <v>3206</v>
      </c>
      <c r="AI576" s="239" t="str">
        <f t="shared" si="280"/>
        <v>131.930285929669,32.9100980264447</v>
      </c>
      <c r="AJ576" s="239" t="s">
        <v>3207</v>
      </c>
      <c r="AL576" s="8" t="str">
        <f t="shared" si="281"/>
        <v>,{"type":"Feature","properties":{"name":"障福-11 ：げんきファーム","description":"種別：障がい者福祉施設 &lt;br&gt;名称：障福-11 ：げんきファーム&lt;br&gt;住所：佐伯市大字木立字永野2003－7&lt;br&gt;TEL：0972-29-5501&lt;br&gt;参考：種別：就労継続支援Ａ型&lt;br&gt;","_markerType":"Icon","_iconUrl":"https://cyberjapandata.gsi.go.jp/portal/sys/v4/symbols/506.png","_iconSize":[25,25],"_iconAnchor":[12,12]},"geometry":{"type":"Point","coordinates":[131.930285929669,32.9100980264447]}}</v>
      </c>
    </row>
    <row r="577" spans="1:38">
      <c r="A577" s="248" t="s">
        <v>3591</v>
      </c>
      <c r="B577" s="1" t="s">
        <v>3579</v>
      </c>
      <c r="C577" s="1" t="s">
        <v>3591</v>
      </c>
      <c r="D577" s="1" t="s">
        <v>2455</v>
      </c>
      <c r="E577" s="1" t="s">
        <v>2456</v>
      </c>
      <c r="F577" s="1" t="s">
        <v>3656</v>
      </c>
      <c r="G577" s="1" t="s">
        <v>3664</v>
      </c>
      <c r="I577" s="11">
        <v>506</v>
      </c>
      <c r="J577" s="1" t="s">
        <v>3188</v>
      </c>
      <c r="K577" s="1" t="s">
        <v>3189</v>
      </c>
      <c r="L577" s="1">
        <v>32.937296120122802</v>
      </c>
      <c r="M577" s="1">
        <v>131.92099394109999</v>
      </c>
      <c r="O577" s="74" t="str">
        <f t="shared" si="269"/>
        <v>障福-12 ：のびのびランド</v>
      </c>
      <c r="P577" s="74" t="str">
        <f t="shared" si="270"/>
        <v>種別：障がい者福祉施設 &lt;br&gt;名称：障福-12 ：のびのびランド&lt;br&gt;住所：佐伯市木立6623&lt;br&gt;TEL：0972-39-7200&lt;br&gt;参考：種別：就労継続支援Ｂ型&lt;br&gt;</v>
      </c>
      <c r="Q577" s="74" t="str">
        <f t="shared" si="271"/>
        <v>506.png</v>
      </c>
      <c r="R577" s="74" t="str">
        <f t="shared" si="272"/>
        <v>25,25</v>
      </c>
      <c r="S577" s="74" t="str">
        <f t="shared" si="273"/>
        <v>12,12</v>
      </c>
      <c r="T577" s="74" t="str">
        <f t="shared" si="274"/>
        <v>131.9209939411,32.9372961201228</v>
      </c>
      <c r="W577" s="239">
        <v>1</v>
      </c>
      <c r="X577" s="239" t="s">
        <v>3209</v>
      </c>
      <c r="Y577" s="239" t="str">
        <f t="shared" si="275"/>
        <v>障福-12 ：のびのびランド</v>
      </c>
      <c r="Z577" s="239" t="s">
        <v>3202</v>
      </c>
      <c r="AA577" s="239" t="str">
        <f t="shared" si="276"/>
        <v>種別：障がい者福祉施設 &lt;br&gt;名称：障福-12 ：のびのびランド&lt;br&gt;住所：佐伯市木立6623&lt;br&gt;TEL：0972-39-7200&lt;br&gt;参考：種別：就労継続支援Ｂ型&lt;br&gt;</v>
      </c>
      <c r="AB577" s="239" t="s">
        <v>3256</v>
      </c>
      <c r="AC577" s="239" t="str">
        <f t="shared" si="277"/>
        <v>506.png</v>
      </c>
      <c r="AD577" s="239" t="s">
        <v>3204</v>
      </c>
      <c r="AE577" s="239" t="str">
        <f t="shared" si="278"/>
        <v>25,25</v>
      </c>
      <c r="AF577" s="239" t="s">
        <v>3205</v>
      </c>
      <c r="AG577" s="239" t="str">
        <f t="shared" si="279"/>
        <v>12,12</v>
      </c>
      <c r="AH577" s="239" t="s">
        <v>3206</v>
      </c>
      <c r="AI577" s="239" t="str">
        <f t="shared" si="280"/>
        <v>131.9209939411,32.9372961201228</v>
      </c>
      <c r="AJ577" s="239" t="s">
        <v>3207</v>
      </c>
      <c r="AL577" s="8" t="str">
        <f t="shared" si="281"/>
        <v>,{"type":"Feature","properties":{"name":"障福-12 ：のびのびランド","description":"種別：障がい者福祉施設 &lt;br&gt;名称：障福-12 ：のびのびランド&lt;br&gt;住所：佐伯市木立6623&lt;br&gt;TEL：0972-39-7200&lt;br&gt;参考：種別：就労継続支援Ｂ型&lt;br&gt;","_markerType":"Icon","_iconUrl":"https://cyberjapandata.gsi.go.jp/portal/sys/v4/symbols/506.png","_iconSize":[25,25],"_iconAnchor":[12,12]},"geometry":{"type":"Point","coordinates":[131.9209939411,32.9372961201228]}}</v>
      </c>
    </row>
    <row r="578" spans="1:38">
      <c r="A578" s="248" t="s">
        <v>3592</v>
      </c>
      <c r="B578" s="1" t="s">
        <v>3579</v>
      </c>
      <c r="C578" s="1" t="s">
        <v>3592</v>
      </c>
      <c r="D578" s="1" t="s">
        <v>2460</v>
      </c>
      <c r="E578" s="1" t="s">
        <v>2461</v>
      </c>
      <c r="F578" s="1" t="s">
        <v>3656</v>
      </c>
      <c r="G578" s="1" t="s">
        <v>3665</v>
      </c>
      <c r="I578" s="11">
        <v>506</v>
      </c>
      <c r="J578" s="1" t="s">
        <v>3188</v>
      </c>
      <c r="K578" s="1" t="s">
        <v>3189</v>
      </c>
      <c r="L578" s="1">
        <v>32.934983161059797</v>
      </c>
      <c r="M578" s="1">
        <v>131.90821283607801</v>
      </c>
      <c r="O578" s="74" t="str">
        <f t="shared" si="269"/>
        <v>障福-13 ：さつき園小島</v>
      </c>
      <c r="P578" s="74" t="str">
        <f t="shared" si="270"/>
        <v>種別：障がい者福祉施設 &lt;br&gt;名称：障福-13 ：さつき園小島&lt;br&gt;住所：佐伯市長良字小島4917&lt;br&gt;TEL：0972-29-5250&lt;br&gt;参考：種別：就労継続支援Ｂ型&lt;br&gt;</v>
      </c>
      <c r="Q578" s="74" t="str">
        <f t="shared" si="271"/>
        <v>506.png</v>
      </c>
      <c r="R578" s="74" t="str">
        <f t="shared" si="272"/>
        <v>25,25</v>
      </c>
      <c r="S578" s="74" t="str">
        <f t="shared" si="273"/>
        <v>12,12</v>
      </c>
      <c r="T578" s="74" t="str">
        <f t="shared" si="274"/>
        <v>131.908212836078,32.9349831610598</v>
      </c>
      <c r="W578" s="239">
        <v>1</v>
      </c>
      <c r="X578" s="239" t="s">
        <v>3209</v>
      </c>
      <c r="Y578" s="239" t="str">
        <f t="shared" si="275"/>
        <v>障福-13 ：さつき園小島</v>
      </c>
      <c r="Z578" s="239" t="s">
        <v>3202</v>
      </c>
      <c r="AA578" s="239" t="str">
        <f t="shared" si="276"/>
        <v>種別：障がい者福祉施設 &lt;br&gt;名称：障福-13 ：さつき園小島&lt;br&gt;住所：佐伯市長良字小島4917&lt;br&gt;TEL：0972-29-5250&lt;br&gt;参考：種別：就労継続支援Ｂ型&lt;br&gt;</v>
      </c>
      <c r="AB578" s="239" t="s">
        <v>3256</v>
      </c>
      <c r="AC578" s="239" t="str">
        <f t="shared" si="277"/>
        <v>506.png</v>
      </c>
      <c r="AD578" s="239" t="s">
        <v>3204</v>
      </c>
      <c r="AE578" s="239" t="str">
        <f t="shared" si="278"/>
        <v>25,25</v>
      </c>
      <c r="AF578" s="239" t="s">
        <v>3205</v>
      </c>
      <c r="AG578" s="239" t="str">
        <f t="shared" si="279"/>
        <v>12,12</v>
      </c>
      <c r="AH578" s="239" t="s">
        <v>3206</v>
      </c>
      <c r="AI578" s="239" t="str">
        <f t="shared" si="280"/>
        <v>131.908212836078,32.9349831610598</v>
      </c>
      <c r="AJ578" s="239" t="s">
        <v>3207</v>
      </c>
      <c r="AL578" s="8" t="str">
        <f t="shared" si="281"/>
        <v>,{"type":"Feature","properties":{"name":"障福-13 ：さつき園小島","description":"種別：障がい者福祉施設 &lt;br&gt;名称：障福-13 ：さつき園小島&lt;br&gt;住所：佐伯市長良字小島4917&lt;br&gt;TEL：0972-29-5250&lt;br&gt;参考：種別：就労継続支援Ｂ型&lt;br&gt;","_markerType":"Icon","_iconUrl":"https://cyberjapandata.gsi.go.jp/portal/sys/v4/symbols/506.png","_iconSize":[25,25],"_iconAnchor":[12,12]},"geometry":{"type":"Point","coordinates":[131.908212836078,32.9349831610598]}}</v>
      </c>
    </row>
    <row r="579" spans="1:38">
      <c r="A579" s="248" t="s">
        <v>3593</v>
      </c>
      <c r="B579" s="1" t="s">
        <v>3579</v>
      </c>
      <c r="C579" s="1" t="s">
        <v>3593</v>
      </c>
      <c r="D579" s="1" t="s">
        <v>2466</v>
      </c>
      <c r="E579" s="1" t="s">
        <v>2467</v>
      </c>
      <c r="F579" s="1" t="s">
        <v>3656</v>
      </c>
      <c r="G579" s="1" t="s">
        <v>3665</v>
      </c>
      <c r="I579" s="11">
        <v>506</v>
      </c>
      <c r="J579" s="1" t="s">
        <v>3188</v>
      </c>
      <c r="K579" s="1" t="s">
        <v>3189</v>
      </c>
      <c r="L579" s="1">
        <v>32.964417209409703</v>
      </c>
      <c r="M579" s="1">
        <v>131.91270960753999</v>
      </c>
      <c r="O579" s="74" t="str">
        <f t="shared" si="269"/>
        <v>障福-14 ：さつき園中江</v>
      </c>
      <c r="P579" s="74" t="str">
        <f t="shared" si="270"/>
        <v>種別：障がい者福祉施設 &lt;br&gt;名称：障福-14 ：さつき園中江&lt;br&gt;住所：佐伯市中江町4番35号&lt;br&gt;TEL：0972-24-0851&lt;br&gt;参考：種別：就労継続支援Ｂ型&lt;br&gt;</v>
      </c>
      <c r="Q579" s="74" t="str">
        <f t="shared" si="271"/>
        <v>506.png</v>
      </c>
      <c r="R579" s="74" t="str">
        <f t="shared" si="272"/>
        <v>25,25</v>
      </c>
      <c r="S579" s="74" t="str">
        <f t="shared" si="273"/>
        <v>12,12</v>
      </c>
      <c r="T579" s="74" t="str">
        <f t="shared" si="274"/>
        <v>131.91270960754,32.9644172094097</v>
      </c>
      <c r="W579" s="239">
        <v>1</v>
      </c>
      <c r="X579" s="239" t="s">
        <v>3209</v>
      </c>
      <c r="Y579" s="239" t="str">
        <f t="shared" si="275"/>
        <v>障福-14 ：さつき園中江</v>
      </c>
      <c r="Z579" s="239" t="s">
        <v>3202</v>
      </c>
      <c r="AA579" s="239" t="str">
        <f t="shared" si="276"/>
        <v>種別：障がい者福祉施設 &lt;br&gt;名称：障福-14 ：さつき園中江&lt;br&gt;住所：佐伯市中江町4番35号&lt;br&gt;TEL：0972-24-0851&lt;br&gt;参考：種別：就労継続支援Ｂ型&lt;br&gt;</v>
      </c>
      <c r="AB579" s="239" t="s">
        <v>3256</v>
      </c>
      <c r="AC579" s="239" t="str">
        <f t="shared" si="277"/>
        <v>506.png</v>
      </c>
      <c r="AD579" s="239" t="s">
        <v>3204</v>
      </c>
      <c r="AE579" s="239" t="str">
        <f t="shared" si="278"/>
        <v>25,25</v>
      </c>
      <c r="AF579" s="239" t="s">
        <v>3205</v>
      </c>
      <c r="AG579" s="239" t="str">
        <f t="shared" si="279"/>
        <v>12,12</v>
      </c>
      <c r="AH579" s="239" t="s">
        <v>3206</v>
      </c>
      <c r="AI579" s="239" t="str">
        <f t="shared" si="280"/>
        <v>131.91270960754,32.9644172094097</v>
      </c>
      <c r="AJ579" s="239" t="s">
        <v>3207</v>
      </c>
      <c r="AL579" s="8" t="str">
        <f t="shared" si="281"/>
        <v>,{"type":"Feature","properties":{"name":"障福-14 ：さつき園中江","description":"種別：障がい者福祉施設 &lt;br&gt;名称：障福-14 ：さつき園中江&lt;br&gt;住所：佐伯市中江町4番35号&lt;br&gt;TEL：0972-24-0851&lt;br&gt;参考：種別：就労継続支援Ｂ型&lt;br&gt;","_markerType":"Icon","_iconUrl":"https://cyberjapandata.gsi.go.jp/portal/sys/v4/symbols/506.png","_iconSize":[25,25],"_iconAnchor":[12,12]},"geometry":{"type":"Point","coordinates":[131.91270960754,32.9644172094097]}}</v>
      </c>
    </row>
    <row r="580" spans="1:38">
      <c r="A580" s="248" t="s">
        <v>3594</v>
      </c>
      <c r="B580" s="1" t="s">
        <v>3579</v>
      </c>
      <c r="C580" s="1" t="s">
        <v>3594</v>
      </c>
      <c r="D580" s="1" t="s">
        <v>2475</v>
      </c>
      <c r="E580" s="1" t="s">
        <v>2487</v>
      </c>
      <c r="F580" s="1" t="s">
        <v>3656</v>
      </c>
      <c r="G580" s="1" t="s">
        <v>3669</v>
      </c>
      <c r="I580" s="11">
        <v>506</v>
      </c>
      <c r="J580" s="1" t="s">
        <v>3188</v>
      </c>
      <c r="K580" s="1" t="s">
        <v>3189</v>
      </c>
      <c r="L580" s="1">
        <v>32.942921574535099</v>
      </c>
      <c r="M580" s="1">
        <v>131.888426046473</v>
      </c>
      <c r="O580" s="74" t="str">
        <f t="shared" si="269"/>
        <v>障福-15 ：エバーグリーン</v>
      </c>
      <c r="P580" s="74" t="str">
        <f t="shared" si="270"/>
        <v>種別：障がい者福祉施設 &lt;br&gt;名称：障福-15 ：エバーグリーン&lt;br&gt;住所：佐伯市大字池田1156番地&lt;br&gt;TEL：0972-27-5006&lt;br&gt;参考：種別：就労継続支援Ｂ型&lt;br&gt;</v>
      </c>
      <c r="Q580" s="74" t="str">
        <f t="shared" si="271"/>
        <v>506.png</v>
      </c>
      <c r="R580" s="74" t="str">
        <f t="shared" si="272"/>
        <v>25,25</v>
      </c>
      <c r="S580" s="74" t="str">
        <f t="shared" si="273"/>
        <v>12,12</v>
      </c>
      <c r="T580" s="74" t="str">
        <f t="shared" si="274"/>
        <v>131.888426046473,32.9429215745351</v>
      </c>
      <c r="W580" s="239">
        <v>1</v>
      </c>
      <c r="X580" s="239" t="s">
        <v>3209</v>
      </c>
      <c r="Y580" s="239" t="str">
        <f t="shared" si="275"/>
        <v>障福-15 ：エバーグリーン</v>
      </c>
      <c r="Z580" s="239" t="s">
        <v>3202</v>
      </c>
      <c r="AA580" s="239" t="str">
        <f t="shared" si="276"/>
        <v>種別：障がい者福祉施設 &lt;br&gt;名称：障福-15 ：エバーグリーン&lt;br&gt;住所：佐伯市大字池田1156番地&lt;br&gt;TEL：0972-27-5006&lt;br&gt;参考：種別：就労継続支援Ｂ型&lt;br&gt;</v>
      </c>
      <c r="AB580" s="239" t="s">
        <v>3256</v>
      </c>
      <c r="AC580" s="239" t="str">
        <f t="shared" si="277"/>
        <v>506.png</v>
      </c>
      <c r="AD580" s="239" t="s">
        <v>3204</v>
      </c>
      <c r="AE580" s="239" t="str">
        <f t="shared" si="278"/>
        <v>25,25</v>
      </c>
      <c r="AF580" s="239" t="s">
        <v>3205</v>
      </c>
      <c r="AG580" s="239" t="str">
        <f t="shared" si="279"/>
        <v>12,12</v>
      </c>
      <c r="AH580" s="239" t="s">
        <v>3206</v>
      </c>
      <c r="AI580" s="239" t="str">
        <f t="shared" si="280"/>
        <v>131.888426046473,32.9429215745351</v>
      </c>
      <c r="AJ580" s="239" t="s">
        <v>3207</v>
      </c>
      <c r="AL580" s="8" t="str">
        <f t="shared" si="281"/>
        <v>,{"type":"Feature","properties":{"name":"障福-15 ：エバーグリーン","description":"種別：障がい者福祉施設 &lt;br&gt;名称：障福-15 ：エバーグリーン&lt;br&gt;住所：佐伯市大字池田1156番地&lt;br&gt;TEL：0972-27-5006&lt;br&gt;参考：種別：就労継続支援Ｂ型&lt;br&gt;","_markerType":"Icon","_iconUrl":"https://cyberjapandata.gsi.go.jp/portal/sys/v4/symbols/506.png","_iconSize":[25,25],"_iconAnchor":[12,12]},"geometry":{"type":"Point","coordinates":[131.888426046473,32.9429215745351]}}</v>
      </c>
    </row>
    <row r="581" spans="1:38">
      <c r="A581" s="248" t="s">
        <v>3595</v>
      </c>
      <c r="B581" s="1" t="s">
        <v>3579</v>
      </c>
      <c r="C581" s="1" t="s">
        <v>3595</v>
      </c>
      <c r="D581" s="1" t="s">
        <v>2489</v>
      </c>
      <c r="E581" s="1" t="s">
        <v>2490</v>
      </c>
      <c r="F581" s="1" t="s">
        <v>3656</v>
      </c>
      <c r="G581" s="1" t="s">
        <v>3668</v>
      </c>
      <c r="I581" s="11">
        <v>506</v>
      </c>
      <c r="J581" s="1" t="s">
        <v>3188</v>
      </c>
      <c r="K581" s="1" t="s">
        <v>3189</v>
      </c>
      <c r="L581" s="1">
        <v>32.902555022649203</v>
      </c>
      <c r="M581" s="1">
        <v>131.93252681850501</v>
      </c>
      <c r="O581" s="74" t="str">
        <f t="shared" si="269"/>
        <v>障福-16 ：サニーハウス</v>
      </c>
      <c r="P581" s="74" t="str">
        <f t="shared" si="270"/>
        <v>種別：障がい者福祉施設 &lt;br&gt;名称：障福-16 ：サニーハウス&lt;br&gt;住所：佐伯市木立字大中尾2160-8&lt;br&gt;TEL：0972-28-3003&lt;br&gt;参考：種別：就労継続支援Ｂ型&lt;br&gt;</v>
      </c>
      <c r="Q581" s="74" t="str">
        <f t="shared" si="271"/>
        <v>506.png</v>
      </c>
      <c r="R581" s="74" t="str">
        <f t="shared" si="272"/>
        <v>25,25</v>
      </c>
      <c r="S581" s="74" t="str">
        <f t="shared" si="273"/>
        <v>12,12</v>
      </c>
      <c r="T581" s="74" t="str">
        <f t="shared" si="274"/>
        <v>131.932526818505,32.9025550226492</v>
      </c>
      <c r="W581" s="239">
        <v>1</v>
      </c>
      <c r="X581" s="239" t="s">
        <v>3209</v>
      </c>
      <c r="Y581" s="239" t="str">
        <f t="shared" si="275"/>
        <v>障福-16 ：サニーハウス</v>
      </c>
      <c r="Z581" s="239" t="s">
        <v>3202</v>
      </c>
      <c r="AA581" s="239" t="str">
        <f t="shared" si="276"/>
        <v>種別：障がい者福祉施設 &lt;br&gt;名称：障福-16 ：サニーハウス&lt;br&gt;住所：佐伯市木立字大中尾2160-8&lt;br&gt;TEL：0972-28-3003&lt;br&gt;参考：種別：就労継続支援Ｂ型&lt;br&gt;</v>
      </c>
      <c r="AB581" s="239" t="s">
        <v>3256</v>
      </c>
      <c r="AC581" s="239" t="str">
        <f t="shared" si="277"/>
        <v>506.png</v>
      </c>
      <c r="AD581" s="239" t="s">
        <v>3204</v>
      </c>
      <c r="AE581" s="239" t="str">
        <f t="shared" si="278"/>
        <v>25,25</v>
      </c>
      <c r="AF581" s="239" t="s">
        <v>3205</v>
      </c>
      <c r="AG581" s="239" t="str">
        <f t="shared" si="279"/>
        <v>12,12</v>
      </c>
      <c r="AH581" s="239" t="s">
        <v>3206</v>
      </c>
      <c r="AI581" s="239" t="str">
        <f t="shared" si="280"/>
        <v>131.932526818505,32.9025550226492</v>
      </c>
      <c r="AJ581" s="239" t="s">
        <v>3207</v>
      </c>
      <c r="AL581" s="8" t="str">
        <f t="shared" si="281"/>
        <v>,{"type":"Feature","properties":{"name":"障福-16 ：サニーハウス","description":"種別：障がい者福祉施設 &lt;br&gt;名称：障福-16 ：サニーハウス&lt;br&gt;住所：佐伯市木立字大中尾2160-8&lt;br&gt;TEL：0972-28-3003&lt;br&gt;参考：種別：就労継続支援Ｂ型&lt;br&gt;","_markerType":"Icon","_iconUrl":"https://cyberjapandata.gsi.go.jp/portal/sys/v4/symbols/506.png","_iconSize":[25,25],"_iconAnchor":[12,12]},"geometry":{"type":"Point","coordinates":[131.932526818505,32.9025550226492]}}</v>
      </c>
    </row>
    <row r="582" spans="1:38">
      <c r="A582" s="248" t="s">
        <v>3596</v>
      </c>
      <c r="B582" s="1" t="s">
        <v>3579</v>
      </c>
      <c r="C582" s="1" t="s">
        <v>3596</v>
      </c>
      <c r="D582" s="1" t="s">
        <v>3628</v>
      </c>
      <c r="E582" s="1" t="s">
        <v>3629</v>
      </c>
      <c r="F582" s="1" t="s">
        <v>3656</v>
      </c>
      <c r="G582" s="1" t="s">
        <v>3670</v>
      </c>
      <c r="I582" s="11">
        <v>506</v>
      </c>
      <c r="J582" s="1" t="s">
        <v>3188</v>
      </c>
      <c r="K582" s="1" t="s">
        <v>3189</v>
      </c>
      <c r="L582" s="1">
        <v>32.943627180785697</v>
      </c>
      <c r="M582" s="1">
        <v>131.90101531507401</v>
      </c>
      <c r="O582" s="74" t="str">
        <f t="shared" si="269"/>
        <v>障福-17 ：就労継続支援B型「めだかハウス佐伯」</v>
      </c>
      <c r="P582" s="74" t="str">
        <f t="shared" si="270"/>
        <v>種別：障がい者福祉施設 &lt;br&gt;名称：障福-17 ：就労継続支援B型「めだかハウス佐伯」&lt;br&gt;住所：佐伯市池田２０６４ トキハインダストリー佐伯 １F&lt;br&gt;TEL：0972-28-5900&lt;br&gt;参考：種別：就労継続支援Ｂ型&lt;br&gt;</v>
      </c>
      <c r="Q582" s="74" t="str">
        <f t="shared" si="271"/>
        <v>506.png</v>
      </c>
      <c r="R582" s="74" t="str">
        <f t="shared" si="272"/>
        <v>25,25</v>
      </c>
      <c r="S582" s="74" t="str">
        <f t="shared" si="273"/>
        <v>12,12</v>
      </c>
      <c r="T582" s="74" t="str">
        <f t="shared" si="274"/>
        <v>131.901015315074,32.9436271807857</v>
      </c>
      <c r="W582" s="239">
        <v>1</v>
      </c>
      <c r="X582" s="239" t="s">
        <v>3209</v>
      </c>
      <c r="Y582" s="239" t="str">
        <f t="shared" si="275"/>
        <v>障福-17 ：就労継続支援B型「めだかハウス佐伯」</v>
      </c>
      <c r="Z582" s="239" t="s">
        <v>3202</v>
      </c>
      <c r="AA582" s="239" t="str">
        <f t="shared" si="276"/>
        <v>種別：障がい者福祉施設 &lt;br&gt;名称：障福-17 ：就労継続支援B型「めだかハウス佐伯」&lt;br&gt;住所：佐伯市池田２０６４ トキハインダストリー佐伯 １F&lt;br&gt;TEL：0972-28-5900&lt;br&gt;参考：種別：就労継続支援Ｂ型&lt;br&gt;</v>
      </c>
      <c r="AB582" s="239" t="s">
        <v>3256</v>
      </c>
      <c r="AC582" s="239" t="str">
        <f t="shared" si="277"/>
        <v>506.png</v>
      </c>
      <c r="AD582" s="239" t="s">
        <v>3204</v>
      </c>
      <c r="AE582" s="239" t="str">
        <f t="shared" si="278"/>
        <v>25,25</v>
      </c>
      <c r="AF582" s="239" t="s">
        <v>3205</v>
      </c>
      <c r="AG582" s="239" t="str">
        <f t="shared" si="279"/>
        <v>12,12</v>
      </c>
      <c r="AH582" s="239" t="s">
        <v>3206</v>
      </c>
      <c r="AI582" s="239" t="str">
        <f t="shared" si="280"/>
        <v>131.901015315074,32.9436271807857</v>
      </c>
      <c r="AJ582" s="239" t="s">
        <v>3207</v>
      </c>
      <c r="AL582" s="8" t="str">
        <f t="shared" si="281"/>
        <v>,{"type":"Feature","properties":{"name":"障福-17 ：就労継続支援B型「めだかハウス佐伯」","description":"種別：障がい者福祉施設 &lt;br&gt;名称：障福-17 ：就労継続支援B型「めだかハウス佐伯」&lt;br&gt;住所：佐伯市池田２０６４ トキハインダストリー佐伯 １F&lt;br&gt;TEL：0972-28-5900&lt;br&gt;参考：種別：就労継続支援Ｂ型&lt;br&gt;","_markerType":"Icon","_iconUrl":"https://cyberjapandata.gsi.go.jp/portal/sys/v4/symbols/506.png","_iconSize":[25,25],"_iconAnchor":[12,12]},"geometry":{"type":"Point","coordinates":[131.901015315074,32.9436271807857]}}</v>
      </c>
    </row>
    <row r="583" spans="1:38">
      <c r="A583" s="248" t="s">
        <v>3597</v>
      </c>
      <c r="B583" s="1" t="s">
        <v>3579</v>
      </c>
      <c r="C583" s="1" t="s">
        <v>3597</v>
      </c>
      <c r="D583" s="1" t="s">
        <v>2470</v>
      </c>
      <c r="E583" s="1" t="s">
        <v>2471</v>
      </c>
      <c r="F583" s="1" t="s">
        <v>3656</v>
      </c>
      <c r="G583" s="1" t="s">
        <v>3666</v>
      </c>
      <c r="I583" s="11">
        <v>506</v>
      </c>
      <c r="J583" s="1" t="s">
        <v>3188</v>
      </c>
      <c r="K583" s="1" t="s">
        <v>3189</v>
      </c>
      <c r="L583" s="1">
        <v>32.972524126910699</v>
      </c>
      <c r="M583" s="1">
        <v>131.83629361486399</v>
      </c>
      <c r="O583" s="74" t="str">
        <f t="shared" si="269"/>
        <v>障福-18 ：らいふさぽーと番匠の里</v>
      </c>
      <c r="P583" s="74" t="str">
        <f t="shared" si="270"/>
        <v>種別：障がい者福祉施設 &lt;br&gt;名称：障福-18 ：らいふさぽーと番匠の里&lt;br&gt;住所：佐伯市弥生井崎2579-3&lt;br&gt;TEL：0972-46-2622&lt;br&gt;参考：種別：就労継続支援Ｂ型&lt;br&gt;</v>
      </c>
      <c r="Q583" s="74" t="str">
        <f t="shared" si="271"/>
        <v>506.png</v>
      </c>
      <c r="R583" s="74" t="str">
        <f t="shared" si="272"/>
        <v>25,25</v>
      </c>
      <c r="S583" s="74" t="str">
        <f t="shared" si="273"/>
        <v>12,12</v>
      </c>
      <c r="T583" s="74" t="str">
        <f t="shared" si="274"/>
        <v>131.836293614864,32.9725241269107</v>
      </c>
      <c r="W583" s="239">
        <v>1</v>
      </c>
      <c r="X583" s="239" t="s">
        <v>3209</v>
      </c>
      <c r="Y583" s="239" t="str">
        <f t="shared" si="275"/>
        <v>障福-18 ：らいふさぽーと番匠の里</v>
      </c>
      <c r="Z583" s="239" t="s">
        <v>3202</v>
      </c>
      <c r="AA583" s="239" t="str">
        <f t="shared" si="276"/>
        <v>種別：障がい者福祉施設 &lt;br&gt;名称：障福-18 ：らいふさぽーと番匠の里&lt;br&gt;住所：佐伯市弥生井崎2579-3&lt;br&gt;TEL：0972-46-2622&lt;br&gt;参考：種別：就労継続支援Ｂ型&lt;br&gt;</v>
      </c>
      <c r="AB583" s="239" t="s">
        <v>3256</v>
      </c>
      <c r="AC583" s="239" t="str">
        <f t="shared" si="277"/>
        <v>506.png</v>
      </c>
      <c r="AD583" s="239" t="s">
        <v>3204</v>
      </c>
      <c r="AE583" s="239" t="str">
        <f t="shared" si="278"/>
        <v>25,25</v>
      </c>
      <c r="AF583" s="239" t="s">
        <v>3205</v>
      </c>
      <c r="AG583" s="239" t="str">
        <f t="shared" si="279"/>
        <v>12,12</v>
      </c>
      <c r="AH583" s="239" t="s">
        <v>3206</v>
      </c>
      <c r="AI583" s="239" t="str">
        <f t="shared" si="280"/>
        <v>131.836293614864,32.9725241269107</v>
      </c>
      <c r="AJ583" s="239" t="s">
        <v>3207</v>
      </c>
      <c r="AL583" s="8" t="str">
        <f t="shared" si="281"/>
        <v>,{"type":"Feature","properties":{"name":"障福-18 ：らいふさぽーと番匠の里","description":"種別：障がい者福祉施設 &lt;br&gt;名称：障福-18 ：らいふさぽーと番匠の里&lt;br&gt;住所：佐伯市弥生井崎2579-3&lt;br&gt;TEL：0972-46-2622&lt;br&gt;参考：種別：就労継続支援Ｂ型&lt;br&gt;","_markerType":"Icon","_iconUrl":"https://cyberjapandata.gsi.go.jp/portal/sys/v4/symbols/506.png","_iconSize":[25,25],"_iconAnchor":[12,12]},"geometry":{"type":"Point","coordinates":[131.836293614864,32.9725241269107]}}</v>
      </c>
    </row>
    <row r="584" spans="1:38">
      <c r="A584" s="248" t="s">
        <v>3598</v>
      </c>
      <c r="B584" s="1" t="s">
        <v>3579</v>
      </c>
      <c r="C584" s="1" t="s">
        <v>3598</v>
      </c>
      <c r="D584" s="1" t="s">
        <v>2495</v>
      </c>
      <c r="E584" s="1" t="s">
        <v>2496</v>
      </c>
      <c r="F584" s="1" t="s">
        <v>3656</v>
      </c>
      <c r="G584" s="1" t="s">
        <v>3669</v>
      </c>
      <c r="I584" s="11">
        <v>506</v>
      </c>
      <c r="J584" s="1" t="s">
        <v>3188</v>
      </c>
      <c r="K584" s="1" t="s">
        <v>3189</v>
      </c>
      <c r="L584" s="1">
        <v>32.952483811296503</v>
      </c>
      <c r="M584" s="1">
        <v>131.897554415934</v>
      </c>
      <c r="O584" s="74" t="str">
        <f t="shared" si="269"/>
        <v>障福-19 ：太陽農園</v>
      </c>
      <c r="P584" s="74" t="str">
        <f t="shared" si="270"/>
        <v>種別：障がい者福祉施設 &lt;br&gt;名称：障福-19 ：太陽農園&lt;br&gt;住所：佐伯市中の島2丁目21番地14&lt;br&gt;TEL：0972-24-1603&lt;br&gt;参考：種別：就労継続支援Ｂ型&lt;br&gt;</v>
      </c>
      <c r="Q584" s="74" t="str">
        <f t="shared" si="271"/>
        <v>506.png</v>
      </c>
      <c r="R584" s="74" t="str">
        <f t="shared" si="272"/>
        <v>25,25</v>
      </c>
      <c r="S584" s="74" t="str">
        <f t="shared" si="273"/>
        <v>12,12</v>
      </c>
      <c r="T584" s="74" t="str">
        <f t="shared" si="274"/>
        <v>131.897554415934,32.9524838112965</v>
      </c>
      <c r="W584" s="239">
        <v>1</v>
      </c>
      <c r="X584" s="239" t="s">
        <v>3209</v>
      </c>
      <c r="Y584" s="239" t="str">
        <f t="shared" si="275"/>
        <v>障福-19 ：太陽農園</v>
      </c>
      <c r="Z584" s="239" t="s">
        <v>3202</v>
      </c>
      <c r="AA584" s="239" t="str">
        <f t="shared" si="276"/>
        <v>種別：障がい者福祉施設 &lt;br&gt;名称：障福-19 ：太陽農園&lt;br&gt;住所：佐伯市中の島2丁目21番地14&lt;br&gt;TEL：0972-24-1603&lt;br&gt;参考：種別：就労継続支援Ｂ型&lt;br&gt;</v>
      </c>
      <c r="AB584" s="239" t="s">
        <v>3256</v>
      </c>
      <c r="AC584" s="239" t="str">
        <f t="shared" si="277"/>
        <v>506.png</v>
      </c>
      <c r="AD584" s="239" t="s">
        <v>3204</v>
      </c>
      <c r="AE584" s="239" t="str">
        <f t="shared" si="278"/>
        <v>25,25</v>
      </c>
      <c r="AF584" s="239" t="s">
        <v>3205</v>
      </c>
      <c r="AG584" s="239" t="str">
        <f t="shared" si="279"/>
        <v>12,12</v>
      </c>
      <c r="AH584" s="239" t="s">
        <v>3206</v>
      </c>
      <c r="AI584" s="239" t="str">
        <f t="shared" si="280"/>
        <v>131.897554415934,32.9524838112965</v>
      </c>
      <c r="AJ584" s="239" t="s">
        <v>3207</v>
      </c>
      <c r="AL584" s="8" t="str">
        <f t="shared" si="281"/>
        <v>,{"type":"Feature","properties":{"name":"障福-19 ：太陽農園","description":"種別：障がい者福祉施設 &lt;br&gt;名称：障福-19 ：太陽農園&lt;br&gt;住所：佐伯市中の島2丁目21番地14&lt;br&gt;TEL：0972-24-1603&lt;br&gt;参考：種別：就労継続支援Ｂ型&lt;br&gt;","_markerType":"Icon","_iconUrl":"https://cyberjapandata.gsi.go.jp/portal/sys/v4/symbols/506.png","_iconSize":[25,25],"_iconAnchor":[12,12]},"geometry":{"type":"Point","coordinates":[131.897554415934,32.9524838112965]}}</v>
      </c>
    </row>
    <row r="585" spans="1:38">
      <c r="A585" s="248" t="s">
        <v>3599</v>
      </c>
      <c r="B585" s="1" t="s">
        <v>3579</v>
      </c>
      <c r="C585" s="1" t="s">
        <v>3599</v>
      </c>
      <c r="D585" s="1" t="s">
        <v>2499</v>
      </c>
      <c r="E585" s="1" t="s">
        <v>1822</v>
      </c>
      <c r="F585" s="1" t="s">
        <v>3656</v>
      </c>
      <c r="G585" s="1" t="s">
        <v>3671</v>
      </c>
      <c r="I585" s="11">
        <v>506</v>
      </c>
      <c r="J585" s="1" t="s">
        <v>3188</v>
      </c>
      <c r="K585" s="1" t="s">
        <v>3189</v>
      </c>
      <c r="L585" s="1">
        <v>32.913836109304299</v>
      </c>
      <c r="M585" s="1">
        <v>131.87833161255199</v>
      </c>
      <c r="O585" s="74" t="str">
        <f t="shared" si="269"/>
        <v>障福-20 ：ワークプレイスなごみ</v>
      </c>
      <c r="P585" s="74" t="str">
        <f t="shared" si="270"/>
        <v>種別：障がい者福祉施設 &lt;br&gt;名称：障福-20 ：ワークプレイスなごみ&lt;br&gt;住所：佐伯市堅田3909-1&lt;br&gt;TEL：0972-28-7333&lt;br&gt;参考：種別：就労継続支援Ｂ型&lt;br&gt;</v>
      </c>
      <c r="Q585" s="74" t="str">
        <f t="shared" si="271"/>
        <v>506.png</v>
      </c>
      <c r="R585" s="74" t="str">
        <f t="shared" si="272"/>
        <v>25,25</v>
      </c>
      <c r="S585" s="74" t="str">
        <f t="shared" si="273"/>
        <v>12,12</v>
      </c>
      <c r="T585" s="74" t="str">
        <f t="shared" si="274"/>
        <v>131.878331612552,32.9138361093043</v>
      </c>
      <c r="W585" s="239">
        <v>1</v>
      </c>
      <c r="X585" s="239" t="s">
        <v>3209</v>
      </c>
      <c r="Y585" s="239" t="str">
        <f t="shared" si="275"/>
        <v>障福-20 ：ワークプレイスなごみ</v>
      </c>
      <c r="Z585" s="239" t="s">
        <v>3202</v>
      </c>
      <c r="AA585" s="239" t="str">
        <f t="shared" si="276"/>
        <v>種別：障がい者福祉施設 &lt;br&gt;名称：障福-20 ：ワークプレイスなごみ&lt;br&gt;住所：佐伯市堅田3909-1&lt;br&gt;TEL：0972-28-7333&lt;br&gt;参考：種別：就労継続支援Ｂ型&lt;br&gt;</v>
      </c>
      <c r="AB585" s="239" t="s">
        <v>3256</v>
      </c>
      <c r="AC585" s="239" t="str">
        <f t="shared" si="277"/>
        <v>506.png</v>
      </c>
      <c r="AD585" s="239" t="s">
        <v>3204</v>
      </c>
      <c r="AE585" s="239" t="str">
        <f t="shared" si="278"/>
        <v>25,25</v>
      </c>
      <c r="AF585" s="239" t="s">
        <v>3205</v>
      </c>
      <c r="AG585" s="239" t="str">
        <f t="shared" si="279"/>
        <v>12,12</v>
      </c>
      <c r="AH585" s="239" t="s">
        <v>3206</v>
      </c>
      <c r="AI585" s="239" t="str">
        <f t="shared" si="280"/>
        <v>131.878331612552,32.9138361093043</v>
      </c>
      <c r="AJ585" s="239" t="s">
        <v>3207</v>
      </c>
      <c r="AL585" s="8" t="str">
        <f t="shared" si="281"/>
        <v>,{"type":"Feature","properties":{"name":"障福-20 ：ワークプレイスなごみ","description":"種別：障がい者福祉施設 &lt;br&gt;名称：障福-20 ：ワークプレイスなごみ&lt;br&gt;住所：佐伯市堅田3909-1&lt;br&gt;TEL：0972-28-7333&lt;br&gt;参考：種別：就労継続支援Ｂ型&lt;br&gt;","_markerType":"Icon","_iconUrl":"https://cyberjapandata.gsi.go.jp/portal/sys/v4/symbols/506.png","_iconSize":[25,25],"_iconAnchor":[12,12]},"geometry":{"type":"Point","coordinates":[131.878331612552,32.9138361093043]}}</v>
      </c>
    </row>
    <row r="586" spans="1:38">
      <c r="A586" s="248" t="s">
        <v>3600</v>
      </c>
      <c r="B586" s="1" t="s">
        <v>3579</v>
      </c>
      <c r="C586" s="1" t="s">
        <v>3600</v>
      </c>
      <c r="D586" s="1" t="s">
        <v>2502</v>
      </c>
      <c r="E586" s="1" t="s">
        <v>3630</v>
      </c>
      <c r="F586" s="1" t="s">
        <v>3656</v>
      </c>
      <c r="G586" s="1" t="s">
        <v>3672</v>
      </c>
      <c r="I586" s="11">
        <v>506</v>
      </c>
      <c r="J586" s="1" t="s">
        <v>3188</v>
      </c>
      <c r="K586" s="1" t="s">
        <v>3189</v>
      </c>
      <c r="L586" s="1">
        <v>32.961126443141701</v>
      </c>
      <c r="M586" s="1">
        <v>131.904658160971</v>
      </c>
      <c r="O586" s="74" t="str">
        <f t="shared" si="269"/>
        <v>障福-21 ：ネクストライフ</v>
      </c>
      <c r="P586" s="74" t="str">
        <f t="shared" si="270"/>
        <v>種別：障がい者福祉施設 &lt;br&gt;名称：障福-21 ：ネクストライフ&lt;br&gt;住所：佐伯市長島町1-8-20&lt;br&gt;TEL：0972-48-9078&lt;br&gt;参考：種別：就労継続支援Ｂ型&lt;br&gt;</v>
      </c>
      <c r="Q586" s="74" t="str">
        <f t="shared" si="271"/>
        <v>506.png</v>
      </c>
      <c r="R586" s="74" t="str">
        <f t="shared" si="272"/>
        <v>25,25</v>
      </c>
      <c r="S586" s="74" t="str">
        <f t="shared" si="273"/>
        <v>12,12</v>
      </c>
      <c r="T586" s="74" t="str">
        <f t="shared" si="274"/>
        <v>131.904658160971,32.9611264431417</v>
      </c>
      <c r="W586" s="239">
        <v>1</v>
      </c>
      <c r="X586" s="239" t="s">
        <v>3209</v>
      </c>
      <c r="Y586" s="239" t="str">
        <f t="shared" si="275"/>
        <v>障福-21 ：ネクストライフ</v>
      </c>
      <c r="Z586" s="239" t="s">
        <v>3202</v>
      </c>
      <c r="AA586" s="239" t="str">
        <f t="shared" si="276"/>
        <v>種別：障がい者福祉施設 &lt;br&gt;名称：障福-21 ：ネクストライフ&lt;br&gt;住所：佐伯市長島町1-8-20&lt;br&gt;TEL：0972-48-9078&lt;br&gt;参考：種別：就労継続支援Ｂ型&lt;br&gt;</v>
      </c>
      <c r="AB586" s="239" t="s">
        <v>3256</v>
      </c>
      <c r="AC586" s="239" t="str">
        <f t="shared" si="277"/>
        <v>506.png</v>
      </c>
      <c r="AD586" s="239" t="s">
        <v>3204</v>
      </c>
      <c r="AE586" s="239" t="str">
        <f t="shared" si="278"/>
        <v>25,25</v>
      </c>
      <c r="AF586" s="239" t="s">
        <v>3205</v>
      </c>
      <c r="AG586" s="239" t="str">
        <f t="shared" si="279"/>
        <v>12,12</v>
      </c>
      <c r="AH586" s="239" t="s">
        <v>3206</v>
      </c>
      <c r="AI586" s="239" t="str">
        <f t="shared" si="280"/>
        <v>131.904658160971,32.9611264431417</v>
      </c>
      <c r="AJ586" s="239" t="s">
        <v>3207</v>
      </c>
      <c r="AL586" s="8" t="str">
        <f t="shared" si="281"/>
        <v>,{"type":"Feature","properties":{"name":"障福-21 ：ネクストライフ","description":"種別：障がい者福祉施設 &lt;br&gt;名称：障福-21 ：ネクストライフ&lt;br&gt;住所：佐伯市長島町1-8-20&lt;br&gt;TEL：0972-48-9078&lt;br&gt;参考：種別：就労継続支援Ｂ型&lt;br&gt;","_markerType":"Icon","_iconUrl":"https://cyberjapandata.gsi.go.jp/portal/sys/v4/symbols/506.png","_iconSize":[25,25],"_iconAnchor":[12,12]},"geometry":{"type":"Point","coordinates":[131.904658160971,32.9611264431417]}}</v>
      </c>
    </row>
    <row r="587" spans="1:38">
      <c r="A587" s="248" t="s">
        <v>3601</v>
      </c>
      <c r="B587" s="1" t="s">
        <v>3579</v>
      </c>
      <c r="C587" s="1" t="s">
        <v>3601</v>
      </c>
      <c r="D587" s="1" t="s">
        <v>2506</v>
      </c>
      <c r="E587" s="1" t="s">
        <v>3631</v>
      </c>
      <c r="F587" s="1" t="s">
        <v>3656</v>
      </c>
      <c r="G587" s="1" t="s">
        <v>3673</v>
      </c>
      <c r="I587" s="11">
        <v>506</v>
      </c>
      <c r="J587" s="1" t="s">
        <v>3188</v>
      </c>
      <c r="K587" s="1" t="s">
        <v>3189</v>
      </c>
      <c r="L587" s="1">
        <v>33.004494833507302</v>
      </c>
      <c r="M587" s="1">
        <v>131.899842528883</v>
      </c>
      <c r="O587" s="74" t="str">
        <f t="shared" si="269"/>
        <v>障福-22 ：ジョイントリー</v>
      </c>
      <c r="P587" s="74" t="str">
        <f t="shared" si="270"/>
        <v>種別：障がい者福祉施設 &lt;br&gt;名称：障福-22 ：ジョイントリー&lt;br&gt;住所：佐伯市大字狩生3171番地5&lt;br&gt;TEL：0972-30-1177&lt;br&gt;参考：種別：就労継続支援Ｂ型&lt;br&gt;</v>
      </c>
      <c r="Q587" s="74" t="str">
        <f t="shared" si="271"/>
        <v>506.png</v>
      </c>
      <c r="R587" s="74" t="str">
        <f t="shared" si="272"/>
        <v>25,25</v>
      </c>
      <c r="S587" s="74" t="str">
        <f t="shared" si="273"/>
        <v>12,12</v>
      </c>
      <c r="T587" s="74" t="str">
        <f t="shared" si="274"/>
        <v>131.899842528883,33.0044948335073</v>
      </c>
      <c r="W587" s="239">
        <v>1</v>
      </c>
      <c r="X587" s="239" t="s">
        <v>3209</v>
      </c>
      <c r="Y587" s="239" t="str">
        <f t="shared" si="275"/>
        <v>障福-22 ：ジョイントリー</v>
      </c>
      <c r="Z587" s="239" t="s">
        <v>3202</v>
      </c>
      <c r="AA587" s="239" t="str">
        <f t="shared" si="276"/>
        <v>種別：障がい者福祉施設 &lt;br&gt;名称：障福-22 ：ジョイントリー&lt;br&gt;住所：佐伯市大字狩生3171番地5&lt;br&gt;TEL：0972-30-1177&lt;br&gt;参考：種別：就労継続支援Ｂ型&lt;br&gt;</v>
      </c>
      <c r="AB587" s="239" t="s">
        <v>3256</v>
      </c>
      <c r="AC587" s="239" t="str">
        <f t="shared" si="277"/>
        <v>506.png</v>
      </c>
      <c r="AD587" s="239" t="s">
        <v>3204</v>
      </c>
      <c r="AE587" s="239" t="str">
        <f t="shared" si="278"/>
        <v>25,25</v>
      </c>
      <c r="AF587" s="239" t="s">
        <v>3205</v>
      </c>
      <c r="AG587" s="239" t="str">
        <f t="shared" si="279"/>
        <v>12,12</v>
      </c>
      <c r="AH587" s="239" t="s">
        <v>3206</v>
      </c>
      <c r="AI587" s="239" t="str">
        <f t="shared" si="280"/>
        <v>131.899842528883,33.0044948335073</v>
      </c>
      <c r="AJ587" s="239" t="s">
        <v>3207</v>
      </c>
      <c r="AL587" s="8" t="str">
        <f t="shared" si="281"/>
        <v>,{"type":"Feature","properties":{"name":"障福-22 ：ジョイントリー","description":"種別：障がい者福祉施設 &lt;br&gt;名称：障福-22 ：ジョイントリー&lt;br&gt;住所：佐伯市大字狩生3171番地5&lt;br&gt;TEL：0972-30-1177&lt;br&gt;参考：種別：就労継続支援Ｂ型&lt;br&gt;","_markerType":"Icon","_iconUrl":"https://cyberjapandata.gsi.go.jp/portal/sys/v4/symbols/506.png","_iconSize":[25,25],"_iconAnchor":[12,12]},"geometry":{"type":"Point","coordinates":[131.899842528883,33.0044948335073]}}</v>
      </c>
    </row>
    <row r="588" spans="1:38">
      <c r="A588" s="248" t="s">
        <v>3602</v>
      </c>
      <c r="B588" s="1" t="s">
        <v>3579</v>
      </c>
      <c r="C588" s="1" t="s">
        <v>3602</v>
      </c>
      <c r="D588" s="1" t="s">
        <v>2445</v>
      </c>
      <c r="E588" s="1" t="s">
        <v>1882</v>
      </c>
      <c r="F588" s="1" t="s">
        <v>3657</v>
      </c>
      <c r="G588" s="1" t="s">
        <v>3662</v>
      </c>
      <c r="I588" s="11">
        <v>506</v>
      </c>
      <c r="J588" s="1" t="s">
        <v>3188</v>
      </c>
      <c r="K588" s="1" t="s">
        <v>3189</v>
      </c>
      <c r="L588" s="1">
        <v>32.909688241058099</v>
      </c>
      <c r="M588" s="1">
        <v>131.87651197904299</v>
      </c>
      <c r="O588" s="74" t="str">
        <f t="shared" si="269"/>
        <v>障福-23 ：障害者支援施設　清流の郷</v>
      </c>
      <c r="P588" s="74" t="str">
        <f t="shared" si="270"/>
        <v>種別：障がい者福祉施設 &lt;br&gt;名称：障福-23 ：障害者支援施設　清流の郷&lt;br&gt;住所：佐伯市堅田2288-1&lt;br&gt;TEL：0972-20-3300&lt;br&gt;参考：種別：短期入所事業所&lt;br&gt;</v>
      </c>
      <c r="Q588" s="74" t="str">
        <f t="shared" si="271"/>
        <v>506.png</v>
      </c>
      <c r="R588" s="74" t="str">
        <f t="shared" si="272"/>
        <v>25,25</v>
      </c>
      <c r="S588" s="74" t="str">
        <f t="shared" si="273"/>
        <v>12,12</v>
      </c>
      <c r="T588" s="74" t="str">
        <f t="shared" si="274"/>
        <v>131.876511979043,32.9096882410581</v>
      </c>
      <c r="W588" s="239">
        <v>1</v>
      </c>
      <c r="X588" s="239" t="s">
        <v>3209</v>
      </c>
      <c r="Y588" s="239" t="str">
        <f t="shared" si="275"/>
        <v>障福-23 ：障害者支援施設　清流の郷</v>
      </c>
      <c r="Z588" s="239" t="s">
        <v>3202</v>
      </c>
      <c r="AA588" s="239" t="str">
        <f t="shared" si="276"/>
        <v>種別：障がい者福祉施設 &lt;br&gt;名称：障福-23 ：障害者支援施設　清流の郷&lt;br&gt;住所：佐伯市堅田2288-1&lt;br&gt;TEL：0972-20-3300&lt;br&gt;参考：種別：短期入所事業所&lt;br&gt;</v>
      </c>
      <c r="AB588" s="239" t="s">
        <v>3256</v>
      </c>
      <c r="AC588" s="239" t="str">
        <f t="shared" si="277"/>
        <v>506.png</v>
      </c>
      <c r="AD588" s="239" t="s">
        <v>3204</v>
      </c>
      <c r="AE588" s="239" t="str">
        <f t="shared" si="278"/>
        <v>25,25</v>
      </c>
      <c r="AF588" s="239" t="s">
        <v>3205</v>
      </c>
      <c r="AG588" s="239" t="str">
        <f t="shared" si="279"/>
        <v>12,12</v>
      </c>
      <c r="AH588" s="239" t="s">
        <v>3206</v>
      </c>
      <c r="AI588" s="239" t="str">
        <f t="shared" si="280"/>
        <v>131.876511979043,32.9096882410581</v>
      </c>
      <c r="AJ588" s="239" t="s">
        <v>3207</v>
      </c>
      <c r="AL588" s="8" t="str">
        <f t="shared" si="281"/>
        <v>,{"type":"Feature","properties":{"name":"障福-23 ：障害者支援施設　清流の郷","description":"種別：障がい者福祉施設 &lt;br&gt;名称：障福-23 ：障害者支援施設　清流の郷&lt;br&gt;住所：佐伯市堅田2288-1&lt;br&gt;TEL：0972-20-3300&lt;br&gt;参考：種別：短期入所事業所&lt;br&gt;","_markerType":"Icon","_iconUrl":"https://cyberjapandata.gsi.go.jp/portal/sys/v4/symbols/506.png","_iconSize":[25,25],"_iconAnchor":[12,12]},"geometry":{"type":"Point","coordinates":[131.876511979043,32.9096882410581]}}</v>
      </c>
    </row>
    <row r="589" spans="1:38">
      <c r="A589" s="248" t="s">
        <v>3603</v>
      </c>
      <c r="B589" s="1" t="s">
        <v>3579</v>
      </c>
      <c r="C589" s="1" t="s">
        <v>3603</v>
      </c>
      <c r="D589" s="1" t="s">
        <v>2450</v>
      </c>
      <c r="E589" s="1" t="s">
        <v>1822</v>
      </c>
      <c r="F589" s="1" t="s">
        <v>3657</v>
      </c>
      <c r="G589" s="1" t="s">
        <v>3663</v>
      </c>
      <c r="I589" s="11">
        <v>506</v>
      </c>
      <c r="J589" s="1" t="s">
        <v>3188</v>
      </c>
      <c r="K589" s="1" t="s">
        <v>3189</v>
      </c>
      <c r="L589" s="1">
        <v>32.913777197717302</v>
      </c>
      <c r="M589" s="1">
        <v>131.878176090469</v>
      </c>
      <c r="O589" s="74" t="str">
        <f t="shared" si="269"/>
        <v>障福-24 ：大分県なおみ園</v>
      </c>
      <c r="P589" s="74" t="str">
        <f t="shared" si="270"/>
        <v>種別：障がい者福祉施設 &lt;br&gt;名称：障福-24 ：大分県なおみ園&lt;br&gt;住所：佐伯市堅田3909-1&lt;br&gt;TEL：0972-28-7333&lt;br&gt;参考：種別：短期入所事業所&lt;br&gt;</v>
      </c>
      <c r="Q589" s="74" t="str">
        <f t="shared" si="271"/>
        <v>506.png</v>
      </c>
      <c r="R589" s="74" t="str">
        <f t="shared" si="272"/>
        <v>25,25</v>
      </c>
      <c r="S589" s="74" t="str">
        <f t="shared" si="273"/>
        <v>12,12</v>
      </c>
      <c r="T589" s="74" t="str">
        <f t="shared" si="274"/>
        <v>131.878176090469,32.9137771977173</v>
      </c>
      <c r="W589" s="239">
        <v>1</v>
      </c>
      <c r="X589" s="239" t="s">
        <v>3209</v>
      </c>
      <c r="Y589" s="239" t="str">
        <f t="shared" si="275"/>
        <v>障福-24 ：大分県なおみ園</v>
      </c>
      <c r="Z589" s="239" t="s">
        <v>3202</v>
      </c>
      <c r="AA589" s="239" t="str">
        <f t="shared" si="276"/>
        <v>種別：障がい者福祉施設 &lt;br&gt;名称：障福-24 ：大分県なおみ園&lt;br&gt;住所：佐伯市堅田3909-1&lt;br&gt;TEL：0972-28-7333&lt;br&gt;参考：種別：短期入所事業所&lt;br&gt;</v>
      </c>
      <c r="AB589" s="239" t="s">
        <v>3256</v>
      </c>
      <c r="AC589" s="239" t="str">
        <f t="shared" si="277"/>
        <v>506.png</v>
      </c>
      <c r="AD589" s="239" t="s">
        <v>3204</v>
      </c>
      <c r="AE589" s="239" t="str">
        <f t="shared" si="278"/>
        <v>25,25</v>
      </c>
      <c r="AF589" s="239" t="s">
        <v>3205</v>
      </c>
      <c r="AG589" s="239" t="str">
        <f t="shared" si="279"/>
        <v>12,12</v>
      </c>
      <c r="AH589" s="239" t="s">
        <v>3206</v>
      </c>
      <c r="AI589" s="239" t="str">
        <f t="shared" si="280"/>
        <v>131.878176090469,32.9137771977173</v>
      </c>
      <c r="AJ589" s="239" t="s">
        <v>3207</v>
      </c>
      <c r="AL589" s="8" t="str">
        <f t="shared" si="281"/>
        <v>,{"type":"Feature","properties":{"name":"障福-24 ：大分県なおみ園","description":"種別：障がい者福祉施設 &lt;br&gt;名称：障福-24 ：大分県なおみ園&lt;br&gt;住所：佐伯市堅田3909-1&lt;br&gt;TEL：0972-28-7333&lt;br&gt;参考：種別：短期入所事業所&lt;br&gt;","_markerType":"Icon","_iconUrl":"https://cyberjapandata.gsi.go.jp/portal/sys/v4/symbols/506.png","_iconSize":[25,25],"_iconAnchor":[12,12]},"geometry":{"type":"Point","coordinates":[131.878176090469,32.9137771977173]}}</v>
      </c>
    </row>
    <row r="590" spans="1:38">
      <c r="A590" s="248" t="s">
        <v>3604</v>
      </c>
      <c r="B590" s="1" t="s">
        <v>3579</v>
      </c>
      <c r="C590" s="1" t="s">
        <v>3604</v>
      </c>
      <c r="D590" s="1" t="s">
        <v>2514</v>
      </c>
      <c r="E590" s="1" t="s">
        <v>3632</v>
      </c>
      <c r="F590" s="1" t="s">
        <v>3657</v>
      </c>
      <c r="G590" s="1" t="s">
        <v>3665</v>
      </c>
      <c r="I590" s="11">
        <v>506</v>
      </c>
      <c r="J590" s="1" t="s">
        <v>3188</v>
      </c>
      <c r="K590" s="1" t="s">
        <v>3189</v>
      </c>
      <c r="L590" s="1">
        <v>32.965815548257403</v>
      </c>
      <c r="M590" s="1">
        <v>131.90713212882201</v>
      </c>
      <c r="O590" s="74" t="str">
        <f t="shared" si="269"/>
        <v>障福-25 ：ケアホームさわやか</v>
      </c>
      <c r="P590" s="74" t="str">
        <f t="shared" si="270"/>
        <v>種別：障がい者福祉施設 &lt;br&gt;名称：障福-25 ：ケアホームさわやか&lt;br&gt;住所：佐伯市東町12番9号&lt;br&gt;TEL：0972-22-2511&lt;br&gt;参考：種別：短期入所事業所&lt;br&gt;</v>
      </c>
      <c r="Q590" s="74" t="str">
        <f t="shared" si="271"/>
        <v>506.png</v>
      </c>
      <c r="R590" s="74" t="str">
        <f t="shared" si="272"/>
        <v>25,25</v>
      </c>
      <c r="S590" s="74" t="str">
        <f t="shared" si="273"/>
        <v>12,12</v>
      </c>
      <c r="T590" s="74" t="str">
        <f t="shared" si="274"/>
        <v>131.907132128822,32.9658155482574</v>
      </c>
      <c r="W590" s="239">
        <v>1</v>
      </c>
      <c r="X590" s="239" t="s">
        <v>3209</v>
      </c>
      <c r="Y590" s="239" t="str">
        <f t="shared" si="275"/>
        <v>障福-25 ：ケアホームさわやか</v>
      </c>
      <c r="Z590" s="239" t="s">
        <v>3202</v>
      </c>
      <c r="AA590" s="239" t="str">
        <f t="shared" si="276"/>
        <v>種別：障がい者福祉施設 &lt;br&gt;名称：障福-25 ：ケアホームさわやか&lt;br&gt;住所：佐伯市東町12番9号&lt;br&gt;TEL：0972-22-2511&lt;br&gt;参考：種別：短期入所事業所&lt;br&gt;</v>
      </c>
      <c r="AB590" s="239" t="s">
        <v>3256</v>
      </c>
      <c r="AC590" s="239" t="str">
        <f t="shared" si="277"/>
        <v>506.png</v>
      </c>
      <c r="AD590" s="239" t="s">
        <v>3204</v>
      </c>
      <c r="AE590" s="239" t="str">
        <f t="shared" si="278"/>
        <v>25,25</v>
      </c>
      <c r="AF590" s="239" t="s">
        <v>3205</v>
      </c>
      <c r="AG590" s="239" t="str">
        <f t="shared" si="279"/>
        <v>12,12</v>
      </c>
      <c r="AH590" s="239" t="s">
        <v>3206</v>
      </c>
      <c r="AI590" s="239" t="str">
        <f t="shared" si="280"/>
        <v>131.907132128822,32.9658155482574</v>
      </c>
      <c r="AJ590" s="239" t="s">
        <v>3207</v>
      </c>
      <c r="AL590" s="8" t="str">
        <f t="shared" si="281"/>
        <v>,{"type":"Feature","properties":{"name":"障福-25 ：ケアホームさわやか","description":"種別：障がい者福祉施設 &lt;br&gt;名称：障福-25 ：ケアホームさわやか&lt;br&gt;住所：佐伯市東町12番9号&lt;br&gt;TEL：0972-22-2511&lt;br&gt;参考：種別：短期入所事業所&lt;br&gt;","_markerType":"Icon","_iconUrl":"https://cyberjapandata.gsi.go.jp/portal/sys/v4/symbols/506.png","_iconSize":[25,25],"_iconAnchor":[12,12]},"geometry":{"type":"Point","coordinates":[131.907132128822,32.9658155482574]}}</v>
      </c>
    </row>
    <row r="591" spans="1:38">
      <c r="A591" s="248" t="s">
        <v>3605</v>
      </c>
      <c r="B591" s="1" t="s">
        <v>3579</v>
      </c>
      <c r="C591" s="1" t="s">
        <v>3605</v>
      </c>
      <c r="D591" s="1" t="s">
        <v>3633</v>
      </c>
      <c r="E591" s="1" t="s">
        <v>3626</v>
      </c>
      <c r="F591" s="1" t="s">
        <v>3657</v>
      </c>
      <c r="G591" s="1" t="s">
        <v>3674</v>
      </c>
      <c r="I591" s="11">
        <v>506</v>
      </c>
      <c r="J591" s="1" t="s">
        <v>3188</v>
      </c>
      <c r="K591" s="1" t="s">
        <v>3189</v>
      </c>
      <c r="L591" s="1">
        <v>32.935314316516802</v>
      </c>
      <c r="M591" s="1">
        <v>131.90772157369</v>
      </c>
      <c r="O591" s="74" t="str">
        <f t="shared" si="269"/>
        <v>障福-26 ： ゆめあーる</v>
      </c>
      <c r="P591" s="74" t="str">
        <f t="shared" si="270"/>
        <v>種別：障がい者福祉施設 &lt;br&gt;名称：障福-26 ： ゆめあーる&lt;br&gt;住所：佐伯市長良字小島4916番地2 &lt;br&gt;TEL：0972-29-5252&lt;br&gt;参考：種別：短期入所事業所&lt;br&gt;</v>
      </c>
      <c r="Q591" s="74" t="str">
        <f t="shared" si="271"/>
        <v>506.png</v>
      </c>
      <c r="R591" s="74" t="str">
        <f t="shared" si="272"/>
        <v>25,25</v>
      </c>
      <c r="S591" s="74" t="str">
        <f t="shared" si="273"/>
        <v>12,12</v>
      </c>
      <c r="T591" s="74" t="str">
        <f t="shared" si="274"/>
        <v>131.90772157369,32.9353143165168</v>
      </c>
      <c r="W591" s="239">
        <v>1</v>
      </c>
      <c r="X591" s="239" t="s">
        <v>3209</v>
      </c>
      <c r="Y591" s="239" t="str">
        <f t="shared" si="275"/>
        <v>障福-26 ： ゆめあーる</v>
      </c>
      <c r="Z591" s="239" t="s">
        <v>3202</v>
      </c>
      <c r="AA591" s="239" t="str">
        <f t="shared" si="276"/>
        <v>種別：障がい者福祉施設 &lt;br&gt;名称：障福-26 ： ゆめあーる&lt;br&gt;住所：佐伯市長良字小島4916番地2 &lt;br&gt;TEL：0972-29-5252&lt;br&gt;参考：種別：短期入所事業所&lt;br&gt;</v>
      </c>
      <c r="AB591" s="239" t="s">
        <v>3256</v>
      </c>
      <c r="AC591" s="239" t="str">
        <f t="shared" si="277"/>
        <v>506.png</v>
      </c>
      <c r="AD591" s="239" t="s">
        <v>3204</v>
      </c>
      <c r="AE591" s="239" t="str">
        <f t="shared" si="278"/>
        <v>25,25</v>
      </c>
      <c r="AF591" s="239" t="s">
        <v>3205</v>
      </c>
      <c r="AG591" s="239" t="str">
        <f t="shared" si="279"/>
        <v>12,12</v>
      </c>
      <c r="AH591" s="239" t="s">
        <v>3206</v>
      </c>
      <c r="AI591" s="239" t="str">
        <f t="shared" si="280"/>
        <v>131.90772157369,32.9353143165168</v>
      </c>
      <c r="AJ591" s="239" t="s">
        <v>3207</v>
      </c>
      <c r="AL591" s="8" t="str">
        <f t="shared" si="281"/>
        <v>,{"type":"Feature","properties":{"name":"障福-26 ： ゆめあーる","description":"種別：障がい者福祉施設 &lt;br&gt;名称：障福-26 ： ゆめあーる&lt;br&gt;住所：佐伯市長良字小島4916番地2 &lt;br&gt;TEL：0972-29-5252&lt;br&gt;参考：種別：短期入所事業所&lt;br&gt;","_markerType":"Icon","_iconUrl":"https://cyberjapandata.gsi.go.jp/portal/sys/v4/symbols/506.png","_iconSize":[25,25],"_iconAnchor":[12,12]},"geometry":{"type":"Point","coordinates":[131.90772157369,32.9353143165168]}}</v>
      </c>
    </row>
    <row r="592" spans="1:38">
      <c r="A592" s="248" t="s">
        <v>3606</v>
      </c>
      <c r="B592" s="1" t="s">
        <v>3579</v>
      </c>
      <c r="C592" s="1" t="s">
        <v>3606</v>
      </c>
      <c r="D592" s="1" t="s">
        <v>2521</v>
      </c>
      <c r="E592" s="1" t="s">
        <v>2522</v>
      </c>
      <c r="F592" s="1" t="s">
        <v>3658</v>
      </c>
      <c r="G592" s="1" t="s">
        <v>3665</v>
      </c>
      <c r="I592" s="11">
        <v>506</v>
      </c>
      <c r="J592" s="1" t="s">
        <v>3188</v>
      </c>
      <c r="K592" s="1" t="s">
        <v>3189</v>
      </c>
      <c r="L592" s="1">
        <v>32.965354419727397</v>
      </c>
      <c r="M592" s="1">
        <v>131.91319715038401</v>
      </c>
      <c r="O592" s="74" t="str">
        <f t="shared" si="269"/>
        <v>障福-27 ：グループホームさわやか</v>
      </c>
      <c r="P592" s="74" t="str">
        <f t="shared" si="270"/>
        <v>種別：障がい者福祉施設 &lt;br&gt;名称：障福-27 ：グループホームさわやか&lt;br&gt;住所：佐伯市中江町4番19号&lt;br&gt;TEL：0972-22-6011&lt;br&gt;参考：種別：共同生活援助&lt;br&gt;</v>
      </c>
      <c r="Q592" s="74" t="str">
        <f t="shared" si="271"/>
        <v>506.png</v>
      </c>
      <c r="R592" s="74" t="str">
        <f t="shared" si="272"/>
        <v>25,25</v>
      </c>
      <c r="S592" s="74" t="str">
        <f t="shared" si="273"/>
        <v>12,12</v>
      </c>
      <c r="T592" s="74" t="str">
        <f t="shared" si="274"/>
        <v>131.913197150384,32.9653544197274</v>
      </c>
      <c r="W592" s="239">
        <v>1</v>
      </c>
      <c r="X592" s="239" t="s">
        <v>3209</v>
      </c>
      <c r="Y592" s="239" t="str">
        <f t="shared" si="275"/>
        <v>障福-27 ：グループホームさわやか</v>
      </c>
      <c r="Z592" s="239" t="s">
        <v>3202</v>
      </c>
      <c r="AA592" s="239" t="str">
        <f t="shared" si="276"/>
        <v>種別：障がい者福祉施設 &lt;br&gt;名称：障福-27 ：グループホームさわやか&lt;br&gt;住所：佐伯市中江町4番19号&lt;br&gt;TEL：0972-22-6011&lt;br&gt;参考：種別：共同生活援助&lt;br&gt;</v>
      </c>
      <c r="AB592" s="239" t="s">
        <v>3256</v>
      </c>
      <c r="AC592" s="239" t="str">
        <f t="shared" si="277"/>
        <v>506.png</v>
      </c>
      <c r="AD592" s="239" t="s">
        <v>3204</v>
      </c>
      <c r="AE592" s="239" t="str">
        <f t="shared" si="278"/>
        <v>25,25</v>
      </c>
      <c r="AF592" s="239" t="s">
        <v>3205</v>
      </c>
      <c r="AG592" s="239" t="str">
        <f t="shared" si="279"/>
        <v>12,12</v>
      </c>
      <c r="AH592" s="239" t="s">
        <v>3206</v>
      </c>
      <c r="AI592" s="239" t="str">
        <f t="shared" si="280"/>
        <v>131.913197150384,32.9653544197274</v>
      </c>
      <c r="AJ592" s="239" t="s">
        <v>3207</v>
      </c>
      <c r="AL592" s="8" t="str">
        <f t="shared" si="281"/>
        <v>,{"type":"Feature","properties":{"name":"障福-27 ：グループホームさわやか","description":"種別：障がい者福祉施設 &lt;br&gt;名称：障福-27 ：グループホームさわやか&lt;br&gt;住所：佐伯市中江町4番19号&lt;br&gt;TEL：0972-22-6011&lt;br&gt;参考：種別：共同生活援助&lt;br&gt;","_markerType":"Icon","_iconUrl":"https://cyberjapandata.gsi.go.jp/portal/sys/v4/symbols/506.png","_iconSize":[25,25],"_iconAnchor":[12,12]},"geometry":{"type":"Point","coordinates":[131.913197150384,32.9653544197274]}}</v>
      </c>
    </row>
    <row r="593" spans="1:38">
      <c r="A593" s="248" t="s">
        <v>3607</v>
      </c>
      <c r="B593" s="1" t="s">
        <v>3579</v>
      </c>
      <c r="C593" s="1" t="s">
        <v>3607</v>
      </c>
      <c r="D593" s="1" t="s">
        <v>2450</v>
      </c>
      <c r="E593" s="1" t="s">
        <v>1822</v>
      </c>
      <c r="F593" s="1" t="s">
        <v>3658</v>
      </c>
      <c r="G593" s="1" t="s">
        <v>3663</v>
      </c>
      <c r="I593" s="11">
        <v>506</v>
      </c>
      <c r="J593" s="1" t="s">
        <v>3188</v>
      </c>
      <c r="K593" s="1" t="s">
        <v>3189</v>
      </c>
      <c r="L593" s="1">
        <v>32.9137596843387</v>
      </c>
      <c r="M593" s="1">
        <v>131.878428339274</v>
      </c>
      <c r="O593" s="74" t="str">
        <f t="shared" si="269"/>
        <v>障福-28 ：ライフサポートなおみ</v>
      </c>
      <c r="P593" s="74" t="str">
        <f t="shared" si="270"/>
        <v>種別：障がい者福祉施設 &lt;br&gt;名称：障福-28 ：ライフサポートなおみ&lt;br&gt;住所：佐伯市堅田3909-1&lt;br&gt;TEL：0972-28-7333&lt;br&gt;参考：種別：共同生活援助&lt;br&gt;</v>
      </c>
      <c r="Q593" s="74" t="str">
        <f t="shared" si="271"/>
        <v>506.png</v>
      </c>
      <c r="R593" s="74" t="str">
        <f t="shared" si="272"/>
        <v>25,25</v>
      </c>
      <c r="S593" s="74" t="str">
        <f t="shared" si="273"/>
        <v>12,12</v>
      </c>
      <c r="T593" s="74" t="str">
        <f t="shared" si="274"/>
        <v>131.878428339274,32.9137596843387</v>
      </c>
      <c r="W593" s="239">
        <v>1</v>
      </c>
      <c r="X593" s="239" t="s">
        <v>3209</v>
      </c>
      <c r="Y593" s="239" t="str">
        <f t="shared" si="275"/>
        <v>障福-28 ：ライフサポートなおみ</v>
      </c>
      <c r="Z593" s="239" t="s">
        <v>3202</v>
      </c>
      <c r="AA593" s="239" t="str">
        <f t="shared" si="276"/>
        <v>種別：障がい者福祉施設 &lt;br&gt;名称：障福-28 ：ライフサポートなおみ&lt;br&gt;住所：佐伯市堅田3909-1&lt;br&gt;TEL：0972-28-7333&lt;br&gt;参考：種別：共同生活援助&lt;br&gt;</v>
      </c>
      <c r="AB593" s="239" t="s">
        <v>3256</v>
      </c>
      <c r="AC593" s="239" t="str">
        <f t="shared" si="277"/>
        <v>506.png</v>
      </c>
      <c r="AD593" s="239" t="s">
        <v>3204</v>
      </c>
      <c r="AE593" s="239" t="str">
        <f t="shared" si="278"/>
        <v>25,25</v>
      </c>
      <c r="AF593" s="239" t="s">
        <v>3205</v>
      </c>
      <c r="AG593" s="239" t="str">
        <f t="shared" si="279"/>
        <v>12,12</v>
      </c>
      <c r="AH593" s="239" t="s">
        <v>3206</v>
      </c>
      <c r="AI593" s="239" t="str">
        <f t="shared" si="280"/>
        <v>131.878428339274,32.9137596843387</v>
      </c>
      <c r="AJ593" s="239" t="s">
        <v>3207</v>
      </c>
      <c r="AL593" s="8" t="str">
        <f t="shared" si="281"/>
        <v>,{"type":"Feature","properties":{"name":"障福-28 ：ライフサポートなおみ","description":"種別：障がい者福祉施設 &lt;br&gt;名称：障福-28 ：ライフサポートなおみ&lt;br&gt;住所：佐伯市堅田3909-1&lt;br&gt;TEL：0972-28-7333&lt;br&gt;参考：種別：共同生活援助&lt;br&gt;","_markerType":"Icon","_iconUrl":"https://cyberjapandata.gsi.go.jp/portal/sys/v4/symbols/506.png","_iconSize":[25,25],"_iconAnchor":[12,12]},"geometry":{"type":"Point","coordinates":[131.878428339274,32.9137596843387]}}</v>
      </c>
    </row>
    <row r="594" spans="1:38">
      <c r="A594" s="248" t="s">
        <v>3608</v>
      </c>
      <c r="B594" s="1" t="s">
        <v>3579</v>
      </c>
      <c r="C594" s="1" t="s">
        <v>3608</v>
      </c>
      <c r="D594" s="1" t="s">
        <v>2526</v>
      </c>
      <c r="E594" s="1" t="s">
        <v>2527</v>
      </c>
      <c r="F594" s="1" t="s">
        <v>3658</v>
      </c>
      <c r="G594" s="1" t="s">
        <v>3666</v>
      </c>
      <c r="I594" s="11">
        <v>506</v>
      </c>
      <c r="J594" s="1" t="s">
        <v>3188</v>
      </c>
      <c r="K594" s="1" t="s">
        <v>3189</v>
      </c>
      <c r="L594" s="1">
        <v>32.948834690688599</v>
      </c>
      <c r="M594" s="1">
        <v>131.84243967845401</v>
      </c>
      <c r="O594" s="74" t="str">
        <f t="shared" si="269"/>
        <v>障福-29 ：グループホーム番匠の家</v>
      </c>
      <c r="P594" s="74" t="str">
        <f t="shared" si="270"/>
        <v>種別：障がい者福祉施設 &lt;br&gt;名称：障福-29 ：グループホーム番匠の家&lt;br&gt;住所：佐伯市弥生大字門田字沖田169番地の1&lt;br&gt;TEL：0972-46-2482&lt;br&gt;参考：種別：共同生活援助&lt;br&gt;</v>
      </c>
      <c r="Q594" s="74" t="str">
        <f t="shared" si="271"/>
        <v>506.png</v>
      </c>
      <c r="R594" s="74" t="str">
        <f t="shared" si="272"/>
        <v>25,25</v>
      </c>
      <c r="S594" s="74" t="str">
        <f t="shared" si="273"/>
        <v>12,12</v>
      </c>
      <c r="T594" s="74" t="str">
        <f t="shared" si="274"/>
        <v>131.842439678454,32.9488346906886</v>
      </c>
      <c r="W594" s="239">
        <v>1</v>
      </c>
      <c r="X594" s="239" t="s">
        <v>3209</v>
      </c>
      <c r="Y594" s="239" t="str">
        <f t="shared" si="275"/>
        <v>障福-29 ：グループホーム番匠の家</v>
      </c>
      <c r="Z594" s="239" t="s">
        <v>3202</v>
      </c>
      <c r="AA594" s="239" t="str">
        <f t="shared" si="276"/>
        <v>種別：障がい者福祉施設 &lt;br&gt;名称：障福-29 ：グループホーム番匠の家&lt;br&gt;住所：佐伯市弥生大字門田字沖田169番地の1&lt;br&gt;TEL：0972-46-2482&lt;br&gt;参考：種別：共同生活援助&lt;br&gt;</v>
      </c>
      <c r="AB594" s="239" t="s">
        <v>3256</v>
      </c>
      <c r="AC594" s="239" t="str">
        <f t="shared" si="277"/>
        <v>506.png</v>
      </c>
      <c r="AD594" s="239" t="s">
        <v>3204</v>
      </c>
      <c r="AE594" s="239" t="str">
        <f t="shared" si="278"/>
        <v>25,25</v>
      </c>
      <c r="AF594" s="239" t="s">
        <v>3205</v>
      </c>
      <c r="AG594" s="239" t="str">
        <f t="shared" si="279"/>
        <v>12,12</v>
      </c>
      <c r="AH594" s="239" t="s">
        <v>3206</v>
      </c>
      <c r="AI594" s="239" t="str">
        <f t="shared" si="280"/>
        <v>131.842439678454,32.9488346906886</v>
      </c>
      <c r="AJ594" s="239" t="s">
        <v>3207</v>
      </c>
      <c r="AL594" s="8" t="str">
        <f t="shared" si="281"/>
        <v>,{"type":"Feature","properties":{"name":"障福-29 ：グループホーム番匠の家","description":"種別：障がい者福祉施設 &lt;br&gt;名称：障福-29 ：グループホーム番匠の家&lt;br&gt;住所：佐伯市弥生大字門田字沖田169番地の1&lt;br&gt;TEL：0972-46-2482&lt;br&gt;参考：種別：共同生活援助&lt;br&gt;","_markerType":"Icon","_iconUrl":"https://cyberjapandata.gsi.go.jp/portal/sys/v4/symbols/506.png","_iconSize":[25,25],"_iconAnchor":[12,12]},"geometry":{"type":"Point","coordinates":[131.842439678454,32.9488346906886]}}</v>
      </c>
    </row>
    <row r="595" spans="1:38">
      <c r="A595" s="248" t="s">
        <v>3609</v>
      </c>
      <c r="B595" s="1" t="s">
        <v>3579</v>
      </c>
      <c r="C595" s="1" t="s">
        <v>3609</v>
      </c>
      <c r="D595" s="1" t="s">
        <v>2530</v>
      </c>
      <c r="E595" s="1" t="s">
        <v>3634</v>
      </c>
      <c r="F595" s="1" t="s">
        <v>3658</v>
      </c>
      <c r="G595" s="1" t="s">
        <v>3669</v>
      </c>
      <c r="I595" s="11">
        <v>506</v>
      </c>
      <c r="J595" s="1" t="s">
        <v>3188</v>
      </c>
      <c r="K595" s="1" t="s">
        <v>3189</v>
      </c>
      <c r="L595" s="1">
        <v>32.9544154032017</v>
      </c>
      <c r="M595" s="1">
        <v>131.87049517780699</v>
      </c>
      <c r="O595" s="74" t="str">
        <f t="shared" si="269"/>
        <v>障福-30 ：ケアホームバンブーの森</v>
      </c>
      <c r="P595" s="74" t="str">
        <f t="shared" si="270"/>
        <v>種別：障がい者福祉施設 &lt;br&gt;名称：障福-30 ：ケアホームバンブーの森&lt;br&gt;住所：佐伯市稲垣1085番20号&lt;br&gt;TEL：0972-22-7250&lt;br&gt;参考：種別：共同生活援助&lt;br&gt;</v>
      </c>
      <c r="Q595" s="74" t="str">
        <f t="shared" si="271"/>
        <v>506.png</v>
      </c>
      <c r="R595" s="74" t="str">
        <f t="shared" si="272"/>
        <v>25,25</v>
      </c>
      <c r="S595" s="74" t="str">
        <f t="shared" si="273"/>
        <v>12,12</v>
      </c>
      <c r="T595" s="74" t="str">
        <f t="shared" si="274"/>
        <v>131.870495177807,32.9544154032017</v>
      </c>
      <c r="W595" s="239">
        <v>1</v>
      </c>
      <c r="X595" s="239" t="s">
        <v>3209</v>
      </c>
      <c r="Y595" s="239" t="str">
        <f t="shared" si="275"/>
        <v>障福-30 ：ケアホームバンブーの森</v>
      </c>
      <c r="Z595" s="239" t="s">
        <v>3202</v>
      </c>
      <c r="AA595" s="239" t="str">
        <f t="shared" si="276"/>
        <v>種別：障がい者福祉施設 &lt;br&gt;名称：障福-30 ：ケアホームバンブーの森&lt;br&gt;住所：佐伯市稲垣1085番20号&lt;br&gt;TEL：0972-22-7250&lt;br&gt;参考：種別：共同生活援助&lt;br&gt;</v>
      </c>
      <c r="AB595" s="239" t="s">
        <v>3256</v>
      </c>
      <c r="AC595" s="239" t="str">
        <f t="shared" si="277"/>
        <v>506.png</v>
      </c>
      <c r="AD595" s="239" t="s">
        <v>3204</v>
      </c>
      <c r="AE595" s="239" t="str">
        <f t="shared" si="278"/>
        <v>25,25</v>
      </c>
      <c r="AF595" s="239" t="s">
        <v>3205</v>
      </c>
      <c r="AG595" s="239" t="str">
        <f t="shared" si="279"/>
        <v>12,12</v>
      </c>
      <c r="AH595" s="239" t="s">
        <v>3206</v>
      </c>
      <c r="AI595" s="239" t="str">
        <f t="shared" si="280"/>
        <v>131.870495177807,32.9544154032017</v>
      </c>
      <c r="AJ595" s="239" t="s">
        <v>3207</v>
      </c>
      <c r="AL595" s="8" t="str">
        <f t="shared" si="281"/>
        <v>,{"type":"Feature","properties":{"name":"障福-30 ：ケアホームバンブーの森","description":"種別：障がい者福祉施設 &lt;br&gt;名称：障福-30 ：ケアホームバンブーの森&lt;br&gt;住所：佐伯市稲垣1085番20号&lt;br&gt;TEL：0972-22-7250&lt;br&gt;参考：種別：共同生活援助&lt;br&gt;","_markerType":"Icon","_iconUrl":"https://cyberjapandata.gsi.go.jp/portal/sys/v4/symbols/506.png","_iconSize":[25,25],"_iconAnchor":[12,12]},"geometry":{"type":"Point","coordinates":[131.870495177807,32.9544154032017]}}</v>
      </c>
    </row>
    <row r="596" spans="1:38">
      <c r="A596" s="248" t="s">
        <v>3610</v>
      </c>
      <c r="B596" s="1" t="s">
        <v>3579</v>
      </c>
      <c r="C596" s="1" t="s">
        <v>3610</v>
      </c>
      <c r="D596" s="1" t="s">
        <v>2534</v>
      </c>
      <c r="E596" s="1" t="s">
        <v>3634</v>
      </c>
      <c r="F596" s="1" t="s">
        <v>3658</v>
      </c>
      <c r="G596" s="1" t="s">
        <v>3675</v>
      </c>
      <c r="I596" s="11">
        <v>506</v>
      </c>
      <c r="J596" s="1" t="s">
        <v>3188</v>
      </c>
      <c r="K596" s="1" t="s">
        <v>3189</v>
      </c>
      <c r="L596" s="1">
        <v>32.962961475447003</v>
      </c>
      <c r="M596" s="1">
        <v>131.89527313263099</v>
      </c>
      <c r="O596" s="74" t="str">
        <f t="shared" si="269"/>
        <v>障福-31 ：ケアホームブレーメンⅠ・Ⅱ</v>
      </c>
      <c r="P596" s="74" t="str">
        <f t="shared" si="270"/>
        <v>種別：障がい者福祉施設 &lt;br&gt;名称：障福-31 ：ケアホームブレーメンⅠ・Ⅱ&lt;br&gt;住所：城下東町9番8号AL2-23号&lt;br&gt;TEL：0972-22-7250&lt;br&gt;参考：種別：共同生活援助&lt;br&gt;</v>
      </c>
      <c r="Q596" s="74" t="str">
        <f t="shared" si="271"/>
        <v>506.png</v>
      </c>
      <c r="R596" s="74" t="str">
        <f t="shared" si="272"/>
        <v>25,25</v>
      </c>
      <c r="S596" s="74" t="str">
        <f t="shared" si="273"/>
        <v>12,12</v>
      </c>
      <c r="T596" s="74" t="str">
        <f t="shared" si="274"/>
        <v>131.895273132631,32.962961475447</v>
      </c>
      <c r="W596" s="239">
        <v>1</v>
      </c>
      <c r="X596" s="239" t="s">
        <v>3209</v>
      </c>
      <c r="Y596" s="239" t="str">
        <f t="shared" si="275"/>
        <v>障福-31 ：ケアホームブレーメンⅠ・Ⅱ</v>
      </c>
      <c r="Z596" s="239" t="s">
        <v>3202</v>
      </c>
      <c r="AA596" s="239" t="str">
        <f t="shared" si="276"/>
        <v>種別：障がい者福祉施設 &lt;br&gt;名称：障福-31 ：ケアホームブレーメンⅠ・Ⅱ&lt;br&gt;住所：城下東町9番8号AL2-23号&lt;br&gt;TEL：0972-22-7250&lt;br&gt;参考：種別：共同生活援助&lt;br&gt;</v>
      </c>
      <c r="AB596" s="239" t="s">
        <v>3256</v>
      </c>
      <c r="AC596" s="239" t="str">
        <f t="shared" si="277"/>
        <v>506.png</v>
      </c>
      <c r="AD596" s="239" t="s">
        <v>3204</v>
      </c>
      <c r="AE596" s="239" t="str">
        <f t="shared" si="278"/>
        <v>25,25</v>
      </c>
      <c r="AF596" s="239" t="s">
        <v>3205</v>
      </c>
      <c r="AG596" s="239" t="str">
        <f t="shared" si="279"/>
        <v>12,12</v>
      </c>
      <c r="AH596" s="239" t="s">
        <v>3206</v>
      </c>
      <c r="AI596" s="239" t="str">
        <f t="shared" si="280"/>
        <v>131.895273132631,32.962961475447</v>
      </c>
      <c r="AJ596" s="239" t="s">
        <v>3207</v>
      </c>
      <c r="AL596" s="8" t="str">
        <f t="shared" si="281"/>
        <v>,{"type":"Feature","properties":{"name":"障福-31 ：ケアホームブレーメンⅠ・Ⅱ","description":"種別：障がい者福祉施設 &lt;br&gt;名称：障福-31 ：ケアホームブレーメンⅠ・Ⅱ&lt;br&gt;住所：城下東町9番8号AL2-23号&lt;br&gt;TEL：0972-22-7250&lt;br&gt;参考：種別：共同生活援助&lt;br&gt;","_markerType":"Icon","_iconUrl":"https://cyberjapandata.gsi.go.jp/portal/sys/v4/symbols/506.png","_iconSize":[25,25],"_iconAnchor":[12,12]},"geometry":{"type":"Point","coordinates":[131.895273132631,32.962961475447]}}</v>
      </c>
    </row>
    <row r="597" spans="1:38">
      <c r="A597" s="248" t="s">
        <v>3611</v>
      </c>
      <c r="B597" s="1" t="s">
        <v>3579</v>
      </c>
      <c r="C597" s="1" t="s">
        <v>3611</v>
      </c>
      <c r="D597" s="1" t="s">
        <v>2537</v>
      </c>
      <c r="E597" s="1" t="s">
        <v>3635</v>
      </c>
      <c r="F597" s="1" t="s">
        <v>3658</v>
      </c>
      <c r="G597" s="1" t="s">
        <v>3668</v>
      </c>
      <c r="I597" s="11">
        <v>506</v>
      </c>
      <c r="J597" s="1" t="s">
        <v>3188</v>
      </c>
      <c r="K597" s="1" t="s">
        <v>3189</v>
      </c>
      <c r="L597" s="1">
        <v>32.947720054744998</v>
      </c>
      <c r="M597" s="1">
        <v>131.890677700645</v>
      </c>
      <c r="O597" s="74" t="str">
        <f t="shared" si="269"/>
        <v>障福-32 ：グループホームほっとハウス1号棟</v>
      </c>
      <c r="P597" s="74" t="str">
        <f t="shared" si="270"/>
        <v>種別：障がい者福祉施設 &lt;br&gt;名称：障福-32 ：グループホームほっとハウス1号棟&lt;br&gt;住所：佐伯市大字池田 1316 番地 1 &lt;br&gt;TEL：0972-30-1593&lt;br&gt;参考：種別：共同生活援助&lt;br&gt;</v>
      </c>
      <c r="Q597" s="74" t="str">
        <f t="shared" si="271"/>
        <v>506.png</v>
      </c>
      <c r="R597" s="74" t="str">
        <f t="shared" si="272"/>
        <v>25,25</v>
      </c>
      <c r="S597" s="74" t="str">
        <f t="shared" si="273"/>
        <v>12,12</v>
      </c>
      <c r="T597" s="74" t="str">
        <f t="shared" si="274"/>
        <v>131.890677700645,32.947720054745</v>
      </c>
      <c r="W597" s="239">
        <v>1</v>
      </c>
      <c r="X597" s="239" t="s">
        <v>3209</v>
      </c>
      <c r="Y597" s="239" t="str">
        <f t="shared" si="275"/>
        <v>障福-32 ：グループホームほっとハウス1号棟</v>
      </c>
      <c r="Z597" s="239" t="s">
        <v>3202</v>
      </c>
      <c r="AA597" s="239" t="str">
        <f t="shared" si="276"/>
        <v>種別：障がい者福祉施設 &lt;br&gt;名称：障福-32 ：グループホームほっとハウス1号棟&lt;br&gt;住所：佐伯市大字池田 1316 番地 1 &lt;br&gt;TEL：0972-30-1593&lt;br&gt;参考：種別：共同生活援助&lt;br&gt;</v>
      </c>
      <c r="AB597" s="239" t="s">
        <v>3256</v>
      </c>
      <c r="AC597" s="239" t="str">
        <f t="shared" si="277"/>
        <v>506.png</v>
      </c>
      <c r="AD597" s="239" t="s">
        <v>3204</v>
      </c>
      <c r="AE597" s="239" t="str">
        <f t="shared" si="278"/>
        <v>25,25</v>
      </c>
      <c r="AF597" s="239" t="s">
        <v>3205</v>
      </c>
      <c r="AG597" s="239" t="str">
        <f t="shared" si="279"/>
        <v>12,12</v>
      </c>
      <c r="AH597" s="239" t="s">
        <v>3206</v>
      </c>
      <c r="AI597" s="239" t="str">
        <f t="shared" si="280"/>
        <v>131.890677700645,32.947720054745</v>
      </c>
      <c r="AJ597" s="239" t="s">
        <v>3207</v>
      </c>
      <c r="AL597" s="8" t="str">
        <f t="shared" si="281"/>
        <v>,{"type":"Feature","properties":{"name":"障福-32 ：グループホームほっとハウス1号棟","description":"種別：障がい者福祉施設 &lt;br&gt;名称：障福-32 ：グループホームほっとハウス1号棟&lt;br&gt;住所：佐伯市大字池田 1316 番地 1 &lt;br&gt;TEL：0972-30-1593&lt;br&gt;参考：種別：共同生活援助&lt;br&gt;","_markerType":"Icon","_iconUrl":"https://cyberjapandata.gsi.go.jp/portal/sys/v4/symbols/506.png","_iconSize":[25,25],"_iconAnchor":[12,12]},"geometry":{"type":"Point","coordinates":[131.890677700645,32.947720054745]}}</v>
      </c>
    </row>
    <row r="598" spans="1:38">
      <c r="A598" s="248" t="s">
        <v>3612</v>
      </c>
      <c r="B598" s="1" t="s">
        <v>3579</v>
      </c>
      <c r="C598" s="1" t="s">
        <v>3612</v>
      </c>
      <c r="D598" s="1" t="s">
        <v>2540</v>
      </c>
      <c r="E598" s="1" t="s">
        <v>3635</v>
      </c>
      <c r="F598" s="1" t="s">
        <v>3658</v>
      </c>
      <c r="G598" s="1" t="s">
        <v>3668</v>
      </c>
      <c r="I598" s="11">
        <v>506</v>
      </c>
      <c r="J598" s="1" t="s">
        <v>3188</v>
      </c>
      <c r="K598" s="1" t="s">
        <v>3189</v>
      </c>
      <c r="L598" s="1">
        <v>32.961039115714399</v>
      </c>
      <c r="M598" s="1">
        <v>131.87959641361601</v>
      </c>
      <c r="O598" s="74" t="str">
        <f t="shared" si="269"/>
        <v>障福-33 ：グループホームほっとハウス2号棟</v>
      </c>
      <c r="P598" s="74" t="str">
        <f t="shared" si="270"/>
        <v>種別：障がい者福祉施設 &lt;br&gt;名称：障福-33 ：グループホームほっとハウス2号棟&lt;br&gt;住所：佐伯市鶴岡町3丁目17番6号&lt;br&gt;TEL：0972-30-1593&lt;br&gt;参考：種別：共同生活援助&lt;br&gt;</v>
      </c>
      <c r="Q598" s="74" t="str">
        <f t="shared" si="271"/>
        <v>506.png</v>
      </c>
      <c r="R598" s="74" t="str">
        <f t="shared" si="272"/>
        <v>25,25</v>
      </c>
      <c r="S598" s="74" t="str">
        <f t="shared" si="273"/>
        <v>12,12</v>
      </c>
      <c r="T598" s="74" t="str">
        <f t="shared" si="274"/>
        <v>131.879596413616,32.9610391157144</v>
      </c>
      <c r="W598" s="239">
        <v>1</v>
      </c>
      <c r="X598" s="239" t="s">
        <v>3209</v>
      </c>
      <c r="Y598" s="239" t="str">
        <f t="shared" si="275"/>
        <v>障福-33 ：グループホームほっとハウス2号棟</v>
      </c>
      <c r="Z598" s="239" t="s">
        <v>3202</v>
      </c>
      <c r="AA598" s="239" t="str">
        <f t="shared" si="276"/>
        <v>種別：障がい者福祉施設 &lt;br&gt;名称：障福-33 ：グループホームほっとハウス2号棟&lt;br&gt;住所：佐伯市鶴岡町3丁目17番6号&lt;br&gt;TEL：0972-30-1593&lt;br&gt;参考：種別：共同生活援助&lt;br&gt;</v>
      </c>
      <c r="AB598" s="239" t="s">
        <v>3256</v>
      </c>
      <c r="AC598" s="239" t="str">
        <f t="shared" si="277"/>
        <v>506.png</v>
      </c>
      <c r="AD598" s="239" t="s">
        <v>3204</v>
      </c>
      <c r="AE598" s="239" t="str">
        <f t="shared" si="278"/>
        <v>25,25</v>
      </c>
      <c r="AF598" s="239" t="s">
        <v>3205</v>
      </c>
      <c r="AG598" s="239" t="str">
        <f t="shared" si="279"/>
        <v>12,12</v>
      </c>
      <c r="AH598" s="239" t="s">
        <v>3206</v>
      </c>
      <c r="AI598" s="239" t="str">
        <f t="shared" si="280"/>
        <v>131.879596413616,32.9610391157144</v>
      </c>
      <c r="AJ598" s="239" t="s">
        <v>3207</v>
      </c>
      <c r="AL598" s="8" t="str">
        <f t="shared" si="281"/>
        <v>,{"type":"Feature","properties":{"name":"障福-33 ：グループホームほっとハウス2号棟","description":"種別：障がい者福祉施設 &lt;br&gt;名称：障福-33 ：グループホームほっとハウス2号棟&lt;br&gt;住所：佐伯市鶴岡町3丁目17番6号&lt;br&gt;TEL：0972-30-1593&lt;br&gt;参考：種別：共同生活援助&lt;br&gt;","_markerType":"Icon","_iconUrl":"https://cyberjapandata.gsi.go.jp/portal/sys/v4/symbols/506.png","_iconSize":[25,25],"_iconAnchor":[12,12]},"geometry":{"type":"Point","coordinates":[131.879596413616,32.9610391157144]}}</v>
      </c>
    </row>
    <row r="599" spans="1:38">
      <c r="A599" s="248" t="s">
        <v>3613</v>
      </c>
      <c r="B599" s="1" t="s">
        <v>3579</v>
      </c>
      <c r="C599" s="1" t="s">
        <v>3613</v>
      </c>
      <c r="D599" s="1" t="s">
        <v>2543</v>
      </c>
      <c r="E599" s="1" t="s">
        <v>3636</v>
      </c>
      <c r="F599" s="1" t="s">
        <v>3658</v>
      </c>
      <c r="G599" s="1" t="s">
        <v>3676</v>
      </c>
      <c r="I599" s="11">
        <v>506</v>
      </c>
      <c r="J599" s="1" t="s">
        <v>3188</v>
      </c>
      <c r="K599" s="1" t="s">
        <v>3189</v>
      </c>
      <c r="L599" s="1">
        <v>32.950120995581202</v>
      </c>
      <c r="M599" s="1">
        <v>131.90505274079101</v>
      </c>
      <c r="O599" s="74" t="str">
        <f t="shared" si="269"/>
        <v>障福-34 ：グループホーム　エール</v>
      </c>
      <c r="P599" s="74" t="str">
        <f t="shared" si="270"/>
        <v>種別：障がい者福祉施設 &lt;br&gt;名称：障福-34 ：グループホーム　エール&lt;br&gt;住所：佐伯市6708番地1&lt;br&gt;TEL：0972-30-1545&lt;br&gt;参考：種別：共同生活援助&lt;br&gt;</v>
      </c>
      <c r="Q599" s="74" t="str">
        <f t="shared" si="271"/>
        <v>506.png</v>
      </c>
      <c r="R599" s="74" t="str">
        <f t="shared" si="272"/>
        <v>25,25</v>
      </c>
      <c r="S599" s="74" t="str">
        <f t="shared" si="273"/>
        <v>12,12</v>
      </c>
      <c r="T599" s="74" t="str">
        <f t="shared" si="274"/>
        <v>131.905052740791,32.9501209955812</v>
      </c>
      <c r="W599" s="239">
        <v>1</v>
      </c>
      <c r="X599" s="239" t="s">
        <v>3209</v>
      </c>
      <c r="Y599" s="239" t="str">
        <f t="shared" si="275"/>
        <v>障福-34 ：グループホーム　エール</v>
      </c>
      <c r="Z599" s="239" t="s">
        <v>3202</v>
      </c>
      <c r="AA599" s="239" t="str">
        <f t="shared" si="276"/>
        <v>種別：障がい者福祉施設 &lt;br&gt;名称：障福-34 ：グループホーム　エール&lt;br&gt;住所：佐伯市6708番地1&lt;br&gt;TEL：0972-30-1545&lt;br&gt;参考：種別：共同生活援助&lt;br&gt;</v>
      </c>
      <c r="AB599" s="239" t="s">
        <v>3256</v>
      </c>
      <c r="AC599" s="239" t="str">
        <f t="shared" si="277"/>
        <v>506.png</v>
      </c>
      <c r="AD599" s="239" t="s">
        <v>3204</v>
      </c>
      <c r="AE599" s="239" t="str">
        <f t="shared" si="278"/>
        <v>25,25</v>
      </c>
      <c r="AF599" s="239" t="s">
        <v>3205</v>
      </c>
      <c r="AG599" s="239" t="str">
        <f t="shared" si="279"/>
        <v>12,12</v>
      </c>
      <c r="AH599" s="239" t="s">
        <v>3206</v>
      </c>
      <c r="AI599" s="239" t="str">
        <f t="shared" si="280"/>
        <v>131.905052740791,32.9501209955812</v>
      </c>
      <c r="AJ599" s="239" t="s">
        <v>3207</v>
      </c>
      <c r="AL599" s="8" t="str">
        <f t="shared" si="281"/>
        <v>,{"type":"Feature","properties":{"name":"障福-34 ：グループホーム　エール","description":"種別：障がい者福祉施設 &lt;br&gt;名称：障福-34 ：グループホーム　エール&lt;br&gt;住所：佐伯市6708番地1&lt;br&gt;TEL：0972-30-1545&lt;br&gt;参考：種別：共同生活援助&lt;br&gt;","_markerType":"Icon","_iconUrl":"https://cyberjapandata.gsi.go.jp/portal/sys/v4/symbols/506.png","_iconSize":[25,25],"_iconAnchor":[12,12]},"geometry":{"type":"Point","coordinates":[131.905052740791,32.9501209955812]}}</v>
      </c>
    </row>
    <row r="600" spans="1:38">
      <c r="A600" s="248" t="s">
        <v>3614</v>
      </c>
      <c r="B600" s="1" t="s">
        <v>3579</v>
      </c>
      <c r="C600" s="1" t="s">
        <v>3614</v>
      </c>
      <c r="D600" s="1" t="s">
        <v>2502</v>
      </c>
      <c r="E600" s="1" t="s">
        <v>3630</v>
      </c>
      <c r="F600" s="1" t="s">
        <v>3658</v>
      </c>
      <c r="G600" s="1" t="s">
        <v>3672</v>
      </c>
      <c r="I600" s="11">
        <v>506</v>
      </c>
      <c r="J600" s="1" t="s">
        <v>3188</v>
      </c>
      <c r="K600" s="1" t="s">
        <v>3189</v>
      </c>
      <c r="L600" s="1">
        <v>32.961181464557399</v>
      </c>
      <c r="M600" s="1">
        <v>131.90454256336699</v>
      </c>
      <c r="O600" s="74" t="str">
        <f t="shared" si="269"/>
        <v>障福-35 ：レジデンス　長島</v>
      </c>
      <c r="P600" s="74" t="str">
        <f t="shared" si="270"/>
        <v>種別：障がい者福祉施設 &lt;br&gt;名称：障福-35 ：レジデンス　長島&lt;br&gt;住所：佐伯市長島町1-8-20&lt;br&gt;TEL：0972-48-9078&lt;br&gt;参考：種別：共同生活援助&lt;br&gt;</v>
      </c>
      <c r="Q600" s="74" t="str">
        <f t="shared" si="271"/>
        <v>506.png</v>
      </c>
      <c r="R600" s="74" t="str">
        <f t="shared" si="272"/>
        <v>25,25</v>
      </c>
      <c r="S600" s="74" t="str">
        <f t="shared" si="273"/>
        <v>12,12</v>
      </c>
      <c r="T600" s="74" t="str">
        <f t="shared" si="274"/>
        <v>131.904542563367,32.9611814645574</v>
      </c>
      <c r="W600" s="239">
        <v>1</v>
      </c>
      <c r="X600" s="239" t="s">
        <v>3209</v>
      </c>
      <c r="Y600" s="239" t="str">
        <f t="shared" si="275"/>
        <v>障福-35 ：レジデンス　長島</v>
      </c>
      <c r="Z600" s="239" t="s">
        <v>3202</v>
      </c>
      <c r="AA600" s="239" t="str">
        <f t="shared" si="276"/>
        <v>種別：障がい者福祉施設 &lt;br&gt;名称：障福-35 ：レジデンス　長島&lt;br&gt;住所：佐伯市長島町1-8-20&lt;br&gt;TEL：0972-48-9078&lt;br&gt;参考：種別：共同生活援助&lt;br&gt;</v>
      </c>
      <c r="AB600" s="239" t="s">
        <v>3256</v>
      </c>
      <c r="AC600" s="239" t="str">
        <f t="shared" si="277"/>
        <v>506.png</v>
      </c>
      <c r="AD600" s="239" t="s">
        <v>3204</v>
      </c>
      <c r="AE600" s="239" t="str">
        <f t="shared" si="278"/>
        <v>25,25</v>
      </c>
      <c r="AF600" s="239" t="s">
        <v>3205</v>
      </c>
      <c r="AG600" s="239" t="str">
        <f t="shared" si="279"/>
        <v>12,12</v>
      </c>
      <c r="AH600" s="239" t="s">
        <v>3206</v>
      </c>
      <c r="AI600" s="239" t="str">
        <f t="shared" si="280"/>
        <v>131.904542563367,32.9611814645574</v>
      </c>
      <c r="AJ600" s="239" t="s">
        <v>3207</v>
      </c>
      <c r="AL600" s="8" t="str">
        <f t="shared" si="281"/>
        <v>,{"type":"Feature","properties":{"name":"障福-35 ：レジデンス　長島","description":"種別：障がい者福祉施設 &lt;br&gt;名称：障福-35 ：レジデンス　長島&lt;br&gt;住所：佐伯市長島町1-8-20&lt;br&gt;TEL：0972-48-9078&lt;br&gt;参考：種別：共同生活援助&lt;br&gt;","_markerType":"Icon","_iconUrl":"https://cyberjapandata.gsi.go.jp/portal/sys/v4/symbols/506.png","_iconSize":[25,25],"_iconAnchor":[12,12]},"geometry":{"type":"Point","coordinates":[131.904542563367,32.9611814645574]}}</v>
      </c>
    </row>
    <row r="601" spans="1:38">
      <c r="A601" s="248" t="s">
        <v>3615</v>
      </c>
      <c r="B601" s="1" t="s">
        <v>3579</v>
      </c>
      <c r="C601" s="1" t="s">
        <v>3615</v>
      </c>
      <c r="D601" s="1" t="s">
        <v>3633</v>
      </c>
      <c r="E601" s="1" t="s">
        <v>3626</v>
      </c>
      <c r="F601" s="1" t="s">
        <v>3658</v>
      </c>
      <c r="G601" s="1" t="s">
        <v>3674</v>
      </c>
      <c r="I601" s="11">
        <v>506</v>
      </c>
      <c r="J601" s="1" t="s">
        <v>3188</v>
      </c>
      <c r="K601" s="1" t="s">
        <v>3189</v>
      </c>
      <c r="L601" s="1">
        <v>32.935350848235899</v>
      </c>
      <c r="M601" s="1">
        <v>131.90791856054099</v>
      </c>
      <c r="O601" s="74" t="str">
        <f t="shared" si="269"/>
        <v>障福-36 ：日中サービス支援型共同生活援助事業 ゆめあーる</v>
      </c>
      <c r="P601" s="74" t="str">
        <f t="shared" si="270"/>
        <v>種別：障がい者福祉施設 &lt;br&gt;名称：障福-36 ：日中サービス支援型共同生活援助事業 ゆめあーる&lt;br&gt;住所：佐伯市長良字小島4916番地2 &lt;br&gt;TEL：0972-29-5252&lt;br&gt;参考：種別：共同生活援助&lt;br&gt;</v>
      </c>
      <c r="Q601" s="74" t="str">
        <f t="shared" si="271"/>
        <v>506.png</v>
      </c>
      <c r="R601" s="74" t="str">
        <f t="shared" si="272"/>
        <v>25,25</v>
      </c>
      <c r="S601" s="74" t="str">
        <f t="shared" si="273"/>
        <v>12,12</v>
      </c>
      <c r="T601" s="74" t="str">
        <f t="shared" si="274"/>
        <v>131.907918560541,32.9353508482359</v>
      </c>
      <c r="W601" s="239">
        <v>1</v>
      </c>
      <c r="X601" s="239" t="s">
        <v>3209</v>
      </c>
      <c r="Y601" s="239" t="str">
        <f t="shared" si="275"/>
        <v>障福-36 ：日中サービス支援型共同生活援助事業 ゆめあーる</v>
      </c>
      <c r="Z601" s="239" t="s">
        <v>3202</v>
      </c>
      <c r="AA601" s="239" t="str">
        <f t="shared" si="276"/>
        <v>種別：障がい者福祉施設 &lt;br&gt;名称：障福-36 ：日中サービス支援型共同生活援助事業 ゆめあーる&lt;br&gt;住所：佐伯市長良字小島4916番地2 &lt;br&gt;TEL：0972-29-5252&lt;br&gt;参考：種別：共同生活援助&lt;br&gt;</v>
      </c>
      <c r="AB601" s="239" t="s">
        <v>3256</v>
      </c>
      <c r="AC601" s="239" t="str">
        <f t="shared" si="277"/>
        <v>506.png</v>
      </c>
      <c r="AD601" s="239" t="s">
        <v>3204</v>
      </c>
      <c r="AE601" s="239" t="str">
        <f t="shared" si="278"/>
        <v>25,25</v>
      </c>
      <c r="AF601" s="239" t="s">
        <v>3205</v>
      </c>
      <c r="AG601" s="239" t="str">
        <f t="shared" si="279"/>
        <v>12,12</v>
      </c>
      <c r="AH601" s="239" t="s">
        <v>3206</v>
      </c>
      <c r="AI601" s="239" t="str">
        <f t="shared" si="280"/>
        <v>131.907918560541,32.9353508482359</v>
      </c>
      <c r="AJ601" s="239" t="s">
        <v>3207</v>
      </c>
      <c r="AL601" s="8" t="str">
        <f t="shared" si="281"/>
        <v>,{"type":"Feature","properties":{"name":"障福-36 ：日中サービス支援型共同生活援助事業 ゆめあーる","description":"種別：障がい者福祉施設 &lt;br&gt;名称：障福-36 ：日中サービス支援型共同生活援助事業 ゆめあーる&lt;br&gt;住所：佐伯市長良字小島4916番地2 &lt;br&gt;TEL：0972-29-5252&lt;br&gt;参考：種別：共同生活援助&lt;br&gt;","_markerType":"Icon","_iconUrl":"https://cyberjapandata.gsi.go.jp/portal/sys/v4/symbols/506.png","_iconSize":[25,25],"_iconAnchor":[12,12]},"geometry":{"type":"Point","coordinates":[131.907918560541,32.9353508482359]}}</v>
      </c>
    </row>
    <row r="602" spans="1:38">
      <c r="A602" s="248" t="s">
        <v>3616</v>
      </c>
      <c r="B602" s="1" t="s">
        <v>3579</v>
      </c>
      <c r="C602" s="1" t="s">
        <v>3616</v>
      </c>
      <c r="D602" s="1" t="s">
        <v>3637</v>
      </c>
      <c r="E602" s="1" t="s">
        <v>3638</v>
      </c>
      <c r="F602" s="1" t="s">
        <v>3659</v>
      </c>
      <c r="G602" s="1" t="s">
        <v>3677</v>
      </c>
      <c r="I602" s="11">
        <v>506</v>
      </c>
      <c r="J602" s="1" t="s">
        <v>3188</v>
      </c>
      <c r="K602" s="1" t="s">
        <v>3189</v>
      </c>
      <c r="L602" s="1">
        <v>32.958767074047401</v>
      </c>
      <c r="M602" s="1">
        <v>131.90703209615</v>
      </c>
      <c r="O602" s="74" t="str">
        <f t="shared" si="269"/>
        <v>障福-37 ：児童発達支援センターつぼみ</v>
      </c>
      <c r="P602" s="74" t="str">
        <f t="shared" si="270"/>
        <v>種別：障がい者福祉施設 &lt;br&gt;名称：障福-37 ：児童発達支援センターつぼみ&lt;br&gt;住所：佐伯市長島町３丁目４４６番地&lt;br&gt;TEL：0972-28-6765&lt;br&gt;参考：種別：福祉型児童発達支援センター&lt;br&gt;</v>
      </c>
      <c r="Q602" s="74" t="str">
        <f t="shared" si="271"/>
        <v>506.png</v>
      </c>
      <c r="R602" s="74" t="str">
        <f t="shared" si="272"/>
        <v>25,25</v>
      </c>
      <c r="S602" s="74" t="str">
        <f t="shared" si="273"/>
        <v>12,12</v>
      </c>
      <c r="T602" s="74" t="str">
        <f t="shared" si="274"/>
        <v>131.90703209615,32.9587670740474</v>
      </c>
      <c r="W602" s="239">
        <v>1</v>
      </c>
      <c r="X602" s="239" t="s">
        <v>3209</v>
      </c>
      <c r="Y602" s="239" t="str">
        <f t="shared" si="275"/>
        <v>障福-37 ：児童発達支援センターつぼみ</v>
      </c>
      <c r="Z602" s="239" t="s">
        <v>3202</v>
      </c>
      <c r="AA602" s="239" t="str">
        <f t="shared" si="276"/>
        <v>種別：障がい者福祉施設 &lt;br&gt;名称：障福-37 ：児童発達支援センターつぼみ&lt;br&gt;住所：佐伯市長島町３丁目４４６番地&lt;br&gt;TEL：0972-28-6765&lt;br&gt;参考：種別：福祉型児童発達支援センター&lt;br&gt;</v>
      </c>
      <c r="AB602" s="239" t="s">
        <v>3256</v>
      </c>
      <c r="AC602" s="239" t="str">
        <f t="shared" si="277"/>
        <v>506.png</v>
      </c>
      <c r="AD602" s="239" t="s">
        <v>3204</v>
      </c>
      <c r="AE602" s="239" t="str">
        <f t="shared" si="278"/>
        <v>25,25</v>
      </c>
      <c r="AF602" s="239" t="s">
        <v>3205</v>
      </c>
      <c r="AG602" s="239" t="str">
        <f t="shared" si="279"/>
        <v>12,12</v>
      </c>
      <c r="AH602" s="239" t="s">
        <v>3206</v>
      </c>
      <c r="AI602" s="239" t="str">
        <f t="shared" si="280"/>
        <v>131.90703209615,32.9587670740474</v>
      </c>
      <c r="AJ602" s="239" t="s">
        <v>3207</v>
      </c>
      <c r="AL602" s="8" t="str">
        <f t="shared" si="281"/>
        <v>,{"type":"Feature","properties":{"name":"障福-37 ：児童発達支援センターつぼみ","description":"種別：障がい者福祉施設 &lt;br&gt;名称：障福-37 ：児童発達支援センターつぼみ&lt;br&gt;住所：佐伯市長島町３丁目４４６番地&lt;br&gt;TEL：0972-28-6765&lt;br&gt;参考：種別：福祉型児童発達支援センター&lt;br&gt;","_markerType":"Icon","_iconUrl":"https://cyberjapandata.gsi.go.jp/portal/sys/v4/symbols/506.png","_iconSize":[25,25],"_iconAnchor":[12,12]},"geometry":{"type":"Point","coordinates":[131.90703209615,32.9587670740474]}}</v>
      </c>
    </row>
    <row r="603" spans="1:38">
      <c r="A603" s="248" t="s">
        <v>3617</v>
      </c>
      <c r="B603" s="1" t="s">
        <v>3579</v>
      </c>
      <c r="C603" s="1" t="s">
        <v>3617</v>
      </c>
      <c r="D603" s="1" t="s">
        <v>3639</v>
      </c>
      <c r="E603" s="1" t="s">
        <v>1822</v>
      </c>
      <c r="F603" s="1" t="s">
        <v>3660</v>
      </c>
      <c r="G603" s="1" t="s">
        <v>3678</v>
      </c>
      <c r="I603" s="11">
        <v>506</v>
      </c>
      <c r="J603" s="1" t="s">
        <v>3188</v>
      </c>
      <c r="K603" s="1" t="s">
        <v>3189</v>
      </c>
      <c r="L603" s="1">
        <v>32.9136385970519</v>
      </c>
      <c r="M603" s="1">
        <v>131.87879094876601</v>
      </c>
      <c r="O603" s="74" t="str">
        <f t="shared" si="269"/>
        <v>障福-38 ：こどもデイサービス ダンボ</v>
      </c>
      <c r="P603" s="74" t="str">
        <f t="shared" si="270"/>
        <v>種別：障がい者福祉施設 &lt;br&gt;名称：障福-38 ：こどもデイサービス ダンボ&lt;br&gt;住所：佐伯市堅田3909-1　バンビハウス&lt;br&gt;TEL：0972-28-7333&lt;br&gt;参考：種別：児童発達支援事業所&lt;br&gt;</v>
      </c>
      <c r="Q603" s="74" t="str">
        <f t="shared" si="271"/>
        <v>506.png</v>
      </c>
      <c r="R603" s="74" t="str">
        <f t="shared" si="272"/>
        <v>25,25</v>
      </c>
      <c r="S603" s="74" t="str">
        <f t="shared" si="273"/>
        <v>12,12</v>
      </c>
      <c r="T603" s="74" t="str">
        <f t="shared" si="274"/>
        <v>131.878790948766,32.9136385970519</v>
      </c>
      <c r="W603" s="239">
        <v>1</v>
      </c>
      <c r="X603" s="239" t="s">
        <v>3209</v>
      </c>
      <c r="Y603" s="239" t="str">
        <f t="shared" si="275"/>
        <v>障福-38 ：こどもデイサービス ダンボ</v>
      </c>
      <c r="Z603" s="239" t="s">
        <v>3202</v>
      </c>
      <c r="AA603" s="239" t="str">
        <f t="shared" si="276"/>
        <v>種別：障がい者福祉施設 &lt;br&gt;名称：障福-38 ：こどもデイサービス ダンボ&lt;br&gt;住所：佐伯市堅田3909-1　バンビハウス&lt;br&gt;TEL：0972-28-7333&lt;br&gt;参考：種別：児童発達支援事業所&lt;br&gt;</v>
      </c>
      <c r="AB603" s="239" t="s">
        <v>3256</v>
      </c>
      <c r="AC603" s="239" t="str">
        <f t="shared" si="277"/>
        <v>506.png</v>
      </c>
      <c r="AD603" s="239" t="s">
        <v>3204</v>
      </c>
      <c r="AE603" s="239" t="str">
        <f t="shared" si="278"/>
        <v>25,25</v>
      </c>
      <c r="AF603" s="239" t="s">
        <v>3205</v>
      </c>
      <c r="AG603" s="239" t="str">
        <f t="shared" si="279"/>
        <v>12,12</v>
      </c>
      <c r="AH603" s="239" t="s">
        <v>3206</v>
      </c>
      <c r="AI603" s="239" t="str">
        <f t="shared" si="280"/>
        <v>131.878790948766,32.9136385970519</v>
      </c>
      <c r="AJ603" s="239" t="s">
        <v>3207</v>
      </c>
      <c r="AL603" s="8" t="str">
        <f t="shared" si="281"/>
        <v>,{"type":"Feature","properties":{"name":"障福-38 ：こどもデイサービス ダンボ","description":"種別：障がい者福祉施設 &lt;br&gt;名称：障福-38 ：こどもデイサービス ダンボ&lt;br&gt;住所：佐伯市堅田3909-1　バンビハウス&lt;br&gt;TEL：0972-28-7333&lt;br&gt;参考：種別：児童発達支援事業所&lt;br&gt;","_markerType":"Icon","_iconUrl":"https://cyberjapandata.gsi.go.jp/portal/sys/v4/symbols/506.png","_iconSize":[25,25],"_iconAnchor":[12,12]},"geometry":{"type":"Point","coordinates":[131.878790948766,32.9136385970519]}}</v>
      </c>
    </row>
    <row r="604" spans="1:38">
      <c r="A604" s="248" t="s">
        <v>3618</v>
      </c>
      <c r="B604" s="1" t="s">
        <v>3579</v>
      </c>
      <c r="C604" s="1" t="s">
        <v>3618</v>
      </c>
      <c r="D604" s="1" t="s">
        <v>3640</v>
      </c>
      <c r="E604" s="1" t="s">
        <v>3641</v>
      </c>
      <c r="F604" s="1" t="s">
        <v>3660</v>
      </c>
      <c r="G604" s="1" t="s">
        <v>3679</v>
      </c>
      <c r="I604" s="11">
        <v>506</v>
      </c>
      <c r="J604" s="1" t="s">
        <v>3188</v>
      </c>
      <c r="K604" s="1" t="s">
        <v>3189</v>
      </c>
      <c r="L604" s="1">
        <v>32.966117011387297</v>
      </c>
      <c r="M604" s="1">
        <v>131.878581818302</v>
      </c>
      <c r="O604" s="74" t="str">
        <f t="shared" si="269"/>
        <v>障福-39 ：ツリーハウス</v>
      </c>
      <c r="P604" s="74" t="str">
        <f t="shared" si="270"/>
        <v>種別：障がい者福祉施設 &lt;br&gt;名称：障福-39 ：ツリーハウス&lt;br&gt;住所：佐伯市大字鶴望2731&lt;br&gt;TEL：0972-48-9374&lt;br&gt;参考：種別：児童発達支援事業所&lt;br&gt;</v>
      </c>
      <c r="Q604" s="74" t="str">
        <f t="shared" si="271"/>
        <v>506.png</v>
      </c>
      <c r="R604" s="74" t="str">
        <f t="shared" si="272"/>
        <v>25,25</v>
      </c>
      <c r="S604" s="74" t="str">
        <f t="shared" si="273"/>
        <v>12,12</v>
      </c>
      <c r="T604" s="74" t="str">
        <f t="shared" si="274"/>
        <v>131.878581818302,32.9661170113873</v>
      </c>
      <c r="W604" s="239">
        <v>1</v>
      </c>
      <c r="X604" s="239" t="s">
        <v>3209</v>
      </c>
      <c r="Y604" s="239" t="str">
        <f t="shared" si="275"/>
        <v>障福-39 ：ツリーハウス</v>
      </c>
      <c r="Z604" s="239" t="s">
        <v>3202</v>
      </c>
      <c r="AA604" s="239" t="str">
        <f t="shared" si="276"/>
        <v>種別：障がい者福祉施設 &lt;br&gt;名称：障福-39 ：ツリーハウス&lt;br&gt;住所：佐伯市大字鶴望2731&lt;br&gt;TEL：0972-48-9374&lt;br&gt;参考：種別：児童発達支援事業所&lt;br&gt;</v>
      </c>
      <c r="AB604" s="239" t="s">
        <v>3256</v>
      </c>
      <c r="AC604" s="239" t="str">
        <f t="shared" si="277"/>
        <v>506.png</v>
      </c>
      <c r="AD604" s="239" t="s">
        <v>3204</v>
      </c>
      <c r="AE604" s="239" t="str">
        <f t="shared" si="278"/>
        <v>25,25</v>
      </c>
      <c r="AF604" s="239" t="s">
        <v>3205</v>
      </c>
      <c r="AG604" s="239" t="str">
        <f t="shared" si="279"/>
        <v>12,12</v>
      </c>
      <c r="AH604" s="239" t="s">
        <v>3206</v>
      </c>
      <c r="AI604" s="239" t="str">
        <f t="shared" si="280"/>
        <v>131.878581818302,32.9661170113873</v>
      </c>
      <c r="AJ604" s="239" t="s">
        <v>3207</v>
      </c>
      <c r="AL604" s="8" t="str">
        <f t="shared" si="281"/>
        <v>,{"type":"Feature","properties":{"name":"障福-39 ：ツリーハウス","description":"種別：障がい者福祉施設 &lt;br&gt;名称：障福-39 ：ツリーハウス&lt;br&gt;住所：佐伯市大字鶴望2731&lt;br&gt;TEL：0972-48-9374&lt;br&gt;参考：種別：児童発達支援事業所&lt;br&gt;","_markerType":"Icon","_iconUrl":"https://cyberjapandata.gsi.go.jp/portal/sys/v4/symbols/506.png","_iconSize":[25,25],"_iconAnchor":[12,12]},"geometry":{"type":"Point","coordinates":[131.878581818302,32.9661170113873]}}</v>
      </c>
    </row>
    <row r="605" spans="1:38">
      <c r="A605" s="248" t="s">
        <v>3619</v>
      </c>
      <c r="B605" s="1" t="s">
        <v>3579</v>
      </c>
      <c r="C605" s="1" t="s">
        <v>3619</v>
      </c>
      <c r="D605" s="1" t="s">
        <v>3642</v>
      </c>
      <c r="E605" s="1" t="s">
        <v>3643</v>
      </c>
      <c r="F605" s="1" t="s">
        <v>3660</v>
      </c>
      <c r="G605" s="1" t="s">
        <v>3680</v>
      </c>
      <c r="I605" s="11">
        <v>506</v>
      </c>
      <c r="J605" s="1" t="s">
        <v>3188</v>
      </c>
      <c r="K605" s="1" t="s">
        <v>3189</v>
      </c>
      <c r="L605" s="1">
        <v>32.953952522270001</v>
      </c>
      <c r="M605" s="1">
        <v>131.89348165359999</v>
      </c>
      <c r="O605" s="74" t="str">
        <f t="shared" si="269"/>
        <v>障福-40 ：andU</v>
      </c>
      <c r="P605" s="74" t="str">
        <f t="shared" si="270"/>
        <v>種別：障がい者福祉施設 &lt;br&gt;名称：障福-40 ：andU&lt;br&gt;住所：佐伯市船頭町10番5号&lt;br&gt;TEL：0972-28-8003&lt;br&gt;参考：種別：児童発達支援事業所&lt;br&gt;</v>
      </c>
      <c r="Q605" s="74" t="str">
        <f t="shared" si="271"/>
        <v>506.png</v>
      </c>
      <c r="R605" s="74" t="str">
        <f t="shared" si="272"/>
        <v>25,25</v>
      </c>
      <c r="S605" s="74" t="str">
        <f t="shared" si="273"/>
        <v>12,12</v>
      </c>
      <c r="T605" s="74" t="str">
        <f t="shared" si="274"/>
        <v>131.8934816536,32.95395252227</v>
      </c>
      <c r="W605" s="239">
        <v>1</v>
      </c>
      <c r="X605" s="239" t="s">
        <v>3209</v>
      </c>
      <c r="Y605" s="239" t="str">
        <f t="shared" si="275"/>
        <v>障福-40 ：andU</v>
      </c>
      <c r="Z605" s="239" t="s">
        <v>3202</v>
      </c>
      <c r="AA605" s="239" t="str">
        <f t="shared" si="276"/>
        <v>種別：障がい者福祉施設 &lt;br&gt;名称：障福-40 ：andU&lt;br&gt;住所：佐伯市船頭町10番5号&lt;br&gt;TEL：0972-28-8003&lt;br&gt;参考：種別：児童発達支援事業所&lt;br&gt;</v>
      </c>
      <c r="AB605" s="239" t="s">
        <v>3256</v>
      </c>
      <c r="AC605" s="239" t="str">
        <f t="shared" si="277"/>
        <v>506.png</v>
      </c>
      <c r="AD605" s="239" t="s">
        <v>3204</v>
      </c>
      <c r="AE605" s="239" t="str">
        <f t="shared" si="278"/>
        <v>25,25</v>
      </c>
      <c r="AF605" s="239" t="s">
        <v>3205</v>
      </c>
      <c r="AG605" s="239" t="str">
        <f t="shared" si="279"/>
        <v>12,12</v>
      </c>
      <c r="AH605" s="239" t="s">
        <v>3206</v>
      </c>
      <c r="AI605" s="239" t="str">
        <f t="shared" si="280"/>
        <v>131.8934816536,32.95395252227</v>
      </c>
      <c r="AJ605" s="239" t="s">
        <v>3207</v>
      </c>
      <c r="AL605" s="8" t="str">
        <f t="shared" si="281"/>
        <v>,{"type":"Feature","properties":{"name":"障福-40 ：andU","description":"種別：障がい者福祉施設 &lt;br&gt;名称：障福-40 ：andU&lt;br&gt;住所：佐伯市船頭町10番5号&lt;br&gt;TEL：0972-28-8003&lt;br&gt;参考：種別：児童発達支援事業所&lt;br&gt;","_markerType":"Icon","_iconUrl":"https://cyberjapandata.gsi.go.jp/portal/sys/v4/symbols/506.png","_iconSize":[25,25],"_iconAnchor":[12,12]},"geometry":{"type":"Point","coordinates":[131.8934816536,32.95395252227]}}</v>
      </c>
    </row>
    <row r="606" spans="1:38">
      <c r="A606" s="248" t="s">
        <v>3620</v>
      </c>
      <c r="B606" s="1" t="s">
        <v>3579</v>
      </c>
      <c r="C606" s="1" t="s">
        <v>3620</v>
      </c>
      <c r="D606" s="1" t="s">
        <v>2566</v>
      </c>
      <c r="E606" s="1" t="s">
        <v>3644</v>
      </c>
      <c r="F606" s="1" t="s">
        <v>3660</v>
      </c>
      <c r="G606" s="1" t="s">
        <v>3670</v>
      </c>
      <c r="I606" s="11">
        <v>506</v>
      </c>
      <c r="J606" s="1" t="s">
        <v>3188</v>
      </c>
      <c r="K606" s="1" t="s">
        <v>3189</v>
      </c>
      <c r="L606" s="1">
        <v>32.972250768754897</v>
      </c>
      <c r="M606" s="1">
        <v>131.904703480324</v>
      </c>
      <c r="O606" s="74" t="str">
        <f t="shared" si="269"/>
        <v>障福-41 ：andUプラス（NXT（ネクスト））</v>
      </c>
      <c r="P606" s="74" t="str">
        <f t="shared" si="270"/>
        <v>種別：障がい者福祉施設 &lt;br&gt;名称：障福-41 ：andUプラス（NXT（ネクスト））&lt;br&gt;住所：佐伯市駅前2丁目1-9第二メグビル3F&lt;br&gt;TEL：0972-30-1355&lt;br&gt;参考：種別：児童発達支援事業所&lt;br&gt;</v>
      </c>
      <c r="Q606" s="74" t="str">
        <f t="shared" si="271"/>
        <v>506.png</v>
      </c>
      <c r="R606" s="74" t="str">
        <f t="shared" si="272"/>
        <v>25,25</v>
      </c>
      <c r="S606" s="74" t="str">
        <f t="shared" si="273"/>
        <v>12,12</v>
      </c>
      <c r="T606" s="74" t="str">
        <f t="shared" si="274"/>
        <v>131.904703480324,32.9722507687549</v>
      </c>
      <c r="W606" s="239">
        <v>1</v>
      </c>
      <c r="X606" s="239" t="s">
        <v>3209</v>
      </c>
      <c r="Y606" s="239" t="str">
        <f t="shared" si="275"/>
        <v>障福-41 ：andUプラス（NXT（ネクスト））</v>
      </c>
      <c r="Z606" s="239" t="s">
        <v>3202</v>
      </c>
      <c r="AA606" s="239" t="str">
        <f t="shared" si="276"/>
        <v>種別：障がい者福祉施設 &lt;br&gt;名称：障福-41 ：andUプラス（NXT（ネクスト））&lt;br&gt;住所：佐伯市駅前2丁目1-9第二メグビル3F&lt;br&gt;TEL：0972-30-1355&lt;br&gt;参考：種別：児童発達支援事業所&lt;br&gt;</v>
      </c>
      <c r="AB606" s="239" t="s">
        <v>3256</v>
      </c>
      <c r="AC606" s="239" t="str">
        <f t="shared" si="277"/>
        <v>506.png</v>
      </c>
      <c r="AD606" s="239" t="s">
        <v>3204</v>
      </c>
      <c r="AE606" s="239" t="str">
        <f t="shared" si="278"/>
        <v>25,25</v>
      </c>
      <c r="AF606" s="239" t="s">
        <v>3205</v>
      </c>
      <c r="AG606" s="239" t="str">
        <f t="shared" si="279"/>
        <v>12,12</v>
      </c>
      <c r="AH606" s="239" t="s">
        <v>3206</v>
      </c>
      <c r="AI606" s="239" t="str">
        <f t="shared" si="280"/>
        <v>131.904703480324,32.9722507687549</v>
      </c>
      <c r="AJ606" s="239" t="s">
        <v>3207</v>
      </c>
      <c r="AL606" s="8" t="str">
        <f t="shared" si="281"/>
        <v>,{"type":"Feature","properties":{"name":"障福-41 ：andUプラス（NXT（ネクスト））","description":"種別：障がい者福祉施設 &lt;br&gt;名称：障福-41 ：andUプラス（NXT（ネクスト））&lt;br&gt;住所：佐伯市駅前2丁目1-9第二メグビル3F&lt;br&gt;TEL：0972-30-1355&lt;br&gt;参考：種別：児童発達支援事業所&lt;br&gt;","_markerType":"Icon","_iconUrl":"https://cyberjapandata.gsi.go.jp/portal/sys/v4/symbols/506.png","_iconSize":[25,25],"_iconAnchor":[12,12]},"geometry":{"type":"Point","coordinates":[131.904703480324,32.9722507687549]}}</v>
      </c>
    </row>
    <row r="607" spans="1:38">
      <c r="A607" s="248" t="s">
        <v>3621</v>
      </c>
      <c r="B607" s="1" t="s">
        <v>3579</v>
      </c>
      <c r="C607" s="1" t="s">
        <v>3621</v>
      </c>
      <c r="D607" s="1" t="s">
        <v>3645</v>
      </c>
      <c r="E607" s="1" t="s">
        <v>3646</v>
      </c>
      <c r="F607" s="1" t="s">
        <v>3661</v>
      </c>
      <c r="G607" s="1" t="s">
        <v>3681</v>
      </c>
      <c r="I607" s="11">
        <v>506</v>
      </c>
      <c r="J607" s="1" t="s">
        <v>3188</v>
      </c>
      <c r="K607" s="1" t="s">
        <v>3189</v>
      </c>
      <c r="L607" s="1">
        <v>32.952419250623102</v>
      </c>
      <c r="M607" s="1">
        <v>131.87459224236801</v>
      </c>
      <c r="O607" s="74" t="str">
        <f t="shared" si="269"/>
        <v>障福-42 ：放課後チャレンジＤｏ</v>
      </c>
      <c r="P607" s="74" t="str">
        <f t="shared" si="270"/>
        <v>種別：障がい者福祉施設 &lt;br&gt;名称：障福-42 ：放課後チャレンジＤｏ&lt;br&gt;住所：佐伯市大字稲垣1889番地&lt;br&gt;TEL：0972-28-8241&lt;br&gt;参考：種別：放課後等デイサービス事業所&lt;br&gt;</v>
      </c>
      <c r="Q607" s="74" t="str">
        <f t="shared" si="271"/>
        <v>506.png</v>
      </c>
      <c r="R607" s="74" t="str">
        <f t="shared" si="272"/>
        <v>25,25</v>
      </c>
      <c r="S607" s="74" t="str">
        <f t="shared" si="273"/>
        <v>12,12</v>
      </c>
      <c r="T607" s="74" t="str">
        <f t="shared" si="274"/>
        <v>131.874592242368,32.9524192506231</v>
      </c>
      <c r="W607" s="239">
        <v>1</v>
      </c>
      <c r="X607" s="239" t="s">
        <v>3209</v>
      </c>
      <c r="Y607" s="239" t="str">
        <f t="shared" si="275"/>
        <v>障福-42 ：放課後チャレンジＤｏ</v>
      </c>
      <c r="Z607" s="239" t="s">
        <v>3202</v>
      </c>
      <c r="AA607" s="239" t="str">
        <f t="shared" si="276"/>
        <v>種別：障がい者福祉施設 &lt;br&gt;名称：障福-42 ：放課後チャレンジＤｏ&lt;br&gt;住所：佐伯市大字稲垣1889番地&lt;br&gt;TEL：0972-28-8241&lt;br&gt;参考：種別：放課後等デイサービス事業所&lt;br&gt;</v>
      </c>
      <c r="AB607" s="239" t="s">
        <v>3256</v>
      </c>
      <c r="AC607" s="239" t="str">
        <f t="shared" si="277"/>
        <v>506.png</v>
      </c>
      <c r="AD607" s="239" t="s">
        <v>3204</v>
      </c>
      <c r="AE607" s="239" t="str">
        <f t="shared" si="278"/>
        <v>25,25</v>
      </c>
      <c r="AF607" s="239" t="s">
        <v>3205</v>
      </c>
      <c r="AG607" s="239" t="str">
        <f t="shared" si="279"/>
        <v>12,12</v>
      </c>
      <c r="AH607" s="239" t="s">
        <v>3206</v>
      </c>
      <c r="AI607" s="239" t="str">
        <f t="shared" si="280"/>
        <v>131.874592242368,32.9524192506231</v>
      </c>
      <c r="AJ607" s="239" t="s">
        <v>3207</v>
      </c>
      <c r="AL607" s="8" t="str">
        <f t="shared" si="281"/>
        <v>,{"type":"Feature","properties":{"name":"障福-42 ：放課後チャレンジＤｏ","description":"種別：障がい者福祉施設 &lt;br&gt;名称：障福-42 ：放課後チャレンジＤｏ&lt;br&gt;住所：佐伯市大字稲垣1889番地&lt;br&gt;TEL：0972-28-8241&lt;br&gt;参考：種別：放課後等デイサービス事業所&lt;br&gt;","_markerType":"Icon","_iconUrl":"https://cyberjapandata.gsi.go.jp/portal/sys/v4/symbols/506.png","_iconSize":[25,25],"_iconAnchor":[12,12]},"geometry":{"type":"Point","coordinates":[131.874592242368,32.9524192506231]}}</v>
      </c>
    </row>
    <row r="608" spans="1:38">
      <c r="A608" s="248" t="s">
        <v>3622</v>
      </c>
      <c r="B608" s="1" t="s">
        <v>3579</v>
      </c>
      <c r="C608" s="1" t="s">
        <v>3622</v>
      </c>
      <c r="D608" s="1" t="s">
        <v>3647</v>
      </c>
      <c r="E608" s="1" t="s">
        <v>3648</v>
      </c>
      <c r="F608" s="1" t="s">
        <v>3661</v>
      </c>
      <c r="G608" s="1" t="s">
        <v>3682</v>
      </c>
      <c r="I608" s="11">
        <v>506</v>
      </c>
      <c r="J608" s="1" t="s">
        <v>3188</v>
      </c>
      <c r="K608" s="1" t="s">
        <v>3189</v>
      </c>
      <c r="L608" s="1">
        <v>32.959880304063503</v>
      </c>
      <c r="M608" s="1">
        <v>131.91799352824501</v>
      </c>
      <c r="O608" s="74" t="str">
        <f t="shared" si="269"/>
        <v>障福-43 ：放課後等デイサービス 虹の翼</v>
      </c>
      <c r="P608" s="74" t="str">
        <f t="shared" si="270"/>
        <v>種別：障がい者福祉施設 &lt;br&gt;名称：障福-43 ：放課後等デイサービス 虹の翼&lt;br&gt;住所：佐伯市字女島10361番地2&lt;br&gt;TEL：0972-28-5850&lt;br&gt;参考：種別：放課後等デイサービス事業所&lt;br&gt;</v>
      </c>
      <c r="Q608" s="74" t="str">
        <f t="shared" si="271"/>
        <v>506.png</v>
      </c>
      <c r="R608" s="74" t="str">
        <f t="shared" si="272"/>
        <v>25,25</v>
      </c>
      <c r="S608" s="74" t="str">
        <f t="shared" si="273"/>
        <v>12,12</v>
      </c>
      <c r="T608" s="74" t="str">
        <f t="shared" si="274"/>
        <v>131.917993528245,32.9598803040635</v>
      </c>
      <c r="W608" s="239">
        <v>1</v>
      </c>
      <c r="X608" s="239" t="s">
        <v>3209</v>
      </c>
      <c r="Y608" s="239" t="str">
        <f t="shared" si="275"/>
        <v>障福-43 ：放課後等デイサービス 虹の翼</v>
      </c>
      <c r="Z608" s="239" t="s">
        <v>3202</v>
      </c>
      <c r="AA608" s="239" t="str">
        <f t="shared" si="276"/>
        <v>種別：障がい者福祉施設 &lt;br&gt;名称：障福-43 ：放課後等デイサービス 虹の翼&lt;br&gt;住所：佐伯市字女島10361番地2&lt;br&gt;TEL：0972-28-5850&lt;br&gt;参考：種別：放課後等デイサービス事業所&lt;br&gt;</v>
      </c>
      <c r="AB608" s="239" t="s">
        <v>3256</v>
      </c>
      <c r="AC608" s="239" t="str">
        <f t="shared" si="277"/>
        <v>506.png</v>
      </c>
      <c r="AD608" s="239" t="s">
        <v>3204</v>
      </c>
      <c r="AE608" s="239" t="str">
        <f t="shared" si="278"/>
        <v>25,25</v>
      </c>
      <c r="AF608" s="239" t="s">
        <v>3205</v>
      </c>
      <c r="AG608" s="239" t="str">
        <f t="shared" si="279"/>
        <v>12,12</v>
      </c>
      <c r="AH608" s="239" t="s">
        <v>3206</v>
      </c>
      <c r="AI608" s="239" t="str">
        <f t="shared" si="280"/>
        <v>131.917993528245,32.9598803040635</v>
      </c>
      <c r="AJ608" s="239" t="s">
        <v>3207</v>
      </c>
      <c r="AL608" s="8" t="str">
        <f t="shared" si="281"/>
        <v>,{"type":"Feature","properties":{"name":"障福-43 ：放課後等デイサービス 虹の翼","description":"種別：障がい者福祉施設 &lt;br&gt;名称：障福-43 ：放課後等デイサービス 虹の翼&lt;br&gt;住所：佐伯市字女島10361番地2&lt;br&gt;TEL：0972-28-5850&lt;br&gt;参考：種別：放課後等デイサービス事業所&lt;br&gt;","_markerType":"Icon","_iconUrl":"https://cyberjapandata.gsi.go.jp/portal/sys/v4/symbols/506.png","_iconSize":[25,25],"_iconAnchor":[12,12]},"geometry":{"type":"Point","coordinates":[131.917993528245,32.9598803040635]}}</v>
      </c>
    </row>
    <row r="609" spans="1:38">
      <c r="A609" s="248" t="s">
        <v>3623</v>
      </c>
      <c r="B609" s="1" t="s">
        <v>3579</v>
      </c>
      <c r="C609" s="1" t="s">
        <v>3623</v>
      </c>
      <c r="D609" s="1" t="s">
        <v>3649</v>
      </c>
      <c r="E609" s="1" t="s">
        <v>3650</v>
      </c>
      <c r="F609" s="1" t="s">
        <v>3661</v>
      </c>
      <c r="G609" s="1" t="s">
        <v>3678</v>
      </c>
      <c r="I609" s="11">
        <v>506</v>
      </c>
      <c r="J609" s="1" t="s">
        <v>3188</v>
      </c>
      <c r="K609" s="1" t="s">
        <v>3189</v>
      </c>
      <c r="L609" s="1">
        <v>32.956982375353199</v>
      </c>
      <c r="M609" s="1">
        <v>131.909251163253</v>
      </c>
      <c r="O609" s="74" t="str">
        <f t="shared" si="269"/>
        <v>障福-44 ：こどもデイサービス バンビ</v>
      </c>
      <c r="P609" s="74" t="str">
        <f t="shared" si="270"/>
        <v>種別：障がい者福祉施設 &lt;br&gt;名称：障福-44 ：こどもデイサービス バンビ&lt;br&gt;住所：佐伯市長島町3丁目18番18号&lt;br&gt;TEL：0972-28-5331&lt;br&gt;参考：種別：放課後等デイサービス事業所&lt;br&gt;</v>
      </c>
      <c r="Q609" s="74" t="str">
        <f t="shared" si="271"/>
        <v>506.png</v>
      </c>
      <c r="R609" s="74" t="str">
        <f t="shared" si="272"/>
        <v>25,25</v>
      </c>
      <c r="S609" s="74" t="str">
        <f t="shared" si="273"/>
        <v>12,12</v>
      </c>
      <c r="T609" s="74" t="str">
        <f t="shared" si="274"/>
        <v>131.909251163253,32.9569823753532</v>
      </c>
      <c r="W609" s="239">
        <v>1</v>
      </c>
      <c r="X609" s="239" t="s">
        <v>3209</v>
      </c>
      <c r="Y609" s="239" t="str">
        <f t="shared" si="275"/>
        <v>障福-44 ：こどもデイサービス バンビ</v>
      </c>
      <c r="Z609" s="239" t="s">
        <v>3202</v>
      </c>
      <c r="AA609" s="239" t="str">
        <f t="shared" si="276"/>
        <v>種別：障がい者福祉施設 &lt;br&gt;名称：障福-44 ：こどもデイサービス バンビ&lt;br&gt;住所：佐伯市長島町3丁目18番18号&lt;br&gt;TEL：0972-28-5331&lt;br&gt;参考：種別：放課後等デイサービス事業所&lt;br&gt;</v>
      </c>
      <c r="AB609" s="239" t="s">
        <v>3256</v>
      </c>
      <c r="AC609" s="239" t="str">
        <f t="shared" si="277"/>
        <v>506.png</v>
      </c>
      <c r="AD609" s="239" t="s">
        <v>3204</v>
      </c>
      <c r="AE609" s="239" t="str">
        <f t="shared" si="278"/>
        <v>25,25</v>
      </c>
      <c r="AF609" s="239" t="s">
        <v>3205</v>
      </c>
      <c r="AG609" s="239" t="str">
        <f t="shared" si="279"/>
        <v>12,12</v>
      </c>
      <c r="AH609" s="239" t="s">
        <v>3206</v>
      </c>
      <c r="AI609" s="239" t="str">
        <f t="shared" si="280"/>
        <v>131.909251163253,32.9569823753532</v>
      </c>
      <c r="AJ609" s="239" t="s">
        <v>3207</v>
      </c>
      <c r="AL609" s="8" t="str">
        <f t="shared" si="281"/>
        <v>,{"type":"Feature","properties":{"name":"障福-44 ：こどもデイサービス バンビ","description":"種別：障がい者福祉施設 &lt;br&gt;名称：障福-44 ：こどもデイサービス バンビ&lt;br&gt;住所：佐伯市長島町3丁目18番18号&lt;br&gt;TEL：0972-28-5331&lt;br&gt;参考：種別：放課後等デイサービス事業所&lt;br&gt;","_markerType":"Icon","_iconUrl":"https://cyberjapandata.gsi.go.jp/portal/sys/v4/symbols/506.png","_iconSize":[25,25],"_iconAnchor":[12,12]},"geometry":{"type":"Point","coordinates":[131.909251163253,32.9569823753532]}}</v>
      </c>
    </row>
    <row r="610" spans="1:38">
      <c r="A610" s="248" t="s">
        <v>3624</v>
      </c>
      <c r="B610" s="1" t="s">
        <v>3579</v>
      </c>
      <c r="C610" s="1" t="s">
        <v>3624</v>
      </c>
      <c r="D610" s="1" t="s">
        <v>3651</v>
      </c>
      <c r="E610" s="1" t="s">
        <v>3652</v>
      </c>
      <c r="F610" s="1" t="s">
        <v>3661</v>
      </c>
      <c r="G610" s="1" t="s">
        <v>3683</v>
      </c>
      <c r="I610" s="11">
        <v>506</v>
      </c>
      <c r="J610" s="1" t="s">
        <v>3188</v>
      </c>
      <c r="K610" s="1" t="s">
        <v>3189</v>
      </c>
      <c r="L610" s="1">
        <v>32.955902143377799</v>
      </c>
      <c r="M610" s="1">
        <v>131.89560948162901</v>
      </c>
      <c r="O610" s="74" t="str">
        <f t="shared" si="269"/>
        <v>障福-45 ：じゆう輝き</v>
      </c>
      <c r="P610" s="74" t="str">
        <f t="shared" si="270"/>
        <v>種別：障がい者福祉施設 &lt;br&gt;名称：障福-45 ：じゆう輝き&lt;br&gt;住所：佐伯市堅田3571-1&lt;br&gt;TEL：0972-30-1114&lt;br&gt;参考：種別：放課後等デイサービス事業所&lt;br&gt;</v>
      </c>
      <c r="Q610" s="74" t="str">
        <f t="shared" si="271"/>
        <v>506.png</v>
      </c>
      <c r="R610" s="74" t="str">
        <f t="shared" si="272"/>
        <v>25,25</v>
      </c>
      <c r="S610" s="74" t="str">
        <f t="shared" si="273"/>
        <v>12,12</v>
      </c>
      <c r="T610" s="74" t="str">
        <f t="shared" si="274"/>
        <v>131.895609481629,32.9559021433778</v>
      </c>
      <c r="W610" s="239">
        <v>1</v>
      </c>
      <c r="X610" s="239" t="s">
        <v>3209</v>
      </c>
      <c r="Y610" s="239" t="str">
        <f t="shared" si="275"/>
        <v>障福-45 ：じゆう輝き</v>
      </c>
      <c r="Z610" s="239" t="s">
        <v>3202</v>
      </c>
      <c r="AA610" s="239" t="str">
        <f t="shared" si="276"/>
        <v>種別：障がい者福祉施設 &lt;br&gt;名称：障福-45 ：じゆう輝き&lt;br&gt;住所：佐伯市堅田3571-1&lt;br&gt;TEL：0972-30-1114&lt;br&gt;参考：種別：放課後等デイサービス事業所&lt;br&gt;</v>
      </c>
      <c r="AB610" s="239" t="s">
        <v>3256</v>
      </c>
      <c r="AC610" s="239" t="str">
        <f t="shared" si="277"/>
        <v>506.png</v>
      </c>
      <c r="AD610" s="239" t="s">
        <v>3204</v>
      </c>
      <c r="AE610" s="239" t="str">
        <f t="shared" si="278"/>
        <v>25,25</v>
      </c>
      <c r="AF610" s="239" t="s">
        <v>3205</v>
      </c>
      <c r="AG610" s="239" t="str">
        <f t="shared" si="279"/>
        <v>12,12</v>
      </c>
      <c r="AH610" s="239" t="s">
        <v>3206</v>
      </c>
      <c r="AI610" s="239" t="str">
        <f t="shared" si="280"/>
        <v>131.895609481629,32.9559021433778</v>
      </c>
      <c r="AJ610" s="239" t="s">
        <v>3207</v>
      </c>
      <c r="AL610" s="8" t="str">
        <f t="shared" si="281"/>
        <v>,{"type":"Feature","properties":{"name":"障福-45 ：じゆう輝き","description":"種別：障がい者福祉施設 &lt;br&gt;名称：障福-45 ：じゆう輝き&lt;br&gt;住所：佐伯市堅田3571-1&lt;br&gt;TEL：0972-30-1114&lt;br&gt;参考：種別：放課後等デイサービス事業所&lt;br&gt;","_markerType":"Icon","_iconUrl":"https://cyberjapandata.gsi.go.jp/portal/sys/v4/symbols/506.png","_iconSize":[25,25],"_iconAnchor":[12,12]},"geometry":{"type":"Point","coordinates":[131.895609481629,32.9559021433778]}}</v>
      </c>
    </row>
    <row r="611" spans="1:38">
      <c r="W611" s="239">
        <v>1</v>
      </c>
      <c r="AL611" s="8" t="s">
        <v>3214</v>
      </c>
    </row>
    <row r="612" spans="1:38">
      <c r="W612" s="239">
        <v>1</v>
      </c>
    </row>
    <row r="613" spans="1:38">
      <c r="W613" s="239">
        <v>1</v>
      </c>
      <c r="AL613" s="8" t="s">
        <v>3973</v>
      </c>
    </row>
    <row r="614" spans="1:38">
      <c r="A614" s="248" t="s">
        <v>3734</v>
      </c>
      <c r="B614" s="1" t="s">
        <v>3686</v>
      </c>
      <c r="C614" s="1" t="s">
        <v>3734</v>
      </c>
      <c r="D614" s="1" t="s">
        <v>792</v>
      </c>
      <c r="E614" s="1" t="s">
        <v>1323</v>
      </c>
      <c r="F614" s="1" t="s">
        <v>3912</v>
      </c>
      <c r="G614" s="1" t="s">
        <v>3929</v>
      </c>
      <c r="I614" s="236" t="s">
        <v>4159</v>
      </c>
      <c r="J614" s="1" t="s">
        <v>3188</v>
      </c>
      <c r="K614" s="1" t="s">
        <v>3189</v>
      </c>
      <c r="L614" s="1">
        <v>32.9512734763899</v>
      </c>
      <c r="M614" s="1">
        <v>131.90798838351199</v>
      </c>
      <c r="O614" s="74" t="str">
        <f>A614</f>
        <v>高福-1：住宅型有料老人ホーム　みんなの家「めじま」</v>
      </c>
      <c r="P614" s="74" t="str">
        <f t="shared" ref="P614:P616" si="282">$B$7&amp;B614&amp;"&lt;br&gt;"&amp;$C$7&amp;C614&amp;"&lt;br&gt;"&amp;IF(D614="","",$D$7&amp;D614&amp;"&lt;br&gt;")&amp;IF(E614="","",$E$7&amp;E614&amp;"&lt;br&gt;")&amp;IF(F614="","",$F$7&amp;F614&amp;"&lt;br&gt;")</f>
        <v>種別：高齢者福祉施設 &lt;br&gt;名称：高福-1：住宅型有料老人ホーム　みんなの家「めじま」&lt;br&gt;住所：佐伯市字女島6827－1&lt;br&gt;TEL：0972-28-7271&lt;br&gt;参考：種別：有料老人ホーム　(住宅型)&lt;br&gt;</v>
      </c>
      <c r="Q614" s="74" t="str">
        <f t="shared" ref="Q614:Q616" si="283">I614&amp;".png"</f>
        <v>507.png</v>
      </c>
      <c r="R614" s="74" t="str">
        <f t="shared" ref="R614:R616" si="284">J614</f>
        <v>25,25</v>
      </c>
      <c r="S614" s="74" t="str">
        <f t="shared" ref="S614:S616" si="285">K614</f>
        <v>12,12</v>
      </c>
      <c r="T614" s="74" t="str">
        <f t="shared" ref="T614:T616" si="286">M614&amp;","&amp;L614</f>
        <v>131.907988383512,32.9512734763899</v>
      </c>
      <c r="W614" s="239">
        <v>1</v>
      </c>
      <c r="X614" s="239" t="s">
        <v>3268</v>
      </c>
      <c r="Y614" s="239" t="str">
        <f>O614</f>
        <v>高福-1：住宅型有料老人ホーム　みんなの家「めじま」</v>
      </c>
      <c r="Z614" s="239" t="s">
        <v>3202</v>
      </c>
      <c r="AA614" s="239" t="str">
        <f t="shared" ref="AA614:AA616" si="287">P614</f>
        <v>種別：高齢者福祉施設 &lt;br&gt;名称：高福-1：住宅型有料老人ホーム　みんなの家「めじま」&lt;br&gt;住所：佐伯市字女島6827－1&lt;br&gt;TEL：0972-28-7271&lt;br&gt;参考：種別：有料老人ホーム　(住宅型)&lt;br&gt;</v>
      </c>
      <c r="AB614" s="239" t="s">
        <v>3256</v>
      </c>
      <c r="AC614" s="239" t="str">
        <f t="shared" ref="AC614:AC616" si="288">Q614</f>
        <v>507.png</v>
      </c>
      <c r="AD614" s="239" t="s">
        <v>3204</v>
      </c>
      <c r="AE614" s="239" t="str">
        <f t="shared" ref="AE614:AE616" si="289">R614</f>
        <v>25,25</v>
      </c>
      <c r="AF614" s="239" t="s">
        <v>3205</v>
      </c>
      <c r="AG614" s="239" t="str">
        <f t="shared" ref="AG614:AG616" si="290">S614</f>
        <v>12,12</v>
      </c>
      <c r="AH614" s="239" t="s">
        <v>3206</v>
      </c>
      <c r="AI614" s="239" t="str">
        <f t="shared" ref="AI614:AI616" si="291">T614</f>
        <v>131.907988383512,32.9512734763899</v>
      </c>
      <c r="AJ614" s="239" t="s">
        <v>3207</v>
      </c>
      <c r="AL614" s="238" t="str">
        <f>_xlfn.CONCAT(X614:AJ614)</f>
        <v>{"type":"Feature","properties":{"name":"高福-1：住宅型有料老人ホーム　みんなの家「めじま」","description":"種別：高齢者福祉施設 &lt;br&gt;名称：高福-1：住宅型有料老人ホーム　みんなの家「めじま」&lt;br&gt;住所：佐伯市字女島6827－1&lt;br&gt;TEL：0972-28-7271&lt;br&gt;参考：種別：有料老人ホーム　(住宅型)&lt;br&gt;","_markerType":"Icon","_iconUrl":"https://cyberjapandata.gsi.go.jp/portal/sys/v4/symbols/507.png","_iconSize":[25,25],"_iconAnchor":[12,12]},"geometry":{"type":"Point","coordinates":[131.907988383512,32.9512734763899]}}</v>
      </c>
    </row>
    <row r="615" spans="1:38">
      <c r="A615" s="248" t="s">
        <v>3735</v>
      </c>
      <c r="B615" s="1" t="s">
        <v>3686</v>
      </c>
      <c r="C615" s="1" t="s">
        <v>3735</v>
      </c>
      <c r="D615" s="1" t="s">
        <v>798</v>
      </c>
      <c r="E615" s="1" t="s">
        <v>1324</v>
      </c>
      <c r="F615" s="1" t="s">
        <v>3912</v>
      </c>
      <c r="G615" s="1" t="s">
        <v>3930</v>
      </c>
      <c r="I615" s="236" t="s">
        <v>4159</v>
      </c>
      <c r="J615" s="1" t="s">
        <v>3188</v>
      </c>
      <c r="K615" s="1" t="s">
        <v>3189</v>
      </c>
      <c r="L615" s="1">
        <v>32.9730120708222</v>
      </c>
      <c r="M615" s="1">
        <v>131.90446208228099</v>
      </c>
      <c r="O615" s="74" t="str">
        <f t="shared" ref="O615:O616" si="292">A615</f>
        <v>高福-2：住宅型有料老人ホーム　あおぞら</v>
      </c>
      <c r="P615" s="74" t="str">
        <f t="shared" si="282"/>
        <v>種別：高齢者福祉施設 &lt;br&gt;名称：高福-2：住宅型有料老人ホーム　あおぞら&lt;br&gt;住所：佐伯市駅前2丁目10－32&lt;br&gt;TEL：0972-20-3221&lt;br&gt;参考：種別：有料老人ホーム　(住宅型)&lt;br&gt;</v>
      </c>
      <c r="Q615" s="74" t="str">
        <f t="shared" si="283"/>
        <v>507.png</v>
      </c>
      <c r="R615" s="74" t="str">
        <f t="shared" si="284"/>
        <v>25,25</v>
      </c>
      <c r="S615" s="74" t="str">
        <f t="shared" si="285"/>
        <v>12,12</v>
      </c>
      <c r="T615" s="74" t="str">
        <f t="shared" si="286"/>
        <v>131.904462082281,32.9730120708222</v>
      </c>
      <c r="W615" s="239">
        <v>1</v>
      </c>
      <c r="X615" s="239" t="s">
        <v>3209</v>
      </c>
      <c r="Y615" s="239" t="str">
        <f t="shared" ref="Y615:Y616" si="293">O615</f>
        <v>高福-2：住宅型有料老人ホーム　あおぞら</v>
      </c>
      <c r="Z615" s="239" t="s">
        <v>3202</v>
      </c>
      <c r="AA615" s="239" t="str">
        <f t="shared" si="287"/>
        <v>種別：高齢者福祉施設 &lt;br&gt;名称：高福-2：住宅型有料老人ホーム　あおぞら&lt;br&gt;住所：佐伯市駅前2丁目10－32&lt;br&gt;TEL：0972-20-3221&lt;br&gt;参考：種別：有料老人ホーム　(住宅型)&lt;br&gt;</v>
      </c>
      <c r="AB615" s="239" t="s">
        <v>3256</v>
      </c>
      <c r="AC615" s="239" t="str">
        <f t="shared" si="288"/>
        <v>507.png</v>
      </c>
      <c r="AD615" s="239" t="s">
        <v>3204</v>
      </c>
      <c r="AE615" s="239" t="str">
        <f t="shared" si="289"/>
        <v>25,25</v>
      </c>
      <c r="AF615" s="239" t="s">
        <v>3205</v>
      </c>
      <c r="AG615" s="239" t="str">
        <f t="shared" si="290"/>
        <v>12,12</v>
      </c>
      <c r="AH615" s="239" t="s">
        <v>3206</v>
      </c>
      <c r="AI615" s="239" t="str">
        <f t="shared" si="291"/>
        <v>131.904462082281,32.9730120708222</v>
      </c>
      <c r="AJ615" s="239" t="s">
        <v>3207</v>
      </c>
      <c r="AL615" s="8" t="str">
        <f t="shared" ref="AL615:AL616" si="294">_xlfn.CONCAT(X615:AJ615)</f>
        <v>,{"type":"Feature","properties":{"name":"高福-2：住宅型有料老人ホーム　あおぞら","description":"種別：高齢者福祉施設 &lt;br&gt;名称：高福-2：住宅型有料老人ホーム　あおぞら&lt;br&gt;住所：佐伯市駅前2丁目10－32&lt;br&gt;TEL：0972-20-3221&lt;br&gt;参考：種別：有料老人ホーム　(住宅型)&lt;br&gt;","_markerType":"Icon","_iconUrl":"https://cyberjapandata.gsi.go.jp/portal/sys/v4/symbols/507.png","_iconSize":[25,25],"_iconAnchor":[12,12]},"geometry":{"type":"Point","coordinates":[131.904462082281,32.9730120708222]}}</v>
      </c>
    </row>
    <row r="616" spans="1:38">
      <c r="A616" s="248" t="s">
        <v>3736</v>
      </c>
      <c r="B616" s="1" t="s">
        <v>3686</v>
      </c>
      <c r="C616" s="1" t="s">
        <v>3736</v>
      </c>
      <c r="D616" s="1" t="s">
        <v>802</v>
      </c>
      <c r="E616" s="1" t="s">
        <v>1325</v>
      </c>
      <c r="F616" s="1" t="s">
        <v>3912</v>
      </c>
      <c r="G616" s="1" t="s">
        <v>3931</v>
      </c>
      <c r="I616" s="236" t="s">
        <v>4159</v>
      </c>
      <c r="J616" s="1" t="s">
        <v>3188</v>
      </c>
      <c r="K616" s="1" t="s">
        <v>3189</v>
      </c>
      <c r="L616" s="1">
        <v>32.925195461960598</v>
      </c>
      <c r="M616" s="1">
        <v>131.93932063964201</v>
      </c>
      <c r="O616" s="74" t="str">
        <f t="shared" si="292"/>
        <v>高福-3：有料老人ホーム　はるの杜　すずかけ</v>
      </c>
      <c r="P616" s="74" t="str">
        <f t="shared" si="282"/>
        <v>種別：高齢者福祉施設 &lt;br&gt;名称：高福-3：有料老人ホーム　はるの杜　すずかけ&lt;br&gt;住所：佐伯市大字木立5552番地2&lt;br&gt;TEL：0972-28-3382&lt;br&gt;参考：種別：有料老人ホーム　(住宅型)&lt;br&gt;</v>
      </c>
      <c r="Q616" s="74" t="str">
        <f t="shared" si="283"/>
        <v>507.png</v>
      </c>
      <c r="R616" s="74" t="str">
        <f t="shared" si="284"/>
        <v>25,25</v>
      </c>
      <c r="S616" s="74" t="str">
        <f t="shared" si="285"/>
        <v>12,12</v>
      </c>
      <c r="T616" s="74" t="str">
        <f t="shared" si="286"/>
        <v>131.939320639642,32.9251954619606</v>
      </c>
      <c r="W616" s="239">
        <v>1</v>
      </c>
      <c r="X616" s="239" t="s">
        <v>3209</v>
      </c>
      <c r="Y616" s="239" t="str">
        <f t="shared" si="293"/>
        <v>高福-3：有料老人ホーム　はるの杜　すずかけ</v>
      </c>
      <c r="Z616" s="239" t="s">
        <v>3202</v>
      </c>
      <c r="AA616" s="239" t="str">
        <f t="shared" si="287"/>
        <v>種別：高齢者福祉施設 &lt;br&gt;名称：高福-3：有料老人ホーム　はるの杜　すずかけ&lt;br&gt;住所：佐伯市大字木立5552番地2&lt;br&gt;TEL：0972-28-3382&lt;br&gt;参考：種別：有料老人ホーム　(住宅型)&lt;br&gt;</v>
      </c>
      <c r="AB616" s="239" t="s">
        <v>3256</v>
      </c>
      <c r="AC616" s="239" t="str">
        <f t="shared" si="288"/>
        <v>507.png</v>
      </c>
      <c r="AD616" s="239" t="s">
        <v>3204</v>
      </c>
      <c r="AE616" s="239" t="str">
        <f t="shared" si="289"/>
        <v>25,25</v>
      </c>
      <c r="AF616" s="239" t="s">
        <v>3205</v>
      </c>
      <c r="AG616" s="239" t="str">
        <f t="shared" si="290"/>
        <v>12,12</v>
      </c>
      <c r="AH616" s="239" t="s">
        <v>3206</v>
      </c>
      <c r="AI616" s="239" t="str">
        <f t="shared" si="291"/>
        <v>131.939320639642,32.9251954619606</v>
      </c>
      <c r="AJ616" s="239" t="s">
        <v>3207</v>
      </c>
      <c r="AL616" s="8" t="str">
        <f t="shared" si="294"/>
        <v>,{"type":"Feature","properties":{"name":"高福-3：有料老人ホーム　はるの杜　すずかけ","description":"種別：高齢者福祉施設 &lt;br&gt;名称：高福-3：有料老人ホーム　はるの杜　すずかけ&lt;br&gt;住所：佐伯市大字木立5552番地2&lt;br&gt;TEL：0972-28-3382&lt;br&gt;参考：種別：有料老人ホーム　(住宅型)&lt;br&gt;","_markerType":"Icon","_iconUrl":"https://cyberjapandata.gsi.go.jp/portal/sys/v4/symbols/507.png","_iconSize":[25,25],"_iconAnchor":[12,12]},"geometry":{"type":"Point","coordinates":[131.939320639642,32.9251954619606]}}</v>
      </c>
    </row>
    <row r="617" spans="1:38">
      <c r="A617" s="248" t="s">
        <v>3737</v>
      </c>
      <c r="B617" s="1" t="s">
        <v>3686</v>
      </c>
      <c r="C617" s="1" t="s">
        <v>3737</v>
      </c>
      <c r="D617" s="1" t="s">
        <v>807</v>
      </c>
      <c r="E617" s="1" t="s">
        <v>1326</v>
      </c>
      <c r="F617" s="1" t="s">
        <v>3912</v>
      </c>
      <c r="G617" s="1" t="s">
        <v>3932</v>
      </c>
      <c r="I617" s="236" t="s">
        <v>4159</v>
      </c>
      <c r="J617" s="1" t="s">
        <v>3188</v>
      </c>
      <c r="K617" s="1" t="s">
        <v>3189</v>
      </c>
      <c r="L617" s="1">
        <v>32.973517961438397</v>
      </c>
      <c r="M617" s="1">
        <v>131.88484227372501</v>
      </c>
      <c r="O617" s="74" t="str">
        <f t="shared" ref="O617:O680" si="295">A617</f>
        <v>高福-4：有料老人ホーム　悠久の丘　万葉</v>
      </c>
      <c r="P617" s="74" t="str">
        <f t="shared" ref="P617:P680" si="296">$B$7&amp;B617&amp;"&lt;br&gt;"&amp;$C$7&amp;C617&amp;"&lt;br&gt;"&amp;IF(D617="","",$D$7&amp;D617&amp;"&lt;br&gt;")&amp;IF(E617="","",$E$7&amp;E617&amp;"&lt;br&gt;")&amp;IF(F617="","",$F$7&amp;F617&amp;"&lt;br&gt;")</f>
        <v>種別：高齢者福祉施設 &lt;br&gt;名称：高福-4：有料老人ホーム　悠久の丘　万葉&lt;br&gt;住所：佐伯市大字鶴望字中ノ原3510-21&lt;br&gt;TEL：0972-23-6366&lt;br&gt;参考：種別：有料老人ホーム　(住宅型)&lt;br&gt;</v>
      </c>
      <c r="Q617" s="74" t="str">
        <f t="shared" ref="Q617:Q680" si="297">I617&amp;".png"</f>
        <v>507.png</v>
      </c>
      <c r="R617" s="74" t="str">
        <f t="shared" ref="R617:R680" si="298">J617</f>
        <v>25,25</v>
      </c>
      <c r="S617" s="74" t="str">
        <f t="shared" ref="S617:S680" si="299">K617</f>
        <v>12,12</v>
      </c>
      <c r="T617" s="74" t="str">
        <f t="shared" ref="T617:T680" si="300">M617&amp;","&amp;L617</f>
        <v>131.884842273725,32.9735179614384</v>
      </c>
      <c r="W617" s="239">
        <v>1</v>
      </c>
      <c r="X617" s="239" t="s">
        <v>3209</v>
      </c>
      <c r="Y617" s="239" t="str">
        <f t="shared" ref="Y617:Y680" si="301">O617</f>
        <v>高福-4：有料老人ホーム　悠久の丘　万葉</v>
      </c>
      <c r="Z617" s="239" t="s">
        <v>3202</v>
      </c>
      <c r="AA617" s="239" t="str">
        <f t="shared" ref="AA617:AA680" si="302">P617</f>
        <v>種別：高齢者福祉施設 &lt;br&gt;名称：高福-4：有料老人ホーム　悠久の丘　万葉&lt;br&gt;住所：佐伯市大字鶴望字中ノ原3510-21&lt;br&gt;TEL：0972-23-6366&lt;br&gt;参考：種別：有料老人ホーム　(住宅型)&lt;br&gt;</v>
      </c>
      <c r="AB617" s="239" t="s">
        <v>3256</v>
      </c>
      <c r="AC617" s="239" t="str">
        <f t="shared" ref="AC617:AC680" si="303">Q617</f>
        <v>507.png</v>
      </c>
      <c r="AD617" s="239" t="s">
        <v>3204</v>
      </c>
      <c r="AE617" s="239" t="str">
        <f t="shared" ref="AE617:AE680" si="304">R617</f>
        <v>25,25</v>
      </c>
      <c r="AF617" s="239" t="s">
        <v>3205</v>
      </c>
      <c r="AG617" s="239" t="str">
        <f t="shared" ref="AG617:AG680" si="305">S617</f>
        <v>12,12</v>
      </c>
      <c r="AH617" s="239" t="s">
        <v>3206</v>
      </c>
      <c r="AI617" s="239" t="str">
        <f t="shared" ref="AI617:AI680" si="306">T617</f>
        <v>131.884842273725,32.9735179614384</v>
      </c>
      <c r="AJ617" s="239" t="s">
        <v>3207</v>
      </c>
      <c r="AL617" s="8" t="str">
        <f t="shared" ref="AL617:AL680" si="307">_xlfn.CONCAT(X617:AJ617)</f>
        <v>,{"type":"Feature","properties":{"name":"高福-4：有料老人ホーム　悠久の丘　万葉","description":"種別：高齢者福祉施設 &lt;br&gt;名称：高福-4：有料老人ホーム　悠久の丘　万葉&lt;br&gt;住所：佐伯市大字鶴望字中ノ原3510-21&lt;br&gt;TEL：0972-23-6366&lt;br&gt;参考：種別：有料老人ホーム　(住宅型)&lt;br&gt;","_markerType":"Icon","_iconUrl":"https://cyberjapandata.gsi.go.jp/portal/sys/v4/symbols/507.png","_iconSize":[25,25],"_iconAnchor":[12,12]},"geometry":{"type":"Point","coordinates":[131.884842273725,32.9735179614384]}}</v>
      </c>
    </row>
    <row r="618" spans="1:38">
      <c r="A618" s="248" t="s">
        <v>3738</v>
      </c>
      <c r="B618" s="1" t="s">
        <v>3686</v>
      </c>
      <c r="C618" s="1" t="s">
        <v>3738</v>
      </c>
      <c r="D618" s="1" t="s">
        <v>811</v>
      </c>
      <c r="E618" s="1" t="s">
        <v>1327</v>
      </c>
      <c r="F618" s="1" t="s">
        <v>3912</v>
      </c>
      <c r="G618" s="1" t="s">
        <v>3933</v>
      </c>
      <c r="I618" s="236" t="s">
        <v>4159</v>
      </c>
      <c r="J618" s="1" t="s">
        <v>3188</v>
      </c>
      <c r="K618" s="1" t="s">
        <v>3189</v>
      </c>
      <c r="L618" s="1">
        <v>32.932622185185501</v>
      </c>
      <c r="M618" s="1">
        <v>131.862456897134</v>
      </c>
      <c r="O618" s="74" t="str">
        <f t="shared" si="295"/>
        <v>高福-5：有料老人ホーム　城村の家</v>
      </c>
      <c r="P618" s="74" t="str">
        <f t="shared" si="296"/>
        <v>種別：高齢者福祉施設 &lt;br&gt;名称：高福-5：有料老人ホーム　城村の家&lt;br&gt;住所：佐伯市大字長谷5727番地&lt;br&gt;TEL：0972-23-4595&lt;br&gt;参考：種別：有料老人ホーム　(住宅型)&lt;br&gt;</v>
      </c>
      <c r="Q618" s="74" t="str">
        <f t="shared" si="297"/>
        <v>507.png</v>
      </c>
      <c r="R618" s="74" t="str">
        <f t="shared" si="298"/>
        <v>25,25</v>
      </c>
      <c r="S618" s="74" t="str">
        <f t="shared" si="299"/>
        <v>12,12</v>
      </c>
      <c r="T618" s="74" t="str">
        <f t="shared" si="300"/>
        <v>131.862456897134,32.9326221851855</v>
      </c>
      <c r="W618" s="239">
        <v>1</v>
      </c>
      <c r="X618" s="239" t="s">
        <v>3209</v>
      </c>
      <c r="Y618" s="239" t="str">
        <f t="shared" si="301"/>
        <v>高福-5：有料老人ホーム　城村の家</v>
      </c>
      <c r="Z618" s="239" t="s">
        <v>3202</v>
      </c>
      <c r="AA618" s="239" t="str">
        <f t="shared" si="302"/>
        <v>種別：高齢者福祉施設 &lt;br&gt;名称：高福-5：有料老人ホーム　城村の家&lt;br&gt;住所：佐伯市大字長谷5727番地&lt;br&gt;TEL：0972-23-4595&lt;br&gt;参考：種別：有料老人ホーム　(住宅型)&lt;br&gt;</v>
      </c>
      <c r="AB618" s="239" t="s">
        <v>3256</v>
      </c>
      <c r="AC618" s="239" t="str">
        <f t="shared" si="303"/>
        <v>507.png</v>
      </c>
      <c r="AD618" s="239" t="s">
        <v>3204</v>
      </c>
      <c r="AE618" s="239" t="str">
        <f t="shared" si="304"/>
        <v>25,25</v>
      </c>
      <c r="AF618" s="239" t="s">
        <v>3205</v>
      </c>
      <c r="AG618" s="239" t="str">
        <f t="shared" si="305"/>
        <v>12,12</v>
      </c>
      <c r="AH618" s="239" t="s">
        <v>3206</v>
      </c>
      <c r="AI618" s="239" t="str">
        <f t="shared" si="306"/>
        <v>131.862456897134,32.9326221851855</v>
      </c>
      <c r="AJ618" s="239" t="s">
        <v>3207</v>
      </c>
      <c r="AL618" s="8" t="str">
        <f t="shared" si="307"/>
        <v>,{"type":"Feature","properties":{"name":"高福-5：有料老人ホーム　城村の家","description":"種別：高齢者福祉施設 &lt;br&gt;名称：高福-5：有料老人ホーム　城村の家&lt;br&gt;住所：佐伯市大字長谷5727番地&lt;br&gt;TEL：0972-23-4595&lt;br&gt;参考：種別：有料老人ホーム　(住宅型)&lt;br&gt;","_markerType":"Icon","_iconUrl":"https://cyberjapandata.gsi.go.jp/portal/sys/v4/symbols/507.png","_iconSize":[25,25],"_iconAnchor":[12,12]},"geometry":{"type":"Point","coordinates":[131.862456897134,32.9326221851855]}}</v>
      </c>
    </row>
    <row r="619" spans="1:38">
      <c r="A619" s="248" t="s">
        <v>3739</v>
      </c>
      <c r="B619" s="1" t="s">
        <v>3686</v>
      </c>
      <c r="C619" s="1" t="s">
        <v>3739</v>
      </c>
      <c r="D619" s="1" t="s">
        <v>815</v>
      </c>
      <c r="E619" s="1" t="s">
        <v>1328</v>
      </c>
      <c r="F619" s="1" t="s">
        <v>3912</v>
      </c>
      <c r="G619" s="1" t="s">
        <v>3934</v>
      </c>
      <c r="I619" s="236" t="s">
        <v>4159</v>
      </c>
      <c r="J619" s="1" t="s">
        <v>3188</v>
      </c>
      <c r="K619" s="1" t="s">
        <v>3189</v>
      </c>
      <c r="L619" s="1">
        <v>32.793628954518901</v>
      </c>
      <c r="M619" s="1">
        <v>131.87723662806499</v>
      </c>
      <c r="O619" s="74" t="str">
        <f t="shared" si="295"/>
        <v>高福-6：有料老人ホーム　潮の風</v>
      </c>
      <c r="P619" s="74" t="str">
        <f t="shared" si="296"/>
        <v>種別：高齢者福祉施設 &lt;br&gt;名称：高福-6：有料老人ホーム　潮の風&lt;br&gt;住所：佐伯市蒲江大字丸市尾浦21番地&lt;br&gt;TEL：0972-44-5101&lt;br&gt;参考：種別：有料老人ホーム　(住宅型)&lt;br&gt;</v>
      </c>
      <c r="Q619" s="74" t="str">
        <f t="shared" si="297"/>
        <v>507.png</v>
      </c>
      <c r="R619" s="74" t="str">
        <f t="shared" si="298"/>
        <v>25,25</v>
      </c>
      <c r="S619" s="74" t="str">
        <f t="shared" si="299"/>
        <v>12,12</v>
      </c>
      <c r="T619" s="74" t="str">
        <f t="shared" si="300"/>
        <v>131.877236628065,32.7936289545189</v>
      </c>
      <c r="W619" s="239">
        <v>1</v>
      </c>
      <c r="X619" s="239" t="s">
        <v>3209</v>
      </c>
      <c r="Y619" s="239" t="str">
        <f t="shared" si="301"/>
        <v>高福-6：有料老人ホーム　潮の風</v>
      </c>
      <c r="Z619" s="239" t="s">
        <v>3202</v>
      </c>
      <c r="AA619" s="239" t="str">
        <f t="shared" si="302"/>
        <v>種別：高齢者福祉施設 &lt;br&gt;名称：高福-6：有料老人ホーム　潮の風&lt;br&gt;住所：佐伯市蒲江大字丸市尾浦21番地&lt;br&gt;TEL：0972-44-5101&lt;br&gt;参考：種別：有料老人ホーム　(住宅型)&lt;br&gt;</v>
      </c>
      <c r="AB619" s="239" t="s">
        <v>3256</v>
      </c>
      <c r="AC619" s="239" t="str">
        <f t="shared" si="303"/>
        <v>507.png</v>
      </c>
      <c r="AD619" s="239" t="s">
        <v>3204</v>
      </c>
      <c r="AE619" s="239" t="str">
        <f t="shared" si="304"/>
        <v>25,25</v>
      </c>
      <c r="AF619" s="239" t="s">
        <v>3205</v>
      </c>
      <c r="AG619" s="239" t="str">
        <f t="shared" si="305"/>
        <v>12,12</v>
      </c>
      <c r="AH619" s="239" t="s">
        <v>3206</v>
      </c>
      <c r="AI619" s="239" t="str">
        <f t="shared" si="306"/>
        <v>131.877236628065,32.7936289545189</v>
      </c>
      <c r="AJ619" s="239" t="s">
        <v>3207</v>
      </c>
      <c r="AL619" s="8" t="str">
        <f t="shared" si="307"/>
        <v>,{"type":"Feature","properties":{"name":"高福-6：有料老人ホーム　潮の風","description":"種別：高齢者福祉施設 &lt;br&gt;名称：高福-6：有料老人ホーム　潮の風&lt;br&gt;住所：佐伯市蒲江大字丸市尾浦21番地&lt;br&gt;TEL：0972-44-5101&lt;br&gt;参考：種別：有料老人ホーム　(住宅型)&lt;br&gt;","_markerType":"Icon","_iconUrl":"https://cyberjapandata.gsi.go.jp/portal/sys/v4/symbols/507.png","_iconSize":[25,25],"_iconAnchor":[12,12]},"geometry":{"type":"Point","coordinates":[131.877236628065,32.7936289545189]}}</v>
      </c>
    </row>
    <row r="620" spans="1:38">
      <c r="A620" s="248" t="s">
        <v>3740</v>
      </c>
      <c r="B620" s="1" t="s">
        <v>3686</v>
      </c>
      <c r="C620" s="1" t="s">
        <v>3740</v>
      </c>
      <c r="D620" s="1" t="s">
        <v>819</v>
      </c>
      <c r="E620" s="1" t="s">
        <v>1329</v>
      </c>
      <c r="F620" s="1" t="s">
        <v>3912</v>
      </c>
      <c r="G620" s="1" t="s">
        <v>3935</v>
      </c>
      <c r="I620" s="236" t="s">
        <v>4159</v>
      </c>
      <c r="J620" s="1" t="s">
        <v>3188</v>
      </c>
      <c r="K620" s="1" t="s">
        <v>3189</v>
      </c>
      <c r="L620" s="1">
        <v>32.925626751880301</v>
      </c>
      <c r="M620" s="1">
        <v>131.945441596005</v>
      </c>
      <c r="O620" s="74" t="str">
        <f t="shared" si="295"/>
        <v>高福-7：有料老人ホーム　白ゆり</v>
      </c>
      <c r="P620" s="74" t="str">
        <f t="shared" si="296"/>
        <v>種別：高齢者福祉施設 &lt;br&gt;名称：高福-7：有料老人ホーム　白ゆり&lt;br&gt;住所：佐伯市木立大字大野4887番地&lt;br&gt;TEL：0972-29-5020&lt;br&gt;参考：種別：有料老人ホーム　(住宅型)&lt;br&gt;</v>
      </c>
      <c r="Q620" s="74" t="str">
        <f t="shared" si="297"/>
        <v>507.png</v>
      </c>
      <c r="R620" s="74" t="str">
        <f t="shared" si="298"/>
        <v>25,25</v>
      </c>
      <c r="S620" s="74" t="str">
        <f t="shared" si="299"/>
        <v>12,12</v>
      </c>
      <c r="T620" s="74" t="str">
        <f t="shared" si="300"/>
        <v>131.945441596005,32.9256267518803</v>
      </c>
      <c r="W620" s="239">
        <v>1</v>
      </c>
      <c r="X620" s="239" t="s">
        <v>3209</v>
      </c>
      <c r="Y620" s="239" t="str">
        <f t="shared" si="301"/>
        <v>高福-7：有料老人ホーム　白ゆり</v>
      </c>
      <c r="Z620" s="239" t="s">
        <v>3202</v>
      </c>
      <c r="AA620" s="239" t="str">
        <f t="shared" si="302"/>
        <v>種別：高齢者福祉施設 &lt;br&gt;名称：高福-7：有料老人ホーム　白ゆり&lt;br&gt;住所：佐伯市木立大字大野4887番地&lt;br&gt;TEL：0972-29-5020&lt;br&gt;参考：種別：有料老人ホーム　(住宅型)&lt;br&gt;</v>
      </c>
      <c r="AB620" s="239" t="s">
        <v>3256</v>
      </c>
      <c r="AC620" s="239" t="str">
        <f t="shared" si="303"/>
        <v>507.png</v>
      </c>
      <c r="AD620" s="239" t="s">
        <v>3204</v>
      </c>
      <c r="AE620" s="239" t="str">
        <f t="shared" si="304"/>
        <v>25,25</v>
      </c>
      <c r="AF620" s="239" t="s">
        <v>3205</v>
      </c>
      <c r="AG620" s="239" t="str">
        <f t="shared" si="305"/>
        <v>12,12</v>
      </c>
      <c r="AH620" s="239" t="s">
        <v>3206</v>
      </c>
      <c r="AI620" s="239" t="str">
        <f t="shared" si="306"/>
        <v>131.945441596005,32.9256267518803</v>
      </c>
      <c r="AJ620" s="239" t="s">
        <v>3207</v>
      </c>
      <c r="AL620" s="8" t="str">
        <f t="shared" si="307"/>
        <v>,{"type":"Feature","properties":{"name":"高福-7：有料老人ホーム　白ゆり","description":"種別：高齢者福祉施設 &lt;br&gt;名称：高福-7：有料老人ホーム　白ゆり&lt;br&gt;住所：佐伯市木立大字大野4887番地&lt;br&gt;TEL：0972-29-5020&lt;br&gt;参考：種別：有料老人ホーム　(住宅型)&lt;br&gt;","_markerType":"Icon","_iconUrl":"https://cyberjapandata.gsi.go.jp/portal/sys/v4/symbols/507.png","_iconSize":[25,25],"_iconAnchor":[12,12]},"geometry":{"type":"Point","coordinates":[131.945441596005,32.9256267518803]}}</v>
      </c>
    </row>
    <row r="621" spans="1:38">
      <c r="A621" s="248" t="s">
        <v>3741</v>
      </c>
      <c r="B621" s="1" t="s">
        <v>3686</v>
      </c>
      <c r="C621" s="1" t="s">
        <v>3741</v>
      </c>
      <c r="D621" s="1" t="s">
        <v>823</v>
      </c>
      <c r="E621" s="1" t="s">
        <v>1330</v>
      </c>
      <c r="F621" s="1" t="s">
        <v>3912</v>
      </c>
      <c r="G621" s="1" t="s">
        <v>3936</v>
      </c>
      <c r="I621" s="236" t="s">
        <v>4159</v>
      </c>
      <c r="J621" s="1" t="s">
        <v>3188</v>
      </c>
      <c r="K621" s="1" t="s">
        <v>3189</v>
      </c>
      <c r="L621" s="1">
        <v>32.962726401684201</v>
      </c>
      <c r="M621" s="1">
        <v>131.86456212583701</v>
      </c>
      <c r="O621" s="74" t="str">
        <f t="shared" si="295"/>
        <v>高福-8：有料老人ホーム　ヴィラ・コスモタウン</v>
      </c>
      <c r="P621" s="74" t="str">
        <f t="shared" si="296"/>
        <v>種別：高齢者福祉施設 &lt;br&gt;名称：高福-8：有料老人ホーム　ヴィラ・コスモタウン&lt;br&gt;住所：佐伯市鶴岡西町1丁目234番1&lt;br&gt;TEL：0972-28-6541&lt;br&gt;参考：種別：有料老人ホーム　(住宅型)&lt;br&gt;</v>
      </c>
      <c r="Q621" s="74" t="str">
        <f t="shared" si="297"/>
        <v>507.png</v>
      </c>
      <c r="R621" s="74" t="str">
        <f t="shared" si="298"/>
        <v>25,25</v>
      </c>
      <c r="S621" s="74" t="str">
        <f t="shared" si="299"/>
        <v>12,12</v>
      </c>
      <c r="T621" s="74" t="str">
        <f t="shared" si="300"/>
        <v>131.864562125837,32.9627264016842</v>
      </c>
      <c r="W621" s="239">
        <v>1</v>
      </c>
      <c r="X621" s="239" t="s">
        <v>3209</v>
      </c>
      <c r="Y621" s="239" t="str">
        <f t="shared" si="301"/>
        <v>高福-8：有料老人ホーム　ヴィラ・コスモタウン</v>
      </c>
      <c r="Z621" s="239" t="s">
        <v>3202</v>
      </c>
      <c r="AA621" s="239" t="str">
        <f t="shared" si="302"/>
        <v>種別：高齢者福祉施設 &lt;br&gt;名称：高福-8：有料老人ホーム　ヴィラ・コスモタウン&lt;br&gt;住所：佐伯市鶴岡西町1丁目234番1&lt;br&gt;TEL：0972-28-6541&lt;br&gt;参考：種別：有料老人ホーム　(住宅型)&lt;br&gt;</v>
      </c>
      <c r="AB621" s="239" t="s">
        <v>3256</v>
      </c>
      <c r="AC621" s="239" t="str">
        <f t="shared" si="303"/>
        <v>507.png</v>
      </c>
      <c r="AD621" s="239" t="s">
        <v>3204</v>
      </c>
      <c r="AE621" s="239" t="str">
        <f t="shared" si="304"/>
        <v>25,25</v>
      </c>
      <c r="AF621" s="239" t="s">
        <v>3205</v>
      </c>
      <c r="AG621" s="239" t="str">
        <f t="shared" si="305"/>
        <v>12,12</v>
      </c>
      <c r="AH621" s="239" t="s">
        <v>3206</v>
      </c>
      <c r="AI621" s="239" t="str">
        <f t="shared" si="306"/>
        <v>131.864562125837,32.9627264016842</v>
      </c>
      <c r="AJ621" s="239" t="s">
        <v>3207</v>
      </c>
      <c r="AL621" s="8" t="str">
        <f t="shared" si="307"/>
        <v>,{"type":"Feature","properties":{"name":"高福-8：有料老人ホーム　ヴィラ・コスモタウン","description":"種別：高齢者福祉施設 &lt;br&gt;名称：高福-8：有料老人ホーム　ヴィラ・コスモタウン&lt;br&gt;住所：佐伯市鶴岡西町1丁目234番1&lt;br&gt;TEL：0972-28-6541&lt;br&gt;参考：種別：有料老人ホーム　(住宅型)&lt;br&gt;","_markerType":"Icon","_iconUrl":"https://cyberjapandata.gsi.go.jp/portal/sys/v4/symbols/507.png","_iconSize":[25,25],"_iconAnchor":[12,12]},"geometry":{"type":"Point","coordinates":[131.864562125837,32.9627264016842]}}</v>
      </c>
    </row>
    <row r="622" spans="1:38">
      <c r="A622" s="248" t="s">
        <v>3742</v>
      </c>
      <c r="B622" s="1" t="s">
        <v>3686</v>
      </c>
      <c r="C622" s="1" t="s">
        <v>3742</v>
      </c>
      <c r="D622" s="1" t="s">
        <v>827</v>
      </c>
      <c r="E622" s="1" t="s">
        <v>1331</v>
      </c>
      <c r="F622" s="1" t="s">
        <v>3912</v>
      </c>
      <c r="G622" s="1" t="s">
        <v>3937</v>
      </c>
      <c r="I622" s="236" t="s">
        <v>4159</v>
      </c>
      <c r="J622" s="1" t="s">
        <v>3188</v>
      </c>
      <c r="K622" s="1" t="s">
        <v>3189</v>
      </c>
      <c r="L622" s="1">
        <v>32.941940801921703</v>
      </c>
      <c r="M622" s="1">
        <v>131.95800095093799</v>
      </c>
      <c r="O622" s="74" t="str">
        <f t="shared" si="295"/>
        <v>高福-9：有料老人ホーム　さとの家</v>
      </c>
      <c r="P622" s="74" t="str">
        <f t="shared" si="296"/>
        <v>種別：高齢者福祉施設 &lt;br&gt;名称：高福-9：有料老人ホーム　さとの家&lt;br&gt;住所：佐伯市鶴見大字地松浦1245-8&lt;br&gt;TEL：0972-33-0750&lt;br&gt;参考：種別：有料老人ホーム　(住宅型)&lt;br&gt;</v>
      </c>
      <c r="Q622" s="74" t="str">
        <f t="shared" si="297"/>
        <v>507.png</v>
      </c>
      <c r="R622" s="74" t="str">
        <f t="shared" si="298"/>
        <v>25,25</v>
      </c>
      <c r="S622" s="74" t="str">
        <f t="shared" si="299"/>
        <v>12,12</v>
      </c>
      <c r="T622" s="74" t="str">
        <f t="shared" si="300"/>
        <v>131.958000950938,32.9419408019217</v>
      </c>
      <c r="W622" s="239">
        <v>1</v>
      </c>
      <c r="X622" s="239" t="s">
        <v>3209</v>
      </c>
      <c r="Y622" s="239" t="str">
        <f t="shared" si="301"/>
        <v>高福-9：有料老人ホーム　さとの家</v>
      </c>
      <c r="Z622" s="239" t="s">
        <v>3202</v>
      </c>
      <c r="AA622" s="239" t="str">
        <f t="shared" si="302"/>
        <v>種別：高齢者福祉施設 &lt;br&gt;名称：高福-9：有料老人ホーム　さとの家&lt;br&gt;住所：佐伯市鶴見大字地松浦1245-8&lt;br&gt;TEL：0972-33-0750&lt;br&gt;参考：種別：有料老人ホーム　(住宅型)&lt;br&gt;</v>
      </c>
      <c r="AB622" s="239" t="s">
        <v>3256</v>
      </c>
      <c r="AC622" s="239" t="str">
        <f t="shared" si="303"/>
        <v>507.png</v>
      </c>
      <c r="AD622" s="239" t="s">
        <v>3204</v>
      </c>
      <c r="AE622" s="239" t="str">
        <f t="shared" si="304"/>
        <v>25,25</v>
      </c>
      <c r="AF622" s="239" t="s">
        <v>3205</v>
      </c>
      <c r="AG622" s="239" t="str">
        <f t="shared" si="305"/>
        <v>12,12</v>
      </c>
      <c r="AH622" s="239" t="s">
        <v>3206</v>
      </c>
      <c r="AI622" s="239" t="str">
        <f t="shared" si="306"/>
        <v>131.958000950938,32.9419408019217</v>
      </c>
      <c r="AJ622" s="239" t="s">
        <v>3207</v>
      </c>
      <c r="AL622" s="8" t="str">
        <f t="shared" si="307"/>
        <v>,{"type":"Feature","properties":{"name":"高福-9：有料老人ホーム　さとの家","description":"種別：高齢者福祉施設 &lt;br&gt;名称：高福-9：有料老人ホーム　さとの家&lt;br&gt;住所：佐伯市鶴見大字地松浦1245-8&lt;br&gt;TEL：0972-33-0750&lt;br&gt;参考：種別：有料老人ホーム　(住宅型)&lt;br&gt;","_markerType":"Icon","_iconUrl":"https://cyberjapandata.gsi.go.jp/portal/sys/v4/symbols/507.png","_iconSize":[25,25],"_iconAnchor":[12,12]},"geometry":{"type":"Point","coordinates":[131.958000950938,32.9419408019217]}}</v>
      </c>
    </row>
    <row r="623" spans="1:38">
      <c r="A623" s="248" t="s">
        <v>3743</v>
      </c>
      <c r="B623" s="1" t="s">
        <v>3686</v>
      </c>
      <c r="C623" s="1" t="s">
        <v>3743</v>
      </c>
      <c r="D623" s="1" t="s">
        <v>830</v>
      </c>
      <c r="E623" s="1" t="s">
        <v>1331</v>
      </c>
      <c r="F623" s="1" t="s">
        <v>3912</v>
      </c>
      <c r="G623" s="1" t="s">
        <v>3937</v>
      </c>
      <c r="I623" s="236" t="s">
        <v>4159</v>
      </c>
      <c r="J623" s="1" t="s">
        <v>3188</v>
      </c>
      <c r="K623" s="1" t="s">
        <v>3189</v>
      </c>
      <c r="L623" s="1">
        <v>32.941533986808601</v>
      </c>
      <c r="M623" s="1">
        <v>131.958556763827</v>
      </c>
      <c r="O623" s="74" t="str">
        <f t="shared" si="295"/>
        <v>高福-10：グループホーム　ほのぼの</v>
      </c>
      <c r="P623" s="74" t="str">
        <f t="shared" si="296"/>
        <v>種別：高齢者福祉施設 &lt;br&gt;名称：高福-10：グループホーム　ほのぼの&lt;br&gt;住所：佐伯市鶴見大字地松浦1462番地4&lt;br&gt;TEL：0972-33-0750&lt;br&gt;参考：種別：有料老人ホーム　(住宅型)&lt;br&gt;</v>
      </c>
      <c r="Q623" s="74" t="str">
        <f t="shared" si="297"/>
        <v>507.png</v>
      </c>
      <c r="R623" s="74" t="str">
        <f t="shared" si="298"/>
        <v>25,25</v>
      </c>
      <c r="S623" s="74" t="str">
        <f t="shared" si="299"/>
        <v>12,12</v>
      </c>
      <c r="T623" s="74" t="str">
        <f t="shared" si="300"/>
        <v>131.958556763827,32.9415339868086</v>
      </c>
      <c r="W623" s="239">
        <v>1</v>
      </c>
      <c r="X623" s="239" t="s">
        <v>3209</v>
      </c>
      <c r="Y623" s="239" t="str">
        <f t="shared" si="301"/>
        <v>高福-10：グループホーム　ほのぼの</v>
      </c>
      <c r="Z623" s="239" t="s">
        <v>3202</v>
      </c>
      <c r="AA623" s="239" t="str">
        <f t="shared" si="302"/>
        <v>種別：高齢者福祉施設 &lt;br&gt;名称：高福-10：グループホーム　ほのぼの&lt;br&gt;住所：佐伯市鶴見大字地松浦1462番地4&lt;br&gt;TEL：0972-33-0750&lt;br&gt;参考：種別：有料老人ホーム　(住宅型)&lt;br&gt;</v>
      </c>
      <c r="AB623" s="239" t="s">
        <v>3256</v>
      </c>
      <c r="AC623" s="239" t="str">
        <f t="shared" si="303"/>
        <v>507.png</v>
      </c>
      <c r="AD623" s="239" t="s">
        <v>3204</v>
      </c>
      <c r="AE623" s="239" t="str">
        <f t="shared" si="304"/>
        <v>25,25</v>
      </c>
      <c r="AF623" s="239" t="s">
        <v>3205</v>
      </c>
      <c r="AG623" s="239" t="str">
        <f t="shared" si="305"/>
        <v>12,12</v>
      </c>
      <c r="AH623" s="239" t="s">
        <v>3206</v>
      </c>
      <c r="AI623" s="239" t="str">
        <f t="shared" si="306"/>
        <v>131.958556763827,32.9415339868086</v>
      </c>
      <c r="AJ623" s="239" t="s">
        <v>3207</v>
      </c>
      <c r="AL623" s="8" t="str">
        <f t="shared" si="307"/>
        <v>,{"type":"Feature","properties":{"name":"高福-10：グループホーム　ほのぼの","description":"種別：高齢者福祉施設 &lt;br&gt;名称：高福-10：グループホーム　ほのぼの&lt;br&gt;住所：佐伯市鶴見大字地松浦1462番地4&lt;br&gt;TEL：0972-33-0750&lt;br&gt;参考：種別：有料老人ホーム　(住宅型)&lt;br&gt;","_markerType":"Icon","_iconUrl":"https://cyberjapandata.gsi.go.jp/portal/sys/v4/symbols/507.png","_iconSize":[25,25],"_iconAnchor":[12,12]},"geometry":{"type":"Point","coordinates":[131.958556763827,32.9415339868086]}}</v>
      </c>
    </row>
    <row r="624" spans="1:38">
      <c r="A624" s="248" t="s">
        <v>3744</v>
      </c>
      <c r="B624" s="1" t="s">
        <v>3686</v>
      </c>
      <c r="C624" s="1" t="s">
        <v>3744</v>
      </c>
      <c r="D624" s="1" t="s">
        <v>831</v>
      </c>
      <c r="E624" s="1" t="s">
        <v>1331</v>
      </c>
      <c r="F624" s="1" t="s">
        <v>3912</v>
      </c>
      <c r="G624" s="1" t="s">
        <v>3937</v>
      </c>
      <c r="I624" s="236" t="s">
        <v>4159</v>
      </c>
      <c r="J624" s="1" t="s">
        <v>3188</v>
      </c>
      <c r="K624" s="1" t="s">
        <v>3189</v>
      </c>
      <c r="L624" s="1">
        <v>32.942141751691601</v>
      </c>
      <c r="M624" s="1">
        <v>131.95798003253699</v>
      </c>
      <c r="O624" s="74" t="str">
        <f t="shared" si="295"/>
        <v>高福-11：有料老人ホーム　ひだまり</v>
      </c>
      <c r="P624" s="74" t="str">
        <f t="shared" si="296"/>
        <v>種別：高齢者福祉施設 &lt;br&gt;名称：高福-11：有料老人ホーム　ひだまり&lt;br&gt;住所：佐伯市鶴見大字地松浦1238&lt;br&gt;TEL：0972-33-0750&lt;br&gt;参考：種別：有料老人ホーム　(住宅型)&lt;br&gt;</v>
      </c>
      <c r="Q624" s="74" t="str">
        <f t="shared" si="297"/>
        <v>507.png</v>
      </c>
      <c r="R624" s="74" t="str">
        <f t="shared" si="298"/>
        <v>25,25</v>
      </c>
      <c r="S624" s="74" t="str">
        <f t="shared" si="299"/>
        <v>12,12</v>
      </c>
      <c r="T624" s="74" t="str">
        <f t="shared" si="300"/>
        <v>131.957980032537,32.9421417516916</v>
      </c>
      <c r="W624" s="239">
        <v>1</v>
      </c>
      <c r="X624" s="239" t="s">
        <v>3209</v>
      </c>
      <c r="Y624" s="239" t="str">
        <f t="shared" si="301"/>
        <v>高福-11：有料老人ホーム　ひだまり</v>
      </c>
      <c r="Z624" s="239" t="s">
        <v>3202</v>
      </c>
      <c r="AA624" s="239" t="str">
        <f t="shared" si="302"/>
        <v>種別：高齢者福祉施設 &lt;br&gt;名称：高福-11：有料老人ホーム　ひだまり&lt;br&gt;住所：佐伯市鶴見大字地松浦1238&lt;br&gt;TEL：0972-33-0750&lt;br&gt;参考：種別：有料老人ホーム　(住宅型)&lt;br&gt;</v>
      </c>
      <c r="AB624" s="239" t="s">
        <v>3256</v>
      </c>
      <c r="AC624" s="239" t="str">
        <f t="shared" si="303"/>
        <v>507.png</v>
      </c>
      <c r="AD624" s="239" t="s">
        <v>3204</v>
      </c>
      <c r="AE624" s="239" t="str">
        <f t="shared" si="304"/>
        <v>25,25</v>
      </c>
      <c r="AF624" s="239" t="s">
        <v>3205</v>
      </c>
      <c r="AG624" s="239" t="str">
        <f t="shared" si="305"/>
        <v>12,12</v>
      </c>
      <c r="AH624" s="239" t="s">
        <v>3206</v>
      </c>
      <c r="AI624" s="239" t="str">
        <f t="shared" si="306"/>
        <v>131.957980032537,32.9421417516916</v>
      </c>
      <c r="AJ624" s="239" t="s">
        <v>3207</v>
      </c>
      <c r="AL624" s="8" t="str">
        <f t="shared" si="307"/>
        <v>,{"type":"Feature","properties":{"name":"高福-11：有料老人ホーム　ひだまり","description":"種別：高齢者福祉施設 &lt;br&gt;名称：高福-11：有料老人ホーム　ひだまり&lt;br&gt;住所：佐伯市鶴見大字地松浦1238&lt;br&gt;TEL：0972-33-0750&lt;br&gt;参考：種別：有料老人ホーム　(住宅型)&lt;br&gt;","_markerType":"Icon","_iconUrl":"https://cyberjapandata.gsi.go.jp/portal/sys/v4/symbols/507.png","_iconSize":[25,25],"_iconAnchor":[12,12]},"geometry":{"type":"Point","coordinates":[131.957980032537,32.9421417516916]}}</v>
      </c>
    </row>
    <row r="625" spans="1:38">
      <c r="A625" s="248" t="s">
        <v>3745</v>
      </c>
      <c r="B625" s="1" t="s">
        <v>3686</v>
      </c>
      <c r="C625" s="1" t="s">
        <v>3745</v>
      </c>
      <c r="D625" s="1" t="s">
        <v>833</v>
      </c>
      <c r="E625" s="1" t="s">
        <v>1332</v>
      </c>
      <c r="F625" s="1" t="s">
        <v>3912</v>
      </c>
      <c r="G625" s="1" t="s">
        <v>3938</v>
      </c>
      <c r="I625" s="236" t="s">
        <v>4159</v>
      </c>
      <c r="J625" s="1" t="s">
        <v>3188</v>
      </c>
      <c r="K625" s="1" t="s">
        <v>3189</v>
      </c>
      <c r="L625" s="1">
        <v>33.001347060939601</v>
      </c>
      <c r="M625" s="1">
        <v>131.889585225117</v>
      </c>
      <c r="O625" s="74" t="str">
        <f t="shared" si="295"/>
        <v>高福-12：有料老人ホーム　愛夢フェニックス　</v>
      </c>
      <c r="P625" s="74" t="str">
        <f t="shared" si="296"/>
        <v>種別：高齢者福祉施設 &lt;br&gt;名称：高福-12：有料老人ホーム　愛夢フェニックス　&lt;br&gt;住所：佐伯市戸穴733番地1&lt;br&gt;TEL：0972-27-5335&lt;br&gt;参考：種別：有料老人ホーム　(住宅型)&lt;br&gt;</v>
      </c>
      <c r="Q625" s="74" t="str">
        <f t="shared" si="297"/>
        <v>507.png</v>
      </c>
      <c r="R625" s="74" t="str">
        <f t="shared" si="298"/>
        <v>25,25</v>
      </c>
      <c r="S625" s="74" t="str">
        <f t="shared" si="299"/>
        <v>12,12</v>
      </c>
      <c r="T625" s="74" t="str">
        <f t="shared" si="300"/>
        <v>131.889585225117,33.0013470609396</v>
      </c>
      <c r="W625" s="239">
        <v>1</v>
      </c>
      <c r="X625" s="239" t="s">
        <v>3209</v>
      </c>
      <c r="Y625" s="239" t="str">
        <f t="shared" si="301"/>
        <v>高福-12：有料老人ホーム　愛夢フェニックス　</v>
      </c>
      <c r="Z625" s="239" t="s">
        <v>3202</v>
      </c>
      <c r="AA625" s="239" t="str">
        <f t="shared" si="302"/>
        <v>種別：高齢者福祉施設 &lt;br&gt;名称：高福-12：有料老人ホーム　愛夢フェニックス　&lt;br&gt;住所：佐伯市戸穴733番地1&lt;br&gt;TEL：0972-27-5335&lt;br&gt;参考：種別：有料老人ホーム　(住宅型)&lt;br&gt;</v>
      </c>
      <c r="AB625" s="239" t="s">
        <v>3256</v>
      </c>
      <c r="AC625" s="239" t="str">
        <f t="shared" si="303"/>
        <v>507.png</v>
      </c>
      <c r="AD625" s="239" t="s">
        <v>3204</v>
      </c>
      <c r="AE625" s="239" t="str">
        <f t="shared" si="304"/>
        <v>25,25</v>
      </c>
      <c r="AF625" s="239" t="s">
        <v>3205</v>
      </c>
      <c r="AG625" s="239" t="str">
        <f t="shared" si="305"/>
        <v>12,12</v>
      </c>
      <c r="AH625" s="239" t="s">
        <v>3206</v>
      </c>
      <c r="AI625" s="239" t="str">
        <f t="shared" si="306"/>
        <v>131.889585225117,33.0013470609396</v>
      </c>
      <c r="AJ625" s="239" t="s">
        <v>3207</v>
      </c>
      <c r="AL625" s="8" t="str">
        <f t="shared" si="307"/>
        <v>,{"type":"Feature","properties":{"name":"高福-12：有料老人ホーム　愛夢フェニックス　","description":"種別：高齢者福祉施設 &lt;br&gt;名称：高福-12：有料老人ホーム　愛夢フェニックス　&lt;br&gt;住所：佐伯市戸穴733番地1&lt;br&gt;TEL：0972-27-5335&lt;br&gt;参考：種別：有料老人ホーム　(住宅型)&lt;br&gt;","_markerType":"Icon","_iconUrl":"https://cyberjapandata.gsi.go.jp/portal/sys/v4/symbols/507.png","_iconSize":[25,25],"_iconAnchor":[12,12]},"geometry":{"type":"Point","coordinates":[131.889585225117,33.0013470609396]}}</v>
      </c>
    </row>
    <row r="626" spans="1:38">
      <c r="A626" s="248" t="s">
        <v>3746</v>
      </c>
      <c r="B626" s="1" t="s">
        <v>3686</v>
      </c>
      <c r="C626" s="1" t="s">
        <v>3746</v>
      </c>
      <c r="D626" s="1" t="s">
        <v>837</v>
      </c>
      <c r="E626" s="1" t="s">
        <v>1333</v>
      </c>
      <c r="F626" s="1" t="s">
        <v>3912</v>
      </c>
      <c r="G626" s="1" t="s">
        <v>3929</v>
      </c>
      <c r="I626" s="236" t="s">
        <v>4159</v>
      </c>
      <c r="J626" s="1" t="s">
        <v>3188</v>
      </c>
      <c r="K626" s="1" t="s">
        <v>3189</v>
      </c>
      <c r="L626" s="1">
        <v>32.963548572340102</v>
      </c>
      <c r="M626" s="1">
        <v>131.899704394406</v>
      </c>
      <c r="O626" s="74" t="str">
        <f t="shared" si="295"/>
        <v>高福-13：住宅型有料老人ホーム　みんなの家</v>
      </c>
      <c r="P626" s="74" t="str">
        <f t="shared" si="296"/>
        <v>種別：高齢者福祉施設 &lt;br&gt;名称：高福-13：住宅型有料老人ホーム　みんなの家&lt;br&gt;住所：佐伯市常盤西町2－21&lt;br&gt;TEL：0972-28-7585&lt;br&gt;参考：種別：有料老人ホーム　(住宅型)&lt;br&gt;</v>
      </c>
      <c r="Q626" s="74" t="str">
        <f t="shared" si="297"/>
        <v>507.png</v>
      </c>
      <c r="R626" s="74" t="str">
        <f t="shared" si="298"/>
        <v>25,25</v>
      </c>
      <c r="S626" s="74" t="str">
        <f t="shared" si="299"/>
        <v>12,12</v>
      </c>
      <c r="T626" s="74" t="str">
        <f t="shared" si="300"/>
        <v>131.899704394406,32.9635485723401</v>
      </c>
      <c r="W626" s="239">
        <v>1</v>
      </c>
      <c r="X626" s="239" t="s">
        <v>3209</v>
      </c>
      <c r="Y626" s="239" t="str">
        <f t="shared" si="301"/>
        <v>高福-13：住宅型有料老人ホーム　みんなの家</v>
      </c>
      <c r="Z626" s="239" t="s">
        <v>3202</v>
      </c>
      <c r="AA626" s="239" t="str">
        <f t="shared" si="302"/>
        <v>種別：高齢者福祉施設 &lt;br&gt;名称：高福-13：住宅型有料老人ホーム　みんなの家&lt;br&gt;住所：佐伯市常盤西町2－21&lt;br&gt;TEL：0972-28-7585&lt;br&gt;参考：種別：有料老人ホーム　(住宅型)&lt;br&gt;</v>
      </c>
      <c r="AB626" s="239" t="s">
        <v>3256</v>
      </c>
      <c r="AC626" s="239" t="str">
        <f t="shared" si="303"/>
        <v>507.png</v>
      </c>
      <c r="AD626" s="239" t="s">
        <v>3204</v>
      </c>
      <c r="AE626" s="239" t="str">
        <f t="shared" si="304"/>
        <v>25,25</v>
      </c>
      <c r="AF626" s="239" t="s">
        <v>3205</v>
      </c>
      <c r="AG626" s="239" t="str">
        <f t="shared" si="305"/>
        <v>12,12</v>
      </c>
      <c r="AH626" s="239" t="s">
        <v>3206</v>
      </c>
      <c r="AI626" s="239" t="str">
        <f t="shared" si="306"/>
        <v>131.899704394406,32.9635485723401</v>
      </c>
      <c r="AJ626" s="239" t="s">
        <v>3207</v>
      </c>
      <c r="AL626" s="8" t="str">
        <f t="shared" si="307"/>
        <v>,{"type":"Feature","properties":{"name":"高福-13：住宅型有料老人ホーム　みんなの家","description":"種別：高齢者福祉施設 &lt;br&gt;名称：高福-13：住宅型有料老人ホーム　みんなの家&lt;br&gt;住所：佐伯市常盤西町2－21&lt;br&gt;TEL：0972-28-7585&lt;br&gt;参考：種別：有料老人ホーム　(住宅型)&lt;br&gt;","_markerType":"Icon","_iconUrl":"https://cyberjapandata.gsi.go.jp/portal/sys/v4/symbols/507.png","_iconSize":[25,25],"_iconAnchor":[12,12]},"geometry":{"type":"Point","coordinates":[131.899704394406,32.9635485723401]}}</v>
      </c>
    </row>
    <row r="627" spans="1:38">
      <c r="A627" s="248" t="s">
        <v>3747</v>
      </c>
      <c r="B627" s="1" t="s">
        <v>3686</v>
      </c>
      <c r="C627" s="1" t="s">
        <v>3747</v>
      </c>
      <c r="D627" s="1" t="s">
        <v>840</v>
      </c>
      <c r="E627" s="1" t="s">
        <v>1334</v>
      </c>
      <c r="F627" s="1" t="s">
        <v>3912</v>
      </c>
      <c r="G627" s="1" t="s">
        <v>3939</v>
      </c>
      <c r="I627" s="236" t="s">
        <v>4159</v>
      </c>
      <c r="J627" s="1" t="s">
        <v>3188</v>
      </c>
      <c r="K627" s="1" t="s">
        <v>3189</v>
      </c>
      <c r="L627" s="1">
        <v>32.890503949113302</v>
      </c>
      <c r="M627" s="1">
        <v>131.753964938547</v>
      </c>
      <c r="O627" s="74" t="str">
        <f t="shared" si="295"/>
        <v>高福-14：有料老人ホーム　コスモなおかわ</v>
      </c>
      <c r="P627" s="74" t="str">
        <f t="shared" si="296"/>
        <v>種別：高齢者福祉施設 &lt;br&gt;名称：高福-14：有料老人ホーム　コスモなおかわ&lt;br&gt;住所：佐伯市直川大字横川508番地&lt;br&gt;TEL：0972-58-5858&lt;br&gt;参考：種別：有料老人ホーム　(住宅型)&lt;br&gt;</v>
      </c>
      <c r="Q627" s="74" t="str">
        <f t="shared" si="297"/>
        <v>507.png</v>
      </c>
      <c r="R627" s="74" t="str">
        <f t="shared" si="298"/>
        <v>25,25</v>
      </c>
      <c r="S627" s="74" t="str">
        <f t="shared" si="299"/>
        <v>12,12</v>
      </c>
      <c r="T627" s="74" t="str">
        <f t="shared" si="300"/>
        <v>131.753964938547,32.8905039491133</v>
      </c>
      <c r="W627" s="239">
        <v>1</v>
      </c>
      <c r="X627" s="239" t="s">
        <v>3209</v>
      </c>
      <c r="Y627" s="239" t="str">
        <f t="shared" si="301"/>
        <v>高福-14：有料老人ホーム　コスモなおかわ</v>
      </c>
      <c r="Z627" s="239" t="s">
        <v>3202</v>
      </c>
      <c r="AA627" s="239" t="str">
        <f t="shared" si="302"/>
        <v>種別：高齢者福祉施設 &lt;br&gt;名称：高福-14：有料老人ホーム　コスモなおかわ&lt;br&gt;住所：佐伯市直川大字横川508番地&lt;br&gt;TEL：0972-58-5858&lt;br&gt;参考：種別：有料老人ホーム　(住宅型)&lt;br&gt;</v>
      </c>
      <c r="AB627" s="239" t="s">
        <v>3256</v>
      </c>
      <c r="AC627" s="239" t="str">
        <f t="shared" si="303"/>
        <v>507.png</v>
      </c>
      <c r="AD627" s="239" t="s">
        <v>3204</v>
      </c>
      <c r="AE627" s="239" t="str">
        <f t="shared" si="304"/>
        <v>25,25</v>
      </c>
      <c r="AF627" s="239" t="s">
        <v>3205</v>
      </c>
      <c r="AG627" s="239" t="str">
        <f t="shared" si="305"/>
        <v>12,12</v>
      </c>
      <c r="AH627" s="239" t="s">
        <v>3206</v>
      </c>
      <c r="AI627" s="239" t="str">
        <f t="shared" si="306"/>
        <v>131.753964938547,32.8905039491133</v>
      </c>
      <c r="AJ627" s="239" t="s">
        <v>3207</v>
      </c>
      <c r="AL627" s="8" t="str">
        <f t="shared" si="307"/>
        <v>,{"type":"Feature","properties":{"name":"高福-14：有料老人ホーム　コスモなおかわ","description":"種別：高齢者福祉施設 &lt;br&gt;名称：高福-14：有料老人ホーム　コスモなおかわ&lt;br&gt;住所：佐伯市直川大字横川508番地&lt;br&gt;TEL：0972-58-5858&lt;br&gt;参考：種別：有料老人ホーム　(住宅型)&lt;br&gt;","_markerType":"Icon","_iconUrl":"https://cyberjapandata.gsi.go.jp/portal/sys/v4/symbols/507.png","_iconSize":[25,25],"_iconAnchor":[12,12]},"geometry":{"type":"Point","coordinates":[131.753964938547,32.8905039491133]}}</v>
      </c>
    </row>
    <row r="628" spans="1:38">
      <c r="A628" s="248" t="s">
        <v>3748</v>
      </c>
      <c r="B628" s="1" t="s">
        <v>3686</v>
      </c>
      <c r="C628" s="1" t="s">
        <v>3748</v>
      </c>
      <c r="D628" s="1" t="s">
        <v>844</v>
      </c>
      <c r="E628" s="1" t="s">
        <v>1335</v>
      </c>
      <c r="F628" s="1" t="s">
        <v>3912</v>
      </c>
      <c r="G628" s="1" t="s">
        <v>3940</v>
      </c>
      <c r="I628" s="236" t="s">
        <v>4159</v>
      </c>
      <c r="J628" s="1" t="s">
        <v>3188</v>
      </c>
      <c r="K628" s="1" t="s">
        <v>3189</v>
      </c>
      <c r="L628" s="1">
        <v>32.959383103879098</v>
      </c>
      <c r="M628" s="1">
        <v>131.910124097482</v>
      </c>
      <c r="O628" s="74" t="str">
        <f t="shared" si="295"/>
        <v>高福-15：有料老人ホーム　楓林</v>
      </c>
      <c r="P628" s="74" t="str">
        <f t="shared" si="296"/>
        <v>種別：高齢者福祉施設 &lt;br&gt;名称：高福-15：有料老人ホーム　楓林&lt;br&gt;住所：佐伯市長島町二丁目391番地&lt;br&gt;TEL：0972-23-7722&lt;br&gt;参考：種別：有料老人ホーム　(住宅型)&lt;br&gt;</v>
      </c>
      <c r="Q628" s="74" t="str">
        <f t="shared" si="297"/>
        <v>507.png</v>
      </c>
      <c r="R628" s="74" t="str">
        <f t="shared" si="298"/>
        <v>25,25</v>
      </c>
      <c r="S628" s="74" t="str">
        <f t="shared" si="299"/>
        <v>12,12</v>
      </c>
      <c r="T628" s="74" t="str">
        <f t="shared" si="300"/>
        <v>131.910124097482,32.9593831038791</v>
      </c>
      <c r="W628" s="239">
        <v>1</v>
      </c>
      <c r="X628" s="239" t="s">
        <v>3209</v>
      </c>
      <c r="Y628" s="239" t="str">
        <f t="shared" si="301"/>
        <v>高福-15：有料老人ホーム　楓林</v>
      </c>
      <c r="Z628" s="239" t="s">
        <v>3202</v>
      </c>
      <c r="AA628" s="239" t="str">
        <f t="shared" si="302"/>
        <v>種別：高齢者福祉施設 &lt;br&gt;名称：高福-15：有料老人ホーム　楓林&lt;br&gt;住所：佐伯市長島町二丁目391番地&lt;br&gt;TEL：0972-23-7722&lt;br&gt;参考：種別：有料老人ホーム　(住宅型)&lt;br&gt;</v>
      </c>
      <c r="AB628" s="239" t="s">
        <v>3256</v>
      </c>
      <c r="AC628" s="239" t="str">
        <f t="shared" si="303"/>
        <v>507.png</v>
      </c>
      <c r="AD628" s="239" t="s">
        <v>3204</v>
      </c>
      <c r="AE628" s="239" t="str">
        <f t="shared" si="304"/>
        <v>25,25</v>
      </c>
      <c r="AF628" s="239" t="s">
        <v>3205</v>
      </c>
      <c r="AG628" s="239" t="str">
        <f t="shared" si="305"/>
        <v>12,12</v>
      </c>
      <c r="AH628" s="239" t="s">
        <v>3206</v>
      </c>
      <c r="AI628" s="239" t="str">
        <f t="shared" si="306"/>
        <v>131.910124097482,32.9593831038791</v>
      </c>
      <c r="AJ628" s="239" t="s">
        <v>3207</v>
      </c>
      <c r="AL628" s="8" t="str">
        <f t="shared" si="307"/>
        <v>,{"type":"Feature","properties":{"name":"高福-15：有料老人ホーム　楓林","description":"種別：高齢者福祉施設 &lt;br&gt;名称：高福-15：有料老人ホーム　楓林&lt;br&gt;住所：佐伯市長島町二丁目391番地&lt;br&gt;TEL：0972-23-7722&lt;br&gt;参考：種別：有料老人ホーム　(住宅型)&lt;br&gt;","_markerType":"Icon","_iconUrl":"https://cyberjapandata.gsi.go.jp/portal/sys/v4/symbols/507.png","_iconSize":[25,25],"_iconAnchor":[12,12]},"geometry":{"type":"Point","coordinates":[131.910124097482,32.9593831038791]}}</v>
      </c>
    </row>
    <row r="629" spans="1:38">
      <c r="A629" s="248" t="s">
        <v>3749</v>
      </c>
      <c r="B629" s="1" t="s">
        <v>3686</v>
      </c>
      <c r="C629" s="1" t="s">
        <v>3749</v>
      </c>
      <c r="D629" s="1" t="s">
        <v>849</v>
      </c>
      <c r="E629" s="1" t="s">
        <v>1336</v>
      </c>
      <c r="F629" s="1" t="s">
        <v>3913</v>
      </c>
      <c r="G629" s="1" t="s">
        <v>3941</v>
      </c>
      <c r="I629" s="236" t="s">
        <v>4159</v>
      </c>
      <c r="J629" s="1" t="s">
        <v>3188</v>
      </c>
      <c r="K629" s="1" t="s">
        <v>3189</v>
      </c>
      <c r="L629" s="1">
        <v>32.952721598848697</v>
      </c>
      <c r="M629" s="1">
        <v>131.90415224218</v>
      </c>
      <c r="O629" s="74" t="str">
        <f t="shared" si="295"/>
        <v>高福-16：介護付有料老人ホーム　「なかのしまの杜」</v>
      </c>
      <c r="P629" s="74" t="str">
        <f t="shared" si="296"/>
        <v>種別：高齢者福祉施設 &lt;br&gt;名称：高福-16：介護付有料老人ホーム　「なかのしまの杜」&lt;br&gt;住所：佐伯市中の島3丁目5883番1&lt;br&gt;TEL：0972-20-5156&lt;br&gt;参考：種別：特定施設&lt;br&gt;</v>
      </c>
      <c r="Q629" s="74" t="str">
        <f t="shared" si="297"/>
        <v>507.png</v>
      </c>
      <c r="R629" s="74" t="str">
        <f t="shared" si="298"/>
        <v>25,25</v>
      </c>
      <c r="S629" s="74" t="str">
        <f t="shared" si="299"/>
        <v>12,12</v>
      </c>
      <c r="T629" s="74" t="str">
        <f t="shared" si="300"/>
        <v>131.90415224218,32.9527215988487</v>
      </c>
      <c r="W629" s="239">
        <v>1</v>
      </c>
      <c r="X629" s="239" t="s">
        <v>3209</v>
      </c>
      <c r="Y629" s="239" t="str">
        <f t="shared" si="301"/>
        <v>高福-16：介護付有料老人ホーム　「なかのしまの杜」</v>
      </c>
      <c r="Z629" s="239" t="s">
        <v>3202</v>
      </c>
      <c r="AA629" s="239" t="str">
        <f t="shared" si="302"/>
        <v>種別：高齢者福祉施設 &lt;br&gt;名称：高福-16：介護付有料老人ホーム　「なかのしまの杜」&lt;br&gt;住所：佐伯市中の島3丁目5883番1&lt;br&gt;TEL：0972-20-5156&lt;br&gt;参考：種別：特定施設&lt;br&gt;</v>
      </c>
      <c r="AB629" s="239" t="s">
        <v>3256</v>
      </c>
      <c r="AC629" s="239" t="str">
        <f t="shared" si="303"/>
        <v>507.png</v>
      </c>
      <c r="AD629" s="239" t="s">
        <v>3204</v>
      </c>
      <c r="AE629" s="239" t="str">
        <f t="shared" si="304"/>
        <v>25,25</v>
      </c>
      <c r="AF629" s="239" t="s">
        <v>3205</v>
      </c>
      <c r="AG629" s="239" t="str">
        <f t="shared" si="305"/>
        <v>12,12</v>
      </c>
      <c r="AH629" s="239" t="s">
        <v>3206</v>
      </c>
      <c r="AI629" s="239" t="str">
        <f t="shared" si="306"/>
        <v>131.90415224218,32.9527215988487</v>
      </c>
      <c r="AJ629" s="239" t="s">
        <v>3207</v>
      </c>
      <c r="AL629" s="8" t="str">
        <f t="shared" si="307"/>
        <v>,{"type":"Feature","properties":{"name":"高福-16：介護付有料老人ホーム　「なかのしまの杜」","description":"種別：高齢者福祉施設 &lt;br&gt;名称：高福-16：介護付有料老人ホーム　「なかのしまの杜」&lt;br&gt;住所：佐伯市中の島3丁目5883番1&lt;br&gt;TEL：0972-20-5156&lt;br&gt;参考：種別：特定施設&lt;br&gt;","_markerType":"Icon","_iconUrl":"https://cyberjapandata.gsi.go.jp/portal/sys/v4/symbols/507.png","_iconSize":[25,25],"_iconAnchor":[12,12]},"geometry":{"type":"Point","coordinates":[131.90415224218,32.9527215988487]}}</v>
      </c>
    </row>
    <row r="630" spans="1:38">
      <c r="A630" s="248" t="s">
        <v>3750</v>
      </c>
      <c r="B630" s="1" t="s">
        <v>3686</v>
      </c>
      <c r="C630" s="1" t="s">
        <v>3750</v>
      </c>
      <c r="D630" s="1" t="s">
        <v>853</v>
      </c>
      <c r="E630" s="1" t="s">
        <v>1337</v>
      </c>
      <c r="F630" s="1" t="s">
        <v>3912</v>
      </c>
      <c r="G630" s="1" t="s">
        <v>3942</v>
      </c>
      <c r="I630" s="236" t="s">
        <v>4159</v>
      </c>
      <c r="J630" s="1" t="s">
        <v>3188</v>
      </c>
      <c r="K630" s="1" t="s">
        <v>3189</v>
      </c>
      <c r="L630" s="1">
        <v>32.960089809486597</v>
      </c>
      <c r="M630" s="1">
        <v>131.90138412829899</v>
      </c>
      <c r="O630" s="74" t="str">
        <f t="shared" si="295"/>
        <v>高福-17：有料老人ホーム　シートピア　さいき</v>
      </c>
      <c r="P630" s="74" t="str">
        <f t="shared" si="296"/>
        <v>種別：高齢者福祉施設 &lt;br&gt;名称：高福-17：有料老人ホーム　シートピア　さいき&lt;br&gt;住所：佐伯市中村東町1番11号&lt;br&gt;TEL：0972-20-5285&lt;br&gt;参考：種別：有料老人ホーム　(住宅型)&lt;br&gt;</v>
      </c>
      <c r="Q630" s="74" t="str">
        <f t="shared" si="297"/>
        <v>507.png</v>
      </c>
      <c r="R630" s="74" t="str">
        <f t="shared" si="298"/>
        <v>25,25</v>
      </c>
      <c r="S630" s="74" t="str">
        <f t="shared" si="299"/>
        <v>12,12</v>
      </c>
      <c r="T630" s="74" t="str">
        <f t="shared" si="300"/>
        <v>131.901384128299,32.9600898094866</v>
      </c>
      <c r="W630" s="239">
        <v>1</v>
      </c>
      <c r="X630" s="239" t="s">
        <v>3209</v>
      </c>
      <c r="Y630" s="239" t="str">
        <f t="shared" si="301"/>
        <v>高福-17：有料老人ホーム　シートピア　さいき</v>
      </c>
      <c r="Z630" s="239" t="s">
        <v>3202</v>
      </c>
      <c r="AA630" s="239" t="str">
        <f t="shared" si="302"/>
        <v>種別：高齢者福祉施設 &lt;br&gt;名称：高福-17：有料老人ホーム　シートピア　さいき&lt;br&gt;住所：佐伯市中村東町1番11号&lt;br&gt;TEL：0972-20-5285&lt;br&gt;参考：種別：有料老人ホーム　(住宅型)&lt;br&gt;</v>
      </c>
      <c r="AB630" s="239" t="s">
        <v>3256</v>
      </c>
      <c r="AC630" s="239" t="str">
        <f t="shared" si="303"/>
        <v>507.png</v>
      </c>
      <c r="AD630" s="239" t="s">
        <v>3204</v>
      </c>
      <c r="AE630" s="239" t="str">
        <f t="shared" si="304"/>
        <v>25,25</v>
      </c>
      <c r="AF630" s="239" t="s">
        <v>3205</v>
      </c>
      <c r="AG630" s="239" t="str">
        <f t="shared" si="305"/>
        <v>12,12</v>
      </c>
      <c r="AH630" s="239" t="s">
        <v>3206</v>
      </c>
      <c r="AI630" s="239" t="str">
        <f t="shared" si="306"/>
        <v>131.901384128299,32.9600898094866</v>
      </c>
      <c r="AJ630" s="239" t="s">
        <v>3207</v>
      </c>
      <c r="AL630" s="8" t="str">
        <f t="shared" si="307"/>
        <v>,{"type":"Feature","properties":{"name":"高福-17：有料老人ホーム　シートピア　さいき","description":"種別：高齢者福祉施設 &lt;br&gt;名称：高福-17：有料老人ホーム　シートピア　さいき&lt;br&gt;住所：佐伯市中村東町1番11号&lt;br&gt;TEL：0972-20-5285&lt;br&gt;参考：種別：有料老人ホーム　(住宅型)&lt;br&gt;","_markerType":"Icon","_iconUrl":"https://cyberjapandata.gsi.go.jp/portal/sys/v4/symbols/507.png","_iconSize":[25,25],"_iconAnchor":[12,12]},"geometry":{"type":"Point","coordinates":[131.901384128299,32.9600898094866]}}</v>
      </c>
    </row>
    <row r="631" spans="1:38">
      <c r="A631" s="248" t="s">
        <v>3751</v>
      </c>
      <c r="B631" s="1" t="s">
        <v>3686</v>
      </c>
      <c r="C631" s="1" t="s">
        <v>3751</v>
      </c>
      <c r="D631" s="1" t="s">
        <v>857</v>
      </c>
      <c r="E631" s="1" t="s">
        <v>1338</v>
      </c>
      <c r="F631" s="1" t="s">
        <v>3912</v>
      </c>
      <c r="G631" s="1" t="s">
        <v>3938</v>
      </c>
      <c r="I631" s="236" t="s">
        <v>4159</v>
      </c>
      <c r="J631" s="1" t="s">
        <v>3188</v>
      </c>
      <c r="K631" s="1" t="s">
        <v>3189</v>
      </c>
      <c r="L631" s="1">
        <v>32.972472191264202</v>
      </c>
      <c r="M631" s="1">
        <v>131.84433688350899</v>
      </c>
      <c r="O631" s="74" t="str">
        <f t="shared" si="295"/>
        <v>高福-18：有料老人ホーム　愛夢なの花　</v>
      </c>
      <c r="P631" s="74" t="str">
        <f t="shared" si="296"/>
        <v>種別：高齢者福祉施設 &lt;br&gt;名称：高福-18：有料老人ホーム　愛夢なの花　&lt;br&gt;住所：佐伯市弥生井崎1074番地&lt;br&gt;TEL：0972-46-5100&lt;br&gt;参考：種別：有料老人ホーム　(住宅型)&lt;br&gt;</v>
      </c>
      <c r="Q631" s="74" t="str">
        <f t="shared" si="297"/>
        <v>507.png</v>
      </c>
      <c r="R631" s="74" t="str">
        <f t="shared" si="298"/>
        <v>25,25</v>
      </c>
      <c r="S631" s="74" t="str">
        <f t="shared" si="299"/>
        <v>12,12</v>
      </c>
      <c r="T631" s="74" t="str">
        <f t="shared" si="300"/>
        <v>131.844336883509,32.9724721912642</v>
      </c>
      <c r="W631" s="239">
        <v>1</v>
      </c>
      <c r="X631" s="239" t="s">
        <v>3209</v>
      </c>
      <c r="Y631" s="239" t="str">
        <f t="shared" si="301"/>
        <v>高福-18：有料老人ホーム　愛夢なの花　</v>
      </c>
      <c r="Z631" s="239" t="s">
        <v>3202</v>
      </c>
      <c r="AA631" s="239" t="str">
        <f t="shared" si="302"/>
        <v>種別：高齢者福祉施設 &lt;br&gt;名称：高福-18：有料老人ホーム　愛夢なの花　&lt;br&gt;住所：佐伯市弥生井崎1074番地&lt;br&gt;TEL：0972-46-5100&lt;br&gt;参考：種別：有料老人ホーム　(住宅型)&lt;br&gt;</v>
      </c>
      <c r="AB631" s="239" t="s">
        <v>3256</v>
      </c>
      <c r="AC631" s="239" t="str">
        <f t="shared" si="303"/>
        <v>507.png</v>
      </c>
      <c r="AD631" s="239" t="s">
        <v>3204</v>
      </c>
      <c r="AE631" s="239" t="str">
        <f t="shared" si="304"/>
        <v>25,25</v>
      </c>
      <c r="AF631" s="239" t="s">
        <v>3205</v>
      </c>
      <c r="AG631" s="239" t="str">
        <f t="shared" si="305"/>
        <v>12,12</v>
      </c>
      <c r="AH631" s="239" t="s">
        <v>3206</v>
      </c>
      <c r="AI631" s="239" t="str">
        <f t="shared" si="306"/>
        <v>131.844336883509,32.9724721912642</v>
      </c>
      <c r="AJ631" s="239" t="s">
        <v>3207</v>
      </c>
      <c r="AL631" s="8" t="str">
        <f t="shared" si="307"/>
        <v>,{"type":"Feature","properties":{"name":"高福-18：有料老人ホーム　愛夢なの花　","description":"種別：高齢者福祉施設 &lt;br&gt;名称：高福-18：有料老人ホーム　愛夢なの花　&lt;br&gt;住所：佐伯市弥生井崎1074番地&lt;br&gt;TEL：0972-46-5100&lt;br&gt;参考：種別：有料老人ホーム　(住宅型)&lt;br&gt;","_markerType":"Icon","_iconUrl":"https://cyberjapandata.gsi.go.jp/portal/sys/v4/symbols/507.png","_iconSize":[25,25],"_iconAnchor":[12,12]},"geometry":{"type":"Point","coordinates":[131.844336883509,32.9724721912642]}}</v>
      </c>
    </row>
    <row r="632" spans="1:38">
      <c r="A632" s="248" t="s">
        <v>3752</v>
      </c>
      <c r="B632" s="1" t="s">
        <v>3686</v>
      </c>
      <c r="C632" s="1" t="s">
        <v>3752</v>
      </c>
      <c r="D632" s="1" t="s">
        <v>859</v>
      </c>
      <c r="E632" s="1" t="s">
        <v>1339</v>
      </c>
      <c r="F632" s="1" t="s">
        <v>3912</v>
      </c>
      <c r="G632" s="1" t="s">
        <v>3943</v>
      </c>
      <c r="I632" s="236" t="s">
        <v>4159</v>
      </c>
      <c r="J632" s="1" t="s">
        <v>3188</v>
      </c>
      <c r="K632" s="1" t="s">
        <v>3189</v>
      </c>
      <c r="L632" s="1">
        <v>32.972227428973</v>
      </c>
      <c r="M632" s="1">
        <v>131.84218898806901</v>
      </c>
      <c r="O632" s="74" t="str">
        <f t="shared" si="295"/>
        <v>高福-19：有料老人ホーム　ながと</v>
      </c>
      <c r="P632" s="74" t="str">
        <f t="shared" si="296"/>
        <v>種別：高齢者福祉施設 &lt;br&gt;名称：高福-19：有料老人ホーム　ながと&lt;br&gt;住所：佐伯市弥生大字井崎字中道957番地&lt;br&gt;TEL：0972-46-1052&lt;br&gt;参考：種別：有料老人ホーム　(住宅型)&lt;br&gt;</v>
      </c>
      <c r="Q632" s="74" t="str">
        <f t="shared" si="297"/>
        <v>507.png</v>
      </c>
      <c r="R632" s="74" t="str">
        <f t="shared" si="298"/>
        <v>25,25</v>
      </c>
      <c r="S632" s="74" t="str">
        <f t="shared" si="299"/>
        <v>12,12</v>
      </c>
      <c r="T632" s="74" t="str">
        <f t="shared" si="300"/>
        <v>131.842188988069,32.972227428973</v>
      </c>
      <c r="W632" s="239">
        <v>1</v>
      </c>
      <c r="X632" s="239" t="s">
        <v>3209</v>
      </c>
      <c r="Y632" s="239" t="str">
        <f t="shared" si="301"/>
        <v>高福-19：有料老人ホーム　ながと</v>
      </c>
      <c r="Z632" s="239" t="s">
        <v>3202</v>
      </c>
      <c r="AA632" s="239" t="str">
        <f t="shared" si="302"/>
        <v>種別：高齢者福祉施設 &lt;br&gt;名称：高福-19：有料老人ホーム　ながと&lt;br&gt;住所：佐伯市弥生大字井崎字中道957番地&lt;br&gt;TEL：0972-46-1052&lt;br&gt;参考：種別：有料老人ホーム　(住宅型)&lt;br&gt;</v>
      </c>
      <c r="AB632" s="239" t="s">
        <v>3256</v>
      </c>
      <c r="AC632" s="239" t="str">
        <f t="shared" si="303"/>
        <v>507.png</v>
      </c>
      <c r="AD632" s="239" t="s">
        <v>3204</v>
      </c>
      <c r="AE632" s="239" t="str">
        <f t="shared" si="304"/>
        <v>25,25</v>
      </c>
      <c r="AF632" s="239" t="s">
        <v>3205</v>
      </c>
      <c r="AG632" s="239" t="str">
        <f t="shared" si="305"/>
        <v>12,12</v>
      </c>
      <c r="AH632" s="239" t="s">
        <v>3206</v>
      </c>
      <c r="AI632" s="239" t="str">
        <f t="shared" si="306"/>
        <v>131.842188988069,32.972227428973</v>
      </c>
      <c r="AJ632" s="239" t="s">
        <v>3207</v>
      </c>
      <c r="AL632" s="8" t="str">
        <f t="shared" si="307"/>
        <v>,{"type":"Feature","properties":{"name":"高福-19：有料老人ホーム　ながと","description":"種別：高齢者福祉施設 &lt;br&gt;名称：高福-19：有料老人ホーム　ながと&lt;br&gt;住所：佐伯市弥生大字井崎字中道957番地&lt;br&gt;TEL：0972-46-1052&lt;br&gt;参考：種別：有料老人ホーム　(住宅型)&lt;br&gt;","_markerType":"Icon","_iconUrl":"https://cyberjapandata.gsi.go.jp/portal/sys/v4/symbols/507.png","_iconSize":[25,25],"_iconAnchor":[12,12]},"geometry":{"type":"Point","coordinates":[131.842188988069,32.972227428973]}}</v>
      </c>
    </row>
    <row r="633" spans="1:38">
      <c r="A633" s="248" t="s">
        <v>3753</v>
      </c>
      <c r="B633" s="1" t="s">
        <v>3686</v>
      </c>
      <c r="C633" s="1" t="s">
        <v>3753</v>
      </c>
      <c r="D633" s="1" t="s">
        <v>862</v>
      </c>
      <c r="E633" s="1" t="s">
        <v>1340</v>
      </c>
      <c r="F633" s="1" t="s">
        <v>3913</v>
      </c>
      <c r="G633" s="1" t="s">
        <v>3944</v>
      </c>
      <c r="I633" s="236" t="s">
        <v>4159</v>
      </c>
      <c r="J633" s="1" t="s">
        <v>3188</v>
      </c>
      <c r="K633" s="1" t="s">
        <v>3189</v>
      </c>
      <c r="L633" s="1">
        <v>32.971905423350798</v>
      </c>
      <c r="M633" s="1">
        <v>131.84198073315901</v>
      </c>
      <c r="O633" s="74" t="str">
        <f t="shared" si="295"/>
        <v>高福-20：養護老人ホーム　ながと</v>
      </c>
      <c r="P633" s="74" t="str">
        <f t="shared" si="296"/>
        <v>種別：高齢者福祉施設 &lt;br&gt;名称：高福-20：養護老人ホーム　ながと&lt;br&gt;住所：佐伯市弥生井崎981番地&lt;br&gt;TEL：0972-22-0434&lt;br&gt;参考：種別：特定施設&lt;br&gt;</v>
      </c>
      <c r="Q633" s="74" t="str">
        <f t="shared" si="297"/>
        <v>507.png</v>
      </c>
      <c r="R633" s="74" t="str">
        <f t="shared" si="298"/>
        <v>25,25</v>
      </c>
      <c r="S633" s="74" t="str">
        <f t="shared" si="299"/>
        <v>12,12</v>
      </c>
      <c r="T633" s="74" t="str">
        <f t="shared" si="300"/>
        <v>131.841980733159,32.9719054233508</v>
      </c>
      <c r="W633" s="239">
        <v>1</v>
      </c>
      <c r="X633" s="239" t="s">
        <v>3209</v>
      </c>
      <c r="Y633" s="239" t="str">
        <f t="shared" si="301"/>
        <v>高福-20：養護老人ホーム　ながと</v>
      </c>
      <c r="Z633" s="239" t="s">
        <v>3202</v>
      </c>
      <c r="AA633" s="239" t="str">
        <f t="shared" si="302"/>
        <v>種別：高齢者福祉施設 &lt;br&gt;名称：高福-20：養護老人ホーム　ながと&lt;br&gt;住所：佐伯市弥生井崎981番地&lt;br&gt;TEL：0972-22-0434&lt;br&gt;参考：種別：特定施設&lt;br&gt;</v>
      </c>
      <c r="AB633" s="239" t="s">
        <v>3256</v>
      </c>
      <c r="AC633" s="239" t="str">
        <f t="shared" si="303"/>
        <v>507.png</v>
      </c>
      <c r="AD633" s="239" t="s">
        <v>3204</v>
      </c>
      <c r="AE633" s="239" t="str">
        <f t="shared" si="304"/>
        <v>25,25</v>
      </c>
      <c r="AF633" s="239" t="s">
        <v>3205</v>
      </c>
      <c r="AG633" s="239" t="str">
        <f t="shared" si="305"/>
        <v>12,12</v>
      </c>
      <c r="AH633" s="239" t="s">
        <v>3206</v>
      </c>
      <c r="AI633" s="239" t="str">
        <f t="shared" si="306"/>
        <v>131.841980733159,32.9719054233508</v>
      </c>
      <c r="AJ633" s="239" t="s">
        <v>3207</v>
      </c>
      <c r="AL633" s="8" t="str">
        <f t="shared" si="307"/>
        <v>,{"type":"Feature","properties":{"name":"高福-20：養護老人ホーム　ながと","description":"種別：高齢者福祉施設 &lt;br&gt;名称：高福-20：養護老人ホーム　ながと&lt;br&gt;住所：佐伯市弥生井崎981番地&lt;br&gt;TEL：0972-22-0434&lt;br&gt;参考：種別：特定施設&lt;br&gt;","_markerType":"Icon","_iconUrl":"https://cyberjapandata.gsi.go.jp/portal/sys/v4/symbols/507.png","_iconSize":[25,25],"_iconAnchor":[12,12]},"geometry":{"type":"Point","coordinates":[131.841980733159,32.9719054233508]}}</v>
      </c>
    </row>
    <row r="634" spans="1:38">
      <c r="A634" s="248" t="s">
        <v>3754</v>
      </c>
      <c r="B634" s="1" t="s">
        <v>3686</v>
      </c>
      <c r="C634" s="1" t="s">
        <v>3754</v>
      </c>
      <c r="D634" s="1" t="s">
        <v>865</v>
      </c>
      <c r="E634" s="1" t="s">
        <v>1341</v>
      </c>
      <c r="F634" s="1" t="s">
        <v>3912</v>
      </c>
      <c r="G634" s="1" t="s">
        <v>3945</v>
      </c>
      <c r="I634" s="236" t="s">
        <v>4159</v>
      </c>
      <c r="J634" s="1" t="s">
        <v>3188</v>
      </c>
      <c r="K634" s="1" t="s">
        <v>3189</v>
      </c>
      <c r="L634" s="1">
        <v>32.952013537871899</v>
      </c>
      <c r="M634" s="1">
        <v>131.91211492770299</v>
      </c>
      <c r="O634" s="74" t="str">
        <f t="shared" si="295"/>
        <v>高福-21：有料老人ホーム　きぼう</v>
      </c>
      <c r="P634" s="74" t="str">
        <f t="shared" si="296"/>
        <v>種別：高齢者福祉施設 &lt;br&gt;名称：高福-21：有料老人ホーム　きぼう&lt;br&gt;住所：佐伯市字女島7439&lt;br&gt;TEL：0972-20-3357&lt;br&gt;参考：種別：有料老人ホーム　(住宅型)&lt;br&gt;</v>
      </c>
      <c r="Q634" s="74" t="str">
        <f t="shared" si="297"/>
        <v>507.png</v>
      </c>
      <c r="R634" s="74" t="str">
        <f t="shared" si="298"/>
        <v>25,25</v>
      </c>
      <c r="S634" s="74" t="str">
        <f t="shared" si="299"/>
        <v>12,12</v>
      </c>
      <c r="T634" s="74" t="str">
        <f t="shared" si="300"/>
        <v>131.912114927703,32.9520135378719</v>
      </c>
      <c r="W634" s="239">
        <v>1</v>
      </c>
      <c r="X634" s="239" t="s">
        <v>3209</v>
      </c>
      <c r="Y634" s="239" t="str">
        <f t="shared" si="301"/>
        <v>高福-21：有料老人ホーム　きぼう</v>
      </c>
      <c r="Z634" s="239" t="s">
        <v>3202</v>
      </c>
      <c r="AA634" s="239" t="str">
        <f t="shared" si="302"/>
        <v>種別：高齢者福祉施設 &lt;br&gt;名称：高福-21：有料老人ホーム　きぼう&lt;br&gt;住所：佐伯市字女島7439&lt;br&gt;TEL：0972-20-3357&lt;br&gt;参考：種別：有料老人ホーム　(住宅型)&lt;br&gt;</v>
      </c>
      <c r="AB634" s="239" t="s">
        <v>3256</v>
      </c>
      <c r="AC634" s="239" t="str">
        <f t="shared" si="303"/>
        <v>507.png</v>
      </c>
      <c r="AD634" s="239" t="s">
        <v>3204</v>
      </c>
      <c r="AE634" s="239" t="str">
        <f t="shared" si="304"/>
        <v>25,25</v>
      </c>
      <c r="AF634" s="239" t="s">
        <v>3205</v>
      </c>
      <c r="AG634" s="239" t="str">
        <f t="shared" si="305"/>
        <v>12,12</v>
      </c>
      <c r="AH634" s="239" t="s">
        <v>3206</v>
      </c>
      <c r="AI634" s="239" t="str">
        <f t="shared" si="306"/>
        <v>131.912114927703,32.9520135378719</v>
      </c>
      <c r="AJ634" s="239" t="s">
        <v>3207</v>
      </c>
      <c r="AL634" s="8" t="str">
        <f t="shared" si="307"/>
        <v>,{"type":"Feature","properties":{"name":"高福-21：有料老人ホーム　きぼう","description":"種別：高齢者福祉施設 &lt;br&gt;名称：高福-21：有料老人ホーム　きぼう&lt;br&gt;住所：佐伯市字女島7439&lt;br&gt;TEL：0972-20-3357&lt;br&gt;参考：種別：有料老人ホーム　(住宅型)&lt;br&gt;","_markerType":"Icon","_iconUrl":"https://cyberjapandata.gsi.go.jp/portal/sys/v4/symbols/507.png","_iconSize":[25,25],"_iconAnchor":[12,12]},"geometry":{"type":"Point","coordinates":[131.912114927703,32.9520135378719]}}</v>
      </c>
    </row>
    <row r="635" spans="1:38">
      <c r="A635" s="248" t="s">
        <v>3755</v>
      </c>
      <c r="B635" s="1" t="s">
        <v>3686</v>
      </c>
      <c r="C635" s="1" t="s">
        <v>3755</v>
      </c>
      <c r="D635" s="1" t="s">
        <v>869</v>
      </c>
      <c r="E635" s="1" t="s">
        <v>1342</v>
      </c>
      <c r="F635" s="1" t="s">
        <v>3912</v>
      </c>
      <c r="G635" s="1" t="s">
        <v>3946</v>
      </c>
      <c r="I635" s="236" t="s">
        <v>4159</v>
      </c>
      <c r="J635" s="1" t="s">
        <v>3188</v>
      </c>
      <c r="K635" s="1" t="s">
        <v>3189</v>
      </c>
      <c r="L635" s="1">
        <v>32.9068188978301</v>
      </c>
      <c r="M635" s="1">
        <v>131.79630095646399</v>
      </c>
      <c r="O635" s="74" t="str">
        <f t="shared" si="295"/>
        <v>高福-22：有料老人ホーム　ロイヤル直川</v>
      </c>
      <c r="P635" s="74" t="str">
        <f t="shared" si="296"/>
        <v>種別：高齢者福祉施設 &lt;br&gt;名称：高福-22：有料老人ホーム　ロイヤル直川&lt;br&gt;住所：佐伯市直川大字上直見2921番地1&lt;br&gt;TEL：0972-58-5110&lt;br&gt;参考：種別：有料老人ホーム　(住宅型)&lt;br&gt;</v>
      </c>
      <c r="Q635" s="74" t="str">
        <f t="shared" si="297"/>
        <v>507.png</v>
      </c>
      <c r="R635" s="74" t="str">
        <f t="shared" si="298"/>
        <v>25,25</v>
      </c>
      <c r="S635" s="74" t="str">
        <f t="shared" si="299"/>
        <v>12,12</v>
      </c>
      <c r="T635" s="74" t="str">
        <f t="shared" si="300"/>
        <v>131.796300956464,32.9068188978301</v>
      </c>
      <c r="W635" s="239">
        <v>1</v>
      </c>
      <c r="X635" s="239" t="s">
        <v>3209</v>
      </c>
      <c r="Y635" s="239" t="str">
        <f t="shared" si="301"/>
        <v>高福-22：有料老人ホーム　ロイヤル直川</v>
      </c>
      <c r="Z635" s="239" t="s">
        <v>3202</v>
      </c>
      <c r="AA635" s="239" t="str">
        <f t="shared" si="302"/>
        <v>種別：高齢者福祉施設 &lt;br&gt;名称：高福-22：有料老人ホーム　ロイヤル直川&lt;br&gt;住所：佐伯市直川大字上直見2921番地1&lt;br&gt;TEL：0972-58-5110&lt;br&gt;参考：種別：有料老人ホーム　(住宅型)&lt;br&gt;</v>
      </c>
      <c r="AB635" s="239" t="s">
        <v>3256</v>
      </c>
      <c r="AC635" s="239" t="str">
        <f t="shared" si="303"/>
        <v>507.png</v>
      </c>
      <c r="AD635" s="239" t="s">
        <v>3204</v>
      </c>
      <c r="AE635" s="239" t="str">
        <f t="shared" si="304"/>
        <v>25,25</v>
      </c>
      <c r="AF635" s="239" t="s">
        <v>3205</v>
      </c>
      <c r="AG635" s="239" t="str">
        <f t="shared" si="305"/>
        <v>12,12</v>
      </c>
      <c r="AH635" s="239" t="s">
        <v>3206</v>
      </c>
      <c r="AI635" s="239" t="str">
        <f t="shared" si="306"/>
        <v>131.796300956464,32.9068188978301</v>
      </c>
      <c r="AJ635" s="239" t="s">
        <v>3207</v>
      </c>
      <c r="AL635" s="8" t="str">
        <f t="shared" si="307"/>
        <v>,{"type":"Feature","properties":{"name":"高福-22：有料老人ホーム　ロイヤル直川","description":"種別：高齢者福祉施設 &lt;br&gt;名称：高福-22：有料老人ホーム　ロイヤル直川&lt;br&gt;住所：佐伯市直川大字上直見2921番地1&lt;br&gt;TEL：0972-58-5110&lt;br&gt;参考：種別：有料老人ホーム　(住宅型)&lt;br&gt;","_markerType":"Icon","_iconUrl":"https://cyberjapandata.gsi.go.jp/portal/sys/v4/symbols/507.png","_iconSize":[25,25],"_iconAnchor":[12,12]},"geometry":{"type":"Point","coordinates":[131.796300956464,32.9068188978301]}}</v>
      </c>
    </row>
    <row r="636" spans="1:38">
      <c r="A636" s="248" t="s">
        <v>3756</v>
      </c>
      <c r="B636" s="1" t="s">
        <v>3686</v>
      </c>
      <c r="C636" s="1" t="s">
        <v>3756</v>
      </c>
      <c r="D636" s="1" t="s">
        <v>873</v>
      </c>
      <c r="E636" s="1" t="s">
        <v>1343</v>
      </c>
      <c r="F636" s="1" t="s">
        <v>3912</v>
      </c>
      <c r="G636" s="1" t="s">
        <v>3947</v>
      </c>
      <c r="I636" s="236" t="s">
        <v>4159</v>
      </c>
      <c r="J636" s="1" t="s">
        <v>3188</v>
      </c>
      <c r="K636" s="1" t="s">
        <v>3189</v>
      </c>
      <c r="L636" s="1">
        <v>32.945383763061997</v>
      </c>
      <c r="M636" s="1">
        <v>131.899764118859</v>
      </c>
      <c r="O636" s="74" t="str">
        <f t="shared" si="295"/>
        <v>高福-23：住宅型有料老人ホーム　第２遊友館</v>
      </c>
      <c r="P636" s="74" t="str">
        <f t="shared" si="296"/>
        <v>種別：高齢者福祉施設 &lt;br&gt;名称：高福-23：住宅型有料老人ホーム　第２遊友館&lt;br&gt;住所：佐伯市池田1976番地&lt;br&gt;TEL：0972-23-5151&lt;br&gt;参考：種別：有料老人ホーム　(住宅型)&lt;br&gt;</v>
      </c>
      <c r="Q636" s="74" t="str">
        <f t="shared" si="297"/>
        <v>507.png</v>
      </c>
      <c r="R636" s="74" t="str">
        <f t="shared" si="298"/>
        <v>25,25</v>
      </c>
      <c r="S636" s="74" t="str">
        <f t="shared" si="299"/>
        <v>12,12</v>
      </c>
      <c r="T636" s="74" t="str">
        <f t="shared" si="300"/>
        <v>131.899764118859,32.945383763062</v>
      </c>
      <c r="W636" s="239">
        <v>1</v>
      </c>
      <c r="X636" s="239" t="s">
        <v>3209</v>
      </c>
      <c r="Y636" s="239" t="str">
        <f t="shared" si="301"/>
        <v>高福-23：住宅型有料老人ホーム　第２遊友館</v>
      </c>
      <c r="Z636" s="239" t="s">
        <v>3202</v>
      </c>
      <c r="AA636" s="239" t="str">
        <f t="shared" si="302"/>
        <v>種別：高齢者福祉施設 &lt;br&gt;名称：高福-23：住宅型有料老人ホーム　第２遊友館&lt;br&gt;住所：佐伯市池田1976番地&lt;br&gt;TEL：0972-23-5151&lt;br&gt;参考：種別：有料老人ホーム　(住宅型)&lt;br&gt;</v>
      </c>
      <c r="AB636" s="239" t="s">
        <v>3256</v>
      </c>
      <c r="AC636" s="239" t="str">
        <f t="shared" si="303"/>
        <v>507.png</v>
      </c>
      <c r="AD636" s="239" t="s">
        <v>3204</v>
      </c>
      <c r="AE636" s="239" t="str">
        <f t="shared" si="304"/>
        <v>25,25</v>
      </c>
      <c r="AF636" s="239" t="s">
        <v>3205</v>
      </c>
      <c r="AG636" s="239" t="str">
        <f t="shared" si="305"/>
        <v>12,12</v>
      </c>
      <c r="AH636" s="239" t="s">
        <v>3206</v>
      </c>
      <c r="AI636" s="239" t="str">
        <f t="shared" si="306"/>
        <v>131.899764118859,32.945383763062</v>
      </c>
      <c r="AJ636" s="239" t="s">
        <v>3207</v>
      </c>
      <c r="AL636" s="8" t="str">
        <f t="shared" si="307"/>
        <v>,{"type":"Feature","properties":{"name":"高福-23：住宅型有料老人ホーム　第２遊友館","description":"種別：高齢者福祉施設 &lt;br&gt;名称：高福-23：住宅型有料老人ホーム　第２遊友館&lt;br&gt;住所：佐伯市池田1976番地&lt;br&gt;TEL：0972-23-5151&lt;br&gt;参考：種別：有料老人ホーム　(住宅型)&lt;br&gt;","_markerType":"Icon","_iconUrl":"https://cyberjapandata.gsi.go.jp/portal/sys/v4/symbols/507.png","_iconSize":[25,25],"_iconAnchor":[12,12]},"geometry":{"type":"Point","coordinates":[131.899764118859,32.945383763062]}}</v>
      </c>
    </row>
    <row r="637" spans="1:38">
      <c r="A637" s="248" t="s">
        <v>3757</v>
      </c>
      <c r="B637" s="1" t="s">
        <v>3686</v>
      </c>
      <c r="C637" s="1" t="s">
        <v>3757</v>
      </c>
      <c r="D637" s="1" t="s">
        <v>877</v>
      </c>
      <c r="E637" s="1" t="s">
        <v>1344</v>
      </c>
      <c r="F637" s="1" t="s">
        <v>3912</v>
      </c>
      <c r="G637" s="1" t="s">
        <v>3948</v>
      </c>
      <c r="I637" s="236" t="s">
        <v>4159</v>
      </c>
      <c r="J637" s="1" t="s">
        <v>3188</v>
      </c>
      <c r="K637" s="1" t="s">
        <v>3189</v>
      </c>
      <c r="L637" s="1">
        <v>32.960384799578499</v>
      </c>
      <c r="M637" s="1">
        <v>131.841689048348</v>
      </c>
      <c r="O637" s="74" t="str">
        <f t="shared" si="295"/>
        <v>高福-24：有料老人ホーム　こころの和なごみ</v>
      </c>
      <c r="P637" s="74" t="str">
        <f t="shared" si="296"/>
        <v>種別：高齢者福祉施設 &lt;br&gt;名称：高福-24：有料老人ホーム　こころの和なごみ&lt;br&gt;住所：佐伯市弥生大字小田101－4&lt;br&gt;TEL：0972-46-2411&lt;br&gt;参考：種別：有料老人ホーム　(住宅型)&lt;br&gt;</v>
      </c>
      <c r="Q637" s="74" t="str">
        <f t="shared" si="297"/>
        <v>507.png</v>
      </c>
      <c r="R637" s="74" t="str">
        <f t="shared" si="298"/>
        <v>25,25</v>
      </c>
      <c r="S637" s="74" t="str">
        <f t="shared" si="299"/>
        <v>12,12</v>
      </c>
      <c r="T637" s="74" t="str">
        <f t="shared" si="300"/>
        <v>131.841689048348,32.9603847995785</v>
      </c>
      <c r="W637" s="239">
        <v>1</v>
      </c>
      <c r="X637" s="239" t="s">
        <v>3209</v>
      </c>
      <c r="Y637" s="239" t="str">
        <f t="shared" si="301"/>
        <v>高福-24：有料老人ホーム　こころの和なごみ</v>
      </c>
      <c r="Z637" s="239" t="s">
        <v>3202</v>
      </c>
      <c r="AA637" s="239" t="str">
        <f t="shared" si="302"/>
        <v>種別：高齢者福祉施設 &lt;br&gt;名称：高福-24：有料老人ホーム　こころの和なごみ&lt;br&gt;住所：佐伯市弥生大字小田101－4&lt;br&gt;TEL：0972-46-2411&lt;br&gt;参考：種別：有料老人ホーム　(住宅型)&lt;br&gt;</v>
      </c>
      <c r="AB637" s="239" t="s">
        <v>3256</v>
      </c>
      <c r="AC637" s="239" t="str">
        <f t="shared" si="303"/>
        <v>507.png</v>
      </c>
      <c r="AD637" s="239" t="s">
        <v>3204</v>
      </c>
      <c r="AE637" s="239" t="str">
        <f t="shared" si="304"/>
        <v>25,25</v>
      </c>
      <c r="AF637" s="239" t="s">
        <v>3205</v>
      </c>
      <c r="AG637" s="239" t="str">
        <f t="shared" si="305"/>
        <v>12,12</v>
      </c>
      <c r="AH637" s="239" t="s">
        <v>3206</v>
      </c>
      <c r="AI637" s="239" t="str">
        <f t="shared" si="306"/>
        <v>131.841689048348,32.9603847995785</v>
      </c>
      <c r="AJ637" s="239" t="s">
        <v>3207</v>
      </c>
      <c r="AL637" s="8" t="str">
        <f t="shared" si="307"/>
        <v>,{"type":"Feature","properties":{"name":"高福-24：有料老人ホーム　こころの和なごみ","description":"種別：高齢者福祉施設 &lt;br&gt;名称：高福-24：有料老人ホーム　こころの和なごみ&lt;br&gt;住所：佐伯市弥生大字小田101－4&lt;br&gt;TEL：0972-46-2411&lt;br&gt;参考：種別：有料老人ホーム　(住宅型)&lt;br&gt;","_markerType":"Icon","_iconUrl":"https://cyberjapandata.gsi.go.jp/portal/sys/v4/symbols/507.png","_iconSize":[25,25],"_iconAnchor":[12,12]},"geometry":{"type":"Point","coordinates":[131.841689048348,32.9603847995785]}}</v>
      </c>
    </row>
    <row r="638" spans="1:38">
      <c r="A638" s="248" t="s">
        <v>3758</v>
      </c>
      <c r="B638" s="1" t="s">
        <v>3686</v>
      </c>
      <c r="C638" s="1" t="s">
        <v>3758</v>
      </c>
      <c r="D638" s="1" t="s">
        <v>881</v>
      </c>
      <c r="E638" s="1" t="s">
        <v>1345</v>
      </c>
      <c r="F638" s="1" t="s">
        <v>3912</v>
      </c>
      <c r="G638" s="1" t="s">
        <v>3949</v>
      </c>
      <c r="I638" s="236" t="s">
        <v>4159</v>
      </c>
      <c r="J638" s="1" t="s">
        <v>3188</v>
      </c>
      <c r="K638" s="1" t="s">
        <v>3189</v>
      </c>
      <c r="L638" s="1">
        <v>32.803796747630699</v>
      </c>
      <c r="M638" s="1">
        <v>131.94218327061299</v>
      </c>
      <c r="O638" s="74" t="str">
        <f t="shared" si="295"/>
        <v>高福-25：有料老人ホーム　すまいるはまゆう</v>
      </c>
      <c r="P638" s="74" t="str">
        <f t="shared" si="296"/>
        <v>種別：高齢者福祉施設 &lt;br&gt;名称：高福-25：有料老人ホーム　すまいるはまゆう&lt;br&gt;住所：佐伯市蒲江大字蒲江浦1342番地&lt;br&gt;TEL：0972-42-1888&lt;br&gt;参考：種別：有料老人ホーム　(住宅型)&lt;br&gt;</v>
      </c>
      <c r="Q638" s="74" t="str">
        <f t="shared" si="297"/>
        <v>507.png</v>
      </c>
      <c r="R638" s="74" t="str">
        <f t="shared" si="298"/>
        <v>25,25</v>
      </c>
      <c r="S638" s="74" t="str">
        <f t="shared" si="299"/>
        <v>12,12</v>
      </c>
      <c r="T638" s="74" t="str">
        <f t="shared" si="300"/>
        <v>131.942183270613,32.8037967476307</v>
      </c>
      <c r="W638" s="239">
        <v>1</v>
      </c>
      <c r="X638" s="239" t="s">
        <v>3209</v>
      </c>
      <c r="Y638" s="239" t="str">
        <f t="shared" si="301"/>
        <v>高福-25：有料老人ホーム　すまいるはまゆう</v>
      </c>
      <c r="Z638" s="239" t="s">
        <v>3202</v>
      </c>
      <c r="AA638" s="239" t="str">
        <f t="shared" si="302"/>
        <v>種別：高齢者福祉施設 &lt;br&gt;名称：高福-25：有料老人ホーム　すまいるはまゆう&lt;br&gt;住所：佐伯市蒲江大字蒲江浦1342番地&lt;br&gt;TEL：0972-42-1888&lt;br&gt;参考：種別：有料老人ホーム　(住宅型)&lt;br&gt;</v>
      </c>
      <c r="AB638" s="239" t="s">
        <v>3256</v>
      </c>
      <c r="AC638" s="239" t="str">
        <f t="shared" si="303"/>
        <v>507.png</v>
      </c>
      <c r="AD638" s="239" t="s">
        <v>3204</v>
      </c>
      <c r="AE638" s="239" t="str">
        <f t="shared" si="304"/>
        <v>25,25</v>
      </c>
      <c r="AF638" s="239" t="s">
        <v>3205</v>
      </c>
      <c r="AG638" s="239" t="str">
        <f t="shared" si="305"/>
        <v>12,12</v>
      </c>
      <c r="AH638" s="239" t="s">
        <v>3206</v>
      </c>
      <c r="AI638" s="239" t="str">
        <f t="shared" si="306"/>
        <v>131.942183270613,32.8037967476307</v>
      </c>
      <c r="AJ638" s="239" t="s">
        <v>3207</v>
      </c>
      <c r="AL638" s="8" t="str">
        <f t="shared" si="307"/>
        <v>,{"type":"Feature","properties":{"name":"高福-25：有料老人ホーム　すまいるはまゆう","description":"種別：高齢者福祉施設 &lt;br&gt;名称：高福-25：有料老人ホーム　すまいるはまゆう&lt;br&gt;住所：佐伯市蒲江大字蒲江浦1342番地&lt;br&gt;TEL：0972-42-1888&lt;br&gt;参考：種別：有料老人ホーム　(住宅型)&lt;br&gt;","_markerType":"Icon","_iconUrl":"https://cyberjapandata.gsi.go.jp/portal/sys/v4/symbols/507.png","_iconSize":[25,25],"_iconAnchor":[12,12]},"geometry":{"type":"Point","coordinates":[131.942183270613,32.8037967476307]}}</v>
      </c>
    </row>
    <row r="639" spans="1:38">
      <c r="A639" s="248" t="s">
        <v>3759</v>
      </c>
      <c r="B639" s="1" t="s">
        <v>3686</v>
      </c>
      <c r="C639" s="1" t="s">
        <v>3759</v>
      </c>
      <c r="D639" s="1" t="s">
        <v>3862</v>
      </c>
      <c r="E639" s="1" t="s">
        <v>1346</v>
      </c>
      <c r="F639" s="1" t="s">
        <v>3913</v>
      </c>
      <c r="G639" s="1" t="s">
        <v>3950</v>
      </c>
      <c r="I639" s="236" t="s">
        <v>4159</v>
      </c>
      <c r="J639" s="1" t="s">
        <v>3188</v>
      </c>
      <c r="K639" s="1" t="s">
        <v>3189</v>
      </c>
      <c r="L639" s="1">
        <v>32.853215786503497</v>
      </c>
      <c r="M639" s="1">
        <v>131.62726358477701</v>
      </c>
      <c r="O639" s="74" t="str">
        <f t="shared" si="295"/>
        <v>高福-26：介護付有料老人ホーム　うめの里</v>
      </c>
      <c r="P639" s="74" t="str">
        <f t="shared" si="296"/>
        <v>種別：高齢者福祉施設 &lt;br&gt;名称：高福-26：介護付有料老人ホーム　うめの里&lt;br&gt;住所：佐伯市宇目小野市井ノ上3754番1&lt;br&gt;TEL：0972-54-3577&lt;br&gt;参考：種別：特定施設&lt;br&gt;</v>
      </c>
      <c r="Q639" s="74" t="str">
        <f t="shared" si="297"/>
        <v>507.png</v>
      </c>
      <c r="R639" s="74" t="str">
        <f t="shared" si="298"/>
        <v>25,25</v>
      </c>
      <c r="S639" s="74" t="str">
        <f t="shared" si="299"/>
        <v>12,12</v>
      </c>
      <c r="T639" s="74" t="str">
        <f t="shared" si="300"/>
        <v>131.627263584777,32.8532157865035</v>
      </c>
      <c r="W639" s="239">
        <v>1</v>
      </c>
      <c r="X639" s="239" t="s">
        <v>3209</v>
      </c>
      <c r="Y639" s="239" t="str">
        <f t="shared" si="301"/>
        <v>高福-26：介護付有料老人ホーム　うめの里</v>
      </c>
      <c r="Z639" s="239" t="s">
        <v>3202</v>
      </c>
      <c r="AA639" s="239" t="str">
        <f t="shared" si="302"/>
        <v>種別：高齢者福祉施設 &lt;br&gt;名称：高福-26：介護付有料老人ホーム　うめの里&lt;br&gt;住所：佐伯市宇目小野市井ノ上3754番1&lt;br&gt;TEL：0972-54-3577&lt;br&gt;参考：種別：特定施設&lt;br&gt;</v>
      </c>
      <c r="AB639" s="239" t="s">
        <v>3256</v>
      </c>
      <c r="AC639" s="239" t="str">
        <f t="shared" si="303"/>
        <v>507.png</v>
      </c>
      <c r="AD639" s="239" t="s">
        <v>3204</v>
      </c>
      <c r="AE639" s="239" t="str">
        <f t="shared" si="304"/>
        <v>25,25</v>
      </c>
      <c r="AF639" s="239" t="s">
        <v>3205</v>
      </c>
      <c r="AG639" s="239" t="str">
        <f t="shared" si="305"/>
        <v>12,12</v>
      </c>
      <c r="AH639" s="239" t="s">
        <v>3206</v>
      </c>
      <c r="AI639" s="239" t="str">
        <f t="shared" si="306"/>
        <v>131.627263584777,32.8532157865035</v>
      </c>
      <c r="AJ639" s="239" t="s">
        <v>3207</v>
      </c>
      <c r="AL639" s="8" t="str">
        <f t="shared" si="307"/>
        <v>,{"type":"Feature","properties":{"name":"高福-26：介護付有料老人ホーム　うめの里","description":"種別：高齢者福祉施設 &lt;br&gt;名称：高福-26：介護付有料老人ホーム　うめの里&lt;br&gt;住所：佐伯市宇目小野市井ノ上3754番1&lt;br&gt;TEL：0972-54-3577&lt;br&gt;参考：種別：特定施設&lt;br&gt;","_markerType":"Icon","_iconUrl":"https://cyberjapandata.gsi.go.jp/portal/sys/v4/symbols/507.png","_iconSize":[25,25],"_iconAnchor":[12,12]},"geometry":{"type":"Point","coordinates":[131.627263584777,32.8532157865035]}}</v>
      </c>
    </row>
    <row r="640" spans="1:38">
      <c r="A640" s="248" t="s">
        <v>3760</v>
      </c>
      <c r="B640" s="1" t="s">
        <v>3686</v>
      </c>
      <c r="C640" s="1" t="s">
        <v>3760</v>
      </c>
      <c r="D640" s="1" t="s">
        <v>890</v>
      </c>
      <c r="E640" s="1" t="s">
        <v>1347</v>
      </c>
      <c r="F640" s="1" t="s">
        <v>3914</v>
      </c>
      <c r="G640" s="1" t="s">
        <v>3951</v>
      </c>
      <c r="I640" s="236" t="s">
        <v>4159</v>
      </c>
      <c r="J640" s="1" t="s">
        <v>3188</v>
      </c>
      <c r="K640" s="1" t="s">
        <v>3189</v>
      </c>
      <c r="L640" s="1">
        <v>32.970129320006201</v>
      </c>
      <c r="M640" s="1">
        <v>131.90420428438</v>
      </c>
      <c r="O640" s="74" t="str">
        <f t="shared" si="295"/>
        <v>高福-27：サービス付き高齢者向け住宅　佐伯の太陽</v>
      </c>
      <c r="P640" s="74" t="str">
        <f t="shared" si="296"/>
        <v>種別：高齢者福祉施設 &lt;br&gt;名称：高福-27：サービス付き高齢者向け住宅　佐伯の太陽&lt;br&gt;住所：佐伯市駅前１丁目10202番1、10205番3(1丁目1番11号)&lt;br&gt;TEL：0972-20-3988&lt;br&gt;参考：種別：サービス付き高齢者向け住宅&lt;br&gt;</v>
      </c>
      <c r="Q640" s="74" t="str">
        <f t="shared" si="297"/>
        <v>507.png</v>
      </c>
      <c r="R640" s="74" t="str">
        <f t="shared" si="298"/>
        <v>25,25</v>
      </c>
      <c r="S640" s="74" t="str">
        <f t="shared" si="299"/>
        <v>12,12</v>
      </c>
      <c r="T640" s="74" t="str">
        <f t="shared" si="300"/>
        <v>131.90420428438,32.9701293200062</v>
      </c>
      <c r="W640" s="239">
        <v>1</v>
      </c>
      <c r="X640" s="239" t="s">
        <v>3209</v>
      </c>
      <c r="Y640" s="239" t="str">
        <f t="shared" si="301"/>
        <v>高福-27：サービス付き高齢者向け住宅　佐伯の太陽</v>
      </c>
      <c r="Z640" s="239" t="s">
        <v>3202</v>
      </c>
      <c r="AA640" s="239" t="str">
        <f t="shared" si="302"/>
        <v>種別：高齢者福祉施設 &lt;br&gt;名称：高福-27：サービス付き高齢者向け住宅　佐伯の太陽&lt;br&gt;住所：佐伯市駅前１丁目10202番1、10205番3(1丁目1番11号)&lt;br&gt;TEL：0972-20-3988&lt;br&gt;参考：種別：サービス付き高齢者向け住宅&lt;br&gt;</v>
      </c>
      <c r="AB640" s="239" t="s">
        <v>3256</v>
      </c>
      <c r="AC640" s="239" t="str">
        <f t="shared" si="303"/>
        <v>507.png</v>
      </c>
      <c r="AD640" s="239" t="s">
        <v>3204</v>
      </c>
      <c r="AE640" s="239" t="str">
        <f t="shared" si="304"/>
        <v>25,25</v>
      </c>
      <c r="AF640" s="239" t="s">
        <v>3205</v>
      </c>
      <c r="AG640" s="239" t="str">
        <f t="shared" si="305"/>
        <v>12,12</v>
      </c>
      <c r="AH640" s="239" t="s">
        <v>3206</v>
      </c>
      <c r="AI640" s="239" t="str">
        <f t="shared" si="306"/>
        <v>131.90420428438,32.9701293200062</v>
      </c>
      <c r="AJ640" s="239" t="s">
        <v>3207</v>
      </c>
      <c r="AL640" s="8" t="str">
        <f t="shared" si="307"/>
        <v>,{"type":"Feature","properties":{"name":"高福-27：サービス付き高齢者向け住宅　佐伯の太陽","description":"種別：高齢者福祉施設 &lt;br&gt;名称：高福-27：サービス付き高齢者向け住宅　佐伯の太陽&lt;br&gt;住所：佐伯市駅前１丁目10202番1、10205番3(1丁目1番11号)&lt;br&gt;TEL：0972-20-3988&lt;br&gt;参考：種別：サービス付き高齢者向け住宅&lt;br&gt;","_markerType":"Icon","_iconUrl":"https://cyberjapandata.gsi.go.jp/portal/sys/v4/symbols/507.png","_iconSize":[25,25],"_iconAnchor":[12,12]},"geometry":{"type":"Point","coordinates":[131.90420428438,32.9701293200062]}}</v>
      </c>
    </row>
    <row r="641" spans="1:38">
      <c r="A641" s="248" t="s">
        <v>3761</v>
      </c>
      <c r="B641" s="1" t="s">
        <v>3686</v>
      </c>
      <c r="C641" s="1" t="s">
        <v>3761</v>
      </c>
      <c r="D641" s="1" t="s">
        <v>894</v>
      </c>
      <c r="E641" s="1" t="s">
        <v>1348</v>
      </c>
      <c r="F641" s="1" t="s">
        <v>3912</v>
      </c>
      <c r="G641" s="1" t="s">
        <v>3947</v>
      </c>
      <c r="I641" s="236" t="s">
        <v>4159</v>
      </c>
      <c r="J641" s="1" t="s">
        <v>3188</v>
      </c>
      <c r="K641" s="1" t="s">
        <v>3189</v>
      </c>
      <c r="L641" s="1">
        <v>32.944493174156698</v>
      </c>
      <c r="M641" s="1">
        <v>131.91135124850601</v>
      </c>
      <c r="O641" s="74" t="str">
        <f t="shared" si="295"/>
        <v>高福-28：住宅型有料老人ホーム　遊友館</v>
      </c>
      <c r="P641" s="74" t="str">
        <f t="shared" si="296"/>
        <v>種別：高齢者福祉施設 &lt;br&gt;名称：高福-28：住宅型有料老人ホーム　遊友館&lt;br&gt;住所：佐伯市上灘10077番地1&lt;br&gt;TEL：0972-29-5055&lt;br&gt;参考：種別：有料老人ホーム　(住宅型)&lt;br&gt;</v>
      </c>
      <c r="Q641" s="74" t="str">
        <f t="shared" si="297"/>
        <v>507.png</v>
      </c>
      <c r="R641" s="74" t="str">
        <f t="shared" si="298"/>
        <v>25,25</v>
      </c>
      <c r="S641" s="74" t="str">
        <f t="shared" si="299"/>
        <v>12,12</v>
      </c>
      <c r="T641" s="74" t="str">
        <f t="shared" si="300"/>
        <v>131.911351248506,32.9444931741567</v>
      </c>
      <c r="W641" s="239">
        <v>1</v>
      </c>
      <c r="X641" s="239" t="s">
        <v>3209</v>
      </c>
      <c r="Y641" s="239" t="str">
        <f t="shared" si="301"/>
        <v>高福-28：住宅型有料老人ホーム　遊友館</v>
      </c>
      <c r="Z641" s="239" t="s">
        <v>3202</v>
      </c>
      <c r="AA641" s="239" t="str">
        <f t="shared" si="302"/>
        <v>種別：高齢者福祉施設 &lt;br&gt;名称：高福-28：住宅型有料老人ホーム　遊友館&lt;br&gt;住所：佐伯市上灘10077番地1&lt;br&gt;TEL：0972-29-5055&lt;br&gt;参考：種別：有料老人ホーム　(住宅型)&lt;br&gt;</v>
      </c>
      <c r="AB641" s="239" t="s">
        <v>3256</v>
      </c>
      <c r="AC641" s="239" t="str">
        <f t="shared" si="303"/>
        <v>507.png</v>
      </c>
      <c r="AD641" s="239" t="s">
        <v>3204</v>
      </c>
      <c r="AE641" s="239" t="str">
        <f t="shared" si="304"/>
        <v>25,25</v>
      </c>
      <c r="AF641" s="239" t="s">
        <v>3205</v>
      </c>
      <c r="AG641" s="239" t="str">
        <f t="shared" si="305"/>
        <v>12,12</v>
      </c>
      <c r="AH641" s="239" t="s">
        <v>3206</v>
      </c>
      <c r="AI641" s="239" t="str">
        <f t="shared" si="306"/>
        <v>131.911351248506,32.9444931741567</v>
      </c>
      <c r="AJ641" s="239" t="s">
        <v>3207</v>
      </c>
      <c r="AL641" s="8" t="str">
        <f t="shared" si="307"/>
        <v>,{"type":"Feature","properties":{"name":"高福-28：住宅型有料老人ホーム　遊友館","description":"種別：高齢者福祉施設 &lt;br&gt;名称：高福-28：住宅型有料老人ホーム　遊友館&lt;br&gt;住所：佐伯市上灘10077番地1&lt;br&gt;TEL：0972-29-5055&lt;br&gt;参考：種別：有料老人ホーム　(住宅型)&lt;br&gt;","_markerType":"Icon","_iconUrl":"https://cyberjapandata.gsi.go.jp/portal/sys/v4/symbols/507.png","_iconSize":[25,25],"_iconAnchor":[12,12]},"geometry":{"type":"Point","coordinates":[131.911351248506,32.9444931741567]}}</v>
      </c>
    </row>
    <row r="642" spans="1:38">
      <c r="A642" s="248" t="s">
        <v>3762</v>
      </c>
      <c r="B642" s="1" t="s">
        <v>3686</v>
      </c>
      <c r="C642" s="1" t="s">
        <v>3762</v>
      </c>
      <c r="D642" s="1" t="s">
        <v>898</v>
      </c>
      <c r="E642" s="1" t="s">
        <v>1349</v>
      </c>
      <c r="F642" s="1" t="s">
        <v>3912</v>
      </c>
      <c r="G642" s="1" t="s">
        <v>3952</v>
      </c>
      <c r="I642" s="236" t="s">
        <v>4159</v>
      </c>
      <c r="J642" s="1" t="s">
        <v>3188</v>
      </c>
      <c r="K642" s="1" t="s">
        <v>3189</v>
      </c>
      <c r="L642" s="1">
        <v>32.956784031644197</v>
      </c>
      <c r="M642" s="1">
        <v>131.86392906539999</v>
      </c>
      <c r="O642" s="74" t="str">
        <f t="shared" si="295"/>
        <v>高福-29：ナーシングホーム　穂の花</v>
      </c>
      <c r="P642" s="74" t="str">
        <f t="shared" si="296"/>
        <v>種別：高齢者福祉施設 &lt;br&gt;名称：高福-29：ナーシングホーム　穂の花&lt;br&gt;住所：佐伯市大字上岡1265番地の2&lt;br&gt;TEL：0972-30-1240&lt;br&gt;参考：種別：有料老人ホーム　(住宅型)&lt;br&gt;</v>
      </c>
      <c r="Q642" s="74" t="str">
        <f t="shared" si="297"/>
        <v>507.png</v>
      </c>
      <c r="R642" s="74" t="str">
        <f t="shared" si="298"/>
        <v>25,25</v>
      </c>
      <c r="S642" s="74" t="str">
        <f t="shared" si="299"/>
        <v>12,12</v>
      </c>
      <c r="T642" s="74" t="str">
        <f t="shared" si="300"/>
        <v>131.8639290654,32.9567840316442</v>
      </c>
      <c r="W642" s="239">
        <v>1</v>
      </c>
      <c r="X642" s="239" t="s">
        <v>3209</v>
      </c>
      <c r="Y642" s="239" t="str">
        <f t="shared" si="301"/>
        <v>高福-29：ナーシングホーム　穂の花</v>
      </c>
      <c r="Z642" s="239" t="s">
        <v>3202</v>
      </c>
      <c r="AA642" s="239" t="str">
        <f t="shared" si="302"/>
        <v>種別：高齢者福祉施設 &lt;br&gt;名称：高福-29：ナーシングホーム　穂の花&lt;br&gt;住所：佐伯市大字上岡1265番地の2&lt;br&gt;TEL：0972-30-1240&lt;br&gt;参考：種別：有料老人ホーム　(住宅型)&lt;br&gt;</v>
      </c>
      <c r="AB642" s="239" t="s">
        <v>3256</v>
      </c>
      <c r="AC642" s="239" t="str">
        <f t="shared" si="303"/>
        <v>507.png</v>
      </c>
      <c r="AD642" s="239" t="s">
        <v>3204</v>
      </c>
      <c r="AE642" s="239" t="str">
        <f t="shared" si="304"/>
        <v>25,25</v>
      </c>
      <c r="AF642" s="239" t="s">
        <v>3205</v>
      </c>
      <c r="AG642" s="239" t="str">
        <f t="shared" si="305"/>
        <v>12,12</v>
      </c>
      <c r="AH642" s="239" t="s">
        <v>3206</v>
      </c>
      <c r="AI642" s="239" t="str">
        <f t="shared" si="306"/>
        <v>131.8639290654,32.9567840316442</v>
      </c>
      <c r="AJ642" s="239" t="s">
        <v>3207</v>
      </c>
      <c r="AL642" s="8" t="str">
        <f t="shared" si="307"/>
        <v>,{"type":"Feature","properties":{"name":"高福-29：ナーシングホーム　穂の花","description":"種別：高齢者福祉施設 &lt;br&gt;名称：高福-29：ナーシングホーム　穂の花&lt;br&gt;住所：佐伯市大字上岡1265番地の2&lt;br&gt;TEL：0972-30-1240&lt;br&gt;参考：種別：有料老人ホーム　(住宅型)&lt;br&gt;","_markerType":"Icon","_iconUrl":"https://cyberjapandata.gsi.go.jp/portal/sys/v4/symbols/507.png","_iconSize":[25,25],"_iconAnchor":[12,12]},"geometry":{"type":"Point","coordinates":[131.8639290654,32.9567840316442]}}</v>
      </c>
    </row>
    <row r="643" spans="1:38">
      <c r="A643" s="248" t="s">
        <v>3763</v>
      </c>
      <c r="B643" s="1" t="s">
        <v>3686</v>
      </c>
      <c r="C643" s="1" t="s">
        <v>3763</v>
      </c>
      <c r="D643" s="1" t="s">
        <v>904</v>
      </c>
      <c r="E643" s="1" t="s">
        <v>1350</v>
      </c>
      <c r="F643" s="1" t="s">
        <v>3915</v>
      </c>
      <c r="G643" s="1" t="s">
        <v>3950</v>
      </c>
      <c r="I643" s="236" t="s">
        <v>4159</v>
      </c>
      <c r="J643" s="1" t="s">
        <v>3188</v>
      </c>
      <c r="K643" s="1" t="s">
        <v>3189</v>
      </c>
      <c r="L643" s="1">
        <v>32.9363902707235</v>
      </c>
      <c r="M643" s="1">
        <v>131.91213996518999</v>
      </c>
      <c r="O643" s="74" t="str">
        <f t="shared" si="295"/>
        <v>高福-30：軽費老人ホーム　(ケアハウス)　コスモス</v>
      </c>
      <c r="P643" s="74" t="str">
        <f t="shared" si="296"/>
        <v>種別：高齢者福祉施設 &lt;br&gt;名称：高福-30：軽費老人ホーム　(ケアハウス)　コスモス&lt;br&gt;住所：佐伯市大字長良4954&lt;br&gt;TEL：0972-28-3322&lt;br&gt;参考：種別：軽費老人ホーム(ケアハウス)&lt;br&gt;</v>
      </c>
      <c r="Q643" s="74" t="str">
        <f t="shared" si="297"/>
        <v>507.png</v>
      </c>
      <c r="R643" s="74" t="str">
        <f t="shared" si="298"/>
        <v>25,25</v>
      </c>
      <c r="S643" s="74" t="str">
        <f t="shared" si="299"/>
        <v>12,12</v>
      </c>
      <c r="T643" s="74" t="str">
        <f t="shared" si="300"/>
        <v>131.91213996519,32.9363902707235</v>
      </c>
      <c r="W643" s="239">
        <v>1</v>
      </c>
      <c r="X643" s="239" t="s">
        <v>3209</v>
      </c>
      <c r="Y643" s="239" t="str">
        <f t="shared" si="301"/>
        <v>高福-30：軽費老人ホーム　(ケアハウス)　コスモス</v>
      </c>
      <c r="Z643" s="239" t="s">
        <v>3202</v>
      </c>
      <c r="AA643" s="239" t="str">
        <f t="shared" si="302"/>
        <v>種別：高齢者福祉施設 &lt;br&gt;名称：高福-30：軽費老人ホーム　(ケアハウス)　コスモス&lt;br&gt;住所：佐伯市大字長良4954&lt;br&gt;TEL：0972-28-3322&lt;br&gt;参考：種別：軽費老人ホーム(ケアハウス)&lt;br&gt;</v>
      </c>
      <c r="AB643" s="239" t="s">
        <v>3256</v>
      </c>
      <c r="AC643" s="239" t="str">
        <f t="shared" si="303"/>
        <v>507.png</v>
      </c>
      <c r="AD643" s="239" t="s">
        <v>3204</v>
      </c>
      <c r="AE643" s="239" t="str">
        <f t="shared" si="304"/>
        <v>25,25</v>
      </c>
      <c r="AF643" s="239" t="s">
        <v>3205</v>
      </c>
      <c r="AG643" s="239" t="str">
        <f t="shared" si="305"/>
        <v>12,12</v>
      </c>
      <c r="AH643" s="239" t="s">
        <v>3206</v>
      </c>
      <c r="AI643" s="239" t="str">
        <f t="shared" si="306"/>
        <v>131.91213996519,32.9363902707235</v>
      </c>
      <c r="AJ643" s="239" t="s">
        <v>3207</v>
      </c>
      <c r="AL643" s="8" t="str">
        <f t="shared" si="307"/>
        <v>,{"type":"Feature","properties":{"name":"高福-30：軽費老人ホーム　(ケアハウス)　コスモス","description":"種別：高齢者福祉施設 &lt;br&gt;名称：高福-30：軽費老人ホーム　(ケアハウス)　コスモス&lt;br&gt;住所：佐伯市大字長良4954&lt;br&gt;TEL：0972-28-3322&lt;br&gt;参考：種別：軽費老人ホーム(ケアハウス)&lt;br&gt;","_markerType":"Icon","_iconUrl":"https://cyberjapandata.gsi.go.jp/portal/sys/v4/symbols/507.png","_iconSize":[25,25],"_iconAnchor":[12,12]},"geometry":{"type":"Point","coordinates":[131.91213996519,32.9363902707235]}}</v>
      </c>
    </row>
    <row r="644" spans="1:38">
      <c r="A644" s="248" t="s">
        <v>3764</v>
      </c>
      <c r="B644" s="1" t="s">
        <v>3686</v>
      </c>
      <c r="C644" s="1" t="s">
        <v>3764</v>
      </c>
      <c r="D644" s="1" t="s">
        <v>906</v>
      </c>
      <c r="E644" s="1" t="s">
        <v>1350</v>
      </c>
      <c r="F644" s="1" t="s">
        <v>3914</v>
      </c>
      <c r="G644" s="1" t="s">
        <v>3950</v>
      </c>
      <c r="I644" s="236" t="s">
        <v>4159</v>
      </c>
      <c r="J644" s="1" t="s">
        <v>3188</v>
      </c>
      <c r="K644" s="1" t="s">
        <v>3189</v>
      </c>
      <c r="L644" s="1">
        <v>32.936139317889101</v>
      </c>
      <c r="M644" s="1">
        <v>131.911402674822</v>
      </c>
      <c r="O644" s="74" t="str">
        <f t="shared" si="295"/>
        <v>高福-31：長良苑エンジェル</v>
      </c>
      <c r="P644" s="74" t="str">
        <f t="shared" si="296"/>
        <v>種別：高齢者福祉施設 &lt;br&gt;名称：高福-31：長良苑エンジェル&lt;br&gt;住所：佐伯市大字長良4956-4番地&lt;br&gt;TEL：0972-28-3322&lt;br&gt;参考：種別：サービス付き高齢者向け住宅&lt;br&gt;</v>
      </c>
      <c r="Q644" s="74" t="str">
        <f t="shared" si="297"/>
        <v>507.png</v>
      </c>
      <c r="R644" s="74" t="str">
        <f t="shared" si="298"/>
        <v>25,25</v>
      </c>
      <c r="S644" s="74" t="str">
        <f t="shared" si="299"/>
        <v>12,12</v>
      </c>
      <c r="T644" s="74" t="str">
        <f t="shared" si="300"/>
        <v>131.911402674822,32.9361393178891</v>
      </c>
      <c r="W644" s="239">
        <v>1</v>
      </c>
      <c r="X644" s="239" t="s">
        <v>3209</v>
      </c>
      <c r="Y644" s="239" t="str">
        <f t="shared" si="301"/>
        <v>高福-31：長良苑エンジェル</v>
      </c>
      <c r="Z644" s="239" t="s">
        <v>3202</v>
      </c>
      <c r="AA644" s="239" t="str">
        <f t="shared" si="302"/>
        <v>種別：高齢者福祉施設 &lt;br&gt;名称：高福-31：長良苑エンジェル&lt;br&gt;住所：佐伯市大字長良4956-4番地&lt;br&gt;TEL：0972-28-3322&lt;br&gt;参考：種別：サービス付き高齢者向け住宅&lt;br&gt;</v>
      </c>
      <c r="AB644" s="239" t="s">
        <v>3256</v>
      </c>
      <c r="AC644" s="239" t="str">
        <f t="shared" si="303"/>
        <v>507.png</v>
      </c>
      <c r="AD644" s="239" t="s">
        <v>3204</v>
      </c>
      <c r="AE644" s="239" t="str">
        <f t="shared" si="304"/>
        <v>25,25</v>
      </c>
      <c r="AF644" s="239" t="s">
        <v>3205</v>
      </c>
      <c r="AG644" s="239" t="str">
        <f t="shared" si="305"/>
        <v>12,12</v>
      </c>
      <c r="AH644" s="239" t="s">
        <v>3206</v>
      </c>
      <c r="AI644" s="239" t="str">
        <f t="shared" si="306"/>
        <v>131.911402674822,32.9361393178891</v>
      </c>
      <c r="AJ644" s="239" t="s">
        <v>3207</v>
      </c>
      <c r="AL644" s="8" t="str">
        <f t="shared" si="307"/>
        <v>,{"type":"Feature","properties":{"name":"高福-31：長良苑エンジェル","description":"種別：高齢者福祉施設 &lt;br&gt;名称：高福-31：長良苑エンジェル&lt;br&gt;住所：佐伯市大字長良4956-4番地&lt;br&gt;TEL：0972-28-3322&lt;br&gt;参考：種別：サービス付き高齢者向け住宅&lt;br&gt;","_markerType":"Icon","_iconUrl":"https://cyberjapandata.gsi.go.jp/portal/sys/v4/symbols/507.png","_iconSize":[25,25],"_iconAnchor":[12,12]},"geometry":{"type":"Point","coordinates":[131.911402674822,32.9361393178891]}}</v>
      </c>
    </row>
    <row r="645" spans="1:38">
      <c r="A645" s="248" t="s">
        <v>3765</v>
      </c>
      <c r="B645" s="1" t="s">
        <v>3686</v>
      </c>
      <c r="C645" s="1" t="s">
        <v>3765</v>
      </c>
      <c r="D645" s="1" t="s">
        <v>3863</v>
      </c>
      <c r="E645" s="1" t="s">
        <v>3626</v>
      </c>
      <c r="F645" s="1" t="s">
        <v>3916</v>
      </c>
      <c r="G645" s="1" t="s">
        <v>3953</v>
      </c>
      <c r="I645" s="236" t="s">
        <v>4159</v>
      </c>
      <c r="J645" s="1" t="s">
        <v>3188</v>
      </c>
      <c r="K645" s="1" t="s">
        <v>3189</v>
      </c>
      <c r="L645" s="1">
        <v>32.935348257642403</v>
      </c>
      <c r="M645" s="1">
        <v>131.90786906659</v>
      </c>
      <c r="O645" s="74" t="str">
        <f t="shared" si="295"/>
        <v>高福-32：地域密着型介護付有料老人ホーム　あいあーる</v>
      </c>
      <c r="P645" s="74" t="str">
        <f t="shared" si="296"/>
        <v>種別：高齢者福祉施設 &lt;br&gt;名称：高福-32：地域密着型介護付有料老人ホーム　あいあーる&lt;br&gt;住所：佐伯市大字長良字小島4916番地2&lt;br&gt;TEL：0972-29-5252&lt;br&gt;参考：種別：有料老人ホーム　(介護型)&lt;br&gt;</v>
      </c>
      <c r="Q645" s="74" t="str">
        <f t="shared" si="297"/>
        <v>507.png</v>
      </c>
      <c r="R645" s="74" t="str">
        <f t="shared" si="298"/>
        <v>25,25</v>
      </c>
      <c r="S645" s="74" t="str">
        <f t="shared" si="299"/>
        <v>12,12</v>
      </c>
      <c r="T645" s="74" t="str">
        <f t="shared" si="300"/>
        <v>131.90786906659,32.9353482576424</v>
      </c>
      <c r="W645" s="239">
        <v>1</v>
      </c>
      <c r="X645" s="239" t="s">
        <v>3209</v>
      </c>
      <c r="Y645" s="239" t="str">
        <f t="shared" si="301"/>
        <v>高福-32：地域密着型介護付有料老人ホーム　あいあーる</v>
      </c>
      <c r="Z645" s="239" t="s">
        <v>3202</v>
      </c>
      <c r="AA645" s="239" t="str">
        <f t="shared" si="302"/>
        <v>種別：高齢者福祉施設 &lt;br&gt;名称：高福-32：地域密着型介護付有料老人ホーム　あいあーる&lt;br&gt;住所：佐伯市大字長良字小島4916番地2&lt;br&gt;TEL：0972-29-5252&lt;br&gt;参考：種別：有料老人ホーム　(介護型)&lt;br&gt;</v>
      </c>
      <c r="AB645" s="239" t="s">
        <v>3256</v>
      </c>
      <c r="AC645" s="239" t="str">
        <f t="shared" si="303"/>
        <v>507.png</v>
      </c>
      <c r="AD645" s="239" t="s">
        <v>3204</v>
      </c>
      <c r="AE645" s="239" t="str">
        <f t="shared" si="304"/>
        <v>25,25</v>
      </c>
      <c r="AF645" s="239" t="s">
        <v>3205</v>
      </c>
      <c r="AG645" s="239" t="str">
        <f t="shared" si="305"/>
        <v>12,12</v>
      </c>
      <c r="AH645" s="239" t="s">
        <v>3206</v>
      </c>
      <c r="AI645" s="239" t="str">
        <f t="shared" si="306"/>
        <v>131.90786906659,32.9353482576424</v>
      </c>
      <c r="AJ645" s="239" t="s">
        <v>3207</v>
      </c>
      <c r="AL645" s="8" t="str">
        <f t="shared" si="307"/>
        <v>,{"type":"Feature","properties":{"name":"高福-32：地域密着型介護付有料老人ホーム　あいあーる","description":"種別：高齢者福祉施設 &lt;br&gt;名称：高福-32：地域密着型介護付有料老人ホーム　あいあーる&lt;br&gt;住所：佐伯市大字長良字小島4916番地2&lt;br&gt;TEL：0972-29-5252&lt;br&gt;参考：種別：有料老人ホーム　(介護型)&lt;br&gt;","_markerType":"Icon","_iconUrl":"https://cyberjapandata.gsi.go.jp/portal/sys/v4/symbols/507.png","_iconSize":[25,25],"_iconAnchor":[12,12]},"geometry":{"type":"Point","coordinates":[131.90786906659,32.9353482576424]}}</v>
      </c>
    </row>
    <row r="646" spans="1:38">
      <c r="A646" s="248" t="s">
        <v>3766</v>
      </c>
      <c r="B646" s="1" t="s">
        <v>3686</v>
      </c>
      <c r="C646" s="1" t="s">
        <v>3766</v>
      </c>
      <c r="D646" s="1" t="s">
        <v>912</v>
      </c>
      <c r="E646" s="1" t="s">
        <v>3864</v>
      </c>
      <c r="F646" s="1" t="s">
        <v>3912</v>
      </c>
      <c r="G646" s="1" t="s">
        <v>3954</v>
      </c>
      <c r="I646" s="236" t="s">
        <v>4159</v>
      </c>
      <c r="J646" s="1" t="s">
        <v>3188</v>
      </c>
      <c r="K646" s="1" t="s">
        <v>3189</v>
      </c>
      <c r="L646" s="1">
        <v>32.958281102739299</v>
      </c>
      <c r="M646" s="1">
        <v>131.90129960593899</v>
      </c>
      <c r="O646" s="74" t="str">
        <f t="shared" si="295"/>
        <v>高福-33：有料老人ホーム　悠久の里　佐伯</v>
      </c>
      <c r="P646" s="74" t="str">
        <f t="shared" si="296"/>
        <v>種別：高齢者福祉施設 &lt;br&gt;名称：高福-33：有料老人ホーム　悠久の里　佐伯&lt;br&gt;住所：佐伯市中の島１丁目２番３号&lt;br&gt;TEL：0972-28-5175&lt;br&gt;参考：種別：有料老人ホーム　(住宅型)&lt;br&gt;</v>
      </c>
      <c r="Q646" s="74" t="str">
        <f t="shared" si="297"/>
        <v>507.png</v>
      </c>
      <c r="R646" s="74" t="str">
        <f t="shared" si="298"/>
        <v>25,25</v>
      </c>
      <c r="S646" s="74" t="str">
        <f t="shared" si="299"/>
        <v>12,12</v>
      </c>
      <c r="T646" s="74" t="str">
        <f t="shared" si="300"/>
        <v>131.901299605939,32.9582811027393</v>
      </c>
      <c r="W646" s="239">
        <v>1</v>
      </c>
      <c r="X646" s="239" t="s">
        <v>3209</v>
      </c>
      <c r="Y646" s="239" t="str">
        <f t="shared" si="301"/>
        <v>高福-33：有料老人ホーム　悠久の里　佐伯</v>
      </c>
      <c r="Z646" s="239" t="s">
        <v>3202</v>
      </c>
      <c r="AA646" s="239" t="str">
        <f t="shared" si="302"/>
        <v>種別：高齢者福祉施設 &lt;br&gt;名称：高福-33：有料老人ホーム　悠久の里　佐伯&lt;br&gt;住所：佐伯市中の島１丁目２番３号&lt;br&gt;TEL：0972-28-5175&lt;br&gt;参考：種別：有料老人ホーム　(住宅型)&lt;br&gt;</v>
      </c>
      <c r="AB646" s="239" t="s">
        <v>3256</v>
      </c>
      <c r="AC646" s="239" t="str">
        <f t="shared" si="303"/>
        <v>507.png</v>
      </c>
      <c r="AD646" s="239" t="s">
        <v>3204</v>
      </c>
      <c r="AE646" s="239" t="str">
        <f t="shared" si="304"/>
        <v>25,25</v>
      </c>
      <c r="AF646" s="239" t="s">
        <v>3205</v>
      </c>
      <c r="AG646" s="239" t="str">
        <f t="shared" si="305"/>
        <v>12,12</v>
      </c>
      <c r="AH646" s="239" t="s">
        <v>3206</v>
      </c>
      <c r="AI646" s="239" t="str">
        <f t="shared" si="306"/>
        <v>131.901299605939,32.9582811027393</v>
      </c>
      <c r="AJ646" s="239" t="s">
        <v>3207</v>
      </c>
      <c r="AL646" s="8" t="str">
        <f t="shared" si="307"/>
        <v>,{"type":"Feature","properties":{"name":"高福-33：有料老人ホーム　悠久の里　佐伯","description":"種別：高齢者福祉施設 &lt;br&gt;名称：高福-33：有料老人ホーム　悠久の里　佐伯&lt;br&gt;住所：佐伯市中の島１丁目２番３号&lt;br&gt;TEL：0972-28-5175&lt;br&gt;参考：種別：有料老人ホーム　(住宅型)&lt;br&gt;","_markerType":"Icon","_iconUrl":"https://cyberjapandata.gsi.go.jp/portal/sys/v4/symbols/507.png","_iconSize":[25,25],"_iconAnchor":[12,12]},"geometry":{"type":"Point","coordinates":[131.901299605939,32.9582811027393]}}</v>
      </c>
    </row>
    <row r="647" spans="1:38">
      <c r="A647" s="248" t="s">
        <v>3767</v>
      </c>
      <c r="B647" s="1" t="s">
        <v>3686</v>
      </c>
      <c r="C647" s="1" t="s">
        <v>3767</v>
      </c>
      <c r="D647" s="1" t="s">
        <v>3865</v>
      </c>
      <c r="E647" s="1" t="s">
        <v>1351</v>
      </c>
      <c r="F647" s="1" t="s">
        <v>3913</v>
      </c>
      <c r="G647" s="1" t="s">
        <v>3955</v>
      </c>
      <c r="I647" s="236" t="s">
        <v>4159</v>
      </c>
      <c r="J647" s="1" t="s">
        <v>3188</v>
      </c>
      <c r="K647" s="1" t="s">
        <v>3189</v>
      </c>
      <c r="L647" s="1">
        <v>32.958605854990999</v>
      </c>
      <c r="M647" s="1">
        <v>131.86494844642101</v>
      </c>
      <c r="O647" s="74" t="str">
        <f t="shared" si="295"/>
        <v>高福-34：さいき長寿苑そよ風</v>
      </c>
      <c r="P647" s="74" t="str">
        <f t="shared" si="296"/>
        <v>種別：高齢者福祉施設 &lt;br&gt;名称：高福-34：さいき長寿苑そよ風&lt;br&gt;住所：佐伯市鶴岡西町２丁目２６９番地&lt;br&gt;TEL：0972-20-5218&lt;br&gt;参考：種別：特定施設&lt;br&gt;</v>
      </c>
      <c r="Q647" s="74" t="str">
        <f t="shared" si="297"/>
        <v>507.png</v>
      </c>
      <c r="R647" s="74" t="str">
        <f t="shared" si="298"/>
        <v>25,25</v>
      </c>
      <c r="S647" s="74" t="str">
        <f t="shared" si="299"/>
        <v>12,12</v>
      </c>
      <c r="T647" s="74" t="str">
        <f t="shared" si="300"/>
        <v>131.864948446421,32.958605854991</v>
      </c>
      <c r="W647" s="239">
        <v>1</v>
      </c>
      <c r="X647" s="239" t="s">
        <v>3209</v>
      </c>
      <c r="Y647" s="239" t="str">
        <f t="shared" si="301"/>
        <v>高福-34：さいき長寿苑そよ風</v>
      </c>
      <c r="Z647" s="239" t="s">
        <v>3202</v>
      </c>
      <c r="AA647" s="239" t="str">
        <f t="shared" si="302"/>
        <v>種別：高齢者福祉施設 &lt;br&gt;名称：高福-34：さいき長寿苑そよ風&lt;br&gt;住所：佐伯市鶴岡西町２丁目２６９番地&lt;br&gt;TEL：0972-20-5218&lt;br&gt;参考：種別：特定施設&lt;br&gt;</v>
      </c>
      <c r="AB647" s="239" t="s">
        <v>3256</v>
      </c>
      <c r="AC647" s="239" t="str">
        <f t="shared" si="303"/>
        <v>507.png</v>
      </c>
      <c r="AD647" s="239" t="s">
        <v>3204</v>
      </c>
      <c r="AE647" s="239" t="str">
        <f t="shared" si="304"/>
        <v>25,25</v>
      </c>
      <c r="AF647" s="239" t="s">
        <v>3205</v>
      </c>
      <c r="AG647" s="239" t="str">
        <f t="shared" si="305"/>
        <v>12,12</v>
      </c>
      <c r="AH647" s="239" t="s">
        <v>3206</v>
      </c>
      <c r="AI647" s="239" t="str">
        <f t="shared" si="306"/>
        <v>131.864948446421,32.958605854991</v>
      </c>
      <c r="AJ647" s="239" t="s">
        <v>3207</v>
      </c>
      <c r="AL647" s="8" t="str">
        <f t="shared" si="307"/>
        <v>,{"type":"Feature","properties":{"name":"高福-34：さいき長寿苑そよ風","description":"種別：高齢者福祉施設 &lt;br&gt;名称：高福-34：さいき長寿苑そよ風&lt;br&gt;住所：佐伯市鶴岡西町２丁目２６９番地&lt;br&gt;TEL：0972-20-5218&lt;br&gt;参考：種別：特定施設&lt;br&gt;","_markerType":"Icon","_iconUrl":"https://cyberjapandata.gsi.go.jp/portal/sys/v4/symbols/507.png","_iconSize":[25,25],"_iconAnchor":[12,12]},"geometry":{"type":"Point","coordinates":[131.864948446421,32.958605854991]}}</v>
      </c>
    </row>
    <row r="648" spans="1:38">
      <c r="A648" s="248" t="s">
        <v>3768</v>
      </c>
      <c r="B648" s="1" t="s">
        <v>3686</v>
      </c>
      <c r="C648" s="1" t="s">
        <v>3768</v>
      </c>
      <c r="D648" s="1" t="s">
        <v>920</v>
      </c>
      <c r="E648" s="1" t="s">
        <v>1352</v>
      </c>
      <c r="F648" s="1" t="s">
        <v>3914</v>
      </c>
      <c r="G648" s="1" t="s">
        <v>3956</v>
      </c>
      <c r="I648" s="236" t="s">
        <v>4159</v>
      </c>
      <c r="J648" s="1" t="s">
        <v>3188</v>
      </c>
      <c r="K648" s="1" t="s">
        <v>3189</v>
      </c>
      <c r="L648" s="1">
        <v>32.958340263750202</v>
      </c>
      <c r="M648" s="1">
        <v>131.883074445886</v>
      </c>
      <c r="O648" s="74" t="str">
        <f t="shared" si="295"/>
        <v>高福-35：サービス付き高齢者向け住宅　つくし</v>
      </c>
      <c r="P648" s="74" t="str">
        <f t="shared" si="296"/>
        <v>種別：高齢者福祉施設 &lt;br&gt;名称：高福-35：サービス付き高齢者向け住宅　つくし&lt;br&gt;住所：佐伯市鶴岡町1丁目６－３&lt;br&gt;TEL：0972-20-3305&lt;br&gt;参考：種別：サービス付き高齢者向け住宅&lt;br&gt;</v>
      </c>
      <c r="Q648" s="74" t="str">
        <f t="shared" si="297"/>
        <v>507.png</v>
      </c>
      <c r="R648" s="74" t="str">
        <f t="shared" si="298"/>
        <v>25,25</v>
      </c>
      <c r="S648" s="74" t="str">
        <f t="shared" si="299"/>
        <v>12,12</v>
      </c>
      <c r="T648" s="74" t="str">
        <f t="shared" si="300"/>
        <v>131.883074445886,32.9583402637502</v>
      </c>
      <c r="W648" s="239">
        <v>1</v>
      </c>
      <c r="X648" s="239" t="s">
        <v>3209</v>
      </c>
      <c r="Y648" s="239" t="str">
        <f t="shared" si="301"/>
        <v>高福-35：サービス付き高齢者向け住宅　つくし</v>
      </c>
      <c r="Z648" s="239" t="s">
        <v>3202</v>
      </c>
      <c r="AA648" s="239" t="str">
        <f t="shared" si="302"/>
        <v>種別：高齢者福祉施設 &lt;br&gt;名称：高福-35：サービス付き高齢者向け住宅　つくし&lt;br&gt;住所：佐伯市鶴岡町1丁目６－３&lt;br&gt;TEL：0972-20-3305&lt;br&gt;参考：種別：サービス付き高齢者向け住宅&lt;br&gt;</v>
      </c>
      <c r="AB648" s="239" t="s">
        <v>3256</v>
      </c>
      <c r="AC648" s="239" t="str">
        <f t="shared" si="303"/>
        <v>507.png</v>
      </c>
      <c r="AD648" s="239" t="s">
        <v>3204</v>
      </c>
      <c r="AE648" s="239" t="str">
        <f t="shared" si="304"/>
        <v>25,25</v>
      </c>
      <c r="AF648" s="239" t="s">
        <v>3205</v>
      </c>
      <c r="AG648" s="239" t="str">
        <f t="shared" si="305"/>
        <v>12,12</v>
      </c>
      <c r="AH648" s="239" t="s">
        <v>3206</v>
      </c>
      <c r="AI648" s="239" t="str">
        <f t="shared" si="306"/>
        <v>131.883074445886,32.9583402637502</v>
      </c>
      <c r="AJ648" s="239" t="s">
        <v>3207</v>
      </c>
      <c r="AL648" s="8" t="str">
        <f t="shared" si="307"/>
        <v>,{"type":"Feature","properties":{"name":"高福-35：サービス付き高齢者向け住宅　つくし","description":"種別：高齢者福祉施設 &lt;br&gt;名称：高福-35：サービス付き高齢者向け住宅　つくし&lt;br&gt;住所：佐伯市鶴岡町1丁目６－３&lt;br&gt;TEL：0972-20-3305&lt;br&gt;参考：種別：サービス付き高齢者向け住宅&lt;br&gt;","_markerType":"Icon","_iconUrl":"https://cyberjapandata.gsi.go.jp/portal/sys/v4/symbols/507.png","_iconSize":[25,25],"_iconAnchor":[12,12]},"geometry":{"type":"Point","coordinates":[131.883074445886,32.9583402637502]}}</v>
      </c>
    </row>
    <row r="649" spans="1:38">
      <c r="A649" s="248" t="s">
        <v>3769</v>
      </c>
      <c r="B649" s="1" t="s">
        <v>3686</v>
      </c>
      <c r="C649" s="1" t="s">
        <v>3769</v>
      </c>
      <c r="D649" s="1" t="s">
        <v>925</v>
      </c>
      <c r="E649" s="1" t="s">
        <v>1353</v>
      </c>
      <c r="F649" s="1" t="s">
        <v>3914</v>
      </c>
      <c r="G649" s="1" t="s">
        <v>3957</v>
      </c>
      <c r="I649" s="236" t="s">
        <v>4159</v>
      </c>
      <c r="J649" s="1" t="s">
        <v>3188</v>
      </c>
      <c r="K649" s="1" t="s">
        <v>3189</v>
      </c>
      <c r="L649" s="1">
        <v>32.953660804414298</v>
      </c>
      <c r="M649" s="1">
        <v>131.799773152738</v>
      </c>
      <c r="O649" s="74" t="str">
        <f t="shared" si="295"/>
        <v>高福-36：みどりの郷　優しい風</v>
      </c>
      <c r="P649" s="74" t="str">
        <f t="shared" si="296"/>
        <v>種別：高齢者福祉施設 &lt;br&gt;名称：高福-36：みどりの郷　優しい風&lt;br&gt;住所：佐伯市本匠大字笠掛1589番地1外&lt;br&gt;TEL：0972-56-5810&lt;br&gt;参考：種別：サービス付き高齢者向け住宅&lt;br&gt;</v>
      </c>
      <c r="Q649" s="74" t="str">
        <f t="shared" si="297"/>
        <v>507.png</v>
      </c>
      <c r="R649" s="74" t="str">
        <f t="shared" si="298"/>
        <v>25,25</v>
      </c>
      <c r="S649" s="74" t="str">
        <f t="shared" si="299"/>
        <v>12,12</v>
      </c>
      <c r="T649" s="74" t="str">
        <f t="shared" si="300"/>
        <v>131.799773152738,32.9536608044143</v>
      </c>
      <c r="W649" s="239">
        <v>1</v>
      </c>
      <c r="X649" s="239" t="s">
        <v>3209</v>
      </c>
      <c r="Y649" s="239" t="str">
        <f t="shared" si="301"/>
        <v>高福-36：みどりの郷　優しい風</v>
      </c>
      <c r="Z649" s="239" t="s">
        <v>3202</v>
      </c>
      <c r="AA649" s="239" t="str">
        <f t="shared" si="302"/>
        <v>種別：高齢者福祉施設 &lt;br&gt;名称：高福-36：みどりの郷　優しい風&lt;br&gt;住所：佐伯市本匠大字笠掛1589番地1外&lt;br&gt;TEL：0972-56-5810&lt;br&gt;参考：種別：サービス付き高齢者向け住宅&lt;br&gt;</v>
      </c>
      <c r="AB649" s="239" t="s">
        <v>3256</v>
      </c>
      <c r="AC649" s="239" t="str">
        <f t="shared" si="303"/>
        <v>507.png</v>
      </c>
      <c r="AD649" s="239" t="s">
        <v>3204</v>
      </c>
      <c r="AE649" s="239" t="str">
        <f t="shared" si="304"/>
        <v>25,25</v>
      </c>
      <c r="AF649" s="239" t="s">
        <v>3205</v>
      </c>
      <c r="AG649" s="239" t="str">
        <f t="shared" si="305"/>
        <v>12,12</v>
      </c>
      <c r="AH649" s="239" t="s">
        <v>3206</v>
      </c>
      <c r="AI649" s="239" t="str">
        <f t="shared" si="306"/>
        <v>131.799773152738,32.9536608044143</v>
      </c>
      <c r="AJ649" s="239" t="s">
        <v>3207</v>
      </c>
      <c r="AL649" s="8" t="str">
        <f t="shared" si="307"/>
        <v>,{"type":"Feature","properties":{"name":"高福-36：みどりの郷　優しい風","description":"種別：高齢者福祉施設 &lt;br&gt;名称：高福-36：みどりの郷　優しい風&lt;br&gt;住所：佐伯市本匠大字笠掛1589番地1外&lt;br&gt;TEL：0972-56-5810&lt;br&gt;参考：種別：サービス付き高齢者向け住宅&lt;br&gt;","_markerType":"Icon","_iconUrl":"https://cyberjapandata.gsi.go.jp/portal/sys/v4/symbols/507.png","_iconSize":[25,25],"_iconAnchor":[12,12]},"geometry":{"type":"Point","coordinates":[131.799773152738,32.9536608044143]}}</v>
      </c>
    </row>
    <row r="650" spans="1:38" ht="18.75">
      <c r="A650" s="248" t="s">
        <v>3770</v>
      </c>
      <c r="B650" s="1" t="s">
        <v>3686</v>
      </c>
      <c r="C650" s="1" t="s">
        <v>3770</v>
      </c>
      <c r="D650" s="1" t="s">
        <v>930</v>
      </c>
      <c r="E650" s="1" t="s">
        <v>1354</v>
      </c>
      <c r="F650" s="1" t="s">
        <v>3914</v>
      </c>
      <c r="G650" s="1" t="s">
        <v>3958</v>
      </c>
      <c r="I650" s="236" t="s">
        <v>4159</v>
      </c>
      <c r="J650" s="1" t="s">
        <v>3188</v>
      </c>
      <c r="K650" s="1" t="s">
        <v>3189</v>
      </c>
      <c r="L650" s="1">
        <v>32.983357625483002</v>
      </c>
      <c r="M650" s="1">
        <v>131.85680323248499</v>
      </c>
      <c r="O650" s="74" t="str">
        <f t="shared" si="295"/>
        <v>高福-37：みどりの郷　せせらぎ</v>
      </c>
      <c r="P650" s="74" t="str">
        <f t="shared" si="296"/>
        <v>種別：高齢者福祉施設 &lt;br&gt;名称：高福-37：みどりの郷　せせらぎ&lt;br&gt;住所：佐伯市弥生大字床木4番地1&lt;br&gt;TEL：0972-46-5505&lt;br&gt;参考：種別：サービス付き高齢者向け住宅&lt;br&gt;</v>
      </c>
      <c r="Q650" s="74" t="str">
        <f t="shared" si="297"/>
        <v>507.png</v>
      </c>
      <c r="R650" s="74" t="str">
        <f t="shared" si="298"/>
        <v>25,25</v>
      </c>
      <c r="S650" s="74" t="str">
        <f t="shared" si="299"/>
        <v>12,12</v>
      </c>
      <c r="T650" s="74" t="str">
        <f t="shared" si="300"/>
        <v>131.856803232485,32.983357625483</v>
      </c>
      <c r="W650" s="239">
        <v>1</v>
      </c>
      <c r="X650" s="239" t="s">
        <v>3209</v>
      </c>
      <c r="Y650" s="239" t="str">
        <f t="shared" si="301"/>
        <v>高福-37：みどりの郷　せせらぎ</v>
      </c>
      <c r="Z650" s="239" t="s">
        <v>3202</v>
      </c>
      <c r="AA650" s="239" t="str">
        <f t="shared" si="302"/>
        <v>種別：高齢者福祉施設 &lt;br&gt;名称：高福-37：みどりの郷　せせらぎ&lt;br&gt;住所：佐伯市弥生大字床木4番地1&lt;br&gt;TEL：0972-46-5505&lt;br&gt;参考：種別：サービス付き高齢者向け住宅&lt;br&gt;</v>
      </c>
      <c r="AB650" s="239" t="s">
        <v>3256</v>
      </c>
      <c r="AC650" s="239" t="str">
        <f t="shared" si="303"/>
        <v>507.png</v>
      </c>
      <c r="AD650" s="239" t="s">
        <v>3204</v>
      </c>
      <c r="AE650" s="239" t="str">
        <f t="shared" si="304"/>
        <v>25,25</v>
      </c>
      <c r="AF650" s="239" t="s">
        <v>3205</v>
      </c>
      <c r="AG650" s="239" t="str">
        <f t="shared" si="305"/>
        <v>12,12</v>
      </c>
      <c r="AH650" s="239" t="s">
        <v>3206</v>
      </c>
      <c r="AI650" s="239" t="str">
        <f t="shared" si="306"/>
        <v>131.856803232485,32.983357625483</v>
      </c>
      <c r="AJ650" s="239" t="s">
        <v>3207</v>
      </c>
      <c r="AL650" s="8" t="str">
        <f t="shared" si="307"/>
        <v>,{"type":"Feature","properties":{"name":"高福-37：みどりの郷　せせらぎ","description":"種別：高齢者福祉施設 &lt;br&gt;名称：高福-37：みどりの郷　せせらぎ&lt;br&gt;住所：佐伯市弥生大字床木4番地1&lt;br&gt;TEL：0972-46-5505&lt;br&gt;参考：種別：サービス付き高齢者向け住宅&lt;br&gt;","_markerType":"Icon","_iconUrl":"https://cyberjapandata.gsi.go.jp/portal/sys/v4/symbols/507.png","_iconSize":[25,25],"_iconAnchor":[12,12]},"geometry":{"type":"Point","coordinates":[131.856803232485,32.983357625483]}}</v>
      </c>
    </row>
    <row r="651" spans="1:38">
      <c r="A651" s="248" t="s">
        <v>3771</v>
      </c>
      <c r="B651" s="1" t="s">
        <v>3686</v>
      </c>
      <c r="C651" s="1" t="s">
        <v>3771</v>
      </c>
      <c r="D651" s="1" t="s">
        <v>934</v>
      </c>
      <c r="E651" s="1" t="s">
        <v>1355</v>
      </c>
      <c r="F651" s="1" t="s">
        <v>3912</v>
      </c>
      <c r="G651" s="1" t="s">
        <v>3959</v>
      </c>
      <c r="I651" s="236" t="s">
        <v>4159</v>
      </c>
      <c r="J651" s="1" t="s">
        <v>3188</v>
      </c>
      <c r="K651" s="1" t="s">
        <v>3189</v>
      </c>
      <c r="L651" s="1">
        <v>32.948611477676401</v>
      </c>
      <c r="M651" s="1">
        <v>131.84216930880399</v>
      </c>
      <c r="O651" s="74" t="str">
        <f t="shared" si="295"/>
        <v>高福-38：住宅型有料老人ホーム　番匠の杜</v>
      </c>
      <c r="P651" s="74" t="str">
        <f t="shared" si="296"/>
        <v>種別：高齢者福祉施設 &lt;br&gt;名称：高福-38：住宅型有料老人ホーム　番匠の杜&lt;br&gt;住所：佐伯市弥生大字門田173番地1&lt;br&gt;TEL：0972-25-3811&lt;br&gt;参考：種別：有料老人ホーム　(住宅型)&lt;br&gt;</v>
      </c>
      <c r="Q651" s="74" t="str">
        <f t="shared" si="297"/>
        <v>507.png</v>
      </c>
      <c r="R651" s="74" t="str">
        <f t="shared" si="298"/>
        <v>25,25</v>
      </c>
      <c r="S651" s="74" t="str">
        <f t="shared" si="299"/>
        <v>12,12</v>
      </c>
      <c r="T651" s="74" t="str">
        <f t="shared" si="300"/>
        <v>131.842169308804,32.9486114776764</v>
      </c>
      <c r="W651" s="239">
        <v>1</v>
      </c>
      <c r="X651" s="239" t="s">
        <v>3209</v>
      </c>
      <c r="Y651" s="239" t="str">
        <f t="shared" si="301"/>
        <v>高福-38：住宅型有料老人ホーム　番匠の杜</v>
      </c>
      <c r="Z651" s="239" t="s">
        <v>3202</v>
      </c>
      <c r="AA651" s="239" t="str">
        <f t="shared" si="302"/>
        <v>種別：高齢者福祉施設 &lt;br&gt;名称：高福-38：住宅型有料老人ホーム　番匠の杜&lt;br&gt;住所：佐伯市弥生大字門田173番地1&lt;br&gt;TEL：0972-25-3811&lt;br&gt;参考：種別：有料老人ホーム　(住宅型)&lt;br&gt;</v>
      </c>
      <c r="AB651" s="239" t="s">
        <v>3256</v>
      </c>
      <c r="AC651" s="239" t="str">
        <f t="shared" si="303"/>
        <v>507.png</v>
      </c>
      <c r="AD651" s="239" t="s">
        <v>3204</v>
      </c>
      <c r="AE651" s="239" t="str">
        <f t="shared" si="304"/>
        <v>25,25</v>
      </c>
      <c r="AF651" s="239" t="s">
        <v>3205</v>
      </c>
      <c r="AG651" s="239" t="str">
        <f t="shared" si="305"/>
        <v>12,12</v>
      </c>
      <c r="AH651" s="239" t="s">
        <v>3206</v>
      </c>
      <c r="AI651" s="239" t="str">
        <f t="shared" si="306"/>
        <v>131.842169308804,32.9486114776764</v>
      </c>
      <c r="AJ651" s="239" t="s">
        <v>3207</v>
      </c>
      <c r="AL651" s="8" t="str">
        <f t="shared" si="307"/>
        <v>,{"type":"Feature","properties":{"name":"高福-38：住宅型有料老人ホーム　番匠の杜","description":"種別：高齢者福祉施設 &lt;br&gt;名称：高福-38：住宅型有料老人ホーム　番匠の杜&lt;br&gt;住所：佐伯市弥生大字門田173番地1&lt;br&gt;TEL：0972-25-3811&lt;br&gt;参考：種別：有料老人ホーム　(住宅型)&lt;br&gt;","_markerType":"Icon","_iconUrl":"https://cyberjapandata.gsi.go.jp/portal/sys/v4/symbols/507.png","_iconSize":[25,25],"_iconAnchor":[12,12]},"geometry":{"type":"Point","coordinates":[131.842169308804,32.9486114776764]}}</v>
      </c>
    </row>
    <row r="652" spans="1:38">
      <c r="A652" s="248" t="s">
        <v>3772</v>
      </c>
      <c r="B652" s="1" t="s">
        <v>3686</v>
      </c>
      <c r="C652" s="1" t="s">
        <v>3772</v>
      </c>
      <c r="D652" s="1" t="s">
        <v>938</v>
      </c>
      <c r="E652" s="1" t="s">
        <v>1356</v>
      </c>
      <c r="F652" s="1" t="s">
        <v>3917</v>
      </c>
      <c r="G652" s="1" t="s">
        <v>3950</v>
      </c>
      <c r="I652" s="236" t="s">
        <v>4159</v>
      </c>
      <c r="J652" s="1" t="s">
        <v>3188</v>
      </c>
      <c r="K652" s="1" t="s">
        <v>3189</v>
      </c>
      <c r="L652" s="1">
        <v>32.936106973670199</v>
      </c>
      <c r="M652" s="1">
        <v>131.91154636892</v>
      </c>
      <c r="O652" s="74" t="str">
        <f t="shared" si="295"/>
        <v>高福-39：特別養護老人ホーム　長良苑</v>
      </c>
      <c r="P652" s="74" t="str">
        <f t="shared" si="296"/>
        <v>種別：高齢者福祉施設 &lt;br&gt;名称：高福-39：特別養護老人ホーム　長良苑&lt;br&gt;住所：佐伯市大字長良4956番地&lt;br&gt;TEL：0972-28-3000&lt;br&gt;参考：種別：介護老人福祉施設(特別養護老人ホーム)&lt;br&gt;</v>
      </c>
      <c r="Q652" s="74" t="str">
        <f t="shared" si="297"/>
        <v>507.png</v>
      </c>
      <c r="R652" s="74" t="str">
        <f t="shared" si="298"/>
        <v>25,25</v>
      </c>
      <c r="S652" s="74" t="str">
        <f t="shared" si="299"/>
        <v>12,12</v>
      </c>
      <c r="T652" s="74" t="str">
        <f t="shared" si="300"/>
        <v>131.91154636892,32.9361069736702</v>
      </c>
      <c r="W652" s="239">
        <v>1</v>
      </c>
      <c r="X652" s="239" t="s">
        <v>3209</v>
      </c>
      <c r="Y652" s="239" t="str">
        <f t="shared" si="301"/>
        <v>高福-39：特別養護老人ホーム　長良苑</v>
      </c>
      <c r="Z652" s="239" t="s">
        <v>3202</v>
      </c>
      <c r="AA652" s="239" t="str">
        <f t="shared" si="302"/>
        <v>種別：高齢者福祉施設 &lt;br&gt;名称：高福-39：特別養護老人ホーム　長良苑&lt;br&gt;住所：佐伯市大字長良4956番地&lt;br&gt;TEL：0972-28-3000&lt;br&gt;参考：種別：介護老人福祉施設(特別養護老人ホーム)&lt;br&gt;</v>
      </c>
      <c r="AB652" s="239" t="s">
        <v>3256</v>
      </c>
      <c r="AC652" s="239" t="str">
        <f t="shared" si="303"/>
        <v>507.png</v>
      </c>
      <c r="AD652" s="239" t="s">
        <v>3204</v>
      </c>
      <c r="AE652" s="239" t="str">
        <f t="shared" si="304"/>
        <v>25,25</v>
      </c>
      <c r="AF652" s="239" t="s">
        <v>3205</v>
      </c>
      <c r="AG652" s="239" t="str">
        <f t="shared" si="305"/>
        <v>12,12</v>
      </c>
      <c r="AH652" s="239" t="s">
        <v>3206</v>
      </c>
      <c r="AI652" s="239" t="str">
        <f t="shared" si="306"/>
        <v>131.91154636892,32.9361069736702</v>
      </c>
      <c r="AJ652" s="239" t="s">
        <v>3207</v>
      </c>
      <c r="AL652" s="8" t="str">
        <f t="shared" si="307"/>
        <v>,{"type":"Feature","properties":{"name":"高福-39：特別養護老人ホーム　長良苑","description":"種別：高齢者福祉施設 &lt;br&gt;名称：高福-39：特別養護老人ホーム　長良苑&lt;br&gt;住所：佐伯市大字長良4956番地&lt;br&gt;TEL：0972-28-3000&lt;br&gt;参考：種別：介護老人福祉施設(特別養護老人ホーム)&lt;br&gt;","_markerType":"Icon","_iconUrl":"https://cyberjapandata.gsi.go.jp/portal/sys/v4/symbols/507.png","_iconSize":[25,25],"_iconAnchor":[12,12]},"geometry":{"type":"Point","coordinates":[131.91154636892,32.9361069736702]}}</v>
      </c>
    </row>
    <row r="653" spans="1:38">
      <c r="A653" s="248" t="s">
        <v>3773</v>
      </c>
      <c r="B653" s="1" t="s">
        <v>3686</v>
      </c>
      <c r="C653" s="1" t="s">
        <v>3773</v>
      </c>
      <c r="D653" s="1" t="s">
        <v>3866</v>
      </c>
      <c r="E653" s="1" t="s">
        <v>1357</v>
      </c>
      <c r="F653" s="1" t="s">
        <v>3917</v>
      </c>
      <c r="G653" s="1" t="s">
        <v>3944</v>
      </c>
      <c r="I653" s="236" t="s">
        <v>4159</v>
      </c>
      <c r="J653" s="1" t="s">
        <v>3188</v>
      </c>
      <c r="K653" s="1" t="s">
        <v>3189</v>
      </c>
      <c r="L653" s="1">
        <v>32.946000324298602</v>
      </c>
      <c r="M653" s="1">
        <v>131.896410957065</v>
      </c>
      <c r="O653" s="74" t="str">
        <f t="shared" si="295"/>
        <v>高福-40：特別養護老人ホーム　花みずき</v>
      </c>
      <c r="P653" s="74" t="str">
        <f t="shared" si="296"/>
        <v>種別：高齢者福祉施設 &lt;br&gt;名称：高福-40：特別養護老人ホーム　花みずき&lt;br&gt;住所：佐伯市大字池田1699番地の7&lt;br&gt;TEL：0972-23-3000&lt;br&gt;参考：種別：介護老人福祉施設(特別養護老人ホーム)&lt;br&gt;</v>
      </c>
      <c r="Q653" s="74" t="str">
        <f t="shared" si="297"/>
        <v>507.png</v>
      </c>
      <c r="R653" s="74" t="str">
        <f t="shared" si="298"/>
        <v>25,25</v>
      </c>
      <c r="S653" s="74" t="str">
        <f t="shared" si="299"/>
        <v>12,12</v>
      </c>
      <c r="T653" s="74" t="str">
        <f t="shared" si="300"/>
        <v>131.896410957065,32.9460003242986</v>
      </c>
      <c r="W653" s="239">
        <v>1</v>
      </c>
      <c r="X653" s="239" t="s">
        <v>3209</v>
      </c>
      <c r="Y653" s="239" t="str">
        <f t="shared" si="301"/>
        <v>高福-40：特別養護老人ホーム　花みずき</v>
      </c>
      <c r="Z653" s="239" t="s">
        <v>3202</v>
      </c>
      <c r="AA653" s="239" t="str">
        <f t="shared" si="302"/>
        <v>種別：高齢者福祉施設 &lt;br&gt;名称：高福-40：特別養護老人ホーム　花みずき&lt;br&gt;住所：佐伯市大字池田1699番地の7&lt;br&gt;TEL：0972-23-3000&lt;br&gt;参考：種別：介護老人福祉施設(特別養護老人ホーム)&lt;br&gt;</v>
      </c>
      <c r="AB653" s="239" t="s">
        <v>3256</v>
      </c>
      <c r="AC653" s="239" t="str">
        <f t="shared" si="303"/>
        <v>507.png</v>
      </c>
      <c r="AD653" s="239" t="s">
        <v>3204</v>
      </c>
      <c r="AE653" s="239" t="str">
        <f t="shared" si="304"/>
        <v>25,25</v>
      </c>
      <c r="AF653" s="239" t="s">
        <v>3205</v>
      </c>
      <c r="AG653" s="239" t="str">
        <f t="shared" si="305"/>
        <v>12,12</v>
      </c>
      <c r="AH653" s="239" t="s">
        <v>3206</v>
      </c>
      <c r="AI653" s="239" t="str">
        <f t="shared" si="306"/>
        <v>131.896410957065,32.9460003242986</v>
      </c>
      <c r="AJ653" s="239" t="s">
        <v>3207</v>
      </c>
      <c r="AL653" s="8" t="str">
        <f t="shared" si="307"/>
        <v>,{"type":"Feature","properties":{"name":"高福-40：特別養護老人ホーム　花みずき","description":"種別：高齢者福祉施設 &lt;br&gt;名称：高福-40：特別養護老人ホーム　花みずき&lt;br&gt;住所：佐伯市大字池田1699番地の7&lt;br&gt;TEL：0972-23-3000&lt;br&gt;参考：種別：介護老人福祉施設(特別養護老人ホーム)&lt;br&gt;","_markerType":"Icon","_iconUrl":"https://cyberjapandata.gsi.go.jp/portal/sys/v4/symbols/507.png","_iconSize":[25,25],"_iconAnchor":[12,12]},"geometry":{"type":"Point","coordinates":[131.896410957065,32.9460003242986]}}</v>
      </c>
    </row>
    <row r="654" spans="1:38">
      <c r="A654" s="248" t="s">
        <v>3774</v>
      </c>
      <c r="B654" s="1" t="s">
        <v>3686</v>
      </c>
      <c r="C654" s="1" t="s">
        <v>3774</v>
      </c>
      <c r="D654" s="1" t="s">
        <v>3867</v>
      </c>
      <c r="E654" s="1" t="s">
        <v>1358</v>
      </c>
      <c r="F654" s="1" t="s">
        <v>3917</v>
      </c>
      <c r="G654" s="1" t="s">
        <v>3960</v>
      </c>
      <c r="I654" s="236" t="s">
        <v>4159</v>
      </c>
      <c r="J654" s="1" t="s">
        <v>3188</v>
      </c>
      <c r="K654" s="1" t="s">
        <v>3189</v>
      </c>
      <c r="L654" s="1">
        <v>32.878565880596298</v>
      </c>
      <c r="M654" s="1">
        <v>131.75699700785</v>
      </c>
      <c r="O654" s="74" t="str">
        <f t="shared" si="295"/>
        <v>高福-41：特別養護老人ホーム　直川苑(ユニット型)</v>
      </c>
      <c r="P654" s="74" t="str">
        <f t="shared" si="296"/>
        <v>種別：高齢者福祉施設 &lt;br&gt;名称：高福-41：特別養護老人ホーム　直川苑(ユニット型)&lt;br&gt;住所：佐伯市直川大字仁田原1962番地1&lt;br&gt;TEL：0972-58-2744&lt;br&gt;参考：種別：介護老人福祉施設(特別養護老人ホーム)&lt;br&gt;</v>
      </c>
      <c r="Q654" s="74" t="str">
        <f t="shared" si="297"/>
        <v>507.png</v>
      </c>
      <c r="R654" s="74" t="str">
        <f t="shared" si="298"/>
        <v>25,25</v>
      </c>
      <c r="S654" s="74" t="str">
        <f t="shared" si="299"/>
        <v>12,12</v>
      </c>
      <c r="T654" s="74" t="str">
        <f t="shared" si="300"/>
        <v>131.75699700785,32.8785658805963</v>
      </c>
      <c r="W654" s="239">
        <v>1</v>
      </c>
      <c r="X654" s="239" t="s">
        <v>3209</v>
      </c>
      <c r="Y654" s="239" t="str">
        <f t="shared" si="301"/>
        <v>高福-41：特別養護老人ホーム　直川苑(ユニット型)</v>
      </c>
      <c r="Z654" s="239" t="s">
        <v>3202</v>
      </c>
      <c r="AA654" s="239" t="str">
        <f t="shared" si="302"/>
        <v>種別：高齢者福祉施設 &lt;br&gt;名称：高福-41：特別養護老人ホーム　直川苑(ユニット型)&lt;br&gt;住所：佐伯市直川大字仁田原1962番地1&lt;br&gt;TEL：0972-58-2744&lt;br&gt;参考：種別：介護老人福祉施設(特別養護老人ホーム)&lt;br&gt;</v>
      </c>
      <c r="AB654" s="239" t="s">
        <v>3256</v>
      </c>
      <c r="AC654" s="239" t="str">
        <f t="shared" si="303"/>
        <v>507.png</v>
      </c>
      <c r="AD654" s="239" t="s">
        <v>3204</v>
      </c>
      <c r="AE654" s="239" t="str">
        <f t="shared" si="304"/>
        <v>25,25</v>
      </c>
      <c r="AF654" s="239" t="s">
        <v>3205</v>
      </c>
      <c r="AG654" s="239" t="str">
        <f t="shared" si="305"/>
        <v>12,12</v>
      </c>
      <c r="AH654" s="239" t="s">
        <v>3206</v>
      </c>
      <c r="AI654" s="239" t="str">
        <f t="shared" si="306"/>
        <v>131.75699700785,32.8785658805963</v>
      </c>
      <c r="AJ654" s="239" t="s">
        <v>3207</v>
      </c>
      <c r="AL654" s="8" t="str">
        <f t="shared" si="307"/>
        <v>,{"type":"Feature","properties":{"name":"高福-41：特別養護老人ホーム　直川苑(ユニット型)","description":"種別：高齢者福祉施設 &lt;br&gt;名称：高福-41：特別養護老人ホーム　直川苑(ユニット型)&lt;br&gt;住所：佐伯市直川大字仁田原1962番地1&lt;br&gt;TEL：0972-58-2744&lt;br&gt;参考：種別：介護老人福祉施設(特別養護老人ホーム)&lt;br&gt;","_markerType":"Icon","_iconUrl":"https://cyberjapandata.gsi.go.jp/portal/sys/v4/symbols/507.png","_iconSize":[25,25],"_iconAnchor":[12,12]},"geometry":{"type":"Point","coordinates":[131.75699700785,32.8785658805963]}}</v>
      </c>
    </row>
    <row r="655" spans="1:38">
      <c r="A655" s="248" t="s">
        <v>3775</v>
      </c>
      <c r="B655" s="1" t="s">
        <v>3686</v>
      </c>
      <c r="C655" s="1" t="s">
        <v>3775</v>
      </c>
      <c r="D655" s="1" t="s">
        <v>3868</v>
      </c>
      <c r="E655" s="1" t="s">
        <v>1345</v>
      </c>
      <c r="F655" s="1" t="s">
        <v>3917</v>
      </c>
      <c r="G655" s="1" t="s">
        <v>3949</v>
      </c>
      <c r="I655" s="236" t="s">
        <v>4159</v>
      </c>
      <c r="J655" s="1" t="s">
        <v>3188</v>
      </c>
      <c r="K655" s="1" t="s">
        <v>3189</v>
      </c>
      <c r="L655" s="1">
        <v>32.803945707084601</v>
      </c>
      <c r="M655" s="1">
        <v>131.94142514561801</v>
      </c>
      <c r="O655" s="74" t="str">
        <f t="shared" si="295"/>
        <v>高福-42：特別養護老人ホーム　はまゆう(ユニット)</v>
      </c>
      <c r="P655" s="74" t="str">
        <f t="shared" si="296"/>
        <v>種別：高齢者福祉施設 &lt;br&gt;名称：高福-42：特別養護老人ホーム　はまゆう(ユニット)&lt;br&gt;住所：佐伯市蒲江大字蒲江浦1342&lt;br&gt;TEL：0972-42-1888&lt;br&gt;参考：種別：介護老人福祉施設(特別養護老人ホーム)&lt;br&gt;</v>
      </c>
      <c r="Q655" s="74" t="str">
        <f t="shared" si="297"/>
        <v>507.png</v>
      </c>
      <c r="R655" s="74" t="str">
        <f t="shared" si="298"/>
        <v>25,25</v>
      </c>
      <c r="S655" s="74" t="str">
        <f t="shared" si="299"/>
        <v>12,12</v>
      </c>
      <c r="T655" s="74" t="str">
        <f t="shared" si="300"/>
        <v>131.941425145618,32.8039457070846</v>
      </c>
      <c r="W655" s="239">
        <v>1</v>
      </c>
      <c r="X655" s="239" t="s">
        <v>3209</v>
      </c>
      <c r="Y655" s="239" t="str">
        <f t="shared" si="301"/>
        <v>高福-42：特別養護老人ホーム　はまゆう(ユニット)</v>
      </c>
      <c r="Z655" s="239" t="s">
        <v>3202</v>
      </c>
      <c r="AA655" s="239" t="str">
        <f t="shared" si="302"/>
        <v>種別：高齢者福祉施設 &lt;br&gt;名称：高福-42：特別養護老人ホーム　はまゆう(ユニット)&lt;br&gt;住所：佐伯市蒲江大字蒲江浦1342&lt;br&gt;TEL：0972-42-1888&lt;br&gt;参考：種別：介護老人福祉施設(特別養護老人ホーム)&lt;br&gt;</v>
      </c>
      <c r="AB655" s="239" t="s">
        <v>3256</v>
      </c>
      <c r="AC655" s="239" t="str">
        <f t="shared" si="303"/>
        <v>507.png</v>
      </c>
      <c r="AD655" s="239" t="s">
        <v>3204</v>
      </c>
      <c r="AE655" s="239" t="str">
        <f t="shared" si="304"/>
        <v>25,25</v>
      </c>
      <c r="AF655" s="239" t="s">
        <v>3205</v>
      </c>
      <c r="AG655" s="239" t="str">
        <f t="shared" si="305"/>
        <v>12,12</v>
      </c>
      <c r="AH655" s="239" t="s">
        <v>3206</v>
      </c>
      <c r="AI655" s="239" t="str">
        <f t="shared" si="306"/>
        <v>131.941425145618,32.8039457070846</v>
      </c>
      <c r="AJ655" s="239" t="s">
        <v>3207</v>
      </c>
      <c r="AL655" s="8" t="str">
        <f t="shared" si="307"/>
        <v>,{"type":"Feature","properties":{"name":"高福-42：特別養護老人ホーム　はまゆう(ユニット)","description":"種別：高齢者福祉施設 &lt;br&gt;名称：高福-42：特別養護老人ホーム　はまゆう(ユニット)&lt;br&gt;住所：佐伯市蒲江大字蒲江浦1342&lt;br&gt;TEL：0972-42-1888&lt;br&gt;参考：種別：介護老人福祉施設(特別養護老人ホーム)&lt;br&gt;","_markerType":"Icon","_iconUrl":"https://cyberjapandata.gsi.go.jp/portal/sys/v4/symbols/507.png","_iconSize":[25,25],"_iconAnchor":[12,12]},"geometry":{"type":"Point","coordinates":[131.941425145618,32.8039457070846]}}</v>
      </c>
    </row>
    <row r="656" spans="1:38">
      <c r="A656" s="248" t="s">
        <v>3776</v>
      </c>
      <c r="B656" s="1" t="s">
        <v>3686</v>
      </c>
      <c r="C656" s="1" t="s">
        <v>3776</v>
      </c>
      <c r="D656" s="1" t="s">
        <v>34</v>
      </c>
      <c r="E656" s="1" t="s">
        <v>1359</v>
      </c>
      <c r="F656" s="1" t="s">
        <v>3917</v>
      </c>
      <c r="G656" s="1" t="s">
        <v>3961</v>
      </c>
      <c r="I656" s="236" t="s">
        <v>4159</v>
      </c>
      <c r="J656" s="1" t="s">
        <v>3188</v>
      </c>
      <c r="K656" s="1" t="s">
        <v>3189</v>
      </c>
      <c r="L656" s="1">
        <v>32.978268604494701</v>
      </c>
      <c r="M656" s="1">
        <v>131.84813685462899</v>
      </c>
      <c r="O656" s="74" t="str">
        <f t="shared" si="295"/>
        <v>高福-43：佐伯市特別養護老人ホーム　豊寿苑</v>
      </c>
      <c r="P656" s="74" t="str">
        <f t="shared" si="296"/>
        <v>種別：高齢者福祉施設 &lt;br&gt;名称：高福-43：佐伯市特別養護老人ホーム　豊寿苑&lt;br&gt;住所：佐伯市弥生大字井崎1765番地&lt;br&gt;TEL：0972-46-2226&lt;br&gt;参考：種別：介護老人福祉施設(特別養護老人ホーム)&lt;br&gt;</v>
      </c>
      <c r="Q656" s="74" t="str">
        <f t="shared" si="297"/>
        <v>507.png</v>
      </c>
      <c r="R656" s="74" t="str">
        <f t="shared" si="298"/>
        <v>25,25</v>
      </c>
      <c r="S656" s="74" t="str">
        <f t="shared" si="299"/>
        <v>12,12</v>
      </c>
      <c r="T656" s="74" t="str">
        <f t="shared" si="300"/>
        <v>131.848136854629,32.9782686044947</v>
      </c>
      <c r="W656" s="239">
        <v>1</v>
      </c>
      <c r="X656" s="239" t="s">
        <v>3209</v>
      </c>
      <c r="Y656" s="239" t="str">
        <f t="shared" si="301"/>
        <v>高福-43：佐伯市特別養護老人ホーム　豊寿苑</v>
      </c>
      <c r="Z656" s="239" t="s">
        <v>3202</v>
      </c>
      <c r="AA656" s="239" t="str">
        <f t="shared" si="302"/>
        <v>種別：高齢者福祉施設 &lt;br&gt;名称：高福-43：佐伯市特別養護老人ホーム　豊寿苑&lt;br&gt;住所：佐伯市弥生大字井崎1765番地&lt;br&gt;TEL：0972-46-2226&lt;br&gt;参考：種別：介護老人福祉施設(特別養護老人ホーム)&lt;br&gt;</v>
      </c>
      <c r="AB656" s="239" t="s">
        <v>3256</v>
      </c>
      <c r="AC656" s="239" t="str">
        <f t="shared" si="303"/>
        <v>507.png</v>
      </c>
      <c r="AD656" s="239" t="s">
        <v>3204</v>
      </c>
      <c r="AE656" s="239" t="str">
        <f t="shared" si="304"/>
        <v>25,25</v>
      </c>
      <c r="AF656" s="239" t="s">
        <v>3205</v>
      </c>
      <c r="AG656" s="239" t="str">
        <f t="shared" si="305"/>
        <v>12,12</v>
      </c>
      <c r="AH656" s="239" t="s">
        <v>3206</v>
      </c>
      <c r="AI656" s="239" t="str">
        <f t="shared" si="306"/>
        <v>131.848136854629,32.9782686044947</v>
      </c>
      <c r="AJ656" s="239" t="s">
        <v>3207</v>
      </c>
      <c r="AL656" s="8" t="str">
        <f t="shared" si="307"/>
        <v>,{"type":"Feature","properties":{"name":"高福-43：佐伯市特別養護老人ホーム　豊寿苑","description":"種別：高齢者福祉施設 &lt;br&gt;名称：高福-43：佐伯市特別養護老人ホーム　豊寿苑&lt;br&gt;住所：佐伯市弥生大字井崎1765番地&lt;br&gt;TEL：0972-46-2226&lt;br&gt;参考：種別：介護老人福祉施設(特別養護老人ホーム)&lt;br&gt;","_markerType":"Icon","_iconUrl":"https://cyberjapandata.gsi.go.jp/portal/sys/v4/symbols/507.png","_iconSize":[25,25],"_iconAnchor":[12,12]},"geometry":{"type":"Point","coordinates":[131.848136854629,32.9782686044947]}}</v>
      </c>
    </row>
    <row r="657" spans="1:38">
      <c r="A657" s="248" t="s">
        <v>3777</v>
      </c>
      <c r="B657" s="1" t="s">
        <v>3686</v>
      </c>
      <c r="C657" s="1" t="s">
        <v>3777</v>
      </c>
      <c r="D657" s="1" t="s">
        <v>3869</v>
      </c>
      <c r="E657" s="1" t="s">
        <v>1358</v>
      </c>
      <c r="F657" s="1" t="s">
        <v>3917</v>
      </c>
      <c r="G657" s="1" t="s">
        <v>3960</v>
      </c>
      <c r="I657" s="236" t="s">
        <v>4159</v>
      </c>
      <c r="J657" s="1" t="s">
        <v>3188</v>
      </c>
      <c r="K657" s="1" t="s">
        <v>3189</v>
      </c>
      <c r="L657" s="1">
        <v>32.8786346425996</v>
      </c>
      <c r="M657" s="1">
        <v>131.75732452137399</v>
      </c>
      <c r="O657" s="74" t="str">
        <f t="shared" si="295"/>
        <v>高福-44：特別養護老人ホーム　直川苑</v>
      </c>
      <c r="P657" s="74" t="str">
        <f t="shared" si="296"/>
        <v>種別：高齢者福祉施設 &lt;br&gt;名称：高福-44：特別養護老人ホーム　直川苑&lt;br&gt;住所：佐伯市直川大字仁田原1962-1&lt;br&gt;TEL：0972-58-2744&lt;br&gt;参考：種別：介護老人福祉施設(特別養護老人ホーム)&lt;br&gt;</v>
      </c>
      <c r="Q657" s="74" t="str">
        <f t="shared" si="297"/>
        <v>507.png</v>
      </c>
      <c r="R657" s="74" t="str">
        <f t="shared" si="298"/>
        <v>25,25</v>
      </c>
      <c r="S657" s="74" t="str">
        <f t="shared" si="299"/>
        <v>12,12</v>
      </c>
      <c r="T657" s="74" t="str">
        <f t="shared" si="300"/>
        <v>131.757324521374,32.8786346425996</v>
      </c>
      <c r="W657" s="239">
        <v>1</v>
      </c>
      <c r="X657" s="239" t="s">
        <v>3209</v>
      </c>
      <c r="Y657" s="239" t="str">
        <f t="shared" si="301"/>
        <v>高福-44：特別養護老人ホーム　直川苑</v>
      </c>
      <c r="Z657" s="239" t="s">
        <v>3202</v>
      </c>
      <c r="AA657" s="239" t="str">
        <f t="shared" si="302"/>
        <v>種別：高齢者福祉施設 &lt;br&gt;名称：高福-44：特別養護老人ホーム　直川苑&lt;br&gt;住所：佐伯市直川大字仁田原1962-1&lt;br&gt;TEL：0972-58-2744&lt;br&gt;参考：種別：介護老人福祉施設(特別養護老人ホーム)&lt;br&gt;</v>
      </c>
      <c r="AB657" s="239" t="s">
        <v>3256</v>
      </c>
      <c r="AC657" s="239" t="str">
        <f t="shared" si="303"/>
        <v>507.png</v>
      </c>
      <c r="AD657" s="239" t="s">
        <v>3204</v>
      </c>
      <c r="AE657" s="239" t="str">
        <f t="shared" si="304"/>
        <v>25,25</v>
      </c>
      <c r="AF657" s="239" t="s">
        <v>3205</v>
      </c>
      <c r="AG657" s="239" t="str">
        <f t="shared" si="305"/>
        <v>12,12</v>
      </c>
      <c r="AH657" s="239" t="s">
        <v>3206</v>
      </c>
      <c r="AI657" s="239" t="str">
        <f t="shared" si="306"/>
        <v>131.757324521374,32.8786346425996</v>
      </c>
      <c r="AJ657" s="239" t="s">
        <v>3207</v>
      </c>
      <c r="AL657" s="8" t="str">
        <f t="shared" si="307"/>
        <v>,{"type":"Feature","properties":{"name":"高福-44：特別養護老人ホーム　直川苑","description":"種別：高齢者福祉施設 &lt;br&gt;名称：高福-44：特別養護老人ホーム　直川苑&lt;br&gt;住所：佐伯市直川大字仁田原1962-1&lt;br&gt;TEL：0972-58-2744&lt;br&gt;参考：種別：介護老人福祉施設(特別養護老人ホーム)&lt;br&gt;","_markerType":"Icon","_iconUrl":"https://cyberjapandata.gsi.go.jp/portal/sys/v4/symbols/507.png","_iconSize":[25,25],"_iconAnchor":[12,12]},"geometry":{"type":"Point","coordinates":[131.757324521374,32.8786346425996]}}</v>
      </c>
    </row>
    <row r="658" spans="1:38">
      <c r="A658" s="248" t="s">
        <v>3778</v>
      </c>
      <c r="B658" s="1" t="s">
        <v>3686</v>
      </c>
      <c r="C658" s="1" t="s">
        <v>3778</v>
      </c>
      <c r="D658" s="1" t="s">
        <v>3868</v>
      </c>
      <c r="E658" s="1" t="s">
        <v>1345</v>
      </c>
      <c r="F658" s="1" t="s">
        <v>3917</v>
      </c>
      <c r="G658" s="1" t="s">
        <v>3949</v>
      </c>
      <c r="I658" s="236" t="s">
        <v>4159</v>
      </c>
      <c r="J658" s="1" t="s">
        <v>3188</v>
      </c>
      <c r="K658" s="1" t="s">
        <v>3189</v>
      </c>
      <c r="L658" s="1">
        <v>32.804230064618999</v>
      </c>
      <c r="M658" s="1">
        <v>131.94160108199</v>
      </c>
      <c r="O658" s="74" t="str">
        <f t="shared" si="295"/>
        <v>高福-45：特別養護老人ホーム　はまゆう</v>
      </c>
      <c r="P658" s="74" t="str">
        <f t="shared" si="296"/>
        <v>種別：高齢者福祉施設 &lt;br&gt;名称：高福-45：特別養護老人ホーム　はまゆう&lt;br&gt;住所：佐伯市蒲江大字蒲江浦1342&lt;br&gt;TEL：0972-42-1888&lt;br&gt;参考：種別：介護老人福祉施設(特別養護老人ホーム)&lt;br&gt;</v>
      </c>
      <c r="Q658" s="74" t="str">
        <f t="shared" si="297"/>
        <v>507.png</v>
      </c>
      <c r="R658" s="74" t="str">
        <f t="shared" si="298"/>
        <v>25,25</v>
      </c>
      <c r="S658" s="74" t="str">
        <f t="shared" si="299"/>
        <v>12,12</v>
      </c>
      <c r="T658" s="74" t="str">
        <f t="shared" si="300"/>
        <v>131.94160108199,32.804230064619</v>
      </c>
      <c r="W658" s="239">
        <v>1</v>
      </c>
      <c r="X658" s="239" t="s">
        <v>3209</v>
      </c>
      <c r="Y658" s="239" t="str">
        <f t="shared" si="301"/>
        <v>高福-45：特別養護老人ホーム　はまゆう</v>
      </c>
      <c r="Z658" s="239" t="s">
        <v>3202</v>
      </c>
      <c r="AA658" s="239" t="str">
        <f t="shared" si="302"/>
        <v>種別：高齢者福祉施設 &lt;br&gt;名称：高福-45：特別養護老人ホーム　はまゆう&lt;br&gt;住所：佐伯市蒲江大字蒲江浦1342&lt;br&gt;TEL：0972-42-1888&lt;br&gt;参考：種別：介護老人福祉施設(特別養護老人ホーム)&lt;br&gt;</v>
      </c>
      <c r="AB658" s="239" t="s">
        <v>3256</v>
      </c>
      <c r="AC658" s="239" t="str">
        <f t="shared" si="303"/>
        <v>507.png</v>
      </c>
      <c r="AD658" s="239" t="s">
        <v>3204</v>
      </c>
      <c r="AE658" s="239" t="str">
        <f t="shared" si="304"/>
        <v>25,25</v>
      </c>
      <c r="AF658" s="239" t="s">
        <v>3205</v>
      </c>
      <c r="AG658" s="239" t="str">
        <f t="shared" si="305"/>
        <v>12,12</v>
      </c>
      <c r="AH658" s="239" t="s">
        <v>3206</v>
      </c>
      <c r="AI658" s="239" t="str">
        <f t="shared" si="306"/>
        <v>131.94160108199,32.804230064619</v>
      </c>
      <c r="AJ658" s="239" t="s">
        <v>3207</v>
      </c>
      <c r="AL658" s="8" t="str">
        <f t="shared" si="307"/>
        <v>,{"type":"Feature","properties":{"name":"高福-45：特別養護老人ホーム　はまゆう","description":"種別：高齢者福祉施設 &lt;br&gt;名称：高福-45：特別養護老人ホーム　はまゆう&lt;br&gt;住所：佐伯市蒲江大字蒲江浦1342&lt;br&gt;TEL：0972-42-1888&lt;br&gt;参考：種別：介護老人福祉施設(特別養護老人ホーム)&lt;br&gt;","_markerType":"Icon","_iconUrl":"https://cyberjapandata.gsi.go.jp/portal/sys/v4/symbols/507.png","_iconSize":[25,25],"_iconAnchor":[12,12]},"geometry":{"type":"Point","coordinates":[131.94160108199,32.804230064619]}}</v>
      </c>
    </row>
    <row r="659" spans="1:38">
      <c r="A659" s="248" t="s">
        <v>3779</v>
      </c>
      <c r="B659" s="1" t="s">
        <v>3686</v>
      </c>
      <c r="C659" s="1" t="s">
        <v>3779</v>
      </c>
      <c r="D659" s="1" t="s">
        <v>3870</v>
      </c>
      <c r="E659" s="1" t="s">
        <v>1360</v>
      </c>
      <c r="F659" s="1" t="s">
        <v>3918</v>
      </c>
      <c r="G659" s="1" t="s">
        <v>3956</v>
      </c>
      <c r="I659" s="236" t="s">
        <v>4159</v>
      </c>
      <c r="J659" s="1" t="s">
        <v>3188</v>
      </c>
      <c r="K659" s="1" t="s">
        <v>3189</v>
      </c>
      <c r="L659" s="1">
        <v>32.958810102176798</v>
      </c>
      <c r="M659" s="1">
        <v>131.88177919038</v>
      </c>
      <c r="O659" s="74" t="str">
        <f t="shared" si="295"/>
        <v>高福-46：介護老人保健施設　鶴望野</v>
      </c>
      <c r="P659" s="74" t="str">
        <f t="shared" si="296"/>
        <v>種別：高齢者福祉施設 &lt;br&gt;名称：高福-46：介護老人保健施設　鶴望野&lt;br&gt;住所：佐伯市鶴岡町1丁目11番59号&lt;br&gt;TEL：0972-24-3080&lt;br&gt;参考：種別：介護老人保健施設&lt;br&gt;</v>
      </c>
      <c r="Q659" s="74" t="str">
        <f t="shared" si="297"/>
        <v>507.png</v>
      </c>
      <c r="R659" s="74" t="str">
        <f t="shared" si="298"/>
        <v>25,25</v>
      </c>
      <c r="S659" s="74" t="str">
        <f t="shared" si="299"/>
        <v>12,12</v>
      </c>
      <c r="T659" s="74" t="str">
        <f t="shared" si="300"/>
        <v>131.88177919038,32.9588101021768</v>
      </c>
      <c r="W659" s="239">
        <v>1</v>
      </c>
      <c r="X659" s="239" t="s">
        <v>3209</v>
      </c>
      <c r="Y659" s="239" t="str">
        <f t="shared" si="301"/>
        <v>高福-46：介護老人保健施設　鶴望野</v>
      </c>
      <c r="Z659" s="239" t="s">
        <v>3202</v>
      </c>
      <c r="AA659" s="239" t="str">
        <f t="shared" si="302"/>
        <v>種別：高齢者福祉施設 &lt;br&gt;名称：高福-46：介護老人保健施設　鶴望野&lt;br&gt;住所：佐伯市鶴岡町1丁目11番59号&lt;br&gt;TEL：0972-24-3080&lt;br&gt;参考：種別：介護老人保健施設&lt;br&gt;</v>
      </c>
      <c r="AB659" s="239" t="s">
        <v>3256</v>
      </c>
      <c r="AC659" s="239" t="str">
        <f t="shared" si="303"/>
        <v>507.png</v>
      </c>
      <c r="AD659" s="239" t="s">
        <v>3204</v>
      </c>
      <c r="AE659" s="239" t="str">
        <f t="shared" si="304"/>
        <v>25,25</v>
      </c>
      <c r="AF659" s="239" t="s">
        <v>3205</v>
      </c>
      <c r="AG659" s="239" t="str">
        <f t="shared" si="305"/>
        <v>12,12</v>
      </c>
      <c r="AH659" s="239" t="s">
        <v>3206</v>
      </c>
      <c r="AI659" s="239" t="str">
        <f t="shared" si="306"/>
        <v>131.88177919038,32.9588101021768</v>
      </c>
      <c r="AJ659" s="239" t="s">
        <v>3207</v>
      </c>
      <c r="AL659" s="8" t="str">
        <f t="shared" si="307"/>
        <v>,{"type":"Feature","properties":{"name":"高福-46：介護老人保健施設　鶴望野","description":"種別：高齢者福祉施設 &lt;br&gt;名称：高福-46：介護老人保健施設　鶴望野&lt;br&gt;住所：佐伯市鶴岡町1丁目11番59号&lt;br&gt;TEL：0972-24-3080&lt;br&gt;参考：種別：介護老人保健施設&lt;br&gt;","_markerType":"Icon","_iconUrl":"https://cyberjapandata.gsi.go.jp/portal/sys/v4/symbols/507.png","_iconSize":[25,25],"_iconAnchor":[12,12]},"geometry":{"type":"Point","coordinates":[131.88177919038,32.9588101021768]}}</v>
      </c>
    </row>
    <row r="660" spans="1:38">
      <c r="A660" s="248" t="s">
        <v>3780</v>
      </c>
      <c r="B660" s="1" t="s">
        <v>3686</v>
      </c>
      <c r="C660" s="1" t="s">
        <v>3780</v>
      </c>
      <c r="D660" s="1" t="s">
        <v>3871</v>
      </c>
      <c r="E660" s="1" t="s">
        <v>1361</v>
      </c>
      <c r="F660" s="1" t="s">
        <v>3918</v>
      </c>
      <c r="G660" s="1" t="s">
        <v>3962</v>
      </c>
      <c r="I660" s="236" t="s">
        <v>4159</v>
      </c>
      <c r="J660" s="1" t="s">
        <v>3188</v>
      </c>
      <c r="K660" s="1" t="s">
        <v>3189</v>
      </c>
      <c r="L660" s="1">
        <v>32.965929623936297</v>
      </c>
      <c r="M660" s="1">
        <v>131.90101449820801</v>
      </c>
      <c r="O660" s="74" t="str">
        <f t="shared" si="295"/>
        <v>高福-47：南海医療センター　附属介護老人保健施設</v>
      </c>
      <c r="P660" s="74" t="str">
        <f t="shared" si="296"/>
        <v>種別：高齢者福祉施設 &lt;br&gt;名称：高福-47：南海医療センター　附属介護老人保健施設&lt;br&gt;住所：佐伯市常盤西町12番6号&lt;br&gt;TEL：0972-20-5090&lt;br&gt;参考：種別：介護老人保健施設&lt;br&gt;</v>
      </c>
      <c r="Q660" s="74" t="str">
        <f t="shared" si="297"/>
        <v>507.png</v>
      </c>
      <c r="R660" s="74" t="str">
        <f t="shared" si="298"/>
        <v>25,25</v>
      </c>
      <c r="S660" s="74" t="str">
        <f t="shared" si="299"/>
        <v>12,12</v>
      </c>
      <c r="T660" s="74" t="str">
        <f t="shared" si="300"/>
        <v>131.901014498208,32.9659296239363</v>
      </c>
      <c r="W660" s="239">
        <v>1</v>
      </c>
      <c r="X660" s="239" t="s">
        <v>3209</v>
      </c>
      <c r="Y660" s="239" t="str">
        <f t="shared" si="301"/>
        <v>高福-47：南海医療センター　附属介護老人保健施設</v>
      </c>
      <c r="Z660" s="239" t="s">
        <v>3202</v>
      </c>
      <c r="AA660" s="239" t="str">
        <f t="shared" si="302"/>
        <v>種別：高齢者福祉施設 &lt;br&gt;名称：高福-47：南海医療センター　附属介護老人保健施設&lt;br&gt;住所：佐伯市常盤西町12番6号&lt;br&gt;TEL：0972-20-5090&lt;br&gt;参考：種別：介護老人保健施設&lt;br&gt;</v>
      </c>
      <c r="AB660" s="239" t="s">
        <v>3256</v>
      </c>
      <c r="AC660" s="239" t="str">
        <f t="shared" si="303"/>
        <v>507.png</v>
      </c>
      <c r="AD660" s="239" t="s">
        <v>3204</v>
      </c>
      <c r="AE660" s="239" t="str">
        <f t="shared" si="304"/>
        <v>25,25</v>
      </c>
      <c r="AF660" s="239" t="s">
        <v>3205</v>
      </c>
      <c r="AG660" s="239" t="str">
        <f t="shared" si="305"/>
        <v>12,12</v>
      </c>
      <c r="AH660" s="239" t="s">
        <v>3206</v>
      </c>
      <c r="AI660" s="239" t="str">
        <f t="shared" si="306"/>
        <v>131.901014498208,32.9659296239363</v>
      </c>
      <c r="AJ660" s="239" t="s">
        <v>3207</v>
      </c>
      <c r="AL660" s="8" t="str">
        <f t="shared" si="307"/>
        <v>,{"type":"Feature","properties":{"name":"高福-47：南海医療センター　附属介護老人保健施設","description":"種別：高齢者福祉施設 &lt;br&gt;名称：高福-47：南海医療センター　附属介護老人保健施設&lt;br&gt;住所：佐伯市常盤西町12番6号&lt;br&gt;TEL：0972-20-5090&lt;br&gt;参考：種別：介護老人保健施設&lt;br&gt;","_markerType":"Icon","_iconUrl":"https://cyberjapandata.gsi.go.jp/portal/sys/v4/symbols/507.png","_iconSize":[25,25],"_iconAnchor":[12,12]},"geometry":{"type":"Point","coordinates":[131.901014498208,32.9659296239363]}}</v>
      </c>
    </row>
    <row r="661" spans="1:38">
      <c r="A661" s="248" t="s">
        <v>3781</v>
      </c>
      <c r="B661" s="1" t="s">
        <v>3686</v>
      </c>
      <c r="C661" s="1" t="s">
        <v>3781</v>
      </c>
      <c r="D661" s="1" t="s">
        <v>3872</v>
      </c>
      <c r="E661" s="1" t="s">
        <v>1362</v>
      </c>
      <c r="F661" s="1" t="s">
        <v>3918</v>
      </c>
      <c r="G661" s="1" t="s">
        <v>3956</v>
      </c>
      <c r="I661" s="236" t="s">
        <v>4159</v>
      </c>
      <c r="J661" s="1" t="s">
        <v>3188</v>
      </c>
      <c r="K661" s="1" t="s">
        <v>3189</v>
      </c>
      <c r="L661" s="1">
        <v>32.945634467558101</v>
      </c>
      <c r="M661" s="1">
        <v>131.896842161135</v>
      </c>
      <c r="O661" s="74" t="str">
        <f t="shared" si="295"/>
        <v>高福-48：介護老人保健施設和の風</v>
      </c>
      <c r="P661" s="74" t="str">
        <f t="shared" si="296"/>
        <v>種別：高齢者福祉施設 &lt;br&gt;名称：高福-48：介護老人保健施設和の風&lt;br&gt;住所：佐伯市大字池田２２６０－１&lt;br&gt;TEL：0972-24-1201&lt;br&gt;参考：種別：介護老人保健施設&lt;br&gt;</v>
      </c>
      <c r="Q661" s="74" t="str">
        <f t="shared" si="297"/>
        <v>507.png</v>
      </c>
      <c r="R661" s="74" t="str">
        <f t="shared" si="298"/>
        <v>25,25</v>
      </c>
      <c r="S661" s="74" t="str">
        <f t="shared" si="299"/>
        <v>12,12</v>
      </c>
      <c r="T661" s="74" t="str">
        <f t="shared" si="300"/>
        <v>131.896842161135,32.9456344675581</v>
      </c>
      <c r="W661" s="239">
        <v>1</v>
      </c>
      <c r="X661" s="239" t="s">
        <v>3209</v>
      </c>
      <c r="Y661" s="239" t="str">
        <f t="shared" si="301"/>
        <v>高福-48：介護老人保健施設和の風</v>
      </c>
      <c r="Z661" s="239" t="s">
        <v>3202</v>
      </c>
      <c r="AA661" s="239" t="str">
        <f t="shared" si="302"/>
        <v>種別：高齢者福祉施設 &lt;br&gt;名称：高福-48：介護老人保健施設和の風&lt;br&gt;住所：佐伯市大字池田２２６０－１&lt;br&gt;TEL：0972-24-1201&lt;br&gt;参考：種別：介護老人保健施設&lt;br&gt;</v>
      </c>
      <c r="AB661" s="239" t="s">
        <v>3256</v>
      </c>
      <c r="AC661" s="239" t="str">
        <f t="shared" si="303"/>
        <v>507.png</v>
      </c>
      <c r="AD661" s="239" t="s">
        <v>3204</v>
      </c>
      <c r="AE661" s="239" t="str">
        <f t="shared" si="304"/>
        <v>25,25</v>
      </c>
      <c r="AF661" s="239" t="s">
        <v>3205</v>
      </c>
      <c r="AG661" s="239" t="str">
        <f t="shared" si="305"/>
        <v>12,12</v>
      </c>
      <c r="AH661" s="239" t="s">
        <v>3206</v>
      </c>
      <c r="AI661" s="239" t="str">
        <f t="shared" si="306"/>
        <v>131.896842161135,32.9456344675581</v>
      </c>
      <c r="AJ661" s="239" t="s">
        <v>3207</v>
      </c>
      <c r="AL661" s="8" t="str">
        <f t="shared" si="307"/>
        <v>,{"type":"Feature","properties":{"name":"高福-48：介護老人保健施設和の風","description":"種別：高齢者福祉施設 &lt;br&gt;名称：高福-48：介護老人保健施設和の風&lt;br&gt;住所：佐伯市大字池田２２６０－１&lt;br&gt;TEL：0972-24-1201&lt;br&gt;参考：種別：介護老人保健施設&lt;br&gt;","_markerType":"Icon","_iconUrl":"https://cyberjapandata.gsi.go.jp/portal/sys/v4/symbols/507.png","_iconSize":[25,25],"_iconAnchor":[12,12]},"geometry":{"type":"Point","coordinates":[131.896842161135,32.9456344675581]}}</v>
      </c>
    </row>
    <row r="662" spans="1:38">
      <c r="A662" s="248" t="s">
        <v>3782</v>
      </c>
      <c r="B662" s="1" t="s">
        <v>3686</v>
      </c>
      <c r="C662" s="1" t="s">
        <v>3782</v>
      </c>
      <c r="D662" s="1" t="s">
        <v>19</v>
      </c>
      <c r="E662" s="1" t="s">
        <v>1363</v>
      </c>
      <c r="F662" s="1" t="s">
        <v>3918</v>
      </c>
      <c r="G662" s="1" t="s">
        <v>3951</v>
      </c>
      <c r="I662" s="236" t="s">
        <v>4159</v>
      </c>
      <c r="J662" s="1" t="s">
        <v>3188</v>
      </c>
      <c r="K662" s="1" t="s">
        <v>3189</v>
      </c>
      <c r="L662" s="1">
        <v>32.941628811117603</v>
      </c>
      <c r="M662" s="1">
        <v>131.962295701084</v>
      </c>
      <c r="O662" s="74" t="str">
        <f t="shared" si="295"/>
        <v>高福-49：介護老人保健施設ユニット鶴見の太陽</v>
      </c>
      <c r="P662" s="74" t="str">
        <f t="shared" si="296"/>
        <v>種別：高齢者福祉施設 &lt;br&gt;名称：高福-49：介護老人保健施設ユニット鶴見の太陽&lt;br&gt;住所：佐伯市鶴見大字沖松浦51番地&lt;br&gt;TEL：0972-33-1501&lt;br&gt;参考：種別：介護老人保健施設&lt;br&gt;</v>
      </c>
      <c r="Q662" s="74" t="str">
        <f t="shared" si="297"/>
        <v>507.png</v>
      </c>
      <c r="R662" s="74" t="str">
        <f t="shared" si="298"/>
        <v>25,25</v>
      </c>
      <c r="S662" s="74" t="str">
        <f t="shared" si="299"/>
        <v>12,12</v>
      </c>
      <c r="T662" s="74" t="str">
        <f t="shared" si="300"/>
        <v>131.962295701084,32.9416288111176</v>
      </c>
      <c r="W662" s="239">
        <v>1</v>
      </c>
      <c r="X662" s="239" t="s">
        <v>3209</v>
      </c>
      <c r="Y662" s="239" t="str">
        <f t="shared" si="301"/>
        <v>高福-49：介護老人保健施設ユニット鶴見の太陽</v>
      </c>
      <c r="Z662" s="239" t="s">
        <v>3202</v>
      </c>
      <c r="AA662" s="239" t="str">
        <f t="shared" si="302"/>
        <v>種別：高齢者福祉施設 &lt;br&gt;名称：高福-49：介護老人保健施設ユニット鶴見の太陽&lt;br&gt;住所：佐伯市鶴見大字沖松浦51番地&lt;br&gt;TEL：0972-33-1501&lt;br&gt;参考：種別：介護老人保健施設&lt;br&gt;</v>
      </c>
      <c r="AB662" s="239" t="s">
        <v>3256</v>
      </c>
      <c r="AC662" s="239" t="str">
        <f t="shared" si="303"/>
        <v>507.png</v>
      </c>
      <c r="AD662" s="239" t="s">
        <v>3204</v>
      </c>
      <c r="AE662" s="239" t="str">
        <f t="shared" si="304"/>
        <v>25,25</v>
      </c>
      <c r="AF662" s="239" t="s">
        <v>3205</v>
      </c>
      <c r="AG662" s="239" t="str">
        <f t="shared" si="305"/>
        <v>12,12</v>
      </c>
      <c r="AH662" s="239" t="s">
        <v>3206</v>
      </c>
      <c r="AI662" s="239" t="str">
        <f t="shared" si="306"/>
        <v>131.962295701084,32.9416288111176</v>
      </c>
      <c r="AJ662" s="239" t="s">
        <v>3207</v>
      </c>
      <c r="AL662" s="8" t="str">
        <f t="shared" si="307"/>
        <v>,{"type":"Feature","properties":{"name":"高福-49：介護老人保健施設ユニット鶴見の太陽","description":"種別：高齢者福祉施設 &lt;br&gt;名称：高福-49：介護老人保健施設ユニット鶴見の太陽&lt;br&gt;住所：佐伯市鶴見大字沖松浦51番地&lt;br&gt;TEL：0972-33-1501&lt;br&gt;参考：種別：介護老人保健施設&lt;br&gt;","_markerType":"Icon","_iconUrl":"https://cyberjapandata.gsi.go.jp/portal/sys/v4/symbols/507.png","_iconSize":[25,25],"_iconAnchor":[12,12]},"geometry":{"type":"Point","coordinates":[131.962295701084,32.9416288111176]}}</v>
      </c>
    </row>
    <row r="663" spans="1:38">
      <c r="A663" s="248" t="s">
        <v>3783</v>
      </c>
      <c r="B663" s="1" t="s">
        <v>3686</v>
      </c>
      <c r="C663" s="1" t="s">
        <v>3783</v>
      </c>
      <c r="D663" s="1" t="s">
        <v>19</v>
      </c>
      <c r="E663" s="1" t="s">
        <v>1363</v>
      </c>
      <c r="F663" s="1" t="s">
        <v>3918</v>
      </c>
      <c r="G663" s="1" t="s">
        <v>3951</v>
      </c>
      <c r="I663" s="236" t="s">
        <v>4159</v>
      </c>
      <c r="J663" s="1" t="s">
        <v>3188</v>
      </c>
      <c r="K663" s="1" t="s">
        <v>3189</v>
      </c>
      <c r="L663" s="1">
        <v>32.941659371577003</v>
      </c>
      <c r="M663" s="1">
        <v>131.962535374309</v>
      </c>
      <c r="O663" s="74" t="str">
        <f t="shared" si="295"/>
        <v>高福-50：介護老人保健施設鶴見の太陽</v>
      </c>
      <c r="P663" s="74" t="str">
        <f t="shared" si="296"/>
        <v>種別：高齢者福祉施設 &lt;br&gt;名称：高福-50：介護老人保健施設鶴見の太陽&lt;br&gt;住所：佐伯市鶴見大字沖松浦51番地&lt;br&gt;TEL：0972-33-1501&lt;br&gt;参考：種別：介護老人保健施設&lt;br&gt;</v>
      </c>
      <c r="Q663" s="74" t="str">
        <f t="shared" si="297"/>
        <v>507.png</v>
      </c>
      <c r="R663" s="74" t="str">
        <f t="shared" si="298"/>
        <v>25,25</v>
      </c>
      <c r="S663" s="74" t="str">
        <f t="shared" si="299"/>
        <v>12,12</v>
      </c>
      <c r="T663" s="74" t="str">
        <f t="shared" si="300"/>
        <v>131.962535374309,32.941659371577</v>
      </c>
      <c r="W663" s="239">
        <v>1</v>
      </c>
      <c r="X663" s="239" t="s">
        <v>3209</v>
      </c>
      <c r="Y663" s="239" t="str">
        <f t="shared" si="301"/>
        <v>高福-50：介護老人保健施設鶴見の太陽</v>
      </c>
      <c r="Z663" s="239" t="s">
        <v>3202</v>
      </c>
      <c r="AA663" s="239" t="str">
        <f t="shared" si="302"/>
        <v>種別：高齢者福祉施設 &lt;br&gt;名称：高福-50：介護老人保健施設鶴見の太陽&lt;br&gt;住所：佐伯市鶴見大字沖松浦51番地&lt;br&gt;TEL：0972-33-1501&lt;br&gt;参考：種別：介護老人保健施設&lt;br&gt;</v>
      </c>
      <c r="AB663" s="239" t="s">
        <v>3256</v>
      </c>
      <c r="AC663" s="239" t="str">
        <f t="shared" si="303"/>
        <v>507.png</v>
      </c>
      <c r="AD663" s="239" t="s">
        <v>3204</v>
      </c>
      <c r="AE663" s="239" t="str">
        <f t="shared" si="304"/>
        <v>25,25</v>
      </c>
      <c r="AF663" s="239" t="s">
        <v>3205</v>
      </c>
      <c r="AG663" s="239" t="str">
        <f t="shared" si="305"/>
        <v>12,12</v>
      </c>
      <c r="AH663" s="239" t="s">
        <v>3206</v>
      </c>
      <c r="AI663" s="239" t="str">
        <f t="shared" si="306"/>
        <v>131.962535374309,32.941659371577</v>
      </c>
      <c r="AJ663" s="239" t="s">
        <v>3207</v>
      </c>
      <c r="AL663" s="8" t="str">
        <f t="shared" si="307"/>
        <v>,{"type":"Feature","properties":{"name":"高福-50：介護老人保健施設鶴見の太陽","description":"種別：高齢者福祉施設 &lt;br&gt;名称：高福-50：介護老人保健施設鶴見の太陽&lt;br&gt;住所：佐伯市鶴見大字沖松浦51番地&lt;br&gt;TEL：0972-33-1501&lt;br&gt;参考：種別：介護老人保健施設&lt;br&gt;","_markerType":"Icon","_iconUrl":"https://cyberjapandata.gsi.go.jp/portal/sys/v4/symbols/507.png","_iconSize":[25,25],"_iconAnchor":[12,12]},"geometry":{"type":"Point","coordinates":[131.962535374309,32.941659371577]}}</v>
      </c>
    </row>
    <row r="664" spans="1:38">
      <c r="A664" s="248" t="s">
        <v>3784</v>
      </c>
      <c r="B664" s="1" t="s">
        <v>3686</v>
      </c>
      <c r="C664" s="1" t="s">
        <v>3784</v>
      </c>
      <c r="D664" s="1" t="s">
        <v>974</v>
      </c>
      <c r="E664" s="1" t="s">
        <v>1364</v>
      </c>
      <c r="F664" s="1" t="s">
        <v>3919</v>
      </c>
      <c r="G664" s="1" t="s">
        <v>3950</v>
      </c>
      <c r="I664" s="236" t="s">
        <v>4159</v>
      </c>
      <c r="J664" s="1" t="s">
        <v>3188</v>
      </c>
      <c r="K664" s="1" t="s">
        <v>3189</v>
      </c>
      <c r="L664" s="1">
        <v>32.999621754795498</v>
      </c>
      <c r="M664" s="1">
        <v>131.88895636824699</v>
      </c>
      <c r="O664" s="74" t="str">
        <f t="shared" si="295"/>
        <v>高福-51：介護予防センター　愛情苑八幡</v>
      </c>
      <c r="P664" s="74" t="str">
        <f t="shared" si="296"/>
        <v>種別：高齢者福祉施設 &lt;br&gt;名称：高福-51：介護予防センター　愛情苑八幡&lt;br&gt;住所：佐伯市大字海崎戸穴619-9&lt;br&gt;TEL：0972-27-5533&lt;br&gt;参考：種別：通所介護(デイサービス)&lt;br&gt;</v>
      </c>
      <c r="Q664" s="74" t="str">
        <f t="shared" si="297"/>
        <v>507.png</v>
      </c>
      <c r="R664" s="74" t="str">
        <f t="shared" si="298"/>
        <v>25,25</v>
      </c>
      <c r="S664" s="74" t="str">
        <f t="shared" si="299"/>
        <v>12,12</v>
      </c>
      <c r="T664" s="74" t="str">
        <f t="shared" si="300"/>
        <v>131.888956368247,32.9996217547955</v>
      </c>
      <c r="W664" s="239">
        <v>1</v>
      </c>
      <c r="X664" s="239" t="s">
        <v>3209</v>
      </c>
      <c r="Y664" s="239" t="str">
        <f t="shared" si="301"/>
        <v>高福-51：介護予防センター　愛情苑八幡</v>
      </c>
      <c r="Z664" s="239" t="s">
        <v>3202</v>
      </c>
      <c r="AA664" s="239" t="str">
        <f t="shared" si="302"/>
        <v>種別：高齢者福祉施設 &lt;br&gt;名称：高福-51：介護予防センター　愛情苑八幡&lt;br&gt;住所：佐伯市大字海崎戸穴619-9&lt;br&gt;TEL：0972-27-5533&lt;br&gt;参考：種別：通所介護(デイサービス)&lt;br&gt;</v>
      </c>
      <c r="AB664" s="239" t="s">
        <v>3256</v>
      </c>
      <c r="AC664" s="239" t="str">
        <f t="shared" si="303"/>
        <v>507.png</v>
      </c>
      <c r="AD664" s="239" t="s">
        <v>3204</v>
      </c>
      <c r="AE664" s="239" t="str">
        <f t="shared" si="304"/>
        <v>25,25</v>
      </c>
      <c r="AF664" s="239" t="s">
        <v>3205</v>
      </c>
      <c r="AG664" s="239" t="str">
        <f t="shared" si="305"/>
        <v>12,12</v>
      </c>
      <c r="AH664" s="239" t="s">
        <v>3206</v>
      </c>
      <c r="AI664" s="239" t="str">
        <f t="shared" si="306"/>
        <v>131.888956368247,32.9996217547955</v>
      </c>
      <c r="AJ664" s="239" t="s">
        <v>3207</v>
      </c>
      <c r="AL664" s="8" t="str">
        <f t="shared" si="307"/>
        <v>,{"type":"Feature","properties":{"name":"高福-51：介護予防センター　愛情苑八幡","description":"種別：高齢者福祉施設 &lt;br&gt;名称：高福-51：介護予防センター　愛情苑八幡&lt;br&gt;住所：佐伯市大字海崎戸穴619-9&lt;br&gt;TEL：0972-27-5533&lt;br&gt;参考：種別：通所介護(デイサービス)&lt;br&gt;","_markerType":"Icon","_iconUrl":"https://cyberjapandata.gsi.go.jp/portal/sys/v4/symbols/507.png","_iconSize":[25,25],"_iconAnchor":[12,12]},"geometry":{"type":"Point","coordinates":[131.888956368247,32.9996217547955]}}</v>
      </c>
    </row>
    <row r="665" spans="1:38">
      <c r="A665" s="248" t="s">
        <v>3785</v>
      </c>
      <c r="B665" s="1" t="s">
        <v>3686</v>
      </c>
      <c r="C665" s="1" t="s">
        <v>3785</v>
      </c>
      <c r="D665" s="1" t="s">
        <v>3217</v>
      </c>
      <c r="E665" s="1" t="s">
        <v>1365</v>
      </c>
      <c r="F665" s="1" t="s">
        <v>3919</v>
      </c>
      <c r="G665" s="1" t="s">
        <v>3950</v>
      </c>
      <c r="I665" s="236" t="s">
        <v>4159</v>
      </c>
      <c r="J665" s="1" t="s">
        <v>3188</v>
      </c>
      <c r="K665" s="1" t="s">
        <v>3189</v>
      </c>
      <c r="L665" s="1">
        <v>32.936524080033102</v>
      </c>
      <c r="M665" s="1">
        <v>131.911926927058</v>
      </c>
      <c r="O665" s="74" t="str">
        <f t="shared" si="295"/>
        <v>高福-52：デイサービスセンター　愛情苑</v>
      </c>
      <c r="P665" s="74" t="str">
        <f t="shared" si="296"/>
        <v>種別：高齢者福祉施設 &lt;br&gt;名称：高福-52：デイサービスセンター　愛情苑&lt;br&gt;住所：佐伯市大字長良4954番地&lt;br&gt;TEL：0972-28-3321&lt;br&gt;参考：種別：通所介護(デイサービス)&lt;br&gt;</v>
      </c>
      <c r="Q665" s="74" t="str">
        <f t="shared" si="297"/>
        <v>507.png</v>
      </c>
      <c r="R665" s="74" t="str">
        <f t="shared" si="298"/>
        <v>25,25</v>
      </c>
      <c r="S665" s="74" t="str">
        <f t="shared" si="299"/>
        <v>12,12</v>
      </c>
      <c r="T665" s="74" t="str">
        <f t="shared" si="300"/>
        <v>131.911926927058,32.9365240800331</v>
      </c>
      <c r="W665" s="239">
        <v>1</v>
      </c>
      <c r="X665" s="239" t="s">
        <v>3209</v>
      </c>
      <c r="Y665" s="239" t="str">
        <f t="shared" si="301"/>
        <v>高福-52：デイサービスセンター　愛情苑</v>
      </c>
      <c r="Z665" s="239" t="s">
        <v>3202</v>
      </c>
      <c r="AA665" s="239" t="str">
        <f t="shared" si="302"/>
        <v>種別：高齢者福祉施設 &lt;br&gt;名称：高福-52：デイサービスセンター　愛情苑&lt;br&gt;住所：佐伯市大字長良4954番地&lt;br&gt;TEL：0972-28-3321&lt;br&gt;参考：種別：通所介護(デイサービス)&lt;br&gt;</v>
      </c>
      <c r="AB665" s="239" t="s">
        <v>3256</v>
      </c>
      <c r="AC665" s="239" t="str">
        <f t="shared" si="303"/>
        <v>507.png</v>
      </c>
      <c r="AD665" s="239" t="s">
        <v>3204</v>
      </c>
      <c r="AE665" s="239" t="str">
        <f t="shared" si="304"/>
        <v>25,25</v>
      </c>
      <c r="AF665" s="239" t="s">
        <v>3205</v>
      </c>
      <c r="AG665" s="239" t="str">
        <f t="shared" si="305"/>
        <v>12,12</v>
      </c>
      <c r="AH665" s="239" t="s">
        <v>3206</v>
      </c>
      <c r="AI665" s="239" t="str">
        <f t="shared" si="306"/>
        <v>131.911926927058,32.9365240800331</v>
      </c>
      <c r="AJ665" s="239" t="s">
        <v>3207</v>
      </c>
      <c r="AL665" s="8" t="str">
        <f t="shared" si="307"/>
        <v>,{"type":"Feature","properties":{"name":"高福-52：デイサービスセンター　愛情苑","description":"種別：高齢者福祉施設 &lt;br&gt;名称：高福-52：デイサービスセンター　愛情苑&lt;br&gt;住所：佐伯市大字長良4954番地&lt;br&gt;TEL：0972-28-3321&lt;br&gt;参考：種別：通所介護(デイサービス)&lt;br&gt;","_markerType":"Icon","_iconUrl":"https://cyberjapandata.gsi.go.jp/portal/sys/v4/symbols/507.png","_iconSize":[25,25],"_iconAnchor":[12,12]},"geometry":{"type":"Point","coordinates":[131.911926927058,32.9365240800331]}}</v>
      </c>
    </row>
    <row r="666" spans="1:38">
      <c r="A666" s="248" t="s">
        <v>3786</v>
      </c>
      <c r="B666" s="1" t="s">
        <v>3686</v>
      </c>
      <c r="C666" s="1" t="s">
        <v>3786</v>
      </c>
      <c r="D666" s="1" t="s">
        <v>978</v>
      </c>
      <c r="E666" s="1" t="s">
        <v>1366</v>
      </c>
      <c r="F666" s="1" t="s">
        <v>3919</v>
      </c>
      <c r="G666" s="1" t="s">
        <v>3950</v>
      </c>
      <c r="I666" s="236" t="s">
        <v>4159</v>
      </c>
      <c r="J666" s="1" t="s">
        <v>3188</v>
      </c>
      <c r="K666" s="1" t="s">
        <v>3189</v>
      </c>
      <c r="L666" s="1">
        <v>32.953937024522901</v>
      </c>
      <c r="M666" s="1">
        <v>131.908343976814</v>
      </c>
      <c r="O666" s="74" t="str">
        <f t="shared" si="295"/>
        <v>高福-53：介護予防センター　愛情苑女島</v>
      </c>
      <c r="P666" s="74" t="str">
        <f t="shared" si="296"/>
        <v>種別：高齢者福祉施設 &lt;br&gt;名称：高福-53：介護予防センター　愛情苑女島&lt;br&gt;住所：佐伯市字女島6945番1&lt;br&gt;TEL：0972-25-1717&lt;br&gt;参考：種別：通所介護(デイサービス)&lt;br&gt;</v>
      </c>
      <c r="Q666" s="74" t="str">
        <f t="shared" si="297"/>
        <v>507.png</v>
      </c>
      <c r="R666" s="74" t="str">
        <f t="shared" si="298"/>
        <v>25,25</v>
      </c>
      <c r="S666" s="74" t="str">
        <f t="shared" si="299"/>
        <v>12,12</v>
      </c>
      <c r="T666" s="74" t="str">
        <f t="shared" si="300"/>
        <v>131.908343976814,32.9539370245229</v>
      </c>
      <c r="W666" s="239">
        <v>1</v>
      </c>
      <c r="X666" s="239" t="s">
        <v>3209</v>
      </c>
      <c r="Y666" s="239" t="str">
        <f t="shared" si="301"/>
        <v>高福-53：介護予防センター　愛情苑女島</v>
      </c>
      <c r="Z666" s="239" t="s">
        <v>3202</v>
      </c>
      <c r="AA666" s="239" t="str">
        <f t="shared" si="302"/>
        <v>種別：高齢者福祉施設 &lt;br&gt;名称：高福-53：介護予防センター　愛情苑女島&lt;br&gt;住所：佐伯市字女島6945番1&lt;br&gt;TEL：0972-25-1717&lt;br&gt;参考：種別：通所介護(デイサービス)&lt;br&gt;</v>
      </c>
      <c r="AB666" s="239" t="s">
        <v>3256</v>
      </c>
      <c r="AC666" s="239" t="str">
        <f t="shared" si="303"/>
        <v>507.png</v>
      </c>
      <c r="AD666" s="239" t="s">
        <v>3204</v>
      </c>
      <c r="AE666" s="239" t="str">
        <f t="shared" si="304"/>
        <v>25,25</v>
      </c>
      <c r="AF666" s="239" t="s">
        <v>3205</v>
      </c>
      <c r="AG666" s="239" t="str">
        <f t="shared" si="305"/>
        <v>12,12</v>
      </c>
      <c r="AH666" s="239" t="s">
        <v>3206</v>
      </c>
      <c r="AI666" s="239" t="str">
        <f t="shared" si="306"/>
        <v>131.908343976814,32.9539370245229</v>
      </c>
      <c r="AJ666" s="239" t="s">
        <v>3207</v>
      </c>
      <c r="AL666" s="8" t="str">
        <f t="shared" si="307"/>
        <v>,{"type":"Feature","properties":{"name":"高福-53：介護予防センター　愛情苑女島","description":"種別：高齢者福祉施設 &lt;br&gt;名称：高福-53：介護予防センター　愛情苑女島&lt;br&gt;住所：佐伯市字女島6945番1&lt;br&gt;TEL：0972-25-1717&lt;br&gt;参考：種別：通所介護(デイサービス)&lt;br&gt;","_markerType":"Icon","_iconUrl":"https://cyberjapandata.gsi.go.jp/portal/sys/v4/symbols/507.png","_iconSize":[25,25],"_iconAnchor":[12,12]},"geometry":{"type":"Point","coordinates":[131.908343976814,32.9539370245229]}}</v>
      </c>
    </row>
    <row r="667" spans="1:38">
      <c r="A667" s="248" t="s">
        <v>3787</v>
      </c>
      <c r="B667" s="1" t="s">
        <v>3686</v>
      </c>
      <c r="C667" s="1" t="s">
        <v>3787</v>
      </c>
      <c r="D667" s="1" t="s">
        <v>3873</v>
      </c>
      <c r="E667" s="1" t="s">
        <v>1367</v>
      </c>
      <c r="F667" s="1" t="s">
        <v>3919</v>
      </c>
      <c r="G667" s="1" t="s">
        <v>3950</v>
      </c>
      <c r="I667" s="236" t="s">
        <v>4159</v>
      </c>
      <c r="J667" s="1" t="s">
        <v>3188</v>
      </c>
      <c r="K667" s="1" t="s">
        <v>3189</v>
      </c>
      <c r="L667" s="1">
        <v>32.957284242845297</v>
      </c>
      <c r="M667" s="1">
        <v>131.86482269393301</v>
      </c>
      <c r="O667" s="74" t="str">
        <f t="shared" si="295"/>
        <v>高福-54：介護予防センター　愛情苑鶴岡</v>
      </c>
      <c r="P667" s="74" t="str">
        <f t="shared" si="296"/>
        <v>種別：高齢者福祉施設 &lt;br&gt;名称：高福-54：介護予防センター　愛情苑鶴岡&lt;br&gt;住所：佐伯市上岡１２３７−８&lt;br&gt;TEL：0972-22-2255&lt;br&gt;参考：種別：通所介護(デイサービス)&lt;br&gt;</v>
      </c>
      <c r="Q667" s="74" t="str">
        <f t="shared" si="297"/>
        <v>507.png</v>
      </c>
      <c r="R667" s="74" t="str">
        <f t="shared" si="298"/>
        <v>25,25</v>
      </c>
      <c r="S667" s="74" t="str">
        <f t="shared" si="299"/>
        <v>12,12</v>
      </c>
      <c r="T667" s="74" t="str">
        <f t="shared" si="300"/>
        <v>131.864822693933,32.9572842428453</v>
      </c>
      <c r="W667" s="239">
        <v>1</v>
      </c>
      <c r="X667" s="239" t="s">
        <v>3209</v>
      </c>
      <c r="Y667" s="239" t="str">
        <f t="shared" si="301"/>
        <v>高福-54：介護予防センター　愛情苑鶴岡</v>
      </c>
      <c r="Z667" s="239" t="s">
        <v>3202</v>
      </c>
      <c r="AA667" s="239" t="str">
        <f t="shared" si="302"/>
        <v>種別：高齢者福祉施設 &lt;br&gt;名称：高福-54：介護予防センター　愛情苑鶴岡&lt;br&gt;住所：佐伯市上岡１２３７−８&lt;br&gt;TEL：0972-22-2255&lt;br&gt;参考：種別：通所介護(デイサービス)&lt;br&gt;</v>
      </c>
      <c r="AB667" s="239" t="s">
        <v>3256</v>
      </c>
      <c r="AC667" s="239" t="str">
        <f t="shared" si="303"/>
        <v>507.png</v>
      </c>
      <c r="AD667" s="239" t="s">
        <v>3204</v>
      </c>
      <c r="AE667" s="239" t="str">
        <f t="shared" si="304"/>
        <v>25,25</v>
      </c>
      <c r="AF667" s="239" t="s">
        <v>3205</v>
      </c>
      <c r="AG667" s="239" t="str">
        <f t="shared" si="305"/>
        <v>12,12</v>
      </c>
      <c r="AH667" s="239" t="s">
        <v>3206</v>
      </c>
      <c r="AI667" s="239" t="str">
        <f t="shared" si="306"/>
        <v>131.864822693933,32.9572842428453</v>
      </c>
      <c r="AJ667" s="239" t="s">
        <v>3207</v>
      </c>
      <c r="AL667" s="8" t="str">
        <f t="shared" si="307"/>
        <v>,{"type":"Feature","properties":{"name":"高福-54：介護予防センター　愛情苑鶴岡","description":"種別：高齢者福祉施設 &lt;br&gt;名称：高福-54：介護予防センター　愛情苑鶴岡&lt;br&gt;住所：佐伯市上岡１２３７−８&lt;br&gt;TEL：0972-22-2255&lt;br&gt;参考：種別：通所介護(デイサービス)&lt;br&gt;","_markerType":"Icon","_iconUrl":"https://cyberjapandata.gsi.go.jp/portal/sys/v4/symbols/507.png","_iconSize":[25,25],"_iconAnchor":[12,12]},"geometry":{"type":"Point","coordinates":[131.864822693933,32.9572842428453]}}</v>
      </c>
    </row>
    <row r="668" spans="1:38">
      <c r="A668" s="248" t="s">
        <v>3788</v>
      </c>
      <c r="B668" s="1" t="s">
        <v>3686</v>
      </c>
      <c r="C668" s="1" t="s">
        <v>3788</v>
      </c>
      <c r="D668" s="1" t="s">
        <v>3874</v>
      </c>
      <c r="E668" s="1" t="s">
        <v>1328</v>
      </c>
      <c r="F668" s="1" t="s">
        <v>3919</v>
      </c>
      <c r="G668" s="1" t="s">
        <v>3963</v>
      </c>
      <c r="I668" s="236" t="s">
        <v>4159</v>
      </c>
      <c r="J668" s="1" t="s">
        <v>3188</v>
      </c>
      <c r="K668" s="1" t="s">
        <v>3189</v>
      </c>
      <c r="L668" s="1">
        <v>32.793631042985801</v>
      </c>
      <c r="M668" s="1">
        <v>131.87719269039201</v>
      </c>
      <c r="O668" s="74" t="str">
        <f t="shared" si="295"/>
        <v>高福-55：デイサービスセンター　潮の風</v>
      </c>
      <c r="P668" s="74" t="str">
        <f t="shared" si="296"/>
        <v>種別：高齢者福祉施設 &lt;br&gt;名称：高福-55：デイサービスセンター　潮の風&lt;br&gt;住所：佐伯市蒲江大字丸市尾浦21番地&lt;br&gt;TEL：0972-44-5101&lt;br&gt;参考：種別：通所介護(デイサービス)&lt;br&gt;</v>
      </c>
      <c r="Q668" s="74" t="str">
        <f t="shared" si="297"/>
        <v>507.png</v>
      </c>
      <c r="R668" s="74" t="str">
        <f t="shared" si="298"/>
        <v>25,25</v>
      </c>
      <c r="S668" s="74" t="str">
        <f t="shared" si="299"/>
        <v>12,12</v>
      </c>
      <c r="T668" s="74" t="str">
        <f t="shared" si="300"/>
        <v>131.877192690392,32.7936310429858</v>
      </c>
      <c r="W668" s="239">
        <v>1</v>
      </c>
      <c r="X668" s="239" t="s">
        <v>3209</v>
      </c>
      <c r="Y668" s="239" t="str">
        <f t="shared" si="301"/>
        <v>高福-55：デイサービスセンター　潮の風</v>
      </c>
      <c r="Z668" s="239" t="s">
        <v>3202</v>
      </c>
      <c r="AA668" s="239" t="str">
        <f t="shared" si="302"/>
        <v>種別：高齢者福祉施設 &lt;br&gt;名称：高福-55：デイサービスセンター　潮の風&lt;br&gt;住所：佐伯市蒲江大字丸市尾浦21番地&lt;br&gt;TEL：0972-44-5101&lt;br&gt;参考：種別：通所介護(デイサービス)&lt;br&gt;</v>
      </c>
      <c r="AB668" s="239" t="s">
        <v>3256</v>
      </c>
      <c r="AC668" s="239" t="str">
        <f t="shared" si="303"/>
        <v>507.png</v>
      </c>
      <c r="AD668" s="239" t="s">
        <v>3204</v>
      </c>
      <c r="AE668" s="239" t="str">
        <f t="shared" si="304"/>
        <v>25,25</v>
      </c>
      <c r="AF668" s="239" t="s">
        <v>3205</v>
      </c>
      <c r="AG668" s="239" t="str">
        <f t="shared" si="305"/>
        <v>12,12</v>
      </c>
      <c r="AH668" s="239" t="s">
        <v>3206</v>
      </c>
      <c r="AI668" s="239" t="str">
        <f t="shared" si="306"/>
        <v>131.877192690392,32.7936310429858</v>
      </c>
      <c r="AJ668" s="239" t="s">
        <v>3207</v>
      </c>
      <c r="AL668" s="8" t="str">
        <f t="shared" si="307"/>
        <v>,{"type":"Feature","properties":{"name":"高福-55：デイサービスセンター　潮の風","description":"種別：高齢者福祉施設 &lt;br&gt;名称：高福-55：デイサービスセンター　潮の風&lt;br&gt;住所：佐伯市蒲江大字丸市尾浦21番地&lt;br&gt;TEL：0972-44-5101&lt;br&gt;参考：種別：通所介護(デイサービス)&lt;br&gt;","_markerType":"Icon","_iconUrl":"https://cyberjapandata.gsi.go.jp/portal/sys/v4/symbols/507.png","_iconSize":[25,25],"_iconAnchor":[12,12]},"geometry":{"type":"Point","coordinates":[131.877192690392,32.7936310429858]}}</v>
      </c>
    </row>
    <row r="669" spans="1:38">
      <c r="A669" s="248" t="s">
        <v>3789</v>
      </c>
      <c r="B669" s="1" t="s">
        <v>3686</v>
      </c>
      <c r="C669" s="1" t="s">
        <v>3789</v>
      </c>
      <c r="D669" s="1" t="s">
        <v>989</v>
      </c>
      <c r="E669" s="1" t="s">
        <v>1368</v>
      </c>
      <c r="F669" s="1" t="s">
        <v>3919</v>
      </c>
      <c r="G669" s="1" t="s">
        <v>3964</v>
      </c>
      <c r="I669" s="236" t="s">
        <v>4159</v>
      </c>
      <c r="J669" s="1" t="s">
        <v>3188</v>
      </c>
      <c r="K669" s="1" t="s">
        <v>3189</v>
      </c>
      <c r="L669" s="1">
        <v>33.016407485250603</v>
      </c>
      <c r="M669" s="1">
        <v>131.901643136952</v>
      </c>
      <c r="O669" s="74" t="str">
        <f t="shared" si="295"/>
        <v>高福-56：デイサービスセンター　彦岳の太陽</v>
      </c>
      <c r="P669" s="74" t="str">
        <f t="shared" si="296"/>
        <v>種別：高齢者福祉施設 &lt;br&gt;名称：高福-56：デイサービスセンター　彦岳の太陽&lt;br&gt;住所：佐伯市狩生418番地2&lt;br&gt;TEL：0972-27-8622&lt;br&gt;参考：種別：通所介護(デイサービス)&lt;br&gt;</v>
      </c>
      <c r="Q669" s="74" t="str">
        <f t="shared" si="297"/>
        <v>507.png</v>
      </c>
      <c r="R669" s="74" t="str">
        <f t="shared" si="298"/>
        <v>25,25</v>
      </c>
      <c r="S669" s="74" t="str">
        <f t="shared" si="299"/>
        <v>12,12</v>
      </c>
      <c r="T669" s="74" t="str">
        <f t="shared" si="300"/>
        <v>131.901643136952,33.0164074852506</v>
      </c>
      <c r="W669" s="239">
        <v>1</v>
      </c>
      <c r="X669" s="239" t="s">
        <v>3209</v>
      </c>
      <c r="Y669" s="239" t="str">
        <f t="shared" si="301"/>
        <v>高福-56：デイサービスセンター　彦岳の太陽</v>
      </c>
      <c r="Z669" s="239" t="s">
        <v>3202</v>
      </c>
      <c r="AA669" s="239" t="str">
        <f t="shared" si="302"/>
        <v>種別：高齢者福祉施設 &lt;br&gt;名称：高福-56：デイサービスセンター　彦岳の太陽&lt;br&gt;住所：佐伯市狩生418番地2&lt;br&gt;TEL：0972-27-8622&lt;br&gt;参考：種別：通所介護(デイサービス)&lt;br&gt;</v>
      </c>
      <c r="AB669" s="239" t="s">
        <v>3256</v>
      </c>
      <c r="AC669" s="239" t="str">
        <f t="shared" si="303"/>
        <v>507.png</v>
      </c>
      <c r="AD669" s="239" t="s">
        <v>3204</v>
      </c>
      <c r="AE669" s="239" t="str">
        <f t="shared" si="304"/>
        <v>25,25</v>
      </c>
      <c r="AF669" s="239" t="s">
        <v>3205</v>
      </c>
      <c r="AG669" s="239" t="str">
        <f t="shared" si="305"/>
        <v>12,12</v>
      </c>
      <c r="AH669" s="239" t="s">
        <v>3206</v>
      </c>
      <c r="AI669" s="239" t="str">
        <f t="shared" si="306"/>
        <v>131.901643136952,33.0164074852506</v>
      </c>
      <c r="AJ669" s="239" t="s">
        <v>3207</v>
      </c>
      <c r="AL669" s="8" t="str">
        <f t="shared" si="307"/>
        <v>,{"type":"Feature","properties":{"name":"高福-56：デイサービスセンター　彦岳の太陽","description":"種別：高齢者福祉施設 &lt;br&gt;名称：高福-56：デイサービスセンター　彦岳の太陽&lt;br&gt;住所：佐伯市狩生418番地2&lt;br&gt;TEL：0972-27-8622&lt;br&gt;参考：種別：通所介護(デイサービス)&lt;br&gt;","_markerType":"Icon","_iconUrl":"https://cyberjapandata.gsi.go.jp/portal/sys/v4/symbols/507.png","_iconSize":[25,25],"_iconAnchor":[12,12]},"geometry":{"type":"Point","coordinates":[131.901643136952,33.0164074852506]}}</v>
      </c>
    </row>
    <row r="670" spans="1:38">
      <c r="A670" s="248" t="s">
        <v>3790</v>
      </c>
      <c r="B670" s="1" t="s">
        <v>3686</v>
      </c>
      <c r="C670" s="1" t="s">
        <v>3790</v>
      </c>
      <c r="D670" s="1" t="s">
        <v>894</v>
      </c>
      <c r="E670" s="1" t="s">
        <v>1348</v>
      </c>
      <c r="F670" s="1" t="s">
        <v>3919</v>
      </c>
      <c r="G670" s="1" t="s">
        <v>3947</v>
      </c>
      <c r="I670" s="236" t="s">
        <v>4159</v>
      </c>
      <c r="J670" s="1" t="s">
        <v>3188</v>
      </c>
      <c r="K670" s="1" t="s">
        <v>3189</v>
      </c>
      <c r="L670" s="1">
        <v>32.944324664179902</v>
      </c>
      <c r="M670" s="1">
        <v>131.911250726144</v>
      </c>
      <c r="O670" s="74" t="str">
        <f t="shared" si="295"/>
        <v>高福-57：デイサービスセンター　遊友館</v>
      </c>
      <c r="P670" s="74" t="str">
        <f t="shared" si="296"/>
        <v>種別：高齢者福祉施設 &lt;br&gt;名称：高福-57：デイサービスセンター　遊友館&lt;br&gt;住所：佐伯市上灘10077番地1&lt;br&gt;TEL：0972-29-5055&lt;br&gt;参考：種別：通所介護(デイサービス)&lt;br&gt;</v>
      </c>
      <c r="Q670" s="74" t="str">
        <f t="shared" si="297"/>
        <v>507.png</v>
      </c>
      <c r="R670" s="74" t="str">
        <f t="shared" si="298"/>
        <v>25,25</v>
      </c>
      <c r="S670" s="74" t="str">
        <f t="shared" si="299"/>
        <v>12,12</v>
      </c>
      <c r="T670" s="74" t="str">
        <f t="shared" si="300"/>
        <v>131.911250726144,32.9443246641799</v>
      </c>
      <c r="W670" s="239">
        <v>1</v>
      </c>
      <c r="X670" s="239" t="s">
        <v>3209</v>
      </c>
      <c r="Y670" s="239" t="str">
        <f t="shared" si="301"/>
        <v>高福-57：デイサービスセンター　遊友館</v>
      </c>
      <c r="Z670" s="239" t="s">
        <v>3202</v>
      </c>
      <c r="AA670" s="239" t="str">
        <f t="shared" si="302"/>
        <v>種別：高齢者福祉施設 &lt;br&gt;名称：高福-57：デイサービスセンター　遊友館&lt;br&gt;住所：佐伯市上灘10077番地1&lt;br&gt;TEL：0972-29-5055&lt;br&gt;参考：種別：通所介護(デイサービス)&lt;br&gt;</v>
      </c>
      <c r="AB670" s="239" t="s">
        <v>3256</v>
      </c>
      <c r="AC670" s="239" t="str">
        <f t="shared" si="303"/>
        <v>507.png</v>
      </c>
      <c r="AD670" s="239" t="s">
        <v>3204</v>
      </c>
      <c r="AE670" s="239" t="str">
        <f t="shared" si="304"/>
        <v>25,25</v>
      </c>
      <c r="AF670" s="239" t="s">
        <v>3205</v>
      </c>
      <c r="AG670" s="239" t="str">
        <f t="shared" si="305"/>
        <v>12,12</v>
      </c>
      <c r="AH670" s="239" t="s">
        <v>3206</v>
      </c>
      <c r="AI670" s="239" t="str">
        <f t="shared" si="306"/>
        <v>131.911250726144,32.9443246641799</v>
      </c>
      <c r="AJ670" s="239" t="s">
        <v>3207</v>
      </c>
      <c r="AL670" s="8" t="str">
        <f t="shared" si="307"/>
        <v>,{"type":"Feature","properties":{"name":"高福-57：デイサービスセンター　遊友館","description":"種別：高齢者福祉施設 &lt;br&gt;名称：高福-57：デイサービスセンター　遊友館&lt;br&gt;住所：佐伯市上灘10077番地1&lt;br&gt;TEL：0972-29-5055&lt;br&gt;参考：種別：通所介護(デイサービス)&lt;br&gt;","_markerType":"Icon","_iconUrl":"https://cyberjapandata.gsi.go.jp/portal/sys/v4/symbols/507.png","_iconSize":[25,25],"_iconAnchor":[12,12]},"geometry":{"type":"Point","coordinates":[131.911250726144,32.9443246641799]}}</v>
      </c>
    </row>
    <row r="671" spans="1:38">
      <c r="A671" s="248" t="s">
        <v>3791</v>
      </c>
      <c r="B671" s="1" t="s">
        <v>3686</v>
      </c>
      <c r="C671" s="1" t="s">
        <v>3791</v>
      </c>
      <c r="D671" s="1" t="s">
        <v>283</v>
      </c>
      <c r="E671" s="1" t="s">
        <v>1369</v>
      </c>
      <c r="F671" s="1" t="s">
        <v>3919</v>
      </c>
      <c r="G671" s="1" t="s">
        <v>3944</v>
      </c>
      <c r="I671" s="236" t="s">
        <v>4159</v>
      </c>
      <c r="J671" s="1" t="s">
        <v>3188</v>
      </c>
      <c r="K671" s="1" t="s">
        <v>3189</v>
      </c>
      <c r="L671" s="1">
        <v>32.958559963347099</v>
      </c>
      <c r="M671" s="1">
        <v>131.90001084487599</v>
      </c>
      <c r="O671" s="74" t="str">
        <f t="shared" si="295"/>
        <v>高福-58：佐伯市老人デイサービスセンター　B型「中川園」</v>
      </c>
      <c r="P671" s="74" t="str">
        <f t="shared" si="296"/>
        <v>種別：高齢者福祉施設 &lt;br&gt;名称：高福-58：佐伯市老人デイサービスセンター　B型「中川園」&lt;br&gt;住所：佐伯市向島1丁目3番8号&lt;br&gt;TEL：0972-23-3064&lt;br&gt;参考：種別：通所介護(デイサービス)&lt;br&gt;</v>
      </c>
      <c r="Q671" s="74" t="str">
        <f t="shared" si="297"/>
        <v>507.png</v>
      </c>
      <c r="R671" s="74" t="str">
        <f t="shared" si="298"/>
        <v>25,25</v>
      </c>
      <c r="S671" s="74" t="str">
        <f t="shared" si="299"/>
        <v>12,12</v>
      </c>
      <c r="T671" s="74" t="str">
        <f t="shared" si="300"/>
        <v>131.900010844876,32.9585599633471</v>
      </c>
      <c r="W671" s="239">
        <v>1</v>
      </c>
      <c r="X671" s="239" t="s">
        <v>3209</v>
      </c>
      <c r="Y671" s="239" t="str">
        <f t="shared" si="301"/>
        <v>高福-58：佐伯市老人デイサービスセンター　B型「中川園」</v>
      </c>
      <c r="Z671" s="239" t="s">
        <v>3202</v>
      </c>
      <c r="AA671" s="239" t="str">
        <f t="shared" si="302"/>
        <v>種別：高齢者福祉施設 &lt;br&gt;名称：高福-58：佐伯市老人デイサービスセンター　B型「中川園」&lt;br&gt;住所：佐伯市向島1丁目3番8号&lt;br&gt;TEL：0972-23-3064&lt;br&gt;参考：種別：通所介護(デイサービス)&lt;br&gt;</v>
      </c>
      <c r="AB671" s="239" t="s">
        <v>3256</v>
      </c>
      <c r="AC671" s="239" t="str">
        <f t="shared" si="303"/>
        <v>507.png</v>
      </c>
      <c r="AD671" s="239" t="s">
        <v>3204</v>
      </c>
      <c r="AE671" s="239" t="str">
        <f t="shared" si="304"/>
        <v>25,25</v>
      </c>
      <c r="AF671" s="239" t="s">
        <v>3205</v>
      </c>
      <c r="AG671" s="239" t="str">
        <f t="shared" si="305"/>
        <v>12,12</v>
      </c>
      <c r="AH671" s="239" t="s">
        <v>3206</v>
      </c>
      <c r="AI671" s="239" t="str">
        <f t="shared" si="306"/>
        <v>131.900010844876,32.9585599633471</v>
      </c>
      <c r="AJ671" s="239" t="s">
        <v>3207</v>
      </c>
      <c r="AL671" s="8" t="str">
        <f t="shared" si="307"/>
        <v>,{"type":"Feature","properties":{"name":"高福-58：佐伯市老人デイサービスセンター　B型「中川園」","description":"種別：高齢者福祉施設 &lt;br&gt;名称：高福-58：佐伯市老人デイサービスセンター　B型「中川園」&lt;br&gt;住所：佐伯市向島1丁目3番8号&lt;br&gt;TEL：0972-23-3064&lt;br&gt;参考：種別：通所介護(デイサービス)&lt;br&gt;","_markerType":"Icon","_iconUrl":"https://cyberjapandata.gsi.go.jp/portal/sys/v4/symbols/507.png","_iconSize":[25,25],"_iconAnchor":[12,12]},"geometry":{"type":"Point","coordinates":[131.900010844876,32.9585599633471]}}</v>
      </c>
    </row>
    <row r="672" spans="1:38">
      <c r="A672" s="248" t="s">
        <v>3792</v>
      </c>
      <c r="B672" s="1" t="s">
        <v>3686</v>
      </c>
      <c r="C672" s="1" t="s">
        <v>3792</v>
      </c>
      <c r="D672" s="1" t="s">
        <v>3875</v>
      </c>
      <c r="E672" s="1" t="s">
        <v>1342</v>
      </c>
      <c r="F672" s="1" t="s">
        <v>3919</v>
      </c>
      <c r="G672" s="1" t="s">
        <v>3965</v>
      </c>
      <c r="I672" s="236" t="s">
        <v>4159</v>
      </c>
      <c r="J672" s="1" t="s">
        <v>3188</v>
      </c>
      <c r="K672" s="1" t="s">
        <v>3189</v>
      </c>
      <c r="L672" s="1">
        <v>32.906799286203103</v>
      </c>
      <c r="M672" s="1">
        <v>131.796319256532</v>
      </c>
      <c r="O672" s="74" t="str">
        <f t="shared" si="295"/>
        <v>高福-59：デイ･サービスセンター　ロイヤルなおかわ</v>
      </c>
      <c r="P672" s="74" t="str">
        <f t="shared" si="296"/>
        <v>種別：高齢者福祉施設 &lt;br&gt;名称：高福-59：デイ･サービスセンター　ロイヤルなおかわ&lt;br&gt;住所：佐伯市直川大字上直見2921番地1&lt;br&gt;TEL：0972-58-5110&lt;br&gt;参考：種別：通所介護(デイサービス)&lt;br&gt;</v>
      </c>
      <c r="Q672" s="74" t="str">
        <f t="shared" si="297"/>
        <v>507.png</v>
      </c>
      <c r="R672" s="74" t="str">
        <f t="shared" si="298"/>
        <v>25,25</v>
      </c>
      <c r="S672" s="74" t="str">
        <f t="shared" si="299"/>
        <v>12,12</v>
      </c>
      <c r="T672" s="74" t="str">
        <f t="shared" si="300"/>
        <v>131.796319256532,32.9067992862031</v>
      </c>
      <c r="W672" s="239">
        <v>1</v>
      </c>
      <c r="X672" s="239" t="s">
        <v>3209</v>
      </c>
      <c r="Y672" s="239" t="str">
        <f t="shared" si="301"/>
        <v>高福-59：デイ･サービスセンター　ロイヤルなおかわ</v>
      </c>
      <c r="Z672" s="239" t="s">
        <v>3202</v>
      </c>
      <c r="AA672" s="239" t="str">
        <f t="shared" si="302"/>
        <v>種別：高齢者福祉施設 &lt;br&gt;名称：高福-59：デイ･サービスセンター　ロイヤルなおかわ&lt;br&gt;住所：佐伯市直川大字上直見2921番地1&lt;br&gt;TEL：0972-58-5110&lt;br&gt;参考：種別：通所介護(デイサービス)&lt;br&gt;</v>
      </c>
      <c r="AB672" s="239" t="s">
        <v>3256</v>
      </c>
      <c r="AC672" s="239" t="str">
        <f t="shared" si="303"/>
        <v>507.png</v>
      </c>
      <c r="AD672" s="239" t="s">
        <v>3204</v>
      </c>
      <c r="AE672" s="239" t="str">
        <f t="shared" si="304"/>
        <v>25,25</v>
      </c>
      <c r="AF672" s="239" t="s">
        <v>3205</v>
      </c>
      <c r="AG672" s="239" t="str">
        <f t="shared" si="305"/>
        <v>12,12</v>
      </c>
      <c r="AH672" s="239" t="s">
        <v>3206</v>
      </c>
      <c r="AI672" s="239" t="str">
        <f t="shared" si="306"/>
        <v>131.796319256532,32.9067992862031</v>
      </c>
      <c r="AJ672" s="239" t="s">
        <v>3207</v>
      </c>
      <c r="AL672" s="8" t="str">
        <f t="shared" si="307"/>
        <v>,{"type":"Feature","properties":{"name":"高福-59：デイ･サービスセンター　ロイヤルなおかわ","description":"種別：高齢者福祉施設 &lt;br&gt;名称：高福-59：デイ･サービスセンター　ロイヤルなおかわ&lt;br&gt;住所：佐伯市直川大字上直見2921番地1&lt;br&gt;TEL：0972-58-5110&lt;br&gt;参考：種別：通所介護(デイサービス)&lt;br&gt;","_markerType":"Icon","_iconUrl":"https://cyberjapandata.gsi.go.jp/portal/sys/v4/symbols/507.png","_iconSize":[25,25],"_iconAnchor":[12,12]},"geometry":{"type":"Point","coordinates":[131.796319256532,32.9067992862031]}}</v>
      </c>
    </row>
    <row r="673" spans="1:38">
      <c r="A673" s="248" t="s">
        <v>3793</v>
      </c>
      <c r="B673" s="1" t="s">
        <v>3686</v>
      </c>
      <c r="C673" s="1" t="s">
        <v>3793</v>
      </c>
      <c r="D673" s="1" t="s">
        <v>3865</v>
      </c>
      <c r="E673" s="1" t="s">
        <v>1351</v>
      </c>
      <c r="F673" s="1" t="s">
        <v>3919</v>
      </c>
      <c r="G673" s="1" t="s">
        <v>3955</v>
      </c>
      <c r="I673" s="236" t="s">
        <v>4159</v>
      </c>
      <c r="J673" s="1" t="s">
        <v>3188</v>
      </c>
      <c r="K673" s="1" t="s">
        <v>3189</v>
      </c>
      <c r="L673" s="1">
        <v>32.958507194986701</v>
      </c>
      <c r="M673" s="1">
        <v>131.864821381063</v>
      </c>
      <c r="O673" s="74" t="str">
        <f t="shared" si="295"/>
        <v>高福-60：さいき長寿苑そよ風</v>
      </c>
      <c r="P673" s="74" t="str">
        <f t="shared" si="296"/>
        <v>種別：高齢者福祉施設 &lt;br&gt;名称：高福-60：さいき長寿苑そよ風&lt;br&gt;住所：佐伯市鶴岡西町２丁目２６９番地&lt;br&gt;TEL：0972-20-5218&lt;br&gt;参考：種別：通所介護(デイサービス)&lt;br&gt;</v>
      </c>
      <c r="Q673" s="74" t="str">
        <f t="shared" si="297"/>
        <v>507.png</v>
      </c>
      <c r="R673" s="74" t="str">
        <f t="shared" si="298"/>
        <v>25,25</v>
      </c>
      <c r="S673" s="74" t="str">
        <f t="shared" si="299"/>
        <v>12,12</v>
      </c>
      <c r="T673" s="74" t="str">
        <f t="shared" si="300"/>
        <v>131.864821381063,32.9585071949867</v>
      </c>
      <c r="W673" s="239">
        <v>1</v>
      </c>
      <c r="X673" s="239" t="s">
        <v>3209</v>
      </c>
      <c r="Y673" s="239" t="str">
        <f t="shared" si="301"/>
        <v>高福-60：さいき長寿苑そよ風</v>
      </c>
      <c r="Z673" s="239" t="s">
        <v>3202</v>
      </c>
      <c r="AA673" s="239" t="str">
        <f t="shared" si="302"/>
        <v>種別：高齢者福祉施設 &lt;br&gt;名称：高福-60：さいき長寿苑そよ風&lt;br&gt;住所：佐伯市鶴岡西町２丁目２６９番地&lt;br&gt;TEL：0972-20-5218&lt;br&gt;参考：種別：通所介護(デイサービス)&lt;br&gt;</v>
      </c>
      <c r="AB673" s="239" t="s">
        <v>3256</v>
      </c>
      <c r="AC673" s="239" t="str">
        <f t="shared" si="303"/>
        <v>507.png</v>
      </c>
      <c r="AD673" s="239" t="s">
        <v>3204</v>
      </c>
      <c r="AE673" s="239" t="str">
        <f t="shared" si="304"/>
        <v>25,25</v>
      </c>
      <c r="AF673" s="239" t="s">
        <v>3205</v>
      </c>
      <c r="AG673" s="239" t="str">
        <f t="shared" si="305"/>
        <v>12,12</v>
      </c>
      <c r="AH673" s="239" t="s">
        <v>3206</v>
      </c>
      <c r="AI673" s="239" t="str">
        <f t="shared" si="306"/>
        <v>131.864821381063,32.9585071949867</v>
      </c>
      <c r="AJ673" s="239" t="s">
        <v>3207</v>
      </c>
      <c r="AL673" s="8" t="str">
        <f t="shared" si="307"/>
        <v>,{"type":"Feature","properties":{"name":"高福-60：さいき長寿苑そよ風","description":"種別：高齢者福祉施設 &lt;br&gt;名称：高福-60：さいき長寿苑そよ風&lt;br&gt;住所：佐伯市鶴岡西町２丁目２６９番地&lt;br&gt;TEL：0972-20-5218&lt;br&gt;参考：種別：通所介護(デイサービス)&lt;br&gt;","_markerType":"Icon","_iconUrl":"https://cyberjapandata.gsi.go.jp/portal/sys/v4/symbols/507.png","_iconSize":[25,25],"_iconAnchor":[12,12]},"geometry":{"type":"Point","coordinates":[131.864821381063,32.9585071949867]}}</v>
      </c>
    </row>
    <row r="674" spans="1:38">
      <c r="A674" s="248" t="s">
        <v>3794</v>
      </c>
      <c r="B674" s="1" t="s">
        <v>3686</v>
      </c>
      <c r="C674" s="1" t="s">
        <v>3794</v>
      </c>
      <c r="D674" s="1" t="s">
        <v>3876</v>
      </c>
      <c r="E674" s="1" t="s">
        <v>1341</v>
      </c>
      <c r="F674" s="1" t="s">
        <v>3919</v>
      </c>
      <c r="G674" s="1" t="s">
        <v>3945</v>
      </c>
      <c r="I674" s="236" t="s">
        <v>4159</v>
      </c>
      <c r="J674" s="1" t="s">
        <v>3188</v>
      </c>
      <c r="K674" s="1" t="s">
        <v>3189</v>
      </c>
      <c r="L674" s="1">
        <v>32.9519618131459</v>
      </c>
      <c r="M674" s="1">
        <v>131.91201664947701</v>
      </c>
      <c r="O674" s="74" t="str">
        <f t="shared" si="295"/>
        <v>高福-61：デイサービス　きぼう</v>
      </c>
      <c r="P674" s="74" t="str">
        <f t="shared" si="296"/>
        <v>種別：高齢者福祉施設 &lt;br&gt;名称：高福-61：デイサービス　きぼう&lt;br&gt;住所：佐伯市女島7439番地&lt;br&gt;TEL：0972-20-3357&lt;br&gt;参考：種別：通所介護(デイサービス)&lt;br&gt;</v>
      </c>
      <c r="Q674" s="74" t="str">
        <f t="shared" si="297"/>
        <v>507.png</v>
      </c>
      <c r="R674" s="74" t="str">
        <f t="shared" si="298"/>
        <v>25,25</v>
      </c>
      <c r="S674" s="74" t="str">
        <f t="shared" si="299"/>
        <v>12,12</v>
      </c>
      <c r="T674" s="74" t="str">
        <f t="shared" si="300"/>
        <v>131.912016649477,32.9519618131459</v>
      </c>
      <c r="W674" s="239">
        <v>1</v>
      </c>
      <c r="X674" s="239" t="s">
        <v>3209</v>
      </c>
      <c r="Y674" s="239" t="str">
        <f t="shared" si="301"/>
        <v>高福-61：デイサービス　きぼう</v>
      </c>
      <c r="Z674" s="239" t="s">
        <v>3202</v>
      </c>
      <c r="AA674" s="239" t="str">
        <f t="shared" si="302"/>
        <v>種別：高齢者福祉施設 &lt;br&gt;名称：高福-61：デイサービス　きぼう&lt;br&gt;住所：佐伯市女島7439番地&lt;br&gt;TEL：0972-20-3357&lt;br&gt;参考：種別：通所介護(デイサービス)&lt;br&gt;</v>
      </c>
      <c r="AB674" s="239" t="s">
        <v>3256</v>
      </c>
      <c r="AC674" s="239" t="str">
        <f t="shared" si="303"/>
        <v>507.png</v>
      </c>
      <c r="AD674" s="239" t="s">
        <v>3204</v>
      </c>
      <c r="AE674" s="239" t="str">
        <f t="shared" si="304"/>
        <v>25,25</v>
      </c>
      <c r="AF674" s="239" t="s">
        <v>3205</v>
      </c>
      <c r="AG674" s="239" t="str">
        <f t="shared" si="305"/>
        <v>12,12</v>
      </c>
      <c r="AH674" s="239" t="s">
        <v>3206</v>
      </c>
      <c r="AI674" s="239" t="str">
        <f t="shared" si="306"/>
        <v>131.912016649477,32.9519618131459</v>
      </c>
      <c r="AJ674" s="239" t="s">
        <v>3207</v>
      </c>
      <c r="AL674" s="8" t="str">
        <f t="shared" si="307"/>
        <v>,{"type":"Feature","properties":{"name":"高福-61：デイサービス　きぼう","description":"種別：高齢者福祉施設 &lt;br&gt;名称：高福-61：デイサービス　きぼう&lt;br&gt;住所：佐伯市女島7439番地&lt;br&gt;TEL：0972-20-3357&lt;br&gt;参考：種別：通所介護(デイサービス)&lt;br&gt;","_markerType":"Icon","_iconUrl":"https://cyberjapandata.gsi.go.jp/portal/sys/v4/symbols/507.png","_iconSize":[25,25],"_iconAnchor":[12,12]},"geometry":{"type":"Point","coordinates":[131.912016649477,32.9519618131459]}}</v>
      </c>
    </row>
    <row r="675" spans="1:38">
      <c r="A675" s="248" t="s">
        <v>3795</v>
      </c>
      <c r="B675" s="1" t="s">
        <v>3686</v>
      </c>
      <c r="C675" s="1" t="s">
        <v>3795</v>
      </c>
      <c r="D675" s="1" t="s">
        <v>3877</v>
      </c>
      <c r="E675" s="1" t="s">
        <v>1353</v>
      </c>
      <c r="F675" s="1" t="s">
        <v>3919</v>
      </c>
      <c r="G675" s="1" t="s">
        <v>3957</v>
      </c>
      <c r="I675" s="236" t="s">
        <v>4159</v>
      </c>
      <c r="J675" s="1" t="s">
        <v>3188</v>
      </c>
      <c r="K675" s="1" t="s">
        <v>3189</v>
      </c>
      <c r="L675" s="1">
        <v>32.953888308048903</v>
      </c>
      <c r="M675" s="1">
        <v>131.79983216262801</v>
      </c>
      <c r="O675" s="74" t="str">
        <f t="shared" si="295"/>
        <v>高福-62：デイサービスセンター　きづな</v>
      </c>
      <c r="P675" s="74" t="str">
        <f t="shared" si="296"/>
        <v>種別：高齢者福祉施設 &lt;br&gt;名称：高福-62：デイサービスセンター　きづな&lt;br&gt;住所：佐伯市本匠大字笠掛1589番地1&lt;br&gt;TEL：0972-56-5810&lt;br&gt;参考：種別：通所介護(デイサービス)&lt;br&gt;</v>
      </c>
      <c r="Q675" s="74" t="str">
        <f t="shared" si="297"/>
        <v>507.png</v>
      </c>
      <c r="R675" s="74" t="str">
        <f t="shared" si="298"/>
        <v>25,25</v>
      </c>
      <c r="S675" s="74" t="str">
        <f t="shared" si="299"/>
        <v>12,12</v>
      </c>
      <c r="T675" s="74" t="str">
        <f t="shared" si="300"/>
        <v>131.799832162628,32.9538883080489</v>
      </c>
      <c r="W675" s="239">
        <v>1</v>
      </c>
      <c r="X675" s="239" t="s">
        <v>3209</v>
      </c>
      <c r="Y675" s="239" t="str">
        <f t="shared" si="301"/>
        <v>高福-62：デイサービスセンター　きづな</v>
      </c>
      <c r="Z675" s="239" t="s">
        <v>3202</v>
      </c>
      <c r="AA675" s="239" t="str">
        <f t="shared" si="302"/>
        <v>種別：高齢者福祉施設 &lt;br&gt;名称：高福-62：デイサービスセンター　きづな&lt;br&gt;住所：佐伯市本匠大字笠掛1589番地1&lt;br&gt;TEL：0972-56-5810&lt;br&gt;参考：種別：通所介護(デイサービス)&lt;br&gt;</v>
      </c>
      <c r="AB675" s="239" t="s">
        <v>3256</v>
      </c>
      <c r="AC675" s="239" t="str">
        <f t="shared" si="303"/>
        <v>507.png</v>
      </c>
      <c r="AD675" s="239" t="s">
        <v>3204</v>
      </c>
      <c r="AE675" s="239" t="str">
        <f t="shared" si="304"/>
        <v>25,25</v>
      </c>
      <c r="AF675" s="239" t="s">
        <v>3205</v>
      </c>
      <c r="AG675" s="239" t="str">
        <f t="shared" si="305"/>
        <v>12,12</v>
      </c>
      <c r="AH675" s="239" t="s">
        <v>3206</v>
      </c>
      <c r="AI675" s="239" t="str">
        <f t="shared" si="306"/>
        <v>131.799832162628,32.9538883080489</v>
      </c>
      <c r="AJ675" s="239" t="s">
        <v>3207</v>
      </c>
      <c r="AL675" s="8" t="str">
        <f t="shared" si="307"/>
        <v>,{"type":"Feature","properties":{"name":"高福-62：デイサービスセンター　きづな","description":"種別：高齢者福祉施設 &lt;br&gt;名称：高福-62：デイサービスセンター　きづな&lt;br&gt;住所：佐伯市本匠大字笠掛1589番地1&lt;br&gt;TEL：0972-56-5810&lt;br&gt;参考：種別：通所介護(デイサービス)&lt;br&gt;","_markerType":"Icon","_iconUrl":"https://cyberjapandata.gsi.go.jp/portal/sys/v4/symbols/507.png","_iconSize":[25,25],"_iconAnchor":[12,12]},"geometry":{"type":"Point","coordinates":[131.799832162628,32.9538883080489]}}</v>
      </c>
    </row>
    <row r="676" spans="1:38">
      <c r="A676" s="248" t="s">
        <v>3796</v>
      </c>
      <c r="B676" s="1" t="s">
        <v>3686</v>
      </c>
      <c r="C676" s="1" t="s">
        <v>3796</v>
      </c>
      <c r="D676" s="1" t="s">
        <v>3878</v>
      </c>
      <c r="E676" s="1" t="s">
        <v>1339</v>
      </c>
      <c r="F676" s="1" t="s">
        <v>3919</v>
      </c>
      <c r="G676" s="1" t="s">
        <v>3943</v>
      </c>
      <c r="I676" s="236" t="s">
        <v>4159</v>
      </c>
      <c r="J676" s="1" t="s">
        <v>3188</v>
      </c>
      <c r="K676" s="1" t="s">
        <v>3189</v>
      </c>
      <c r="L676" s="1">
        <v>32.972329544780798</v>
      </c>
      <c r="M676" s="1">
        <v>131.84212528881801</v>
      </c>
      <c r="O676" s="74" t="str">
        <f t="shared" si="295"/>
        <v>高福-63：デイサービス樹の里</v>
      </c>
      <c r="P676" s="74" t="str">
        <f t="shared" si="296"/>
        <v>種別：高齢者福祉施設 &lt;br&gt;名称：高福-63：デイサービス樹の里&lt;br&gt;住所：佐伯市弥生大字井崎字中道957番地&lt;br&gt;TEL：0972-46-1052&lt;br&gt;参考：種別：通所介護(デイサービス)&lt;br&gt;</v>
      </c>
      <c r="Q676" s="74" t="str">
        <f t="shared" si="297"/>
        <v>507.png</v>
      </c>
      <c r="R676" s="74" t="str">
        <f t="shared" si="298"/>
        <v>25,25</v>
      </c>
      <c r="S676" s="74" t="str">
        <f t="shared" si="299"/>
        <v>12,12</v>
      </c>
      <c r="T676" s="74" t="str">
        <f t="shared" si="300"/>
        <v>131.842125288818,32.9723295447808</v>
      </c>
      <c r="W676" s="239">
        <v>1</v>
      </c>
      <c r="X676" s="239" t="s">
        <v>3209</v>
      </c>
      <c r="Y676" s="239" t="str">
        <f t="shared" si="301"/>
        <v>高福-63：デイサービス樹の里</v>
      </c>
      <c r="Z676" s="239" t="s">
        <v>3202</v>
      </c>
      <c r="AA676" s="239" t="str">
        <f t="shared" si="302"/>
        <v>種別：高齢者福祉施設 &lt;br&gt;名称：高福-63：デイサービス樹の里&lt;br&gt;住所：佐伯市弥生大字井崎字中道957番地&lt;br&gt;TEL：0972-46-1052&lt;br&gt;参考：種別：通所介護(デイサービス)&lt;br&gt;</v>
      </c>
      <c r="AB676" s="239" t="s">
        <v>3256</v>
      </c>
      <c r="AC676" s="239" t="str">
        <f t="shared" si="303"/>
        <v>507.png</v>
      </c>
      <c r="AD676" s="239" t="s">
        <v>3204</v>
      </c>
      <c r="AE676" s="239" t="str">
        <f t="shared" si="304"/>
        <v>25,25</v>
      </c>
      <c r="AF676" s="239" t="s">
        <v>3205</v>
      </c>
      <c r="AG676" s="239" t="str">
        <f t="shared" si="305"/>
        <v>12,12</v>
      </c>
      <c r="AH676" s="239" t="s">
        <v>3206</v>
      </c>
      <c r="AI676" s="239" t="str">
        <f t="shared" si="306"/>
        <v>131.842125288818,32.9723295447808</v>
      </c>
      <c r="AJ676" s="239" t="s">
        <v>3207</v>
      </c>
      <c r="AL676" s="8" t="str">
        <f t="shared" si="307"/>
        <v>,{"type":"Feature","properties":{"name":"高福-63：デイサービス樹の里","description":"種別：高齢者福祉施設 &lt;br&gt;名称：高福-63：デイサービス樹の里&lt;br&gt;住所：佐伯市弥生大字井崎字中道957番地&lt;br&gt;TEL：0972-46-1052&lt;br&gt;参考：種別：通所介護(デイサービス)&lt;br&gt;","_markerType":"Icon","_iconUrl":"https://cyberjapandata.gsi.go.jp/portal/sys/v4/symbols/507.png","_iconSize":[25,25],"_iconAnchor":[12,12]},"geometry":{"type":"Point","coordinates":[131.842125288818,32.9723295447808]}}</v>
      </c>
    </row>
    <row r="677" spans="1:38">
      <c r="A677" s="248" t="s">
        <v>3797</v>
      </c>
      <c r="B677" s="1" t="s">
        <v>3686</v>
      </c>
      <c r="C677" s="1" t="s">
        <v>3797</v>
      </c>
      <c r="D677" s="1" t="s">
        <v>3879</v>
      </c>
      <c r="E677" s="1" t="s">
        <v>1325</v>
      </c>
      <c r="F677" s="1" t="s">
        <v>3919</v>
      </c>
      <c r="G677" s="1" t="s">
        <v>3931</v>
      </c>
      <c r="I677" s="236" t="s">
        <v>4159</v>
      </c>
      <c r="J677" s="1" t="s">
        <v>3188</v>
      </c>
      <c r="K677" s="1" t="s">
        <v>3189</v>
      </c>
      <c r="L677" s="1">
        <v>32.9253952409817</v>
      </c>
      <c r="M677" s="1">
        <v>131.93943914164799</v>
      </c>
      <c r="O677" s="74" t="str">
        <f t="shared" si="295"/>
        <v>高福-64：デイサービスいきいき</v>
      </c>
      <c r="P677" s="74" t="str">
        <f t="shared" si="296"/>
        <v>種別：高齢者福祉施設 &lt;br&gt;名称：高福-64：デイサービスいきいき&lt;br&gt;住所：佐伯市木立5597番地1&lt;br&gt;TEL：0972-28-3382&lt;br&gt;参考：種別：通所介護(デイサービス)&lt;br&gt;</v>
      </c>
      <c r="Q677" s="74" t="str">
        <f t="shared" si="297"/>
        <v>507.png</v>
      </c>
      <c r="R677" s="74" t="str">
        <f t="shared" si="298"/>
        <v>25,25</v>
      </c>
      <c r="S677" s="74" t="str">
        <f t="shared" si="299"/>
        <v>12,12</v>
      </c>
      <c r="T677" s="74" t="str">
        <f t="shared" si="300"/>
        <v>131.939439141648,32.9253952409817</v>
      </c>
      <c r="W677" s="239">
        <v>1</v>
      </c>
      <c r="X677" s="239" t="s">
        <v>3209</v>
      </c>
      <c r="Y677" s="239" t="str">
        <f t="shared" si="301"/>
        <v>高福-64：デイサービスいきいき</v>
      </c>
      <c r="Z677" s="239" t="s">
        <v>3202</v>
      </c>
      <c r="AA677" s="239" t="str">
        <f t="shared" si="302"/>
        <v>種別：高齢者福祉施設 &lt;br&gt;名称：高福-64：デイサービスいきいき&lt;br&gt;住所：佐伯市木立5597番地1&lt;br&gt;TEL：0972-28-3382&lt;br&gt;参考：種別：通所介護(デイサービス)&lt;br&gt;</v>
      </c>
      <c r="AB677" s="239" t="s">
        <v>3256</v>
      </c>
      <c r="AC677" s="239" t="str">
        <f t="shared" si="303"/>
        <v>507.png</v>
      </c>
      <c r="AD677" s="239" t="s">
        <v>3204</v>
      </c>
      <c r="AE677" s="239" t="str">
        <f t="shared" si="304"/>
        <v>25,25</v>
      </c>
      <c r="AF677" s="239" t="s">
        <v>3205</v>
      </c>
      <c r="AG677" s="239" t="str">
        <f t="shared" si="305"/>
        <v>12,12</v>
      </c>
      <c r="AH677" s="239" t="s">
        <v>3206</v>
      </c>
      <c r="AI677" s="239" t="str">
        <f t="shared" si="306"/>
        <v>131.939439141648,32.9253952409817</v>
      </c>
      <c r="AJ677" s="239" t="s">
        <v>3207</v>
      </c>
      <c r="AL677" s="8" t="str">
        <f t="shared" si="307"/>
        <v>,{"type":"Feature","properties":{"name":"高福-64：デイサービスいきいき","description":"種別：高齢者福祉施設 &lt;br&gt;名称：高福-64：デイサービスいきいき&lt;br&gt;住所：佐伯市木立5597番地1&lt;br&gt;TEL：0972-28-3382&lt;br&gt;参考：種別：通所介護(デイサービス)&lt;br&gt;","_markerType":"Icon","_iconUrl":"https://cyberjapandata.gsi.go.jp/portal/sys/v4/symbols/507.png","_iconSize":[25,25],"_iconAnchor":[12,12]},"geometry":{"type":"Point","coordinates":[131.939439141648,32.9253952409817]}}</v>
      </c>
    </row>
    <row r="678" spans="1:38">
      <c r="A678" s="248" t="s">
        <v>3798</v>
      </c>
      <c r="B678" s="1" t="s">
        <v>3686</v>
      </c>
      <c r="C678" s="1" t="s">
        <v>3798</v>
      </c>
      <c r="D678" s="1" t="s">
        <v>934</v>
      </c>
      <c r="E678" s="1" t="s">
        <v>1355</v>
      </c>
      <c r="F678" s="1" t="s">
        <v>3919</v>
      </c>
      <c r="G678" s="1" t="s">
        <v>3959</v>
      </c>
      <c r="I678" s="236" t="s">
        <v>4159</v>
      </c>
      <c r="J678" s="1" t="s">
        <v>3188</v>
      </c>
      <c r="K678" s="1" t="s">
        <v>3189</v>
      </c>
      <c r="L678" s="1">
        <v>32.948746972495698</v>
      </c>
      <c r="M678" s="1">
        <v>131.84237437480999</v>
      </c>
      <c r="O678" s="74" t="str">
        <f t="shared" si="295"/>
        <v>高福-65：番匠のひかりヘルパー事業所</v>
      </c>
      <c r="P678" s="74" t="str">
        <f t="shared" si="296"/>
        <v>種別：高齢者福祉施設 &lt;br&gt;名称：高福-65：番匠のひかりヘルパー事業所&lt;br&gt;住所：佐伯市弥生大字門田173番地1&lt;br&gt;TEL：0972-25-3811&lt;br&gt;参考：種別：通所介護(デイサービス)&lt;br&gt;</v>
      </c>
      <c r="Q678" s="74" t="str">
        <f t="shared" si="297"/>
        <v>507.png</v>
      </c>
      <c r="R678" s="74" t="str">
        <f t="shared" si="298"/>
        <v>25,25</v>
      </c>
      <c r="S678" s="74" t="str">
        <f t="shared" si="299"/>
        <v>12,12</v>
      </c>
      <c r="T678" s="74" t="str">
        <f t="shared" si="300"/>
        <v>131.84237437481,32.9487469724957</v>
      </c>
      <c r="W678" s="239">
        <v>1</v>
      </c>
      <c r="X678" s="239" t="s">
        <v>3209</v>
      </c>
      <c r="Y678" s="239" t="str">
        <f t="shared" si="301"/>
        <v>高福-65：番匠のひかりヘルパー事業所</v>
      </c>
      <c r="Z678" s="239" t="s">
        <v>3202</v>
      </c>
      <c r="AA678" s="239" t="str">
        <f t="shared" si="302"/>
        <v>種別：高齢者福祉施設 &lt;br&gt;名称：高福-65：番匠のひかりヘルパー事業所&lt;br&gt;住所：佐伯市弥生大字門田173番地1&lt;br&gt;TEL：0972-25-3811&lt;br&gt;参考：種別：通所介護(デイサービス)&lt;br&gt;</v>
      </c>
      <c r="AB678" s="239" t="s">
        <v>3256</v>
      </c>
      <c r="AC678" s="239" t="str">
        <f t="shared" si="303"/>
        <v>507.png</v>
      </c>
      <c r="AD678" s="239" t="s">
        <v>3204</v>
      </c>
      <c r="AE678" s="239" t="str">
        <f t="shared" si="304"/>
        <v>25,25</v>
      </c>
      <c r="AF678" s="239" t="s">
        <v>3205</v>
      </c>
      <c r="AG678" s="239" t="str">
        <f t="shared" si="305"/>
        <v>12,12</v>
      </c>
      <c r="AH678" s="239" t="s">
        <v>3206</v>
      </c>
      <c r="AI678" s="239" t="str">
        <f t="shared" si="306"/>
        <v>131.84237437481,32.9487469724957</v>
      </c>
      <c r="AJ678" s="239" t="s">
        <v>3207</v>
      </c>
      <c r="AL678" s="8" t="str">
        <f t="shared" si="307"/>
        <v>,{"type":"Feature","properties":{"name":"高福-65：番匠のひかりヘルパー事業所","description":"種別：高齢者福祉施設 &lt;br&gt;名称：高福-65：番匠のひかりヘルパー事業所&lt;br&gt;住所：佐伯市弥生大字門田173番地1&lt;br&gt;TEL：0972-25-3811&lt;br&gt;参考：種別：通所介護(デイサービス)&lt;br&gt;","_markerType":"Icon","_iconUrl":"https://cyberjapandata.gsi.go.jp/portal/sys/v4/symbols/507.png","_iconSize":[25,25],"_iconAnchor":[12,12]},"geometry":{"type":"Point","coordinates":[131.84237437481,32.9487469724957]}}</v>
      </c>
    </row>
    <row r="679" spans="1:38">
      <c r="A679" s="248" t="s">
        <v>3799</v>
      </c>
      <c r="B679" s="1" t="s">
        <v>3686</v>
      </c>
      <c r="C679" s="1" t="s">
        <v>3799</v>
      </c>
      <c r="D679" s="1" t="s">
        <v>3880</v>
      </c>
      <c r="E679" s="1" t="s">
        <v>1370</v>
      </c>
      <c r="F679" s="1" t="s">
        <v>3919</v>
      </c>
      <c r="G679" s="1" t="s">
        <v>3956</v>
      </c>
      <c r="I679" s="236" t="s">
        <v>4159</v>
      </c>
      <c r="J679" s="1" t="s">
        <v>3188</v>
      </c>
      <c r="K679" s="1" t="s">
        <v>3189</v>
      </c>
      <c r="L679" s="1">
        <v>32.9580284665644</v>
      </c>
      <c r="M679" s="1">
        <v>131.883133830269</v>
      </c>
      <c r="O679" s="74" t="str">
        <f t="shared" si="295"/>
        <v>高福-66：長門デイサービスセンター　</v>
      </c>
      <c r="P679" s="74" t="str">
        <f t="shared" si="296"/>
        <v>種別：高齢者福祉施設 &lt;br&gt;名称：高福-66：長門デイサービスセンター　&lt;br&gt;住所：佐伯市鶴岡町1丁目6番3号&lt;br&gt;TEL：0972-22-5120&lt;br&gt;参考：種別：通所介護(デイサービス)&lt;br&gt;</v>
      </c>
      <c r="Q679" s="74" t="str">
        <f t="shared" si="297"/>
        <v>507.png</v>
      </c>
      <c r="R679" s="74" t="str">
        <f t="shared" si="298"/>
        <v>25,25</v>
      </c>
      <c r="S679" s="74" t="str">
        <f t="shared" si="299"/>
        <v>12,12</v>
      </c>
      <c r="T679" s="74" t="str">
        <f t="shared" si="300"/>
        <v>131.883133830269,32.9580284665644</v>
      </c>
      <c r="W679" s="239">
        <v>1</v>
      </c>
      <c r="X679" s="239" t="s">
        <v>3209</v>
      </c>
      <c r="Y679" s="239" t="str">
        <f t="shared" si="301"/>
        <v>高福-66：長門デイサービスセンター　</v>
      </c>
      <c r="Z679" s="239" t="s">
        <v>3202</v>
      </c>
      <c r="AA679" s="239" t="str">
        <f t="shared" si="302"/>
        <v>種別：高齢者福祉施設 &lt;br&gt;名称：高福-66：長門デイサービスセンター　&lt;br&gt;住所：佐伯市鶴岡町1丁目6番3号&lt;br&gt;TEL：0972-22-5120&lt;br&gt;参考：種別：通所介護(デイサービス)&lt;br&gt;</v>
      </c>
      <c r="AB679" s="239" t="s">
        <v>3256</v>
      </c>
      <c r="AC679" s="239" t="str">
        <f t="shared" si="303"/>
        <v>507.png</v>
      </c>
      <c r="AD679" s="239" t="s">
        <v>3204</v>
      </c>
      <c r="AE679" s="239" t="str">
        <f t="shared" si="304"/>
        <v>25,25</v>
      </c>
      <c r="AF679" s="239" t="s">
        <v>3205</v>
      </c>
      <c r="AG679" s="239" t="str">
        <f t="shared" si="305"/>
        <v>12,12</v>
      </c>
      <c r="AH679" s="239" t="s">
        <v>3206</v>
      </c>
      <c r="AI679" s="239" t="str">
        <f t="shared" si="306"/>
        <v>131.883133830269,32.9580284665644</v>
      </c>
      <c r="AJ679" s="239" t="s">
        <v>3207</v>
      </c>
      <c r="AL679" s="8" t="str">
        <f t="shared" si="307"/>
        <v>,{"type":"Feature","properties":{"name":"高福-66：長門デイサービスセンター　","description":"種別：高齢者福祉施設 &lt;br&gt;名称：高福-66：長門デイサービスセンター　&lt;br&gt;住所：佐伯市鶴岡町1丁目6番3号&lt;br&gt;TEL：0972-22-5120&lt;br&gt;参考：種別：通所介護(デイサービス)&lt;br&gt;","_markerType":"Icon","_iconUrl":"https://cyberjapandata.gsi.go.jp/portal/sys/v4/symbols/507.png","_iconSize":[25,25],"_iconAnchor":[12,12]},"geometry":{"type":"Point","coordinates":[131.883133830269,32.9580284665644]}}</v>
      </c>
    </row>
    <row r="680" spans="1:38">
      <c r="A680" s="248" t="s">
        <v>3800</v>
      </c>
      <c r="B680" s="1" t="s">
        <v>3686</v>
      </c>
      <c r="C680" s="1" t="s">
        <v>3800</v>
      </c>
      <c r="D680" s="1" t="s">
        <v>197</v>
      </c>
      <c r="E680" s="1" t="s">
        <v>1371</v>
      </c>
      <c r="F680" s="1" t="s">
        <v>3919</v>
      </c>
      <c r="G680" s="1" t="s">
        <v>3966</v>
      </c>
      <c r="I680" s="236" t="s">
        <v>4159</v>
      </c>
      <c r="J680" s="1" t="s">
        <v>3188</v>
      </c>
      <c r="K680" s="1" t="s">
        <v>3189</v>
      </c>
      <c r="L680" s="1">
        <v>32.852107301882199</v>
      </c>
      <c r="M680" s="1">
        <v>131.63048659432999</v>
      </c>
      <c r="O680" s="74" t="str">
        <f t="shared" si="295"/>
        <v>高福-67：佐伯市社協デイサービスセンター　「うめ」</v>
      </c>
      <c r="P680" s="74" t="str">
        <f t="shared" si="296"/>
        <v>種別：高齢者福祉施設 &lt;br&gt;名称：高福-67：佐伯市社協デイサービスセンター　「うめ」&lt;br&gt;住所：佐伯市宇目大字小野市3374番地1&lt;br&gt;TEL：0972-54-3434&lt;br&gt;参考：種別：通所介護(デイサービス)&lt;br&gt;</v>
      </c>
      <c r="Q680" s="74" t="str">
        <f t="shared" si="297"/>
        <v>507.png</v>
      </c>
      <c r="R680" s="74" t="str">
        <f t="shared" si="298"/>
        <v>25,25</v>
      </c>
      <c r="S680" s="74" t="str">
        <f t="shared" si="299"/>
        <v>12,12</v>
      </c>
      <c r="T680" s="74" t="str">
        <f t="shared" si="300"/>
        <v>131.63048659433,32.8521073018822</v>
      </c>
      <c r="W680" s="239">
        <v>1</v>
      </c>
      <c r="X680" s="239" t="s">
        <v>3209</v>
      </c>
      <c r="Y680" s="239" t="str">
        <f t="shared" si="301"/>
        <v>高福-67：佐伯市社協デイサービスセンター　「うめ」</v>
      </c>
      <c r="Z680" s="239" t="s">
        <v>3202</v>
      </c>
      <c r="AA680" s="239" t="str">
        <f t="shared" si="302"/>
        <v>種別：高齢者福祉施設 &lt;br&gt;名称：高福-67：佐伯市社協デイサービスセンター　「うめ」&lt;br&gt;住所：佐伯市宇目大字小野市3374番地1&lt;br&gt;TEL：0972-54-3434&lt;br&gt;参考：種別：通所介護(デイサービス)&lt;br&gt;</v>
      </c>
      <c r="AB680" s="239" t="s">
        <v>3256</v>
      </c>
      <c r="AC680" s="239" t="str">
        <f t="shared" si="303"/>
        <v>507.png</v>
      </c>
      <c r="AD680" s="239" t="s">
        <v>3204</v>
      </c>
      <c r="AE680" s="239" t="str">
        <f t="shared" si="304"/>
        <v>25,25</v>
      </c>
      <c r="AF680" s="239" t="s">
        <v>3205</v>
      </c>
      <c r="AG680" s="239" t="str">
        <f t="shared" si="305"/>
        <v>12,12</v>
      </c>
      <c r="AH680" s="239" t="s">
        <v>3206</v>
      </c>
      <c r="AI680" s="239" t="str">
        <f t="shared" si="306"/>
        <v>131.63048659433,32.8521073018822</v>
      </c>
      <c r="AJ680" s="239" t="s">
        <v>3207</v>
      </c>
      <c r="AL680" s="8" t="str">
        <f t="shared" si="307"/>
        <v>,{"type":"Feature","properties":{"name":"高福-67：佐伯市社協デイサービスセンター　「うめ」","description":"種別：高齢者福祉施設 &lt;br&gt;名称：高福-67：佐伯市社協デイサービスセンター　「うめ」&lt;br&gt;住所：佐伯市宇目大字小野市3374番地1&lt;br&gt;TEL：0972-54-3434&lt;br&gt;参考：種別：通所介護(デイサービス)&lt;br&gt;","_markerType":"Icon","_iconUrl":"https://cyberjapandata.gsi.go.jp/portal/sys/v4/symbols/507.png","_iconSize":[25,25],"_iconAnchor":[12,12]},"geometry":{"type":"Point","coordinates":[131.63048659433,32.8521073018822]}}</v>
      </c>
    </row>
    <row r="681" spans="1:38">
      <c r="A681" s="248" t="s">
        <v>3801</v>
      </c>
      <c r="B681" s="1" t="s">
        <v>3686</v>
      </c>
      <c r="C681" s="1" t="s">
        <v>3801</v>
      </c>
      <c r="D681" s="1" t="s">
        <v>40</v>
      </c>
      <c r="E681" s="1" t="s">
        <v>773</v>
      </c>
      <c r="F681" s="1" t="s">
        <v>3919</v>
      </c>
      <c r="G681" s="1" t="s">
        <v>3966</v>
      </c>
      <c r="I681" s="236" t="s">
        <v>4159</v>
      </c>
      <c r="J681" s="1" t="s">
        <v>3188</v>
      </c>
      <c r="K681" s="1" t="s">
        <v>3189</v>
      </c>
      <c r="L681" s="1">
        <v>32.872987273428301</v>
      </c>
      <c r="M681" s="1">
        <v>131.784762909091</v>
      </c>
      <c r="O681" s="74" t="str">
        <f t="shared" ref="O681:O741" si="308">A681</f>
        <v>高福-68：佐伯市社協デイサービスセンター　「なおかわ」</v>
      </c>
      <c r="P681" s="74" t="str">
        <f t="shared" ref="P681:P741" si="309">$B$7&amp;B681&amp;"&lt;br&gt;"&amp;$C$7&amp;C681&amp;"&lt;br&gt;"&amp;IF(D681="","",$D$7&amp;D681&amp;"&lt;br&gt;")&amp;IF(E681="","",$E$7&amp;E681&amp;"&lt;br&gt;")&amp;IF(F681="","",$F$7&amp;F681&amp;"&lt;br&gt;")</f>
        <v>種別：高齢者福祉施設 &lt;br&gt;名称：高福-68：佐伯市社協デイサービスセンター　「なおかわ」&lt;br&gt;住所：佐伯市直川大字赤木1235番地&lt;br&gt;TEL：0972-58-2041&lt;br&gt;参考：種別：通所介護(デイサービス)&lt;br&gt;</v>
      </c>
      <c r="Q681" s="74" t="str">
        <f t="shared" ref="Q681:Q741" si="310">I681&amp;".png"</f>
        <v>507.png</v>
      </c>
      <c r="R681" s="74" t="str">
        <f t="shared" ref="R681:R741" si="311">J681</f>
        <v>25,25</v>
      </c>
      <c r="S681" s="74" t="str">
        <f t="shared" ref="S681:S741" si="312">K681</f>
        <v>12,12</v>
      </c>
      <c r="T681" s="74" t="str">
        <f t="shared" ref="T681:T741" si="313">M681&amp;","&amp;L681</f>
        <v>131.784762909091,32.8729872734283</v>
      </c>
      <c r="W681" s="239">
        <v>1</v>
      </c>
      <c r="X681" s="239" t="s">
        <v>3209</v>
      </c>
      <c r="Y681" s="239" t="str">
        <f t="shared" ref="Y681:Y741" si="314">O681</f>
        <v>高福-68：佐伯市社協デイサービスセンター　「なおかわ」</v>
      </c>
      <c r="Z681" s="239" t="s">
        <v>3202</v>
      </c>
      <c r="AA681" s="239" t="str">
        <f t="shared" ref="AA681:AA741" si="315">P681</f>
        <v>種別：高齢者福祉施設 &lt;br&gt;名称：高福-68：佐伯市社協デイサービスセンター　「なおかわ」&lt;br&gt;住所：佐伯市直川大字赤木1235番地&lt;br&gt;TEL：0972-58-2041&lt;br&gt;参考：種別：通所介護(デイサービス)&lt;br&gt;</v>
      </c>
      <c r="AB681" s="239" t="s">
        <v>3256</v>
      </c>
      <c r="AC681" s="239" t="str">
        <f t="shared" ref="AC681:AC741" si="316">Q681</f>
        <v>507.png</v>
      </c>
      <c r="AD681" s="239" t="s">
        <v>3204</v>
      </c>
      <c r="AE681" s="239" t="str">
        <f t="shared" ref="AE681:AE741" si="317">R681</f>
        <v>25,25</v>
      </c>
      <c r="AF681" s="239" t="s">
        <v>3205</v>
      </c>
      <c r="AG681" s="239" t="str">
        <f t="shared" ref="AG681:AG741" si="318">S681</f>
        <v>12,12</v>
      </c>
      <c r="AH681" s="239" t="s">
        <v>3206</v>
      </c>
      <c r="AI681" s="239" t="str">
        <f t="shared" ref="AI681:AI741" si="319">T681</f>
        <v>131.784762909091,32.8729872734283</v>
      </c>
      <c r="AJ681" s="239" t="s">
        <v>3207</v>
      </c>
      <c r="AL681" s="8" t="str">
        <f t="shared" ref="AL681:AL741" si="320">_xlfn.CONCAT(X681:AJ681)</f>
        <v>,{"type":"Feature","properties":{"name":"高福-68：佐伯市社協デイサービスセンター　「なおかわ」","description":"種別：高齢者福祉施設 &lt;br&gt;名称：高福-68：佐伯市社協デイサービスセンター　「なおかわ」&lt;br&gt;住所：佐伯市直川大字赤木1235番地&lt;br&gt;TEL：0972-58-2041&lt;br&gt;参考：種別：通所介護(デイサービス)&lt;br&gt;","_markerType":"Icon","_iconUrl":"https://cyberjapandata.gsi.go.jp/portal/sys/v4/symbols/507.png","_iconSize":[25,25],"_iconAnchor":[12,12]},"geometry":{"type":"Point","coordinates":[131.784762909091,32.8729872734283]}}</v>
      </c>
    </row>
    <row r="682" spans="1:38">
      <c r="A682" s="248" t="s">
        <v>3802</v>
      </c>
      <c r="B682" s="1" t="s">
        <v>3686</v>
      </c>
      <c r="C682" s="1" t="s">
        <v>3802</v>
      </c>
      <c r="D682" s="1" t="s">
        <v>3881</v>
      </c>
      <c r="E682" s="1" t="s">
        <v>1372</v>
      </c>
      <c r="F682" s="1" t="s">
        <v>3919</v>
      </c>
      <c r="G682" s="1" t="s">
        <v>3966</v>
      </c>
      <c r="I682" s="236" t="s">
        <v>4159</v>
      </c>
      <c r="J682" s="1" t="s">
        <v>3188</v>
      </c>
      <c r="K682" s="1" t="s">
        <v>3189</v>
      </c>
      <c r="L682" s="1">
        <v>33.041655279348099</v>
      </c>
      <c r="M682" s="1">
        <v>131.920423981666</v>
      </c>
      <c r="O682" s="74" t="str">
        <f t="shared" si="308"/>
        <v>高福-69：佐伯市社協デイサービスセンター　「上浦ふれあい荘」</v>
      </c>
      <c r="P682" s="74" t="str">
        <f t="shared" si="309"/>
        <v>種別：高齢者福祉施設 &lt;br&gt;名称：高福-69：佐伯市社協デイサービスセンター　「上浦ふれあい荘」&lt;br&gt;住所：佐伯市上浦浅海井浦489番地10&lt;br&gt;TEL：0972-32-3395&lt;br&gt;参考：種別：通所介護(デイサービス)&lt;br&gt;</v>
      </c>
      <c r="Q682" s="74" t="str">
        <f t="shared" si="310"/>
        <v>507.png</v>
      </c>
      <c r="R682" s="74" t="str">
        <f t="shared" si="311"/>
        <v>25,25</v>
      </c>
      <c r="S682" s="74" t="str">
        <f t="shared" si="312"/>
        <v>12,12</v>
      </c>
      <c r="T682" s="74" t="str">
        <f t="shared" si="313"/>
        <v>131.920423981666,33.0416552793481</v>
      </c>
      <c r="W682" s="239">
        <v>1</v>
      </c>
      <c r="X682" s="239" t="s">
        <v>3209</v>
      </c>
      <c r="Y682" s="239" t="str">
        <f t="shared" si="314"/>
        <v>高福-69：佐伯市社協デイサービスセンター　「上浦ふれあい荘」</v>
      </c>
      <c r="Z682" s="239" t="s">
        <v>3202</v>
      </c>
      <c r="AA682" s="239" t="str">
        <f t="shared" si="315"/>
        <v>種別：高齢者福祉施設 &lt;br&gt;名称：高福-69：佐伯市社協デイサービスセンター　「上浦ふれあい荘」&lt;br&gt;住所：佐伯市上浦浅海井浦489番地10&lt;br&gt;TEL：0972-32-3395&lt;br&gt;参考：種別：通所介護(デイサービス)&lt;br&gt;</v>
      </c>
      <c r="AB682" s="239" t="s">
        <v>3256</v>
      </c>
      <c r="AC682" s="239" t="str">
        <f t="shared" si="316"/>
        <v>507.png</v>
      </c>
      <c r="AD682" s="239" t="s">
        <v>3204</v>
      </c>
      <c r="AE682" s="239" t="str">
        <f t="shared" si="317"/>
        <v>25,25</v>
      </c>
      <c r="AF682" s="239" t="s">
        <v>3205</v>
      </c>
      <c r="AG682" s="239" t="str">
        <f t="shared" si="318"/>
        <v>12,12</v>
      </c>
      <c r="AH682" s="239" t="s">
        <v>3206</v>
      </c>
      <c r="AI682" s="239" t="str">
        <f t="shared" si="319"/>
        <v>131.920423981666,33.0416552793481</v>
      </c>
      <c r="AJ682" s="239" t="s">
        <v>3207</v>
      </c>
      <c r="AL682" s="8" t="str">
        <f t="shared" si="320"/>
        <v>,{"type":"Feature","properties":{"name":"高福-69：佐伯市社協デイサービスセンター　「上浦ふれあい荘」","description":"種別：高齢者福祉施設 &lt;br&gt;名称：高福-69：佐伯市社協デイサービスセンター　「上浦ふれあい荘」&lt;br&gt;住所：佐伯市上浦浅海井浦489番地10&lt;br&gt;TEL：0972-32-3395&lt;br&gt;参考：種別：通所介護(デイサービス)&lt;br&gt;","_markerType":"Icon","_iconUrl":"https://cyberjapandata.gsi.go.jp/portal/sys/v4/symbols/507.png","_iconSize":[25,25],"_iconAnchor":[12,12]},"geometry":{"type":"Point","coordinates":[131.920423981666,33.0416552793481]}}</v>
      </c>
    </row>
    <row r="683" spans="1:38">
      <c r="A683" s="248" t="s">
        <v>3803</v>
      </c>
      <c r="B683" s="1" t="s">
        <v>3686</v>
      </c>
      <c r="C683" s="1" t="s">
        <v>3803</v>
      </c>
      <c r="D683" s="1" t="s">
        <v>3882</v>
      </c>
      <c r="E683" s="1" t="s">
        <v>1373</v>
      </c>
      <c r="F683" s="1" t="s">
        <v>3919</v>
      </c>
      <c r="G683" s="1" t="s">
        <v>3949</v>
      </c>
      <c r="I683" s="236" t="s">
        <v>4159</v>
      </c>
      <c r="J683" s="1" t="s">
        <v>3188</v>
      </c>
      <c r="K683" s="1" t="s">
        <v>3189</v>
      </c>
      <c r="L683" s="1">
        <v>32.804033732564001</v>
      </c>
      <c r="M683" s="1">
        <v>131.941429945132</v>
      </c>
      <c r="O683" s="74" t="str">
        <f t="shared" si="308"/>
        <v>高福-70：蒲江デイサービスセンター　</v>
      </c>
      <c r="P683" s="74" t="str">
        <f t="shared" si="309"/>
        <v>種別：高齢者福祉施設 &lt;br&gt;名称：高福-70：蒲江デイサービスセンター　&lt;br&gt;住所：佐伯市蒲江大字蒲江浦1344番地1&lt;br&gt;TEL：0972-42-1836&lt;br&gt;参考：種別：通所介護(デイサービス)&lt;br&gt;</v>
      </c>
      <c r="Q683" s="74" t="str">
        <f t="shared" si="310"/>
        <v>507.png</v>
      </c>
      <c r="R683" s="74" t="str">
        <f t="shared" si="311"/>
        <v>25,25</v>
      </c>
      <c r="S683" s="74" t="str">
        <f t="shared" si="312"/>
        <v>12,12</v>
      </c>
      <c r="T683" s="74" t="str">
        <f t="shared" si="313"/>
        <v>131.941429945132,32.804033732564</v>
      </c>
      <c r="W683" s="239">
        <v>1</v>
      </c>
      <c r="X683" s="239" t="s">
        <v>3209</v>
      </c>
      <c r="Y683" s="239" t="str">
        <f t="shared" si="314"/>
        <v>高福-70：蒲江デイサービスセンター　</v>
      </c>
      <c r="Z683" s="239" t="s">
        <v>3202</v>
      </c>
      <c r="AA683" s="239" t="str">
        <f t="shared" si="315"/>
        <v>種別：高齢者福祉施設 &lt;br&gt;名称：高福-70：蒲江デイサービスセンター　&lt;br&gt;住所：佐伯市蒲江大字蒲江浦1344番地1&lt;br&gt;TEL：0972-42-1836&lt;br&gt;参考：種別：通所介護(デイサービス)&lt;br&gt;</v>
      </c>
      <c r="AB683" s="239" t="s">
        <v>3256</v>
      </c>
      <c r="AC683" s="239" t="str">
        <f t="shared" si="316"/>
        <v>507.png</v>
      </c>
      <c r="AD683" s="239" t="s">
        <v>3204</v>
      </c>
      <c r="AE683" s="239" t="str">
        <f t="shared" si="317"/>
        <v>25,25</v>
      </c>
      <c r="AF683" s="239" t="s">
        <v>3205</v>
      </c>
      <c r="AG683" s="239" t="str">
        <f t="shared" si="318"/>
        <v>12,12</v>
      </c>
      <c r="AH683" s="239" t="s">
        <v>3206</v>
      </c>
      <c r="AI683" s="239" t="str">
        <f t="shared" si="319"/>
        <v>131.941429945132,32.804033732564</v>
      </c>
      <c r="AJ683" s="239" t="s">
        <v>3207</v>
      </c>
      <c r="AL683" s="8" t="str">
        <f t="shared" si="320"/>
        <v>,{"type":"Feature","properties":{"name":"高福-70：蒲江デイサービスセンター　","description":"種別：高齢者福祉施設 &lt;br&gt;名称：高福-70：蒲江デイサービスセンター　&lt;br&gt;住所：佐伯市蒲江大字蒲江浦1344番地1&lt;br&gt;TEL：0972-42-1836&lt;br&gt;参考：種別：通所介護(デイサービス)&lt;br&gt;","_markerType":"Icon","_iconUrl":"https://cyberjapandata.gsi.go.jp/portal/sys/v4/symbols/507.png","_iconSize":[25,25],"_iconAnchor":[12,12]},"geometry":{"type":"Point","coordinates":[131.941429945132,32.804033732564]}}</v>
      </c>
    </row>
    <row r="684" spans="1:38">
      <c r="A684" s="248" t="s">
        <v>3804</v>
      </c>
      <c r="B684" s="1" t="s">
        <v>3686</v>
      </c>
      <c r="C684" s="1" t="s">
        <v>3804</v>
      </c>
      <c r="D684" s="1" t="s">
        <v>37</v>
      </c>
      <c r="E684" s="1" t="s">
        <v>1374</v>
      </c>
      <c r="F684" s="1" t="s">
        <v>3919</v>
      </c>
      <c r="G684" s="1" t="s">
        <v>3967</v>
      </c>
      <c r="I684" s="236" t="s">
        <v>4159</v>
      </c>
      <c r="J684" s="1" t="s">
        <v>3188</v>
      </c>
      <c r="K684" s="1" t="s">
        <v>3189</v>
      </c>
      <c r="L684" s="1">
        <v>32.969226541898998</v>
      </c>
      <c r="M684" s="1">
        <v>131.84070153046301</v>
      </c>
      <c r="O684" s="74" t="str">
        <f t="shared" si="308"/>
        <v>高福-71：弥生デイサービスセンター</v>
      </c>
      <c r="P684" s="74" t="str">
        <f t="shared" si="309"/>
        <v>種別：高齢者福祉施設 &lt;br&gt;名称：高福-71：弥生デイサービスセンター&lt;br&gt;住所：佐伯市弥生大字上小倉1208番地&lt;br&gt;TEL：0972-46-1616&lt;br&gt;参考：種別：通所介護(デイサービス)&lt;br&gt;</v>
      </c>
      <c r="Q684" s="74" t="str">
        <f t="shared" si="310"/>
        <v>507.png</v>
      </c>
      <c r="R684" s="74" t="str">
        <f t="shared" si="311"/>
        <v>25,25</v>
      </c>
      <c r="S684" s="74" t="str">
        <f t="shared" si="312"/>
        <v>12,12</v>
      </c>
      <c r="T684" s="74" t="str">
        <f t="shared" si="313"/>
        <v>131.840701530463,32.969226541899</v>
      </c>
      <c r="W684" s="239">
        <v>1</v>
      </c>
      <c r="X684" s="239" t="s">
        <v>3209</v>
      </c>
      <c r="Y684" s="239" t="str">
        <f t="shared" si="314"/>
        <v>高福-71：弥生デイサービスセンター</v>
      </c>
      <c r="Z684" s="239" t="s">
        <v>3202</v>
      </c>
      <c r="AA684" s="239" t="str">
        <f t="shared" si="315"/>
        <v>種別：高齢者福祉施設 &lt;br&gt;名称：高福-71：弥生デイサービスセンター&lt;br&gt;住所：佐伯市弥生大字上小倉1208番地&lt;br&gt;TEL：0972-46-1616&lt;br&gt;参考：種別：通所介護(デイサービス)&lt;br&gt;</v>
      </c>
      <c r="AB684" s="239" t="s">
        <v>3256</v>
      </c>
      <c r="AC684" s="239" t="str">
        <f t="shared" si="316"/>
        <v>507.png</v>
      </c>
      <c r="AD684" s="239" t="s">
        <v>3204</v>
      </c>
      <c r="AE684" s="239" t="str">
        <f t="shared" si="317"/>
        <v>25,25</v>
      </c>
      <c r="AF684" s="239" t="s">
        <v>3205</v>
      </c>
      <c r="AG684" s="239" t="str">
        <f t="shared" si="318"/>
        <v>12,12</v>
      </c>
      <c r="AH684" s="239" t="s">
        <v>3206</v>
      </c>
      <c r="AI684" s="239" t="str">
        <f t="shared" si="319"/>
        <v>131.840701530463,32.969226541899</v>
      </c>
      <c r="AJ684" s="239" t="s">
        <v>3207</v>
      </c>
      <c r="AL684" s="8" t="str">
        <f t="shared" si="320"/>
        <v>,{"type":"Feature","properties":{"name":"高福-71：弥生デイサービスセンター","description":"種別：高齢者福祉施設 &lt;br&gt;名称：高福-71：弥生デイサービスセンター&lt;br&gt;住所：佐伯市弥生大字上小倉1208番地&lt;br&gt;TEL：0972-46-1616&lt;br&gt;参考：種別：通所介護(デイサービス)&lt;br&gt;","_markerType":"Icon","_iconUrl":"https://cyberjapandata.gsi.go.jp/portal/sys/v4/symbols/507.png","_iconSize":[25,25],"_iconAnchor":[12,12]},"geometry":{"type":"Point","coordinates":[131.840701530463,32.969226541899]}}</v>
      </c>
    </row>
    <row r="685" spans="1:38">
      <c r="A685" s="248" t="s">
        <v>3805</v>
      </c>
      <c r="B685" s="1" t="s">
        <v>3686</v>
      </c>
      <c r="C685" s="1" t="s">
        <v>3805</v>
      </c>
      <c r="D685" s="1" t="s">
        <v>912</v>
      </c>
      <c r="E685" s="1" t="s">
        <v>3864</v>
      </c>
      <c r="F685" s="1" t="s">
        <v>3919</v>
      </c>
      <c r="G685" s="1" t="s">
        <v>3954</v>
      </c>
      <c r="I685" s="236" t="s">
        <v>4159</v>
      </c>
      <c r="J685" s="1" t="s">
        <v>3188</v>
      </c>
      <c r="K685" s="1" t="s">
        <v>3189</v>
      </c>
      <c r="L685" s="1">
        <v>32.958224134334003</v>
      </c>
      <c r="M685" s="1">
        <v>131.90134810178901</v>
      </c>
      <c r="O685" s="74" t="str">
        <f t="shared" si="308"/>
        <v>高福-72：デイサービスセンター　悠凪</v>
      </c>
      <c r="P685" s="74" t="str">
        <f t="shared" si="309"/>
        <v>種別：高齢者福祉施設 &lt;br&gt;名称：高福-72：デイサービスセンター　悠凪&lt;br&gt;住所：佐伯市中の島１丁目２番３号&lt;br&gt;TEL：0972-28-5175&lt;br&gt;参考：種別：通所介護(デイサービス)&lt;br&gt;</v>
      </c>
      <c r="Q685" s="74" t="str">
        <f t="shared" si="310"/>
        <v>507.png</v>
      </c>
      <c r="R685" s="74" t="str">
        <f t="shared" si="311"/>
        <v>25,25</v>
      </c>
      <c r="S685" s="74" t="str">
        <f t="shared" si="312"/>
        <v>12,12</v>
      </c>
      <c r="T685" s="74" t="str">
        <f t="shared" si="313"/>
        <v>131.901348101789,32.958224134334</v>
      </c>
      <c r="W685" s="239">
        <v>1</v>
      </c>
      <c r="X685" s="239" t="s">
        <v>3209</v>
      </c>
      <c r="Y685" s="239" t="str">
        <f t="shared" si="314"/>
        <v>高福-72：デイサービスセンター　悠凪</v>
      </c>
      <c r="Z685" s="239" t="s">
        <v>3202</v>
      </c>
      <c r="AA685" s="239" t="str">
        <f t="shared" si="315"/>
        <v>種別：高齢者福祉施設 &lt;br&gt;名称：高福-72：デイサービスセンター　悠凪&lt;br&gt;住所：佐伯市中の島１丁目２番３号&lt;br&gt;TEL：0972-28-5175&lt;br&gt;参考：種別：通所介護(デイサービス)&lt;br&gt;</v>
      </c>
      <c r="AB685" s="239" t="s">
        <v>3256</v>
      </c>
      <c r="AC685" s="239" t="str">
        <f t="shared" si="316"/>
        <v>507.png</v>
      </c>
      <c r="AD685" s="239" t="s">
        <v>3204</v>
      </c>
      <c r="AE685" s="239" t="str">
        <f t="shared" si="317"/>
        <v>25,25</v>
      </c>
      <c r="AF685" s="239" t="s">
        <v>3205</v>
      </c>
      <c r="AG685" s="239" t="str">
        <f t="shared" si="318"/>
        <v>12,12</v>
      </c>
      <c r="AH685" s="239" t="s">
        <v>3206</v>
      </c>
      <c r="AI685" s="239" t="str">
        <f t="shared" si="319"/>
        <v>131.901348101789,32.958224134334</v>
      </c>
      <c r="AJ685" s="239" t="s">
        <v>3207</v>
      </c>
      <c r="AL685" s="8" t="str">
        <f t="shared" si="320"/>
        <v>,{"type":"Feature","properties":{"name":"高福-72：デイサービスセンター　悠凪","description":"種別：高齢者福祉施設 &lt;br&gt;名称：高福-72：デイサービスセンター　悠凪&lt;br&gt;住所：佐伯市中の島１丁目２番３号&lt;br&gt;TEL：0972-28-5175&lt;br&gt;参考：種別：通所介護(デイサービス)&lt;br&gt;","_markerType":"Icon","_iconUrl":"https://cyberjapandata.gsi.go.jp/portal/sys/v4/symbols/507.png","_iconSize":[25,25],"_iconAnchor":[12,12]},"geometry":{"type":"Point","coordinates":[131.901348101789,32.958224134334]}}</v>
      </c>
    </row>
    <row r="686" spans="1:38">
      <c r="A686" s="248" t="s">
        <v>3806</v>
      </c>
      <c r="B686" s="1" t="s">
        <v>3686</v>
      </c>
      <c r="C686" s="1" t="s">
        <v>3806</v>
      </c>
      <c r="D686" s="1" t="s">
        <v>3883</v>
      </c>
      <c r="E686" s="1" t="s">
        <v>3884</v>
      </c>
      <c r="F686" s="1" t="s">
        <v>3919</v>
      </c>
      <c r="G686" s="1" t="s">
        <v>3968</v>
      </c>
      <c r="I686" s="236" t="s">
        <v>4159</v>
      </c>
      <c r="J686" s="1" t="s">
        <v>3188</v>
      </c>
      <c r="K686" s="1" t="s">
        <v>3189</v>
      </c>
      <c r="L686" s="1">
        <v>32.969140301390802</v>
      </c>
      <c r="M686" s="1">
        <v>131.84089943667701</v>
      </c>
      <c r="O686" s="74" t="str">
        <f t="shared" si="308"/>
        <v>高福-73：佐伯市弥生デイサービスセンター　</v>
      </c>
      <c r="P686" s="74" t="str">
        <f t="shared" si="309"/>
        <v>種別：高齢者福祉施設 &lt;br&gt;名称：高福-73：佐伯市弥生デイサービスセンター　&lt;br&gt;住所：佐伯市弥生上小倉1208番地&lt;br&gt;TEL： 0972-46-1616&lt;br&gt;参考：種別：通所介護(デイサービス)&lt;br&gt;</v>
      </c>
      <c r="Q686" s="74" t="str">
        <f t="shared" si="310"/>
        <v>507.png</v>
      </c>
      <c r="R686" s="74" t="str">
        <f t="shared" si="311"/>
        <v>25,25</v>
      </c>
      <c r="S686" s="74" t="str">
        <f t="shared" si="312"/>
        <v>12,12</v>
      </c>
      <c r="T686" s="74" t="str">
        <f t="shared" si="313"/>
        <v>131.840899436677,32.9691403013908</v>
      </c>
      <c r="W686" s="239">
        <v>1</v>
      </c>
      <c r="X686" s="239" t="s">
        <v>3209</v>
      </c>
      <c r="Y686" s="239" t="str">
        <f t="shared" si="314"/>
        <v>高福-73：佐伯市弥生デイサービスセンター　</v>
      </c>
      <c r="Z686" s="239" t="s">
        <v>3202</v>
      </c>
      <c r="AA686" s="239" t="str">
        <f t="shared" si="315"/>
        <v>種別：高齢者福祉施設 &lt;br&gt;名称：高福-73：佐伯市弥生デイサービスセンター　&lt;br&gt;住所：佐伯市弥生上小倉1208番地&lt;br&gt;TEL： 0972-46-1616&lt;br&gt;参考：種別：通所介護(デイサービス)&lt;br&gt;</v>
      </c>
      <c r="AB686" s="239" t="s">
        <v>3256</v>
      </c>
      <c r="AC686" s="239" t="str">
        <f t="shared" si="316"/>
        <v>507.png</v>
      </c>
      <c r="AD686" s="239" t="s">
        <v>3204</v>
      </c>
      <c r="AE686" s="239" t="str">
        <f t="shared" si="317"/>
        <v>25,25</v>
      </c>
      <c r="AF686" s="239" t="s">
        <v>3205</v>
      </c>
      <c r="AG686" s="239" t="str">
        <f t="shared" si="318"/>
        <v>12,12</v>
      </c>
      <c r="AH686" s="239" t="s">
        <v>3206</v>
      </c>
      <c r="AI686" s="239" t="str">
        <f t="shared" si="319"/>
        <v>131.840899436677,32.9691403013908</v>
      </c>
      <c r="AJ686" s="239" t="s">
        <v>3207</v>
      </c>
      <c r="AL686" s="8" t="str">
        <f t="shared" si="320"/>
        <v>,{"type":"Feature","properties":{"name":"高福-73：佐伯市弥生デイサービスセンター　","description":"種別：高齢者福祉施設 &lt;br&gt;名称：高福-73：佐伯市弥生デイサービスセンター　&lt;br&gt;住所：佐伯市弥生上小倉1208番地&lt;br&gt;TEL： 0972-46-1616&lt;br&gt;参考：種別：通所介護(デイサービス)&lt;br&gt;","_markerType":"Icon","_iconUrl":"https://cyberjapandata.gsi.go.jp/portal/sys/v4/symbols/507.png","_iconSize":[25,25],"_iconAnchor":[12,12]},"geometry":{"type":"Point","coordinates":[131.840899436677,32.9691403013908]}}</v>
      </c>
    </row>
    <row r="687" spans="1:38">
      <c r="A687" s="248" t="s">
        <v>3807</v>
      </c>
      <c r="B687" s="1" t="s">
        <v>3686</v>
      </c>
      <c r="C687" s="1" t="s">
        <v>3807</v>
      </c>
      <c r="D687" s="1" t="s">
        <v>3885</v>
      </c>
      <c r="E687" s="1" t="s">
        <v>1347</v>
      </c>
      <c r="F687" s="1" t="s">
        <v>3920</v>
      </c>
      <c r="G687" s="1" t="s">
        <v>3951</v>
      </c>
      <c r="I687" s="236" t="s">
        <v>4159</v>
      </c>
      <c r="J687" s="1" t="s">
        <v>3188</v>
      </c>
      <c r="K687" s="1" t="s">
        <v>3189</v>
      </c>
      <c r="L687" s="1">
        <v>32.969997638721999</v>
      </c>
      <c r="M687" s="1">
        <v>131.90425298543701</v>
      </c>
      <c r="O687" s="74" t="str">
        <f t="shared" si="308"/>
        <v>高福-74：クリニック佐伯の太陽</v>
      </c>
      <c r="P687" s="74" t="str">
        <f t="shared" si="309"/>
        <v>種別：高齢者福祉施設 &lt;br&gt;名称：高福-74：クリニック佐伯の太陽&lt;br&gt;住所：佐伯市駅前1丁目1番11号&lt;br&gt;TEL：0972-20-3988&lt;br&gt;参考：種別：通所リハビリテーション(デイケア)&lt;br&gt;</v>
      </c>
      <c r="Q687" s="74" t="str">
        <f t="shared" si="310"/>
        <v>507.png</v>
      </c>
      <c r="R687" s="74" t="str">
        <f t="shared" si="311"/>
        <v>25,25</v>
      </c>
      <c r="S687" s="74" t="str">
        <f t="shared" si="312"/>
        <v>12,12</v>
      </c>
      <c r="T687" s="74" t="str">
        <f t="shared" si="313"/>
        <v>131.904252985437,32.969997638722</v>
      </c>
      <c r="W687" s="239">
        <v>1</v>
      </c>
      <c r="X687" s="239" t="s">
        <v>3209</v>
      </c>
      <c r="Y687" s="239" t="str">
        <f t="shared" si="314"/>
        <v>高福-74：クリニック佐伯の太陽</v>
      </c>
      <c r="Z687" s="239" t="s">
        <v>3202</v>
      </c>
      <c r="AA687" s="239" t="str">
        <f t="shared" si="315"/>
        <v>種別：高齢者福祉施設 &lt;br&gt;名称：高福-74：クリニック佐伯の太陽&lt;br&gt;住所：佐伯市駅前1丁目1番11号&lt;br&gt;TEL：0972-20-3988&lt;br&gt;参考：種別：通所リハビリテーション(デイケア)&lt;br&gt;</v>
      </c>
      <c r="AB687" s="239" t="s">
        <v>3256</v>
      </c>
      <c r="AC687" s="239" t="str">
        <f t="shared" si="316"/>
        <v>507.png</v>
      </c>
      <c r="AD687" s="239" t="s">
        <v>3204</v>
      </c>
      <c r="AE687" s="239" t="str">
        <f t="shared" si="317"/>
        <v>25,25</v>
      </c>
      <c r="AF687" s="239" t="s">
        <v>3205</v>
      </c>
      <c r="AG687" s="239" t="str">
        <f t="shared" si="318"/>
        <v>12,12</v>
      </c>
      <c r="AH687" s="239" t="s">
        <v>3206</v>
      </c>
      <c r="AI687" s="239" t="str">
        <f t="shared" si="319"/>
        <v>131.904252985437,32.969997638722</v>
      </c>
      <c r="AJ687" s="239" t="s">
        <v>3207</v>
      </c>
      <c r="AL687" s="8" t="str">
        <f t="shared" si="320"/>
        <v>,{"type":"Feature","properties":{"name":"高福-74：クリニック佐伯の太陽","description":"種別：高齢者福祉施設 &lt;br&gt;名称：高福-74：クリニック佐伯の太陽&lt;br&gt;住所：佐伯市駅前1丁目1番11号&lt;br&gt;TEL：0972-20-3988&lt;br&gt;参考：種別：通所リハビリテーション(デイケア)&lt;br&gt;","_markerType":"Icon","_iconUrl":"https://cyberjapandata.gsi.go.jp/portal/sys/v4/symbols/507.png","_iconSize":[25,25],"_iconAnchor":[12,12]},"geometry":{"type":"Point","coordinates":[131.904252985437,32.969997638722]}}</v>
      </c>
    </row>
    <row r="688" spans="1:38">
      <c r="A688" s="248" t="s">
        <v>3808</v>
      </c>
      <c r="B688" s="1" t="s">
        <v>3686</v>
      </c>
      <c r="C688" s="1" t="s">
        <v>3808</v>
      </c>
      <c r="D688" s="1" t="s">
        <v>3871</v>
      </c>
      <c r="E688" s="1" t="s">
        <v>1361</v>
      </c>
      <c r="F688" s="1" t="s">
        <v>3920</v>
      </c>
      <c r="G688" s="1" t="s">
        <v>3962</v>
      </c>
      <c r="I688" s="236" t="s">
        <v>4159</v>
      </c>
      <c r="J688" s="1" t="s">
        <v>3188</v>
      </c>
      <c r="K688" s="1" t="s">
        <v>3189</v>
      </c>
      <c r="L688" s="1">
        <v>32.965785624160702</v>
      </c>
      <c r="M688" s="1">
        <v>131.90079769538599</v>
      </c>
      <c r="O688" s="74" t="str">
        <f t="shared" si="308"/>
        <v>高福-75：南海医療センター　附属介護老人保健施設</v>
      </c>
      <c r="P688" s="74" t="str">
        <f t="shared" si="309"/>
        <v>種別：高齢者福祉施設 &lt;br&gt;名称：高福-75：南海医療センター　附属介護老人保健施設&lt;br&gt;住所：佐伯市常盤西町12番6号&lt;br&gt;TEL：0972-20-5090&lt;br&gt;参考：種別：通所リハビリテーション(デイケア)&lt;br&gt;</v>
      </c>
      <c r="Q688" s="74" t="str">
        <f t="shared" si="310"/>
        <v>507.png</v>
      </c>
      <c r="R688" s="74" t="str">
        <f t="shared" si="311"/>
        <v>25,25</v>
      </c>
      <c r="S688" s="74" t="str">
        <f t="shared" si="312"/>
        <v>12,12</v>
      </c>
      <c r="T688" s="74" t="str">
        <f t="shared" si="313"/>
        <v>131.900797695386,32.9657856241607</v>
      </c>
      <c r="W688" s="239">
        <v>1</v>
      </c>
      <c r="X688" s="239" t="s">
        <v>3209</v>
      </c>
      <c r="Y688" s="239" t="str">
        <f t="shared" si="314"/>
        <v>高福-75：南海医療センター　附属介護老人保健施設</v>
      </c>
      <c r="Z688" s="239" t="s">
        <v>3202</v>
      </c>
      <c r="AA688" s="239" t="str">
        <f t="shared" si="315"/>
        <v>種別：高齢者福祉施設 &lt;br&gt;名称：高福-75：南海医療センター　附属介護老人保健施設&lt;br&gt;住所：佐伯市常盤西町12番6号&lt;br&gt;TEL：0972-20-5090&lt;br&gt;参考：種別：通所リハビリテーション(デイケア)&lt;br&gt;</v>
      </c>
      <c r="AB688" s="239" t="s">
        <v>3256</v>
      </c>
      <c r="AC688" s="239" t="str">
        <f t="shared" si="316"/>
        <v>507.png</v>
      </c>
      <c r="AD688" s="239" t="s">
        <v>3204</v>
      </c>
      <c r="AE688" s="239" t="str">
        <f t="shared" si="317"/>
        <v>25,25</v>
      </c>
      <c r="AF688" s="239" t="s">
        <v>3205</v>
      </c>
      <c r="AG688" s="239" t="str">
        <f t="shared" si="318"/>
        <v>12,12</v>
      </c>
      <c r="AH688" s="239" t="s">
        <v>3206</v>
      </c>
      <c r="AI688" s="239" t="str">
        <f t="shared" si="319"/>
        <v>131.900797695386,32.9657856241607</v>
      </c>
      <c r="AJ688" s="239" t="s">
        <v>3207</v>
      </c>
      <c r="AL688" s="8" t="str">
        <f t="shared" si="320"/>
        <v>,{"type":"Feature","properties":{"name":"高福-75：南海医療センター　附属介護老人保健施設","description":"種別：高齢者福祉施設 &lt;br&gt;名称：高福-75：南海医療センター　附属介護老人保健施設&lt;br&gt;住所：佐伯市常盤西町12番6号&lt;br&gt;TEL：0972-20-5090&lt;br&gt;参考：種別：通所リハビリテーション(デイケア)&lt;br&gt;","_markerType":"Icon","_iconUrl":"https://cyberjapandata.gsi.go.jp/portal/sys/v4/symbols/507.png","_iconSize":[25,25],"_iconAnchor":[12,12]},"geometry":{"type":"Point","coordinates":[131.900797695386,32.9657856241607]}}</v>
      </c>
    </row>
    <row r="689" spans="1:38">
      <c r="A689" s="248" t="s">
        <v>3809</v>
      </c>
      <c r="B689" s="1" t="s">
        <v>3686</v>
      </c>
      <c r="C689" s="1" t="s">
        <v>3809</v>
      </c>
      <c r="D689" s="1" t="s">
        <v>3872</v>
      </c>
      <c r="E689" s="1" t="s">
        <v>1362</v>
      </c>
      <c r="F689" s="1" t="s">
        <v>3920</v>
      </c>
      <c r="G689" s="1" t="s">
        <v>3956</v>
      </c>
      <c r="I689" s="236" t="s">
        <v>4159</v>
      </c>
      <c r="J689" s="1" t="s">
        <v>3188</v>
      </c>
      <c r="K689" s="1" t="s">
        <v>3189</v>
      </c>
      <c r="L689" s="1">
        <v>32.945511687801201</v>
      </c>
      <c r="M689" s="1">
        <v>131.89660412044199</v>
      </c>
      <c r="O689" s="74" t="str">
        <f t="shared" si="308"/>
        <v>高福-76：介護老人保健施設　和の風</v>
      </c>
      <c r="P689" s="74" t="str">
        <f t="shared" si="309"/>
        <v>種別：高齢者福祉施設 &lt;br&gt;名称：高福-76：介護老人保健施設　和の風&lt;br&gt;住所：佐伯市大字池田２２６０－１&lt;br&gt;TEL：0972-24-1201&lt;br&gt;参考：種別：通所リハビリテーション(デイケア)&lt;br&gt;</v>
      </c>
      <c r="Q689" s="74" t="str">
        <f t="shared" si="310"/>
        <v>507.png</v>
      </c>
      <c r="R689" s="74" t="str">
        <f t="shared" si="311"/>
        <v>25,25</v>
      </c>
      <c r="S689" s="74" t="str">
        <f t="shared" si="312"/>
        <v>12,12</v>
      </c>
      <c r="T689" s="74" t="str">
        <f t="shared" si="313"/>
        <v>131.896604120442,32.9455116878012</v>
      </c>
      <c r="W689" s="239">
        <v>1</v>
      </c>
      <c r="X689" s="239" t="s">
        <v>3209</v>
      </c>
      <c r="Y689" s="239" t="str">
        <f t="shared" si="314"/>
        <v>高福-76：介護老人保健施設　和の風</v>
      </c>
      <c r="Z689" s="239" t="s">
        <v>3202</v>
      </c>
      <c r="AA689" s="239" t="str">
        <f t="shared" si="315"/>
        <v>種別：高齢者福祉施設 &lt;br&gt;名称：高福-76：介護老人保健施設　和の風&lt;br&gt;住所：佐伯市大字池田２２６０－１&lt;br&gt;TEL：0972-24-1201&lt;br&gt;参考：種別：通所リハビリテーション(デイケア)&lt;br&gt;</v>
      </c>
      <c r="AB689" s="239" t="s">
        <v>3256</v>
      </c>
      <c r="AC689" s="239" t="str">
        <f t="shared" si="316"/>
        <v>507.png</v>
      </c>
      <c r="AD689" s="239" t="s">
        <v>3204</v>
      </c>
      <c r="AE689" s="239" t="str">
        <f t="shared" si="317"/>
        <v>25,25</v>
      </c>
      <c r="AF689" s="239" t="s">
        <v>3205</v>
      </c>
      <c r="AG689" s="239" t="str">
        <f t="shared" si="318"/>
        <v>12,12</v>
      </c>
      <c r="AH689" s="239" t="s">
        <v>3206</v>
      </c>
      <c r="AI689" s="239" t="str">
        <f t="shared" si="319"/>
        <v>131.896604120442,32.9455116878012</v>
      </c>
      <c r="AJ689" s="239" t="s">
        <v>3207</v>
      </c>
      <c r="AL689" s="8" t="str">
        <f t="shared" si="320"/>
        <v>,{"type":"Feature","properties":{"name":"高福-76：介護老人保健施設　和の風","description":"種別：高齢者福祉施設 &lt;br&gt;名称：高福-76：介護老人保健施設　和の風&lt;br&gt;住所：佐伯市大字池田２２６０－１&lt;br&gt;TEL：0972-24-1201&lt;br&gt;参考：種別：通所リハビリテーション(デイケア)&lt;br&gt;","_markerType":"Icon","_iconUrl":"https://cyberjapandata.gsi.go.jp/portal/sys/v4/symbols/507.png","_iconSize":[25,25],"_iconAnchor":[12,12]},"geometry":{"type":"Point","coordinates":[131.896604120442,32.9455116878012]}}</v>
      </c>
    </row>
    <row r="690" spans="1:38">
      <c r="A690" s="248" t="s">
        <v>3810</v>
      </c>
      <c r="B690" s="1" t="s">
        <v>3686</v>
      </c>
      <c r="C690" s="1" t="s">
        <v>3810</v>
      </c>
      <c r="D690" s="1" t="s">
        <v>19</v>
      </c>
      <c r="E690" s="1" t="s">
        <v>1363</v>
      </c>
      <c r="F690" s="1" t="s">
        <v>3920</v>
      </c>
      <c r="G690" s="1" t="s">
        <v>3951</v>
      </c>
      <c r="I690" s="236" t="s">
        <v>4159</v>
      </c>
      <c r="J690" s="1" t="s">
        <v>3188</v>
      </c>
      <c r="K690" s="1" t="s">
        <v>3189</v>
      </c>
      <c r="L690" s="1">
        <v>32.941719001172999</v>
      </c>
      <c r="M690" s="1">
        <v>131.96278245204201</v>
      </c>
      <c r="O690" s="74" t="str">
        <f t="shared" si="308"/>
        <v>高福-77：介護老人保健施設　鶴見の太陽</v>
      </c>
      <c r="P690" s="74" t="str">
        <f t="shared" si="309"/>
        <v>種別：高齢者福祉施設 &lt;br&gt;名称：高福-77：介護老人保健施設　鶴見の太陽&lt;br&gt;住所：佐伯市鶴見大字沖松浦51番地&lt;br&gt;TEL：0972-33-1501&lt;br&gt;参考：種別：通所リハビリテーション(デイケア)&lt;br&gt;</v>
      </c>
      <c r="Q690" s="74" t="str">
        <f t="shared" si="310"/>
        <v>507.png</v>
      </c>
      <c r="R690" s="74" t="str">
        <f t="shared" si="311"/>
        <v>25,25</v>
      </c>
      <c r="S690" s="74" t="str">
        <f t="shared" si="312"/>
        <v>12,12</v>
      </c>
      <c r="T690" s="74" t="str">
        <f t="shared" si="313"/>
        <v>131.962782452042,32.941719001173</v>
      </c>
      <c r="W690" s="239">
        <v>1</v>
      </c>
      <c r="X690" s="239" t="s">
        <v>3209</v>
      </c>
      <c r="Y690" s="239" t="str">
        <f t="shared" si="314"/>
        <v>高福-77：介護老人保健施設　鶴見の太陽</v>
      </c>
      <c r="Z690" s="239" t="s">
        <v>3202</v>
      </c>
      <c r="AA690" s="239" t="str">
        <f t="shared" si="315"/>
        <v>種別：高齢者福祉施設 &lt;br&gt;名称：高福-77：介護老人保健施設　鶴見の太陽&lt;br&gt;住所：佐伯市鶴見大字沖松浦51番地&lt;br&gt;TEL：0972-33-1501&lt;br&gt;参考：種別：通所リハビリテーション(デイケア)&lt;br&gt;</v>
      </c>
      <c r="AB690" s="239" t="s">
        <v>3256</v>
      </c>
      <c r="AC690" s="239" t="str">
        <f t="shared" si="316"/>
        <v>507.png</v>
      </c>
      <c r="AD690" s="239" t="s">
        <v>3204</v>
      </c>
      <c r="AE690" s="239" t="str">
        <f t="shared" si="317"/>
        <v>25,25</v>
      </c>
      <c r="AF690" s="239" t="s">
        <v>3205</v>
      </c>
      <c r="AG690" s="239" t="str">
        <f t="shared" si="318"/>
        <v>12,12</v>
      </c>
      <c r="AH690" s="239" t="s">
        <v>3206</v>
      </c>
      <c r="AI690" s="239" t="str">
        <f t="shared" si="319"/>
        <v>131.962782452042,32.941719001173</v>
      </c>
      <c r="AJ690" s="239" t="s">
        <v>3207</v>
      </c>
      <c r="AL690" s="8" t="str">
        <f t="shared" si="320"/>
        <v>,{"type":"Feature","properties":{"name":"高福-77：介護老人保健施設　鶴見の太陽","description":"種別：高齢者福祉施設 &lt;br&gt;名称：高福-77：介護老人保健施設　鶴見の太陽&lt;br&gt;住所：佐伯市鶴見大字沖松浦51番地&lt;br&gt;TEL：0972-33-1501&lt;br&gt;参考：種別：通所リハビリテーション(デイケア)&lt;br&gt;","_markerType":"Icon","_iconUrl":"https://cyberjapandata.gsi.go.jp/portal/sys/v4/symbols/507.png","_iconSize":[25,25],"_iconAnchor":[12,12]},"geometry":{"type":"Point","coordinates":[131.962782452042,32.941719001173]}}</v>
      </c>
    </row>
    <row r="691" spans="1:38">
      <c r="A691" s="248" t="s">
        <v>3811</v>
      </c>
      <c r="B691" s="1" t="s">
        <v>3686</v>
      </c>
      <c r="C691" s="1" t="s">
        <v>3811</v>
      </c>
      <c r="D691" s="1" t="s">
        <v>3886</v>
      </c>
      <c r="E691" s="1" t="s">
        <v>1375</v>
      </c>
      <c r="F691" s="1" t="s">
        <v>3920</v>
      </c>
      <c r="G691" s="1" t="s">
        <v>3969</v>
      </c>
      <c r="I691" s="236" t="s">
        <v>4159</v>
      </c>
      <c r="J691" s="1" t="s">
        <v>3188</v>
      </c>
      <c r="K691" s="1" t="s">
        <v>3189</v>
      </c>
      <c r="L691" s="1">
        <v>32.955435551319702</v>
      </c>
      <c r="M691" s="1">
        <v>131.893513329862</v>
      </c>
      <c r="O691" s="74" t="str">
        <f t="shared" si="308"/>
        <v>高福-78：デイケアやつか整形</v>
      </c>
      <c r="P691" s="74" t="str">
        <f t="shared" si="309"/>
        <v>種別：高齢者福祉施設 &lt;br&gt;名称：高福-78：デイケアやつか整形&lt;br&gt;住所：佐伯市大手町三丁目4番3号&lt;br&gt;TEL：0972-25-0117&lt;br&gt;参考：種別：通所リハビリテーション(デイケア)&lt;br&gt;</v>
      </c>
      <c r="Q691" s="74" t="str">
        <f t="shared" si="310"/>
        <v>507.png</v>
      </c>
      <c r="R691" s="74" t="str">
        <f t="shared" si="311"/>
        <v>25,25</v>
      </c>
      <c r="S691" s="74" t="str">
        <f t="shared" si="312"/>
        <v>12,12</v>
      </c>
      <c r="T691" s="74" t="str">
        <f t="shared" si="313"/>
        <v>131.893513329862,32.9554355513197</v>
      </c>
      <c r="W691" s="239">
        <v>1</v>
      </c>
      <c r="X691" s="239" t="s">
        <v>3209</v>
      </c>
      <c r="Y691" s="239" t="str">
        <f t="shared" si="314"/>
        <v>高福-78：デイケアやつか整形</v>
      </c>
      <c r="Z691" s="239" t="s">
        <v>3202</v>
      </c>
      <c r="AA691" s="239" t="str">
        <f t="shared" si="315"/>
        <v>種別：高齢者福祉施設 &lt;br&gt;名称：高福-78：デイケアやつか整形&lt;br&gt;住所：佐伯市大手町三丁目4番3号&lt;br&gt;TEL：0972-25-0117&lt;br&gt;参考：種別：通所リハビリテーション(デイケア)&lt;br&gt;</v>
      </c>
      <c r="AB691" s="239" t="s">
        <v>3256</v>
      </c>
      <c r="AC691" s="239" t="str">
        <f t="shared" si="316"/>
        <v>507.png</v>
      </c>
      <c r="AD691" s="239" t="s">
        <v>3204</v>
      </c>
      <c r="AE691" s="239" t="str">
        <f t="shared" si="317"/>
        <v>25,25</v>
      </c>
      <c r="AF691" s="239" t="s">
        <v>3205</v>
      </c>
      <c r="AG691" s="239" t="str">
        <f t="shared" si="318"/>
        <v>12,12</v>
      </c>
      <c r="AH691" s="239" t="s">
        <v>3206</v>
      </c>
      <c r="AI691" s="239" t="str">
        <f t="shared" si="319"/>
        <v>131.893513329862,32.9554355513197</v>
      </c>
      <c r="AJ691" s="239" t="s">
        <v>3207</v>
      </c>
      <c r="AL691" s="8" t="str">
        <f t="shared" si="320"/>
        <v>,{"type":"Feature","properties":{"name":"高福-78：デイケアやつか整形","description":"種別：高齢者福祉施設 &lt;br&gt;名称：高福-78：デイケアやつか整形&lt;br&gt;住所：佐伯市大手町三丁目4番3号&lt;br&gt;TEL：0972-25-0117&lt;br&gt;参考：種別：通所リハビリテーション(デイケア)&lt;br&gt;","_markerType":"Icon","_iconUrl":"https://cyberjapandata.gsi.go.jp/portal/sys/v4/symbols/507.png","_iconSize":[25,25],"_iconAnchor":[12,12]},"geometry":{"type":"Point","coordinates":[131.893513329862,32.9554355513197]}}</v>
      </c>
    </row>
    <row r="692" spans="1:38">
      <c r="A692" s="248" t="s">
        <v>3812</v>
      </c>
      <c r="B692" s="1" t="s">
        <v>3686</v>
      </c>
      <c r="C692" s="1" t="s">
        <v>3812</v>
      </c>
      <c r="D692" s="1" t="s">
        <v>3887</v>
      </c>
      <c r="E692" s="1" t="s">
        <v>1335</v>
      </c>
      <c r="F692" s="1" t="s">
        <v>3920</v>
      </c>
      <c r="G692" s="1" t="s">
        <v>3940</v>
      </c>
      <c r="I692" s="236" t="s">
        <v>4159</v>
      </c>
      <c r="J692" s="1" t="s">
        <v>3188</v>
      </c>
      <c r="K692" s="1" t="s">
        <v>3189</v>
      </c>
      <c r="L692" s="1">
        <v>32.959533284669497</v>
      </c>
      <c r="M692" s="1">
        <v>131.91010138422101</v>
      </c>
      <c r="O692" s="74" t="str">
        <f t="shared" si="308"/>
        <v>高福-79：デイケアセンター　ふうりん</v>
      </c>
      <c r="P692" s="74" t="str">
        <f t="shared" si="309"/>
        <v>種別：高齢者福祉施設 &lt;br&gt;名称：高福-79：デイケアセンター　ふうりん&lt;br&gt;住所：佐伯市長島町2丁目391番地&lt;br&gt;TEL：0972-23-7722&lt;br&gt;参考：種別：通所リハビリテーション(デイケア)&lt;br&gt;</v>
      </c>
      <c r="Q692" s="74" t="str">
        <f t="shared" si="310"/>
        <v>507.png</v>
      </c>
      <c r="R692" s="74" t="str">
        <f t="shared" si="311"/>
        <v>25,25</v>
      </c>
      <c r="S692" s="74" t="str">
        <f t="shared" si="312"/>
        <v>12,12</v>
      </c>
      <c r="T692" s="74" t="str">
        <f t="shared" si="313"/>
        <v>131.910101384221,32.9595332846695</v>
      </c>
      <c r="W692" s="239">
        <v>1</v>
      </c>
      <c r="X692" s="239" t="s">
        <v>3209</v>
      </c>
      <c r="Y692" s="239" t="str">
        <f t="shared" si="314"/>
        <v>高福-79：デイケアセンター　ふうりん</v>
      </c>
      <c r="Z692" s="239" t="s">
        <v>3202</v>
      </c>
      <c r="AA692" s="239" t="str">
        <f t="shared" si="315"/>
        <v>種別：高齢者福祉施設 &lt;br&gt;名称：高福-79：デイケアセンター　ふうりん&lt;br&gt;住所：佐伯市長島町2丁目391番地&lt;br&gt;TEL：0972-23-7722&lt;br&gt;参考：種別：通所リハビリテーション(デイケア)&lt;br&gt;</v>
      </c>
      <c r="AB692" s="239" t="s">
        <v>3256</v>
      </c>
      <c r="AC692" s="239" t="str">
        <f t="shared" si="316"/>
        <v>507.png</v>
      </c>
      <c r="AD692" s="239" t="s">
        <v>3204</v>
      </c>
      <c r="AE692" s="239" t="str">
        <f t="shared" si="317"/>
        <v>25,25</v>
      </c>
      <c r="AF692" s="239" t="s">
        <v>3205</v>
      </c>
      <c r="AG692" s="239" t="str">
        <f t="shared" si="318"/>
        <v>12,12</v>
      </c>
      <c r="AH692" s="239" t="s">
        <v>3206</v>
      </c>
      <c r="AI692" s="239" t="str">
        <f t="shared" si="319"/>
        <v>131.910101384221,32.9595332846695</v>
      </c>
      <c r="AJ692" s="239" t="s">
        <v>3207</v>
      </c>
      <c r="AL692" s="8" t="str">
        <f t="shared" si="320"/>
        <v>,{"type":"Feature","properties":{"name":"高福-79：デイケアセンター　ふうりん","description":"種別：高齢者福祉施設 &lt;br&gt;名称：高福-79：デイケアセンター　ふうりん&lt;br&gt;住所：佐伯市長島町2丁目391番地&lt;br&gt;TEL：0972-23-7722&lt;br&gt;参考：種別：通所リハビリテーション(デイケア)&lt;br&gt;","_markerType":"Icon","_iconUrl":"https://cyberjapandata.gsi.go.jp/portal/sys/v4/symbols/507.png","_iconSize":[25,25],"_iconAnchor":[12,12]},"geometry":{"type":"Point","coordinates":[131.910101384221,32.9595332846695]}}</v>
      </c>
    </row>
    <row r="693" spans="1:38">
      <c r="A693" s="248" t="s">
        <v>3813</v>
      </c>
      <c r="B693" s="1" t="s">
        <v>3686</v>
      </c>
      <c r="C693" s="1" t="s">
        <v>3813</v>
      </c>
      <c r="D693" s="1" t="s">
        <v>3888</v>
      </c>
      <c r="E693" s="1" t="s">
        <v>1376</v>
      </c>
      <c r="F693" s="1" t="s">
        <v>3920</v>
      </c>
      <c r="G693" s="1" t="s">
        <v>3970</v>
      </c>
      <c r="I693" s="236" t="s">
        <v>4159</v>
      </c>
      <c r="J693" s="1" t="s">
        <v>3188</v>
      </c>
      <c r="K693" s="1" t="s">
        <v>3189</v>
      </c>
      <c r="L693" s="1">
        <v>32.939537807955404</v>
      </c>
      <c r="M693" s="1">
        <v>131.82784437821499</v>
      </c>
      <c r="O693" s="74" t="str">
        <f t="shared" si="308"/>
        <v>高福-80：近藤医院デイケアこすもす</v>
      </c>
      <c r="P693" s="74" t="str">
        <f t="shared" si="309"/>
        <v>種別：高齢者福祉施設 &lt;br&gt;名称：高福-80：近藤医院デイケアこすもす&lt;br&gt;住所：佐伯市弥生大字江良1052番地3&lt;br&gt;TEL：0972-46-0038&lt;br&gt;参考：種別：通所リハビリテーション(デイケア)&lt;br&gt;</v>
      </c>
      <c r="Q693" s="74" t="str">
        <f t="shared" si="310"/>
        <v>507.png</v>
      </c>
      <c r="R693" s="74" t="str">
        <f t="shared" si="311"/>
        <v>25,25</v>
      </c>
      <c r="S693" s="74" t="str">
        <f t="shared" si="312"/>
        <v>12,12</v>
      </c>
      <c r="T693" s="74" t="str">
        <f t="shared" si="313"/>
        <v>131.827844378215,32.9395378079554</v>
      </c>
      <c r="W693" s="239">
        <v>1</v>
      </c>
      <c r="X693" s="239" t="s">
        <v>3209</v>
      </c>
      <c r="Y693" s="239" t="str">
        <f t="shared" si="314"/>
        <v>高福-80：近藤医院デイケアこすもす</v>
      </c>
      <c r="Z693" s="239" t="s">
        <v>3202</v>
      </c>
      <c r="AA693" s="239" t="str">
        <f t="shared" si="315"/>
        <v>種別：高齢者福祉施設 &lt;br&gt;名称：高福-80：近藤医院デイケアこすもす&lt;br&gt;住所：佐伯市弥生大字江良1052番地3&lt;br&gt;TEL：0972-46-0038&lt;br&gt;参考：種別：通所リハビリテーション(デイケア)&lt;br&gt;</v>
      </c>
      <c r="AB693" s="239" t="s">
        <v>3256</v>
      </c>
      <c r="AC693" s="239" t="str">
        <f t="shared" si="316"/>
        <v>507.png</v>
      </c>
      <c r="AD693" s="239" t="s">
        <v>3204</v>
      </c>
      <c r="AE693" s="239" t="str">
        <f t="shared" si="317"/>
        <v>25,25</v>
      </c>
      <c r="AF693" s="239" t="s">
        <v>3205</v>
      </c>
      <c r="AG693" s="239" t="str">
        <f t="shared" si="318"/>
        <v>12,12</v>
      </c>
      <c r="AH693" s="239" t="s">
        <v>3206</v>
      </c>
      <c r="AI693" s="239" t="str">
        <f t="shared" si="319"/>
        <v>131.827844378215,32.9395378079554</v>
      </c>
      <c r="AJ693" s="239" t="s">
        <v>3207</v>
      </c>
      <c r="AL693" s="8" t="str">
        <f t="shared" si="320"/>
        <v>,{"type":"Feature","properties":{"name":"高福-80：近藤医院デイケアこすもす","description":"種別：高齢者福祉施設 &lt;br&gt;名称：高福-80：近藤医院デイケアこすもす&lt;br&gt;住所：佐伯市弥生大字江良1052番地3&lt;br&gt;TEL：0972-46-0038&lt;br&gt;参考：種別：通所リハビリテーション(デイケア)&lt;br&gt;","_markerType":"Icon","_iconUrl":"https://cyberjapandata.gsi.go.jp/portal/sys/v4/symbols/507.png","_iconSize":[25,25],"_iconAnchor":[12,12]},"geometry":{"type":"Point","coordinates":[131.827844378215,32.9395378079554]}}</v>
      </c>
    </row>
    <row r="694" spans="1:38">
      <c r="A694" s="248" t="s">
        <v>3814</v>
      </c>
      <c r="B694" s="1" t="s">
        <v>3686</v>
      </c>
      <c r="C694" s="1" t="s">
        <v>3814</v>
      </c>
      <c r="D694" s="1" t="s">
        <v>3889</v>
      </c>
      <c r="E694" s="1" t="s">
        <v>1357</v>
      </c>
      <c r="F694" s="1" t="s">
        <v>3921</v>
      </c>
      <c r="G694" s="1" t="s">
        <v>3944</v>
      </c>
      <c r="I694" s="236" t="s">
        <v>4159</v>
      </c>
      <c r="J694" s="1" t="s">
        <v>3188</v>
      </c>
      <c r="K694" s="1" t="s">
        <v>3189</v>
      </c>
      <c r="L694" s="1">
        <v>32.9459494271265</v>
      </c>
      <c r="M694" s="1">
        <v>131.89658699175001</v>
      </c>
      <c r="O694" s="74" t="str">
        <f t="shared" si="308"/>
        <v>高福-81：花みずき短期入所生活介護事業所</v>
      </c>
      <c r="P694" s="74" t="str">
        <f t="shared" si="309"/>
        <v>種別：高齢者福祉施設 &lt;br&gt;名称：高福-81：花みずき短期入所生活介護事業所&lt;br&gt;住所：佐伯市大字池田１６９９番地の７&lt;br&gt;TEL：0972-23-3000&lt;br&gt;参考：種別：短期入所生活介護(ショートステイ)&lt;br&gt;</v>
      </c>
      <c r="Q694" s="74" t="str">
        <f t="shared" si="310"/>
        <v>507.png</v>
      </c>
      <c r="R694" s="74" t="str">
        <f t="shared" si="311"/>
        <v>25,25</v>
      </c>
      <c r="S694" s="74" t="str">
        <f t="shared" si="312"/>
        <v>12,12</v>
      </c>
      <c r="T694" s="74" t="str">
        <f t="shared" si="313"/>
        <v>131.89658699175,32.9459494271265</v>
      </c>
      <c r="W694" s="239">
        <v>1</v>
      </c>
      <c r="X694" s="239" t="s">
        <v>3209</v>
      </c>
      <c r="Y694" s="239" t="str">
        <f t="shared" si="314"/>
        <v>高福-81：花みずき短期入所生活介護事業所</v>
      </c>
      <c r="Z694" s="239" t="s">
        <v>3202</v>
      </c>
      <c r="AA694" s="239" t="str">
        <f t="shared" si="315"/>
        <v>種別：高齢者福祉施設 &lt;br&gt;名称：高福-81：花みずき短期入所生活介護事業所&lt;br&gt;住所：佐伯市大字池田１６９９番地の７&lt;br&gt;TEL：0972-23-3000&lt;br&gt;参考：種別：短期入所生活介護(ショートステイ)&lt;br&gt;</v>
      </c>
      <c r="AB694" s="239" t="s">
        <v>3256</v>
      </c>
      <c r="AC694" s="239" t="str">
        <f t="shared" si="316"/>
        <v>507.png</v>
      </c>
      <c r="AD694" s="239" t="s">
        <v>3204</v>
      </c>
      <c r="AE694" s="239" t="str">
        <f t="shared" si="317"/>
        <v>25,25</v>
      </c>
      <c r="AF694" s="239" t="s">
        <v>3205</v>
      </c>
      <c r="AG694" s="239" t="str">
        <f t="shared" si="318"/>
        <v>12,12</v>
      </c>
      <c r="AH694" s="239" t="s">
        <v>3206</v>
      </c>
      <c r="AI694" s="239" t="str">
        <f t="shared" si="319"/>
        <v>131.89658699175,32.9459494271265</v>
      </c>
      <c r="AJ694" s="239" t="s">
        <v>3207</v>
      </c>
      <c r="AL694" s="8" t="str">
        <f t="shared" si="320"/>
        <v>,{"type":"Feature","properties":{"name":"高福-81：花みずき短期入所生活介護事業所","description":"種別：高齢者福祉施設 &lt;br&gt;名称：高福-81：花みずき短期入所生活介護事業所&lt;br&gt;住所：佐伯市大字池田１６９９番地の７&lt;br&gt;TEL：0972-23-3000&lt;br&gt;参考：種別：短期入所生活介護(ショートステイ)&lt;br&gt;","_markerType":"Icon","_iconUrl":"https://cyberjapandata.gsi.go.jp/portal/sys/v4/symbols/507.png","_iconSize":[25,25],"_iconAnchor":[12,12]},"geometry":{"type":"Point","coordinates":[131.89658699175,32.9459494271265]}}</v>
      </c>
    </row>
    <row r="695" spans="1:38">
      <c r="A695" s="248" t="s">
        <v>3815</v>
      </c>
      <c r="B695" s="1" t="s">
        <v>3686</v>
      </c>
      <c r="C695" s="1" t="s">
        <v>3815</v>
      </c>
      <c r="D695" s="1" t="s">
        <v>938</v>
      </c>
      <c r="E695" s="1" t="s">
        <v>1356</v>
      </c>
      <c r="F695" s="1" t="s">
        <v>3921</v>
      </c>
      <c r="G695" s="1" t="s">
        <v>3950</v>
      </c>
      <c r="I695" s="236" t="s">
        <v>4159</v>
      </c>
      <c r="J695" s="1" t="s">
        <v>3188</v>
      </c>
      <c r="K695" s="1" t="s">
        <v>3189</v>
      </c>
      <c r="L695" s="1">
        <v>32.9359162966905</v>
      </c>
      <c r="M695" s="1">
        <v>131.91169013771901</v>
      </c>
      <c r="O695" s="74" t="str">
        <f t="shared" si="308"/>
        <v>高福-82：特別養護老人ホーム　長良苑「短期入所生活介護事業所」</v>
      </c>
      <c r="P695" s="74" t="str">
        <f t="shared" si="309"/>
        <v>種別：高齢者福祉施設 &lt;br&gt;名称：高福-82：特別養護老人ホーム　長良苑「短期入所生活介護事業所」&lt;br&gt;住所：佐伯市大字長良4956番地&lt;br&gt;TEL：0972-28-3000&lt;br&gt;参考：種別：短期入所生活介護(ショートステイ)&lt;br&gt;</v>
      </c>
      <c r="Q695" s="74" t="str">
        <f t="shared" si="310"/>
        <v>507.png</v>
      </c>
      <c r="R695" s="74" t="str">
        <f t="shared" si="311"/>
        <v>25,25</v>
      </c>
      <c r="S695" s="74" t="str">
        <f t="shared" si="312"/>
        <v>12,12</v>
      </c>
      <c r="T695" s="74" t="str">
        <f t="shared" si="313"/>
        <v>131.911690137719,32.9359162966905</v>
      </c>
      <c r="W695" s="239">
        <v>1</v>
      </c>
      <c r="X695" s="239" t="s">
        <v>3209</v>
      </c>
      <c r="Y695" s="239" t="str">
        <f t="shared" si="314"/>
        <v>高福-82：特別養護老人ホーム　長良苑「短期入所生活介護事業所」</v>
      </c>
      <c r="Z695" s="239" t="s">
        <v>3202</v>
      </c>
      <c r="AA695" s="239" t="str">
        <f t="shared" si="315"/>
        <v>種別：高齢者福祉施設 &lt;br&gt;名称：高福-82：特別養護老人ホーム　長良苑「短期入所生活介護事業所」&lt;br&gt;住所：佐伯市大字長良4956番地&lt;br&gt;TEL：0972-28-3000&lt;br&gt;参考：種別：短期入所生活介護(ショートステイ)&lt;br&gt;</v>
      </c>
      <c r="AB695" s="239" t="s">
        <v>3256</v>
      </c>
      <c r="AC695" s="239" t="str">
        <f t="shared" si="316"/>
        <v>507.png</v>
      </c>
      <c r="AD695" s="239" t="s">
        <v>3204</v>
      </c>
      <c r="AE695" s="239" t="str">
        <f t="shared" si="317"/>
        <v>25,25</v>
      </c>
      <c r="AF695" s="239" t="s">
        <v>3205</v>
      </c>
      <c r="AG695" s="239" t="str">
        <f t="shared" si="318"/>
        <v>12,12</v>
      </c>
      <c r="AH695" s="239" t="s">
        <v>3206</v>
      </c>
      <c r="AI695" s="239" t="str">
        <f t="shared" si="319"/>
        <v>131.911690137719,32.9359162966905</v>
      </c>
      <c r="AJ695" s="239" t="s">
        <v>3207</v>
      </c>
      <c r="AL695" s="8" t="str">
        <f t="shared" si="320"/>
        <v>,{"type":"Feature","properties":{"name":"高福-82：特別養護老人ホーム　長良苑「短期入所生活介護事業所」","description":"種別：高齢者福祉施設 &lt;br&gt;名称：高福-82：特別養護老人ホーム　長良苑「短期入所生活介護事業所」&lt;br&gt;住所：佐伯市大字長良4956番地&lt;br&gt;TEL：0972-28-3000&lt;br&gt;参考：種別：短期入所生活介護(ショートステイ)&lt;br&gt;","_markerType":"Icon","_iconUrl":"https://cyberjapandata.gsi.go.jp/portal/sys/v4/symbols/507.png","_iconSize":[25,25],"_iconAnchor":[12,12]},"geometry":{"type":"Point","coordinates":[131.911690137719,32.9359162966905]}}</v>
      </c>
    </row>
    <row r="696" spans="1:38">
      <c r="A696" s="248" t="s">
        <v>3816</v>
      </c>
      <c r="B696" s="1" t="s">
        <v>3686</v>
      </c>
      <c r="C696" s="1" t="s">
        <v>3816</v>
      </c>
      <c r="D696" s="1" t="s">
        <v>34</v>
      </c>
      <c r="E696" s="1" t="s">
        <v>1359</v>
      </c>
      <c r="F696" s="1" t="s">
        <v>3921</v>
      </c>
      <c r="G696" s="1" t="s">
        <v>3966</v>
      </c>
      <c r="I696" s="236" t="s">
        <v>4159</v>
      </c>
      <c r="J696" s="1" t="s">
        <v>3188</v>
      </c>
      <c r="K696" s="1" t="s">
        <v>3189</v>
      </c>
      <c r="L696" s="1">
        <v>32.978291344679398</v>
      </c>
      <c r="M696" s="1">
        <v>131.848473917619</v>
      </c>
      <c r="O696" s="74" t="str">
        <f t="shared" si="308"/>
        <v>高福-83：豊寿苑ショートステイサービス</v>
      </c>
      <c r="P696" s="74" t="str">
        <f t="shared" si="309"/>
        <v>種別：高齢者福祉施設 &lt;br&gt;名称：高福-83：豊寿苑ショートステイサービス&lt;br&gt;住所：佐伯市弥生大字井崎1765番地&lt;br&gt;TEL：0972-46-2226&lt;br&gt;参考：種別：短期入所生活介護(ショートステイ)&lt;br&gt;</v>
      </c>
      <c r="Q696" s="74" t="str">
        <f t="shared" si="310"/>
        <v>507.png</v>
      </c>
      <c r="R696" s="74" t="str">
        <f t="shared" si="311"/>
        <v>25,25</v>
      </c>
      <c r="S696" s="74" t="str">
        <f t="shared" si="312"/>
        <v>12,12</v>
      </c>
      <c r="T696" s="74" t="str">
        <f t="shared" si="313"/>
        <v>131.848473917619,32.9782913446794</v>
      </c>
      <c r="W696" s="239">
        <v>1</v>
      </c>
      <c r="X696" s="239" t="s">
        <v>3209</v>
      </c>
      <c r="Y696" s="239" t="str">
        <f t="shared" si="314"/>
        <v>高福-83：豊寿苑ショートステイサービス</v>
      </c>
      <c r="Z696" s="239" t="s">
        <v>3202</v>
      </c>
      <c r="AA696" s="239" t="str">
        <f t="shared" si="315"/>
        <v>種別：高齢者福祉施設 &lt;br&gt;名称：高福-83：豊寿苑ショートステイサービス&lt;br&gt;住所：佐伯市弥生大字井崎1765番地&lt;br&gt;TEL：0972-46-2226&lt;br&gt;参考：種別：短期入所生活介護(ショートステイ)&lt;br&gt;</v>
      </c>
      <c r="AB696" s="239" t="s">
        <v>3256</v>
      </c>
      <c r="AC696" s="239" t="str">
        <f t="shared" si="316"/>
        <v>507.png</v>
      </c>
      <c r="AD696" s="239" t="s">
        <v>3204</v>
      </c>
      <c r="AE696" s="239" t="str">
        <f t="shared" si="317"/>
        <v>25,25</v>
      </c>
      <c r="AF696" s="239" t="s">
        <v>3205</v>
      </c>
      <c r="AG696" s="239" t="str">
        <f t="shared" si="318"/>
        <v>12,12</v>
      </c>
      <c r="AH696" s="239" t="s">
        <v>3206</v>
      </c>
      <c r="AI696" s="239" t="str">
        <f t="shared" si="319"/>
        <v>131.848473917619,32.9782913446794</v>
      </c>
      <c r="AJ696" s="239" t="s">
        <v>3207</v>
      </c>
      <c r="AL696" s="8" t="str">
        <f t="shared" si="320"/>
        <v>,{"type":"Feature","properties":{"name":"高福-83：豊寿苑ショートステイサービス","description":"種別：高齢者福祉施設 &lt;br&gt;名称：高福-83：豊寿苑ショートステイサービス&lt;br&gt;住所：佐伯市弥生大字井崎1765番地&lt;br&gt;TEL：0972-46-2226&lt;br&gt;参考：種別：短期入所生活介護(ショートステイ)&lt;br&gt;","_markerType":"Icon","_iconUrl":"https://cyberjapandata.gsi.go.jp/portal/sys/v4/symbols/507.png","_iconSize":[25,25],"_iconAnchor":[12,12]},"geometry":{"type":"Point","coordinates":[131.848473917619,32.9782913446794]}}</v>
      </c>
    </row>
    <row r="697" spans="1:38">
      <c r="A697" s="248" t="s">
        <v>3817</v>
      </c>
      <c r="B697" s="1" t="s">
        <v>3686</v>
      </c>
      <c r="C697" s="1" t="s">
        <v>3817</v>
      </c>
      <c r="D697" s="1" t="s">
        <v>3890</v>
      </c>
      <c r="E697" s="1" t="s">
        <v>1363</v>
      </c>
      <c r="F697" s="1" t="s">
        <v>3921</v>
      </c>
      <c r="G697" s="1" t="s">
        <v>3951</v>
      </c>
      <c r="I697" s="236" t="s">
        <v>4159</v>
      </c>
      <c r="J697" s="1" t="s">
        <v>3188</v>
      </c>
      <c r="K697" s="1" t="s">
        <v>3189</v>
      </c>
      <c r="L697" s="1">
        <v>32.941610256333099</v>
      </c>
      <c r="M697" s="1">
        <v>131.962811269957</v>
      </c>
      <c r="O697" s="74" t="str">
        <f t="shared" si="308"/>
        <v>高福-84：短期入所生活介護鶴見の太陽</v>
      </c>
      <c r="P697" s="74" t="str">
        <f t="shared" si="309"/>
        <v>種別：高齢者福祉施設 &lt;br&gt;名称：高福-84：短期入所生活介護鶴見の太陽&lt;br&gt;住所：佐伯市鶴見大字沖松浦51番&lt;br&gt;TEL：0972-33-1501&lt;br&gt;参考：種別：短期入所生活介護(ショートステイ)&lt;br&gt;</v>
      </c>
      <c r="Q697" s="74" t="str">
        <f t="shared" si="310"/>
        <v>507.png</v>
      </c>
      <c r="R697" s="74" t="str">
        <f t="shared" si="311"/>
        <v>25,25</v>
      </c>
      <c r="S697" s="74" t="str">
        <f t="shared" si="312"/>
        <v>12,12</v>
      </c>
      <c r="T697" s="74" t="str">
        <f t="shared" si="313"/>
        <v>131.962811269957,32.9416102563331</v>
      </c>
      <c r="W697" s="239">
        <v>1</v>
      </c>
      <c r="X697" s="239" t="s">
        <v>3209</v>
      </c>
      <c r="Y697" s="239" t="str">
        <f t="shared" si="314"/>
        <v>高福-84：短期入所生活介護鶴見の太陽</v>
      </c>
      <c r="Z697" s="239" t="s">
        <v>3202</v>
      </c>
      <c r="AA697" s="239" t="str">
        <f t="shared" si="315"/>
        <v>種別：高齢者福祉施設 &lt;br&gt;名称：高福-84：短期入所生活介護鶴見の太陽&lt;br&gt;住所：佐伯市鶴見大字沖松浦51番&lt;br&gt;TEL：0972-33-1501&lt;br&gt;参考：種別：短期入所生活介護(ショートステイ)&lt;br&gt;</v>
      </c>
      <c r="AB697" s="239" t="s">
        <v>3256</v>
      </c>
      <c r="AC697" s="239" t="str">
        <f t="shared" si="316"/>
        <v>507.png</v>
      </c>
      <c r="AD697" s="239" t="s">
        <v>3204</v>
      </c>
      <c r="AE697" s="239" t="str">
        <f t="shared" si="317"/>
        <v>25,25</v>
      </c>
      <c r="AF697" s="239" t="s">
        <v>3205</v>
      </c>
      <c r="AG697" s="239" t="str">
        <f t="shared" si="318"/>
        <v>12,12</v>
      </c>
      <c r="AH697" s="239" t="s">
        <v>3206</v>
      </c>
      <c r="AI697" s="239" t="str">
        <f t="shared" si="319"/>
        <v>131.962811269957,32.9416102563331</v>
      </c>
      <c r="AJ697" s="239" t="s">
        <v>3207</v>
      </c>
      <c r="AL697" s="8" t="str">
        <f t="shared" si="320"/>
        <v>,{"type":"Feature","properties":{"name":"高福-84：短期入所生活介護鶴見の太陽","description":"種別：高齢者福祉施設 &lt;br&gt;名称：高福-84：短期入所生活介護鶴見の太陽&lt;br&gt;住所：佐伯市鶴見大字沖松浦51番&lt;br&gt;TEL：0972-33-1501&lt;br&gt;参考：種別：短期入所生活介護(ショートステイ)&lt;br&gt;","_markerType":"Icon","_iconUrl":"https://cyberjapandata.gsi.go.jp/portal/sys/v4/symbols/507.png","_iconSize":[25,25],"_iconAnchor":[12,12]},"geometry":{"type":"Point","coordinates":[131.962811269957,32.9416102563331]}}</v>
      </c>
    </row>
    <row r="698" spans="1:38">
      <c r="A698" s="248" t="s">
        <v>3818</v>
      </c>
      <c r="B698" s="1" t="s">
        <v>3686</v>
      </c>
      <c r="C698" s="1" t="s">
        <v>3818</v>
      </c>
      <c r="D698" s="1" t="s">
        <v>989</v>
      </c>
      <c r="E698" s="1" t="s">
        <v>1368</v>
      </c>
      <c r="F698" s="1" t="s">
        <v>3921</v>
      </c>
      <c r="G698" s="1" t="s">
        <v>3964</v>
      </c>
      <c r="I698" s="236" t="s">
        <v>4159</v>
      </c>
      <c r="J698" s="1" t="s">
        <v>3188</v>
      </c>
      <c r="K698" s="1" t="s">
        <v>3189</v>
      </c>
      <c r="L698" s="1">
        <v>33.016405433741099</v>
      </c>
      <c r="M698" s="1">
        <v>131.90194436826499</v>
      </c>
      <c r="O698" s="74" t="str">
        <f t="shared" si="308"/>
        <v>高福-85：ショートステイ彦岳の太陽</v>
      </c>
      <c r="P698" s="74" t="str">
        <f t="shared" si="309"/>
        <v>種別：高齢者福祉施設 &lt;br&gt;名称：高福-85：ショートステイ彦岳の太陽&lt;br&gt;住所：佐伯市狩生418番地2&lt;br&gt;TEL：0972-27-8622&lt;br&gt;参考：種別：短期入所生活介護(ショートステイ)&lt;br&gt;</v>
      </c>
      <c r="Q698" s="74" t="str">
        <f t="shared" si="310"/>
        <v>507.png</v>
      </c>
      <c r="R698" s="74" t="str">
        <f t="shared" si="311"/>
        <v>25,25</v>
      </c>
      <c r="S698" s="74" t="str">
        <f t="shared" si="312"/>
        <v>12,12</v>
      </c>
      <c r="T698" s="74" t="str">
        <f t="shared" si="313"/>
        <v>131.901944368265,33.0164054337411</v>
      </c>
      <c r="W698" s="239">
        <v>1</v>
      </c>
      <c r="X698" s="239" t="s">
        <v>3209</v>
      </c>
      <c r="Y698" s="239" t="str">
        <f t="shared" si="314"/>
        <v>高福-85：ショートステイ彦岳の太陽</v>
      </c>
      <c r="Z698" s="239" t="s">
        <v>3202</v>
      </c>
      <c r="AA698" s="239" t="str">
        <f t="shared" si="315"/>
        <v>種別：高齢者福祉施設 &lt;br&gt;名称：高福-85：ショートステイ彦岳の太陽&lt;br&gt;住所：佐伯市狩生418番地2&lt;br&gt;TEL：0972-27-8622&lt;br&gt;参考：種別：短期入所生活介護(ショートステイ)&lt;br&gt;</v>
      </c>
      <c r="AB698" s="239" t="s">
        <v>3256</v>
      </c>
      <c r="AC698" s="239" t="str">
        <f t="shared" si="316"/>
        <v>507.png</v>
      </c>
      <c r="AD698" s="239" t="s">
        <v>3204</v>
      </c>
      <c r="AE698" s="239" t="str">
        <f t="shared" si="317"/>
        <v>25,25</v>
      </c>
      <c r="AF698" s="239" t="s">
        <v>3205</v>
      </c>
      <c r="AG698" s="239" t="str">
        <f t="shared" si="318"/>
        <v>12,12</v>
      </c>
      <c r="AH698" s="239" t="s">
        <v>3206</v>
      </c>
      <c r="AI698" s="239" t="str">
        <f t="shared" si="319"/>
        <v>131.901944368265,33.0164054337411</v>
      </c>
      <c r="AJ698" s="239" t="s">
        <v>3207</v>
      </c>
      <c r="AL698" s="8" t="str">
        <f t="shared" si="320"/>
        <v>,{"type":"Feature","properties":{"name":"高福-85：ショートステイ彦岳の太陽","description":"種別：高齢者福祉施設 &lt;br&gt;名称：高福-85：ショートステイ彦岳の太陽&lt;br&gt;住所：佐伯市狩生418番地2&lt;br&gt;TEL：0972-27-8622&lt;br&gt;参考：種別：短期入所生活介護(ショートステイ)&lt;br&gt;","_markerType":"Icon","_iconUrl":"https://cyberjapandata.gsi.go.jp/portal/sys/v4/symbols/507.png","_iconSize":[25,25],"_iconAnchor":[12,12]},"geometry":{"type":"Point","coordinates":[131.901944368265,33.0164054337411]}}</v>
      </c>
    </row>
    <row r="699" spans="1:38">
      <c r="A699" s="248" t="s">
        <v>3819</v>
      </c>
      <c r="B699" s="1" t="s">
        <v>3686</v>
      </c>
      <c r="C699" s="1" t="s">
        <v>3819</v>
      </c>
      <c r="D699" s="1" t="s">
        <v>3974</v>
      </c>
      <c r="E699" s="1" t="s">
        <v>1377</v>
      </c>
      <c r="F699" s="1" t="s">
        <v>3921</v>
      </c>
      <c r="G699" s="1" t="s">
        <v>3944</v>
      </c>
      <c r="I699" s="236" t="s">
        <v>4159</v>
      </c>
      <c r="J699" s="1" t="s">
        <v>3188</v>
      </c>
      <c r="K699" s="1" t="s">
        <v>3189</v>
      </c>
      <c r="L699" s="1">
        <v>32.958710381920604</v>
      </c>
      <c r="M699" s="1">
        <v>131.900171145207</v>
      </c>
      <c r="O699" s="74" t="str">
        <f t="shared" si="308"/>
        <v>高福-86：佐伯市老人短期入所施設「悠久園」</v>
      </c>
      <c r="P699" s="74" t="str">
        <f t="shared" si="309"/>
        <v>種別：高齢者福祉施設 &lt;br&gt;名称：高福-86：佐伯市老人短期入所施設「悠久園」&lt;br&gt;住所：佐伯市向島１丁目３番８号　佐伯市保険福祉総合センター　和楽&lt;br&gt;TEL：0972-23-3054&lt;br&gt;参考：種別：短期入所生活介護(ショートステイ)&lt;br&gt;</v>
      </c>
      <c r="Q699" s="74" t="str">
        <f t="shared" si="310"/>
        <v>507.png</v>
      </c>
      <c r="R699" s="74" t="str">
        <f t="shared" si="311"/>
        <v>25,25</v>
      </c>
      <c r="S699" s="74" t="str">
        <f t="shared" si="312"/>
        <v>12,12</v>
      </c>
      <c r="T699" s="74" t="str">
        <f t="shared" si="313"/>
        <v>131.900171145207,32.9587103819206</v>
      </c>
      <c r="W699" s="239">
        <v>1</v>
      </c>
      <c r="X699" s="239" t="s">
        <v>3209</v>
      </c>
      <c r="Y699" s="239" t="str">
        <f t="shared" si="314"/>
        <v>高福-86：佐伯市老人短期入所施設「悠久園」</v>
      </c>
      <c r="Z699" s="239" t="s">
        <v>3202</v>
      </c>
      <c r="AA699" s="239" t="str">
        <f t="shared" si="315"/>
        <v>種別：高齢者福祉施設 &lt;br&gt;名称：高福-86：佐伯市老人短期入所施設「悠久園」&lt;br&gt;住所：佐伯市向島１丁目３番８号　佐伯市保険福祉総合センター　和楽&lt;br&gt;TEL：0972-23-3054&lt;br&gt;参考：種別：短期入所生活介護(ショートステイ)&lt;br&gt;</v>
      </c>
      <c r="AB699" s="239" t="s">
        <v>3256</v>
      </c>
      <c r="AC699" s="239" t="str">
        <f t="shared" si="316"/>
        <v>507.png</v>
      </c>
      <c r="AD699" s="239" t="s">
        <v>3204</v>
      </c>
      <c r="AE699" s="239" t="str">
        <f t="shared" si="317"/>
        <v>25,25</v>
      </c>
      <c r="AF699" s="239" t="s">
        <v>3205</v>
      </c>
      <c r="AG699" s="239" t="str">
        <f t="shared" si="318"/>
        <v>12,12</v>
      </c>
      <c r="AH699" s="239" t="s">
        <v>3206</v>
      </c>
      <c r="AI699" s="239" t="str">
        <f t="shared" si="319"/>
        <v>131.900171145207,32.9587103819206</v>
      </c>
      <c r="AJ699" s="239" t="s">
        <v>3207</v>
      </c>
      <c r="AL699" s="8" t="str">
        <f t="shared" si="320"/>
        <v>,{"type":"Feature","properties":{"name":"高福-86：佐伯市老人短期入所施設「悠久園」","description":"種別：高齢者福祉施設 &lt;br&gt;名称：高福-86：佐伯市老人短期入所施設「悠久園」&lt;br&gt;住所：佐伯市向島１丁目３番８号　佐伯市保険福祉総合センター　和楽&lt;br&gt;TEL：0972-23-3054&lt;br&gt;参考：種別：短期入所生活介護(ショートステイ)&lt;br&gt;","_markerType":"Icon","_iconUrl":"https://cyberjapandata.gsi.go.jp/portal/sys/v4/symbols/507.png","_iconSize":[25,25],"_iconAnchor":[12,12]},"geometry":{"type":"Point","coordinates":[131.900171145207,32.9587103819206]}}</v>
      </c>
    </row>
    <row r="700" spans="1:38">
      <c r="A700" s="248" t="s">
        <v>3820</v>
      </c>
      <c r="B700" s="1" t="s">
        <v>3686</v>
      </c>
      <c r="C700" s="1" t="s">
        <v>3820</v>
      </c>
      <c r="D700" s="1" t="s">
        <v>3865</v>
      </c>
      <c r="E700" s="1" t="s">
        <v>1351</v>
      </c>
      <c r="F700" s="1" t="s">
        <v>3921</v>
      </c>
      <c r="G700" s="1" t="s">
        <v>3955</v>
      </c>
      <c r="I700" s="236" t="s">
        <v>4159</v>
      </c>
      <c r="J700" s="1" t="s">
        <v>3188</v>
      </c>
      <c r="K700" s="1" t="s">
        <v>3189</v>
      </c>
      <c r="L700" s="1">
        <v>32.9583958039929</v>
      </c>
      <c r="M700" s="1">
        <v>131.864572940009</v>
      </c>
      <c r="O700" s="74" t="str">
        <f t="shared" si="308"/>
        <v>高福-87：さいき長寿苑そよ風</v>
      </c>
      <c r="P700" s="74" t="str">
        <f t="shared" si="309"/>
        <v>種別：高齢者福祉施設 &lt;br&gt;名称：高福-87：さいき長寿苑そよ風&lt;br&gt;住所：佐伯市鶴岡西町２丁目２６９番地&lt;br&gt;TEL：0972-20-5218&lt;br&gt;参考：種別：短期入所生活介護(ショートステイ)&lt;br&gt;</v>
      </c>
      <c r="Q700" s="74" t="str">
        <f t="shared" si="310"/>
        <v>507.png</v>
      </c>
      <c r="R700" s="74" t="str">
        <f t="shared" si="311"/>
        <v>25,25</v>
      </c>
      <c r="S700" s="74" t="str">
        <f t="shared" si="312"/>
        <v>12,12</v>
      </c>
      <c r="T700" s="74" t="str">
        <f t="shared" si="313"/>
        <v>131.864572940009,32.9583958039929</v>
      </c>
      <c r="W700" s="239">
        <v>1</v>
      </c>
      <c r="X700" s="239" t="s">
        <v>3209</v>
      </c>
      <c r="Y700" s="239" t="str">
        <f t="shared" si="314"/>
        <v>高福-87：さいき長寿苑そよ風</v>
      </c>
      <c r="Z700" s="239" t="s">
        <v>3202</v>
      </c>
      <c r="AA700" s="239" t="str">
        <f t="shared" si="315"/>
        <v>種別：高齢者福祉施設 &lt;br&gt;名称：高福-87：さいき長寿苑そよ風&lt;br&gt;住所：佐伯市鶴岡西町２丁目２６９番地&lt;br&gt;TEL：0972-20-5218&lt;br&gt;参考：種別：短期入所生活介護(ショートステイ)&lt;br&gt;</v>
      </c>
      <c r="AB700" s="239" t="s">
        <v>3256</v>
      </c>
      <c r="AC700" s="239" t="str">
        <f t="shared" si="316"/>
        <v>507.png</v>
      </c>
      <c r="AD700" s="239" t="s">
        <v>3204</v>
      </c>
      <c r="AE700" s="239" t="str">
        <f t="shared" si="317"/>
        <v>25,25</v>
      </c>
      <c r="AF700" s="239" t="s">
        <v>3205</v>
      </c>
      <c r="AG700" s="239" t="str">
        <f t="shared" si="318"/>
        <v>12,12</v>
      </c>
      <c r="AH700" s="239" t="s">
        <v>3206</v>
      </c>
      <c r="AI700" s="239" t="str">
        <f t="shared" si="319"/>
        <v>131.864572940009,32.9583958039929</v>
      </c>
      <c r="AJ700" s="239" t="s">
        <v>3207</v>
      </c>
      <c r="AL700" s="8" t="str">
        <f t="shared" si="320"/>
        <v>,{"type":"Feature","properties":{"name":"高福-87：さいき長寿苑そよ風","description":"種別：高齢者福祉施設 &lt;br&gt;名称：高福-87：さいき長寿苑そよ風&lt;br&gt;住所：佐伯市鶴岡西町２丁目２６９番地&lt;br&gt;TEL：0972-20-5218&lt;br&gt;参考：種別：短期入所生活介護(ショートステイ)&lt;br&gt;","_markerType":"Icon","_iconUrl":"https://cyberjapandata.gsi.go.jp/portal/sys/v4/symbols/507.png","_iconSize":[25,25],"_iconAnchor":[12,12]},"geometry":{"type":"Point","coordinates":[131.864572940009,32.9583958039929]}}</v>
      </c>
    </row>
    <row r="701" spans="1:38">
      <c r="A701" s="248" t="s">
        <v>3821</v>
      </c>
      <c r="B701" s="1" t="s">
        <v>3686</v>
      </c>
      <c r="C701" s="1" t="s">
        <v>3821</v>
      </c>
      <c r="D701" s="1" t="s">
        <v>989</v>
      </c>
      <c r="E701" s="1" t="s">
        <v>1368</v>
      </c>
      <c r="F701" s="1" t="s">
        <v>3921</v>
      </c>
      <c r="G701" s="1" t="s">
        <v>3964</v>
      </c>
      <c r="I701" s="236" t="s">
        <v>4159</v>
      </c>
      <c r="J701" s="1" t="s">
        <v>3188</v>
      </c>
      <c r="K701" s="1" t="s">
        <v>3189</v>
      </c>
      <c r="L701" s="1">
        <v>33.016113122199002</v>
      </c>
      <c r="M701" s="1">
        <v>131.901884360411</v>
      </c>
      <c r="O701" s="74" t="str">
        <f t="shared" si="308"/>
        <v>高福-88：ショートステイ彦岳の太陽(ユニット型)</v>
      </c>
      <c r="P701" s="74" t="str">
        <f t="shared" si="309"/>
        <v>種別：高齢者福祉施設 &lt;br&gt;名称：高福-88：ショートステイ彦岳の太陽(ユニット型)&lt;br&gt;住所：佐伯市狩生418番地2&lt;br&gt;TEL：0972-27-8622&lt;br&gt;参考：種別：短期入所生活介護(ショートステイ)&lt;br&gt;</v>
      </c>
      <c r="Q701" s="74" t="str">
        <f t="shared" si="310"/>
        <v>507.png</v>
      </c>
      <c r="R701" s="74" t="str">
        <f t="shared" si="311"/>
        <v>25,25</v>
      </c>
      <c r="S701" s="74" t="str">
        <f t="shared" si="312"/>
        <v>12,12</v>
      </c>
      <c r="T701" s="74" t="str">
        <f t="shared" si="313"/>
        <v>131.901884360411,33.016113122199</v>
      </c>
      <c r="W701" s="239">
        <v>1</v>
      </c>
      <c r="X701" s="239" t="s">
        <v>3209</v>
      </c>
      <c r="Y701" s="239" t="str">
        <f t="shared" si="314"/>
        <v>高福-88：ショートステイ彦岳の太陽(ユニット型)</v>
      </c>
      <c r="Z701" s="239" t="s">
        <v>3202</v>
      </c>
      <c r="AA701" s="239" t="str">
        <f t="shared" si="315"/>
        <v>種別：高齢者福祉施設 &lt;br&gt;名称：高福-88：ショートステイ彦岳の太陽(ユニット型)&lt;br&gt;住所：佐伯市狩生418番地2&lt;br&gt;TEL：0972-27-8622&lt;br&gt;参考：種別：短期入所生活介護(ショートステイ)&lt;br&gt;</v>
      </c>
      <c r="AB701" s="239" t="s">
        <v>3256</v>
      </c>
      <c r="AC701" s="239" t="str">
        <f t="shared" si="316"/>
        <v>507.png</v>
      </c>
      <c r="AD701" s="239" t="s">
        <v>3204</v>
      </c>
      <c r="AE701" s="239" t="str">
        <f t="shared" si="317"/>
        <v>25,25</v>
      </c>
      <c r="AF701" s="239" t="s">
        <v>3205</v>
      </c>
      <c r="AG701" s="239" t="str">
        <f t="shared" si="318"/>
        <v>12,12</v>
      </c>
      <c r="AH701" s="239" t="s">
        <v>3206</v>
      </c>
      <c r="AI701" s="239" t="str">
        <f t="shared" si="319"/>
        <v>131.901884360411,33.016113122199</v>
      </c>
      <c r="AJ701" s="239" t="s">
        <v>3207</v>
      </c>
      <c r="AL701" s="8" t="str">
        <f t="shared" si="320"/>
        <v>,{"type":"Feature","properties":{"name":"高福-88：ショートステイ彦岳の太陽(ユニット型)","description":"種別：高齢者福祉施設 &lt;br&gt;名称：高福-88：ショートステイ彦岳の太陽(ユニット型)&lt;br&gt;住所：佐伯市狩生418番地2&lt;br&gt;TEL：0972-27-8622&lt;br&gt;参考：種別：短期入所生活介護(ショートステイ)&lt;br&gt;","_markerType":"Icon","_iconUrl":"https://cyberjapandata.gsi.go.jp/portal/sys/v4/symbols/507.png","_iconSize":[25,25],"_iconAnchor":[12,12]},"geometry":{"type":"Point","coordinates":[131.901884360411,33.016113122199]}}</v>
      </c>
    </row>
    <row r="702" spans="1:38">
      <c r="A702" s="248" t="s">
        <v>3822</v>
      </c>
      <c r="B702" s="1" t="s">
        <v>3686</v>
      </c>
      <c r="C702" s="1" t="s">
        <v>3822</v>
      </c>
      <c r="D702" s="1" t="s">
        <v>3867</v>
      </c>
      <c r="E702" s="1" t="s">
        <v>1358</v>
      </c>
      <c r="F702" s="1" t="s">
        <v>3921</v>
      </c>
      <c r="G702" s="1" t="s">
        <v>3960</v>
      </c>
      <c r="I702" s="236" t="s">
        <v>4159</v>
      </c>
      <c r="J702" s="1" t="s">
        <v>3188</v>
      </c>
      <c r="K702" s="1" t="s">
        <v>3189</v>
      </c>
      <c r="L702" s="1">
        <v>32.878593893014198</v>
      </c>
      <c r="M702" s="1">
        <v>131.757503440378</v>
      </c>
      <c r="O702" s="74" t="str">
        <f t="shared" si="308"/>
        <v>高福-89：直川苑指定短期入所生活介護事業所(ユニット空床型)</v>
      </c>
      <c r="P702" s="74" t="str">
        <f t="shared" si="309"/>
        <v>種別：高齢者福祉施設 &lt;br&gt;名称：高福-89：直川苑指定短期入所生活介護事業所(ユニット空床型)&lt;br&gt;住所：佐伯市直川大字仁田原1962番地1&lt;br&gt;TEL：0972-58-2744&lt;br&gt;参考：種別：短期入所生活介護(ショートステイ)&lt;br&gt;</v>
      </c>
      <c r="Q702" s="74" t="str">
        <f t="shared" si="310"/>
        <v>507.png</v>
      </c>
      <c r="R702" s="74" t="str">
        <f t="shared" si="311"/>
        <v>25,25</v>
      </c>
      <c r="S702" s="74" t="str">
        <f t="shared" si="312"/>
        <v>12,12</v>
      </c>
      <c r="T702" s="74" t="str">
        <f t="shared" si="313"/>
        <v>131.757503440378,32.8785938930142</v>
      </c>
      <c r="W702" s="239">
        <v>1</v>
      </c>
      <c r="X702" s="239" t="s">
        <v>3209</v>
      </c>
      <c r="Y702" s="239" t="str">
        <f t="shared" si="314"/>
        <v>高福-89：直川苑指定短期入所生活介護事業所(ユニット空床型)</v>
      </c>
      <c r="Z702" s="239" t="s">
        <v>3202</v>
      </c>
      <c r="AA702" s="239" t="str">
        <f t="shared" si="315"/>
        <v>種別：高齢者福祉施設 &lt;br&gt;名称：高福-89：直川苑指定短期入所生活介護事業所(ユニット空床型)&lt;br&gt;住所：佐伯市直川大字仁田原1962番地1&lt;br&gt;TEL：0972-58-2744&lt;br&gt;参考：種別：短期入所生活介護(ショートステイ)&lt;br&gt;</v>
      </c>
      <c r="AB702" s="239" t="s">
        <v>3256</v>
      </c>
      <c r="AC702" s="239" t="str">
        <f t="shared" si="316"/>
        <v>507.png</v>
      </c>
      <c r="AD702" s="239" t="s">
        <v>3204</v>
      </c>
      <c r="AE702" s="239" t="str">
        <f t="shared" si="317"/>
        <v>25,25</v>
      </c>
      <c r="AF702" s="239" t="s">
        <v>3205</v>
      </c>
      <c r="AG702" s="239" t="str">
        <f t="shared" si="318"/>
        <v>12,12</v>
      </c>
      <c r="AH702" s="239" t="s">
        <v>3206</v>
      </c>
      <c r="AI702" s="239" t="str">
        <f t="shared" si="319"/>
        <v>131.757503440378,32.8785938930142</v>
      </c>
      <c r="AJ702" s="239" t="s">
        <v>3207</v>
      </c>
      <c r="AL702" s="8" t="str">
        <f t="shared" si="320"/>
        <v>,{"type":"Feature","properties":{"name":"高福-89：直川苑指定短期入所生活介護事業所(ユニット空床型)","description":"種別：高齢者福祉施設 &lt;br&gt;名称：高福-89：直川苑指定短期入所生活介護事業所(ユニット空床型)&lt;br&gt;住所：佐伯市直川大字仁田原1962番地1&lt;br&gt;TEL：0972-58-2744&lt;br&gt;参考：種別：短期入所生活介護(ショートステイ)&lt;br&gt;","_markerType":"Icon","_iconUrl":"https://cyberjapandata.gsi.go.jp/portal/sys/v4/symbols/507.png","_iconSize":[25,25],"_iconAnchor":[12,12]},"geometry":{"type":"Point","coordinates":[131.757503440378,32.8785938930142]}}</v>
      </c>
    </row>
    <row r="703" spans="1:38">
      <c r="A703" s="248" t="s">
        <v>3823</v>
      </c>
      <c r="B703" s="1" t="s">
        <v>3686</v>
      </c>
      <c r="C703" s="1" t="s">
        <v>3823</v>
      </c>
      <c r="D703" s="1" t="s">
        <v>938</v>
      </c>
      <c r="E703" s="1" t="s">
        <v>1350</v>
      </c>
      <c r="F703" s="1" t="s">
        <v>3921</v>
      </c>
      <c r="G703" s="1" t="s">
        <v>3950</v>
      </c>
      <c r="I703" s="236" t="s">
        <v>4159</v>
      </c>
      <c r="J703" s="1" t="s">
        <v>3188</v>
      </c>
      <c r="K703" s="1" t="s">
        <v>3189</v>
      </c>
      <c r="L703" s="1">
        <v>32.9358572323126</v>
      </c>
      <c r="M703" s="1">
        <v>131.911642105087</v>
      </c>
      <c r="O703" s="74" t="str">
        <f t="shared" si="308"/>
        <v>高福-90：特別養護老人ホーム　長良苑ユニット型短期入所生活介護事業所</v>
      </c>
      <c r="P703" s="74" t="str">
        <f t="shared" si="309"/>
        <v>種別：高齢者福祉施設 &lt;br&gt;名称：高福-90：特別養護老人ホーム　長良苑ユニット型短期入所生活介護事業所&lt;br&gt;住所：佐伯市大字長良4956番地&lt;br&gt;TEL：0972-28-3322&lt;br&gt;参考：種別：短期入所生活介護(ショートステイ)&lt;br&gt;</v>
      </c>
      <c r="Q703" s="74" t="str">
        <f t="shared" si="310"/>
        <v>507.png</v>
      </c>
      <c r="R703" s="74" t="str">
        <f t="shared" si="311"/>
        <v>25,25</v>
      </c>
      <c r="S703" s="74" t="str">
        <f t="shared" si="312"/>
        <v>12,12</v>
      </c>
      <c r="T703" s="74" t="str">
        <f t="shared" si="313"/>
        <v>131.911642105087,32.9358572323126</v>
      </c>
      <c r="W703" s="239">
        <v>1</v>
      </c>
      <c r="X703" s="239" t="s">
        <v>3209</v>
      </c>
      <c r="Y703" s="239" t="str">
        <f t="shared" si="314"/>
        <v>高福-90：特別養護老人ホーム　長良苑ユニット型短期入所生活介護事業所</v>
      </c>
      <c r="Z703" s="239" t="s">
        <v>3202</v>
      </c>
      <c r="AA703" s="239" t="str">
        <f t="shared" si="315"/>
        <v>種別：高齢者福祉施設 &lt;br&gt;名称：高福-90：特別養護老人ホーム　長良苑ユニット型短期入所生活介護事業所&lt;br&gt;住所：佐伯市大字長良4956番地&lt;br&gt;TEL：0972-28-3322&lt;br&gt;参考：種別：短期入所生活介護(ショートステイ)&lt;br&gt;</v>
      </c>
      <c r="AB703" s="239" t="s">
        <v>3256</v>
      </c>
      <c r="AC703" s="239" t="str">
        <f t="shared" si="316"/>
        <v>507.png</v>
      </c>
      <c r="AD703" s="239" t="s">
        <v>3204</v>
      </c>
      <c r="AE703" s="239" t="str">
        <f t="shared" si="317"/>
        <v>25,25</v>
      </c>
      <c r="AF703" s="239" t="s">
        <v>3205</v>
      </c>
      <c r="AG703" s="239" t="str">
        <f t="shared" si="318"/>
        <v>12,12</v>
      </c>
      <c r="AH703" s="239" t="s">
        <v>3206</v>
      </c>
      <c r="AI703" s="239" t="str">
        <f t="shared" si="319"/>
        <v>131.911642105087,32.9358572323126</v>
      </c>
      <c r="AJ703" s="239" t="s">
        <v>3207</v>
      </c>
      <c r="AL703" s="8" t="str">
        <f t="shared" si="320"/>
        <v>,{"type":"Feature","properties":{"name":"高福-90：特別養護老人ホーム　長良苑ユニット型短期入所生活介護事業所","description":"種別：高齢者福祉施設 &lt;br&gt;名称：高福-90：特別養護老人ホーム　長良苑ユニット型短期入所生活介護事業所&lt;br&gt;住所：佐伯市大字長良4956番地&lt;br&gt;TEL：0972-28-3322&lt;br&gt;参考：種別：短期入所生活介護(ショートステイ)&lt;br&gt;","_markerType":"Icon","_iconUrl":"https://cyberjapandata.gsi.go.jp/portal/sys/v4/symbols/507.png","_iconSize":[25,25],"_iconAnchor":[12,12]},"geometry":{"type":"Point","coordinates":[131.911642105087,32.9358572323126]}}</v>
      </c>
    </row>
    <row r="704" spans="1:38">
      <c r="A704" s="248" t="s">
        <v>3824</v>
      </c>
      <c r="B704" s="1" t="s">
        <v>3686</v>
      </c>
      <c r="C704" s="1" t="s">
        <v>3824</v>
      </c>
      <c r="D704" s="1" t="s">
        <v>1081</v>
      </c>
      <c r="E704" s="1" t="s">
        <v>1378</v>
      </c>
      <c r="F704" s="1" t="s">
        <v>3921</v>
      </c>
      <c r="G704" s="1" t="s">
        <v>3950</v>
      </c>
      <c r="I704" s="236" t="s">
        <v>4159</v>
      </c>
      <c r="J704" s="1" t="s">
        <v>3188</v>
      </c>
      <c r="K704" s="1" t="s">
        <v>3189</v>
      </c>
      <c r="L704" s="1">
        <v>32.856271939825497</v>
      </c>
      <c r="M704" s="1">
        <v>131.950049641156</v>
      </c>
      <c r="O704" s="74" t="str">
        <f t="shared" si="308"/>
        <v>高福-91：はたのうら指定短期入所生活介護事業所</v>
      </c>
      <c r="P704" s="74" t="str">
        <f t="shared" si="309"/>
        <v>種別：高齢者福祉施設 &lt;br&gt;名称：高福-91：はたのうら指定短期入所生活介護事業所&lt;br&gt;住所：佐伯市蒲江大字畑野浦596番32&lt;br&gt;TEL：0972-45-5820&lt;br&gt;参考：種別：短期入所生活介護(ショートステイ)&lt;br&gt;</v>
      </c>
      <c r="Q704" s="74" t="str">
        <f t="shared" si="310"/>
        <v>507.png</v>
      </c>
      <c r="R704" s="74" t="str">
        <f t="shared" si="311"/>
        <v>25,25</v>
      </c>
      <c r="S704" s="74" t="str">
        <f t="shared" si="312"/>
        <v>12,12</v>
      </c>
      <c r="T704" s="74" t="str">
        <f t="shared" si="313"/>
        <v>131.950049641156,32.8562719398255</v>
      </c>
      <c r="W704" s="239">
        <v>1</v>
      </c>
      <c r="X704" s="239" t="s">
        <v>3209</v>
      </c>
      <c r="Y704" s="239" t="str">
        <f t="shared" si="314"/>
        <v>高福-91：はたのうら指定短期入所生活介護事業所</v>
      </c>
      <c r="Z704" s="239" t="s">
        <v>3202</v>
      </c>
      <c r="AA704" s="239" t="str">
        <f t="shared" si="315"/>
        <v>種別：高齢者福祉施設 &lt;br&gt;名称：高福-91：はたのうら指定短期入所生活介護事業所&lt;br&gt;住所：佐伯市蒲江大字畑野浦596番32&lt;br&gt;TEL：0972-45-5820&lt;br&gt;参考：種別：短期入所生活介護(ショートステイ)&lt;br&gt;</v>
      </c>
      <c r="AB704" s="239" t="s">
        <v>3256</v>
      </c>
      <c r="AC704" s="239" t="str">
        <f t="shared" si="316"/>
        <v>507.png</v>
      </c>
      <c r="AD704" s="239" t="s">
        <v>3204</v>
      </c>
      <c r="AE704" s="239" t="str">
        <f t="shared" si="317"/>
        <v>25,25</v>
      </c>
      <c r="AF704" s="239" t="s">
        <v>3205</v>
      </c>
      <c r="AG704" s="239" t="str">
        <f t="shared" si="318"/>
        <v>12,12</v>
      </c>
      <c r="AH704" s="239" t="s">
        <v>3206</v>
      </c>
      <c r="AI704" s="239" t="str">
        <f t="shared" si="319"/>
        <v>131.950049641156,32.8562719398255</v>
      </c>
      <c r="AJ704" s="239" t="s">
        <v>3207</v>
      </c>
      <c r="AL704" s="8" t="str">
        <f t="shared" si="320"/>
        <v>,{"type":"Feature","properties":{"name":"高福-91：はたのうら指定短期入所生活介護事業所","description":"種別：高齢者福祉施設 &lt;br&gt;名称：高福-91：はたのうら指定短期入所生活介護事業所&lt;br&gt;住所：佐伯市蒲江大字畑野浦596番32&lt;br&gt;TEL：0972-45-5820&lt;br&gt;参考：種別：短期入所生活介護(ショートステイ)&lt;br&gt;","_markerType":"Icon","_iconUrl":"https://cyberjapandata.gsi.go.jp/portal/sys/v4/symbols/507.png","_iconSize":[25,25],"_iconAnchor":[12,12]},"geometry":{"type":"Point","coordinates":[131.950049641156,32.8562719398255]}}</v>
      </c>
    </row>
    <row r="705" spans="1:38">
      <c r="A705" s="248" t="s">
        <v>3825</v>
      </c>
      <c r="B705" s="1" t="s">
        <v>3686</v>
      </c>
      <c r="C705" s="1" t="s">
        <v>3825</v>
      </c>
      <c r="D705" s="1" t="s">
        <v>3869</v>
      </c>
      <c r="E705" s="1" t="s">
        <v>1379</v>
      </c>
      <c r="F705" s="1" t="s">
        <v>3921</v>
      </c>
      <c r="G705" s="1" t="s">
        <v>3960</v>
      </c>
      <c r="I705" s="236" t="s">
        <v>4159</v>
      </c>
      <c r="J705" s="1" t="s">
        <v>3188</v>
      </c>
      <c r="K705" s="1" t="s">
        <v>3189</v>
      </c>
      <c r="L705" s="1">
        <v>32.8787747171273</v>
      </c>
      <c r="M705" s="1">
        <v>131.756963650801</v>
      </c>
      <c r="O705" s="74" t="str">
        <f t="shared" si="308"/>
        <v>高福-92：直川苑指定短期入所生活介護事業所</v>
      </c>
      <c r="P705" s="74" t="str">
        <f t="shared" si="309"/>
        <v>種別：高齢者福祉施設 &lt;br&gt;名称：高福-92：直川苑指定短期入所生活介護事業所&lt;br&gt;住所：佐伯市直川大字仁田原1962-1&lt;br&gt;TEL：0972-25-5010&lt;br&gt;参考：種別：短期入所生活介護(ショートステイ)&lt;br&gt;</v>
      </c>
      <c r="Q705" s="74" t="str">
        <f t="shared" si="310"/>
        <v>507.png</v>
      </c>
      <c r="R705" s="74" t="str">
        <f t="shared" si="311"/>
        <v>25,25</v>
      </c>
      <c r="S705" s="74" t="str">
        <f t="shared" si="312"/>
        <v>12,12</v>
      </c>
      <c r="T705" s="74" t="str">
        <f t="shared" si="313"/>
        <v>131.756963650801,32.8787747171273</v>
      </c>
      <c r="W705" s="239">
        <v>1</v>
      </c>
      <c r="X705" s="239" t="s">
        <v>3209</v>
      </c>
      <c r="Y705" s="239" t="str">
        <f t="shared" si="314"/>
        <v>高福-92：直川苑指定短期入所生活介護事業所</v>
      </c>
      <c r="Z705" s="239" t="s">
        <v>3202</v>
      </c>
      <c r="AA705" s="239" t="str">
        <f t="shared" si="315"/>
        <v>種別：高齢者福祉施設 &lt;br&gt;名称：高福-92：直川苑指定短期入所生活介護事業所&lt;br&gt;住所：佐伯市直川大字仁田原1962-1&lt;br&gt;TEL：0972-25-5010&lt;br&gt;参考：種別：短期入所生活介護(ショートステイ)&lt;br&gt;</v>
      </c>
      <c r="AB705" s="239" t="s">
        <v>3256</v>
      </c>
      <c r="AC705" s="239" t="str">
        <f t="shared" si="316"/>
        <v>507.png</v>
      </c>
      <c r="AD705" s="239" t="s">
        <v>3204</v>
      </c>
      <c r="AE705" s="239" t="str">
        <f t="shared" si="317"/>
        <v>25,25</v>
      </c>
      <c r="AF705" s="239" t="s">
        <v>3205</v>
      </c>
      <c r="AG705" s="239" t="str">
        <f t="shared" si="318"/>
        <v>12,12</v>
      </c>
      <c r="AH705" s="239" t="s">
        <v>3206</v>
      </c>
      <c r="AI705" s="239" t="str">
        <f t="shared" si="319"/>
        <v>131.756963650801,32.8787747171273</v>
      </c>
      <c r="AJ705" s="239" t="s">
        <v>3207</v>
      </c>
      <c r="AL705" s="8" t="str">
        <f t="shared" si="320"/>
        <v>,{"type":"Feature","properties":{"name":"高福-92：直川苑指定短期入所生活介護事業所","description":"種別：高齢者福祉施設 &lt;br&gt;名称：高福-92：直川苑指定短期入所生活介護事業所&lt;br&gt;住所：佐伯市直川大字仁田原1962-1&lt;br&gt;TEL：0972-25-5010&lt;br&gt;参考：種別：短期入所生活介護(ショートステイ)&lt;br&gt;","_markerType":"Icon","_iconUrl":"https://cyberjapandata.gsi.go.jp/portal/sys/v4/symbols/507.png","_iconSize":[25,25],"_iconAnchor":[12,12]},"geometry":{"type":"Point","coordinates":[131.756963650801,32.8787747171273]}}</v>
      </c>
    </row>
    <row r="706" spans="1:38">
      <c r="A706" s="248" t="s">
        <v>3826</v>
      </c>
      <c r="B706" s="1" t="s">
        <v>3686</v>
      </c>
      <c r="C706" s="1" t="s">
        <v>3826</v>
      </c>
      <c r="D706" s="1" t="s">
        <v>3891</v>
      </c>
      <c r="E706" s="1" t="s">
        <v>1380</v>
      </c>
      <c r="F706" s="1" t="s">
        <v>3921</v>
      </c>
      <c r="G706" s="1" t="s">
        <v>3949</v>
      </c>
      <c r="I706" s="236" t="s">
        <v>4159</v>
      </c>
      <c r="J706" s="1" t="s">
        <v>3188</v>
      </c>
      <c r="K706" s="1" t="s">
        <v>3189</v>
      </c>
      <c r="L706" s="1">
        <v>32.803668567668097</v>
      </c>
      <c r="M706" s="1">
        <v>131.94170203113501</v>
      </c>
      <c r="O706" s="74" t="str">
        <f t="shared" si="308"/>
        <v>高福-93：はまゆうショートステイ</v>
      </c>
      <c r="P706" s="74" t="str">
        <f t="shared" si="309"/>
        <v>種別：高齢者福祉施設 &lt;br&gt;名称：高福-93：はまゆうショートステイ&lt;br&gt;住所：佐伯市蒲江大字蒲江浦1344番地の1&lt;br&gt;TEL：0972-42-1886&lt;br&gt;参考：種別：短期入所生活介護(ショートステイ)&lt;br&gt;</v>
      </c>
      <c r="Q706" s="74" t="str">
        <f t="shared" si="310"/>
        <v>507.png</v>
      </c>
      <c r="R706" s="74" t="str">
        <f t="shared" si="311"/>
        <v>25,25</v>
      </c>
      <c r="S706" s="74" t="str">
        <f t="shared" si="312"/>
        <v>12,12</v>
      </c>
      <c r="T706" s="74" t="str">
        <f t="shared" si="313"/>
        <v>131.941702031135,32.8036685676681</v>
      </c>
      <c r="W706" s="239">
        <v>1</v>
      </c>
      <c r="X706" s="239" t="s">
        <v>3209</v>
      </c>
      <c r="Y706" s="239" t="str">
        <f t="shared" si="314"/>
        <v>高福-93：はまゆうショートステイ</v>
      </c>
      <c r="Z706" s="239" t="s">
        <v>3202</v>
      </c>
      <c r="AA706" s="239" t="str">
        <f t="shared" si="315"/>
        <v>種別：高齢者福祉施設 &lt;br&gt;名称：高福-93：はまゆうショートステイ&lt;br&gt;住所：佐伯市蒲江大字蒲江浦1344番地の1&lt;br&gt;TEL：0972-42-1886&lt;br&gt;参考：種別：短期入所生活介護(ショートステイ)&lt;br&gt;</v>
      </c>
      <c r="AB706" s="239" t="s">
        <v>3256</v>
      </c>
      <c r="AC706" s="239" t="str">
        <f t="shared" si="316"/>
        <v>507.png</v>
      </c>
      <c r="AD706" s="239" t="s">
        <v>3204</v>
      </c>
      <c r="AE706" s="239" t="str">
        <f t="shared" si="317"/>
        <v>25,25</v>
      </c>
      <c r="AF706" s="239" t="s">
        <v>3205</v>
      </c>
      <c r="AG706" s="239" t="str">
        <f t="shared" si="318"/>
        <v>12,12</v>
      </c>
      <c r="AH706" s="239" t="s">
        <v>3206</v>
      </c>
      <c r="AI706" s="239" t="str">
        <f t="shared" si="319"/>
        <v>131.941702031135,32.8036685676681</v>
      </c>
      <c r="AJ706" s="239" t="s">
        <v>3207</v>
      </c>
      <c r="AL706" s="8" t="str">
        <f t="shared" si="320"/>
        <v>,{"type":"Feature","properties":{"name":"高福-93：はまゆうショートステイ","description":"種別：高齢者福祉施設 &lt;br&gt;名称：高福-93：はまゆうショートステイ&lt;br&gt;住所：佐伯市蒲江大字蒲江浦1344番地の1&lt;br&gt;TEL：0972-42-1886&lt;br&gt;参考：種別：短期入所生活介護(ショートステイ)&lt;br&gt;","_markerType":"Icon","_iconUrl":"https://cyberjapandata.gsi.go.jp/portal/sys/v4/symbols/507.png","_iconSize":[25,25],"_iconAnchor":[12,12]},"geometry":{"type":"Point","coordinates":[131.941702031135,32.8036685676681]}}</v>
      </c>
    </row>
    <row r="707" spans="1:38">
      <c r="A707" s="248" t="s">
        <v>3827</v>
      </c>
      <c r="B707" s="1" t="s">
        <v>3686</v>
      </c>
      <c r="C707" s="1" t="s">
        <v>3827</v>
      </c>
      <c r="D707" s="1" t="s">
        <v>3870</v>
      </c>
      <c r="E707" s="1" t="s">
        <v>1360</v>
      </c>
      <c r="F707" s="1" t="s">
        <v>3922</v>
      </c>
      <c r="G707" s="1" t="s">
        <v>3956</v>
      </c>
      <c r="I707" s="236" t="s">
        <v>4159</v>
      </c>
      <c r="J707" s="1" t="s">
        <v>3188</v>
      </c>
      <c r="K707" s="1" t="s">
        <v>3189</v>
      </c>
      <c r="L707" s="1">
        <v>32.959103163008798</v>
      </c>
      <c r="M707" s="1">
        <v>131.88150328137499</v>
      </c>
      <c r="O707" s="74" t="str">
        <f t="shared" si="308"/>
        <v>高福-94：介護老人保健施設　鶴望野</v>
      </c>
      <c r="P707" s="74" t="str">
        <f t="shared" si="309"/>
        <v>種別：高齢者福祉施設 &lt;br&gt;名称：高福-94：介護老人保健施設　鶴望野&lt;br&gt;住所：佐伯市鶴岡町1丁目11番59号&lt;br&gt;TEL：0972-24-3080&lt;br&gt;参考：種別：短期入所療養介護(療養型ショートステイ)&lt;br&gt;</v>
      </c>
      <c r="Q707" s="74" t="str">
        <f t="shared" si="310"/>
        <v>507.png</v>
      </c>
      <c r="R707" s="74" t="str">
        <f t="shared" si="311"/>
        <v>25,25</v>
      </c>
      <c r="S707" s="74" t="str">
        <f t="shared" si="312"/>
        <v>12,12</v>
      </c>
      <c r="T707" s="74" t="str">
        <f t="shared" si="313"/>
        <v>131.881503281375,32.9591031630088</v>
      </c>
      <c r="W707" s="239">
        <v>1</v>
      </c>
      <c r="X707" s="239" t="s">
        <v>3209</v>
      </c>
      <c r="Y707" s="239" t="str">
        <f t="shared" si="314"/>
        <v>高福-94：介護老人保健施設　鶴望野</v>
      </c>
      <c r="Z707" s="239" t="s">
        <v>3202</v>
      </c>
      <c r="AA707" s="239" t="str">
        <f t="shared" si="315"/>
        <v>種別：高齢者福祉施設 &lt;br&gt;名称：高福-94：介護老人保健施設　鶴望野&lt;br&gt;住所：佐伯市鶴岡町1丁目11番59号&lt;br&gt;TEL：0972-24-3080&lt;br&gt;参考：種別：短期入所療養介護(療養型ショートステイ)&lt;br&gt;</v>
      </c>
      <c r="AB707" s="239" t="s">
        <v>3256</v>
      </c>
      <c r="AC707" s="239" t="str">
        <f t="shared" si="316"/>
        <v>507.png</v>
      </c>
      <c r="AD707" s="239" t="s">
        <v>3204</v>
      </c>
      <c r="AE707" s="239" t="str">
        <f t="shared" si="317"/>
        <v>25,25</v>
      </c>
      <c r="AF707" s="239" t="s">
        <v>3205</v>
      </c>
      <c r="AG707" s="239" t="str">
        <f t="shared" si="318"/>
        <v>12,12</v>
      </c>
      <c r="AH707" s="239" t="s">
        <v>3206</v>
      </c>
      <c r="AI707" s="239" t="str">
        <f t="shared" si="319"/>
        <v>131.881503281375,32.9591031630088</v>
      </c>
      <c r="AJ707" s="239" t="s">
        <v>3207</v>
      </c>
      <c r="AL707" s="8" t="str">
        <f t="shared" si="320"/>
        <v>,{"type":"Feature","properties":{"name":"高福-94：介護老人保健施設　鶴望野","description":"種別：高齢者福祉施設 &lt;br&gt;名称：高福-94：介護老人保健施設　鶴望野&lt;br&gt;住所：佐伯市鶴岡町1丁目11番59号&lt;br&gt;TEL：0972-24-3080&lt;br&gt;参考：種別：短期入所療養介護(療養型ショートステイ)&lt;br&gt;","_markerType":"Icon","_iconUrl":"https://cyberjapandata.gsi.go.jp/portal/sys/v4/symbols/507.png","_iconSize":[25,25],"_iconAnchor":[12,12]},"geometry":{"type":"Point","coordinates":[131.881503281375,32.9591031630088]}}</v>
      </c>
    </row>
    <row r="708" spans="1:38">
      <c r="A708" s="248" t="s">
        <v>3828</v>
      </c>
      <c r="B708" s="1" t="s">
        <v>3686</v>
      </c>
      <c r="C708" s="1" t="s">
        <v>3828</v>
      </c>
      <c r="D708" s="1" t="s">
        <v>3871</v>
      </c>
      <c r="E708" s="1" t="s">
        <v>1361</v>
      </c>
      <c r="F708" s="1" t="s">
        <v>3922</v>
      </c>
      <c r="G708" s="1" t="s">
        <v>3962</v>
      </c>
      <c r="I708" s="236" t="s">
        <v>4159</v>
      </c>
      <c r="J708" s="1" t="s">
        <v>3188</v>
      </c>
      <c r="K708" s="1" t="s">
        <v>3189</v>
      </c>
      <c r="L708" s="1">
        <v>32.9661020458067</v>
      </c>
      <c r="M708" s="1">
        <v>131.901032566515</v>
      </c>
      <c r="O708" s="74" t="str">
        <f t="shared" si="308"/>
        <v>高福-95：南海医療センター　附属介護老人保健施設</v>
      </c>
      <c r="P708" s="74" t="str">
        <f t="shared" si="309"/>
        <v>種別：高齢者福祉施設 &lt;br&gt;名称：高福-95：南海医療センター　附属介護老人保健施設&lt;br&gt;住所：佐伯市常盤西町12番6号&lt;br&gt;TEL：0972-20-5090&lt;br&gt;参考：種別：短期入所療養介護(療養型ショートステイ)&lt;br&gt;</v>
      </c>
      <c r="Q708" s="74" t="str">
        <f t="shared" si="310"/>
        <v>507.png</v>
      </c>
      <c r="R708" s="74" t="str">
        <f t="shared" si="311"/>
        <v>25,25</v>
      </c>
      <c r="S708" s="74" t="str">
        <f t="shared" si="312"/>
        <v>12,12</v>
      </c>
      <c r="T708" s="74" t="str">
        <f t="shared" si="313"/>
        <v>131.901032566515,32.9661020458067</v>
      </c>
      <c r="W708" s="239">
        <v>1</v>
      </c>
      <c r="X708" s="239" t="s">
        <v>3209</v>
      </c>
      <c r="Y708" s="239" t="str">
        <f t="shared" si="314"/>
        <v>高福-95：南海医療センター　附属介護老人保健施設</v>
      </c>
      <c r="Z708" s="239" t="s">
        <v>3202</v>
      </c>
      <c r="AA708" s="239" t="str">
        <f t="shared" si="315"/>
        <v>種別：高齢者福祉施設 &lt;br&gt;名称：高福-95：南海医療センター　附属介護老人保健施設&lt;br&gt;住所：佐伯市常盤西町12番6号&lt;br&gt;TEL：0972-20-5090&lt;br&gt;参考：種別：短期入所療養介護(療養型ショートステイ)&lt;br&gt;</v>
      </c>
      <c r="AB708" s="239" t="s">
        <v>3256</v>
      </c>
      <c r="AC708" s="239" t="str">
        <f t="shared" si="316"/>
        <v>507.png</v>
      </c>
      <c r="AD708" s="239" t="s">
        <v>3204</v>
      </c>
      <c r="AE708" s="239" t="str">
        <f t="shared" si="317"/>
        <v>25,25</v>
      </c>
      <c r="AF708" s="239" t="s">
        <v>3205</v>
      </c>
      <c r="AG708" s="239" t="str">
        <f t="shared" si="318"/>
        <v>12,12</v>
      </c>
      <c r="AH708" s="239" t="s">
        <v>3206</v>
      </c>
      <c r="AI708" s="239" t="str">
        <f t="shared" si="319"/>
        <v>131.901032566515,32.9661020458067</v>
      </c>
      <c r="AJ708" s="239" t="s">
        <v>3207</v>
      </c>
      <c r="AL708" s="8" t="str">
        <f t="shared" si="320"/>
        <v>,{"type":"Feature","properties":{"name":"高福-95：南海医療センター　附属介護老人保健施設","description":"種別：高齢者福祉施設 &lt;br&gt;名称：高福-95：南海医療センター　附属介護老人保健施設&lt;br&gt;住所：佐伯市常盤西町12番6号&lt;br&gt;TEL：0972-20-5090&lt;br&gt;参考：種別：短期入所療養介護(療養型ショートステイ)&lt;br&gt;","_markerType":"Icon","_iconUrl":"https://cyberjapandata.gsi.go.jp/portal/sys/v4/symbols/507.png","_iconSize":[25,25],"_iconAnchor":[12,12]},"geometry":{"type":"Point","coordinates":[131.901032566515,32.9661020458067]}}</v>
      </c>
    </row>
    <row r="709" spans="1:38">
      <c r="A709" s="248" t="s">
        <v>3829</v>
      </c>
      <c r="B709" s="1" t="s">
        <v>3686</v>
      </c>
      <c r="C709" s="1" t="s">
        <v>3829</v>
      </c>
      <c r="D709" s="1" t="s">
        <v>3872</v>
      </c>
      <c r="E709" s="1" t="s">
        <v>1362</v>
      </c>
      <c r="F709" s="1" t="s">
        <v>3922</v>
      </c>
      <c r="G709" s="1" t="s">
        <v>3956</v>
      </c>
      <c r="I709" s="236" t="s">
        <v>4159</v>
      </c>
      <c r="J709" s="1" t="s">
        <v>3188</v>
      </c>
      <c r="K709" s="1" t="s">
        <v>3189</v>
      </c>
      <c r="L709" s="1">
        <v>32.9453650393679</v>
      </c>
      <c r="M709" s="1">
        <v>131.896278829376</v>
      </c>
      <c r="O709" s="74" t="str">
        <f t="shared" si="308"/>
        <v>高福-96：介護老人保健施設和の風</v>
      </c>
      <c r="P709" s="74" t="str">
        <f t="shared" si="309"/>
        <v>種別：高齢者福祉施設 &lt;br&gt;名称：高福-96：介護老人保健施設和の風&lt;br&gt;住所：佐伯市大字池田２２６０－１&lt;br&gt;TEL：0972-24-1201&lt;br&gt;参考：種別：短期入所療養介護(療養型ショートステイ)&lt;br&gt;</v>
      </c>
      <c r="Q709" s="74" t="str">
        <f t="shared" si="310"/>
        <v>507.png</v>
      </c>
      <c r="R709" s="74" t="str">
        <f t="shared" si="311"/>
        <v>25,25</v>
      </c>
      <c r="S709" s="74" t="str">
        <f t="shared" si="312"/>
        <v>12,12</v>
      </c>
      <c r="T709" s="74" t="str">
        <f t="shared" si="313"/>
        <v>131.896278829376,32.9453650393679</v>
      </c>
      <c r="W709" s="239">
        <v>1</v>
      </c>
      <c r="X709" s="239" t="s">
        <v>3209</v>
      </c>
      <c r="Y709" s="239" t="str">
        <f t="shared" si="314"/>
        <v>高福-96：介護老人保健施設和の風</v>
      </c>
      <c r="Z709" s="239" t="s">
        <v>3202</v>
      </c>
      <c r="AA709" s="239" t="str">
        <f t="shared" si="315"/>
        <v>種別：高齢者福祉施設 &lt;br&gt;名称：高福-96：介護老人保健施設和の風&lt;br&gt;住所：佐伯市大字池田２２６０－１&lt;br&gt;TEL：0972-24-1201&lt;br&gt;参考：種別：短期入所療養介護(療養型ショートステイ)&lt;br&gt;</v>
      </c>
      <c r="AB709" s="239" t="s">
        <v>3256</v>
      </c>
      <c r="AC709" s="239" t="str">
        <f t="shared" si="316"/>
        <v>507.png</v>
      </c>
      <c r="AD709" s="239" t="s">
        <v>3204</v>
      </c>
      <c r="AE709" s="239" t="str">
        <f t="shared" si="317"/>
        <v>25,25</v>
      </c>
      <c r="AF709" s="239" t="s">
        <v>3205</v>
      </c>
      <c r="AG709" s="239" t="str">
        <f t="shared" si="318"/>
        <v>12,12</v>
      </c>
      <c r="AH709" s="239" t="s">
        <v>3206</v>
      </c>
      <c r="AI709" s="239" t="str">
        <f t="shared" si="319"/>
        <v>131.896278829376,32.9453650393679</v>
      </c>
      <c r="AJ709" s="239" t="s">
        <v>3207</v>
      </c>
      <c r="AL709" s="8" t="str">
        <f t="shared" si="320"/>
        <v>,{"type":"Feature","properties":{"name":"高福-96：介護老人保健施設和の風","description":"種別：高齢者福祉施設 &lt;br&gt;名称：高福-96：介護老人保健施設和の風&lt;br&gt;住所：佐伯市大字池田２２６０－１&lt;br&gt;TEL：0972-24-1201&lt;br&gt;参考：種別：短期入所療養介護(療養型ショートステイ)&lt;br&gt;","_markerType":"Icon","_iconUrl":"https://cyberjapandata.gsi.go.jp/portal/sys/v4/symbols/507.png","_iconSize":[25,25],"_iconAnchor":[12,12]},"geometry":{"type":"Point","coordinates":[131.896278829376,32.9453650393679]}}</v>
      </c>
    </row>
    <row r="710" spans="1:38">
      <c r="A710" s="248" t="s">
        <v>3830</v>
      </c>
      <c r="B710" s="1" t="s">
        <v>3686</v>
      </c>
      <c r="C710" s="1" t="s">
        <v>3830</v>
      </c>
      <c r="D710" s="1" t="s">
        <v>3892</v>
      </c>
      <c r="E710" s="1" t="s">
        <v>1363</v>
      </c>
      <c r="F710" s="1" t="s">
        <v>3922</v>
      </c>
      <c r="G710" s="1" t="s">
        <v>3951</v>
      </c>
      <c r="I710" s="236" t="s">
        <v>4159</v>
      </c>
      <c r="J710" s="1" t="s">
        <v>3188</v>
      </c>
      <c r="K710" s="1" t="s">
        <v>3189</v>
      </c>
      <c r="L710" s="1">
        <v>32.941542415873698</v>
      </c>
      <c r="M710" s="1">
        <v>131.96260904746001</v>
      </c>
      <c r="O710" s="74" t="str">
        <f t="shared" si="308"/>
        <v>高福-97：介護老人保健施設ユニット鶴見の太陽</v>
      </c>
      <c r="P710" s="74" t="str">
        <f t="shared" si="309"/>
        <v>種別：高齢者福祉施設 &lt;br&gt;名称：高福-97：介護老人保健施設ユニット鶴見の太陽&lt;br&gt;住所：佐伯市鶴見沖松浦51&lt;br&gt;TEL：0972-33-1501&lt;br&gt;参考：種別：短期入所療養介護(療養型ショートステイ)&lt;br&gt;</v>
      </c>
      <c r="Q710" s="74" t="str">
        <f t="shared" si="310"/>
        <v>507.png</v>
      </c>
      <c r="R710" s="74" t="str">
        <f t="shared" si="311"/>
        <v>25,25</v>
      </c>
      <c r="S710" s="74" t="str">
        <f t="shared" si="312"/>
        <v>12,12</v>
      </c>
      <c r="T710" s="74" t="str">
        <f t="shared" si="313"/>
        <v>131.96260904746,32.9415424158737</v>
      </c>
      <c r="W710" s="239">
        <v>1</v>
      </c>
      <c r="X710" s="239" t="s">
        <v>3209</v>
      </c>
      <c r="Y710" s="239" t="str">
        <f t="shared" si="314"/>
        <v>高福-97：介護老人保健施設ユニット鶴見の太陽</v>
      </c>
      <c r="Z710" s="239" t="s">
        <v>3202</v>
      </c>
      <c r="AA710" s="239" t="str">
        <f t="shared" si="315"/>
        <v>種別：高齢者福祉施設 &lt;br&gt;名称：高福-97：介護老人保健施設ユニット鶴見の太陽&lt;br&gt;住所：佐伯市鶴見沖松浦51&lt;br&gt;TEL：0972-33-1501&lt;br&gt;参考：種別：短期入所療養介護(療養型ショートステイ)&lt;br&gt;</v>
      </c>
      <c r="AB710" s="239" t="s">
        <v>3256</v>
      </c>
      <c r="AC710" s="239" t="str">
        <f t="shared" si="316"/>
        <v>507.png</v>
      </c>
      <c r="AD710" s="239" t="s">
        <v>3204</v>
      </c>
      <c r="AE710" s="239" t="str">
        <f t="shared" si="317"/>
        <v>25,25</v>
      </c>
      <c r="AF710" s="239" t="s">
        <v>3205</v>
      </c>
      <c r="AG710" s="239" t="str">
        <f t="shared" si="318"/>
        <v>12,12</v>
      </c>
      <c r="AH710" s="239" t="s">
        <v>3206</v>
      </c>
      <c r="AI710" s="239" t="str">
        <f t="shared" si="319"/>
        <v>131.96260904746,32.9415424158737</v>
      </c>
      <c r="AJ710" s="239" t="s">
        <v>3207</v>
      </c>
      <c r="AL710" s="8" t="str">
        <f t="shared" si="320"/>
        <v>,{"type":"Feature","properties":{"name":"高福-97：介護老人保健施設ユニット鶴見の太陽","description":"種別：高齢者福祉施設 &lt;br&gt;名称：高福-97：介護老人保健施設ユニット鶴見の太陽&lt;br&gt;住所：佐伯市鶴見沖松浦51&lt;br&gt;TEL：0972-33-1501&lt;br&gt;参考：種別：短期入所療養介護(療養型ショートステイ)&lt;br&gt;","_markerType":"Icon","_iconUrl":"https://cyberjapandata.gsi.go.jp/portal/sys/v4/symbols/507.png","_iconSize":[25,25],"_iconAnchor":[12,12]},"geometry":{"type":"Point","coordinates":[131.96260904746,32.9415424158737]}}</v>
      </c>
    </row>
    <row r="711" spans="1:38">
      <c r="A711" s="248" t="s">
        <v>3831</v>
      </c>
      <c r="B711" s="1" t="s">
        <v>3686</v>
      </c>
      <c r="C711" s="1" t="s">
        <v>3831</v>
      </c>
      <c r="D711" s="1" t="s">
        <v>19</v>
      </c>
      <c r="E711" s="1" t="s">
        <v>1363</v>
      </c>
      <c r="F711" s="1" t="s">
        <v>3922</v>
      </c>
      <c r="G711" s="1" t="s">
        <v>3951</v>
      </c>
      <c r="I711" s="236" t="s">
        <v>4159</v>
      </c>
      <c r="J711" s="1" t="s">
        <v>3188</v>
      </c>
      <c r="K711" s="1" t="s">
        <v>3189</v>
      </c>
      <c r="L711" s="1">
        <v>32.941742903774703</v>
      </c>
      <c r="M711" s="1">
        <v>131.96229594207799</v>
      </c>
      <c r="O711" s="74" t="str">
        <f t="shared" si="308"/>
        <v>高福-98：介護老人保健施設鶴見の太陽</v>
      </c>
      <c r="P711" s="74" t="str">
        <f t="shared" si="309"/>
        <v>種別：高齢者福祉施設 &lt;br&gt;名称：高福-98：介護老人保健施設鶴見の太陽&lt;br&gt;住所：佐伯市鶴見大字沖松浦51番地&lt;br&gt;TEL：0972-33-1501&lt;br&gt;参考：種別：短期入所療養介護(療養型ショートステイ)&lt;br&gt;</v>
      </c>
      <c r="Q711" s="74" t="str">
        <f t="shared" si="310"/>
        <v>507.png</v>
      </c>
      <c r="R711" s="74" t="str">
        <f t="shared" si="311"/>
        <v>25,25</v>
      </c>
      <c r="S711" s="74" t="str">
        <f t="shared" si="312"/>
        <v>12,12</v>
      </c>
      <c r="T711" s="74" t="str">
        <f t="shared" si="313"/>
        <v>131.962295942078,32.9417429037747</v>
      </c>
      <c r="W711" s="239">
        <v>1</v>
      </c>
      <c r="X711" s="239" t="s">
        <v>3209</v>
      </c>
      <c r="Y711" s="239" t="str">
        <f t="shared" si="314"/>
        <v>高福-98：介護老人保健施設鶴見の太陽</v>
      </c>
      <c r="Z711" s="239" t="s">
        <v>3202</v>
      </c>
      <c r="AA711" s="239" t="str">
        <f t="shared" si="315"/>
        <v>種別：高齢者福祉施設 &lt;br&gt;名称：高福-98：介護老人保健施設鶴見の太陽&lt;br&gt;住所：佐伯市鶴見大字沖松浦51番地&lt;br&gt;TEL：0972-33-1501&lt;br&gt;参考：種別：短期入所療養介護(療養型ショートステイ)&lt;br&gt;</v>
      </c>
      <c r="AB711" s="239" t="s">
        <v>3256</v>
      </c>
      <c r="AC711" s="239" t="str">
        <f t="shared" si="316"/>
        <v>507.png</v>
      </c>
      <c r="AD711" s="239" t="s">
        <v>3204</v>
      </c>
      <c r="AE711" s="239" t="str">
        <f t="shared" si="317"/>
        <v>25,25</v>
      </c>
      <c r="AF711" s="239" t="s">
        <v>3205</v>
      </c>
      <c r="AG711" s="239" t="str">
        <f t="shared" si="318"/>
        <v>12,12</v>
      </c>
      <c r="AH711" s="239" t="s">
        <v>3206</v>
      </c>
      <c r="AI711" s="239" t="str">
        <f t="shared" si="319"/>
        <v>131.962295942078,32.9417429037747</v>
      </c>
      <c r="AJ711" s="239" t="s">
        <v>3207</v>
      </c>
      <c r="AL711" s="8" t="str">
        <f t="shared" si="320"/>
        <v>,{"type":"Feature","properties":{"name":"高福-98：介護老人保健施設鶴見の太陽","description":"種別：高齢者福祉施設 &lt;br&gt;名称：高福-98：介護老人保健施設鶴見の太陽&lt;br&gt;住所：佐伯市鶴見大字沖松浦51番地&lt;br&gt;TEL：0972-33-1501&lt;br&gt;参考：種別：短期入所療養介護(療養型ショートステイ)&lt;br&gt;","_markerType":"Icon","_iconUrl":"https://cyberjapandata.gsi.go.jp/portal/sys/v4/symbols/507.png","_iconSize":[25,25],"_iconAnchor":[12,12]},"geometry":{"type":"Point","coordinates":[131.962295942078,32.9417429037747]}}</v>
      </c>
    </row>
    <row r="712" spans="1:38">
      <c r="A712" s="248" t="s">
        <v>3832</v>
      </c>
      <c r="B712" s="1" t="s">
        <v>3686</v>
      </c>
      <c r="C712" s="1" t="s">
        <v>3832</v>
      </c>
      <c r="D712" s="1" t="s">
        <v>3866</v>
      </c>
      <c r="E712" s="1" t="s">
        <v>1357</v>
      </c>
      <c r="F712" s="1" t="s">
        <v>3923</v>
      </c>
      <c r="G712" s="1" t="s">
        <v>3944</v>
      </c>
      <c r="I712" s="236" t="s">
        <v>4159</v>
      </c>
      <c r="J712" s="1" t="s">
        <v>3188</v>
      </c>
      <c r="K712" s="1" t="s">
        <v>3189</v>
      </c>
      <c r="L712" s="1">
        <v>32.945764093624298</v>
      </c>
      <c r="M712" s="1">
        <v>131.89634300357599</v>
      </c>
      <c r="O712" s="74" t="str">
        <f t="shared" si="308"/>
        <v>高福-99：花みずき指定通所介護事業所(デイサービスセンター　花みずき)</v>
      </c>
      <c r="P712" s="74" t="str">
        <f t="shared" si="309"/>
        <v>種別：高齢者福祉施設 &lt;br&gt;名称：高福-99：花みずき指定通所介護事業所(デイサービスセンター　花みずき)&lt;br&gt;住所：佐伯市大字池田1699番地の7&lt;br&gt;TEL：0972-23-3000&lt;br&gt;参考：種別：認知症対応型通所介護(デイサービス)&lt;br&gt;</v>
      </c>
      <c r="Q712" s="74" t="str">
        <f t="shared" si="310"/>
        <v>507.png</v>
      </c>
      <c r="R712" s="74" t="str">
        <f t="shared" si="311"/>
        <v>25,25</v>
      </c>
      <c r="S712" s="74" t="str">
        <f t="shared" si="312"/>
        <v>12,12</v>
      </c>
      <c r="T712" s="74" t="str">
        <f t="shared" si="313"/>
        <v>131.896343003576,32.9457640936243</v>
      </c>
      <c r="W712" s="239">
        <v>1</v>
      </c>
      <c r="X712" s="239" t="s">
        <v>3209</v>
      </c>
      <c r="Y712" s="239" t="str">
        <f t="shared" si="314"/>
        <v>高福-99：花みずき指定通所介護事業所(デイサービスセンター　花みずき)</v>
      </c>
      <c r="Z712" s="239" t="s">
        <v>3202</v>
      </c>
      <c r="AA712" s="239" t="str">
        <f t="shared" si="315"/>
        <v>種別：高齢者福祉施設 &lt;br&gt;名称：高福-99：花みずき指定通所介護事業所(デイサービスセンター　花みずき)&lt;br&gt;住所：佐伯市大字池田1699番地の7&lt;br&gt;TEL：0972-23-3000&lt;br&gt;参考：種別：認知症対応型通所介護(デイサービス)&lt;br&gt;</v>
      </c>
      <c r="AB712" s="239" t="s">
        <v>3256</v>
      </c>
      <c r="AC712" s="239" t="str">
        <f t="shared" si="316"/>
        <v>507.png</v>
      </c>
      <c r="AD712" s="239" t="s">
        <v>3204</v>
      </c>
      <c r="AE712" s="239" t="str">
        <f t="shared" si="317"/>
        <v>25,25</v>
      </c>
      <c r="AF712" s="239" t="s">
        <v>3205</v>
      </c>
      <c r="AG712" s="239" t="str">
        <f t="shared" si="318"/>
        <v>12,12</v>
      </c>
      <c r="AH712" s="239" t="s">
        <v>3206</v>
      </c>
      <c r="AI712" s="239" t="str">
        <f t="shared" si="319"/>
        <v>131.896343003576,32.9457640936243</v>
      </c>
      <c r="AJ712" s="239" t="s">
        <v>3207</v>
      </c>
      <c r="AL712" s="8" t="str">
        <f t="shared" si="320"/>
        <v>,{"type":"Feature","properties":{"name":"高福-99：花みずき指定通所介護事業所(デイサービスセンター　花みずき)","description":"種別：高齢者福祉施設 &lt;br&gt;名称：高福-99：花みずき指定通所介護事業所(デイサービスセンター　花みずき)&lt;br&gt;住所：佐伯市大字池田1699番地の7&lt;br&gt;TEL：0972-23-3000&lt;br&gt;参考：種別：認知症対応型通所介護(デイサービス)&lt;br&gt;","_markerType":"Icon","_iconUrl":"https://cyberjapandata.gsi.go.jp/portal/sys/v4/symbols/507.png","_iconSize":[25,25],"_iconAnchor":[12,12]},"geometry":{"type":"Point","coordinates":[131.896343003576,32.9457640936243]}}</v>
      </c>
    </row>
    <row r="713" spans="1:38">
      <c r="A713" s="248" t="s">
        <v>3833</v>
      </c>
      <c r="B713" s="1" t="s">
        <v>3686</v>
      </c>
      <c r="C713" s="1" t="s">
        <v>3833</v>
      </c>
      <c r="D713" s="1" t="s">
        <v>3893</v>
      </c>
      <c r="E713" s="1" t="s">
        <v>1357</v>
      </c>
      <c r="F713" s="1" t="s">
        <v>3923</v>
      </c>
      <c r="G713" s="1" t="s">
        <v>3944</v>
      </c>
      <c r="I713" s="236" t="s">
        <v>4159</v>
      </c>
      <c r="J713" s="1" t="s">
        <v>3188</v>
      </c>
      <c r="K713" s="1" t="s">
        <v>3189</v>
      </c>
      <c r="L713" s="1">
        <v>32.946252877721598</v>
      </c>
      <c r="M713" s="1">
        <v>131.895787790816</v>
      </c>
      <c r="O713" s="74" t="str">
        <f t="shared" si="308"/>
        <v>高福-100：やまぼうし指定通所介護事業所</v>
      </c>
      <c r="P713" s="74" t="str">
        <f t="shared" si="309"/>
        <v>種別：高齢者福祉施設 &lt;br&gt;名称：高福-100：やまぼうし指定通所介護事業所&lt;br&gt;住所：佐伯市池田字山ノ田1689番地1&lt;br&gt;TEL：0972-23-3000&lt;br&gt;参考：種別：認知症対応型通所介護(デイサービス)&lt;br&gt;</v>
      </c>
      <c r="Q713" s="74" t="str">
        <f t="shared" si="310"/>
        <v>507.png</v>
      </c>
      <c r="R713" s="74" t="str">
        <f t="shared" si="311"/>
        <v>25,25</v>
      </c>
      <c r="S713" s="74" t="str">
        <f t="shared" si="312"/>
        <v>12,12</v>
      </c>
      <c r="T713" s="74" t="str">
        <f t="shared" si="313"/>
        <v>131.895787790816,32.9462528777216</v>
      </c>
      <c r="W713" s="239">
        <v>1</v>
      </c>
      <c r="X713" s="239" t="s">
        <v>3209</v>
      </c>
      <c r="Y713" s="239" t="str">
        <f t="shared" si="314"/>
        <v>高福-100：やまぼうし指定通所介護事業所</v>
      </c>
      <c r="Z713" s="239" t="s">
        <v>3202</v>
      </c>
      <c r="AA713" s="239" t="str">
        <f t="shared" si="315"/>
        <v>種別：高齢者福祉施設 &lt;br&gt;名称：高福-100：やまぼうし指定通所介護事業所&lt;br&gt;住所：佐伯市池田字山ノ田1689番地1&lt;br&gt;TEL：0972-23-3000&lt;br&gt;参考：種別：認知症対応型通所介護(デイサービス)&lt;br&gt;</v>
      </c>
      <c r="AB713" s="239" t="s">
        <v>3256</v>
      </c>
      <c r="AC713" s="239" t="str">
        <f t="shared" si="316"/>
        <v>507.png</v>
      </c>
      <c r="AD713" s="239" t="s">
        <v>3204</v>
      </c>
      <c r="AE713" s="239" t="str">
        <f t="shared" si="317"/>
        <v>25,25</v>
      </c>
      <c r="AF713" s="239" t="s">
        <v>3205</v>
      </c>
      <c r="AG713" s="239" t="str">
        <f t="shared" si="318"/>
        <v>12,12</v>
      </c>
      <c r="AH713" s="239" t="s">
        <v>3206</v>
      </c>
      <c r="AI713" s="239" t="str">
        <f t="shared" si="319"/>
        <v>131.895787790816,32.9462528777216</v>
      </c>
      <c r="AJ713" s="239" t="s">
        <v>3207</v>
      </c>
      <c r="AL713" s="8" t="str">
        <f t="shared" si="320"/>
        <v>,{"type":"Feature","properties":{"name":"高福-100：やまぼうし指定通所介護事業所","description":"種別：高齢者福祉施設 &lt;br&gt;名称：高福-100：やまぼうし指定通所介護事業所&lt;br&gt;住所：佐伯市池田字山ノ田1689番地1&lt;br&gt;TEL：0972-23-3000&lt;br&gt;参考：種別：認知症対応型通所介護(デイサービス)&lt;br&gt;","_markerType":"Icon","_iconUrl":"https://cyberjapandata.gsi.go.jp/portal/sys/v4/symbols/507.png","_iconSize":[25,25],"_iconAnchor":[12,12]},"geometry":{"type":"Point","coordinates":[131.895787790816,32.9462528777216]}}</v>
      </c>
    </row>
    <row r="714" spans="1:38">
      <c r="A714" s="248" t="s">
        <v>3834</v>
      </c>
      <c r="B714" s="1" t="s">
        <v>3686</v>
      </c>
      <c r="C714" s="1" t="s">
        <v>3834</v>
      </c>
      <c r="D714" s="1" t="s">
        <v>283</v>
      </c>
      <c r="E714" s="1" t="s">
        <v>1369</v>
      </c>
      <c r="F714" s="1" t="s">
        <v>3923</v>
      </c>
      <c r="G714" s="1" t="s">
        <v>3944</v>
      </c>
      <c r="I714" s="236" t="s">
        <v>4159</v>
      </c>
      <c r="J714" s="1" t="s">
        <v>3188</v>
      </c>
      <c r="K714" s="1" t="s">
        <v>3189</v>
      </c>
      <c r="L714" s="1">
        <v>32.958479488032197</v>
      </c>
      <c r="M714" s="1">
        <v>131.899751575436</v>
      </c>
      <c r="O714" s="74" t="str">
        <f t="shared" si="308"/>
        <v>高福-101：佐伯市老人デイサービスセンター　E型｢水明園｣</v>
      </c>
      <c r="P714" s="74" t="str">
        <f t="shared" si="309"/>
        <v>種別：高齢者福祉施設 &lt;br&gt;名称：高福-101：佐伯市老人デイサービスセンター　E型｢水明園｣&lt;br&gt;住所：佐伯市向島1丁目3番8号&lt;br&gt;TEL：0972-23-3064&lt;br&gt;参考：種別：認知症対応型通所介護(デイサービス)&lt;br&gt;</v>
      </c>
      <c r="Q714" s="74" t="str">
        <f t="shared" si="310"/>
        <v>507.png</v>
      </c>
      <c r="R714" s="74" t="str">
        <f t="shared" si="311"/>
        <v>25,25</v>
      </c>
      <c r="S714" s="74" t="str">
        <f t="shared" si="312"/>
        <v>12,12</v>
      </c>
      <c r="T714" s="74" t="str">
        <f t="shared" si="313"/>
        <v>131.899751575436,32.9584794880322</v>
      </c>
      <c r="W714" s="239">
        <v>1</v>
      </c>
      <c r="X714" s="239" t="s">
        <v>3209</v>
      </c>
      <c r="Y714" s="239" t="str">
        <f t="shared" si="314"/>
        <v>高福-101：佐伯市老人デイサービスセンター　E型｢水明園｣</v>
      </c>
      <c r="Z714" s="239" t="s">
        <v>3202</v>
      </c>
      <c r="AA714" s="239" t="str">
        <f t="shared" si="315"/>
        <v>種別：高齢者福祉施設 &lt;br&gt;名称：高福-101：佐伯市老人デイサービスセンター　E型｢水明園｣&lt;br&gt;住所：佐伯市向島1丁目3番8号&lt;br&gt;TEL：0972-23-3064&lt;br&gt;参考：種別：認知症対応型通所介護(デイサービス)&lt;br&gt;</v>
      </c>
      <c r="AB714" s="239" t="s">
        <v>3256</v>
      </c>
      <c r="AC714" s="239" t="str">
        <f t="shared" si="316"/>
        <v>507.png</v>
      </c>
      <c r="AD714" s="239" t="s">
        <v>3204</v>
      </c>
      <c r="AE714" s="239" t="str">
        <f t="shared" si="317"/>
        <v>25,25</v>
      </c>
      <c r="AF714" s="239" t="s">
        <v>3205</v>
      </c>
      <c r="AG714" s="239" t="str">
        <f t="shared" si="318"/>
        <v>12,12</v>
      </c>
      <c r="AH714" s="239" t="s">
        <v>3206</v>
      </c>
      <c r="AI714" s="239" t="str">
        <f t="shared" si="319"/>
        <v>131.899751575436,32.9584794880322</v>
      </c>
      <c r="AJ714" s="239" t="s">
        <v>3207</v>
      </c>
      <c r="AL714" s="8" t="str">
        <f t="shared" si="320"/>
        <v>,{"type":"Feature","properties":{"name":"高福-101：佐伯市老人デイサービスセンター　E型｢水明園｣","description":"種別：高齢者福祉施設 &lt;br&gt;名称：高福-101：佐伯市老人デイサービスセンター　E型｢水明園｣&lt;br&gt;住所：佐伯市向島1丁目3番8号&lt;br&gt;TEL：0972-23-3064&lt;br&gt;参考：種別：認知症対応型通所介護(デイサービス)&lt;br&gt;","_markerType":"Icon","_iconUrl":"https://cyberjapandata.gsi.go.jp/portal/sys/v4/symbols/507.png","_iconSize":[25,25],"_iconAnchor":[12,12]},"geometry":{"type":"Point","coordinates":[131.899751575436,32.9584794880322]}}</v>
      </c>
    </row>
    <row r="715" spans="1:38">
      <c r="A715" s="248" t="s">
        <v>3835</v>
      </c>
      <c r="B715" s="1" t="s">
        <v>3686</v>
      </c>
      <c r="C715" s="1" t="s">
        <v>3835</v>
      </c>
      <c r="D715" s="1" t="s">
        <v>1095</v>
      </c>
      <c r="E715" s="1" t="s">
        <v>1350</v>
      </c>
      <c r="F715" s="1" t="s">
        <v>3924</v>
      </c>
      <c r="G715" s="1" t="s">
        <v>3950</v>
      </c>
      <c r="I715" s="236" t="s">
        <v>4159</v>
      </c>
      <c r="J715" s="1" t="s">
        <v>3188</v>
      </c>
      <c r="K715" s="1" t="s">
        <v>3189</v>
      </c>
      <c r="L715" s="1">
        <v>32.937347238838697</v>
      </c>
      <c r="M715" s="1">
        <v>131.912165898376</v>
      </c>
      <c r="O715" s="74" t="str">
        <f t="shared" si="308"/>
        <v>高福-102：グループホーム　陽</v>
      </c>
      <c r="P715" s="74" t="str">
        <f t="shared" si="309"/>
        <v>種別：高齢者福祉施設 &lt;br&gt;名称：高福-102：グループホーム　陽&lt;br&gt;住所：佐伯市大字長良4954番地&lt;br&gt;TEL：0972-28-3322&lt;br&gt;参考：種別：認知症対応共同生活介護(グループホーム　)&lt;br&gt;</v>
      </c>
      <c r="Q715" s="74" t="str">
        <f t="shared" si="310"/>
        <v>507.png</v>
      </c>
      <c r="R715" s="74" t="str">
        <f t="shared" si="311"/>
        <v>25,25</v>
      </c>
      <c r="S715" s="74" t="str">
        <f t="shared" si="312"/>
        <v>12,12</v>
      </c>
      <c r="T715" s="74" t="str">
        <f t="shared" si="313"/>
        <v>131.912165898376,32.9373472388387</v>
      </c>
      <c r="W715" s="239">
        <v>1</v>
      </c>
      <c r="X715" s="239" t="s">
        <v>3209</v>
      </c>
      <c r="Y715" s="239" t="str">
        <f t="shared" si="314"/>
        <v>高福-102：グループホーム　陽</v>
      </c>
      <c r="Z715" s="239" t="s">
        <v>3202</v>
      </c>
      <c r="AA715" s="239" t="str">
        <f t="shared" si="315"/>
        <v>種別：高齢者福祉施設 &lt;br&gt;名称：高福-102：グループホーム　陽&lt;br&gt;住所：佐伯市大字長良4954番地&lt;br&gt;TEL：0972-28-3322&lt;br&gt;参考：種別：認知症対応共同生活介護(グループホーム　)&lt;br&gt;</v>
      </c>
      <c r="AB715" s="239" t="s">
        <v>3256</v>
      </c>
      <c r="AC715" s="239" t="str">
        <f t="shared" si="316"/>
        <v>507.png</v>
      </c>
      <c r="AD715" s="239" t="s">
        <v>3204</v>
      </c>
      <c r="AE715" s="239" t="str">
        <f t="shared" si="317"/>
        <v>25,25</v>
      </c>
      <c r="AF715" s="239" t="s">
        <v>3205</v>
      </c>
      <c r="AG715" s="239" t="str">
        <f t="shared" si="318"/>
        <v>12,12</v>
      </c>
      <c r="AH715" s="239" t="s">
        <v>3206</v>
      </c>
      <c r="AI715" s="239" t="str">
        <f t="shared" si="319"/>
        <v>131.912165898376,32.9373472388387</v>
      </c>
      <c r="AJ715" s="239" t="s">
        <v>3207</v>
      </c>
      <c r="AL715" s="8" t="str">
        <f t="shared" si="320"/>
        <v>,{"type":"Feature","properties":{"name":"高福-102：グループホーム　陽","description":"種別：高齢者福祉施設 &lt;br&gt;名称：高福-102：グループホーム　陽&lt;br&gt;住所：佐伯市大字長良4954番地&lt;br&gt;TEL：0972-28-3322&lt;br&gt;参考：種別：認知症対応共同生活介護(グループホーム　)&lt;br&gt;","_markerType":"Icon","_iconUrl":"https://cyberjapandata.gsi.go.jp/portal/sys/v4/symbols/507.png","_iconSize":[25,25],"_iconAnchor":[12,12]},"geometry":{"type":"Point","coordinates":[131.912165898376,32.9373472388387]}}</v>
      </c>
    </row>
    <row r="716" spans="1:38">
      <c r="A716" s="248" t="s">
        <v>3836</v>
      </c>
      <c r="B716" s="1" t="s">
        <v>3686</v>
      </c>
      <c r="C716" s="1" t="s">
        <v>3836</v>
      </c>
      <c r="D716" s="1" t="s">
        <v>3894</v>
      </c>
      <c r="E716" s="1" t="s">
        <v>1381</v>
      </c>
      <c r="F716" s="1" t="s">
        <v>3924</v>
      </c>
      <c r="G716" s="1" t="s">
        <v>3944</v>
      </c>
      <c r="I716" s="236" t="s">
        <v>4159</v>
      </c>
      <c r="J716" s="1" t="s">
        <v>3188</v>
      </c>
      <c r="K716" s="1" t="s">
        <v>3189</v>
      </c>
      <c r="L716" s="1">
        <v>32.946261375911398</v>
      </c>
      <c r="M716" s="1">
        <v>131.89667235426501</v>
      </c>
      <c r="O716" s="74" t="str">
        <f t="shared" si="308"/>
        <v>高福-103：グループホーム　花みずき</v>
      </c>
      <c r="P716" s="74" t="str">
        <f t="shared" si="309"/>
        <v>種別：高齢者福祉施設 &lt;br&gt;名称：高福-103：グループホーム　花みずき&lt;br&gt;住所：佐伯市大字池田1712番地27&lt;br&gt;TEL：0972-24-3003&lt;br&gt;参考：種別：認知症対応共同生活介護(グループホーム　)&lt;br&gt;</v>
      </c>
      <c r="Q716" s="74" t="str">
        <f t="shared" si="310"/>
        <v>507.png</v>
      </c>
      <c r="R716" s="74" t="str">
        <f t="shared" si="311"/>
        <v>25,25</v>
      </c>
      <c r="S716" s="74" t="str">
        <f t="shared" si="312"/>
        <v>12,12</v>
      </c>
      <c r="T716" s="74" t="str">
        <f t="shared" si="313"/>
        <v>131.896672354265,32.9462613759114</v>
      </c>
      <c r="W716" s="239">
        <v>1</v>
      </c>
      <c r="X716" s="239" t="s">
        <v>3209</v>
      </c>
      <c r="Y716" s="239" t="str">
        <f t="shared" si="314"/>
        <v>高福-103：グループホーム　花みずき</v>
      </c>
      <c r="Z716" s="239" t="s">
        <v>3202</v>
      </c>
      <c r="AA716" s="239" t="str">
        <f t="shared" si="315"/>
        <v>種別：高齢者福祉施設 &lt;br&gt;名称：高福-103：グループホーム　花みずき&lt;br&gt;住所：佐伯市大字池田1712番地27&lt;br&gt;TEL：0972-24-3003&lt;br&gt;参考：種別：認知症対応共同生活介護(グループホーム　)&lt;br&gt;</v>
      </c>
      <c r="AB716" s="239" t="s">
        <v>3256</v>
      </c>
      <c r="AC716" s="239" t="str">
        <f t="shared" si="316"/>
        <v>507.png</v>
      </c>
      <c r="AD716" s="239" t="s">
        <v>3204</v>
      </c>
      <c r="AE716" s="239" t="str">
        <f t="shared" si="317"/>
        <v>25,25</v>
      </c>
      <c r="AF716" s="239" t="s">
        <v>3205</v>
      </c>
      <c r="AG716" s="239" t="str">
        <f t="shared" si="318"/>
        <v>12,12</v>
      </c>
      <c r="AH716" s="239" t="s">
        <v>3206</v>
      </c>
      <c r="AI716" s="239" t="str">
        <f t="shared" si="319"/>
        <v>131.896672354265,32.9462613759114</v>
      </c>
      <c r="AJ716" s="239" t="s">
        <v>3207</v>
      </c>
      <c r="AL716" s="8" t="str">
        <f t="shared" si="320"/>
        <v>,{"type":"Feature","properties":{"name":"高福-103：グループホーム　花みずき","description":"種別：高齢者福祉施設 &lt;br&gt;名称：高福-103：グループホーム　花みずき&lt;br&gt;住所：佐伯市大字池田1712番地27&lt;br&gt;TEL：0972-24-3003&lt;br&gt;参考：種別：認知症対応共同生活介護(グループホーム　)&lt;br&gt;","_markerType":"Icon","_iconUrl":"https://cyberjapandata.gsi.go.jp/portal/sys/v4/symbols/507.png","_iconSize":[25,25],"_iconAnchor":[12,12]},"geometry":{"type":"Point","coordinates":[131.896672354265,32.9462613759114]}}</v>
      </c>
    </row>
    <row r="717" spans="1:38">
      <c r="A717" s="248" t="s">
        <v>3837</v>
      </c>
      <c r="B717" s="1" t="s">
        <v>3686</v>
      </c>
      <c r="C717" s="1" t="s">
        <v>3837</v>
      </c>
      <c r="D717" s="1" t="s">
        <v>3895</v>
      </c>
      <c r="E717" s="1" t="s">
        <v>1382</v>
      </c>
      <c r="F717" s="1" t="s">
        <v>3924</v>
      </c>
      <c r="G717" s="1" t="s">
        <v>3971</v>
      </c>
      <c r="I717" s="236" t="s">
        <v>4159</v>
      </c>
      <c r="J717" s="1" t="s">
        <v>3188</v>
      </c>
      <c r="K717" s="1" t="s">
        <v>3189</v>
      </c>
      <c r="L717" s="1">
        <v>32.8119672090872</v>
      </c>
      <c r="M717" s="1">
        <v>131.92501237420601</v>
      </c>
      <c r="O717" s="74" t="str">
        <f t="shared" si="308"/>
        <v>高福-104：グループホーム　やすらぎの家</v>
      </c>
      <c r="P717" s="74" t="str">
        <f t="shared" si="309"/>
        <v>種別：高齢者福祉施設 &lt;br&gt;名称：高福-104：グループホーム　やすらぎの家&lt;br&gt;住所：佐伯市蒲江大字蒲江浦3951番地&lt;br&gt;TEL：0972-42-0137&lt;br&gt;参考：種別：認知症対応共同生活介護(グループホーム　)&lt;br&gt;</v>
      </c>
      <c r="Q717" s="74" t="str">
        <f t="shared" si="310"/>
        <v>507.png</v>
      </c>
      <c r="R717" s="74" t="str">
        <f t="shared" si="311"/>
        <v>25,25</v>
      </c>
      <c r="S717" s="74" t="str">
        <f t="shared" si="312"/>
        <v>12,12</v>
      </c>
      <c r="T717" s="74" t="str">
        <f t="shared" si="313"/>
        <v>131.925012374206,32.8119672090872</v>
      </c>
      <c r="W717" s="239">
        <v>1</v>
      </c>
      <c r="X717" s="239" t="s">
        <v>3209</v>
      </c>
      <c r="Y717" s="239" t="str">
        <f t="shared" si="314"/>
        <v>高福-104：グループホーム　やすらぎの家</v>
      </c>
      <c r="Z717" s="239" t="s">
        <v>3202</v>
      </c>
      <c r="AA717" s="239" t="str">
        <f t="shared" si="315"/>
        <v>種別：高齢者福祉施設 &lt;br&gt;名称：高福-104：グループホーム　やすらぎの家&lt;br&gt;住所：佐伯市蒲江大字蒲江浦3951番地&lt;br&gt;TEL：0972-42-0137&lt;br&gt;参考：種別：認知症対応共同生活介護(グループホーム　)&lt;br&gt;</v>
      </c>
      <c r="AB717" s="239" t="s">
        <v>3256</v>
      </c>
      <c r="AC717" s="239" t="str">
        <f t="shared" si="316"/>
        <v>507.png</v>
      </c>
      <c r="AD717" s="239" t="s">
        <v>3204</v>
      </c>
      <c r="AE717" s="239" t="str">
        <f t="shared" si="317"/>
        <v>25,25</v>
      </c>
      <c r="AF717" s="239" t="s">
        <v>3205</v>
      </c>
      <c r="AG717" s="239" t="str">
        <f t="shared" si="318"/>
        <v>12,12</v>
      </c>
      <c r="AH717" s="239" t="s">
        <v>3206</v>
      </c>
      <c r="AI717" s="239" t="str">
        <f t="shared" si="319"/>
        <v>131.925012374206,32.8119672090872</v>
      </c>
      <c r="AJ717" s="239" t="s">
        <v>3207</v>
      </c>
      <c r="AL717" s="8" t="str">
        <f t="shared" si="320"/>
        <v>,{"type":"Feature","properties":{"name":"高福-104：グループホーム　やすらぎの家","description":"種別：高齢者福祉施設 &lt;br&gt;名称：高福-104：グループホーム　やすらぎの家&lt;br&gt;住所：佐伯市蒲江大字蒲江浦3951番地&lt;br&gt;TEL：0972-42-0137&lt;br&gt;参考：種別：認知症対応共同生活介護(グループホーム　)&lt;br&gt;","_markerType":"Icon","_iconUrl":"https://cyberjapandata.gsi.go.jp/portal/sys/v4/symbols/507.png","_iconSize":[25,25],"_iconAnchor":[12,12]},"geometry":{"type":"Point","coordinates":[131.925012374206,32.8119672090872]}}</v>
      </c>
    </row>
    <row r="718" spans="1:38">
      <c r="A718" s="248" t="s">
        <v>3838</v>
      </c>
      <c r="B718" s="1" t="s">
        <v>3686</v>
      </c>
      <c r="C718" s="1" t="s">
        <v>3838</v>
      </c>
      <c r="D718" s="1" t="s">
        <v>3896</v>
      </c>
      <c r="E718" s="1" t="s">
        <v>1383</v>
      </c>
      <c r="F718" s="1" t="s">
        <v>3924</v>
      </c>
      <c r="G718" s="1" t="s">
        <v>3939</v>
      </c>
      <c r="I718" s="236" t="s">
        <v>4159</v>
      </c>
      <c r="J718" s="1" t="s">
        <v>3188</v>
      </c>
      <c r="K718" s="1" t="s">
        <v>3189</v>
      </c>
      <c r="L718" s="1">
        <v>32.890492304558997</v>
      </c>
      <c r="M718" s="1">
        <v>131.754066544859</v>
      </c>
      <c r="O718" s="74" t="str">
        <f t="shared" si="308"/>
        <v>高福-105：グループホーム　コスモなおかわ</v>
      </c>
      <c r="P718" s="74" t="str">
        <f t="shared" si="309"/>
        <v>種別：高齢者福祉施設 &lt;br&gt;名称：高福-105：グループホーム　コスモなおかわ&lt;br&gt;住所：佐伯市直川横川508番地&lt;br&gt;TEL：0972-25-6622&lt;br&gt;参考：種別：認知症対応共同生活介護(グループホーム　)&lt;br&gt;</v>
      </c>
      <c r="Q718" s="74" t="str">
        <f t="shared" si="310"/>
        <v>507.png</v>
      </c>
      <c r="R718" s="74" t="str">
        <f t="shared" si="311"/>
        <v>25,25</v>
      </c>
      <c r="S718" s="74" t="str">
        <f t="shared" si="312"/>
        <v>12,12</v>
      </c>
      <c r="T718" s="74" t="str">
        <f t="shared" si="313"/>
        <v>131.754066544859,32.890492304559</v>
      </c>
      <c r="W718" s="239">
        <v>1</v>
      </c>
      <c r="X718" s="239" t="s">
        <v>3209</v>
      </c>
      <c r="Y718" s="239" t="str">
        <f t="shared" si="314"/>
        <v>高福-105：グループホーム　コスモなおかわ</v>
      </c>
      <c r="Z718" s="239" t="s">
        <v>3202</v>
      </c>
      <c r="AA718" s="239" t="str">
        <f t="shared" si="315"/>
        <v>種別：高齢者福祉施設 &lt;br&gt;名称：高福-105：グループホーム　コスモなおかわ&lt;br&gt;住所：佐伯市直川横川508番地&lt;br&gt;TEL：0972-25-6622&lt;br&gt;参考：種別：認知症対応共同生活介護(グループホーム　)&lt;br&gt;</v>
      </c>
      <c r="AB718" s="239" t="s">
        <v>3256</v>
      </c>
      <c r="AC718" s="239" t="str">
        <f t="shared" si="316"/>
        <v>507.png</v>
      </c>
      <c r="AD718" s="239" t="s">
        <v>3204</v>
      </c>
      <c r="AE718" s="239" t="str">
        <f t="shared" si="317"/>
        <v>25,25</v>
      </c>
      <c r="AF718" s="239" t="s">
        <v>3205</v>
      </c>
      <c r="AG718" s="239" t="str">
        <f t="shared" si="318"/>
        <v>12,12</v>
      </c>
      <c r="AH718" s="239" t="s">
        <v>3206</v>
      </c>
      <c r="AI718" s="239" t="str">
        <f t="shared" si="319"/>
        <v>131.754066544859,32.890492304559</v>
      </c>
      <c r="AJ718" s="239" t="s">
        <v>3207</v>
      </c>
      <c r="AL718" s="8" t="str">
        <f t="shared" si="320"/>
        <v>,{"type":"Feature","properties":{"name":"高福-105：グループホーム　コスモなおかわ","description":"種別：高齢者福祉施設 &lt;br&gt;名称：高福-105：グループホーム　コスモなおかわ&lt;br&gt;住所：佐伯市直川横川508番地&lt;br&gt;TEL：0972-25-6622&lt;br&gt;参考：種別：認知症対応共同生活介護(グループホーム　)&lt;br&gt;","_markerType":"Icon","_iconUrl":"https://cyberjapandata.gsi.go.jp/portal/sys/v4/symbols/507.png","_iconSize":[25,25],"_iconAnchor":[12,12]},"geometry":{"type":"Point","coordinates":[131.754066544859,32.890492304559]}}</v>
      </c>
    </row>
    <row r="719" spans="1:38">
      <c r="A719" s="248" t="s">
        <v>3839</v>
      </c>
      <c r="B719" s="1" t="s">
        <v>3686</v>
      </c>
      <c r="C719" s="1" t="s">
        <v>3839</v>
      </c>
      <c r="D719" s="1" t="s">
        <v>3897</v>
      </c>
      <c r="E719" s="1" t="s">
        <v>1329</v>
      </c>
      <c r="F719" s="1" t="s">
        <v>3924</v>
      </c>
      <c r="G719" s="1" t="s">
        <v>3935</v>
      </c>
      <c r="I719" s="236" t="s">
        <v>4159</v>
      </c>
      <c r="J719" s="1" t="s">
        <v>3188</v>
      </c>
      <c r="K719" s="1" t="s">
        <v>3189</v>
      </c>
      <c r="L719" s="1">
        <v>32.925621894502498</v>
      </c>
      <c r="M719" s="1">
        <v>131.945467035012</v>
      </c>
      <c r="O719" s="74" t="str">
        <f t="shared" si="308"/>
        <v>高福-106：グループホーム　白ゆり</v>
      </c>
      <c r="P719" s="74" t="str">
        <f t="shared" si="309"/>
        <v>種別：高齢者福祉施設 &lt;br&gt;名称：高福-106：グループホーム　白ゆり&lt;br&gt;住所：佐伯市木立字大野4887番地&lt;br&gt;TEL：0972-29-5020&lt;br&gt;参考：種別：認知症対応共同生活介護(グループホーム　)&lt;br&gt;</v>
      </c>
      <c r="Q719" s="74" t="str">
        <f t="shared" si="310"/>
        <v>507.png</v>
      </c>
      <c r="R719" s="74" t="str">
        <f t="shared" si="311"/>
        <v>25,25</v>
      </c>
      <c r="S719" s="74" t="str">
        <f t="shared" si="312"/>
        <v>12,12</v>
      </c>
      <c r="T719" s="74" t="str">
        <f t="shared" si="313"/>
        <v>131.945467035012,32.9256218945025</v>
      </c>
      <c r="W719" s="239">
        <v>1</v>
      </c>
      <c r="X719" s="239" t="s">
        <v>3209</v>
      </c>
      <c r="Y719" s="239" t="str">
        <f t="shared" si="314"/>
        <v>高福-106：グループホーム　白ゆり</v>
      </c>
      <c r="Z719" s="239" t="s">
        <v>3202</v>
      </c>
      <c r="AA719" s="239" t="str">
        <f t="shared" si="315"/>
        <v>種別：高齢者福祉施設 &lt;br&gt;名称：高福-106：グループホーム　白ゆり&lt;br&gt;住所：佐伯市木立字大野4887番地&lt;br&gt;TEL：0972-29-5020&lt;br&gt;参考：種別：認知症対応共同生活介護(グループホーム　)&lt;br&gt;</v>
      </c>
      <c r="AB719" s="239" t="s">
        <v>3256</v>
      </c>
      <c r="AC719" s="239" t="str">
        <f t="shared" si="316"/>
        <v>507.png</v>
      </c>
      <c r="AD719" s="239" t="s">
        <v>3204</v>
      </c>
      <c r="AE719" s="239" t="str">
        <f t="shared" si="317"/>
        <v>25,25</v>
      </c>
      <c r="AF719" s="239" t="s">
        <v>3205</v>
      </c>
      <c r="AG719" s="239" t="str">
        <f t="shared" si="318"/>
        <v>12,12</v>
      </c>
      <c r="AH719" s="239" t="s">
        <v>3206</v>
      </c>
      <c r="AI719" s="239" t="str">
        <f t="shared" si="319"/>
        <v>131.945467035012,32.9256218945025</v>
      </c>
      <c r="AJ719" s="239" t="s">
        <v>3207</v>
      </c>
      <c r="AL719" s="8" t="str">
        <f t="shared" si="320"/>
        <v>,{"type":"Feature","properties":{"name":"高福-106：グループホーム　白ゆり","description":"種別：高齢者福祉施設 &lt;br&gt;名称：高福-106：グループホーム　白ゆり&lt;br&gt;住所：佐伯市木立字大野4887番地&lt;br&gt;TEL：0972-29-5020&lt;br&gt;参考：種別：認知症対応共同生活介護(グループホーム　)&lt;br&gt;","_markerType":"Icon","_iconUrl":"https://cyberjapandata.gsi.go.jp/portal/sys/v4/symbols/507.png","_iconSize":[25,25],"_iconAnchor":[12,12]},"geometry":{"type":"Point","coordinates":[131.945467035012,32.9256218945025]}}</v>
      </c>
    </row>
    <row r="720" spans="1:38">
      <c r="A720" s="248" t="s">
        <v>3840</v>
      </c>
      <c r="B720" s="1" t="s">
        <v>3686</v>
      </c>
      <c r="C720" s="1" t="s">
        <v>3840</v>
      </c>
      <c r="D720" s="1" t="s">
        <v>3898</v>
      </c>
      <c r="E720" s="1" t="s">
        <v>1363</v>
      </c>
      <c r="F720" s="1" t="s">
        <v>3924</v>
      </c>
      <c r="G720" s="1" t="s">
        <v>3951</v>
      </c>
      <c r="I720" s="236" t="s">
        <v>4159</v>
      </c>
      <c r="J720" s="1" t="s">
        <v>3188</v>
      </c>
      <c r="K720" s="1" t="s">
        <v>3189</v>
      </c>
      <c r="L720" s="1">
        <v>32.941520191530799</v>
      </c>
      <c r="M720" s="1">
        <v>131.96238030144201</v>
      </c>
      <c r="O720" s="74" t="str">
        <f t="shared" si="308"/>
        <v>高福-107：グループホーム　鶴見の太陽</v>
      </c>
      <c r="P720" s="74" t="str">
        <f t="shared" si="309"/>
        <v>種別：高齢者福祉施設 &lt;br&gt;名称：高福-107：グループホーム　鶴見の太陽&lt;br&gt;住所：佐伯市鶴見大字沖松浦51&lt;br&gt;TEL：0972-33-1501&lt;br&gt;参考：種別：認知症対応共同生活介護(グループホーム　)&lt;br&gt;</v>
      </c>
      <c r="Q720" s="74" t="str">
        <f t="shared" si="310"/>
        <v>507.png</v>
      </c>
      <c r="R720" s="74" t="str">
        <f t="shared" si="311"/>
        <v>25,25</v>
      </c>
      <c r="S720" s="74" t="str">
        <f t="shared" si="312"/>
        <v>12,12</v>
      </c>
      <c r="T720" s="74" t="str">
        <f t="shared" si="313"/>
        <v>131.962380301442,32.9415201915308</v>
      </c>
      <c r="W720" s="239">
        <v>1</v>
      </c>
      <c r="X720" s="239" t="s">
        <v>3209</v>
      </c>
      <c r="Y720" s="239" t="str">
        <f t="shared" si="314"/>
        <v>高福-107：グループホーム　鶴見の太陽</v>
      </c>
      <c r="Z720" s="239" t="s">
        <v>3202</v>
      </c>
      <c r="AA720" s="239" t="str">
        <f t="shared" si="315"/>
        <v>種別：高齢者福祉施設 &lt;br&gt;名称：高福-107：グループホーム　鶴見の太陽&lt;br&gt;住所：佐伯市鶴見大字沖松浦51&lt;br&gt;TEL：0972-33-1501&lt;br&gt;参考：種別：認知症対応共同生活介護(グループホーム　)&lt;br&gt;</v>
      </c>
      <c r="AB720" s="239" t="s">
        <v>3256</v>
      </c>
      <c r="AC720" s="239" t="str">
        <f t="shared" si="316"/>
        <v>507.png</v>
      </c>
      <c r="AD720" s="239" t="s">
        <v>3204</v>
      </c>
      <c r="AE720" s="239" t="str">
        <f t="shared" si="317"/>
        <v>25,25</v>
      </c>
      <c r="AF720" s="239" t="s">
        <v>3205</v>
      </c>
      <c r="AG720" s="239" t="str">
        <f t="shared" si="318"/>
        <v>12,12</v>
      </c>
      <c r="AH720" s="239" t="s">
        <v>3206</v>
      </c>
      <c r="AI720" s="239" t="str">
        <f t="shared" si="319"/>
        <v>131.962380301442,32.9415201915308</v>
      </c>
      <c r="AJ720" s="239" t="s">
        <v>3207</v>
      </c>
      <c r="AL720" s="8" t="str">
        <f t="shared" si="320"/>
        <v>,{"type":"Feature","properties":{"name":"高福-107：グループホーム　鶴見の太陽","description":"種別：高齢者福祉施設 &lt;br&gt;名称：高福-107：グループホーム　鶴見の太陽&lt;br&gt;住所：佐伯市鶴見大字沖松浦51&lt;br&gt;TEL：0972-33-1501&lt;br&gt;参考：種別：認知症対応共同生活介護(グループホーム　)&lt;br&gt;","_markerType":"Icon","_iconUrl":"https://cyberjapandata.gsi.go.jp/portal/sys/v4/symbols/507.png","_iconSize":[25,25],"_iconAnchor":[12,12]},"geometry":{"type":"Point","coordinates":[131.962380301442,32.9415201915308]}}</v>
      </c>
    </row>
    <row r="721" spans="1:38">
      <c r="A721" s="248" t="s">
        <v>3841</v>
      </c>
      <c r="B721" s="1" t="s">
        <v>3686</v>
      </c>
      <c r="C721" s="1" t="s">
        <v>3841</v>
      </c>
      <c r="D721" s="1" t="s">
        <v>3899</v>
      </c>
      <c r="E721" s="1" t="s">
        <v>1331</v>
      </c>
      <c r="F721" s="1" t="s">
        <v>3924</v>
      </c>
      <c r="G721" s="1" t="s">
        <v>3937</v>
      </c>
      <c r="I721" s="236" t="s">
        <v>4159</v>
      </c>
      <c r="J721" s="1" t="s">
        <v>3188</v>
      </c>
      <c r="K721" s="1" t="s">
        <v>3189</v>
      </c>
      <c r="L721" s="1">
        <v>32.942154076437497</v>
      </c>
      <c r="M721" s="1">
        <v>131.957872493537</v>
      </c>
      <c r="O721" s="74" t="str">
        <f t="shared" si="308"/>
        <v>高福-108：グループホーム　ひだまり</v>
      </c>
      <c r="P721" s="74" t="str">
        <f t="shared" si="309"/>
        <v>種別：高齢者福祉施設 &lt;br&gt;名称：高福-108：グループホーム　ひだまり&lt;br&gt;住所：佐伯市鶴見大字地松浦1250番地&lt;br&gt;TEL：0972-33-0750&lt;br&gt;参考：種別：認知症対応共同生活介護(グループホーム　)&lt;br&gt;</v>
      </c>
      <c r="Q721" s="74" t="str">
        <f t="shared" si="310"/>
        <v>507.png</v>
      </c>
      <c r="R721" s="74" t="str">
        <f t="shared" si="311"/>
        <v>25,25</v>
      </c>
      <c r="S721" s="74" t="str">
        <f t="shared" si="312"/>
        <v>12,12</v>
      </c>
      <c r="T721" s="74" t="str">
        <f t="shared" si="313"/>
        <v>131.957872493537,32.9421540764375</v>
      </c>
      <c r="W721" s="239">
        <v>1</v>
      </c>
      <c r="X721" s="239" t="s">
        <v>3209</v>
      </c>
      <c r="Y721" s="239" t="str">
        <f t="shared" si="314"/>
        <v>高福-108：グループホーム　ひだまり</v>
      </c>
      <c r="Z721" s="239" t="s">
        <v>3202</v>
      </c>
      <c r="AA721" s="239" t="str">
        <f t="shared" si="315"/>
        <v>種別：高齢者福祉施設 &lt;br&gt;名称：高福-108：グループホーム　ひだまり&lt;br&gt;住所：佐伯市鶴見大字地松浦1250番地&lt;br&gt;TEL：0972-33-0750&lt;br&gt;参考：種別：認知症対応共同生活介護(グループホーム　)&lt;br&gt;</v>
      </c>
      <c r="AB721" s="239" t="s">
        <v>3256</v>
      </c>
      <c r="AC721" s="239" t="str">
        <f t="shared" si="316"/>
        <v>507.png</v>
      </c>
      <c r="AD721" s="239" t="s">
        <v>3204</v>
      </c>
      <c r="AE721" s="239" t="str">
        <f t="shared" si="317"/>
        <v>25,25</v>
      </c>
      <c r="AF721" s="239" t="s">
        <v>3205</v>
      </c>
      <c r="AG721" s="239" t="str">
        <f t="shared" si="318"/>
        <v>12,12</v>
      </c>
      <c r="AH721" s="239" t="s">
        <v>3206</v>
      </c>
      <c r="AI721" s="239" t="str">
        <f t="shared" si="319"/>
        <v>131.957872493537,32.9421540764375</v>
      </c>
      <c r="AJ721" s="239" t="s">
        <v>3207</v>
      </c>
      <c r="AL721" s="8" t="str">
        <f t="shared" si="320"/>
        <v>,{"type":"Feature","properties":{"name":"高福-108：グループホーム　ひだまり","description":"種別：高齢者福祉施設 &lt;br&gt;名称：高福-108：グループホーム　ひだまり&lt;br&gt;住所：佐伯市鶴見大字地松浦1250番地&lt;br&gt;TEL：0972-33-0750&lt;br&gt;参考：種別：認知症対応共同生活介護(グループホーム　)&lt;br&gt;","_markerType":"Icon","_iconUrl":"https://cyberjapandata.gsi.go.jp/portal/sys/v4/symbols/507.png","_iconSize":[25,25],"_iconAnchor":[12,12]},"geometry":{"type":"Point","coordinates":[131.957872493537,32.9421540764375]}}</v>
      </c>
    </row>
    <row r="722" spans="1:38">
      <c r="A722" s="248" t="s">
        <v>3842</v>
      </c>
      <c r="B722" s="1" t="s">
        <v>3686</v>
      </c>
      <c r="C722" s="1" t="s">
        <v>3842</v>
      </c>
      <c r="D722" s="1" t="s">
        <v>3900</v>
      </c>
      <c r="E722" s="1" t="s">
        <v>1384</v>
      </c>
      <c r="F722" s="1" t="s">
        <v>3924</v>
      </c>
      <c r="G722" s="1" t="s">
        <v>3939</v>
      </c>
      <c r="I722" s="236" t="s">
        <v>4159</v>
      </c>
      <c r="J722" s="1" t="s">
        <v>3188</v>
      </c>
      <c r="K722" s="1" t="s">
        <v>3189</v>
      </c>
      <c r="L722" s="1">
        <v>32.964784872785302</v>
      </c>
      <c r="M722" s="1">
        <v>131.81962823488701</v>
      </c>
      <c r="O722" s="74" t="str">
        <f t="shared" si="308"/>
        <v>高福-109：グループホーム　コスモやよい</v>
      </c>
      <c r="P722" s="74" t="str">
        <f t="shared" si="309"/>
        <v>種別：高齢者福祉施設 &lt;br&gt;名称：高福-109：グループホーム　コスモやよい&lt;br&gt;住所：佐伯市弥生大字山梨子828番地&lt;br&gt;TEL：0972-46-3288&lt;br&gt;参考：種別：認知症対応共同生活介護(グループホーム　)&lt;br&gt;</v>
      </c>
      <c r="Q722" s="74" t="str">
        <f t="shared" si="310"/>
        <v>507.png</v>
      </c>
      <c r="R722" s="74" t="str">
        <f t="shared" si="311"/>
        <v>25,25</v>
      </c>
      <c r="S722" s="74" t="str">
        <f t="shared" si="312"/>
        <v>12,12</v>
      </c>
      <c r="T722" s="74" t="str">
        <f t="shared" si="313"/>
        <v>131.819628234887,32.9647848727853</v>
      </c>
      <c r="W722" s="239">
        <v>1</v>
      </c>
      <c r="X722" s="239" t="s">
        <v>3209</v>
      </c>
      <c r="Y722" s="239" t="str">
        <f t="shared" si="314"/>
        <v>高福-109：グループホーム　コスモやよい</v>
      </c>
      <c r="Z722" s="239" t="s">
        <v>3202</v>
      </c>
      <c r="AA722" s="239" t="str">
        <f t="shared" si="315"/>
        <v>種別：高齢者福祉施設 &lt;br&gt;名称：高福-109：グループホーム　コスモやよい&lt;br&gt;住所：佐伯市弥生大字山梨子828番地&lt;br&gt;TEL：0972-46-3288&lt;br&gt;参考：種別：認知症対応共同生活介護(グループホーム　)&lt;br&gt;</v>
      </c>
      <c r="AB722" s="239" t="s">
        <v>3256</v>
      </c>
      <c r="AC722" s="239" t="str">
        <f t="shared" si="316"/>
        <v>507.png</v>
      </c>
      <c r="AD722" s="239" t="s">
        <v>3204</v>
      </c>
      <c r="AE722" s="239" t="str">
        <f t="shared" si="317"/>
        <v>25,25</v>
      </c>
      <c r="AF722" s="239" t="s">
        <v>3205</v>
      </c>
      <c r="AG722" s="239" t="str">
        <f t="shared" si="318"/>
        <v>12,12</v>
      </c>
      <c r="AH722" s="239" t="s">
        <v>3206</v>
      </c>
      <c r="AI722" s="239" t="str">
        <f t="shared" si="319"/>
        <v>131.819628234887,32.9647848727853</v>
      </c>
      <c r="AJ722" s="239" t="s">
        <v>3207</v>
      </c>
      <c r="AL722" s="8" t="str">
        <f t="shared" si="320"/>
        <v>,{"type":"Feature","properties":{"name":"高福-109：グループホーム　コスモやよい","description":"種別：高齢者福祉施設 &lt;br&gt;名称：高福-109：グループホーム　コスモやよい&lt;br&gt;住所：佐伯市弥生大字山梨子828番地&lt;br&gt;TEL：0972-46-3288&lt;br&gt;参考：種別：認知症対応共同生活介護(グループホーム　)&lt;br&gt;","_markerType":"Icon","_iconUrl":"https://cyberjapandata.gsi.go.jp/portal/sys/v4/symbols/507.png","_iconSize":[25,25],"_iconAnchor":[12,12]},"geometry":{"type":"Point","coordinates":[131.819628234887,32.9647848727853]}}</v>
      </c>
    </row>
    <row r="723" spans="1:38">
      <c r="A723" s="248" t="s">
        <v>3843</v>
      </c>
      <c r="B723" s="1" t="s">
        <v>3686</v>
      </c>
      <c r="C723" s="1" t="s">
        <v>3843</v>
      </c>
      <c r="D723" s="1" t="s">
        <v>3901</v>
      </c>
      <c r="E723" s="1" t="s">
        <v>1385</v>
      </c>
      <c r="F723" s="1" t="s">
        <v>3924</v>
      </c>
      <c r="G723" s="1" t="s">
        <v>3972</v>
      </c>
      <c r="I723" s="236" t="s">
        <v>4159</v>
      </c>
      <c r="J723" s="1" t="s">
        <v>3188</v>
      </c>
      <c r="K723" s="1" t="s">
        <v>3189</v>
      </c>
      <c r="L723" s="1">
        <v>32.9832136039131</v>
      </c>
      <c r="M723" s="1">
        <v>131.85640382990499</v>
      </c>
      <c r="O723" s="74" t="str">
        <f t="shared" si="308"/>
        <v>高福-110：みどりの郷こんね</v>
      </c>
      <c r="P723" s="74" t="str">
        <f t="shared" si="309"/>
        <v>種別：高齢者福祉施設 &lt;br&gt;名称：高福-110：みどりの郷こんね&lt;br&gt;住所：佐伯市弥生大字床木3番地1&lt;br&gt;TEL：0972-46-5508&lt;br&gt;参考：種別：認知症対応共同生活介護(グループホーム　)&lt;br&gt;</v>
      </c>
      <c r="Q723" s="74" t="str">
        <f t="shared" si="310"/>
        <v>507.png</v>
      </c>
      <c r="R723" s="74" t="str">
        <f t="shared" si="311"/>
        <v>25,25</v>
      </c>
      <c r="S723" s="74" t="str">
        <f t="shared" si="312"/>
        <v>12,12</v>
      </c>
      <c r="T723" s="74" t="str">
        <f t="shared" si="313"/>
        <v>131.856403829905,32.9832136039131</v>
      </c>
      <c r="W723" s="239">
        <v>1</v>
      </c>
      <c r="X723" s="239" t="s">
        <v>3209</v>
      </c>
      <c r="Y723" s="239" t="str">
        <f t="shared" si="314"/>
        <v>高福-110：みどりの郷こんね</v>
      </c>
      <c r="Z723" s="239" t="s">
        <v>3202</v>
      </c>
      <c r="AA723" s="239" t="str">
        <f t="shared" si="315"/>
        <v>種別：高齢者福祉施設 &lt;br&gt;名称：高福-110：みどりの郷こんね&lt;br&gt;住所：佐伯市弥生大字床木3番地1&lt;br&gt;TEL：0972-46-5508&lt;br&gt;参考：種別：認知症対応共同生活介護(グループホーム　)&lt;br&gt;</v>
      </c>
      <c r="AB723" s="239" t="s">
        <v>3256</v>
      </c>
      <c r="AC723" s="239" t="str">
        <f t="shared" si="316"/>
        <v>507.png</v>
      </c>
      <c r="AD723" s="239" t="s">
        <v>3204</v>
      </c>
      <c r="AE723" s="239" t="str">
        <f t="shared" si="317"/>
        <v>25,25</v>
      </c>
      <c r="AF723" s="239" t="s">
        <v>3205</v>
      </c>
      <c r="AG723" s="239" t="str">
        <f t="shared" si="318"/>
        <v>12,12</v>
      </c>
      <c r="AH723" s="239" t="s">
        <v>3206</v>
      </c>
      <c r="AI723" s="239" t="str">
        <f t="shared" si="319"/>
        <v>131.856403829905,32.9832136039131</v>
      </c>
      <c r="AJ723" s="239" t="s">
        <v>3207</v>
      </c>
      <c r="AL723" s="8" t="str">
        <f t="shared" si="320"/>
        <v>,{"type":"Feature","properties":{"name":"高福-110：みどりの郷こんね","description":"種別：高齢者福祉施設 &lt;br&gt;名称：高福-110：みどりの郷こんね&lt;br&gt;住所：佐伯市弥生大字床木3番地1&lt;br&gt;TEL：0972-46-5508&lt;br&gt;参考：種別：認知症対応共同生活介護(グループホーム　)&lt;br&gt;","_markerType":"Icon","_iconUrl":"https://cyberjapandata.gsi.go.jp/portal/sys/v4/symbols/507.png","_iconSize":[25,25],"_iconAnchor":[12,12]},"geometry":{"type":"Point","coordinates":[131.856403829905,32.9832136039131]}}</v>
      </c>
    </row>
    <row r="724" spans="1:38">
      <c r="A724" s="248" t="s">
        <v>3844</v>
      </c>
      <c r="B724" s="1" t="s">
        <v>3686</v>
      </c>
      <c r="C724" s="1" t="s">
        <v>3844</v>
      </c>
      <c r="D724" s="1" t="s">
        <v>3877</v>
      </c>
      <c r="E724" s="1" t="s">
        <v>1386</v>
      </c>
      <c r="F724" s="1" t="s">
        <v>3924</v>
      </c>
      <c r="G724" s="1" t="s">
        <v>3957</v>
      </c>
      <c r="I724" s="236" t="s">
        <v>4159</v>
      </c>
      <c r="J724" s="1" t="s">
        <v>3188</v>
      </c>
      <c r="K724" s="1" t="s">
        <v>3189</v>
      </c>
      <c r="L724" s="1">
        <v>32.953753144031303</v>
      </c>
      <c r="M724" s="1">
        <v>131.79978272169501</v>
      </c>
      <c r="O724" s="74" t="str">
        <f t="shared" si="308"/>
        <v>高福-111：みどりの郷　ほんじょう</v>
      </c>
      <c r="P724" s="74" t="str">
        <f t="shared" si="309"/>
        <v>種別：高齢者福祉施設 &lt;br&gt;名称：高福-111：みどりの郷　ほんじょう&lt;br&gt;住所：佐伯市本匠大字笠掛1589番地1&lt;br&gt;TEL：0972-56-5000&lt;br&gt;参考：種別：認知症対応共同生活介護(グループホーム　)&lt;br&gt;</v>
      </c>
      <c r="Q724" s="74" t="str">
        <f t="shared" si="310"/>
        <v>507.png</v>
      </c>
      <c r="R724" s="74" t="str">
        <f t="shared" si="311"/>
        <v>25,25</v>
      </c>
      <c r="S724" s="74" t="str">
        <f t="shared" si="312"/>
        <v>12,12</v>
      </c>
      <c r="T724" s="74" t="str">
        <f t="shared" si="313"/>
        <v>131.799782721695,32.9537531440313</v>
      </c>
      <c r="W724" s="239">
        <v>1</v>
      </c>
      <c r="X724" s="239" t="s">
        <v>3209</v>
      </c>
      <c r="Y724" s="239" t="str">
        <f t="shared" si="314"/>
        <v>高福-111：みどりの郷　ほんじょう</v>
      </c>
      <c r="Z724" s="239" t="s">
        <v>3202</v>
      </c>
      <c r="AA724" s="239" t="str">
        <f t="shared" si="315"/>
        <v>種別：高齢者福祉施設 &lt;br&gt;名称：高福-111：みどりの郷　ほんじょう&lt;br&gt;住所：佐伯市本匠大字笠掛1589番地1&lt;br&gt;TEL：0972-56-5000&lt;br&gt;参考：種別：認知症対応共同生活介護(グループホーム　)&lt;br&gt;</v>
      </c>
      <c r="AB724" s="239" t="s">
        <v>3256</v>
      </c>
      <c r="AC724" s="239" t="str">
        <f t="shared" si="316"/>
        <v>507.png</v>
      </c>
      <c r="AD724" s="239" t="s">
        <v>3204</v>
      </c>
      <c r="AE724" s="239" t="str">
        <f t="shared" si="317"/>
        <v>25,25</v>
      </c>
      <c r="AF724" s="239" t="s">
        <v>3205</v>
      </c>
      <c r="AG724" s="239" t="str">
        <f t="shared" si="318"/>
        <v>12,12</v>
      </c>
      <c r="AH724" s="239" t="s">
        <v>3206</v>
      </c>
      <c r="AI724" s="239" t="str">
        <f t="shared" si="319"/>
        <v>131.799782721695,32.9537531440313</v>
      </c>
      <c r="AJ724" s="239" t="s">
        <v>3207</v>
      </c>
      <c r="AL724" s="8" t="str">
        <f t="shared" si="320"/>
        <v>,{"type":"Feature","properties":{"name":"高福-111：みどりの郷　ほんじょう","description":"種別：高齢者福祉施設 &lt;br&gt;名称：高福-111：みどりの郷　ほんじょう&lt;br&gt;住所：佐伯市本匠大字笠掛1589番地1&lt;br&gt;TEL：0972-56-5000&lt;br&gt;参考：種別：認知症対応共同生活介護(グループホーム　)&lt;br&gt;","_markerType":"Icon","_iconUrl":"https://cyberjapandata.gsi.go.jp/portal/sys/v4/symbols/507.png","_iconSize":[25,25],"_iconAnchor":[12,12]},"geometry":{"type":"Point","coordinates":[131.799782721695,32.9537531440313]}}</v>
      </c>
    </row>
    <row r="725" spans="1:38">
      <c r="A725" s="248" t="s">
        <v>3845</v>
      </c>
      <c r="B725" s="1" t="s">
        <v>3686</v>
      </c>
      <c r="C725" s="1" t="s">
        <v>3845</v>
      </c>
      <c r="D725" s="1" t="s">
        <v>3902</v>
      </c>
      <c r="E725" s="1" t="s">
        <v>1351</v>
      </c>
      <c r="F725" s="1" t="s">
        <v>3924</v>
      </c>
      <c r="G725" s="1" t="s">
        <v>3955</v>
      </c>
      <c r="I725" s="236" t="s">
        <v>4159</v>
      </c>
      <c r="J725" s="1" t="s">
        <v>3188</v>
      </c>
      <c r="K725" s="1" t="s">
        <v>3189</v>
      </c>
      <c r="L725" s="1">
        <v>32.958308283197802</v>
      </c>
      <c r="M725" s="1">
        <v>131.86434156548401</v>
      </c>
      <c r="O725" s="74" t="str">
        <f t="shared" si="308"/>
        <v>高福-112：さいき長寿苑そよ風</v>
      </c>
      <c r="P725" s="74" t="str">
        <f t="shared" si="309"/>
        <v>種別：高齢者福祉施設 &lt;br&gt;名称：高福-112：さいき長寿苑そよ風&lt;br&gt;住所：佐伯市鶴岡西町2丁目269番地&lt;br&gt;TEL：0972-20-5218&lt;br&gt;参考：種別：認知症対応共同生活介護(グループホーム　)&lt;br&gt;</v>
      </c>
      <c r="Q725" s="74" t="str">
        <f t="shared" si="310"/>
        <v>507.png</v>
      </c>
      <c r="R725" s="74" t="str">
        <f t="shared" si="311"/>
        <v>25,25</v>
      </c>
      <c r="S725" s="74" t="str">
        <f t="shared" si="312"/>
        <v>12,12</v>
      </c>
      <c r="T725" s="74" t="str">
        <f t="shared" si="313"/>
        <v>131.864341565484,32.9583082831978</v>
      </c>
      <c r="W725" s="239">
        <v>1</v>
      </c>
      <c r="X725" s="239" t="s">
        <v>3209</v>
      </c>
      <c r="Y725" s="239" t="str">
        <f t="shared" si="314"/>
        <v>高福-112：さいき長寿苑そよ風</v>
      </c>
      <c r="Z725" s="239" t="s">
        <v>3202</v>
      </c>
      <c r="AA725" s="239" t="str">
        <f t="shared" si="315"/>
        <v>種別：高齢者福祉施設 &lt;br&gt;名称：高福-112：さいき長寿苑そよ風&lt;br&gt;住所：佐伯市鶴岡西町2丁目269番地&lt;br&gt;TEL：0972-20-5218&lt;br&gt;参考：種別：認知症対応共同生活介護(グループホーム　)&lt;br&gt;</v>
      </c>
      <c r="AB725" s="239" t="s">
        <v>3256</v>
      </c>
      <c r="AC725" s="239" t="str">
        <f t="shared" si="316"/>
        <v>507.png</v>
      </c>
      <c r="AD725" s="239" t="s">
        <v>3204</v>
      </c>
      <c r="AE725" s="239" t="str">
        <f t="shared" si="317"/>
        <v>25,25</v>
      </c>
      <c r="AF725" s="239" t="s">
        <v>3205</v>
      </c>
      <c r="AG725" s="239" t="str">
        <f t="shared" si="318"/>
        <v>12,12</v>
      </c>
      <c r="AH725" s="239" t="s">
        <v>3206</v>
      </c>
      <c r="AI725" s="239" t="str">
        <f t="shared" si="319"/>
        <v>131.864341565484,32.9583082831978</v>
      </c>
      <c r="AJ725" s="239" t="s">
        <v>3207</v>
      </c>
      <c r="AL725" s="8" t="str">
        <f t="shared" si="320"/>
        <v>,{"type":"Feature","properties":{"name":"高福-112：さいき長寿苑そよ風","description":"種別：高齢者福祉施設 &lt;br&gt;名称：高福-112：さいき長寿苑そよ風&lt;br&gt;住所：佐伯市鶴岡西町2丁目269番地&lt;br&gt;TEL：0972-20-5218&lt;br&gt;参考：種別：認知症対応共同生活介護(グループホーム　)&lt;br&gt;","_markerType":"Icon","_iconUrl":"https://cyberjapandata.gsi.go.jp/portal/sys/v4/symbols/507.png","_iconSize":[25,25],"_iconAnchor":[12,12]},"geometry":{"type":"Point","coordinates":[131.864341565484,32.9583082831978]}}</v>
      </c>
    </row>
    <row r="726" spans="1:38">
      <c r="A726" s="248" t="s">
        <v>3846</v>
      </c>
      <c r="B726" s="1" t="s">
        <v>3686</v>
      </c>
      <c r="C726" s="1" t="s">
        <v>3846</v>
      </c>
      <c r="D726" s="1" t="s">
        <v>3895</v>
      </c>
      <c r="E726" s="1" t="s">
        <v>1383</v>
      </c>
      <c r="F726" s="1" t="s">
        <v>3924</v>
      </c>
      <c r="G726" s="1" t="s">
        <v>3971</v>
      </c>
      <c r="I726" s="236" t="s">
        <v>4159</v>
      </c>
      <c r="J726" s="1" t="s">
        <v>3188</v>
      </c>
      <c r="K726" s="1" t="s">
        <v>3189</v>
      </c>
      <c r="L726" s="1">
        <v>32.811766778661401</v>
      </c>
      <c r="M726" s="1">
        <v>131.92496543138901</v>
      </c>
      <c r="O726" s="74" t="str">
        <f t="shared" si="308"/>
        <v>高福-113：グループホーム　河内やすらぎの家</v>
      </c>
      <c r="P726" s="74" t="str">
        <f t="shared" si="309"/>
        <v>種別：高齢者福祉施設 &lt;br&gt;名称：高福-113：グループホーム　河内やすらぎの家&lt;br&gt;住所：佐伯市蒲江大字蒲江浦3951番地&lt;br&gt;TEL：0972-25-6622&lt;br&gt;参考：種別：認知症対応共同生活介護(グループホーム　)&lt;br&gt;</v>
      </c>
      <c r="Q726" s="74" t="str">
        <f t="shared" si="310"/>
        <v>507.png</v>
      </c>
      <c r="R726" s="74" t="str">
        <f t="shared" si="311"/>
        <v>25,25</v>
      </c>
      <c r="S726" s="74" t="str">
        <f t="shared" si="312"/>
        <v>12,12</v>
      </c>
      <c r="T726" s="74" t="str">
        <f t="shared" si="313"/>
        <v>131.924965431389,32.8117667786614</v>
      </c>
      <c r="W726" s="239">
        <v>1</v>
      </c>
      <c r="X726" s="239" t="s">
        <v>3209</v>
      </c>
      <c r="Y726" s="239" t="str">
        <f t="shared" si="314"/>
        <v>高福-113：グループホーム　河内やすらぎの家</v>
      </c>
      <c r="Z726" s="239" t="s">
        <v>3202</v>
      </c>
      <c r="AA726" s="239" t="str">
        <f t="shared" si="315"/>
        <v>種別：高齢者福祉施設 &lt;br&gt;名称：高福-113：グループホーム　河内やすらぎの家&lt;br&gt;住所：佐伯市蒲江大字蒲江浦3951番地&lt;br&gt;TEL：0972-25-6622&lt;br&gt;参考：種別：認知症対応共同生活介護(グループホーム　)&lt;br&gt;</v>
      </c>
      <c r="AB726" s="239" t="s">
        <v>3256</v>
      </c>
      <c r="AC726" s="239" t="str">
        <f t="shared" si="316"/>
        <v>507.png</v>
      </c>
      <c r="AD726" s="239" t="s">
        <v>3204</v>
      </c>
      <c r="AE726" s="239" t="str">
        <f t="shared" si="317"/>
        <v>25,25</v>
      </c>
      <c r="AF726" s="239" t="s">
        <v>3205</v>
      </c>
      <c r="AG726" s="239" t="str">
        <f t="shared" si="318"/>
        <v>12,12</v>
      </c>
      <c r="AH726" s="239" t="s">
        <v>3206</v>
      </c>
      <c r="AI726" s="239" t="str">
        <f t="shared" si="319"/>
        <v>131.924965431389,32.8117667786614</v>
      </c>
      <c r="AJ726" s="239" t="s">
        <v>3207</v>
      </c>
      <c r="AL726" s="8" t="str">
        <f t="shared" si="320"/>
        <v>,{"type":"Feature","properties":{"name":"高福-113：グループホーム　河内やすらぎの家","description":"種別：高齢者福祉施設 &lt;br&gt;名称：高福-113：グループホーム　河内やすらぎの家&lt;br&gt;住所：佐伯市蒲江大字蒲江浦3951番地&lt;br&gt;TEL：0972-25-6622&lt;br&gt;参考：種別：認知症対応共同生活介護(グループホーム　)&lt;br&gt;","_markerType":"Icon","_iconUrl":"https://cyberjapandata.gsi.go.jp/portal/sys/v4/symbols/507.png","_iconSize":[25,25],"_iconAnchor":[12,12]},"geometry":{"type":"Point","coordinates":[131.924965431389,32.8117667786614]}}</v>
      </c>
    </row>
    <row r="727" spans="1:38">
      <c r="A727" s="248" t="s">
        <v>3847</v>
      </c>
      <c r="B727" s="1" t="s">
        <v>3686</v>
      </c>
      <c r="C727" s="1" t="s">
        <v>3847</v>
      </c>
      <c r="D727" s="1" t="s">
        <v>3885</v>
      </c>
      <c r="E727" s="1" t="s">
        <v>1368</v>
      </c>
      <c r="F727" s="1" t="s">
        <v>3924</v>
      </c>
      <c r="G727" s="1" t="s">
        <v>3964</v>
      </c>
      <c r="I727" s="236" t="s">
        <v>4159</v>
      </c>
      <c r="J727" s="1" t="s">
        <v>3188</v>
      </c>
      <c r="K727" s="1" t="s">
        <v>3189</v>
      </c>
      <c r="L727" s="1">
        <v>32.970260918386899</v>
      </c>
      <c r="M727" s="1">
        <v>131.90444073946401</v>
      </c>
      <c r="O727" s="74" t="str">
        <f t="shared" si="308"/>
        <v>高福-114：グループホーム　佐伯の太陽</v>
      </c>
      <c r="P727" s="74" t="str">
        <f t="shared" si="309"/>
        <v>種別：高齢者福祉施設 &lt;br&gt;名称：高福-114：グループホーム　佐伯の太陽&lt;br&gt;住所：佐伯市駅前1丁目1番11号&lt;br&gt;TEL：0972-27-8622&lt;br&gt;参考：種別：認知症対応共同生活介護(グループホーム　)&lt;br&gt;</v>
      </c>
      <c r="Q727" s="74" t="str">
        <f t="shared" si="310"/>
        <v>507.png</v>
      </c>
      <c r="R727" s="74" t="str">
        <f t="shared" si="311"/>
        <v>25,25</v>
      </c>
      <c r="S727" s="74" t="str">
        <f t="shared" si="312"/>
        <v>12,12</v>
      </c>
      <c r="T727" s="74" t="str">
        <f t="shared" si="313"/>
        <v>131.904440739464,32.9702609183869</v>
      </c>
      <c r="W727" s="239">
        <v>1</v>
      </c>
      <c r="X727" s="239" t="s">
        <v>3209</v>
      </c>
      <c r="Y727" s="239" t="str">
        <f t="shared" si="314"/>
        <v>高福-114：グループホーム　佐伯の太陽</v>
      </c>
      <c r="Z727" s="239" t="s">
        <v>3202</v>
      </c>
      <c r="AA727" s="239" t="str">
        <f t="shared" si="315"/>
        <v>種別：高齢者福祉施設 &lt;br&gt;名称：高福-114：グループホーム　佐伯の太陽&lt;br&gt;住所：佐伯市駅前1丁目1番11号&lt;br&gt;TEL：0972-27-8622&lt;br&gt;参考：種別：認知症対応共同生活介護(グループホーム　)&lt;br&gt;</v>
      </c>
      <c r="AB727" s="239" t="s">
        <v>3256</v>
      </c>
      <c r="AC727" s="239" t="str">
        <f t="shared" si="316"/>
        <v>507.png</v>
      </c>
      <c r="AD727" s="239" t="s">
        <v>3204</v>
      </c>
      <c r="AE727" s="239" t="str">
        <f t="shared" si="317"/>
        <v>25,25</v>
      </c>
      <c r="AF727" s="239" t="s">
        <v>3205</v>
      </c>
      <c r="AG727" s="239" t="str">
        <f t="shared" si="318"/>
        <v>12,12</v>
      </c>
      <c r="AH727" s="239" t="s">
        <v>3206</v>
      </c>
      <c r="AI727" s="239" t="str">
        <f t="shared" si="319"/>
        <v>131.904440739464,32.9702609183869</v>
      </c>
      <c r="AJ727" s="239" t="s">
        <v>3207</v>
      </c>
      <c r="AL727" s="8" t="str">
        <f t="shared" si="320"/>
        <v>,{"type":"Feature","properties":{"name":"高福-114：グループホーム　佐伯の太陽","description":"種別：高齢者福祉施設 &lt;br&gt;名称：高福-114：グループホーム　佐伯の太陽&lt;br&gt;住所：佐伯市駅前1丁目1番11号&lt;br&gt;TEL：0972-27-8622&lt;br&gt;参考：種別：認知症対応共同生活介護(グループホーム　)&lt;br&gt;","_markerType":"Icon","_iconUrl":"https://cyberjapandata.gsi.go.jp/portal/sys/v4/symbols/507.png","_iconSize":[25,25],"_iconAnchor":[12,12]},"geometry":{"type":"Point","coordinates":[131.904440739464,32.9702609183869]}}</v>
      </c>
    </row>
    <row r="728" spans="1:38">
      <c r="A728" s="248" t="s">
        <v>3848</v>
      </c>
      <c r="B728" s="1" t="s">
        <v>3686</v>
      </c>
      <c r="C728" s="1" t="s">
        <v>3848</v>
      </c>
      <c r="D728" s="1" t="s">
        <v>3903</v>
      </c>
      <c r="E728" s="1" t="s">
        <v>1347</v>
      </c>
      <c r="F728" s="1" t="s">
        <v>3924</v>
      </c>
      <c r="G728" s="1" t="s">
        <v>3950</v>
      </c>
      <c r="I728" s="236" t="s">
        <v>4159</v>
      </c>
      <c r="J728" s="1" t="s">
        <v>3188</v>
      </c>
      <c r="K728" s="1" t="s">
        <v>3189</v>
      </c>
      <c r="L728" s="1">
        <v>32.853119233358498</v>
      </c>
      <c r="M728" s="1">
        <v>131.62707653304099</v>
      </c>
      <c r="O728" s="74" t="str">
        <f t="shared" si="308"/>
        <v>高福-115：グループホーム　うめの里</v>
      </c>
      <c r="P728" s="74" t="str">
        <f t="shared" si="309"/>
        <v>種別：高齢者福祉施設 &lt;br&gt;名称：高福-115：グループホーム　うめの里&lt;br&gt;住所：佐伯市宇目大字小野市３７５４番地１&lt;br&gt;TEL：0972-20-3988&lt;br&gt;参考：種別：認知症対応共同生活介護(グループホーム　)&lt;br&gt;</v>
      </c>
      <c r="Q728" s="74" t="str">
        <f t="shared" si="310"/>
        <v>507.png</v>
      </c>
      <c r="R728" s="74" t="str">
        <f t="shared" si="311"/>
        <v>25,25</v>
      </c>
      <c r="S728" s="74" t="str">
        <f t="shared" si="312"/>
        <v>12,12</v>
      </c>
      <c r="T728" s="74" t="str">
        <f t="shared" si="313"/>
        <v>131.627076533041,32.8531192333585</v>
      </c>
      <c r="W728" s="239">
        <v>1</v>
      </c>
      <c r="X728" s="239" t="s">
        <v>3209</v>
      </c>
      <c r="Y728" s="239" t="str">
        <f t="shared" si="314"/>
        <v>高福-115：グループホーム　うめの里</v>
      </c>
      <c r="Z728" s="239" t="s">
        <v>3202</v>
      </c>
      <c r="AA728" s="239" t="str">
        <f t="shared" si="315"/>
        <v>種別：高齢者福祉施設 &lt;br&gt;名称：高福-115：グループホーム　うめの里&lt;br&gt;住所：佐伯市宇目大字小野市３７５４番地１&lt;br&gt;TEL：0972-20-3988&lt;br&gt;参考：種別：認知症対応共同生活介護(グループホーム　)&lt;br&gt;</v>
      </c>
      <c r="AB728" s="239" t="s">
        <v>3256</v>
      </c>
      <c r="AC728" s="239" t="str">
        <f t="shared" si="316"/>
        <v>507.png</v>
      </c>
      <c r="AD728" s="239" t="s">
        <v>3204</v>
      </c>
      <c r="AE728" s="239" t="str">
        <f t="shared" si="317"/>
        <v>25,25</v>
      </c>
      <c r="AF728" s="239" t="s">
        <v>3205</v>
      </c>
      <c r="AG728" s="239" t="str">
        <f t="shared" si="318"/>
        <v>12,12</v>
      </c>
      <c r="AH728" s="239" t="s">
        <v>3206</v>
      </c>
      <c r="AI728" s="239" t="str">
        <f t="shared" si="319"/>
        <v>131.627076533041,32.8531192333585</v>
      </c>
      <c r="AJ728" s="239" t="s">
        <v>3207</v>
      </c>
      <c r="AL728" s="8" t="str">
        <f t="shared" si="320"/>
        <v>,{"type":"Feature","properties":{"name":"高福-115：グループホーム　うめの里","description":"種別：高齢者福祉施設 &lt;br&gt;名称：高福-115：グループホーム　うめの里&lt;br&gt;住所：佐伯市宇目大字小野市３７５４番地１&lt;br&gt;TEL：0972-20-3988&lt;br&gt;参考：種別：認知症対応共同生活介護(グループホーム　)&lt;br&gt;","_markerType":"Icon","_iconUrl":"https://cyberjapandata.gsi.go.jp/portal/sys/v4/symbols/507.png","_iconSize":[25,25],"_iconAnchor":[12,12]},"geometry":{"type":"Point","coordinates":[131.627076533041,32.8531192333585]}}</v>
      </c>
    </row>
    <row r="729" spans="1:38">
      <c r="A729" s="248" t="s">
        <v>3849</v>
      </c>
      <c r="B729" s="1" t="s">
        <v>3686</v>
      </c>
      <c r="C729" s="1" t="s">
        <v>3849</v>
      </c>
      <c r="D729" s="1" t="s">
        <v>3904</v>
      </c>
      <c r="E729" s="1" t="s">
        <v>3905</v>
      </c>
      <c r="F729" s="1" t="s">
        <v>3924</v>
      </c>
      <c r="G729" s="1" t="s">
        <v>3670</v>
      </c>
      <c r="I729" s="236" t="s">
        <v>4159</v>
      </c>
      <c r="J729" s="1" t="s">
        <v>3188</v>
      </c>
      <c r="K729" s="1" t="s">
        <v>3189</v>
      </c>
      <c r="L729" s="1">
        <v>32.9432522859559</v>
      </c>
      <c r="M729" s="1">
        <v>131.83081093779001</v>
      </c>
      <c r="O729" s="74" t="str">
        <f t="shared" si="308"/>
        <v>高福-116：グループホーム　ぽかぽか</v>
      </c>
      <c r="P729" s="74" t="str">
        <f t="shared" si="309"/>
        <v>種別：高齢者福祉施設 &lt;br&gt;名称：高福-116：グループホーム　ぽかぽか&lt;br&gt;住所：佐伯市弥生大字江良１４５１−１&lt;br&gt;TEL：0972-28-6517&lt;br&gt;参考：種別：認知症対応共同生活介護(グループホーム　)&lt;br&gt;</v>
      </c>
      <c r="Q729" s="74" t="str">
        <f t="shared" si="310"/>
        <v>507.png</v>
      </c>
      <c r="R729" s="74" t="str">
        <f t="shared" si="311"/>
        <v>25,25</v>
      </c>
      <c r="S729" s="74" t="str">
        <f t="shared" si="312"/>
        <v>12,12</v>
      </c>
      <c r="T729" s="74" t="str">
        <f t="shared" si="313"/>
        <v>131.83081093779,32.9432522859559</v>
      </c>
      <c r="W729" s="239">
        <v>1</v>
      </c>
      <c r="X729" s="239" t="s">
        <v>3209</v>
      </c>
      <c r="Y729" s="239" t="str">
        <f t="shared" si="314"/>
        <v>高福-116：グループホーム　ぽかぽか</v>
      </c>
      <c r="Z729" s="239" t="s">
        <v>3202</v>
      </c>
      <c r="AA729" s="239" t="str">
        <f t="shared" si="315"/>
        <v>種別：高齢者福祉施設 &lt;br&gt;名称：高福-116：グループホーム　ぽかぽか&lt;br&gt;住所：佐伯市弥生大字江良１４５１−１&lt;br&gt;TEL：0972-28-6517&lt;br&gt;参考：種別：認知症対応共同生活介護(グループホーム　)&lt;br&gt;</v>
      </c>
      <c r="AB729" s="239" t="s">
        <v>3256</v>
      </c>
      <c r="AC729" s="239" t="str">
        <f t="shared" si="316"/>
        <v>507.png</v>
      </c>
      <c r="AD729" s="239" t="s">
        <v>3204</v>
      </c>
      <c r="AE729" s="239" t="str">
        <f t="shared" si="317"/>
        <v>25,25</v>
      </c>
      <c r="AF729" s="239" t="s">
        <v>3205</v>
      </c>
      <c r="AG729" s="239" t="str">
        <f t="shared" si="318"/>
        <v>12,12</v>
      </c>
      <c r="AH729" s="239" t="s">
        <v>3206</v>
      </c>
      <c r="AI729" s="239" t="str">
        <f t="shared" si="319"/>
        <v>131.83081093779,32.9432522859559</v>
      </c>
      <c r="AJ729" s="239" t="s">
        <v>3207</v>
      </c>
      <c r="AL729" s="8" t="str">
        <f t="shared" si="320"/>
        <v>,{"type":"Feature","properties":{"name":"高福-116：グループホーム　ぽかぽか","description":"種別：高齢者福祉施設 &lt;br&gt;名称：高福-116：グループホーム　ぽかぽか&lt;br&gt;住所：佐伯市弥生大字江良１４５１−１&lt;br&gt;TEL：0972-28-6517&lt;br&gt;参考：種別：認知症対応共同生活介護(グループホーム　)&lt;br&gt;","_markerType":"Icon","_iconUrl":"https://cyberjapandata.gsi.go.jp/portal/sys/v4/symbols/507.png","_iconSize":[25,25],"_iconAnchor":[12,12]},"geometry":{"type":"Point","coordinates":[131.83081093779,32.9432522859559]}}</v>
      </c>
    </row>
    <row r="730" spans="1:38">
      <c r="A730" s="248" t="s">
        <v>3850</v>
      </c>
      <c r="B730" s="1" t="s">
        <v>3686</v>
      </c>
      <c r="C730" s="1" t="s">
        <v>3850</v>
      </c>
      <c r="D730" s="1" t="s">
        <v>3906</v>
      </c>
      <c r="E730" s="1" t="s">
        <v>1327</v>
      </c>
      <c r="F730" s="1" t="s">
        <v>3925</v>
      </c>
      <c r="G730" s="1" t="s">
        <v>3933</v>
      </c>
      <c r="H730" s="1" t="s">
        <v>1125</v>
      </c>
      <c r="I730" s="236" t="s">
        <v>4159</v>
      </c>
      <c r="J730" s="1" t="s">
        <v>3188</v>
      </c>
      <c r="K730" s="1" t="s">
        <v>3189</v>
      </c>
      <c r="L730" s="1">
        <v>32.932612229635801</v>
      </c>
      <c r="M730" s="1">
        <v>131.862308811818</v>
      </c>
      <c r="O730" s="74" t="str">
        <f t="shared" si="308"/>
        <v>高福-117：小規模多機能型居宅介護　ﾗｲﾌｻﾎﾟｰﾄ城村</v>
      </c>
      <c r="P730" s="74" t="str">
        <f t="shared" si="309"/>
        <v>種別：高齢者福祉施設 &lt;br&gt;名称：高福-117：小規模多機能型居宅介護　ﾗｲﾌｻﾎﾟｰﾄ城村&lt;br&gt;住所：佐伯市長谷5727番地&lt;br&gt;TEL：0972-23-4595&lt;br&gt;参考：種別：小規模多機能型居宅介護&lt;br&gt;</v>
      </c>
      <c r="Q730" s="74" t="str">
        <f t="shared" si="310"/>
        <v>507.png</v>
      </c>
      <c r="R730" s="74" t="str">
        <f t="shared" si="311"/>
        <v>25,25</v>
      </c>
      <c r="S730" s="74" t="str">
        <f t="shared" si="312"/>
        <v>12,12</v>
      </c>
      <c r="T730" s="74" t="str">
        <f t="shared" si="313"/>
        <v>131.862308811818,32.9326122296358</v>
      </c>
      <c r="W730" s="239">
        <v>1</v>
      </c>
      <c r="X730" s="239" t="s">
        <v>3209</v>
      </c>
      <c r="Y730" s="239" t="str">
        <f t="shared" si="314"/>
        <v>高福-117：小規模多機能型居宅介護　ﾗｲﾌｻﾎﾟｰﾄ城村</v>
      </c>
      <c r="Z730" s="239" t="s">
        <v>3202</v>
      </c>
      <c r="AA730" s="239" t="str">
        <f t="shared" si="315"/>
        <v>種別：高齢者福祉施設 &lt;br&gt;名称：高福-117：小規模多機能型居宅介護　ﾗｲﾌｻﾎﾟｰﾄ城村&lt;br&gt;住所：佐伯市長谷5727番地&lt;br&gt;TEL：0972-23-4595&lt;br&gt;参考：種別：小規模多機能型居宅介護&lt;br&gt;</v>
      </c>
      <c r="AB730" s="239" t="s">
        <v>3256</v>
      </c>
      <c r="AC730" s="239" t="str">
        <f t="shared" si="316"/>
        <v>507.png</v>
      </c>
      <c r="AD730" s="239" t="s">
        <v>3204</v>
      </c>
      <c r="AE730" s="239" t="str">
        <f t="shared" si="317"/>
        <v>25,25</v>
      </c>
      <c r="AF730" s="239" t="s">
        <v>3205</v>
      </c>
      <c r="AG730" s="239" t="str">
        <f t="shared" si="318"/>
        <v>12,12</v>
      </c>
      <c r="AH730" s="239" t="s">
        <v>3206</v>
      </c>
      <c r="AI730" s="239" t="str">
        <f t="shared" si="319"/>
        <v>131.862308811818,32.9326122296358</v>
      </c>
      <c r="AJ730" s="239" t="s">
        <v>3207</v>
      </c>
      <c r="AL730" s="8" t="str">
        <f t="shared" si="320"/>
        <v>,{"type":"Feature","properties":{"name":"高福-117：小規模多機能型居宅介護　ﾗｲﾌｻﾎﾟｰﾄ城村","description":"種別：高齢者福祉施設 &lt;br&gt;名称：高福-117：小規模多機能型居宅介護　ﾗｲﾌｻﾎﾟｰﾄ城村&lt;br&gt;住所：佐伯市長谷5727番地&lt;br&gt;TEL：0972-23-4595&lt;br&gt;参考：種別：小規模多機能型居宅介護&lt;br&gt;","_markerType":"Icon","_iconUrl":"https://cyberjapandata.gsi.go.jp/portal/sys/v4/symbols/507.png","_iconSize":[25,25],"_iconAnchor":[12,12]},"geometry":{"type":"Point","coordinates":[131.862308811818,32.9326122296358]}}</v>
      </c>
    </row>
    <row r="731" spans="1:38">
      <c r="A731" s="248" t="s">
        <v>3851</v>
      </c>
      <c r="B731" s="1" t="s">
        <v>3686</v>
      </c>
      <c r="C731" s="1" t="s">
        <v>3851</v>
      </c>
      <c r="D731" s="1" t="s">
        <v>34</v>
      </c>
      <c r="E731" s="1" t="s">
        <v>1359</v>
      </c>
      <c r="F731" s="1" t="s">
        <v>3926</v>
      </c>
      <c r="G731" s="1" t="s">
        <v>3966</v>
      </c>
      <c r="H731" s="1" t="s">
        <v>1128</v>
      </c>
      <c r="I731" s="236" t="s">
        <v>4159</v>
      </c>
      <c r="J731" s="1" t="s">
        <v>3188</v>
      </c>
      <c r="K731" s="1" t="s">
        <v>3189</v>
      </c>
      <c r="L731" s="1">
        <v>32.978487731341197</v>
      </c>
      <c r="M731" s="1">
        <v>131.848562101135</v>
      </c>
      <c r="O731" s="74" t="str">
        <f t="shared" si="308"/>
        <v>高福-118：佐伯市特別養護老人ホーム　豊寿苑(地域密着型介護老人福祉施設)</v>
      </c>
      <c r="P731" s="74" t="str">
        <f t="shared" si="309"/>
        <v>種別：高齢者福祉施設 &lt;br&gt;名称：高福-118：佐伯市特別養護老人ホーム　豊寿苑(地域密着型介護老人福祉施設)&lt;br&gt;住所：佐伯市弥生大字井崎1765番地&lt;br&gt;TEL：0972-46-2226&lt;br&gt;参考：種別：地域密着型介護老人福祉施設&lt;br&gt;</v>
      </c>
      <c r="Q731" s="74" t="str">
        <f t="shared" si="310"/>
        <v>507.png</v>
      </c>
      <c r="R731" s="74" t="str">
        <f t="shared" si="311"/>
        <v>25,25</v>
      </c>
      <c r="S731" s="74" t="str">
        <f t="shared" si="312"/>
        <v>12,12</v>
      </c>
      <c r="T731" s="74" t="str">
        <f t="shared" si="313"/>
        <v>131.848562101135,32.9784877313412</v>
      </c>
      <c r="W731" s="239">
        <v>1</v>
      </c>
      <c r="X731" s="239" t="s">
        <v>3209</v>
      </c>
      <c r="Y731" s="239" t="str">
        <f t="shared" si="314"/>
        <v>高福-118：佐伯市特別養護老人ホーム　豊寿苑(地域密着型介護老人福祉施設)</v>
      </c>
      <c r="Z731" s="239" t="s">
        <v>3202</v>
      </c>
      <c r="AA731" s="239" t="str">
        <f t="shared" si="315"/>
        <v>種別：高齢者福祉施設 &lt;br&gt;名称：高福-118：佐伯市特別養護老人ホーム　豊寿苑(地域密着型介護老人福祉施設)&lt;br&gt;住所：佐伯市弥生大字井崎1765番地&lt;br&gt;TEL：0972-46-2226&lt;br&gt;参考：種別：地域密着型介護老人福祉施設&lt;br&gt;</v>
      </c>
      <c r="AB731" s="239" t="s">
        <v>3256</v>
      </c>
      <c r="AC731" s="239" t="str">
        <f t="shared" si="316"/>
        <v>507.png</v>
      </c>
      <c r="AD731" s="239" t="s">
        <v>3204</v>
      </c>
      <c r="AE731" s="239" t="str">
        <f t="shared" si="317"/>
        <v>25,25</v>
      </c>
      <c r="AF731" s="239" t="s">
        <v>3205</v>
      </c>
      <c r="AG731" s="239" t="str">
        <f t="shared" si="318"/>
        <v>12,12</v>
      </c>
      <c r="AH731" s="239" t="s">
        <v>3206</v>
      </c>
      <c r="AI731" s="239" t="str">
        <f t="shared" si="319"/>
        <v>131.848562101135,32.9784877313412</v>
      </c>
      <c r="AJ731" s="239" t="s">
        <v>3207</v>
      </c>
      <c r="AL731" s="8" t="str">
        <f t="shared" si="320"/>
        <v>,{"type":"Feature","properties":{"name":"高福-118：佐伯市特別養護老人ホーム　豊寿苑(地域密着型介護老人福祉施設)","description":"種別：高齢者福祉施設 &lt;br&gt;名称：高福-118：佐伯市特別養護老人ホーム　豊寿苑(地域密着型介護老人福祉施設)&lt;br&gt;住所：佐伯市弥生大字井崎1765番地&lt;br&gt;TEL：0972-46-2226&lt;br&gt;参考：種別：地域密着型介護老人福祉施設&lt;br&gt;","_markerType":"Icon","_iconUrl":"https://cyberjapandata.gsi.go.jp/portal/sys/v4/symbols/507.png","_iconSize":[25,25],"_iconAnchor":[12,12]},"geometry":{"type":"Point","coordinates":[131.848562101135,32.9784877313412]}}</v>
      </c>
    </row>
    <row r="732" spans="1:38">
      <c r="A732" s="248" t="s">
        <v>3852</v>
      </c>
      <c r="B732" s="1" t="s">
        <v>3686</v>
      </c>
      <c r="C732" s="1" t="s">
        <v>3852</v>
      </c>
      <c r="D732" s="1" t="s">
        <v>989</v>
      </c>
      <c r="E732" s="1" t="s">
        <v>1368</v>
      </c>
      <c r="F732" s="1" t="s">
        <v>3926</v>
      </c>
      <c r="G732" s="1" t="s">
        <v>3964</v>
      </c>
      <c r="H732" s="1" t="s">
        <v>991</v>
      </c>
      <c r="I732" s="236" t="s">
        <v>4159</v>
      </c>
      <c r="J732" s="1" t="s">
        <v>3188</v>
      </c>
      <c r="K732" s="1" t="s">
        <v>3189</v>
      </c>
      <c r="L732" s="1">
        <v>33.016305800393901</v>
      </c>
      <c r="M732" s="1">
        <v>131.90186248632301</v>
      </c>
      <c r="O732" s="74" t="str">
        <f t="shared" si="308"/>
        <v>高福-119：彦岳の太陽</v>
      </c>
      <c r="P732" s="74" t="str">
        <f t="shared" si="309"/>
        <v>種別：高齢者福祉施設 &lt;br&gt;名称：高福-119：彦岳の太陽&lt;br&gt;住所：佐伯市狩生418番地2&lt;br&gt;TEL：0972-27-8622&lt;br&gt;参考：種別：地域密着型介護老人福祉施設&lt;br&gt;</v>
      </c>
      <c r="Q732" s="74" t="str">
        <f t="shared" si="310"/>
        <v>507.png</v>
      </c>
      <c r="R732" s="74" t="str">
        <f t="shared" si="311"/>
        <v>25,25</v>
      </c>
      <c r="S732" s="74" t="str">
        <f t="shared" si="312"/>
        <v>12,12</v>
      </c>
      <c r="T732" s="74" t="str">
        <f t="shared" si="313"/>
        <v>131.901862486323,33.0163058003939</v>
      </c>
      <c r="W732" s="239">
        <v>1</v>
      </c>
      <c r="X732" s="239" t="s">
        <v>3209</v>
      </c>
      <c r="Y732" s="239" t="str">
        <f t="shared" si="314"/>
        <v>高福-119：彦岳の太陽</v>
      </c>
      <c r="Z732" s="239" t="s">
        <v>3202</v>
      </c>
      <c r="AA732" s="239" t="str">
        <f t="shared" si="315"/>
        <v>種別：高齢者福祉施設 &lt;br&gt;名称：高福-119：彦岳の太陽&lt;br&gt;住所：佐伯市狩生418番地2&lt;br&gt;TEL：0972-27-8622&lt;br&gt;参考：種別：地域密着型介護老人福祉施設&lt;br&gt;</v>
      </c>
      <c r="AB732" s="239" t="s">
        <v>3256</v>
      </c>
      <c r="AC732" s="239" t="str">
        <f t="shared" si="316"/>
        <v>507.png</v>
      </c>
      <c r="AD732" s="239" t="s">
        <v>3204</v>
      </c>
      <c r="AE732" s="239" t="str">
        <f t="shared" si="317"/>
        <v>25,25</v>
      </c>
      <c r="AF732" s="239" t="s">
        <v>3205</v>
      </c>
      <c r="AG732" s="239" t="str">
        <f t="shared" si="318"/>
        <v>12,12</v>
      </c>
      <c r="AH732" s="239" t="s">
        <v>3206</v>
      </c>
      <c r="AI732" s="239" t="str">
        <f t="shared" si="319"/>
        <v>131.901862486323,33.0163058003939</v>
      </c>
      <c r="AJ732" s="239" t="s">
        <v>3207</v>
      </c>
      <c r="AL732" s="8" t="str">
        <f t="shared" si="320"/>
        <v>,{"type":"Feature","properties":{"name":"高福-119：彦岳の太陽","description":"種別：高齢者福祉施設 &lt;br&gt;名称：高福-119：彦岳の太陽&lt;br&gt;住所：佐伯市狩生418番地2&lt;br&gt;TEL：0972-27-8622&lt;br&gt;参考：種別：地域密着型介護老人福祉施設&lt;br&gt;","_markerType":"Icon","_iconUrl":"https://cyberjapandata.gsi.go.jp/portal/sys/v4/symbols/507.png","_iconSize":[25,25],"_iconAnchor":[12,12]},"geometry":{"type":"Point","coordinates":[131.901862486323,33.0163058003939]}}</v>
      </c>
    </row>
    <row r="733" spans="1:38">
      <c r="A733" s="248" t="s">
        <v>3853</v>
      </c>
      <c r="B733" s="1" t="s">
        <v>3686</v>
      </c>
      <c r="C733" s="1" t="s">
        <v>3853</v>
      </c>
      <c r="D733" s="1" t="s">
        <v>989</v>
      </c>
      <c r="E733" s="1" t="s">
        <v>1368</v>
      </c>
      <c r="F733" s="1" t="s">
        <v>3926</v>
      </c>
      <c r="G733" s="1" t="s">
        <v>3964</v>
      </c>
      <c r="H733" s="1" t="s">
        <v>991</v>
      </c>
      <c r="I733" s="236" t="s">
        <v>4159</v>
      </c>
      <c r="J733" s="1" t="s">
        <v>3188</v>
      </c>
      <c r="K733" s="1" t="s">
        <v>3189</v>
      </c>
      <c r="L733" s="1">
        <v>33.016192905832703</v>
      </c>
      <c r="M733" s="1">
        <v>131.902045023928</v>
      </c>
      <c r="O733" s="74" t="str">
        <f t="shared" si="308"/>
        <v>高福-120：彦岳の太陽　ユニット型</v>
      </c>
      <c r="P733" s="74" t="str">
        <f t="shared" si="309"/>
        <v>種別：高齢者福祉施設 &lt;br&gt;名称：高福-120：彦岳の太陽　ユニット型&lt;br&gt;住所：佐伯市狩生418番地2&lt;br&gt;TEL：0972-27-8622&lt;br&gt;参考：種別：地域密着型介護老人福祉施設&lt;br&gt;</v>
      </c>
      <c r="Q733" s="74" t="str">
        <f t="shared" si="310"/>
        <v>507.png</v>
      </c>
      <c r="R733" s="74" t="str">
        <f t="shared" si="311"/>
        <v>25,25</v>
      </c>
      <c r="S733" s="74" t="str">
        <f t="shared" si="312"/>
        <v>12,12</v>
      </c>
      <c r="T733" s="74" t="str">
        <f t="shared" si="313"/>
        <v>131.902045023928,33.0161929058327</v>
      </c>
      <c r="W733" s="239">
        <v>1</v>
      </c>
      <c r="X733" s="239" t="s">
        <v>3209</v>
      </c>
      <c r="Y733" s="239" t="str">
        <f t="shared" si="314"/>
        <v>高福-120：彦岳の太陽　ユニット型</v>
      </c>
      <c r="Z733" s="239" t="s">
        <v>3202</v>
      </c>
      <c r="AA733" s="239" t="str">
        <f t="shared" si="315"/>
        <v>種別：高齢者福祉施設 &lt;br&gt;名称：高福-120：彦岳の太陽　ユニット型&lt;br&gt;住所：佐伯市狩生418番地2&lt;br&gt;TEL：0972-27-8622&lt;br&gt;参考：種別：地域密着型介護老人福祉施設&lt;br&gt;</v>
      </c>
      <c r="AB733" s="239" t="s">
        <v>3256</v>
      </c>
      <c r="AC733" s="239" t="str">
        <f t="shared" si="316"/>
        <v>507.png</v>
      </c>
      <c r="AD733" s="239" t="s">
        <v>3204</v>
      </c>
      <c r="AE733" s="239" t="str">
        <f t="shared" si="317"/>
        <v>25,25</v>
      </c>
      <c r="AF733" s="239" t="s">
        <v>3205</v>
      </c>
      <c r="AG733" s="239" t="str">
        <f t="shared" si="318"/>
        <v>12,12</v>
      </c>
      <c r="AH733" s="239" t="s">
        <v>3206</v>
      </c>
      <c r="AI733" s="239" t="str">
        <f t="shared" si="319"/>
        <v>131.902045023928,33.0161929058327</v>
      </c>
      <c r="AJ733" s="239" t="s">
        <v>3207</v>
      </c>
      <c r="AL733" s="8" t="str">
        <f t="shared" si="320"/>
        <v>,{"type":"Feature","properties":{"name":"高福-120：彦岳の太陽　ユニット型","description":"種別：高齢者福祉施設 &lt;br&gt;名称：高福-120：彦岳の太陽　ユニット型&lt;br&gt;住所：佐伯市狩生418番地2&lt;br&gt;TEL：0972-27-8622&lt;br&gt;参考：種別：地域密着型介護老人福祉施設&lt;br&gt;","_markerType":"Icon","_iconUrl":"https://cyberjapandata.gsi.go.jp/portal/sys/v4/symbols/507.png","_iconSize":[25,25],"_iconAnchor":[12,12]},"geometry":{"type":"Point","coordinates":[131.902045023928,33.0161929058327]}}</v>
      </c>
    </row>
    <row r="734" spans="1:38">
      <c r="A734" s="248" t="s">
        <v>3854</v>
      </c>
      <c r="B734" s="1" t="s">
        <v>3686</v>
      </c>
      <c r="C734" s="1" t="s">
        <v>3854</v>
      </c>
      <c r="D734" s="1" t="s">
        <v>938</v>
      </c>
      <c r="E734" s="1" t="s">
        <v>1356</v>
      </c>
      <c r="F734" s="1" t="s">
        <v>3926</v>
      </c>
      <c r="G734" s="1" t="s">
        <v>3950</v>
      </c>
      <c r="H734" s="1" t="s">
        <v>887</v>
      </c>
      <c r="I734" s="236" t="s">
        <v>4159</v>
      </c>
      <c r="J734" s="1" t="s">
        <v>3188</v>
      </c>
      <c r="K734" s="1" t="s">
        <v>3189</v>
      </c>
      <c r="L734" s="1">
        <v>32.935988743352198</v>
      </c>
      <c r="M734" s="1">
        <v>131.91172844238901</v>
      </c>
      <c r="O734" s="74" t="str">
        <f t="shared" si="308"/>
        <v>高福-121：特別養護老人ホーム　長良苑</v>
      </c>
      <c r="P734" s="74" t="str">
        <f t="shared" si="309"/>
        <v>種別：高齢者福祉施設 &lt;br&gt;名称：高福-121：特別養護老人ホーム　長良苑&lt;br&gt;住所：佐伯市大字長良4956番地&lt;br&gt;TEL：0972-28-3000&lt;br&gt;参考：種別：地域密着型介護老人福祉施設&lt;br&gt;</v>
      </c>
      <c r="Q734" s="74" t="str">
        <f t="shared" si="310"/>
        <v>507.png</v>
      </c>
      <c r="R734" s="74" t="str">
        <f t="shared" si="311"/>
        <v>25,25</v>
      </c>
      <c r="S734" s="74" t="str">
        <f t="shared" si="312"/>
        <v>12,12</v>
      </c>
      <c r="T734" s="74" t="str">
        <f t="shared" si="313"/>
        <v>131.911728442389,32.9359887433522</v>
      </c>
      <c r="W734" s="239">
        <v>1</v>
      </c>
      <c r="X734" s="239" t="s">
        <v>3209</v>
      </c>
      <c r="Y734" s="239" t="str">
        <f t="shared" si="314"/>
        <v>高福-121：特別養護老人ホーム　長良苑</v>
      </c>
      <c r="Z734" s="239" t="s">
        <v>3202</v>
      </c>
      <c r="AA734" s="239" t="str">
        <f t="shared" si="315"/>
        <v>種別：高齢者福祉施設 &lt;br&gt;名称：高福-121：特別養護老人ホーム　長良苑&lt;br&gt;住所：佐伯市大字長良4956番地&lt;br&gt;TEL：0972-28-3000&lt;br&gt;参考：種別：地域密着型介護老人福祉施設&lt;br&gt;</v>
      </c>
      <c r="AB734" s="239" t="s">
        <v>3256</v>
      </c>
      <c r="AC734" s="239" t="str">
        <f t="shared" si="316"/>
        <v>507.png</v>
      </c>
      <c r="AD734" s="239" t="s">
        <v>3204</v>
      </c>
      <c r="AE734" s="239" t="str">
        <f t="shared" si="317"/>
        <v>25,25</v>
      </c>
      <c r="AF734" s="239" t="s">
        <v>3205</v>
      </c>
      <c r="AG734" s="239" t="str">
        <f t="shared" si="318"/>
        <v>12,12</v>
      </c>
      <c r="AH734" s="239" t="s">
        <v>3206</v>
      </c>
      <c r="AI734" s="239" t="str">
        <f t="shared" si="319"/>
        <v>131.911728442389,32.9359887433522</v>
      </c>
      <c r="AJ734" s="239" t="s">
        <v>3207</v>
      </c>
      <c r="AL734" s="8" t="str">
        <f t="shared" si="320"/>
        <v>,{"type":"Feature","properties":{"name":"高福-121：特別養護老人ホーム　長良苑","description":"種別：高齢者福祉施設 &lt;br&gt;名称：高福-121：特別養護老人ホーム　長良苑&lt;br&gt;住所：佐伯市大字長良4956番地&lt;br&gt;TEL：0972-28-3000&lt;br&gt;参考：種別：地域密着型介護老人福祉施設&lt;br&gt;","_markerType":"Icon","_iconUrl":"https://cyberjapandata.gsi.go.jp/portal/sys/v4/symbols/507.png","_iconSize":[25,25],"_iconAnchor":[12,12]},"geometry":{"type":"Point","coordinates":[131.911728442389,32.9359887433522]}}</v>
      </c>
    </row>
    <row r="735" spans="1:38">
      <c r="A735" s="248" t="s">
        <v>3855</v>
      </c>
      <c r="B735" s="1" t="s">
        <v>3686</v>
      </c>
      <c r="C735" s="1" t="s">
        <v>3855</v>
      </c>
      <c r="D735" s="1" t="s">
        <v>1081</v>
      </c>
      <c r="E735" s="1" t="s">
        <v>1378</v>
      </c>
      <c r="F735" s="1" t="s">
        <v>3926</v>
      </c>
      <c r="G735" s="1" t="s">
        <v>3950</v>
      </c>
      <c r="H735" s="1" t="s">
        <v>887</v>
      </c>
      <c r="I735" s="236" t="s">
        <v>4159</v>
      </c>
      <c r="J735" s="1" t="s">
        <v>3188</v>
      </c>
      <c r="K735" s="1" t="s">
        <v>3189</v>
      </c>
      <c r="L735" s="1">
        <v>32.8563647612756</v>
      </c>
      <c r="M735" s="1">
        <v>131.95023489908701</v>
      </c>
      <c r="O735" s="74" t="str">
        <f t="shared" si="308"/>
        <v>高福-122：特別養護老人ホーム　はたのうら</v>
      </c>
      <c r="P735" s="74" t="str">
        <f t="shared" si="309"/>
        <v>種別：高齢者福祉施設 &lt;br&gt;名称：高福-122：特別養護老人ホーム　はたのうら&lt;br&gt;住所：佐伯市蒲江大字畑野浦596番32&lt;br&gt;TEL：0972-45-5820&lt;br&gt;参考：種別：地域密着型介護老人福祉施設&lt;br&gt;</v>
      </c>
      <c r="Q735" s="74" t="str">
        <f t="shared" si="310"/>
        <v>507.png</v>
      </c>
      <c r="R735" s="74" t="str">
        <f t="shared" si="311"/>
        <v>25,25</v>
      </c>
      <c r="S735" s="74" t="str">
        <f t="shared" si="312"/>
        <v>12,12</v>
      </c>
      <c r="T735" s="74" t="str">
        <f t="shared" si="313"/>
        <v>131.950234899087,32.8563647612756</v>
      </c>
      <c r="W735" s="239">
        <v>1</v>
      </c>
      <c r="X735" s="239" t="s">
        <v>3209</v>
      </c>
      <c r="Y735" s="239" t="str">
        <f t="shared" si="314"/>
        <v>高福-122：特別養護老人ホーム　はたのうら</v>
      </c>
      <c r="Z735" s="239" t="s">
        <v>3202</v>
      </c>
      <c r="AA735" s="239" t="str">
        <f t="shared" si="315"/>
        <v>種別：高齢者福祉施設 &lt;br&gt;名称：高福-122：特別養護老人ホーム　はたのうら&lt;br&gt;住所：佐伯市蒲江大字畑野浦596番32&lt;br&gt;TEL：0972-45-5820&lt;br&gt;参考：種別：地域密着型介護老人福祉施設&lt;br&gt;</v>
      </c>
      <c r="AB735" s="239" t="s">
        <v>3256</v>
      </c>
      <c r="AC735" s="239" t="str">
        <f t="shared" si="316"/>
        <v>507.png</v>
      </c>
      <c r="AD735" s="239" t="s">
        <v>3204</v>
      </c>
      <c r="AE735" s="239" t="str">
        <f t="shared" si="317"/>
        <v>25,25</v>
      </c>
      <c r="AF735" s="239" t="s">
        <v>3205</v>
      </c>
      <c r="AG735" s="239" t="str">
        <f t="shared" si="318"/>
        <v>12,12</v>
      </c>
      <c r="AH735" s="239" t="s">
        <v>3206</v>
      </c>
      <c r="AI735" s="239" t="str">
        <f t="shared" si="319"/>
        <v>131.950234899087,32.8563647612756</v>
      </c>
      <c r="AJ735" s="239" t="s">
        <v>3207</v>
      </c>
      <c r="AL735" s="8" t="str">
        <f t="shared" si="320"/>
        <v>,{"type":"Feature","properties":{"name":"高福-122：特別養護老人ホーム　はたのうら","description":"種別：高齢者福祉施設 &lt;br&gt;名称：高福-122：特別養護老人ホーム　はたのうら&lt;br&gt;住所：佐伯市蒲江大字畑野浦596番32&lt;br&gt;TEL：0972-45-5820&lt;br&gt;参考：種別：地域密着型介護老人福祉施設&lt;br&gt;","_markerType":"Icon","_iconUrl":"https://cyberjapandata.gsi.go.jp/portal/sys/v4/symbols/507.png","_iconSize":[25,25],"_iconAnchor":[12,12]},"geometry":{"type":"Point","coordinates":[131.950234899087,32.8563647612756]}}</v>
      </c>
    </row>
    <row r="736" spans="1:38">
      <c r="A736" s="248" t="s">
        <v>3856</v>
      </c>
      <c r="B736" s="1" t="s">
        <v>3686</v>
      </c>
      <c r="C736" s="1" t="s">
        <v>3856</v>
      </c>
      <c r="D736" s="1" t="s">
        <v>3907</v>
      </c>
      <c r="E736" s="1" t="s">
        <v>1383</v>
      </c>
      <c r="F736" s="1" t="s">
        <v>3927</v>
      </c>
      <c r="G736" s="1" t="s">
        <v>3971</v>
      </c>
      <c r="H736" s="1" t="s">
        <v>1100</v>
      </c>
      <c r="I736" s="236" t="s">
        <v>4159</v>
      </c>
      <c r="J736" s="1" t="s">
        <v>3188</v>
      </c>
      <c r="K736" s="1" t="s">
        <v>3189</v>
      </c>
      <c r="L736" s="1">
        <v>32.812128870628399</v>
      </c>
      <c r="M736" s="1">
        <v>131.92469814734801</v>
      </c>
      <c r="O736" s="74" t="str">
        <f t="shared" si="308"/>
        <v>高福-123：地域密着型特定施設　蒲江やすらぎケアセンター　</v>
      </c>
      <c r="P736" s="74" t="str">
        <f t="shared" si="309"/>
        <v>種別：高齢者福祉施設 &lt;br&gt;名称：高福-123：地域密着型特定施設　蒲江やすらぎケアセンター　&lt;br&gt;住所：佐伯市蒲江大字蒲江浦３９５１&lt;br&gt;TEL：0972-25-6622&lt;br&gt;参考：種別：地域密着型特定施設&lt;br&gt;</v>
      </c>
      <c r="Q736" s="74" t="str">
        <f t="shared" si="310"/>
        <v>507.png</v>
      </c>
      <c r="R736" s="74" t="str">
        <f t="shared" si="311"/>
        <v>25,25</v>
      </c>
      <c r="S736" s="74" t="str">
        <f t="shared" si="312"/>
        <v>12,12</v>
      </c>
      <c r="T736" s="74" t="str">
        <f t="shared" si="313"/>
        <v>131.924698147348,32.8121288706284</v>
      </c>
      <c r="W736" s="239">
        <v>1</v>
      </c>
      <c r="X736" s="239" t="s">
        <v>3209</v>
      </c>
      <c r="Y736" s="239" t="str">
        <f t="shared" si="314"/>
        <v>高福-123：地域密着型特定施設　蒲江やすらぎケアセンター　</v>
      </c>
      <c r="Z736" s="239" t="s">
        <v>3202</v>
      </c>
      <c r="AA736" s="239" t="str">
        <f t="shared" si="315"/>
        <v>種別：高齢者福祉施設 &lt;br&gt;名称：高福-123：地域密着型特定施設　蒲江やすらぎケアセンター　&lt;br&gt;住所：佐伯市蒲江大字蒲江浦３９５１&lt;br&gt;TEL：0972-25-6622&lt;br&gt;参考：種別：地域密着型特定施設&lt;br&gt;</v>
      </c>
      <c r="AB736" s="239" t="s">
        <v>3256</v>
      </c>
      <c r="AC736" s="239" t="str">
        <f t="shared" si="316"/>
        <v>507.png</v>
      </c>
      <c r="AD736" s="239" t="s">
        <v>3204</v>
      </c>
      <c r="AE736" s="239" t="str">
        <f t="shared" si="317"/>
        <v>25,25</v>
      </c>
      <c r="AF736" s="239" t="s">
        <v>3205</v>
      </c>
      <c r="AG736" s="239" t="str">
        <f t="shared" si="318"/>
        <v>12,12</v>
      </c>
      <c r="AH736" s="239" t="s">
        <v>3206</v>
      </c>
      <c r="AI736" s="239" t="str">
        <f t="shared" si="319"/>
        <v>131.924698147348,32.8121288706284</v>
      </c>
      <c r="AJ736" s="239" t="s">
        <v>3207</v>
      </c>
      <c r="AL736" s="8" t="str">
        <f t="shared" si="320"/>
        <v>,{"type":"Feature","properties":{"name":"高福-123：地域密着型特定施設　蒲江やすらぎケアセンター　","description":"種別：高齢者福祉施設 &lt;br&gt;名称：高福-123：地域密着型特定施設　蒲江やすらぎケアセンター　&lt;br&gt;住所：佐伯市蒲江大字蒲江浦３９５１&lt;br&gt;TEL：0972-25-6622&lt;br&gt;参考：種別：地域密着型特定施設&lt;br&gt;","_markerType":"Icon","_iconUrl":"https://cyberjapandata.gsi.go.jp/portal/sys/v4/symbols/507.png","_iconSize":[25,25],"_iconAnchor":[12,12]},"geometry":{"type":"Point","coordinates":[131.924698147348,32.8121288706284]}}</v>
      </c>
    </row>
    <row r="737" spans="1:38">
      <c r="A737" s="248" t="s">
        <v>3857</v>
      </c>
      <c r="B737" s="1" t="s">
        <v>3686</v>
      </c>
      <c r="C737" s="1" t="s">
        <v>3857</v>
      </c>
      <c r="D737" s="1" t="s">
        <v>3908</v>
      </c>
      <c r="E737" s="1" t="s">
        <v>1387</v>
      </c>
      <c r="F737" s="1" t="s">
        <v>3928</v>
      </c>
      <c r="G737" s="1" t="s">
        <v>3950</v>
      </c>
      <c r="H737" s="1" t="s">
        <v>887</v>
      </c>
      <c r="I737" s="236" t="s">
        <v>4159</v>
      </c>
      <c r="J737" s="1" t="s">
        <v>3188</v>
      </c>
      <c r="K737" s="1" t="s">
        <v>3189</v>
      </c>
      <c r="L737" s="1">
        <v>32.998880128968203</v>
      </c>
      <c r="M737" s="1">
        <v>131.92359060841301</v>
      </c>
      <c r="O737" s="74" t="str">
        <f t="shared" si="308"/>
        <v>高福-124：デイサービスセンター　海悠園</v>
      </c>
      <c r="P737" s="74" t="str">
        <f t="shared" si="309"/>
        <v>種別：高齢者福祉施設 &lt;br&gt;名称：高福-124：デイサービスセンター　海悠園&lt;br&gt;住所：佐伯市大字久保浦1059番地の13&lt;br&gt;TEL：0972-24-8836&lt;br&gt;参考：種別：地域密着型通所介護&lt;br&gt;</v>
      </c>
      <c r="Q737" s="74" t="str">
        <f t="shared" si="310"/>
        <v>507.png</v>
      </c>
      <c r="R737" s="74" t="str">
        <f t="shared" si="311"/>
        <v>25,25</v>
      </c>
      <c r="S737" s="74" t="str">
        <f t="shared" si="312"/>
        <v>12,12</v>
      </c>
      <c r="T737" s="74" t="str">
        <f t="shared" si="313"/>
        <v>131.923590608413,32.9988801289682</v>
      </c>
      <c r="W737" s="239">
        <v>1</v>
      </c>
      <c r="X737" s="239" t="s">
        <v>3209</v>
      </c>
      <c r="Y737" s="239" t="str">
        <f t="shared" si="314"/>
        <v>高福-124：デイサービスセンター　海悠園</v>
      </c>
      <c r="Z737" s="239" t="s">
        <v>3202</v>
      </c>
      <c r="AA737" s="239" t="str">
        <f t="shared" si="315"/>
        <v>種別：高齢者福祉施設 &lt;br&gt;名称：高福-124：デイサービスセンター　海悠園&lt;br&gt;住所：佐伯市大字久保浦1059番地の13&lt;br&gt;TEL：0972-24-8836&lt;br&gt;参考：種別：地域密着型通所介護&lt;br&gt;</v>
      </c>
      <c r="AB737" s="239" t="s">
        <v>3256</v>
      </c>
      <c r="AC737" s="239" t="str">
        <f t="shared" si="316"/>
        <v>507.png</v>
      </c>
      <c r="AD737" s="239" t="s">
        <v>3204</v>
      </c>
      <c r="AE737" s="239" t="str">
        <f t="shared" si="317"/>
        <v>25,25</v>
      </c>
      <c r="AF737" s="239" t="s">
        <v>3205</v>
      </c>
      <c r="AG737" s="239" t="str">
        <f t="shared" si="318"/>
        <v>12,12</v>
      </c>
      <c r="AH737" s="239" t="s">
        <v>3206</v>
      </c>
      <c r="AI737" s="239" t="str">
        <f t="shared" si="319"/>
        <v>131.923590608413,32.9988801289682</v>
      </c>
      <c r="AJ737" s="239" t="s">
        <v>3207</v>
      </c>
      <c r="AL737" s="8" t="str">
        <f t="shared" si="320"/>
        <v>,{"type":"Feature","properties":{"name":"高福-124：デイサービスセンター　海悠園","description":"種別：高齢者福祉施設 &lt;br&gt;名称：高福-124：デイサービスセンター　海悠園&lt;br&gt;住所：佐伯市大字久保浦1059番地の13&lt;br&gt;TEL：0972-24-8836&lt;br&gt;参考：種別：地域密着型通所介護&lt;br&gt;","_markerType":"Icon","_iconUrl":"https://cyberjapandata.gsi.go.jp/portal/sys/v4/symbols/507.png","_iconSize":[25,25],"_iconAnchor":[12,12]},"geometry":{"type":"Point","coordinates":[131.923590608413,32.9988801289682]}}</v>
      </c>
    </row>
    <row r="738" spans="1:38">
      <c r="A738" s="248" t="s">
        <v>3858</v>
      </c>
      <c r="B738" s="1" t="s">
        <v>3686</v>
      </c>
      <c r="C738" s="1" t="s">
        <v>3858</v>
      </c>
      <c r="D738" s="1" t="s">
        <v>3909</v>
      </c>
      <c r="E738" s="1" t="s">
        <v>1388</v>
      </c>
      <c r="F738" s="1" t="s">
        <v>3928</v>
      </c>
      <c r="G738" s="1" t="s">
        <v>3939</v>
      </c>
      <c r="H738" s="1" t="s">
        <v>842</v>
      </c>
      <c r="I738" s="236" t="s">
        <v>4159</v>
      </c>
      <c r="J738" s="1" t="s">
        <v>3188</v>
      </c>
      <c r="K738" s="1" t="s">
        <v>3189</v>
      </c>
      <c r="L738" s="1">
        <v>32.890352155889701</v>
      </c>
      <c r="M738" s="1">
        <v>131.75407033811601</v>
      </c>
      <c r="O738" s="74" t="str">
        <f t="shared" si="308"/>
        <v>高福-125：デイサービス　コスモなおかわ</v>
      </c>
      <c r="P738" s="74" t="str">
        <f t="shared" si="309"/>
        <v>種別：高齢者福祉施設 &lt;br&gt;名称：高福-125：デイサービス　コスモなおかわ&lt;br&gt;住所：佐伯市直川大字横川508番地&lt;br&gt;TEL：0972-58-5888&lt;br&gt;参考：種別：地域密着型通所介護&lt;br&gt;</v>
      </c>
      <c r="Q738" s="74" t="str">
        <f t="shared" si="310"/>
        <v>507.png</v>
      </c>
      <c r="R738" s="74" t="str">
        <f t="shared" si="311"/>
        <v>25,25</v>
      </c>
      <c r="S738" s="74" t="str">
        <f t="shared" si="312"/>
        <v>12,12</v>
      </c>
      <c r="T738" s="74" t="str">
        <f t="shared" si="313"/>
        <v>131.754070338116,32.8903521558897</v>
      </c>
      <c r="W738" s="239">
        <v>1</v>
      </c>
      <c r="X738" s="239" t="s">
        <v>3209</v>
      </c>
      <c r="Y738" s="239" t="str">
        <f t="shared" si="314"/>
        <v>高福-125：デイサービス　コスモなおかわ</v>
      </c>
      <c r="Z738" s="239" t="s">
        <v>3202</v>
      </c>
      <c r="AA738" s="239" t="str">
        <f t="shared" si="315"/>
        <v>種別：高齢者福祉施設 &lt;br&gt;名称：高福-125：デイサービス　コスモなおかわ&lt;br&gt;住所：佐伯市直川大字横川508番地&lt;br&gt;TEL：0972-58-5888&lt;br&gt;参考：種別：地域密着型通所介護&lt;br&gt;</v>
      </c>
      <c r="AB738" s="239" t="s">
        <v>3256</v>
      </c>
      <c r="AC738" s="239" t="str">
        <f t="shared" si="316"/>
        <v>507.png</v>
      </c>
      <c r="AD738" s="239" t="s">
        <v>3204</v>
      </c>
      <c r="AE738" s="239" t="str">
        <f t="shared" si="317"/>
        <v>25,25</v>
      </c>
      <c r="AF738" s="239" t="s">
        <v>3205</v>
      </c>
      <c r="AG738" s="239" t="str">
        <f t="shared" si="318"/>
        <v>12,12</v>
      </c>
      <c r="AH738" s="239" t="s">
        <v>3206</v>
      </c>
      <c r="AI738" s="239" t="str">
        <f t="shared" si="319"/>
        <v>131.754070338116,32.8903521558897</v>
      </c>
      <c r="AJ738" s="239" t="s">
        <v>3207</v>
      </c>
      <c r="AL738" s="8" t="str">
        <f t="shared" si="320"/>
        <v>,{"type":"Feature","properties":{"name":"高福-125：デイサービス　コスモなおかわ","description":"種別：高齢者福祉施設 &lt;br&gt;名称：高福-125：デイサービス　コスモなおかわ&lt;br&gt;住所：佐伯市直川大字横川508番地&lt;br&gt;TEL：0972-58-5888&lt;br&gt;参考：種別：地域密着型通所介護&lt;br&gt;","_markerType":"Icon","_iconUrl":"https://cyberjapandata.gsi.go.jp/portal/sys/v4/symbols/507.png","_iconSize":[25,25],"_iconAnchor":[12,12]},"geometry":{"type":"Point","coordinates":[131.754070338116,32.8903521558897]}}</v>
      </c>
    </row>
    <row r="739" spans="1:38">
      <c r="A739" s="248" t="s">
        <v>3859</v>
      </c>
      <c r="B739" s="1" t="s">
        <v>3686</v>
      </c>
      <c r="C739" s="1" t="s">
        <v>3859</v>
      </c>
      <c r="D739" s="1" t="s">
        <v>3910</v>
      </c>
      <c r="E739" s="1" t="s">
        <v>1382</v>
      </c>
      <c r="F739" s="1" t="s">
        <v>3928</v>
      </c>
      <c r="G739" s="1" t="s">
        <v>3971</v>
      </c>
      <c r="H739" s="1" t="s">
        <v>1100</v>
      </c>
      <c r="I739" s="236" t="s">
        <v>4159</v>
      </c>
      <c r="J739" s="1" t="s">
        <v>3188</v>
      </c>
      <c r="K739" s="1" t="s">
        <v>3189</v>
      </c>
      <c r="L739" s="1">
        <v>32.802027016652403</v>
      </c>
      <c r="M739" s="1">
        <v>131.92130705628301</v>
      </c>
      <c r="O739" s="74" t="str">
        <f t="shared" si="308"/>
        <v>高福-126：蒲江やすらぎデイサービスセンター　</v>
      </c>
      <c r="P739" s="74" t="str">
        <f t="shared" si="309"/>
        <v>種別：高齢者福祉施設 &lt;br&gt;名称：高福-126：蒲江やすらぎデイサービスセンター　&lt;br&gt;住所：佐伯市蒲江大字蒲江浦4491番地5&lt;br&gt;TEL：0972-42-0137&lt;br&gt;参考：種別：地域密着型通所介護&lt;br&gt;</v>
      </c>
      <c r="Q739" s="74" t="str">
        <f t="shared" si="310"/>
        <v>507.png</v>
      </c>
      <c r="R739" s="74" t="str">
        <f t="shared" si="311"/>
        <v>25,25</v>
      </c>
      <c r="S739" s="74" t="str">
        <f t="shared" si="312"/>
        <v>12,12</v>
      </c>
      <c r="T739" s="74" t="str">
        <f t="shared" si="313"/>
        <v>131.921307056283,32.8020270166524</v>
      </c>
      <c r="W739" s="239">
        <v>1</v>
      </c>
      <c r="X739" s="239" t="s">
        <v>3209</v>
      </c>
      <c r="Y739" s="239" t="str">
        <f t="shared" si="314"/>
        <v>高福-126：蒲江やすらぎデイサービスセンター　</v>
      </c>
      <c r="Z739" s="239" t="s">
        <v>3202</v>
      </c>
      <c r="AA739" s="239" t="str">
        <f t="shared" si="315"/>
        <v>種別：高齢者福祉施設 &lt;br&gt;名称：高福-126：蒲江やすらぎデイサービスセンター　&lt;br&gt;住所：佐伯市蒲江大字蒲江浦4491番地5&lt;br&gt;TEL：0972-42-0137&lt;br&gt;参考：種別：地域密着型通所介護&lt;br&gt;</v>
      </c>
      <c r="AB739" s="239" t="s">
        <v>3256</v>
      </c>
      <c r="AC739" s="239" t="str">
        <f t="shared" si="316"/>
        <v>507.png</v>
      </c>
      <c r="AD739" s="239" t="s">
        <v>3204</v>
      </c>
      <c r="AE739" s="239" t="str">
        <f t="shared" si="317"/>
        <v>25,25</v>
      </c>
      <c r="AF739" s="239" t="s">
        <v>3205</v>
      </c>
      <c r="AG739" s="239" t="str">
        <f t="shared" si="318"/>
        <v>12,12</v>
      </c>
      <c r="AH739" s="239" t="s">
        <v>3206</v>
      </c>
      <c r="AI739" s="239" t="str">
        <f t="shared" si="319"/>
        <v>131.921307056283,32.8020270166524</v>
      </c>
      <c r="AJ739" s="239" t="s">
        <v>3207</v>
      </c>
      <c r="AL739" s="8" t="str">
        <f t="shared" si="320"/>
        <v>,{"type":"Feature","properties":{"name":"高福-126：蒲江やすらぎデイサービスセンター　","description":"種別：高齢者福祉施設 &lt;br&gt;名称：高福-126：蒲江やすらぎデイサービスセンター　&lt;br&gt;住所：佐伯市蒲江大字蒲江浦4491番地5&lt;br&gt;TEL：0972-42-0137&lt;br&gt;参考：種別：地域密着型通所介護&lt;br&gt;","_markerType":"Icon","_iconUrl":"https://cyberjapandata.gsi.go.jp/portal/sys/v4/symbols/507.png","_iconSize":[25,25],"_iconAnchor":[12,12]},"geometry":{"type":"Point","coordinates":[131.921307056283,32.8020270166524]}}</v>
      </c>
    </row>
    <row r="740" spans="1:38">
      <c r="A740" s="248" t="s">
        <v>3860</v>
      </c>
      <c r="B740" s="1" t="s">
        <v>3686</v>
      </c>
      <c r="C740" s="1" t="s">
        <v>3860</v>
      </c>
      <c r="D740" s="1" t="s">
        <v>3867</v>
      </c>
      <c r="E740" s="1" t="s">
        <v>1379</v>
      </c>
      <c r="F740" s="1" t="s">
        <v>3928</v>
      </c>
      <c r="G740" s="1" t="s">
        <v>3960</v>
      </c>
      <c r="H740" s="1" t="s">
        <v>946</v>
      </c>
      <c r="I740" s="236" t="s">
        <v>4159</v>
      </c>
      <c r="J740" s="1" t="s">
        <v>3188</v>
      </c>
      <c r="K740" s="1" t="s">
        <v>3189</v>
      </c>
      <c r="L740" s="1">
        <v>32.878807823349803</v>
      </c>
      <c r="M740" s="1">
        <v>131.757470084608</v>
      </c>
      <c r="O740" s="74" t="str">
        <f t="shared" si="308"/>
        <v>高福-127：直川苑指定通所介護事業所</v>
      </c>
      <c r="P740" s="74" t="str">
        <f t="shared" si="309"/>
        <v>種別：高齢者福祉施設 &lt;br&gt;名称：高福-127：直川苑指定通所介護事業所&lt;br&gt;住所：佐伯市直川大字仁田原1962番地1&lt;br&gt;TEL：0972-25-5010&lt;br&gt;参考：種別：地域密着型通所介護&lt;br&gt;</v>
      </c>
      <c r="Q740" s="74" t="str">
        <f t="shared" si="310"/>
        <v>507.png</v>
      </c>
      <c r="R740" s="74" t="str">
        <f t="shared" si="311"/>
        <v>25,25</v>
      </c>
      <c r="S740" s="74" t="str">
        <f t="shared" si="312"/>
        <v>12,12</v>
      </c>
      <c r="T740" s="74" t="str">
        <f t="shared" si="313"/>
        <v>131.757470084608,32.8788078233498</v>
      </c>
      <c r="W740" s="239">
        <v>1</v>
      </c>
      <c r="X740" s="239" t="s">
        <v>3209</v>
      </c>
      <c r="Y740" s="239" t="str">
        <f t="shared" si="314"/>
        <v>高福-127：直川苑指定通所介護事業所</v>
      </c>
      <c r="Z740" s="239" t="s">
        <v>3202</v>
      </c>
      <c r="AA740" s="239" t="str">
        <f t="shared" si="315"/>
        <v>種別：高齢者福祉施設 &lt;br&gt;名称：高福-127：直川苑指定通所介護事業所&lt;br&gt;住所：佐伯市直川大字仁田原1962番地1&lt;br&gt;TEL：0972-25-5010&lt;br&gt;参考：種別：地域密着型通所介護&lt;br&gt;</v>
      </c>
      <c r="AB740" s="239" t="s">
        <v>3256</v>
      </c>
      <c r="AC740" s="239" t="str">
        <f t="shared" si="316"/>
        <v>507.png</v>
      </c>
      <c r="AD740" s="239" t="s">
        <v>3204</v>
      </c>
      <c r="AE740" s="239" t="str">
        <f t="shared" si="317"/>
        <v>25,25</v>
      </c>
      <c r="AF740" s="239" t="s">
        <v>3205</v>
      </c>
      <c r="AG740" s="239" t="str">
        <f t="shared" si="318"/>
        <v>12,12</v>
      </c>
      <c r="AH740" s="239" t="s">
        <v>3206</v>
      </c>
      <c r="AI740" s="239" t="str">
        <f t="shared" si="319"/>
        <v>131.757470084608,32.8788078233498</v>
      </c>
      <c r="AJ740" s="239" t="s">
        <v>3207</v>
      </c>
      <c r="AL740" s="8" t="str">
        <f t="shared" si="320"/>
        <v>,{"type":"Feature","properties":{"name":"高福-127：直川苑指定通所介護事業所","description":"種別：高齢者福祉施設 &lt;br&gt;名称：高福-127：直川苑指定通所介護事業所&lt;br&gt;住所：佐伯市直川大字仁田原1962番地1&lt;br&gt;TEL：0972-25-5010&lt;br&gt;参考：種別：地域密着型通所介護&lt;br&gt;","_markerType":"Icon","_iconUrl":"https://cyberjapandata.gsi.go.jp/portal/sys/v4/symbols/507.png","_iconSize":[25,25],"_iconAnchor":[12,12]},"geometry":{"type":"Point","coordinates":[131.757470084608,32.8788078233498]}}</v>
      </c>
    </row>
    <row r="741" spans="1:38">
      <c r="A741" s="248" t="s">
        <v>3861</v>
      </c>
      <c r="B741" s="1" t="s">
        <v>3686</v>
      </c>
      <c r="C741" s="1" t="s">
        <v>3861</v>
      </c>
      <c r="D741" s="1" t="s">
        <v>3911</v>
      </c>
      <c r="E741" s="1" t="s">
        <v>1346</v>
      </c>
      <c r="F741" s="1" t="s">
        <v>3928</v>
      </c>
      <c r="G741" s="1" t="s">
        <v>3950</v>
      </c>
      <c r="H741" s="1" t="s">
        <v>887</v>
      </c>
      <c r="I741" s="236" t="s">
        <v>4159</v>
      </c>
      <c r="J741" s="1" t="s">
        <v>3188</v>
      </c>
      <c r="K741" s="1" t="s">
        <v>3189</v>
      </c>
      <c r="L741" s="1">
        <v>32.853310446516403</v>
      </c>
      <c r="M741" s="1">
        <v>131.62691877780901</v>
      </c>
      <c r="O741" s="74" t="str">
        <f t="shared" si="308"/>
        <v>高福-128：デイサービスセンター　うめの里</v>
      </c>
      <c r="P741" s="74" t="str">
        <f t="shared" si="309"/>
        <v>種別：高齢者福祉施設 &lt;br&gt;名称：高福-128：デイサービスセンター　うめの里&lt;br&gt;住所：佐伯市宇目小野市3754番地１&lt;br&gt;TEL：0972-54-3577&lt;br&gt;参考：種別：地域密着型通所介護&lt;br&gt;</v>
      </c>
      <c r="Q741" s="74" t="str">
        <f t="shared" si="310"/>
        <v>507.png</v>
      </c>
      <c r="R741" s="74" t="str">
        <f t="shared" si="311"/>
        <v>25,25</v>
      </c>
      <c r="S741" s="74" t="str">
        <f t="shared" si="312"/>
        <v>12,12</v>
      </c>
      <c r="T741" s="74" t="str">
        <f t="shared" si="313"/>
        <v>131.626918777809,32.8533104465164</v>
      </c>
      <c r="W741" s="239">
        <v>1</v>
      </c>
      <c r="X741" s="239" t="s">
        <v>3209</v>
      </c>
      <c r="Y741" s="239" t="str">
        <f t="shared" si="314"/>
        <v>高福-128：デイサービスセンター　うめの里</v>
      </c>
      <c r="Z741" s="239" t="s">
        <v>3202</v>
      </c>
      <c r="AA741" s="239" t="str">
        <f t="shared" si="315"/>
        <v>種別：高齢者福祉施設 &lt;br&gt;名称：高福-128：デイサービスセンター　うめの里&lt;br&gt;住所：佐伯市宇目小野市3754番地１&lt;br&gt;TEL：0972-54-3577&lt;br&gt;参考：種別：地域密着型通所介護&lt;br&gt;</v>
      </c>
      <c r="AB741" s="239" t="s">
        <v>3256</v>
      </c>
      <c r="AC741" s="239" t="str">
        <f t="shared" si="316"/>
        <v>507.png</v>
      </c>
      <c r="AD741" s="239" t="s">
        <v>3204</v>
      </c>
      <c r="AE741" s="239" t="str">
        <f t="shared" si="317"/>
        <v>25,25</v>
      </c>
      <c r="AF741" s="239" t="s">
        <v>3205</v>
      </c>
      <c r="AG741" s="239" t="str">
        <f t="shared" si="318"/>
        <v>12,12</v>
      </c>
      <c r="AH741" s="239" t="s">
        <v>3206</v>
      </c>
      <c r="AI741" s="239" t="str">
        <f t="shared" si="319"/>
        <v>131.626918777809,32.8533104465164</v>
      </c>
      <c r="AJ741" s="239" t="s">
        <v>3207</v>
      </c>
      <c r="AL741" s="8" t="str">
        <f t="shared" si="320"/>
        <v>,{"type":"Feature","properties":{"name":"高福-128：デイサービスセンター　うめの里","description":"種別：高齢者福祉施設 &lt;br&gt;名称：高福-128：デイサービスセンター　うめの里&lt;br&gt;住所：佐伯市宇目小野市3754番地１&lt;br&gt;TEL：0972-54-3577&lt;br&gt;参考：種別：地域密着型通所介護&lt;br&gt;","_markerType":"Icon","_iconUrl":"https://cyberjapandata.gsi.go.jp/portal/sys/v4/symbols/507.png","_iconSize":[25,25],"_iconAnchor":[12,12]},"geometry":{"type":"Point","coordinates":[131.626918777809,32.8533104465164]}}</v>
      </c>
    </row>
    <row r="742" spans="1:38">
      <c r="AL742" s="8" t="s">
        <v>3214</v>
      </c>
    </row>
    <row r="743" spans="1:38">
      <c r="AL743" s="8"/>
    </row>
    <row r="744" spans="1:38">
      <c r="AL744" s="8"/>
    </row>
    <row r="745" spans="1:38">
      <c r="AL745" s="8" t="s">
        <v>4347</v>
      </c>
    </row>
  </sheetData>
  <autoFilter ref="A7:AL741" xr:uid="{92F4CA93-DDE7-40F7-8488-D4C36D3DA3D9}"/>
  <phoneticPr fontId="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9E974-DDD4-47DA-B92F-0F9877BEAECF}">
  <sheetPr>
    <tabColor rgb="FFFFFF00"/>
  </sheetPr>
  <dimension ref="A1:AL789"/>
  <sheetViews>
    <sheetView zoomScale="70" zoomScaleNormal="70" workbookViewId="0">
      <pane xSplit="3" ySplit="7" topLeftCell="I778" activePane="bottomRight" state="frozenSplit"/>
      <selection pane="topRight" activeCell="V1" sqref="V1"/>
      <selection pane="bottomLeft" activeCell="E25" sqref="E25"/>
      <selection pane="bottomRight" activeCell="M786" sqref="M786"/>
    </sheetView>
  </sheetViews>
  <sheetFormatPr defaultColWidth="8.75" defaultRowHeight="13.5"/>
  <cols>
    <col min="1" max="1" width="21.625" style="1" customWidth="1"/>
    <col min="2" max="2" width="16.125" style="1" customWidth="1"/>
    <col min="3" max="3" width="12.5" style="1" customWidth="1"/>
    <col min="4" max="4" width="31.25" style="1" customWidth="1"/>
    <col min="5" max="5" width="8.75" style="1"/>
    <col min="6" max="6" width="22.625" style="1" customWidth="1"/>
    <col min="7" max="7" width="13.625" style="1" customWidth="1"/>
    <col min="8" max="8" width="8.75" style="1"/>
    <col min="9" max="9" width="12.375" style="236" customWidth="1"/>
    <col min="10" max="14" width="8.75" style="1"/>
    <col min="15" max="19" width="8.75" style="74"/>
    <col min="20" max="20" width="28.25" style="74" customWidth="1"/>
    <col min="21" max="36" width="8.75" style="239"/>
    <col min="37" max="16384" width="8.75" style="1"/>
  </cols>
  <sheetData>
    <row r="1" spans="1:38">
      <c r="A1" s="1" t="s">
        <v>4352</v>
      </c>
      <c r="W1" s="239">
        <v>1</v>
      </c>
      <c r="AK1" s="250" t="s">
        <v>4351</v>
      </c>
    </row>
    <row r="2" spans="1:38">
      <c r="A2" s="250" t="s">
        <v>4351</v>
      </c>
      <c r="W2" s="239">
        <v>1</v>
      </c>
      <c r="X2" s="239" t="s">
        <v>3187</v>
      </c>
    </row>
    <row r="3" spans="1:38">
      <c r="R3" s="74">
        <f t="shared" ref="R3:S3" si="0">J3</f>
        <v>0</v>
      </c>
      <c r="S3" s="74">
        <f t="shared" si="0"/>
        <v>0</v>
      </c>
      <c r="W3" s="239">
        <v>1</v>
      </c>
      <c r="AL3" s="8" t="s">
        <v>5616</v>
      </c>
    </row>
    <row r="4" spans="1:38">
      <c r="W4" s="239">
        <v>1</v>
      </c>
      <c r="AL4" s="8" t="s">
        <v>3246</v>
      </c>
    </row>
    <row r="5" spans="1:38">
      <c r="I5" s="237" t="s">
        <v>3247</v>
      </c>
      <c r="J5" s="1" t="s">
        <v>3188</v>
      </c>
      <c r="K5" s="1" t="s">
        <v>3189</v>
      </c>
      <c r="W5" s="239">
        <v>1</v>
      </c>
      <c r="AL5" s="8"/>
    </row>
    <row r="6" spans="1:38">
      <c r="AL6" s="8"/>
    </row>
    <row r="7" spans="1:38">
      <c r="A7" s="8" t="s">
        <v>300</v>
      </c>
      <c r="B7" s="1" t="s">
        <v>3248</v>
      </c>
      <c r="C7" s="1" t="s">
        <v>3190</v>
      </c>
      <c r="D7" s="1" t="s">
        <v>3191</v>
      </c>
      <c r="E7" s="1" t="s">
        <v>3249</v>
      </c>
      <c r="F7" s="1" t="s">
        <v>3192</v>
      </c>
      <c r="G7" s="1" t="s">
        <v>3250</v>
      </c>
      <c r="H7" s="1" t="s">
        <v>3251</v>
      </c>
      <c r="I7" s="263" t="s">
        <v>5598</v>
      </c>
      <c r="J7" s="1" t="s">
        <v>3193</v>
      </c>
      <c r="K7" s="1" t="s">
        <v>3194</v>
      </c>
      <c r="L7" s="8" t="s">
        <v>47</v>
      </c>
      <c r="M7" s="8" t="s">
        <v>48</v>
      </c>
      <c r="N7" s="1" t="s">
        <v>4195</v>
      </c>
      <c r="O7" s="74" t="s">
        <v>3195</v>
      </c>
      <c r="P7" s="74" t="s">
        <v>3196</v>
      </c>
      <c r="Q7" s="74" t="s">
        <v>3197</v>
      </c>
      <c r="R7" s="74" t="s">
        <v>3198</v>
      </c>
      <c r="S7" s="74" t="s">
        <v>3199</v>
      </c>
      <c r="T7" s="74" t="s">
        <v>3200</v>
      </c>
      <c r="U7" s="239" t="s">
        <v>4196</v>
      </c>
      <c r="V7" s="239" t="s">
        <v>4197</v>
      </c>
      <c r="W7" s="239">
        <v>1</v>
      </c>
      <c r="AL7" s="8" t="s">
        <v>4078</v>
      </c>
    </row>
    <row r="8" spans="1:38">
      <c r="A8" s="1" t="s">
        <v>1787</v>
      </c>
      <c r="B8" s="1" t="s">
        <v>1786</v>
      </c>
      <c r="C8" s="1" t="s">
        <v>1787</v>
      </c>
      <c r="D8" s="1" t="s">
        <v>2847</v>
      </c>
      <c r="E8" s="1" t="s">
        <v>4199</v>
      </c>
      <c r="F8" s="1" t="s">
        <v>3980</v>
      </c>
      <c r="G8" s="1" t="s">
        <v>4060</v>
      </c>
      <c r="I8" s="236" t="s">
        <v>4074</v>
      </c>
      <c r="J8" s="1" t="s">
        <v>3212</v>
      </c>
      <c r="K8" s="1" t="s">
        <v>3213</v>
      </c>
      <c r="L8" s="1">
        <v>32.959495997982501</v>
      </c>
      <c r="M8" s="1">
        <v>131.882570400183</v>
      </c>
      <c r="O8" s="74" t="str">
        <f>A8</f>
        <v>社会医療法人　長門莫記念会　長門記念病院</v>
      </c>
      <c r="P8" s="74" t="str">
        <f>$B$7&amp;B8&amp;"&lt;br&gt;"&amp;$C$7&amp;C8&amp;"&lt;br&gt;"&amp;IF(D8="","",$D$7&amp;D8&amp;"&lt;br&gt;")&amp;IF(E8="","",$E$7&amp;E8&amp;"&lt;br&gt;")&amp;IF(F8="","",$F$7&amp;F8&amp;"&lt;br&gt;")</f>
        <v>種別：病院&lt;br&gt;名称：社会医療法人　長門莫記念会　長門記念病院&lt;br&gt;住所：大分県佐伯市鶴岡町&lt;br&gt;TEL：0972-24-3000&lt;br&gt;参考：ID：4411011200000&lt;br&gt;</v>
      </c>
      <c r="Q8" s="74" t="str">
        <f>IF(LEFT(I8,4)="http",I8,I8&amp;".png")</f>
        <v>https://www.pref.oita.jp/uploaded/life/2327624_4659451_img.png</v>
      </c>
      <c r="R8" s="74" t="str">
        <f>J8</f>
        <v>40,40</v>
      </c>
      <c r="S8" s="74" t="str">
        <f>K8</f>
        <v>20,20</v>
      </c>
      <c r="T8" s="74" t="str">
        <f>M8&amp;","&amp;L8</f>
        <v>131.882570400183,32.9594959979825</v>
      </c>
      <c r="W8" s="239">
        <v>1</v>
      </c>
      <c r="X8" s="239" t="s">
        <v>3201</v>
      </c>
      <c r="Y8" s="239" t="str">
        <f>O8</f>
        <v>社会医療法人　長門莫記念会　長門記念病院</v>
      </c>
      <c r="Z8" s="239" t="s">
        <v>3202</v>
      </c>
      <c r="AA8" s="239" t="str">
        <f>P8</f>
        <v>種別：病院&lt;br&gt;名称：社会医療法人　長門莫記念会　長門記念病院&lt;br&gt;住所：大分県佐伯市鶴岡町&lt;br&gt;TEL：0972-24-3000&lt;br&gt;参考：ID：4411011200000&lt;br&gt;</v>
      </c>
      <c r="AB8" s="239" t="s">
        <v>3684</v>
      </c>
      <c r="AC8" s="239" t="str">
        <f>Q8</f>
        <v>https://www.pref.oita.jp/uploaded/life/2327624_4659451_img.png</v>
      </c>
      <c r="AD8" s="239" t="s">
        <v>3204</v>
      </c>
      <c r="AE8" s="239" t="str">
        <f>R8</f>
        <v>40,40</v>
      </c>
      <c r="AF8" s="239" t="s">
        <v>3205</v>
      </c>
      <c r="AG8" s="239" t="str">
        <f>S8</f>
        <v>20,20</v>
      </c>
      <c r="AH8" s="239" t="s">
        <v>3206</v>
      </c>
      <c r="AI8" s="239" t="str">
        <f>T8</f>
        <v>131.882570400183,32.9594959979825</v>
      </c>
      <c r="AJ8" s="239" t="s">
        <v>3207</v>
      </c>
      <c r="AL8" s="238" t="str">
        <f>_xlfn.CONCAT(X8:AJ8)</f>
        <v>{"type":"Feature","properties":{"name":"社会医療法人　長門莫記念会　長門記念病院","description":"種別：病院&lt;br&gt;名称：社会医療法人　長門莫記念会　長門記念病院&lt;br&gt;住所：大分県佐伯市鶴岡町&lt;br&gt;TEL：0972-24-3000&lt;br&gt;参考：ID：4411011200000&lt;br&gt;","_markerType":"Icon","_iconUrl":"https://www.pref.oita.jp/uploaded/life/2327624_4659451_img.png","_iconSize":[40,40],"_iconAnchor":[20,20]},"geometry":{"type":"Point","coordinates":[131.882570400183,32.9594959979825]}}</v>
      </c>
    </row>
    <row r="9" spans="1:38" ht="24">
      <c r="A9" s="1" t="s">
        <v>2850</v>
      </c>
      <c r="B9" s="1" t="s">
        <v>1786</v>
      </c>
      <c r="C9" s="1" t="s">
        <v>2850</v>
      </c>
      <c r="D9" s="1" t="s">
        <v>2852</v>
      </c>
      <c r="E9" s="1" t="s">
        <v>4264</v>
      </c>
      <c r="F9" s="1" t="s">
        <v>3981</v>
      </c>
      <c r="G9" s="1" t="s">
        <v>4061</v>
      </c>
      <c r="I9" s="236" t="s">
        <v>4074</v>
      </c>
      <c r="J9" s="1" t="s">
        <v>3212</v>
      </c>
      <c r="K9" s="1" t="s">
        <v>3213</v>
      </c>
      <c r="L9" s="1">
        <v>32.965034411738799</v>
      </c>
      <c r="M9" s="1">
        <v>131.899220668727</v>
      </c>
      <c r="O9" s="74" t="str">
        <f t="shared" ref="O9:O383" si="1">A9</f>
        <v>独立行政法人地域医療機能推進機構　南海医療センター</v>
      </c>
      <c r="P9" s="74" t="str">
        <f>$B$7&amp;B9&amp;"&lt;br&gt;"&amp;$C$7&amp;C9&amp;"&lt;br&gt;"&amp;IF(D9="","",$D$7&amp;D9&amp;"&lt;br&gt;")&amp;IF(E9="","",$E$7&amp;E9&amp;"&lt;br&gt;")&amp;IF(F9="","",$F$7&amp;F9&amp;"&lt;br&gt;")</f>
        <v>種別：病院&lt;br&gt;名称：独立行政法人地域医療機能推進機構　南海医療センター&lt;br&gt;住所：大分県佐伯市常盤西町７番８号&lt;br&gt;TEL：0972-22-0547&lt;br&gt;参考：ID：4411011300000&lt;br&gt;</v>
      </c>
      <c r="Q9" s="74" t="str">
        <f t="shared" ref="Q9:Q80" si="2">IF(LEFT(I9,4)="http",I9,I9&amp;".png")</f>
        <v>https://www.pref.oita.jp/uploaded/life/2327624_4659451_img.png</v>
      </c>
      <c r="R9" s="74" t="str">
        <f t="shared" ref="R9:S24" si="3">J9</f>
        <v>40,40</v>
      </c>
      <c r="S9" s="74" t="str">
        <f t="shared" si="3"/>
        <v>20,20</v>
      </c>
      <c r="T9" s="74" t="str">
        <f t="shared" ref="T9:T383" si="4">M9&amp;","&amp;L9</f>
        <v>131.899220668727,32.9650344117388</v>
      </c>
      <c r="W9" s="239">
        <v>1</v>
      </c>
      <c r="X9" s="239" t="s">
        <v>3208</v>
      </c>
      <c r="Y9" s="239" t="str">
        <f>O9</f>
        <v>独立行政法人地域医療機能推進機構　南海医療センター</v>
      </c>
      <c r="Z9" s="239" t="s">
        <v>3202</v>
      </c>
      <c r="AA9" s="239" t="str">
        <f>P9</f>
        <v>種別：病院&lt;br&gt;名称：独立行政法人地域医療機能推進機構　南海医療センター&lt;br&gt;住所：大分県佐伯市常盤西町７番８号&lt;br&gt;TEL：0972-22-0547&lt;br&gt;参考：ID：4411011300000&lt;br&gt;</v>
      </c>
      <c r="AB9" s="239" t="s">
        <v>3684</v>
      </c>
      <c r="AC9" s="239" t="str">
        <f>Q9</f>
        <v>https://www.pref.oita.jp/uploaded/life/2327624_4659451_img.png</v>
      </c>
      <c r="AD9" s="239" t="s">
        <v>3204</v>
      </c>
      <c r="AE9" s="239" t="str">
        <f>R9</f>
        <v>40,40</v>
      </c>
      <c r="AF9" s="239" t="s">
        <v>3205</v>
      </c>
      <c r="AG9" s="239" t="str">
        <f>S9</f>
        <v>20,20</v>
      </c>
      <c r="AH9" s="239" t="s">
        <v>3206</v>
      </c>
      <c r="AI9" s="239" t="str">
        <f>T9</f>
        <v>131.899220668727,32.9650344117388</v>
      </c>
      <c r="AJ9" s="239" t="s">
        <v>3207</v>
      </c>
      <c r="AL9" s="8" t="str">
        <f>_xlfn.CONCAT(X9:AJ9)</f>
        <v>,{"type":"Feature","properties":{"name":"独立行政法人地域医療機能推進機構　南海医療センター","description":"種別：病院&lt;br&gt;名称：独立行政法人地域医療機能推進機構　南海医療センター&lt;br&gt;住所：大分県佐伯市常盤西町７番８号&lt;br&gt;TEL：0972-22-0547&lt;br&gt;参考：ID：4411011300000&lt;br&gt;","_markerType":"Icon","_iconUrl":"https://www.pref.oita.jp/uploaded/life/2327624_4659451_img.png","_iconSize":[40,40],"_iconAnchor":[20,20]},"geometry":{"type":"Point","coordinates":[131.899220668727,32.9650344117388]}}</v>
      </c>
    </row>
    <row r="10" spans="1:38">
      <c r="A10" s="1" t="s">
        <v>3976</v>
      </c>
      <c r="B10" s="1" t="s">
        <v>1786</v>
      </c>
      <c r="C10" s="1" t="s">
        <v>3976</v>
      </c>
      <c r="D10" s="1" t="s">
        <v>2855</v>
      </c>
      <c r="E10" s="1" t="s">
        <v>4265</v>
      </c>
      <c r="F10" s="1" t="s">
        <v>3982</v>
      </c>
      <c r="G10" s="1" t="s">
        <v>4062</v>
      </c>
      <c r="I10" s="236" t="s">
        <v>4074</v>
      </c>
      <c r="J10" s="1" t="s">
        <v>3212</v>
      </c>
      <c r="K10" s="1" t="s">
        <v>3213</v>
      </c>
      <c r="L10" s="1">
        <v>32.963697500000002</v>
      </c>
      <c r="M10" s="1">
        <v>131.90947320000001</v>
      </c>
      <c r="O10" s="74" t="str">
        <f t="shared" si="1"/>
        <v>社会医療法人　敬和会　おおいた県南ホスピタル</v>
      </c>
      <c r="P10" s="74" t="str">
        <f>$B$7&amp;B10&amp;"&lt;br&gt;"&amp;$C$7&amp;C10&amp;"&lt;br&gt;"&amp;IF(D10="","",$D$7&amp;D10&amp;"&lt;br&gt;")&amp;IF(E10="","",$E$7&amp;E10&amp;"&lt;br&gt;")&amp;IF(F10="","",$F$7&amp;F10&amp;"&lt;br&gt;")</f>
        <v>種別：病院&lt;br&gt;名称：社会医療法人　敬和会　おおいた県南ホスピタル&lt;br&gt;住所：大分県佐伯市東町２７番１２号&lt;br&gt;TEL：0972-22-1461&lt;br&gt;参考：ID：4411011400000&lt;br&gt;</v>
      </c>
      <c r="Q10" s="74" t="str">
        <f t="shared" si="2"/>
        <v>https://www.pref.oita.jp/uploaded/life/2327624_4659451_img.png</v>
      </c>
      <c r="R10" s="74" t="str">
        <f t="shared" si="3"/>
        <v>40,40</v>
      </c>
      <c r="S10" s="74" t="str">
        <f t="shared" si="3"/>
        <v>20,20</v>
      </c>
      <c r="T10" s="74" t="str">
        <f t="shared" si="4"/>
        <v>131.9094732,32.9636975</v>
      </c>
      <c r="W10" s="239">
        <v>1</v>
      </c>
      <c r="X10" s="239" t="s">
        <v>3209</v>
      </c>
      <c r="Y10" s="239" t="str">
        <f t="shared" ref="Y10:Y383" si="5">O10</f>
        <v>社会医療法人　敬和会　おおいた県南ホスピタル</v>
      </c>
      <c r="Z10" s="239" t="s">
        <v>3202</v>
      </c>
      <c r="AA10" s="239" t="str">
        <f t="shared" ref="AA10:AA383" si="6">P10</f>
        <v>種別：病院&lt;br&gt;名称：社会医療法人　敬和会　おおいた県南ホスピタル&lt;br&gt;住所：大分県佐伯市東町２７番１２号&lt;br&gt;TEL：0972-22-1461&lt;br&gt;参考：ID：4411011400000&lt;br&gt;</v>
      </c>
      <c r="AB10" s="239" t="s">
        <v>3684</v>
      </c>
      <c r="AC10" s="239" t="str">
        <f t="shared" ref="AC10:AC383" si="7">Q10</f>
        <v>https://www.pref.oita.jp/uploaded/life/2327624_4659451_img.png</v>
      </c>
      <c r="AD10" s="239" t="s">
        <v>3204</v>
      </c>
      <c r="AE10" s="239" t="str">
        <f t="shared" ref="AE10:AE383" si="8">R10</f>
        <v>40,40</v>
      </c>
      <c r="AF10" s="239" t="s">
        <v>3205</v>
      </c>
      <c r="AG10" s="239" t="str">
        <f t="shared" ref="AG10:AG383" si="9">S10</f>
        <v>20,20</v>
      </c>
      <c r="AH10" s="239" t="s">
        <v>3206</v>
      </c>
      <c r="AI10" s="239" t="str">
        <f t="shared" ref="AI10:AI383" si="10">T10</f>
        <v>131.9094732,32.9636975</v>
      </c>
      <c r="AJ10" s="239" t="s">
        <v>3207</v>
      </c>
      <c r="AL10" s="8" t="str">
        <f t="shared" ref="AL10:AL383" si="11">_xlfn.CONCAT(X10:AJ10)</f>
        <v>,{"type":"Feature","properties":{"name":"社会医療法人　敬和会　おおいた県南ホスピタル","description":"種別：病院&lt;br&gt;名称：社会医療法人　敬和会　おおいた県南ホスピタル&lt;br&gt;住所：大分県佐伯市東町２７番１２号&lt;br&gt;TEL：0972-22-1461&lt;br&gt;参考：ID：4411011400000&lt;br&gt;","_markerType":"Icon","_iconUrl":"https://www.pref.oita.jp/uploaded/life/2327624_4659451_img.png","_iconSize":[40,40],"_iconAnchor":[20,20]},"geometry":{"type":"Point","coordinates":[131.9094732,32.9636975]}}</v>
      </c>
    </row>
    <row r="11" spans="1:38">
      <c r="A11" s="1" t="s">
        <v>3977</v>
      </c>
      <c r="B11" s="1" t="s">
        <v>1786</v>
      </c>
      <c r="C11" s="1" t="s">
        <v>3977</v>
      </c>
      <c r="D11" s="1" t="s">
        <v>1793</v>
      </c>
      <c r="E11" s="1" t="s">
        <v>479</v>
      </c>
      <c r="F11" s="1" t="s">
        <v>3983</v>
      </c>
      <c r="G11" s="1" t="s">
        <v>4063</v>
      </c>
      <c r="I11" s="236" t="s">
        <v>4074</v>
      </c>
      <c r="J11" s="1" t="s">
        <v>3212</v>
      </c>
      <c r="K11" s="1" t="s">
        <v>3213</v>
      </c>
      <c r="L11" s="1">
        <v>32.965124905400003</v>
      </c>
      <c r="M11" s="1">
        <v>131.90241605</v>
      </c>
      <c r="O11" s="74" t="str">
        <f t="shared" si="1"/>
        <v>社会医療法人　小寺会　佐伯中央病院</v>
      </c>
      <c r="P11" s="74" t="str">
        <f>$B$7&amp;B11&amp;"&lt;br&gt;"&amp;$C$7&amp;C11&amp;"&lt;br&gt;"&amp;IF(D11="","",$D$7&amp;D11&amp;"&lt;br&gt;")&amp;IF(E11="","",$E$7&amp;E11&amp;"&lt;br&gt;")&amp;IF(F11="","",$F$7&amp;F11&amp;"&lt;br&gt;")</f>
        <v>種別：病院&lt;br&gt;名称：社会医療法人　小寺会　佐伯中央病院&lt;br&gt;住所：佐伯市常盤東町６番３０号&lt;br&gt;TEL：0972-22-8846&lt;br&gt;参考：ID：4411011500000&lt;br&gt;</v>
      </c>
      <c r="Q11" s="74" t="str">
        <f t="shared" si="2"/>
        <v>https://www.pref.oita.jp/uploaded/life/2327624_4659451_img.png</v>
      </c>
      <c r="R11" s="74" t="str">
        <f t="shared" si="3"/>
        <v>40,40</v>
      </c>
      <c r="S11" s="74" t="str">
        <f t="shared" si="3"/>
        <v>20,20</v>
      </c>
      <c r="T11" s="74" t="str">
        <f t="shared" si="4"/>
        <v>131.90241605,32.9651249054</v>
      </c>
      <c r="W11" s="239">
        <v>1</v>
      </c>
      <c r="X11" s="239" t="s">
        <v>3209</v>
      </c>
      <c r="Y11" s="239" t="str">
        <f t="shared" si="5"/>
        <v>社会医療法人　小寺会　佐伯中央病院</v>
      </c>
      <c r="Z11" s="239" t="s">
        <v>3202</v>
      </c>
      <c r="AA11" s="239" t="str">
        <f t="shared" si="6"/>
        <v>種別：病院&lt;br&gt;名称：社会医療法人　小寺会　佐伯中央病院&lt;br&gt;住所：佐伯市常盤東町６番３０号&lt;br&gt;TEL：0972-22-8846&lt;br&gt;参考：ID：4411011500000&lt;br&gt;</v>
      </c>
      <c r="AB11" s="239" t="s">
        <v>3684</v>
      </c>
      <c r="AC11" s="239" t="str">
        <f t="shared" si="7"/>
        <v>https://www.pref.oita.jp/uploaded/life/2327624_4659451_img.png</v>
      </c>
      <c r="AD11" s="239" t="s">
        <v>3204</v>
      </c>
      <c r="AE11" s="239" t="str">
        <f t="shared" si="8"/>
        <v>40,40</v>
      </c>
      <c r="AF11" s="239" t="s">
        <v>3205</v>
      </c>
      <c r="AG11" s="239" t="str">
        <f t="shared" si="9"/>
        <v>20,20</v>
      </c>
      <c r="AH11" s="239" t="s">
        <v>3206</v>
      </c>
      <c r="AI11" s="239" t="str">
        <f t="shared" si="10"/>
        <v>131.90241605,32.9651249054</v>
      </c>
      <c r="AJ11" s="239" t="s">
        <v>3207</v>
      </c>
      <c r="AL11" s="8" t="str">
        <f t="shared" si="11"/>
        <v>,{"type":"Feature","properties":{"name":"社会医療法人　小寺会　佐伯中央病院","description":"種別：病院&lt;br&gt;名称：社会医療法人　小寺会　佐伯中央病院&lt;br&gt;住所：佐伯市常盤東町６番３０号&lt;br&gt;TEL：0972-22-8846&lt;br&gt;参考：ID：4411011500000&lt;br&gt;","_markerType":"Icon","_iconUrl":"https://www.pref.oita.jp/uploaded/life/2327624_4659451_img.png","_iconSize":[40,40],"_iconAnchor":[20,20]},"geometry":{"type":"Point","coordinates":[131.90241605,32.9651249054]}}</v>
      </c>
    </row>
    <row r="12" spans="1:38">
      <c r="A12" s="1" t="s">
        <v>726</v>
      </c>
      <c r="B12" s="1" t="s">
        <v>1786</v>
      </c>
      <c r="C12" s="1" t="s">
        <v>726</v>
      </c>
      <c r="D12" s="1" t="s">
        <v>2859</v>
      </c>
      <c r="E12" s="1" t="s">
        <v>4200</v>
      </c>
      <c r="F12" s="1" t="s">
        <v>3984</v>
      </c>
      <c r="G12" s="1" t="s">
        <v>4064</v>
      </c>
      <c r="I12" s="236" t="s">
        <v>4074</v>
      </c>
      <c r="J12" s="1" t="s">
        <v>3212</v>
      </c>
      <c r="K12" s="1" t="s">
        <v>3213</v>
      </c>
      <c r="L12" s="1">
        <v>32.959403500000001</v>
      </c>
      <c r="M12" s="1">
        <v>131.90899289999999</v>
      </c>
      <c r="O12" s="74" t="str">
        <f t="shared" si="1"/>
        <v>曽根病院</v>
      </c>
      <c r="P12" s="74" t="str">
        <f>$B$7&amp;B12&amp;"&lt;br&gt;"&amp;$C$7&amp;C12&amp;"&lt;br&gt;"&amp;IF(D12="","",$D$7&amp;D12&amp;"&lt;br&gt;")&amp;IF(E12="","",$E$7&amp;E12&amp;"&lt;br&gt;")&amp;IF(F12="","",$F$7&amp;F12&amp;"&lt;br&gt;")</f>
        <v>種別：病院&lt;br&gt;名称：曽根病院&lt;br&gt;住所：大分県佐伯市長島町２丁目１８番２４号&lt;br&gt;TEL：0972-23-8877&lt;br&gt;参考：ID：4411011600000&lt;br&gt;</v>
      </c>
      <c r="Q12" s="74" t="str">
        <f t="shared" si="2"/>
        <v>https://www.pref.oita.jp/uploaded/life/2327624_4659451_img.png</v>
      </c>
      <c r="R12" s="74" t="str">
        <f t="shared" si="3"/>
        <v>40,40</v>
      </c>
      <c r="S12" s="74" t="str">
        <f t="shared" si="3"/>
        <v>20,20</v>
      </c>
      <c r="T12" s="74" t="str">
        <f t="shared" si="4"/>
        <v>131.9089929,32.9594035</v>
      </c>
      <c r="W12" s="239">
        <v>1</v>
      </c>
      <c r="X12" s="239" t="s">
        <v>3209</v>
      </c>
      <c r="Y12" s="239" t="str">
        <f t="shared" si="5"/>
        <v>曽根病院</v>
      </c>
      <c r="Z12" s="239" t="s">
        <v>3202</v>
      </c>
      <c r="AA12" s="239" t="str">
        <f t="shared" si="6"/>
        <v>種別：病院&lt;br&gt;名称：曽根病院&lt;br&gt;住所：大分県佐伯市長島町２丁目１８番２４号&lt;br&gt;TEL：0972-23-8877&lt;br&gt;参考：ID：4411011600000&lt;br&gt;</v>
      </c>
      <c r="AB12" s="239" t="s">
        <v>3684</v>
      </c>
      <c r="AC12" s="239" t="str">
        <f t="shared" si="7"/>
        <v>https://www.pref.oita.jp/uploaded/life/2327624_4659451_img.png</v>
      </c>
      <c r="AD12" s="239" t="s">
        <v>3204</v>
      </c>
      <c r="AE12" s="239" t="str">
        <f t="shared" si="8"/>
        <v>40,40</v>
      </c>
      <c r="AF12" s="239" t="s">
        <v>3205</v>
      </c>
      <c r="AG12" s="239" t="str">
        <f t="shared" si="9"/>
        <v>20,20</v>
      </c>
      <c r="AH12" s="239" t="s">
        <v>3206</v>
      </c>
      <c r="AI12" s="239" t="str">
        <f t="shared" si="10"/>
        <v>131.9089929,32.9594035</v>
      </c>
      <c r="AJ12" s="239" t="s">
        <v>3207</v>
      </c>
      <c r="AL12" s="8" t="str">
        <f t="shared" si="11"/>
        <v>,{"type":"Feature","properties":{"name":"曽根病院","description":"種別：病院&lt;br&gt;名称：曽根病院&lt;br&gt;住所：大分県佐伯市長島町２丁目１８番２４号&lt;br&gt;TEL：0972-23-8877&lt;br&gt;参考：ID：4411011600000&lt;br&gt;","_markerType":"Icon","_iconUrl":"https://www.pref.oita.jp/uploaded/life/2327624_4659451_img.png","_iconSize":[40,40],"_iconAnchor":[20,20]},"geometry":{"type":"Point","coordinates":[131.9089929,32.9594035]}}</v>
      </c>
    </row>
    <row r="13" spans="1:38">
      <c r="A13" s="1" t="s">
        <v>724</v>
      </c>
      <c r="B13" s="1" t="s">
        <v>1786</v>
      </c>
      <c r="C13" s="1" t="s">
        <v>724</v>
      </c>
      <c r="D13" s="1" t="s">
        <v>2862</v>
      </c>
      <c r="E13" s="1" t="s">
        <v>4201</v>
      </c>
      <c r="F13" s="1" t="s">
        <v>3985</v>
      </c>
      <c r="G13" s="1" t="s">
        <v>4065</v>
      </c>
      <c r="I13" s="236" t="s">
        <v>4074</v>
      </c>
      <c r="J13" s="1" t="s">
        <v>3212</v>
      </c>
      <c r="K13" s="1" t="s">
        <v>3213</v>
      </c>
      <c r="L13" s="1">
        <v>32.958643899999998</v>
      </c>
      <c r="M13" s="1">
        <v>131.86403530000001</v>
      </c>
      <c r="O13" s="74" t="str">
        <f t="shared" si="1"/>
        <v>西田病院</v>
      </c>
      <c r="P13" s="74" t="str">
        <f t="shared" ref="P13:P84" si="12">$B$7&amp;B13&amp;"&lt;br&gt;"&amp;$C$7&amp;C13&amp;"&lt;br&gt;"&amp;IF(D13="","",$D$7&amp;D13&amp;"&lt;br&gt;")&amp;IF(E13="","",$E$7&amp;E13&amp;"&lt;br&gt;")&amp;IF(F13="","",$F$7&amp;F13&amp;"&lt;br&gt;")</f>
        <v>種別：病院&lt;br&gt;名称：西田病院&lt;br&gt;住所：大分県佐伯市鶴岡西町２丁目２６６番地&lt;br&gt;TEL：0972-22-0180&lt;br&gt;参考：ID：4411011900000&lt;br&gt;</v>
      </c>
      <c r="Q13" s="74" t="str">
        <f t="shared" si="2"/>
        <v>https://www.pref.oita.jp/uploaded/life/2327624_4659451_img.png</v>
      </c>
      <c r="R13" s="74" t="str">
        <f t="shared" si="3"/>
        <v>40,40</v>
      </c>
      <c r="S13" s="74" t="str">
        <f t="shared" si="3"/>
        <v>20,20</v>
      </c>
      <c r="T13" s="74" t="str">
        <f t="shared" si="4"/>
        <v>131.8640353,32.9586439</v>
      </c>
      <c r="W13" s="239">
        <v>1</v>
      </c>
      <c r="X13" s="239" t="s">
        <v>3209</v>
      </c>
      <c r="Y13" s="239" t="str">
        <f t="shared" si="5"/>
        <v>西田病院</v>
      </c>
      <c r="Z13" s="239" t="s">
        <v>3202</v>
      </c>
      <c r="AA13" s="239" t="str">
        <f t="shared" si="6"/>
        <v>種別：病院&lt;br&gt;名称：西田病院&lt;br&gt;住所：大分県佐伯市鶴岡西町２丁目２６６番地&lt;br&gt;TEL：0972-22-0180&lt;br&gt;参考：ID：4411011900000&lt;br&gt;</v>
      </c>
      <c r="AB13" s="239" t="s">
        <v>3684</v>
      </c>
      <c r="AC13" s="239" t="str">
        <f t="shared" si="7"/>
        <v>https://www.pref.oita.jp/uploaded/life/2327624_4659451_img.png</v>
      </c>
      <c r="AD13" s="239" t="s">
        <v>3204</v>
      </c>
      <c r="AE13" s="239" t="str">
        <f t="shared" si="8"/>
        <v>40,40</v>
      </c>
      <c r="AF13" s="239" t="s">
        <v>3205</v>
      </c>
      <c r="AG13" s="239" t="str">
        <f t="shared" si="9"/>
        <v>20,20</v>
      </c>
      <c r="AH13" s="239" t="s">
        <v>3206</v>
      </c>
      <c r="AI13" s="239" t="str">
        <f t="shared" si="10"/>
        <v>131.8640353,32.9586439</v>
      </c>
      <c r="AJ13" s="239" t="s">
        <v>3207</v>
      </c>
      <c r="AL13" s="8" t="str">
        <f t="shared" si="11"/>
        <v>,{"type":"Feature","properties":{"name":"西田病院","description":"種別：病院&lt;br&gt;名称：西田病院&lt;br&gt;住所：大分県佐伯市鶴岡西町２丁目２６６番地&lt;br&gt;TEL：0972-22-0180&lt;br&gt;参考：ID：4411011900000&lt;br&gt;","_markerType":"Icon","_iconUrl":"https://www.pref.oita.jp/uploaded/life/2327624_4659451_img.png","_iconSize":[40,40],"_iconAnchor":[20,20]},"geometry":{"type":"Point","coordinates":[131.8640353,32.9586439]}}</v>
      </c>
    </row>
    <row r="14" spans="1:38">
      <c r="A14" s="1" t="s">
        <v>725</v>
      </c>
      <c r="B14" s="1" t="s">
        <v>1786</v>
      </c>
      <c r="C14" s="1" t="s">
        <v>725</v>
      </c>
      <c r="D14" s="1" t="s">
        <v>2864</v>
      </c>
      <c r="E14" s="1" t="s">
        <v>4202</v>
      </c>
      <c r="F14" s="1" t="s">
        <v>3986</v>
      </c>
      <c r="G14" s="1" t="s">
        <v>4066</v>
      </c>
      <c r="I14" s="236" t="s">
        <v>4074</v>
      </c>
      <c r="J14" s="1" t="s">
        <v>3212</v>
      </c>
      <c r="K14" s="1" t="s">
        <v>3213</v>
      </c>
      <c r="L14" s="1">
        <v>32.797375896200002</v>
      </c>
      <c r="M14" s="1">
        <v>131.927304268</v>
      </c>
      <c r="O14" s="74" t="str">
        <f t="shared" si="1"/>
        <v>御手洗病院</v>
      </c>
      <c r="P14" s="74" t="str">
        <f t="shared" si="12"/>
        <v>種別：病院&lt;br&gt;名称：御手洗病院&lt;br&gt;住所：大分県佐伯市蒲江蒲江浦２２１５－９&lt;br&gt;TEL：0972-42-0003&lt;br&gt;参考：ID：4411012000000&lt;br&gt;</v>
      </c>
      <c r="Q14" s="74" t="str">
        <f t="shared" si="2"/>
        <v>https://www.pref.oita.jp/uploaded/life/2327624_4659451_img.png</v>
      </c>
      <c r="R14" s="74" t="str">
        <f t="shared" si="3"/>
        <v>40,40</v>
      </c>
      <c r="S14" s="74" t="str">
        <f t="shared" si="3"/>
        <v>20,20</v>
      </c>
      <c r="T14" s="74" t="str">
        <f t="shared" si="4"/>
        <v>131.927304268,32.7973758962</v>
      </c>
      <c r="W14" s="239">
        <v>1</v>
      </c>
      <c r="X14" s="239" t="s">
        <v>3209</v>
      </c>
      <c r="Y14" s="239" t="str">
        <f t="shared" si="5"/>
        <v>御手洗病院</v>
      </c>
      <c r="Z14" s="239" t="s">
        <v>3202</v>
      </c>
      <c r="AA14" s="239" t="str">
        <f t="shared" si="6"/>
        <v>種別：病院&lt;br&gt;名称：御手洗病院&lt;br&gt;住所：大分県佐伯市蒲江蒲江浦２２１５－９&lt;br&gt;TEL：0972-42-0003&lt;br&gt;参考：ID：4411012000000&lt;br&gt;</v>
      </c>
      <c r="AB14" s="239" t="s">
        <v>3684</v>
      </c>
      <c r="AC14" s="239" t="str">
        <f t="shared" si="7"/>
        <v>https://www.pref.oita.jp/uploaded/life/2327624_4659451_img.png</v>
      </c>
      <c r="AD14" s="239" t="s">
        <v>3204</v>
      </c>
      <c r="AE14" s="239" t="str">
        <f t="shared" si="8"/>
        <v>40,40</v>
      </c>
      <c r="AF14" s="239" t="s">
        <v>3205</v>
      </c>
      <c r="AG14" s="239" t="str">
        <f t="shared" si="9"/>
        <v>20,20</v>
      </c>
      <c r="AH14" s="239" t="s">
        <v>3206</v>
      </c>
      <c r="AI14" s="239" t="str">
        <f t="shared" si="10"/>
        <v>131.927304268,32.7973758962</v>
      </c>
      <c r="AJ14" s="239" t="s">
        <v>3207</v>
      </c>
      <c r="AL14" s="8" t="str">
        <f t="shared" si="11"/>
        <v>,{"type":"Feature","properties":{"name":"御手洗病院","description":"種別：病院&lt;br&gt;名称：御手洗病院&lt;br&gt;住所：大分県佐伯市蒲江蒲江浦２２１５－９&lt;br&gt;TEL：0972-42-0003&lt;br&gt;参考：ID：4411012000000&lt;br&gt;","_markerType":"Icon","_iconUrl":"https://www.pref.oita.jp/uploaded/life/2327624_4659451_img.png","_iconSize":[40,40],"_iconAnchor":[20,20]},"geometry":{"type":"Point","coordinates":[131.927304268,32.7973758962]}}</v>
      </c>
    </row>
    <row r="15" spans="1:38">
      <c r="W15" s="239">
        <v>1</v>
      </c>
      <c r="AL15" s="8" t="s">
        <v>3214</v>
      </c>
    </row>
    <row r="16" spans="1:38">
      <c r="W16" s="239">
        <v>1</v>
      </c>
      <c r="AL16" s="8"/>
    </row>
    <row r="17" spans="1:38">
      <c r="W17" s="239">
        <v>1</v>
      </c>
      <c r="AL17" s="8"/>
    </row>
    <row r="18" spans="1:38">
      <c r="W18" s="239">
        <v>1</v>
      </c>
      <c r="AL18" s="8" t="s">
        <v>4081</v>
      </c>
    </row>
    <row r="19" spans="1:38">
      <c r="A19" s="1" t="s">
        <v>2865</v>
      </c>
      <c r="B19" s="1" t="s">
        <v>1804</v>
      </c>
      <c r="C19" s="1" t="s">
        <v>2865</v>
      </c>
      <c r="D19" s="1" t="s">
        <v>2867</v>
      </c>
      <c r="E19" s="1" t="s">
        <v>4266</v>
      </c>
      <c r="F19" s="1" t="s">
        <v>3987</v>
      </c>
      <c r="G19" s="1" t="s">
        <v>4067</v>
      </c>
      <c r="I19" s="236" t="s">
        <v>4075</v>
      </c>
      <c r="J19" s="1" t="s">
        <v>3210</v>
      </c>
      <c r="K19" s="1" t="s">
        <v>3211</v>
      </c>
      <c r="L19" s="1">
        <v>32.954353699999999</v>
      </c>
      <c r="M19" s="1">
        <v>131.89524700000001</v>
      </c>
      <c r="O19" s="74" t="str">
        <f>A19</f>
        <v>医療法人　穐山会　秋山医院</v>
      </c>
      <c r="P19" s="74" t="str">
        <f>$B$7&amp;B19&amp;"&lt;br&gt;"&amp;$C$7&amp;C19&amp;"&lt;br&gt;"&amp;IF(D19="","",$D$7&amp;D19&amp;"&lt;br&gt;")&amp;IF(E19="","",$E$7&amp;E19&amp;"&lt;br&gt;")&amp;IF(F19="","",$F$7&amp;F19&amp;"&lt;br&gt;")</f>
        <v>種別：診療所&lt;br&gt;名称：医療法人　穐山会　秋山医院&lt;br&gt;住所：大分県佐伯市向島２丁目１９－２１&lt;br&gt;TEL：0972-23-3177&lt;br&gt;参考：ID：4421081100000&lt;br&gt;</v>
      </c>
      <c r="Q19" s="74" t="str">
        <f>IF(LEFT(I19,4)="http",I19,I19&amp;".png")</f>
        <v>https://www.pref.oita.jp/uploaded/life/2327624_4659444_img.png</v>
      </c>
      <c r="R19" s="74" t="str">
        <f>J19</f>
        <v>30,30</v>
      </c>
      <c r="S19" s="74" t="str">
        <f>K19</f>
        <v>15,15</v>
      </c>
      <c r="T19" s="74" t="str">
        <f>M19&amp;","&amp;L19</f>
        <v>131.895247,32.9543537</v>
      </c>
      <c r="W19" s="239">
        <v>1</v>
      </c>
      <c r="X19" s="239" t="s">
        <v>3201</v>
      </c>
      <c r="Y19" s="239" t="str">
        <f>O19</f>
        <v>医療法人　穐山会　秋山医院</v>
      </c>
      <c r="Z19" s="239" t="s">
        <v>3202</v>
      </c>
      <c r="AA19" s="239" t="str">
        <f>P19</f>
        <v>種別：診療所&lt;br&gt;名称：医療法人　穐山会　秋山医院&lt;br&gt;住所：大分県佐伯市向島２丁目１９－２１&lt;br&gt;TEL：0972-23-3177&lt;br&gt;参考：ID：4421081100000&lt;br&gt;</v>
      </c>
      <c r="AB19" s="239" t="s">
        <v>3684</v>
      </c>
      <c r="AC19" s="239" t="str">
        <f>Q19</f>
        <v>https://www.pref.oita.jp/uploaded/life/2327624_4659444_img.png</v>
      </c>
      <c r="AD19" s="239" t="s">
        <v>3204</v>
      </c>
      <c r="AE19" s="239" t="str">
        <f>R19</f>
        <v>30,30</v>
      </c>
      <c r="AF19" s="239" t="s">
        <v>3205</v>
      </c>
      <c r="AG19" s="239" t="str">
        <f>S19</f>
        <v>15,15</v>
      </c>
      <c r="AH19" s="239" t="s">
        <v>3206</v>
      </c>
      <c r="AI19" s="239" t="str">
        <f>T19</f>
        <v>131.895247,32.9543537</v>
      </c>
      <c r="AJ19" s="239" t="s">
        <v>3207</v>
      </c>
      <c r="AL19" s="238" t="str">
        <f>_xlfn.CONCAT(X19:AJ19)</f>
        <v>{"type":"Feature","properties":{"name":"医療法人　穐山会　秋山医院","description":"種別：診療所&lt;br&gt;名称：医療法人　穐山会　秋山医院&lt;br&gt;住所：大分県佐伯市向島２丁目１９－２１&lt;br&gt;TEL：0972-23-3177&lt;br&gt;参考：ID：4421081100000&lt;br&gt;","_markerType":"Icon","_iconUrl":"https://www.pref.oita.jp/uploaded/life/2327624_4659444_img.png","_iconSize":[30,30],"_iconAnchor":[15,15]},"geometry":{"type":"Point","coordinates":[131.895247,32.9543537]}}</v>
      </c>
    </row>
    <row r="20" spans="1:38">
      <c r="A20" s="1" t="s">
        <v>1810</v>
      </c>
      <c r="B20" s="1" t="s">
        <v>1804</v>
      </c>
      <c r="C20" s="1" t="s">
        <v>1810</v>
      </c>
      <c r="D20" s="1" t="s">
        <v>2869</v>
      </c>
      <c r="E20" s="1" t="s">
        <v>4203</v>
      </c>
      <c r="F20" s="1" t="s">
        <v>3988</v>
      </c>
      <c r="G20" s="1" t="s">
        <v>4067</v>
      </c>
      <c r="I20" s="236" t="s">
        <v>4075</v>
      </c>
      <c r="J20" s="1" t="s">
        <v>3210</v>
      </c>
      <c r="K20" s="1" t="s">
        <v>3211</v>
      </c>
      <c r="L20" s="1">
        <v>32.9732799007</v>
      </c>
      <c r="M20" s="1">
        <v>131.90325021699999</v>
      </c>
      <c r="O20" s="74" t="str">
        <f t="shared" si="1"/>
        <v>石川眼科医院</v>
      </c>
      <c r="P20" s="74" t="str">
        <f t="shared" si="12"/>
        <v>種別：診療所&lt;br&gt;名称：石川眼科医院&lt;br&gt;住所：大分県佐伯市駅前&lt;br&gt;TEL：0972-24-2200&lt;br&gt;参考：ID：4421081400000&lt;br&gt;</v>
      </c>
      <c r="Q20" s="74" t="str">
        <f t="shared" si="2"/>
        <v>https://www.pref.oita.jp/uploaded/life/2327624_4659444_img.png</v>
      </c>
      <c r="R20" s="74" t="str">
        <f t="shared" si="3"/>
        <v>30,30</v>
      </c>
      <c r="S20" s="74" t="str">
        <f t="shared" si="3"/>
        <v>15,15</v>
      </c>
      <c r="T20" s="74" t="str">
        <f t="shared" si="4"/>
        <v>131.903250217,32.9732799007</v>
      </c>
      <c r="W20" s="239">
        <v>1</v>
      </c>
      <c r="X20" s="239" t="s">
        <v>3209</v>
      </c>
      <c r="Y20" s="239" t="str">
        <f t="shared" si="5"/>
        <v>石川眼科医院</v>
      </c>
      <c r="Z20" s="239" t="s">
        <v>3202</v>
      </c>
      <c r="AA20" s="239" t="str">
        <f t="shared" si="6"/>
        <v>種別：診療所&lt;br&gt;名称：石川眼科医院&lt;br&gt;住所：大分県佐伯市駅前&lt;br&gt;TEL：0972-24-2200&lt;br&gt;参考：ID：4421081400000&lt;br&gt;</v>
      </c>
      <c r="AB20" s="239" t="s">
        <v>3684</v>
      </c>
      <c r="AC20" s="239" t="str">
        <f t="shared" si="7"/>
        <v>https://www.pref.oita.jp/uploaded/life/2327624_4659444_img.png</v>
      </c>
      <c r="AD20" s="239" t="s">
        <v>3204</v>
      </c>
      <c r="AE20" s="239" t="str">
        <f t="shared" si="8"/>
        <v>30,30</v>
      </c>
      <c r="AF20" s="239" t="s">
        <v>3205</v>
      </c>
      <c r="AG20" s="239" t="str">
        <f t="shared" si="9"/>
        <v>15,15</v>
      </c>
      <c r="AH20" s="239" t="s">
        <v>3206</v>
      </c>
      <c r="AI20" s="239" t="str">
        <f t="shared" si="10"/>
        <v>131.903250217,32.9732799007</v>
      </c>
      <c r="AJ20" s="239" t="s">
        <v>3207</v>
      </c>
      <c r="AL20" s="8" t="str">
        <f t="shared" si="11"/>
        <v>,{"type":"Feature","properties":{"name":"石川眼科医院","description":"種別：診療所&lt;br&gt;名称：石川眼科医院&lt;br&gt;住所：大分県佐伯市駅前&lt;br&gt;TEL：0972-24-2200&lt;br&gt;参考：ID：4421081400000&lt;br&gt;","_markerType":"Icon","_iconUrl":"https://www.pref.oita.jp/uploaded/life/2327624_4659444_img.png","_iconSize":[30,30],"_iconAnchor":[15,15]},"geometry":{"type":"Point","coordinates":[131.903250217,32.9732799007]}}</v>
      </c>
    </row>
    <row r="21" spans="1:38">
      <c r="A21" s="1" t="s">
        <v>2871</v>
      </c>
      <c r="B21" s="1" t="s">
        <v>1804</v>
      </c>
      <c r="C21" s="1" t="s">
        <v>2871</v>
      </c>
      <c r="D21" s="1" t="s">
        <v>2873</v>
      </c>
      <c r="E21" s="1" t="s">
        <v>4204</v>
      </c>
      <c r="F21" s="1" t="s">
        <v>3989</v>
      </c>
      <c r="G21" s="1" t="s">
        <v>4067</v>
      </c>
      <c r="I21" s="236" t="s">
        <v>4075</v>
      </c>
      <c r="J21" s="1" t="s">
        <v>3210</v>
      </c>
      <c r="K21" s="1" t="s">
        <v>3211</v>
      </c>
      <c r="L21" s="1">
        <v>32.956453072158197</v>
      </c>
      <c r="M21" s="1">
        <v>131.86393422675201</v>
      </c>
      <c r="O21" s="74" t="str">
        <f t="shared" si="1"/>
        <v>医療法人　ひまわり会　池田医院</v>
      </c>
      <c r="P21" s="74" t="str">
        <f t="shared" si="12"/>
        <v>種別：診療所&lt;br&gt;名称：医療法人　ひまわり会　池田医院&lt;br&gt;住所：大分県佐伯市上岡１２５８番地１&lt;br&gt;TEL：0972-25-1177&lt;br&gt;参考：ID：4421081600000&lt;br&gt;</v>
      </c>
      <c r="Q21" s="74" t="str">
        <f t="shared" si="2"/>
        <v>https://www.pref.oita.jp/uploaded/life/2327624_4659444_img.png</v>
      </c>
      <c r="R21" s="74" t="str">
        <f t="shared" si="3"/>
        <v>30,30</v>
      </c>
      <c r="S21" s="74" t="str">
        <f t="shared" si="3"/>
        <v>15,15</v>
      </c>
      <c r="T21" s="74" t="str">
        <f t="shared" si="4"/>
        <v>131.863934226752,32.9564530721582</v>
      </c>
      <c r="W21" s="239">
        <v>1</v>
      </c>
      <c r="X21" s="239" t="s">
        <v>3209</v>
      </c>
      <c r="Y21" s="239" t="str">
        <f t="shared" si="5"/>
        <v>医療法人　ひまわり会　池田医院</v>
      </c>
      <c r="Z21" s="239" t="s">
        <v>3202</v>
      </c>
      <c r="AA21" s="239" t="str">
        <f t="shared" si="6"/>
        <v>種別：診療所&lt;br&gt;名称：医療法人　ひまわり会　池田医院&lt;br&gt;住所：大分県佐伯市上岡１２５８番地１&lt;br&gt;TEL：0972-25-1177&lt;br&gt;参考：ID：4421081600000&lt;br&gt;</v>
      </c>
      <c r="AB21" s="239" t="s">
        <v>3684</v>
      </c>
      <c r="AC21" s="239" t="str">
        <f t="shared" si="7"/>
        <v>https://www.pref.oita.jp/uploaded/life/2327624_4659444_img.png</v>
      </c>
      <c r="AD21" s="239" t="s">
        <v>3204</v>
      </c>
      <c r="AE21" s="239" t="str">
        <f t="shared" si="8"/>
        <v>30,30</v>
      </c>
      <c r="AF21" s="239" t="s">
        <v>3205</v>
      </c>
      <c r="AG21" s="239" t="str">
        <f t="shared" si="9"/>
        <v>15,15</v>
      </c>
      <c r="AH21" s="239" t="s">
        <v>3206</v>
      </c>
      <c r="AI21" s="239" t="str">
        <f t="shared" si="10"/>
        <v>131.863934226752,32.9564530721582</v>
      </c>
      <c r="AJ21" s="239" t="s">
        <v>3207</v>
      </c>
      <c r="AL21" s="8" t="str">
        <f t="shared" si="11"/>
        <v>,{"type":"Feature","properties":{"name":"医療法人　ひまわり会　池田医院","description":"種別：診療所&lt;br&gt;名称：医療法人　ひまわり会　池田医院&lt;br&gt;住所：大分県佐伯市上岡１２５８番地１&lt;br&gt;TEL：0972-25-1177&lt;br&gt;参考：ID：4421081600000&lt;br&gt;","_markerType":"Icon","_iconUrl":"https://www.pref.oita.jp/uploaded/life/2327624_4659444_img.png","_iconSize":[30,30],"_iconAnchor":[15,15]},"geometry":{"type":"Point","coordinates":[131.863934226752,32.9564530721582]}}</v>
      </c>
    </row>
    <row r="22" spans="1:38">
      <c r="A22" s="1" t="s">
        <v>1818</v>
      </c>
      <c r="B22" s="1" t="s">
        <v>1804</v>
      </c>
      <c r="C22" s="1" t="s">
        <v>1818</v>
      </c>
      <c r="D22" s="1" t="s">
        <v>2875</v>
      </c>
      <c r="E22" s="1" t="s">
        <v>4205</v>
      </c>
      <c r="F22" s="1" t="s">
        <v>3990</v>
      </c>
      <c r="G22" s="1" t="s">
        <v>4067</v>
      </c>
      <c r="I22" s="236" t="s">
        <v>4075</v>
      </c>
      <c r="J22" s="1" t="s">
        <v>3210</v>
      </c>
      <c r="K22" s="1" t="s">
        <v>3211</v>
      </c>
      <c r="L22" s="1">
        <v>32.955989795485401</v>
      </c>
      <c r="M22" s="1">
        <v>131.89264119899599</v>
      </c>
      <c r="O22" s="74" t="str">
        <f t="shared" si="1"/>
        <v>医療法人　上尾皮膚科</v>
      </c>
      <c r="P22" s="74" t="str">
        <f t="shared" si="12"/>
        <v>種別：診療所&lt;br&gt;名称：医療法人　上尾皮膚科&lt;br&gt;住所：大分県佐伯市大手町３丁目３番３８号&lt;br&gt;TEL：0972-22-7800&lt;br&gt;参考：ID：4421081700000&lt;br&gt;</v>
      </c>
      <c r="Q22" s="74" t="str">
        <f t="shared" si="2"/>
        <v>https://www.pref.oita.jp/uploaded/life/2327624_4659444_img.png</v>
      </c>
      <c r="R22" s="74" t="str">
        <f t="shared" si="3"/>
        <v>30,30</v>
      </c>
      <c r="S22" s="74" t="str">
        <f t="shared" si="3"/>
        <v>15,15</v>
      </c>
      <c r="T22" s="74" t="str">
        <f t="shared" si="4"/>
        <v>131.892641198996,32.9559897954854</v>
      </c>
      <c r="W22" s="239">
        <v>1</v>
      </c>
      <c r="X22" s="239" t="s">
        <v>3209</v>
      </c>
      <c r="Y22" s="239" t="str">
        <f t="shared" si="5"/>
        <v>医療法人　上尾皮膚科</v>
      </c>
      <c r="Z22" s="239" t="s">
        <v>3202</v>
      </c>
      <c r="AA22" s="239" t="str">
        <f t="shared" si="6"/>
        <v>種別：診療所&lt;br&gt;名称：医療法人　上尾皮膚科&lt;br&gt;住所：大分県佐伯市大手町３丁目３番３８号&lt;br&gt;TEL：0972-22-7800&lt;br&gt;参考：ID：4421081700000&lt;br&gt;</v>
      </c>
      <c r="AB22" s="239" t="s">
        <v>3684</v>
      </c>
      <c r="AC22" s="239" t="str">
        <f t="shared" si="7"/>
        <v>https://www.pref.oita.jp/uploaded/life/2327624_4659444_img.png</v>
      </c>
      <c r="AD22" s="239" t="s">
        <v>3204</v>
      </c>
      <c r="AE22" s="239" t="str">
        <f t="shared" si="8"/>
        <v>30,30</v>
      </c>
      <c r="AF22" s="239" t="s">
        <v>3205</v>
      </c>
      <c r="AG22" s="239" t="str">
        <f t="shared" si="9"/>
        <v>15,15</v>
      </c>
      <c r="AH22" s="239" t="s">
        <v>3206</v>
      </c>
      <c r="AI22" s="239" t="str">
        <f t="shared" si="10"/>
        <v>131.892641198996,32.9559897954854</v>
      </c>
      <c r="AJ22" s="239" t="s">
        <v>3207</v>
      </c>
      <c r="AL22" s="8" t="str">
        <f t="shared" si="11"/>
        <v>,{"type":"Feature","properties":{"name":"医療法人　上尾皮膚科","description":"種別：診療所&lt;br&gt;名称：医療法人　上尾皮膚科&lt;br&gt;住所：大分県佐伯市大手町３丁目３番３８号&lt;br&gt;TEL：0972-22-7800&lt;br&gt;参考：ID：4421081700000&lt;br&gt;","_markerType":"Icon","_iconUrl":"https://www.pref.oita.jp/uploaded/life/2327624_4659444_img.png","_iconSize":[30,30],"_iconAnchor":[15,15]},"geometry":{"type":"Point","coordinates":[131.892641198996,32.9559897954854]}}</v>
      </c>
    </row>
    <row r="23" spans="1:38">
      <c r="A23" s="1" t="s">
        <v>1819</v>
      </c>
      <c r="B23" s="1" t="s">
        <v>1804</v>
      </c>
      <c r="C23" s="1" t="s">
        <v>1819</v>
      </c>
      <c r="D23" s="1" t="s">
        <v>2880</v>
      </c>
      <c r="E23" s="1" t="s">
        <v>4206</v>
      </c>
      <c r="F23" s="1" t="s">
        <v>3991</v>
      </c>
      <c r="G23" s="1" t="s">
        <v>4067</v>
      </c>
      <c r="I23" s="236" t="s">
        <v>4075</v>
      </c>
      <c r="J23" s="1" t="s">
        <v>3210</v>
      </c>
      <c r="K23" s="1" t="s">
        <v>3211</v>
      </c>
      <c r="L23" s="1">
        <v>32.956375800000004</v>
      </c>
      <c r="M23" s="1">
        <v>131.8997966</v>
      </c>
      <c r="O23" s="74" t="str">
        <f t="shared" si="1"/>
        <v>大分県勤労者医療生活協同組合　佐伯診療所</v>
      </c>
      <c r="P23" s="74" t="str">
        <f t="shared" si="12"/>
        <v>種別：診療所&lt;br&gt;名称：大分県勤労者医療生活協同組合　佐伯診療所&lt;br&gt;住所：大分県佐伯市中の島１丁目１４番２１号&lt;br&gt;TEL：0972-23-2212&lt;br&gt;参考：ID：4421081800000&lt;br&gt;</v>
      </c>
      <c r="Q23" s="74" t="str">
        <f t="shared" si="2"/>
        <v>https://www.pref.oita.jp/uploaded/life/2327624_4659444_img.png</v>
      </c>
      <c r="R23" s="74" t="str">
        <f t="shared" si="3"/>
        <v>30,30</v>
      </c>
      <c r="S23" s="74" t="str">
        <f t="shared" si="3"/>
        <v>15,15</v>
      </c>
      <c r="T23" s="74" t="str">
        <f t="shared" si="4"/>
        <v>131.8997966,32.9563758</v>
      </c>
      <c r="W23" s="239">
        <v>1</v>
      </c>
      <c r="X23" s="239" t="s">
        <v>3209</v>
      </c>
      <c r="Y23" s="239" t="str">
        <f t="shared" si="5"/>
        <v>大分県勤労者医療生活協同組合　佐伯診療所</v>
      </c>
      <c r="Z23" s="239" t="s">
        <v>3202</v>
      </c>
      <c r="AA23" s="239" t="str">
        <f t="shared" si="6"/>
        <v>種別：診療所&lt;br&gt;名称：大分県勤労者医療生活協同組合　佐伯診療所&lt;br&gt;住所：大分県佐伯市中の島１丁目１４番２１号&lt;br&gt;TEL：0972-23-2212&lt;br&gt;参考：ID：4421081800000&lt;br&gt;</v>
      </c>
      <c r="AB23" s="239" t="s">
        <v>3684</v>
      </c>
      <c r="AC23" s="239" t="str">
        <f t="shared" si="7"/>
        <v>https://www.pref.oita.jp/uploaded/life/2327624_4659444_img.png</v>
      </c>
      <c r="AD23" s="239" t="s">
        <v>3204</v>
      </c>
      <c r="AE23" s="239" t="str">
        <f t="shared" si="8"/>
        <v>30,30</v>
      </c>
      <c r="AF23" s="239" t="s">
        <v>3205</v>
      </c>
      <c r="AG23" s="239" t="str">
        <f t="shared" si="9"/>
        <v>15,15</v>
      </c>
      <c r="AH23" s="239" t="s">
        <v>3206</v>
      </c>
      <c r="AI23" s="239" t="str">
        <f t="shared" si="10"/>
        <v>131.8997966,32.9563758</v>
      </c>
      <c r="AJ23" s="239" t="s">
        <v>3207</v>
      </c>
      <c r="AL23" s="8" t="str">
        <f t="shared" si="11"/>
        <v>,{"type":"Feature","properties":{"name":"大分県勤労者医療生活協同組合　佐伯診療所","description":"種別：診療所&lt;br&gt;名称：大分県勤労者医療生活協同組合　佐伯診療所&lt;br&gt;住所：大分県佐伯市中の島１丁目１４番２１号&lt;br&gt;TEL：0972-23-2212&lt;br&gt;参考：ID：4421081800000&lt;br&gt;","_markerType":"Icon","_iconUrl":"https://www.pref.oita.jp/uploaded/life/2327624_4659444_img.png","_iconSize":[30,30],"_iconAnchor":[15,15]},"geometry":{"type":"Point","coordinates":[131.8997966,32.9563758]}}</v>
      </c>
    </row>
    <row r="24" spans="1:38">
      <c r="A24" s="1" t="s">
        <v>1823</v>
      </c>
      <c r="B24" s="1" t="s">
        <v>1804</v>
      </c>
      <c r="C24" s="1" t="s">
        <v>1823</v>
      </c>
      <c r="D24" s="1" t="s">
        <v>2883</v>
      </c>
      <c r="E24" s="1" t="s">
        <v>4207</v>
      </c>
      <c r="F24" s="1" t="s">
        <v>3992</v>
      </c>
      <c r="G24" s="1" t="s">
        <v>4068</v>
      </c>
      <c r="I24" s="236" t="s">
        <v>4075</v>
      </c>
      <c r="J24" s="1" t="s">
        <v>3212</v>
      </c>
      <c r="K24" s="1" t="s">
        <v>3213</v>
      </c>
      <c r="L24" s="1">
        <v>32.798458117700001</v>
      </c>
      <c r="M24" s="1">
        <v>131.927969456</v>
      </c>
      <c r="O24" s="74" t="str">
        <f t="shared" si="1"/>
        <v>岡本医院</v>
      </c>
      <c r="P24" s="74" t="str">
        <f t="shared" si="12"/>
        <v>種別：診療所&lt;br&gt;名称：岡本医院&lt;br&gt;住所：大分県佐伯市蒲江蒲江浦２１５３番地&lt;br&gt;TEL：0972-42-0015&lt;br&gt;参考：ID：4421082100000&lt;br&gt;</v>
      </c>
      <c r="Q24" s="74" t="str">
        <f t="shared" si="2"/>
        <v>https://www.pref.oita.jp/uploaded/life/2327624_4659444_img.png</v>
      </c>
      <c r="R24" s="74" t="str">
        <f t="shared" si="3"/>
        <v>40,40</v>
      </c>
      <c r="S24" s="74" t="str">
        <f t="shared" si="3"/>
        <v>20,20</v>
      </c>
      <c r="T24" s="74" t="str">
        <f t="shared" si="4"/>
        <v>131.927969456,32.7984581177</v>
      </c>
      <c r="W24" s="239">
        <v>1</v>
      </c>
      <c r="X24" s="239" t="s">
        <v>3209</v>
      </c>
      <c r="Y24" s="239" t="str">
        <f t="shared" si="5"/>
        <v>岡本医院</v>
      </c>
      <c r="Z24" s="239" t="s">
        <v>3202</v>
      </c>
      <c r="AA24" s="239" t="str">
        <f t="shared" si="6"/>
        <v>種別：診療所&lt;br&gt;名称：岡本医院&lt;br&gt;住所：大分県佐伯市蒲江蒲江浦２１５３番地&lt;br&gt;TEL：0972-42-0015&lt;br&gt;参考：ID：4421082100000&lt;br&gt;</v>
      </c>
      <c r="AB24" s="239" t="s">
        <v>3684</v>
      </c>
      <c r="AC24" s="239" t="str">
        <f t="shared" si="7"/>
        <v>https://www.pref.oita.jp/uploaded/life/2327624_4659444_img.png</v>
      </c>
      <c r="AD24" s="239" t="s">
        <v>3204</v>
      </c>
      <c r="AE24" s="239" t="str">
        <f t="shared" si="8"/>
        <v>40,40</v>
      </c>
      <c r="AF24" s="239" t="s">
        <v>3205</v>
      </c>
      <c r="AG24" s="239" t="str">
        <f t="shared" si="9"/>
        <v>20,20</v>
      </c>
      <c r="AH24" s="239" t="s">
        <v>3206</v>
      </c>
      <c r="AI24" s="239" t="str">
        <f t="shared" si="10"/>
        <v>131.927969456,32.7984581177</v>
      </c>
      <c r="AJ24" s="239" t="s">
        <v>3207</v>
      </c>
      <c r="AL24" s="8" t="str">
        <f t="shared" si="11"/>
        <v>,{"type":"Feature","properties":{"name":"岡本医院","description":"種別：診療所&lt;br&gt;名称：岡本医院&lt;br&gt;住所：大分県佐伯市蒲江蒲江浦２１５３番地&lt;br&gt;TEL：0972-42-0015&lt;br&gt;参考：ID：4421082100000&lt;br&gt;","_markerType":"Icon","_iconUrl":"https://www.pref.oita.jp/uploaded/life/2327624_4659444_img.png","_iconSize":[40,40],"_iconAnchor":[20,20]},"geometry":{"type":"Point","coordinates":[131.927969456,32.7984581177]}}</v>
      </c>
    </row>
    <row r="25" spans="1:38">
      <c r="A25" s="1" t="s">
        <v>1607</v>
      </c>
      <c r="B25" s="1" t="s">
        <v>1804</v>
      </c>
      <c r="C25" s="1" t="s">
        <v>1607</v>
      </c>
      <c r="D25" s="1" t="s">
        <v>2885</v>
      </c>
      <c r="E25" s="1" t="s">
        <v>4208</v>
      </c>
      <c r="F25" s="1" t="s">
        <v>3993</v>
      </c>
      <c r="G25" s="1" t="s">
        <v>4067</v>
      </c>
      <c r="I25" s="236" t="s">
        <v>4075</v>
      </c>
      <c r="J25" s="1" t="s">
        <v>3210</v>
      </c>
      <c r="K25" s="1" t="s">
        <v>3211</v>
      </c>
      <c r="L25" s="1">
        <v>32.937017709199999</v>
      </c>
      <c r="M25" s="1">
        <v>131.88062310199999</v>
      </c>
      <c r="O25" s="74" t="str">
        <f t="shared" si="1"/>
        <v>片岡医院</v>
      </c>
      <c r="P25" s="74" t="str">
        <f t="shared" si="12"/>
        <v>種別：診療所&lt;br&gt;名称：片岡医院&lt;br&gt;住所：大分県佐伯市長谷７７２８ー１&lt;br&gt;TEL：0972-24-1139&lt;br&gt;参考：ID：4421082400000&lt;br&gt;</v>
      </c>
      <c r="Q25" s="74" t="str">
        <f t="shared" si="2"/>
        <v>https://www.pref.oita.jp/uploaded/life/2327624_4659444_img.png</v>
      </c>
      <c r="R25" s="74" t="str">
        <f t="shared" ref="R25:S60" si="13">J25</f>
        <v>30,30</v>
      </c>
      <c r="S25" s="74" t="str">
        <f t="shared" si="13"/>
        <v>15,15</v>
      </c>
      <c r="T25" s="74" t="str">
        <f t="shared" si="4"/>
        <v>131.880623102,32.9370177092</v>
      </c>
      <c r="W25" s="239">
        <v>1</v>
      </c>
      <c r="X25" s="239" t="s">
        <v>3209</v>
      </c>
      <c r="Y25" s="239" t="str">
        <f t="shared" si="5"/>
        <v>片岡医院</v>
      </c>
      <c r="Z25" s="239" t="s">
        <v>3202</v>
      </c>
      <c r="AA25" s="239" t="str">
        <f t="shared" si="6"/>
        <v>種別：診療所&lt;br&gt;名称：片岡医院&lt;br&gt;住所：大分県佐伯市長谷７７２８ー１&lt;br&gt;TEL：0972-24-1139&lt;br&gt;参考：ID：4421082400000&lt;br&gt;</v>
      </c>
      <c r="AB25" s="239" t="s">
        <v>3684</v>
      </c>
      <c r="AC25" s="239" t="str">
        <f t="shared" si="7"/>
        <v>https://www.pref.oita.jp/uploaded/life/2327624_4659444_img.png</v>
      </c>
      <c r="AD25" s="239" t="s">
        <v>3204</v>
      </c>
      <c r="AE25" s="239" t="str">
        <f t="shared" si="8"/>
        <v>30,30</v>
      </c>
      <c r="AF25" s="239" t="s">
        <v>3205</v>
      </c>
      <c r="AG25" s="239" t="str">
        <f t="shared" si="9"/>
        <v>15,15</v>
      </c>
      <c r="AH25" s="239" t="s">
        <v>3206</v>
      </c>
      <c r="AI25" s="239" t="str">
        <f t="shared" si="10"/>
        <v>131.880623102,32.9370177092</v>
      </c>
      <c r="AJ25" s="239" t="s">
        <v>3207</v>
      </c>
      <c r="AL25" s="8" t="str">
        <f t="shared" si="11"/>
        <v>,{"type":"Feature","properties":{"name":"片岡医院","description":"種別：診療所&lt;br&gt;名称：片岡医院&lt;br&gt;住所：大分県佐伯市長谷７７２８ー１&lt;br&gt;TEL：0972-24-1139&lt;br&gt;参考：ID：4421082400000&lt;br&gt;","_markerType":"Icon","_iconUrl":"https://www.pref.oita.jp/uploaded/life/2327624_4659444_img.png","_iconSize":[30,30],"_iconAnchor":[15,15]},"geometry":{"type":"Point","coordinates":[131.880623102,32.9370177092]}}</v>
      </c>
    </row>
    <row r="26" spans="1:38">
      <c r="A26" s="1" t="s">
        <v>1829</v>
      </c>
      <c r="B26" s="1" t="s">
        <v>1804</v>
      </c>
      <c r="C26" s="1" t="s">
        <v>1829</v>
      </c>
      <c r="D26" s="1" t="s">
        <v>2887</v>
      </c>
      <c r="E26" s="1" t="s">
        <v>4209</v>
      </c>
      <c r="F26" s="1" t="s">
        <v>3994</v>
      </c>
      <c r="G26" s="1" t="s">
        <v>4069</v>
      </c>
      <c r="I26" s="236" t="s">
        <v>4075</v>
      </c>
      <c r="J26" s="1" t="s">
        <v>3212</v>
      </c>
      <c r="K26" s="1" t="s">
        <v>3213</v>
      </c>
      <c r="L26" s="1">
        <v>32.969661551999998</v>
      </c>
      <c r="M26" s="1">
        <v>131.84093713799999</v>
      </c>
      <c r="O26" s="74" t="str">
        <f t="shared" si="1"/>
        <v>医療法人　からしま医院</v>
      </c>
      <c r="P26" s="74" t="str">
        <f t="shared" si="12"/>
        <v>種別：診療所&lt;br&gt;名称：医療法人　からしま医院&lt;br&gt;住所：大分県佐伯市弥生上小倉&lt;br&gt;TEL：0972-46-0312&lt;br&gt;参考：ID：4421082500000&lt;br&gt;</v>
      </c>
      <c r="Q26" s="74" t="str">
        <f t="shared" si="2"/>
        <v>https://www.pref.oita.jp/uploaded/life/2327624_4659444_img.png</v>
      </c>
      <c r="R26" s="74" t="str">
        <f t="shared" si="13"/>
        <v>40,40</v>
      </c>
      <c r="S26" s="74" t="str">
        <f t="shared" si="13"/>
        <v>20,20</v>
      </c>
      <c r="T26" s="74" t="str">
        <f t="shared" si="4"/>
        <v>131.840937138,32.969661552</v>
      </c>
      <c r="W26" s="239">
        <v>1</v>
      </c>
      <c r="X26" s="239" t="s">
        <v>3209</v>
      </c>
      <c r="Y26" s="239" t="str">
        <f t="shared" si="5"/>
        <v>医療法人　からしま医院</v>
      </c>
      <c r="Z26" s="239" t="s">
        <v>3202</v>
      </c>
      <c r="AA26" s="239" t="str">
        <f t="shared" si="6"/>
        <v>種別：診療所&lt;br&gt;名称：医療法人　からしま医院&lt;br&gt;住所：大分県佐伯市弥生上小倉&lt;br&gt;TEL：0972-46-0312&lt;br&gt;参考：ID：4421082500000&lt;br&gt;</v>
      </c>
      <c r="AB26" s="239" t="s">
        <v>3684</v>
      </c>
      <c r="AC26" s="239" t="str">
        <f t="shared" si="7"/>
        <v>https://www.pref.oita.jp/uploaded/life/2327624_4659444_img.png</v>
      </c>
      <c r="AD26" s="239" t="s">
        <v>3204</v>
      </c>
      <c r="AE26" s="239" t="str">
        <f t="shared" si="8"/>
        <v>40,40</v>
      </c>
      <c r="AF26" s="239" t="s">
        <v>3205</v>
      </c>
      <c r="AG26" s="239" t="str">
        <f t="shared" si="9"/>
        <v>20,20</v>
      </c>
      <c r="AH26" s="239" t="s">
        <v>3206</v>
      </c>
      <c r="AI26" s="239" t="str">
        <f t="shared" si="10"/>
        <v>131.840937138,32.969661552</v>
      </c>
      <c r="AJ26" s="239" t="s">
        <v>3207</v>
      </c>
      <c r="AL26" s="8" t="str">
        <f t="shared" si="11"/>
        <v>,{"type":"Feature","properties":{"name":"医療法人　からしま医院","description":"種別：診療所&lt;br&gt;名称：医療法人　からしま医院&lt;br&gt;住所：大分県佐伯市弥生上小倉&lt;br&gt;TEL：0972-46-0312&lt;br&gt;参考：ID：4421082500000&lt;br&gt;","_markerType":"Icon","_iconUrl":"https://www.pref.oita.jp/uploaded/life/2327624_4659444_img.png","_iconSize":[40,40],"_iconAnchor":[20,20]},"geometry":{"type":"Point","coordinates":[131.840937138,32.969661552]}}</v>
      </c>
    </row>
    <row r="27" spans="1:38">
      <c r="A27" s="1" t="s">
        <v>1833</v>
      </c>
      <c r="B27" s="1" t="s">
        <v>1804</v>
      </c>
      <c r="C27" s="1" t="s">
        <v>1833</v>
      </c>
      <c r="D27" s="1" t="s">
        <v>2888</v>
      </c>
      <c r="E27" s="1" t="s">
        <v>4210</v>
      </c>
      <c r="F27" s="1" t="s">
        <v>3995</v>
      </c>
      <c r="G27" s="1" t="s">
        <v>4067</v>
      </c>
      <c r="I27" s="236" t="s">
        <v>4075</v>
      </c>
      <c r="J27" s="1" t="s">
        <v>3210</v>
      </c>
      <c r="K27" s="1" t="s">
        <v>3211</v>
      </c>
      <c r="L27" s="1">
        <v>32.9536639843408</v>
      </c>
      <c r="M27" s="1">
        <v>131.90760677282799</v>
      </c>
      <c r="O27" s="74" t="str">
        <f t="shared" si="1"/>
        <v>木下整形外科</v>
      </c>
      <c r="P27" s="74" t="str">
        <f t="shared" si="12"/>
        <v>種別：診療所&lt;br&gt;名称：木下整形外科&lt;br&gt;住所：大分県佐伯市女島６８７３－２&lt;br&gt;TEL：0972-23-8781&lt;br&gt;参考：ID：4421082600000&lt;br&gt;</v>
      </c>
      <c r="Q27" s="74" t="str">
        <f t="shared" si="2"/>
        <v>https://www.pref.oita.jp/uploaded/life/2327624_4659444_img.png</v>
      </c>
      <c r="R27" s="74" t="str">
        <f t="shared" si="13"/>
        <v>30,30</v>
      </c>
      <c r="S27" s="74" t="str">
        <f t="shared" si="13"/>
        <v>15,15</v>
      </c>
      <c r="T27" s="74" t="str">
        <f t="shared" si="4"/>
        <v>131.907606772828,32.9536639843408</v>
      </c>
      <c r="W27" s="239">
        <v>1</v>
      </c>
      <c r="X27" s="239" t="s">
        <v>3209</v>
      </c>
      <c r="Y27" s="239" t="str">
        <f t="shared" si="5"/>
        <v>木下整形外科</v>
      </c>
      <c r="Z27" s="239" t="s">
        <v>3202</v>
      </c>
      <c r="AA27" s="239" t="str">
        <f t="shared" si="6"/>
        <v>種別：診療所&lt;br&gt;名称：木下整形外科&lt;br&gt;住所：大分県佐伯市女島６８７３－２&lt;br&gt;TEL：0972-23-8781&lt;br&gt;参考：ID：4421082600000&lt;br&gt;</v>
      </c>
      <c r="AB27" s="239" t="s">
        <v>3684</v>
      </c>
      <c r="AC27" s="239" t="str">
        <f t="shared" si="7"/>
        <v>https://www.pref.oita.jp/uploaded/life/2327624_4659444_img.png</v>
      </c>
      <c r="AD27" s="239" t="s">
        <v>3204</v>
      </c>
      <c r="AE27" s="239" t="str">
        <f t="shared" si="8"/>
        <v>30,30</v>
      </c>
      <c r="AF27" s="239" t="s">
        <v>3205</v>
      </c>
      <c r="AG27" s="239" t="str">
        <f t="shared" si="9"/>
        <v>15,15</v>
      </c>
      <c r="AH27" s="239" t="s">
        <v>3206</v>
      </c>
      <c r="AI27" s="239" t="str">
        <f t="shared" si="10"/>
        <v>131.907606772828,32.9536639843408</v>
      </c>
      <c r="AJ27" s="239" t="s">
        <v>3207</v>
      </c>
      <c r="AL27" s="8" t="str">
        <f t="shared" si="11"/>
        <v>,{"type":"Feature","properties":{"name":"木下整形外科","description":"種別：診療所&lt;br&gt;名称：木下整形外科&lt;br&gt;住所：大分県佐伯市女島６８７３－２&lt;br&gt;TEL：0972-23-8781&lt;br&gt;参考：ID：4421082600000&lt;br&gt;","_markerType":"Icon","_iconUrl":"https://www.pref.oita.jp/uploaded/life/2327624_4659444_img.png","_iconSize":[30,30],"_iconAnchor":[15,15]},"geometry":{"type":"Point","coordinates":[131.907606772828,32.9536639843408]}}</v>
      </c>
    </row>
    <row r="28" spans="1:38">
      <c r="A28" s="1" t="s">
        <v>1837</v>
      </c>
      <c r="B28" s="1" t="s">
        <v>1804</v>
      </c>
      <c r="C28" s="1" t="s">
        <v>1837</v>
      </c>
      <c r="D28" s="1" t="s">
        <v>2891</v>
      </c>
      <c r="E28" s="1" t="s">
        <v>4211</v>
      </c>
      <c r="F28" s="1" t="s">
        <v>3996</v>
      </c>
      <c r="G28" s="1" t="s">
        <v>4067</v>
      </c>
      <c r="I28" s="236" t="s">
        <v>4075</v>
      </c>
      <c r="J28" s="1" t="s">
        <v>3210</v>
      </c>
      <c r="K28" s="1" t="s">
        <v>3211</v>
      </c>
      <c r="L28" s="1">
        <v>32.960669799999998</v>
      </c>
      <c r="M28" s="1">
        <v>131.90195460000001</v>
      </c>
      <c r="O28" s="74" t="str">
        <f t="shared" si="1"/>
        <v>医療法人　桑畑小児科医院</v>
      </c>
      <c r="P28" s="74" t="str">
        <f t="shared" si="12"/>
        <v>種別：診療所&lt;br&gt;名称：医療法人　桑畑小児科医院&lt;br&gt;住所：大分県佐伯市中村東町１０番５号&lt;br&gt;TEL：0972-22-1965&lt;br&gt;参考：ID：4421082800000&lt;br&gt;</v>
      </c>
      <c r="Q28" s="74" t="str">
        <f t="shared" si="2"/>
        <v>https://www.pref.oita.jp/uploaded/life/2327624_4659444_img.png</v>
      </c>
      <c r="R28" s="74" t="str">
        <f t="shared" si="13"/>
        <v>30,30</v>
      </c>
      <c r="S28" s="74" t="str">
        <f t="shared" si="13"/>
        <v>15,15</v>
      </c>
      <c r="T28" s="74" t="str">
        <f t="shared" si="4"/>
        <v>131.9019546,32.9606698</v>
      </c>
      <c r="W28" s="239">
        <v>1</v>
      </c>
      <c r="X28" s="239" t="s">
        <v>3209</v>
      </c>
      <c r="Y28" s="239" t="str">
        <f t="shared" si="5"/>
        <v>医療法人　桑畑小児科医院</v>
      </c>
      <c r="Z28" s="239" t="s">
        <v>3202</v>
      </c>
      <c r="AA28" s="239" t="str">
        <f t="shared" si="6"/>
        <v>種別：診療所&lt;br&gt;名称：医療法人　桑畑小児科医院&lt;br&gt;住所：大分県佐伯市中村東町１０番５号&lt;br&gt;TEL：0972-22-1965&lt;br&gt;参考：ID：4421082800000&lt;br&gt;</v>
      </c>
      <c r="AB28" s="239" t="s">
        <v>3684</v>
      </c>
      <c r="AC28" s="239" t="str">
        <f t="shared" si="7"/>
        <v>https://www.pref.oita.jp/uploaded/life/2327624_4659444_img.png</v>
      </c>
      <c r="AD28" s="239" t="s">
        <v>3204</v>
      </c>
      <c r="AE28" s="239" t="str">
        <f t="shared" si="8"/>
        <v>30,30</v>
      </c>
      <c r="AF28" s="239" t="s">
        <v>3205</v>
      </c>
      <c r="AG28" s="239" t="str">
        <f t="shared" si="9"/>
        <v>15,15</v>
      </c>
      <c r="AH28" s="239" t="s">
        <v>3206</v>
      </c>
      <c r="AI28" s="239" t="str">
        <f t="shared" si="10"/>
        <v>131.9019546,32.9606698</v>
      </c>
      <c r="AJ28" s="239" t="s">
        <v>3207</v>
      </c>
      <c r="AL28" s="8" t="str">
        <f t="shared" si="11"/>
        <v>,{"type":"Feature","properties":{"name":"医療法人　桑畑小児科医院","description":"種別：診療所&lt;br&gt;名称：医療法人　桑畑小児科医院&lt;br&gt;住所：大分県佐伯市中村東町１０番５号&lt;br&gt;TEL：0972-22-1965&lt;br&gt;参考：ID：4421082800000&lt;br&gt;","_markerType":"Icon","_iconUrl":"https://www.pref.oita.jp/uploaded/life/2327624_4659444_img.png","_iconSize":[30,30],"_iconAnchor":[15,15]},"geometry":{"type":"Point","coordinates":[131.9019546,32.9606698]}}</v>
      </c>
    </row>
    <row r="29" spans="1:38">
      <c r="A29" s="1" t="s">
        <v>2893</v>
      </c>
      <c r="B29" s="1" t="s">
        <v>1804</v>
      </c>
      <c r="C29" s="1" t="s">
        <v>2893</v>
      </c>
      <c r="D29" s="1" t="s">
        <v>2896</v>
      </c>
      <c r="E29" s="1" t="s">
        <v>1376</v>
      </c>
      <c r="F29" s="1" t="s">
        <v>3997</v>
      </c>
      <c r="G29" s="1" t="s">
        <v>4067</v>
      </c>
      <c r="I29" s="236" t="s">
        <v>4075</v>
      </c>
      <c r="J29" s="1" t="s">
        <v>3210</v>
      </c>
      <c r="K29" s="1" t="s">
        <v>3211</v>
      </c>
      <c r="L29" s="1">
        <v>32.939703165799997</v>
      </c>
      <c r="M29" s="1">
        <v>131.82792339900001</v>
      </c>
      <c r="O29" s="74" t="str">
        <f t="shared" si="1"/>
        <v>医療法人　養春堂　近藤医院</v>
      </c>
      <c r="P29" s="74" t="str">
        <f t="shared" si="12"/>
        <v>種別：診療所&lt;br&gt;名称：医療法人　養春堂　近藤医院&lt;br&gt;住所：大分県佐伯市弥生大字江良１０５２－３&lt;br&gt;TEL：0972-46-0038&lt;br&gt;参考：ID：4421083100000&lt;br&gt;</v>
      </c>
      <c r="Q29" s="74" t="str">
        <f t="shared" si="2"/>
        <v>https://www.pref.oita.jp/uploaded/life/2327624_4659444_img.png</v>
      </c>
      <c r="R29" s="74" t="str">
        <f t="shared" si="13"/>
        <v>30,30</v>
      </c>
      <c r="S29" s="74" t="str">
        <f t="shared" si="13"/>
        <v>15,15</v>
      </c>
      <c r="T29" s="74" t="str">
        <f t="shared" si="4"/>
        <v>131.827923399,32.9397031658</v>
      </c>
      <c r="W29" s="239">
        <v>1</v>
      </c>
      <c r="X29" s="239" t="s">
        <v>3209</v>
      </c>
      <c r="Y29" s="239" t="str">
        <f t="shared" si="5"/>
        <v>医療法人　養春堂　近藤医院</v>
      </c>
      <c r="Z29" s="239" t="s">
        <v>3202</v>
      </c>
      <c r="AA29" s="239" t="str">
        <f t="shared" si="6"/>
        <v>種別：診療所&lt;br&gt;名称：医療法人　養春堂　近藤医院&lt;br&gt;住所：大分県佐伯市弥生大字江良１０５２－３&lt;br&gt;TEL：0972-46-0038&lt;br&gt;参考：ID：4421083100000&lt;br&gt;</v>
      </c>
      <c r="AB29" s="239" t="s">
        <v>3684</v>
      </c>
      <c r="AC29" s="239" t="str">
        <f t="shared" si="7"/>
        <v>https://www.pref.oita.jp/uploaded/life/2327624_4659444_img.png</v>
      </c>
      <c r="AD29" s="239" t="s">
        <v>3204</v>
      </c>
      <c r="AE29" s="239" t="str">
        <f t="shared" si="8"/>
        <v>30,30</v>
      </c>
      <c r="AF29" s="239" t="s">
        <v>3205</v>
      </c>
      <c r="AG29" s="239" t="str">
        <f t="shared" si="9"/>
        <v>15,15</v>
      </c>
      <c r="AH29" s="239" t="s">
        <v>3206</v>
      </c>
      <c r="AI29" s="239" t="str">
        <f t="shared" si="10"/>
        <v>131.827923399,32.9397031658</v>
      </c>
      <c r="AJ29" s="239" t="s">
        <v>3207</v>
      </c>
      <c r="AL29" s="8" t="str">
        <f t="shared" si="11"/>
        <v>,{"type":"Feature","properties":{"name":"医療法人　養春堂　近藤医院","description":"種別：診療所&lt;br&gt;名称：医療法人　養春堂　近藤医院&lt;br&gt;住所：大分県佐伯市弥生大字江良１０５２－３&lt;br&gt;TEL：0972-46-0038&lt;br&gt;参考：ID：4421083100000&lt;br&gt;","_markerType":"Icon","_iconUrl":"https://www.pref.oita.jp/uploaded/life/2327624_4659444_img.png","_iconSize":[30,30],"_iconAnchor":[15,15]},"geometry":{"type":"Point","coordinates":[131.827923399,32.9397031658]}}</v>
      </c>
    </row>
    <row r="30" spans="1:38">
      <c r="A30" s="1" t="s">
        <v>2898</v>
      </c>
      <c r="B30" s="1" t="s">
        <v>1804</v>
      </c>
      <c r="C30" s="1" t="s">
        <v>2898</v>
      </c>
      <c r="D30" s="1" t="s">
        <v>2900</v>
      </c>
      <c r="E30" s="1" t="s">
        <v>4267</v>
      </c>
      <c r="F30" s="1" t="s">
        <v>3998</v>
      </c>
      <c r="G30" s="1" t="s">
        <v>4070</v>
      </c>
      <c r="I30" s="236" t="s">
        <v>4075</v>
      </c>
      <c r="J30" s="1" t="s">
        <v>3210</v>
      </c>
      <c r="K30" s="1" t="s">
        <v>3211</v>
      </c>
      <c r="L30" s="1">
        <v>32.963909692599998</v>
      </c>
      <c r="M30" s="1">
        <v>131.89882993699999</v>
      </c>
      <c r="O30" s="74" t="str">
        <f t="shared" si="1"/>
        <v>医療法人佐伯眼科</v>
      </c>
      <c r="P30" s="74" t="str">
        <f t="shared" si="12"/>
        <v>種別：診療所&lt;br&gt;名称：医療法人佐伯眼科&lt;br&gt;住所：大分県佐伯市常盤西町１８６８番地１&lt;br&gt;TEL：0972-25-1500&lt;br&gt;参考：ID：4421083200000&lt;br&gt;</v>
      </c>
      <c r="Q30" s="74" t="str">
        <f t="shared" si="2"/>
        <v>https://www.pref.oita.jp/uploaded/life/2327624_4659444_img.png</v>
      </c>
      <c r="R30" s="74" t="str">
        <f t="shared" si="13"/>
        <v>30,30</v>
      </c>
      <c r="S30" s="74" t="str">
        <f t="shared" si="13"/>
        <v>15,15</v>
      </c>
      <c r="T30" s="74" t="str">
        <f t="shared" si="4"/>
        <v>131.898829937,32.9639096926</v>
      </c>
      <c r="W30" s="239">
        <v>1</v>
      </c>
      <c r="X30" s="239" t="s">
        <v>3209</v>
      </c>
      <c r="Y30" s="239" t="str">
        <f t="shared" si="5"/>
        <v>医療法人佐伯眼科</v>
      </c>
      <c r="Z30" s="239" t="s">
        <v>3202</v>
      </c>
      <c r="AA30" s="239" t="str">
        <f t="shared" si="6"/>
        <v>種別：診療所&lt;br&gt;名称：医療法人佐伯眼科&lt;br&gt;住所：大分県佐伯市常盤西町１８６８番地１&lt;br&gt;TEL：0972-25-1500&lt;br&gt;参考：ID：4421083200000&lt;br&gt;</v>
      </c>
      <c r="AB30" s="239" t="s">
        <v>3684</v>
      </c>
      <c r="AC30" s="239" t="str">
        <f t="shared" si="7"/>
        <v>https://www.pref.oita.jp/uploaded/life/2327624_4659444_img.png</v>
      </c>
      <c r="AD30" s="239" t="s">
        <v>3204</v>
      </c>
      <c r="AE30" s="239" t="str">
        <f t="shared" si="8"/>
        <v>30,30</v>
      </c>
      <c r="AF30" s="239" t="s">
        <v>3205</v>
      </c>
      <c r="AG30" s="239" t="str">
        <f t="shared" si="9"/>
        <v>15,15</v>
      </c>
      <c r="AH30" s="239" t="s">
        <v>3206</v>
      </c>
      <c r="AI30" s="239" t="str">
        <f t="shared" si="10"/>
        <v>131.898829937,32.9639096926</v>
      </c>
      <c r="AJ30" s="239" t="s">
        <v>3207</v>
      </c>
      <c r="AL30" s="8" t="str">
        <f t="shared" si="11"/>
        <v>,{"type":"Feature","properties":{"name":"医療法人佐伯眼科","description":"種別：診療所&lt;br&gt;名称：医療法人佐伯眼科&lt;br&gt;住所：大分県佐伯市常盤西町１８６８番地１&lt;br&gt;TEL：0972-25-1500&lt;br&gt;参考：ID：4421083200000&lt;br&gt;","_markerType":"Icon","_iconUrl":"https://www.pref.oita.jp/uploaded/life/2327624_4659444_img.png","_iconSize":[30,30],"_iconAnchor":[15,15]},"geometry":{"type":"Point","coordinates":[131.898829937,32.9639096926]}}</v>
      </c>
    </row>
    <row r="31" spans="1:38">
      <c r="A31" s="1" t="s">
        <v>1846</v>
      </c>
      <c r="B31" s="1" t="s">
        <v>1804</v>
      </c>
      <c r="C31" s="1" t="s">
        <v>1846</v>
      </c>
      <c r="D31" s="1" t="s">
        <v>2901</v>
      </c>
      <c r="E31" s="1" t="s">
        <v>4212</v>
      </c>
      <c r="F31" s="1" t="s">
        <v>3999</v>
      </c>
      <c r="G31" s="1" t="s">
        <v>4067</v>
      </c>
      <c r="I31" s="236" t="s">
        <v>4075</v>
      </c>
      <c r="J31" s="1" t="s">
        <v>3210</v>
      </c>
      <c r="K31" s="1" t="s">
        <v>3211</v>
      </c>
      <c r="L31" s="1">
        <v>32.929673399999999</v>
      </c>
      <c r="M31" s="1">
        <v>131.71216050000001</v>
      </c>
      <c r="O31" s="74" t="str">
        <f t="shared" si="1"/>
        <v>佐伯市国民健康保険因尾診療所</v>
      </c>
      <c r="P31" s="74" t="str">
        <f t="shared" si="12"/>
        <v>種別：診療所&lt;br&gt;名称：佐伯市国民健康保険因尾診療所&lt;br&gt;住所：大分県佐伯市本匠堂ノ間&lt;br&gt;TEL：0972-57-6556&lt;br&gt;参考：ID：4421083300000&lt;br&gt;</v>
      </c>
      <c r="Q31" s="74" t="str">
        <f t="shared" si="2"/>
        <v>https://www.pref.oita.jp/uploaded/life/2327624_4659444_img.png</v>
      </c>
      <c r="R31" s="74" t="str">
        <f t="shared" si="13"/>
        <v>30,30</v>
      </c>
      <c r="S31" s="74" t="str">
        <f t="shared" si="13"/>
        <v>15,15</v>
      </c>
      <c r="T31" s="74" t="str">
        <f t="shared" si="4"/>
        <v>131.7121605,32.9296734</v>
      </c>
      <c r="W31" s="239">
        <v>1</v>
      </c>
      <c r="X31" s="239" t="s">
        <v>3209</v>
      </c>
      <c r="Y31" s="239" t="str">
        <f t="shared" si="5"/>
        <v>佐伯市国民健康保険因尾診療所</v>
      </c>
      <c r="Z31" s="239" t="s">
        <v>3202</v>
      </c>
      <c r="AA31" s="239" t="str">
        <f t="shared" si="6"/>
        <v>種別：診療所&lt;br&gt;名称：佐伯市国民健康保険因尾診療所&lt;br&gt;住所：大分県佐伯市本匠堂ノ間&lt;br&gt;TEL：0972-57-6556&lt;br&gt;参考：ID：4421083300000&lt;br&gt;</v>
      </c>
      <c r="AB31" s="239" t="s">
        <v>3684</v>
      </c>
      <c r="AC31" s="239" t="str">
        <f t="shared" si="7"/>
        <v>https://www.pref.oita.jp/uploaded/life/2327624_4659444_img.png</v>
      </c>
      <c r="AD31" s="239" t="s">
        <v>3204</v>
      </c>
      <c r="AE31" s="239" t="str">
        <f t="shared" si="8"/>
        <v>30,30</v>
      </c>
      <c r="AF31" s="239" t="s">
        <v>3205</v>
      </c>
      <c r="AG31" s="239" t="str">
        <f t="shared" si="9"/>
        <v>15,15</v>
      </c>
      <c r="AH31" s="239" t="s">
        <v>3206</v>
      </c>
      <c r="AI31" s="239" t="str">
        <f t="shared" si="10"/>
        <v>131.7121605,32.9296734</v>
      </c>
      <c r="AJ31" s="239" t="s">
        <v>3207</v>
      </c>
      <c r="AL31" s="8" t="str">
        <f t="shared" si="11"/>
        <v>,{"type":"Feature","properties":{"name":"佐伯市国民健康保険因尾診療所","description":"種別：診療所&lt;br&gt;名称：佐伯市国民健康保険因尾診療所&lt;br&gt;住所：大分県佐伯市本匠堂ノ間&lt;br&gt;TEL：0972-57-6556&lt;br&gt;参考：ID：4421083300000&lt;br&gt;","_markerType":"Icon","_iconUrl":"https://www.pref.oita.jp/uploaded/life/2327624_4659444_img.png","_iconSize":[30,30],"_iconAnchor":[15,15]},"geometry":{"type":"Point","coordinates":[131.7121605,32.9296734]}}</v>
      </c>
    </row>
    <row r="32" spans="1:38">
      <c r="A32" s="1" t="s">
        <v>1850</v>
      </c>
      <c r="B32" s="1" t="s">
        <v>1804</v>
      </c>
      <c r="C32" s="1" t="s">
        <v>1850</v>
      </c>
      <c r="D32" s="1" t="s">
        <v>2904</v>
      </c>
      <c r="E32" s="1" t="s">
        <v>4213</v>
      </c>
      <c r="F32" s="1" t="s">
        <v>4000</v>
      </c>
      <c r="G32" s="1" t="s">
        <v>4067</v>
      </c>
      <c r="I32" s="236" t="s">
        <v>4075</v>
      </c>
      <c r="J32" s="1" t="s">
        <v>3210</v>
      </c>
      <c r="K32" s="1" t="s">
        <v>3211</v>
      </c>
      <c r="L32" s="1">
        <v>32.967004204373403</v>
      </c>
      <c r="M32" s="1">
        <v>132.07256303146599</v>
      </c>
      <c r="O32" s="74" t="str">
        <f t="shared" si="1"/>
        <v>佐伯市国民健康保険大島診療所</v>
      </c>
      <c r="P32" s="74" t="str">
        <f t="shared" si="12"/>
        <v>種別：診療所&lt;br&gt;名称：佐伯市国民健康保険大島診療所&lt;br&gt;住所：大分県佐伯市鶴見大島７１７番地５&lt;br&gt;TEL：0972-34-8056&lt;br&gt;参考：ID：4421083400000&lt;br&gt;</v>
      </c>
      <c r="Q32" s="74" t="str">
        <f t="shared" si="2"/>
        <v>https://www.pref.oita.jp/uploaded/life/2327624_4659444_img.png</v>
      </c>
      <c r="R32" s="74" t="str">
        <f t="shared" si="13"/>
        <v>30,30</v>
      </c>
      <c r="S32" s="74" t="str">
        <f t="shared" si="13"/>
        <v>15,15</v>
      </c>
      <c r="T32" s="74" t="str">
        <f t="shared" si="4"/>
        <v>132.072563031466,32.9670042043734</v>
      </c>
      <c r="W32" s="239">
        <v>1</v>
      </c>
      <c r="X32" s="239" t="s">
        <v>3209</v>
      </c>
      <c r="Y32" s="239" t="str">
        <f t="shared" si="5"/>
        <v>佐伯市国民健康保険大島診療所</v>
      </c>
      <c r="Z32" s="239" t="s">
        <v>3202</v>
      </c>
      <c r="AA32" s="239" t="str">
        <f t="shared" si="6"/>
        <v>種別：診療所&lt;br&gt;名称：佐伯市国民健康保険大島診療所&lt;br&gt;住所：大分県佐伯市鶴見大島７１７番地５&lt;br&gt;TEL：0972-34-8056&lt;br&gt;参考：ID：4421083400000&lt;br&gt;</v>
      </c>
      <c r="AB32" s="239" t="s">
        <v>3684</v>
      </c>
      <c r="AC32" s="239" t="str">
        <f t="shared" si="7"/>
        <v>https://www.pref.oita.jp/uploaded/life/2327624_4659444_img.png</v>
      </c>
      <c r="AD32" s="239" t="s">
        <v>3204</v>
      </c>
      <c r="AE32" s="239" t="str">
        <f t="shared" si="8"/>
        <v>30,30</v>
      </c>
      <c r="AF32" s="239" t="s">
        <v>3205</v>
      </c>
      <c r="AG32" s="239" t="str">
        <f t="shared" si="9"/>
        <v>15,15</v>
      </c>
      <c r="AH32" s="239" t="s">
        <v>3206</v>
      </c>
      <c r="AI32" s="239" t="str">
        <f t="shared" si="10"/>
        <v>132.072563031466,32.9670042043734</v>
      </c>
      <c r="AJ32" s="239" t="s">
        <v>3207</v>
      </c>
      <c r="AL32" s="8" t="str">
        <f t="shared" si="11"/>
        <v>,{"type":"Feature","properties":{"name":"佐伯市国民健康保険大島診療所","description":"種別：診療所&lt;br&gt;名称：佐伯市国民健康保険大島診療所&lt;br&gt;住所：大分県佐伯市鶴見大島７１７番地５&lt;br&gt;TEL：0972-34-8056&lt;br&gt;参考：ID：4421083400000&lt;br&gt;","_markerType":"Icon","_iconUrl":"https://www.pref.oita.jp/uploaded/life/2327624_4659444_img.png","_iconSize":[30,30],"_iconAnchor":[15,15]},"geometry":{"type":"Point","coordinates":[132.072563031466,32.9670042043734]}}</v>
      </c>
    </row>
    <row r="33" spans="1:38">
      <c r="A33" s="1" t="s">
        <v>1854</v>
      </c>
      <c r="B33" s="1" t="s">
        <v>1804</v>
      </c>
      <c r="C33" s="1" t="s">
        <v>1854</v>
      </c>
      <c r="D33" s="1" t="s">
        <v>2905</v>
      </c>
      <c r="E33" s="1" t="s">
        <v>4214</v>
      </c>
      <c r="F33" s="1" t="s">
        <v>4001</v>
      </c>
      <c r="G33" s="1" t="s">
        <v>4067</v>
      </c>
      <c r="I33" s="236" t="s">
        <v>4075</v>
      </c>
      <c r="J33" s="1" t="s">
        <v>3210</v>
      </c>
      <c r="K33" s="1" t="s">
        <v>3211</v>
      </c>
      <c r="L33" s="1">
        <v>32.997838099837303</v>
      </c>
      <c r="M33" s="1">
        <v>131.923176978231</v>
      </c>
      <c r="O33" s="74" t="str">
        <f t="shared" si="1"/>
        <v>佐伯市国民健康保険大入島診療所</v>
      </c>
      <c r="P33" s="74" t="str">
        <f t="shared" si="12"/>
        <v>種別：診療所&lt;br&gt;名称：佐伯市国民健康保険大入島診療所&lt;br&gt;住所：大分県佐伯市大字久保浦字堀切１０５９番地の１９&lt;br&gt;TEL：0972-24-2363&lt;br&gt;参考：ID：4421083500000&lt;br&gt;</v>
      </c>
      <c r="Q33" s="74" t="str">
        <f t="shared" si="2"/>
        <v>https://www.pref.oita.jp/uploaded/life/2327624_4659444_img.png</v>
      </c>
      <c r="R33" s="74" t="str">
        <f t="shared" si="13"/>
        <v>30,30</v>
      </c>
      <c r="S33" s="74" t="str">
        <f t="shared" si="13"/>
        <v>15,15</v>
      </c>
      <c r="T33" s="74" t="str">
        <f t="shared" si="4"/>
        <v>131.923176978231,32.9978380998373</v>
      </c>
      <c r="W33" s="239">
        <v>1</v>
      </c>
      <c r="X33" s="239" t="s">
        <v>3209</v>
      </c>
      <c r="Y33" s="239" t="str">
        <f t="shared" si="5"/>
        <v>佐伯市国民健康保険大入島診療所</v>
      </c>
      <c r="Z33" s="239" t="s">
        <v>3202</v>
      </c>
      <c r="AA33" s="239" t="str">
        <f t="shared" si="6"/>
        <v>種別：診療所&lt;br&gt;名称：佐伯市国民健康保険大入島診療所&lt;br&gt;住所：大分県佐伯市大字久保浦字堀切１０５９番地の１９&lt;br&gt;TEL：0972-24-2363&lt;br&gt;参考：ID：4421083500000&lt;br&gt;</v>
      </c>
      <c r="AB33" s="239" t="s">
        <v>3684</v>
      </c>
      <c r="AC33" s="239" t="str">
        <f t="shared" si="7"/>
        <v>https://www.pref.oita.jp/uploaded/life/2327624_4659444_img.png</v>
      </c>
      <c r="AD33" s="239" t="s">
        <v>3204</v>
      </c>
      <c r="AE33" s="239" t="str">
        <f t="shared" si="8"/>
        <v>30,30</v>
      </c>
      <c r="AF33" s="239" t="s">
        <v>3205</v>
      </c>
      <c r="AG33" s="239" t="str">
        <f t="shared" si="9"/>
        <v>15,15</v>
      </c>
      <c r="AH33" s="239" t="s">
        <v>3206</v>
      </c>
      <c r="AI33" s="239" t="str">
        <f t="shared" si="10"/>
        <v>131.923176978231,32.9978380998373</v>
      </c>
      <c r="AJ33" s="239" t="s">
        <v>3207</v>
      </c>
      <c r="AL33" s="8" t="str">
        <f t="shared" si="11"/>
        <v>,{"type":"Feature","properties":{"name":"佐伯市国民健康保険大入島診療所","description":"種別：診療所&lt;br&gt;名称：佐伯市国民健康保険大入島診療所&lt;br&gt;住所：大分県佐伯市大字久保浦字堀切１０５９番地の１９&lt;br&gt;TEL：0972-24-2363&lt;br&gt;参考：ID：4421083500000&lt;br&gt;","_markerType":"Icon","_iconUrl":"https://www.pref.oita.jp/uploaded/life/2327624_4659444_img.png","_iconSize":[30,30],"_iconAnchor":[15,15]},"geometry":{"type":"Point","coordinates":[131.923176978231,32.9978380998373]}}</v>
      </c>
    </row>
    <row r="34" spans="1:38">
      <c r="A34" s="1" t="s">
        <v>3978</v>
      </c>
      <c r="B34" s="1" t="s">
        <v>1804</v>
      </c>
      <c r="C34" s="1" t="s">
        <v>3978</v>
      </c>
      <c r="D34" s="1" t="s">
        <v>2909</v>
      </c>
      <c r="E34" s="1" t="s">
        <v>4215</v>
      </c>
      <c r="F34" s="1" t="s">
        <v>4002</v>
      </c>
      <c r="G34" s="1" t="s">
        <v>4067</v>
      </c>
      <c r="I34" s="236" t="s">
        <v>4075</v>
      </c>
      <c r="J34" s="1" t="s">
        <v>3210</v>
      </c>
      <c r="K34" s="1" t="s">
        <v>3211</v>
      </c>
      <c r="L34" s="1">
        <v>32.947449996603901</v>
      </c>
      <c r="M34" s="1">
        <v>132.04878819236001</v>
      </c>
      <c r="O34" s="74" t="str">
        <f t="shared" si="1"/>
        <v>佐伯市国民健康保険丹賀診療所</v>
      </c>
      <c r="P34" s="74" t="str">
        <f t="shared" si="12"/>
        <v>種別：診療所&lt;br&gt;名称：佐伯市国民健康保険丹賀診療所&lt;br&gt;住所：大分県佐伯市鶴見丹賀浦１２９番地１&lt;br&gt;TEL：0972-34-8334&lt;br&gt;参考：ID：4421083700000&lt;br&gt;</v>
      </c>
      <c r="Q34" s="74" t="str">
        <f t="shared" si="2"/>
        <v>https://www.pref.oita.jp/uploaded/life/2327624_4659444_img.png</v>
      </c>
      <c r="R34" s="74" t="str">
        <f t="shared" si="13"/>
        <v>30,30</v>
      </c>
      <c r="S34" s="74" t="str">
        <f t="shared" si="13"/>
        <v>15,15</v>
      </c>
      <c r="T34" s="74" t="str">
        <f t="shared" si="4"/>
        <v>132.04878819236,32.9474499966039</v>
      </c>
      <c r="W34" s="239">
        <v>1</v>
      </c>
      <c r="X34" s="239" t="s">
        <v>3209</v>
      </c>
      <c r="Y34" s="239" t="str">
        <f t="shared" si="5"/>
        <v>佐伯市国民健康保険丹賀診療所</v>
      </c>
      <c r="Z34" s="239" t="s">
        <v>3202</v>
      </c>
      <c r="AA34" s="239" t="str">
        <f t="shared" si="6"/>
        <v>種別：診療所&lt;br&gt;名称：佐伯市国民健康保険丹賀診療所&lt;br&gt;住所：大分県佐伯市鶴見丹賀浦１２９番地１&lt;br&gt;TEL：0972-34-8334&lt;br&gt;参考：ID：4421083700000&lt;br&gt;</v>
      </c>
      <c r="AB34" s="239" t="s">
        <v>3684</v>
      </c>
      <c r="AC34" s="239" t="str">
        <f t="shared" si="7"/>
        <v>https://www.pref.oita.jp/uploaded/life/2327624_4659444_img.png</v>
      </c>
      <c r="AD34" s="239" t="s">
        <v>3204</v>
      </c>
      <c r="AE34" s="239" t="str">
        <f t="shared" si="8"/>
        <v>30,30</v>
      </c>
      <c r="AF34" s="239" t="s">
        <v>3205</v>
      </c>
      <c r="AG34" s="239" t="str">
        <f t="shared" si="9"/>
        <v>15,15</v>
      </c>
      <c r="AH34" s="239" t="s">
        <v>3206</v>
      </c>
      <c r="AI34" s="239" t="str">
        <f t="shared" si="10"/>
        <v>132.04878819236,32.9474499966039</v>
      </c>
      <c r="AJ34" s="239" t="s">
        <v>3207</v>
      </c>
      <c r="AL34" s="8" t="str">
        <f t="shared" si="11"/>
        <v>,{"type":"Feature","properties":{"name":"佐伯市国民健康保険丹賀診療所","description":"種別：診療所&lt;br&gt;名称：佐伯市国民健康保険丹賀診療所&lt;br&gt;住所：大分県佐伯市鶴見丹賀浦１２９番地１&lt;br&gt;TEL：0972-34-8334&lt;br&gt;参考：ID：4421083700000&lt;br&gt;","_markerType":"Icon","_iconUrl":"https://www.pref.oita.jp/uploaded/life/2327624_4659444_img.png","_iconSize":[30,30],"_iconAnchor":[15,15]},"geometry":{"type":"Point","coordinates":[132.04878819236,32.9474499966039]}}</v>
      </c>
    </row>
    <row r="35" spans="1:38">
      <c r="A35" s="1" t="s">
        <v>1861</v>
      </c>
      <c r="B35" s="1" t="s">
        <v>1804</v>
      </c>
      <c r="C35" s="1" t="s">
        <v>1861</v>
      </c>
      <c r="D35" s="1" t="s">
        <v>2911</v>
      </c>
      <c r="E35" s="1" t="s">
        <v>4216</v>
      </c>
      <c r="F35" s="1" t="s">
        <v>4003</v>
      </c>
      <c r="G35" s="1" t="s">
        <v>4067</v>
      </c>
      <c r="I35" s="236" t="s">
        <v>4075</v>
      </c>
      <c r="J35" s="1" t="s">
        <v>3210</v>
      </c>
      <c r="K35" s="1" t="s">
        <v>3211</v>
      </c>
      <c r="L35" s="1">
        <v>32.9422851128</v>
      </c>
      <c r="M35" s="1">
        <v>131.962687969</v>
      </c>
      <c r="O35" s="74" t="str">
        <f t="shared" si="1"/>
        <v>佐伯市国民健康保険鶴見診療所</v>
      </c>
      <c r="P35" s="74" t="str">
        <f t="shared" si="12"/>
        <v>種別：診療所&lt;br&gt;名称：佐伯市国民健康保険鶴見診療所&lt;br&gt;住所：大分県佐伯市鶴見大字沖松浦２０番地&lt;br&gt;TEL：0972-33-1161&lt;br&gt;参考：ID：4421083800000&lt;br&gt;</v>
      </c>
      <c r="Q35" s="74" t="str">
        <f t="shared" si="2"/>
        <v>https://www.pref.oita.jp/uploaded/life/2327624_4659444_img.png</v>
      </c>
      <c r="R35" s="74" t="str">
        <f t="shared" si="13"/>
        <v>30,30</v>
      </c>
      <c r="S35" s="74" t="str">
        <f t="shared" si="13"/>
        <v>15,15</v>
      </c>
      <c r="T35" s="74" t="str">
        <f t="shared" si="4"/>
        <v>131.962687969,32.9422851128</v>
      </c>
      <c r="W35" s="239">
        <v>1</v>
      </c>
      <c r="X35" s="239" t="s">
        <v>3209</v>
      </c>
      <c r="Y35" s="239" t="str">
        <f t="shared" si="5"/>
        <v>佐伯市国民健康保険鶴見診療所</v>
      </c>
      <c r="Z35" s="239" t="s">
        <v>3202</v>
      </c>
      <c r="AA35" s="239" t="str">
        <f t="shared" si="6"/>
        <v>種別：診療所&lt;br&gt;名称：佐伯市国民健康保険鶴見診療所&lt;br&gt;住所：大分県佐伯市鶴見大字沖松浦２０番地&lt;br&gt;TEL：0972-33-1161&lt;br&gt;参考：ID：4421083800000&lt;br&gt;</v>
      </c>
      <c r="AB35" s="239" t="s">
        <v>3684</v>
      </c>
      <c r="AC35" s="239" t="str">
        <f t="shared" si="7"/>
        <v>https://www.pref.oita.jp/uploaded/life/2327624_4659444_img.png</v>
      </c>
      <c r="AD35" s="239" t="s">
        <v>3204</v>
      </c>
      <c r="AE35" s="239" t="str">
        <f t="shared" si="8"/>
        <v>30,30</v>
      </c>
      <c r="AF35" s="239" t="s">
        <v>3205</v>
      </c>
      <c r="AG35" s="239" t="str">
        <f t="shared" si="9"/>
        <v>15,15</v>
      </c>
      <c r="AH35" s="239" t="s">
        <v>3206</v>
      </c>
      <c r="AI35" s="239" t="str">
        <f t="shared" si="10"/>
        <v>131.962687969,32.9422851128</v>
      </c>
      <c r="AJ35" s="239" t="s">
        <v>3207</v>
      </c>
      <c r="AL35" s="8" t="str">
        <f t="shared" si="11"/>
        <v>,{"type":"Feature","properties":{"name":"佐伯市国民健康保険鶴見診療所","description":"種別：診療所&lt;br&gt;名称：佐伯市国民健康保険鶴見診療所&lt;br&gt;住所：大分県佐伯市鶴見大字沖松浦２０番地&lt;br&gt;TEL：0972-33-1161&lt;br&gt;参考：ID：4421083800000&lt;br&gt;","_markerType":"Icon","_iconUrl":"https://www.pref.oita.jp/uploaded/life/2327624_4659444_img.png","_iconSize":[30,30],"_iconAnchor":[15,15]},"geometry":{"type":"Point","coordinates":[131.962687969,32.9422851128]}}</v>
      </c>
    </row>
    <row r="36" spans="1:38">
      <c r="A36" s="1" t="s">
        <v>2913</v>
      </c>
      <c r="B36" s="1" t="s">
        <v>1804</v>
      </c>
      <c r="C36" s="1" t="s">
        <v>2913</v>
      </c>
      <c r="D36" s="1" t="s">
        <v>2916</v>
      </c>
      <c r="E36" s="1" t="s">
        <v>4217</v>
      </c>
      <c r="F36" s="1" t="s">
        <v>4004</v>
      </c>
      <c r="G36" s="1" t="s">
        <v>4068</v>
      </c>
      <c r="I36" s="236" t="s">
        <v>4075</v>
      </c>
      <c r="J36" s="1" t="s">
        <v>3212</v>
      </c>
      <c r="K36" s="1" t="s">
        <v>3213</v>
      </c>
      <c r="L36" s="1">
        <v>32.955866571318303</v>
      </c>
      <c r="M36" s="1">
        <v>131.91106212875701</v>
      </c>
      <c r="O36" s="74" t="str">
        <f t="shared" si="1"/>
        <v>医療法人　雄生会　塩月内科小児科医院</v>
      </c>
      <c r="P36" s="74" t="str">
        <f t="shared" si="12"/>
        <v>種別：診療所&lt;br&gt;名称：医療法人　雄生会　塩月内科小児科医院&lt;br&gt;住所：大分県佐伯市　女島&lt;br&gt;TEL：0972-20-0070&lt;br&gt;参考：ID：4421084300000&lt;br&gt;</v>
      </c>
      <c r="Q36" s="74" t="str">
        <f t="shared" si="2"/>
        <v>https://www.pref.oita.jp/uploaded/life/2327624_4659444_img.png</v>
      </c>
      <c r="R36" s="74" t="str">
        <f t="shared" si="13"/>
        <v>40,40</v>
      </c>
      <c r="S36" s="74" t="str">
        <f t="shared" si="13"/>
        <v>20,20</v>
      </c>
      <c r="T36" s="74" t="str">
        <f t="shared" si="4"/>
        <v>131.911062128757,32.9558665713183</v>
      </c>
      <c r="W36" s="239">
        <v>1</v>
      </c>
      <c r="X36" s="239" t="s">
        <v>3209</v>
      </c>
      <c r="Y36" s="239" t="str">
        <f t="shared" si="5"/>
        <v>医療法人　雄生会　塩月内科小児科医院</v>
      </c>
      <c r="Z36" s="239" t="s">
        <v>3202</v>
      </c>
      <c r="AA36" s="239" t="str">
        <f t="shared" si="6"/>
        <v>種別：診療所&lt;br&gt;名称：医療法人　雄生会　塩月内科小児科医院&lt;br&gt;住所：大分県佐伯市　女島&lt;br&gt;TEL：0972-20-0070&lt;br&gt;参考：ID：4421084300000&lt;br&gt;</v>
      </c>
      <c r="AB36" s="239" t="s">
        <v>3684</v>
      </c>
      <c r="AC36" s="239" t="str">
        <f t="shared" si="7"/>
        <v>https://www.pref.oita.jp/uploaded/life/2327624_4659444_img.png</v>
      </c>
      <c r="AD36" s="239" t="s">
        <v>3204</v>
      </c>
      <c r="AE36" s="239" t="str">
        <f t="shared" si="8"/>
        <v>40,40</v>
      </c>
      <c r="AF36" s="239" t="s">
        <v>3205</v>
      </c>
      <c r="AG36" s="239" t="str">
        <f t="shared" si="9"/>
        <v>20,20</v>
      </c>
      <c r="AH36" s="239" t="s">
        <v>3206</v>
      </c>
      <c r="AI36" s="239" t="str">
        <f t="shared" si="10"/>
        <v>131.911062128757,32.9558665713183</v>
      </c>
      <c r="AJ36" s="239" t="s">
        <v>3207</v>
      </c>
      <c r="AL36" s="8" t="str">
        <f t="shared" si="11"/>
        <v>,{"type":"Feature","properties":{"name":"医療法人　雄生会　塩月内科小児科医院","description":"種別：診療所&lt;br&gt;名称：医療法人　雄生会　塩月内科小児科医院&lt;br&gt;住所：大分県佐伯市　女島&lt;br&gt;TEL：0972-20-0070&lt;br&gt;参考：ID：4421084300000&lt;br&gt;","_markerType":"Icon","_iconUrl":"https://www.pref.oita.jp/uploaded/life/2327624_4659444_img.png","_iconSize":[40,40],"_iconAnchor":[20,20]},"geometry":{"type":"Point","coordinates":[131.911062128757,32.9558665713183]}}</v>
      </c>
    </row>
    <row r="37" spans="1:38">
      <c r="A37" s="1" t="s">
        <v>1868</v>
      </c>
      <c r="B37" s="1" t="s">
        <v>1804</v>
      </c>
      <c r="C37" s="1" t="s">
        <v>1868</v>
      </c>
      <c r="D37" s="1" t="s">
        <v>2918</v>
      </c>
      <c r="E37" s="1" t="s">
        <v>4218</v>
      </c>
      <c r="F37" s="1" t="s">
        <v>4005</v>
      </c>
      <c r="G37" s="1" t="s">
        <v>4067</v>
      </c>
      <c r="I37" s="236" t="s">
        <v>4075</v>
      </c>
      <c r="J37" s="1" t="s">
        <v>3210</v>
      </c>
      <c r="K37" s="1" t="s">
        <v>3211</v>
      </c>
      <c r="L37" s="1">
        <v>32.958013422999997</v>
      </c>
      <c r="M37" s="1">
        <v>131.901093721</v>
      </c>
      <c r="O37" s="74" t="str">
        <f t="shared" si="1"/>
        <v>島村耳鼻咽喉科</v>
      </c>
      <c r="P37" s="74" t="str">
        <f t="shared" si="12"/>
        <v>種別：診療所&lt;br&gt;名称：島村耳鼻咽喉科&lt;br&gt;住所：大分県佐伯市中の島１－２－２９&lt;br&gt;TEL：0972-20-3387&lt;br&gt;参考：ID：4421084400000&lt;br&gt;</v>
      </c>
      <c r="Q37" s="74" t="str">
        <f t="shared" si="2"/>
        <v>https://www.pref.oita.jp/uploaded/life/2327624_4659444_img.png</v>
      </c>
      <c r="R37" s="74" t="str">
        <f t="shared" si="13"/>
        <v>30,30</v>
      </c>
      <c r="S37" s="74" t="str">
        <f t="shared" si="13"/>
        <v>15,15</v>
      </c>
      <c r="T37" s="74" t="str">
        <f t="shared" si="4"/>
        <v>131.901093721,32.958013423</v>
      </c>
      <c r="W37" s="239">
        <v>1</v>
      </c>
      <c r="X37" s="239" t="s">
        <v>3209</v>
      </c>
      <c r="Y37" s="239" t="str">
        <f t="shared" si="5"/>
        <v>島村耳鼻咽喉科</v>
      </c>
      <c r="Z37" s="239" t="s">
        <v>3202</v>
      </c>
      <c r="AA37" s="239" t="str">
        <f t="shared" si="6"/>
        <v>種別：診療所&lt;br&gt;名称：島村耳鼻咽喉科&lt;br&gt;住所：大分県佐伯市中の島１－２－２９&lt;br&gt;TEL：0972-20-3387&lt;br&gt;参考：ID：4421084400000&lt;br&gt;</v>
      </c>
      <c r="AB37" s="239" t="s">
        <v>3684</v>
      </c>
      <c r="AC37" s="239" t="str">
        <f t="shared" si="7"/>
        <v>https://www.pref.oita.jp/uploaded/life/2327624_4659444_img.png</v>
      </c>
      <c r="AD37" s="239" t="s">
        <v>3204</v>
      </c>
      <c r="AE37" s="239" t="str">
        <f t="shared" si="8"/>
        <v>30,30</v>
      </c>
      <c r="AF37" s="239" t="s">
        <v>3205</v>
      </c>
      <c r="AG37" s="239" t="str">
        <f t="shared" si="9"/>
        <v>15,15</v>
      </c>
      <c r="AH37" s="239" t="s">
        <v>3206</v>
      </c>
      <c r="AI37" s="239" t="str">
        <f t="shared" si="10"/>
        <v>131.901093721,32.958013423</v>
      </c>
      <c r="AJ37" s="239" t="s">
        <v>3207</v>
      </c>
      <c r="AL37" s="8" t="str">
        <f t="shared" si="11"/>
        <v>,{"type":"Feature","properties":{"name":"島村耳鼻咽喉科","description":"種別：診療所&lt;br&gt;名称：島村耳鼻咽喉科&lt;br&gt;住所：大分県佐伯市中の島１－２－２９&lt;br&gt;TEL：0972-20-3387&lt;br&gt;参考：ID：4421084400000&lt;br&gt;","_markerType":"Icon","_iconUrl":"https://www.pref.oita.jp/uploaded/life/2327624_4659444_img.png","_iconSize":[30,30],"_iconAnchor":[15,15]},"geometry":{"type":"Point","coordinates":[131.901093721,32.958013423]}}</v>
      </c>
    </row>
    <row r="38" spans="1:38">
      <c r="A38" s="1" t="s">
        <v>1872</v>
      </c>
      <c r="B38" s="1" t="s">
        <v>1804</v>
      </c>
      <c r="C38" s="1" t="s">
        <v>1872</v>
      </c>
      <c r="D38" s="1" t="s">
        <v>2920</v>
      </c>
      <c r="E38" s="1" t="s">
        <v>4219</v>
      </c>
      <c r="F38" s="1" t="s">
        <v>4006</v>
      </c>
      <c r="G38" s="1" t="s">
        <v>4067</v>
      </c>
      <c r="I38" s="236" t="s">
        <v>4075</v>
      </c>
      <c r="J38" s="1" t="s">
        <v>3210</v>
      </c>
      <c r="K38" s="1" t="s">
        <v>3211</v>
      </c>
      <c r="L38" s="1">
        <v>32.953638226700001</v>
      </c>
      <c r="M38" s="1">
        <v>131.90296053899999</v>
      </c>
      <c r="O38" s="74" t="str">
        <f t="shared" si="1"/>
        <v>志村内科胃腸科</v>
      </c>
      <c r="P38" s="74" t="str">
        <f t="shared" si="12"/>
        <v>種別：診療所&lt;br&gt;名称：志村内科胃腸科&lt;br&gt;住所：大分県佐伯市中の島３丁目２－２&lt;br&gt;TEL：0972-25-1211&lt;br&gt;参考：ID：4421084500000&lt;br&gt;</v>
      </c>
      <c r="Q38" s="74" t="str">
        <f t="shared" si="2"/>
        <v>https://www.pref.oita.jp/uploaded/life/2327624_4659444_img.png</v>
      </c>
      <c r="R38" s="74" t="str">
        <f t="shared" si="13"/>
        <v>30,30</v>
      </c>
      <c r="S38" s="74" t="str">
        <f t="shared" si="13"/>
        <v>15,15</v>
      </c>
      <c r="T38" s="74" t="str">
        <f t="shared" si="4"/>
        <v>131.902960539,32.9536382267</v>
      </c>
      <c r="W38" s="239">
        <v>1</v>
      </c>
      <c r="X38" s="239" t="s">
        <v>3209</v>
      </c>
      <c r="Y38" s="239" t="str">
        <f t="shared" si="5"/>
        <v>志村内科胃腸科</v>
      </c>
      <c r="Z38" s="239" t="s">
        <v>3202</v>
      </c>
      <c r="AA38" s="239" t="str">
        <f t="shared" si="6"/>
        <v>種別：診療所&lt;br&gt;名称：志村内科胃腸科&lt;br&gt;住所：大分県佐伯市中の島３丁目２－２&lt;br&gt;TEL：0972-25-1211&lt;br&gt;参考：ID：4421084500000&lt;br&gt;</v>
      </c>
      <c r="AB38" s="239" t="s">
        <v>3684</v>
      </c>
      <c r="AC38" s="239" t="str">
        <f t="shared" si="7"/>
        <v>https://www.pref.oita.jp/uploaded/life/2327624_4659444_img.png</v>
      </c>
      <c r="AD38" s="239" t="s">
        <v>3204</v>
      </c>
      <c r="AE38" s="239" t="str">
        <f t="shared" si="8"/>
        <v>30,30</v>
      </c>
      <c r="AF38" s="239" t="s">
        <v>3205</v>
      </c>
      <c r="AG38" s="239" t="str">
        <f t="shared" si="9"/>
        <v>15,15</v>
      </c>
      <c r="AH38" s="239" t="s">
        <v>3206</v>
      </c>
      <c r="AI38" s="239" t="str">
        <f t="shared" si="10"/>
        <v>131.902960539,32.9536382267</v>
      </c>
      <c r="AJ38" s="239" t="s">
        <v>3207</v>
      </c>
      <c r="AL38" s="8" t="str">
        <f t="shared" si="11"/>
        <v>,{"type":"Feature","properties":{"name":"志村内科胃腸科","description":"種別：診療所&lt;br&gt;名称：志村内科胃腸科&lt;br&gt;住所：大分県佐伯市中の島３丁目２－２&lt;br&gt;TEL：0972-25-1211&lt;br&gt;参考：ID：4421084500000&lt;br&gt;","_markerType":"Icon","_iconUrl":"https://www.pref.oita.jp/uploaded/life/2327624_4659444_img.png","_iconSize":[30,30],"_iconAnchor":[15,15]},"geometry":{"type":"Point","coordinates":[131.902960539,32.9536382267]}}</v>
      </c>
    </row>
    <row r="39" spans="1:38">
      <c r="A39" s="1" t="s">
        <v>1876</v>
      </c>
      <c r="B39" s="1" t="s">
        <v>1804</v>
      </c>
      <c r="C39" s="1" t="s">
        <v>1876</v>
      </c>
      <c r="D39" s="1" t="s">
        <v>2921</v>
      </c>
      <c r="E39" s="1" t="s">
        <v>4220</v>
      </c>
      <c r="F39" s="1" t="s">
        <v>4007</v>
      </c>
      <c r="G39" s="1" t="s">
        <v>4067</v>
      </c>
      <c r="I39" s="236" t="s">
        <v>4075</v>
      </c>
      <c r="J39" s="1" t="s">
        <v>3210</v>
      </c>
      <c r="K39" s="1" t="s">
        <v>3211</v>
      </c>
      <c r="L39" s="1">
        <v>32.961020119600001</v>
      </c>
      <c r="M39" s="1">
        <v>131.90081477199999</v>
      </c>
      <c r="O39" s="74" t="str">
        <f t="shared" si="1"/>
        <v>城東医院</v>
      </c>
      <c r="P39" s="74" t="str">
        <f t="shared" si="12"/>
        <v>種別：診療所&lt;br&gt;名称：城東医院&lt;br&gt;住所：大分県佐伯市中村東町８－１２&lt;br&gt;TEL：0972-22-0140&lt;br&gt;参考：ID：4421084600000&lt;br&gt;</v>
      </c>
      <c r="Q39" s="74" t="str">
        <f t="shared" si="2"/>
        <v>https://www.pref.oita.jp/uploaded/life/2327624_4659444_img.png</v>
      </c>
      <c r="R39" s="74" t="str">
        <f t="shared" si="13"/>
        <v>30,30</v>
      </c>
      <c r="S39" s="74" t="str">
        <f t="shared" si="13"/>
        <v>15,15</v>
      </c>
      <c r="T39" s="74" t="str">
        <f t="shared" si="4"/>
        <v>131.900814772,32.9610201196</v>
      </c>
      <c r="W39" s="239">
        <v>1</v>
      </c>
      <c r="X39" s="239" t="s">
        <v>3209</v>
      </c>
      <c r="Y39" s="239" t="str">
        <f t="shared" si="5"/>
        <v>城東医院</v>
      </c>
      <c r="Z39" s="239" t="s">
        <v>3202</v>
      </c>
      <c r="AA39" s="239" t="str">
        <f t="shared" si="6"/>
        <v>種別：診療所&lt;br&gt;名称：城東医院&lt;br&gt;住所：大分県佐伯市中村東町８－１２&lt;br&gt;TEL：0972-22-0140&lt;br&gt;参考：ID：4421084600000&lt;br&gt;</v>
      </c>
      <c r="AB39" s="239" t="s">
        <v>3684</v>
      </c>
      <c r="AC39" s="239" t="str">
        <f t="shared" si="7"/>
        <v>https://www.pref.oita.jp/uploaded/life/2327624_4659444_img.png</v>
      </c>
      <c r="AD39" s="239" t="s">
        <v>3204</v>
      </c>
      <c r="AE39" s="239" t="str">
        <f t="shared" si="8"/>
        <v>30,30</v>
      </c>
      <c r="AF39" s="239" t="s">
        <v>3205</v>
      </c>
      <c r="AG39" s="239" t="str">
        <f t="shared" si="9"/>
        <v>15,15</v>
      </c>
      <c r="AH39" s="239" t="s">
        <v>3206</v>
      </c>
      <c r="AI39" s="239" t="str">
        <f t="shared" si="10"/>
        <v>131.900814772,32.9610201196</v>
      </c>
      <c r="AJ39" s="239" t="s">
        <v>3207</v>
      </c>
      <c r="AL39" s="8" t="str">
        <f t="shared" si="11"/>
        <v>,{"type":"Feature","properties":{"name":"城東医院","description":"種別：診療所&lt;br&gt;名称：城東医院&lt;br&gt;住所：大分県佐伯市中村東町８－１２&lt;br&gt;TEL：0972-22-0140&lt;br&gt;参考：ID：4421084600000&lt;br&gt;","_markerType":"Icon","_iconUrl":"https://www.pref.oita.jp/uploaded/life/2327624_4659444_img.png","_iconSize":[30,30],"_iconAnchor":[15,15]},"geometry":{"type":"Point","coordinates":[131.900814772,32.9610201196]}}</v>
      </c>
    </row>
    <row r="40" spans="1:38">
      <c r="A40" s="1" t="s">
        <v>2923</v>
      </c>
      <c r="B40" s="1" t="s">
        <v>1804</v>
      </c>
      <c r="C40" s="1" t="s">
        <v>2923</v>
      </c>
      <c r="D40" s="1" t="s">
        <v>2926</v>
      </c>
      <c r="E40" s="1" t="s">
        <v>4268</v>
      </c>
      <c r="F40" s="1" t="s">
        <v>4008</v>
      </c>
      <c r="G40" s="1" t="s">
        <v>4067</v>
      </c>
      <c r="I40" s="236" t="s">
        <v>4075</v>
      </c>
      <c r="J40" s="1" t="s">
        <v>3210</v>
      </c>
      <c r="K40" s="1" t="s">
        <v>3211</v>
      </c>
      <c r="L40" s="1">
        <v>32.857102639439098</v>
      </c>
      <c r="M40" s="1">
        <v>131.63108153450099</v>
      </c>
      <c r="O40" s="74" t="str">
        <f t="shared" si="1"/>
        <v>医療法人　新徳寺　神宮医院</v>
      </c>
      <c r="P40" s="74" t="str">
        <f t="shared" si="12"/>
        <v>種別：診療所&lt;br&gt;名称：医療法人　新徳寺　神宮医院&lt;br&gt;住所：大分県佐伯市宇目小野市２８８４番地３&lt;br&gt;TEL：0972-54-3014&lt;br&gt;参考：ID：4421084700000&lt;br&gt;</v>
      </c>
      <c r="Q40" s="74" t="str">
        <f t="shared" si="2"/>
        <v>https://www.pref.oita.jp/uploaded/life/2327624_4659444_img.png</v>
      </c>
      <c r="R40" s="74" t="str">
        <f t="shared" si="13"/>
        <v>30,30</v>
      </c>
      <c r="S40" s="74" t="str">
        <f t="shared" si="13"/>
        <v>15,15</v>
      </c>
      <c r="T40" s="74" t="str">
        <f t="shared" si="4"/>
        <v>131.631081534501,32.8571026394391</v>
      </c>
      <c r="W40" s="239">
        <v>1</v>
      </c>
      <c r="X40" s="239" t="s">
        <v>3209</v>
      </c>
      <c r="Y40" s="239" t="str">
        <f t="shared" si="5"/>
        <v>医療法人　新徳寺　神宮医院</v>
      </c>
      <c r="Z40" s="239" t="s">
        <v>3202</v>
      </c>
      <c r="AA40" s="239" t="str">
        <f t="shared" si="6"/>
        <v>種別：診療所&lt;br&gt;名称：医療法人　新徳寺　神宮医院&lt;br&gt;住所：大分県佐伯市宇目小野市２８８４番地３&lt;br&gt;TEL：0972-54-3014&lt;br&gt;参考：ID：4421084700000&lt;br&gt;</v>
      </c>
      <c r="AB40" s="239" t="s">
        <v>3684</v>
      </c>
      <c r="AC40" s="239" t="str">
        <f t="shared" si="7"/>
        <v>https://www.pref.oita.jp/uploaded/life/2327624_4659444_img.png</v>
      </c>
      <c r="AD40" s="239" t="s">
        <v>3204</v>
      </c>
      <c r="AE40" s="239" t="str">
        <f t="shared" si="8"/>
        <v>30,30</v>
      </c>
      <c r="AF40" s="239" t="s">
        <v>3205</v>
      </c>
      <c r="AG40" s="239" t="str">
        <f t="shared" si="9"/>
        <v>15,15</v>
      </c>
      <c r="AH40" s="239" t="s">
        <v>3206</v>
      </c>
      <c r="AI40" s="239" t="str">
        <f t="shared" si="10"/>
        <v>131.631081534501,32.8571026394391</v>
      </c>
      <c r="AJ40" s="239" t="s">
        <v>3207</v>
      </c>
      <c r="AL40" s="8" t="str">
        <f t="shared" si="11"/>
        <v>,{"type":"Feature","properties":{"name":"医療法人　新徳寺　神宮医院","description":"種別：診療所&lt;br&gt;名称：医療法人　新徳寺　神宮医院&lt;br&gt;住所：大分県佐伯市宇目小野市２８８４番地３&lt;br&gt;TEL：0972-54-3014&lt;br&gt;参考：ID：4421084700000&lt;br&gt;","_markerType":"Icon","_iconUrl":"https://www.pref.oita.jp/uploaded/life/2327624_4659444_img.png","_iconSize":[30,30],"_iconAnchor":[15,15]},"geometry":{"type":"Point","coordinates":[131.631081534501,32.8571026394391]}}</v>
      </c>
    </row>
    <row r="41" spans="1:38">
      <c r="A41" s="1" t="s">
        <v>1883</v>
      </c>
      <c r="B41" s="1" t="s">
        <v>1804</v>
      </c>
      <c r="C41" s="1" t="s">
        <v>1883</v>
      </c>
      <c r="D41" s="1" t="s">
        <v>2927</v>
      </c>
      <c r="E41" s="1" t="s">
        <v>4221</v>
      </c>
      <c r="F41" s="1" t="s">
        <v>4009</v>
      </c>
      <c r="G41" s="1" t="s">
        <v>4067</v>
      </c>
      <c r="I41" s="236" t="s">
        <v>4075</v>
      </c>
      <c r="J41" s="1" t="s">
        <v>3210</v>
      </c>
      <c r="K41" s="1" t="s">
        <v>3211</v>
      </c>
      <c r="L41" s="1">
        <v>32.956819117999999</v>
      </c>
      <c r="M41" s="1">
        <v>131.885504723</v>
      </c>
      <c r="O41" s="74" t="str">
        <f t="shared" si="1"/>
        <v>杉谷診療所</v>
      </c>
      <c r="P41" s="74" t="str">
        <f t="shared" si="12"/>
        <v>種別：診療所&lt;br&gt;名称：杉谷診療所&lt;br&gt;住所：大分県佐伯市西谷町５番２４号&lt;br&gt;TEL：0972-22-4800&lt;br&gt;参考：ID：4421084900000&lt;br&gt;</v>
      </c>
      <c r="Q41" s="74" t="str">
        <f t="shared" si="2"/>
        <v>https://www.pref.oita.jp/uploaded/life/2327624_4659444_img.png</v>
      </c>
      <c r="R41" s="74" t="str">
        <f t="shared" si="13"/>
        <v>30,30</v>
      </c>
      <c r="S41" s="74" t="str">
        <f t="shared" si="13"/>
        <v>15,15</v>
      </c>
      <c r="T41" s="74" t="str">
        <f t="shared" si="4"/>
        <v>131.885504723,32.956819118</v>
      </c>
      <c r="W41" s="239">
        <v>1</v>
      </c>
      <c r="X41" s="239" t="s">
        <v>3209</v>
      </c>
      <c r="Y41" s="239" t="str">
        <f t="shared" si="5"/>
        <v>杉谷診療所</v>
      </c>
      <c r="Z41" s="239" t="s">
        <v>3202</v>
      </c>
      <c r="AA41" s="239" t="str">
        <f t="shared" si="6"/>
        <v>種別：診療所&lt;br&gt;名称：杉谷診療所&lt;br&gt;住所：大分県佐伯市西谷町５番２４号&lt;br&gt;TEL：0972-22-4800&lt;br&gt;参考：ID：4421084900000&lt;br&gt;</v>
      </c>
      <c r="AB41" s="239" t="s">
        <v>3684</v>
      </c>
      <c r="AC41" s="239" t="str">
        <f t="shared" si="7"/>
        <v>https://www.pref.oita.jp/uploaded/life/2327624_4659444_img.png</v>
      </c>
      <c r="AD41" s="239" t="s">
        <v>3204</v>
      </c>
      <c r="AE41" s="239" t="str">
        <f t="shared" si="8"/>
        <v>30,30</v>
      </c>
      <c r="AF41" s="239" t="s">
        <v>3205</v>
      </c>
      <c r="AG41" s="239" t="str">
        <f t="shared" si="9"/>
        <v>15,15</v>
      </c>
      <c r="AH41" s="239" t="s">
        <v>3206</v>
      </c>
      <c r="AI41" s="239" t="str">
        <f t="shared" si="10"/>
        <v>131.885504723,32.956819118</v>
      </c>
      <c r="AJ41" s="239" t="s">
        <v>3207</v>
      </c>
      <c r="AL41" s="8" t="str">
        <f t="shared" si="11"/>
        <v>,{"type":"Feature","properties":{"name":"杉谷診療所","description":"種別：診療所&lt;br&gt;名称：杉谷診療所&lt;br&gt;住所：大分県佐伯市西谷町５番２４号&lt;br&gt;TEL：0972-22-4800&lt;br&gt;参考：ID：4421084900000&lt;br&gt;","_markerType":"Icon","_iconUrl":"https://www.pref.oita.jp/uploaded/life/2327624_4659444_img.png","_iconSize":[30,30],"_iconAnchor":[15,15]},"geometry":{"type":"Point","coordinates":[131.885504723,32.956819118]}}</v>
      </c>
    </row>
    <row r="42" spans="1:38">
      <c r="A42" s="1" t="s">
        <v>1887</v>
      </c>
      <c r="B42" s="1" t="s">
        <v>1804</v>
      </c>
      <c r="C42" s="1" t="s">
        <v>1887</v>
      </c>
      <c r="D42" s="1" t="s">
        <v>2932</v>
      </c>
      <c r="E42" s="1" t="s">
        <v>4222</v>
      </c>
      <c r="F42" s="1" t="s">
        <v>4010</v>
      </c>
      <c r="G42" s="1" t="s">
        <v>4067</v>
      </c>
      <c r="I42" s="236" t="s">
        <v>4075</v>
      </c>
      <c r="J42" s="1" t="s">
        <v>3210</v>
      </c>
      <c r="K42" s="1" t="s">
        <v>3211</v>
      </c>
      <c r="L42" s="1">
        <v>32.959255723200002</v>
      </c>
      <c r="M42" s="1">
        <v>131.89283251800001</v>
      </c>
      <c r="O42" s="74" t="str">
        <f t="shared" si="1"/>
        <v>田中眼科医院</v>
      </c>
      <c r="P42" s="74" t="str">
        <f t="shared" si="12"/>
        <v>種別：診療所&lt;br&gt;名称：田中眼科医院&lt;br&gt;住所：大分県佐伯市城下西町３－２３&lt;br&gt;TEL：0972-23-4574&lt;br&gt;参考：ID：4421085100000&lt;br&gt;</v>
      </c>
      <c r="Q42" s="74" t="str">
        <f t="shared" si="2"/>
        <v>https://www.pref.oita.jp/uploaded/life/2327624_4659444_img.png</v>
      </c>
      <c r="R42" s="74" t="str">
        <f t="shared" si="13"/>
        <v>30,30</v>
      </c>
      <c r="S42" s="74" t="str">
        <f t="shared" si="13"/>
        <v>15,15</v>
      </c>
      <c r="T42" s="74" t="str">
        <f t="shared" si="4"/>
        <v>131.892832518,32.9592557232</v>
      </c>
      <c r="W42" s="239">
        <v>1</v>
      </c>
      <c r="X42" s="239" t="s">
        <v>3209</v>
      </c>
      <c r="Y42" s="239" t="str">
        <f t="shared" si="5"/>
        <v>田中眼科医院</v>
      </c>
      <c r="Z42" s="239" t="s">
        <v>3202</v>
      </c>
      <c r="AA42" s="239" t="str">
        <f t="shared" si="6"/>
        <v>種別：診療所&lt;br&gt;名称：田中眼科医院&lt;br&gt;住所：大分県佐伯市城下西町３－２３&lt;br&gt;TEL：0972-23-4574&lt;br&gt;参考：ID：4421085100000&lt;br&gt;</v>
      </c>
      <c r="AB42" s="239" t="s">
        <v>3684</v>
      </c>
      <c r="AC42" s="239" t="str">
        <f t="shared" si="7"/>
        <v>https://www.pref.oita.jp/uploaded/life/2327624_4659444_img.png</v>
      </c>
      <c r="AD42" s="239" t="s">
        <v>3204</v>
      </c>
      <c r="AE42" s="239" t="str">
        <f t="shared" si="8"/>
        <v>30,30</v>
      </c>
      <c r="AF42" s="239" t="s">
        <v>3205</v>
      </c>
      <c r="AG42" s="239" t="str">
        <f t="shared" si="9"/>
        <v>15,15</v>
      </c>
      <c r="AH42" s="239" t="s">
        <v>3206</v>
      </c>
      <c r="AI42" s="239" t="str">
        <f t="shared" si="10"/>
        <v>131.892832518,32.9592557232</v>
      </c>
      <c r="AJ42" s="239" t="s">
        <v>3207</v>
      </c>
      <c r="AL42" s="8" t="str">
        <f t="shared" si="11"/>
        <v>,{"type":"Feature","properties":{"name":"田中眼科医院","description":"種別：診療所&lt;br&gt;名称：田中眼科医院&lt;br&gt;住所：大分県佐伯市城下西町３－２３&lt;br&gt;TEL：0972-23-4574&lt;br&gt;参考：ID：4421085100000&lt;br&gt;","_markerType":"Icon","_iconUrl":"https://www.pref.oita.jp/uploaded/life/2327624_4659444_img.png","_iconSize":[30,30],"_iconAnchor":[15,15]},"geometry":{"type":"Point","coordinates":[131.892832518,32.9592557232]}}</v>
      </c>
    </row>
    <row r="43" spans="1:38">
      <c r="A43" s="1" t="s">
        <v>2933</v>
      </c>
      <c r="B43" s="1" t="s">
        <v>1804</v>
      </c>
      <c r="C43" s="1" t="s">
        <v>2933</v>
      </c>
      <c r="D43" s="1" t="s">
        <v>2934</v>
      </c>
      <c r="E43" s="1" t="s">
        <v>4269</v>
      </c>
      <c r="F43" s="1" t="s">
        <v>4011</v>
      </c>
      <c r="G43" s="1" t="s">
        <v>4067</v>
      </c>
      <c r="I43" s="236" t="s">
        <v>4075</v>
      </c>
      <c r="J43" s="1" t="s">
        <v>3210</v>
      </c>
      <c r="K43" s="1" t="s">
        <v>3211</v>
      </c>
      <c r="L43" s="1">
        <v>32.960191500734602</v>
      </c>
      <c r="M43" s="1">
        <v>131.90100184727299</v>
      </c>
      <c r="O43" s="74" t="str">
        <f t="shared" si="1"/>
        <v>田淵内科</v>
      </c>
      <c r="P43" s="74" t="str">
        <f t="shared" si="12"/>
        <v>種別：診療所&lt;br&gt;名称：田淵内科&lt;br&gt;住所：大分県佐伯市中村東町２ー２２&lt;br&gt;TEL：0972-22-1203&lt;br&gt;参考：ID：4421085300000&lt;br&gt;</v>
      </c>
      <c r="Q43" s="74" t="str">
        <f t="shared" si="2"/>
        <v>https://www.pref.oita.jp/uploaded/life/2327624_4659444_img.png</v>
      </c>
      <c r="R43" s="74" t="str">
        <f t="shared" si="13"/>
        <v>30,30</v>
      </c>
      <c r="S43" s="74" t="str">
        <f t="shared" si="13"/>
        <v>15,15</v>
      </c>
      <c r="T43" s="74" t="str">
        <f t="shared" si="4"/>
        <v>131.901001847273,32.9601915007346</v>
      </c>
      <c r="W43" s="239">
        <v>1</v>
      </c>
      <c r="X43" s="239" t="s">
        <v>3209</v>
      </c>
      <c r="Y43" s="239" t="str">
        <f t="shared" si="5"/>
        <v>田淵内科</v>
      </c>
      <c r="Z43" s="239" t="s">
        <v>3202</v>
      </c>
      <c r="AA43" s="239" t="str">
        <f t="shared" si="6"/>
        <v>種別：診療所&lt;br&gt;名称：田淵内科&lt;br&gt;住所：大分県佐伯市中村東町２ー２２&lt;br&gt;TEL：0972-22-1203&lt;br&gt;参考：ID：4421085300000&lt;br&gt;</v>
      </c>
      <c r="AB43" s="239" t="s">
        <v>3684</v>
      </c>
      <c r="AC43" s="239" t="str">
        <f t="shared" si="7"/>
        <v>https://www.pref.oita.jp/uploaded/life/2327624_4659444_img.png</v>
      </c>
      <c r="AD43" s="239" t="s">
        <v>3204</v>
      </c>
      <c r="AE43" s="239" t="str">
        <f t="shared" si="8"/>
        <v>30,30</v>
      </c>
      <c r="AF43" s="239" t="s">
        <v>3205</v>
      </c>
      <c r="AG43" s="239" t="str">
        <f t="shared" si="9"/>
        <v>15,15</v>
      </c>
      <c r="AH43" s="239" t="s">
        <v>3206</v>
      </c>
      <c r="AI43" s="239" t="str">
        <f t="shared" si="10"/>
        <v>131.901001847273,32.9601915007346</v>
      </c>
      <c r="AJ43" s="239" t="s">
        <v>3207</v>
      </c>
      <c r="AL43" s="8" t="str">
        <f t="shared" si="11"/>
        <v>,{"type":"Feature","properties":{"name":"田淵内科","description":"種別：診療所&lt;br&gt;名称：田淵内科&lt;br&gt;住所：大分県佐伯市中村東町２ー２２&lt;br&gt;TEL：0972-22-1203&lt;br&gt;参考：ID：4421085300000&lt;br&gt;","_markerType":"Icon","_iconUrl":"https://www.pref.oita.jp/uploaded/life/2327624_4659444_img.png","_iconSize":[30,30],"_iconAnchor":[15,15]},"geometry":{"type":"Point","coordinates":[131.901001847273,32.9601915007346]}}</v>
      </c>
    </row>
    <row r="44" spans="1:38">
      <c r="A44" s="1" t="s">
        <v>2936</v>
      </c>
      <c r="B44" s="1" t="s">
        <v>1804</v>
      </c>
      <c r="C44" s="1" t="s">
        <v>2936</v>
      </c>
      <c r="D44" s="1" t="s">
        <v>2938</v>
      </c>
      <c r="E44" s="1" t="s">
        <v>4270</v>
      </c>
      <c r="F44" s="1" t="s">
        <v>4012</v>
      </c>
      <c r="G44" s="1" t="s">
        <v>4067</v>
      </c>
      <c r="I44" s="236" t="s">
        <v>4075</v>
      </c>
      <c r="J44" s="1" t="s">
        <v>3210</v>
      </c>
      <c r="K44" s="1" t="s">
        <v>3211</v>
      </c>
      <c r="L44" s="1">
        <v>32.896891450213801</v>
      </c>
      <c r="M44" s="1">
        <v>131.77882998447399</v>
      </c>
      <c r="O44" s="74" t="str">
        <f t="shared" si="1"/>
        <v>社会医療法人長門莫記念会直川クリニック</v>
      </c>
      <c r="P44" s="74" t="str">
        <f t="shared" si="12"/>
        <v>種別：診療所&lt;br&gt;名称：社会医療法人長門莫記念会直川クリニック&lt;br&gt;住所：大分県佐伯市直川上直見５６２番地１&lt;br&gt;TEL：0972-58-3100&lt;br&gt;参考：ID：4421086100000&lt;br&gt;</v>
      </c>
      <c r="Q44" s="74" t="str">
        <f t="shared" si="2"/>
        <v>https://www.pref.oita.jp/uploaded/life/2327624_4659444_img.png</v>
      </c>
      <c r="R44" s="74" t="str">
        <f t="shared" si="13"/>
        <v>30,30</v>
      </c>
      <c r="S44" s="74" t="str">
        <f t="shared" si="13"/>
        <v>15,15</v>
      </c>
      <c r="T44" s="74" t="str">
        <f t="shared" si="4"/>
        <v>131.778829984474,32.8968914502138</v>
      </c>
      <c r="W44" s="239">
        <v>1</v>
      </c>
      <c r="X44" s="239" t="s">
        <v>3209</v>
      </c>
      <c r="Y44" s="239" t="str">
        <f t="shared" si="5"/>
        <v>社会医療法人長門莫記念会直川クリニック</v>
      </c>
      <c r="Z44" s="239" t="s">
        <v>3202</v>
      </c>
      <c r="AA44" s="239" t="str">
        <f t="shared" si="6"/>
        <v>種別：診療所&lt;br&gt;名称：社会医療法人長門莫記念会直川クリニック&lt;br&gt;住所：大分県佐伯市直川上直見５６２番地１&lt;br&gt;TEL：0972-58-3100&lt;br&gt;参考：ID：4421086100000&lt;br&gt;</v>
      </c>
      <c r="AB44" s="239" t="s">
        <v>3684</v>
      </c>
      <c r="AC44" s="239" t="str">
        <f t="shared" si="7"/>
        <v>https://www.pref.oita.jp/uploaded/life/2327624_4659444_img.png</v>
      </c>
      <c r="AD44" s="239" t="s">
        <v>3204</v>
      </c>
      <c r="AE44" s="239" t="str">
        <f t="shared" si="8"/>
        <v>30,30</v>
      </c>
      <c r="AF44" s="239" t="s">
        <v>3205</v>
      </c>
      <c r="AG44" s="239" t="str">
        <f t="shared" si="9"/>
        <v>15,15</v>
      </c>
      <c r="AH44" s="239" t="s">
        <v>3206</v>
      </c>
      <c r="AI44" s="239" t="str">
        <f t="shared" si="10"/>
        <v>131.778829984474,32.8968914502138</v>
      </c>
      <c r="AJ44" s="239" t="s">
        <v>3207</v>
      </c>
      <c r="AL44" s="8" t="str">
        <f t="shared" si="11"/>
        <v>,{"type":"Feature","properties":{"name":"社会医療法人長門莫記念会直川クリニック","description":"種別：診療所&lt;br&gt;名称：社会医療法人長門莫記念会直川クリニック&lt;br&gt;住所：大分県佐伯市直川上直見５６２番地１&lt;br&gt;TEL：0972-58-3100&lt;br&gt;参考：ID：4421086100000&lt;br&gt;","_markerType":"Icon","_iconUrl":"https://www.pref.oita.jp/uploaded/life/2327624_4659444_img.png","_iconSize":[30,30],"_iconAnchor":[15,15]},"geometry":{"type":"Point","coordinates":[131.778829984474,32.8968914502138]}}</v>
      </c>
    </row>
    <row r="45" spans="1:38">
      <c r="A45" s="1" t="s">
        <v>1609</v>
      </c>
      <c r="B45" s="1" t="s">
        <v>1804</v>
      </c>
      <c r="C45" s="1" t="s">
        <v>1609</v>
      </c>
      <c r="D45" s="1" t="s">
        <v>2941</v>
      </c>
      <c r="E45" s="1" t="s">
        <v>4223</v>
      </c>
      <c r="F45" s="1" t="s">
        <v>4013</v>
      </c>
      <c r="G45" s="1" t="s">
        <v>4071</v>
      </c>
      <c r="I45" s="236" t="s">
        <v>4075</v>
      </c>
      <c r="J45" s="1" t="s">
        <v>3212</v>
      </c>
      <c r="K45" s="1" t="s">
        <v>3213</v>
      </c>
      <c r="L45" s="1">
        <v>32.955145299999998</v>
      </c>
      <c r="M45" s="1">
        <v>131.89539139999999</v>
      </c>
      <c r="O45" s="74" t="str">
        <f t="shared" si="1"/>
        <v>中浦循環器クリニック</v>
      </c>
      <c r="P45" s="74" t="str">
        <f t="shared" si="12"/>
        <v>種別：診療所&lt;br&gt;名称：中浦循環器クリニック&lt;br&gt;住所：大分県佐伯市向島&lt;br&gt;TEL：0972-23-2238&lt;br&gt;参考：ID：4421086200000&lt;br&gt;</v>
      </c>
      <c r="Q45" s="74" t="str">
        <f t="shared" si="2"/>
        <v>https://www.pref.oita.jp/uploaded/life/2327624_4659444_img.png</v>
      </c>
      <c r="R45" s="74" t="str">
        <f t="shared" si="13"/>
        <v>40,40</v>
      </c>
      <c r="S45" s="74" t="str">
        <f t="shared" si="13"/>
        <v>20,20</v>
      </c>
      <c r="T45" s="74" t="str">
        <f t="shared" si="4"/>
        <v>131.8953914,32.9551453</v>
      </c>
      <c r="W45" s="239">
        <v>1</v>
      </c>
      <c r="X45" s="239" t="s">
        <v>3209</v>
      </c>
      <c r="Y45" s="239" t="str">
        <f t="shared" si="5"/>
        <v>中浦循環器クリニック</v>
      </c>
      <c r="Z45" s="239" t="s">
        <v>3202</v>
      </c>
      <c r="AA45" s="239" t="str">
        <f t="shared" si="6"/>
        <v>種別：診療所&lt;br&gt;名称：中浦循環器クリニック&lt;br&gt;住所：大分県佐伯市向島&lt;br&gt;TEL：0972-23-2238&lt;br&gt;参考：ID：4421086200000&lt;br&gt;</v>
      </c>
      <c r="AB45" s="239" t="s">
        <v>3684</v>
      </c>
      <c r="AC45" s="239" t="str">
        <f t="shared" si="7"/>
        <v>https://www.pref.oita.jp/uploaded/life/2327624_4659444_img.png</v>
      </c>
      <c r="AD45" s="239" t="s">
        <v>3204</v>
      </c>
      <c r="AE45" s="239" t="str">
        <f t="shared" si="8"/>
        <v>40,40</v>
      </c>
      <c r="AF45" s="239" t="s">
        <v>3205</v>
      </c>
      <c r="AG45" s="239" t="str">
        <f t="shared" si="9"/>
        <v>20,20</v>
      </c>
      <c r="AH45" s="239" t="s">
        <v>3206</v>
      </c>
      <c r="AI45" s="239" t="str">
        <f t="shared" si="10"/>
        <v>131.8953914,32.9551453</v>
      </c>
      <c r="AJ45" s="239" t="s">
        <v>3207</v>
      </c>
      <c r="AL45" s="8" t="str">
        <f t="shared" si="11"/>
        <v>,{"type":"Feature","properties":{"name":"中浦循環器クリニック","description":"種別：診療所&lt;br&gt;名称：中浦循環器クリニック&lt;br&gt;住所：大分県佐伯市向島&lt;br&gt;TEL：0972-23-2238&lt;br&gt;参考：ID：4421086200000&lt;br&gt;","_markerType":"Icon","_iconUrl":"https://www.pref.oita.jp/uploaded/life/2327624_4659444_img.png","_iconSize":[40,40],"_iconAnchor":[20,20]},"geometry":{"type":"Point","coordinates":[131.8953914,32.9551453]}}</v>
      </c>
    </row>
    <row r="46" spans="1:38">
      <c r="A46" s="1" t="s">
        <v>1902</v>
      </c>
      <c r="B46" s="1" t="s">
        <v>1804</v>
      </c>
      <c r="C46" s="1" t="s">
        <v>1902</v>
      </c>
      <c r="D46" s="1" t="s">
        <v>2943</v>
      </c>
      <c r="E46" s="1" t="s">
        <v>4224</v>
      </c>
      <c r="F46" s="1" t="s">
        <v>4014</v>
      </c>
      <c r="G46" s="1" t="s">
        <v>4068</v>
      </c>
      <c r="I46" s="236" t="s">
        <v>4075</v>
      </c>
      <c r="J46" s="1" t="s">
        <v>3212</v>
      </c>
      <c r="K46" s="1" t="s">
        <v>3213</v>
      </c>
      <c r="L46" s="1">
        <v>32.962132151299997</v>
      </c>
      <c r="M46" s="1">
        <v>131.89989209199999</v>
      </c>
      <c r="O46" s="74" t="str">
        <f t="shared" si="1"/>
        <v>東内科医院</v>
      </c>
      <c r="P46" s="74" t="str">
        <f t="shared" si="12"/>
        <v>種別：診療所&lt;br&gt;名称：東内科医院&lt;br&gt;住所：大分県佐伯市中村東町６－１１&lt;br&gt;TEL：0972-22-2916&lt;br&gt;参考：ID：4421086400000&lt;br&gt;</v>
      </c>
      <c r="Q46" s="74" t="str">
        <f t="shared" si="2"/>
        <v>https://www.pref.oita.jp/uploaded/life/2327624_4659444_img.png</v>
      </c>
      <c r="R46" s="74" t="str">
        <f t="shared" si="13"/>
        <v>40,40</v>
      </c>
      <c r="S46" s="74" t="str">
        <f t="shared" si="13"/>
        <v>20,20</v>
      </c>
      <c r="T46" s="74" t="str">
        <f t="shared" si="4"/>
        <v>131.899892092,32.9621321513</v>
      </c>
      <c r="W46" s="239">
        <v>1</v>
      </c>
      <c r="X46" s="239" t="s">
        <v>3209</v>
      </c>
      <c r="Y46" s="239" t="str">
        <f t="shared" si="5"/>
        <v>東内科医院</v>
      </c>
      <c r="Z46" s="239" t="s">
        <v>3202</v>
      </c>
      <c r="AA46" s="239" t="str">
        <f t="shared" si="6"/>
        <v>種別：診療所&lt;br&gt;名称：東内科医院&lt;br&gt;住所：大分県佐伯市中村東町６－１１&lt;br&gt;TEL：0972-22-2916&lt;br&gt;参考：ID：4421086400000&lt;br&gt;</v>
      </c>
      <c r="AB46" s="239" t="s">
        <v>3684</v>
      </c>
      <c r="AC46" s="239" t="str">
        <f t="shared" si="7"/>
        <v>https://www.pref.oita.jp/uploaded/life/2327624_4659444_img.png</v>
      </c>
      <c r="AD46" s="239" t="s">
        <v>3204</v>
      </c>
      <c r="AE46" s="239" t="str">
        <f t="shared" si="8"/>
        <v>40,40</v>
      </c>
      <c r="AF46" s="239" t="s">
        <v>3205</v>
      </c>
      <c r="AG46" s="239" t="str">
        <f t="shared" si="9"/>
        <v>20,20</v>
      </c>
      <c r="AH46" s="239" t="s">
        <v>3206</v>
      </c>
      <c r="AI46" s="239" t="str">
        <f t="shared" si="10"/>
        <v>131.899892092,32.9621321513</v>
      </c>
      <c r="AJ46" s="239" t="s">
        <v>3207</v>
      </c>
      <c r="AL46" s="8" t="str">
        <f t="shared" si="11"/>
        <v>,{"type":"Feature","properties":{"name":"東内科医院","description":"種別：診療所&lt;br&gt;名称：東内科医院&lt;br&gt;住所：大分県佐伯市中村東町６－１１&lt;br&gt;TEL：0972-22-2916&lt;br&gt;参考：ID：4421086400000&lt;br&gt;","_markerType":"Icon","_iconUrl":"https://www.pref.oita.jp/uploaded/life/2327624_4659444_img.png","_iconSize":[40,40],"_iconAnchor":[20,20]},"geometry":{"type":"Point","coordinates":[131.899892092,32.9621321513]}}</v>
      </c>
    </row>
    <row r="47" spans="1:38">
      <c r="A47" s="1" t="s">
        <v>1608</v>
      </c>
      <c r="B47" s="1" t="s">
        <v>1804</v>
      </c>
      <c r="C47" s="1" t="s">
        <v>1608</v>
      </c>
      <c r="D47" s="1" t="s">
        <v>2946</v>
      </c>
      <c r="E47" s="1" t="s">
        <v>4225</v>
      </c>
      <c r="F47" s="1" t="s">
        <v>4015</v>
      </c>
      <c r="G47" s="1" t="s">
        <v>4067</v>
      </c>
      <c r="I47" s="236" t="s">
        <v>4075</v>
      </c>
      <c r="J47" s="1" t="s">
        <v>3210</v>
      </c>
      <c r="K47" s="1" t="s">
        <v>3211</v>
      </c>
      <c r="L47" s="1">
        <v>32.973027881199997</v>
      </c>
      <c r="M47" s="1">
        <v>131.90340042099999</v>
      </c>
      <c r="O47" s="74" t="str">
        <f t="shared" si="1"/>
        <v>水沼医院</v>
      </c>
      <c r="P47" s="74" t="str">
        <f t="shared" si="12"/>
        <v>種別：診療所&lt;br&gt;名称：水沼医院&lt;br&gt;住所：大分県佐伯市駅前２丁目４番９号&lt;br&gt;TEL：0972-23-0123&lt;br&gt;参考：ID：4421086700000&lt;br&gt;</v>
      </c>
      <c r="Q47" s="74" t="str">
        <f t="shared" si="2"/>
        <v>https://www.pref.oita.jp/uploaded/life/2327624_4659444_img.png</v>
      </c>
      <c r="R47" s="74" t="str">
        <f t="shared" si="13"/>
        <v>30,30</v>
      </c>
      <c r="S47" s="74" t="str">
        <f t="shared" si="13"/>
        <v>15,15</v>
      </c>
      <c r="T47" s="74" t="str">
        <f t="shared" si="4"/>
        <v>131.903400421,32.9730278812</v>
      </c>
      <c r="W47" s="239">
        <v>1</v>
      </c>
      <c r="X47" s="239" t="s">
        <v>3209</v>
      </c>
      <c r="Y47" s="239" t="str">
        <f t="shared" si="5"/>
        <v>水沼医院</v>
      </c>
      <c r="Z47" s="239" t="s">
        <v>3202</v>
      </c>
      <c r="AA47" s="239" t="str">
        <f t="shared" si="6"/>
        <v>種別：診療所&lt;br&gt;名称：水沼医院&lt;br&gt;住所：大分県佐伯市駅前２丁目４番９号&lt;br&gt;TEL：0972-23-0123&lt;br&gt;参考：ID：4421086700000&lt;br&gt;</v>
      </c>
      <c r="AB47" s="239" t="s">
        <v>3684</v>
      </c>
      <c r="AC47" s="239" t="str">
        <f t="shared" si="7"/>
        <v>https://www.pref.oita.jp/uploaded/life/2327624_4659444_img.png</v>
      </c>
      <c r="AD47" s="239" t="s">
        <v>3204</v>
      </c>
      <c r="AE47" s="239" t="str">
        <f t="shared" si="8"/>
        <v>30,30</v>
      </c>
      <c r="AF47" s="239" t="s">
        <v>3205</v>
      </c>
      <c r="AG47" s="239" t="str">
        <f t="shared" si="9"/>
        <v>15,15</v>
      </c>
      <c r="AH47" s="239" t="s">
        <v>3206</v>
      </c>
      <c r="AI47" s="239" t="str">
        <f t="shared" si="10"/>
        <v>131.903400421,32.9730278812</v>
      </c>
      <c r="AJ47" s="239" t="s">
        <v>3207</v>
      </c>
      <c r="AL47" s="8" t="str">
        <f t="shared" si="11"/>
        <v>,{"type":"Feature","properties":{"name":"水沼医院","description":"種別：診療所&lt;br&gt;名称：水沼医院&lt;br&gt;住所：大分県佐伯市駅前２丁目４番９号&lt;br&gt;TEL：0972-23-0123&lt;br&gt;参考：ID：4421086700000&lt;br&gt;","_markerType":"Icon","_iconUrl":"https://www.pref.oita.jp/uploaded/life/2327624_4659444_img.png","_iconSize":[30,30],"_iconAnchor":[15,15]},"geometry":{"type":"Point","coordinates":[131.903400421,32.9730278812]}}</v>
      </c>
    </row>
    <row r="48" spans="1:38">
      <c r="A48" s="1" t="s">
        <v>1906</v>
      </c>
      <c r="B48" s="1" t="s">
        <v>1804</v>
      </c>
      <c r="C48" s="1" t="s">
        <v>1906</v>
      </c>
      <c r="D48" s="1" t="s">
        <v>2948</v>
      </c>
      <c r="E48" s="1" t="s">
        <v>4226</v>
      </c>
      <c r="F48" s="1" t="s">
        <v>4016</v>
      </c>
      <c r="G48" s="1" t="s">
        <v>4072</v>
      </c>
      <c r="I48" s="236" t="s">
        <v>4075</v>
      </c>
      <c r="J48" s="1" t="s">
        <v>3212</v>
      </c>
      <c r="K48" s="1" t="s">
        <v>3213</v>
      </c>
      <c r="L48" s="1">
        <v>32.796495159828098</v>
      </c>
      <c r="M48" s="1">
        <v>131.92569675433</v>
      </c>
      <c r="O48" s="74" t="str">
        <f t="shared" si="1"/>
        <v>ミタライクリニック</v>
      </c>
      <c r="P48" s="74" t="str">
        <f t="shared" si="12"/>
        <v>種別：診療所&lt;br&gt;名称：ミタライクリニック&lt;br&gt;住所：大分県佐伯市蒲江蒲江浦&lt;br&gt;TEL：0972-42-0735&lt;br&gt;参考：ID：4421086800000&lt;br&gt;</v>
      </c>
      <c r="Q48" s="74" t="str">
        <f t="shared" si="2"/>
        <v>https://www.pref.oita.jp/uploaded/life/2327624_4659444_img.png</v>
      </c>
      <c r="R48" s="74" t="str">
        <f t="shared" si="13"/>
        <v>40,40</v>
      </c>
      <c r="S48" s="74" t="str">
        <f t="shared" si="13"/>
        <v>20,20</v>
      </c>
      <c r="T48" s="74" t="str">
        <f t="shared" si="4"/>
        <v>131.92569675433,32.7964951598281</v>
      </c>
      <c r="W48" s="239">
        <v>1</v>
      </c>
      <c r="X48" s="239" t="s">
        <v>3209</v>
      </c>
      <c r="Y48" s="239" t="str">
        <f t="shared" si="5"/>
        <v>ミタライクリニック</v>
      </c>
      <c r="Z48" s="239" t="s">
        <v>3202</v>
      </c>
      <c r="AA48" s="239" t="str">
        <f t="shared" si="6"/>
        <v>種別：診療所&lt;br&gt;名称：ミタライクリニック&lt;br&gt;住所：大分県佐伯市蒲江蒲江浦&lt;br&gt;TEL：0972-42-0735&lt;br&gt;参考：ID：4421086800000&lt;br&gt;</v>
      </c>
      <c r="AB48" s="239" t="s">
        <v>3684</v>
      </c>
      <c r="AC48" s="239" t="str">
        <f t="shared" si="7"/>
        <v>https://www.pref.oita.jp/uploaded/life/2327624_4659444_img.png</v>
      </c>
      <c r="AD48" s="239" t="s">
        <v>3204</v>
      </c>
      <c r="AE48" s="239" t="str">
        <f t="shared" si="8"/>
        <v>40,40</v>
      </c>
      <c r="AF48" s="239" t="s">
        <v>3205</v>
      </c>
      <c r="AG48" s="239" t="str">
        <f t="shared" si="9"/>
        <v>20,20</v>
      </c>
      <c r="AH48" s="239" t="s">
        <v>3206</v>
      </c>
      <c r="AI48" s="239" t="str">
        <f t="shared" si="10"/>
        <v>131.92569675433,32.7964951598281</v>
      </c>
      <c r="AJ48" s="239" t="s">
        <v>3207</v>
      </c>
      <c r="AL48" s="8" t="str">
        <f t="shared" si="11"/>
        <v>,{"type":"Feature","properties":{"name":"ミタライクリニック","description":"種別：診療所&lt;br&gt;名称：ミタライクリニック&lt;br&gt;住所：大分県佐伯市蒲江蒲江浦&lt;br&gt;TEL：0972-42-0735&lt;br&gt;参考：ID：4421086800000&lt;br&gt;","_markerType":"Icon","_iconUrl":"https://www.pref.oita.jp/uploaded/life/2327624_4659444_img.png","_iconSize":[40,40],"_iconAnchor":[20,20]},"geometry":{"type":"Point","coordinates":[131.92569675433,32.7964951598281]}}</v>
      </c>
    </row>
    <row r="49" spans="1:38">
      <c r="A49" s="1" t="s">
        <v>1909</v>
      </c>
      <c r="B49" s="1" t="s">
        <v>1804</v>
      </c>
      <c r="C49" s="1" t="s">
        <v>1909</v>
      </c>
      <c r="D49" s="1" t="s">
        <v>2950</v>
      </c>
      <c r="E49" s="1" t="s">
        <v>4227</v>
      </c>
      <c r="F49" s="1" t="s">
        <v>4017</v>
      </c>
      <c r="G49" s="1" t="s">
        <v>4067</v>
      </c>
      <c r="I49" s="236" t="s">
        <v>4075</v>
      </c>
      <c r="J49" s="1" t="s">
        <v>3210</v>
      </c>
      <c r="K49" s="1" t="s">
        <v>3211</v>
      </c>
      <c r="L49" s="1">
        <v>32.956140937500003</v>
      </c>
      <c r="M49" s="1">
        <v>131.88945293399999</v>
      </c>
      <c r="O49" s="74" t="str">
        <f t="shared" si="1"/>
        <v>ひなた女性クリニック</v>
      </c>
      <c r="P49" s="74" t="str">
        <f t="shared" si="12"/>
        <v>種別：診療所&lt;br&gt;名称：ひなた女性クリニック&lt;br&gt;住所：大分県佐伯市西谷町１－２７&lt;br&gt;TEL：0972-20-3322&lt;br&gt;参考：ID：4421086900000&lt;br&gt;</v>
      </c>
      <c r="Q49" s="74" t="str">
        <f t="shared" si="2"/>
        <v>https://www.pref.oita.jp/uploaded/life/2327624_4659444_img.png</v>
      </c>
      <c r="R49" s="74" t="str">
        <f t="shared" si="13"/>
        <v>30,30</v>
      </c>
      <c r="S49" s="74" t="str">
        <f t="shared" si="13"/>
        <v>15,15</v>
      </c>
      <c r="T49" s="74" t="str">
        <f t="shared" si="4"/>
        <v>131.889452934,32.9561409375</v>
      </c>
      <c r="W49" s="239">
        <v>1</v>
      </c>
      <c r="X49" s="239" t="s">
        <v>3209</v>
      </c>
      <c r="Y49" s="239" t="str">
        <f t="shared" si="5"/>
        <v>ひなた女性クリニック</v>
      </c>
      <c r="Z49" s="239" t="s">
        <v>3202</v>
      </c>
      <c r="AA49" s="239" t="str">
        <f t="shared" si="6"/>
        <v>種別：診療所&lt;br&gt;名称：ひなた女性クリニック&lt;br&gt;住所：大分県佐伯市西谷町１－２７&lt;br&gt;TEL：0972-20-3322&lt;br&gt;参考：ID：4421086900000&lt;br&gt;</v>
      </c>
      <c r="AB49" s="239" t="s">
        <v>3684</v>
      </c>
      <c r="AC49" s="239" t="str">
        <f t="shared" si="7"/>
        <v>https://www.pref.oita.jp/uploaded/life/2327624_4659444_img.png</v>
      </c>
      <c r="AD49" s="239" t="s">
        <v>3204</v>
      </c>
      <c r="AE49" s="239" t="str">
        <f t="shared" si="8"/>
        <v>30,30</v>
      </c>
      <c r="AF49" s="239" t="s">
        <v>3205</v>
      </c>
      <c r="AG49" s="239" t="str">
        <f t="shared" si="9"/>
        <v>15,15</v>
      </c>
      <c r="AH49" s="239" t="s">
        <v>3206</v>
      </c>
      <c r="AI49" s="239" t="str">
        <f t="shared" si="10"/>
        <v>131.889452934,32.9561409375</v>
      </c>
      <c r="AJ49" s="239" t="s">
        <v>3207</v>
      </c>
      <c r="AL49" s="8" t="str">
        <f t="shared" si="11"/>
        <v>,{"type":"Feature","properties":{"name":"ひなた女性クリニック","description":"種別：診療所&lt;br&gt;名称：ひなた女性クリニック&lt;br&gt;住所：大分県佐伯市西谷町１－２７&lt;br&gt;TEL：0972-20-3322&lt;br&gt;参考：ID：4421086900000&lt;br&gt;","_markerType":"Icon","_iconUrl":"https://www.pref.oita.jp/uploaded/life/2327624_4659444_img.png","_iconSize":[30,30],"_iconAnchor":[15,15]},"geometry":{"type":"Point","coordinates":[131.889452934,32.9561409375]}}</v>
      </c>
    </row>
    <row r="50" spans="1:38">
      <c r="A50" s="1" t="s">
        <v>1913</v>
      </c>
      <c r="B50" s="1" t="s">
        <v>1804</v>
      </c>
      <c r="C50" s="1" t="s">
        <v>1913</v>
      </c>
      <c r="D50" s="1" t="s">
        <v>2952</v>
      </c>
      <c r="E50" s="1" t="s">
        <v>4228</v>
      </c>
      <c r="F50" s="1" t="s">
        <v>4018</v>
      </c>
      <c r="G50" s="1" t="s">
        <v>4069</v>
      </c>
      <c r="I50" s="236" t="s">
        <v>4075</v>
      </c>
      <c r="J50" s="1" t="s">
        <v>3212</v>
      </c>
      <c r="K50" s="1" t="s">
        <v>3213</v>
      </c>
      <c r="L50" s="1">
        <v>32.9554595496978</v>
      </c>
      <c r="M50" s="1">
        <v>131.89372138017399</v>
      </c>
      <c r="O50" s="74" t="str">
        <f t="shared" si="1"/>
        <v>やつか眼科医院</v>
      </c>
      <c r="P50" s="74" t="str">
        <f t="shared" si="12"/>
        <v>種別：診療所&lt;br&gt;名称：やつか眼科医院&lt;br&gt;住所：大分県佐伯市船頭町&lt;br&gt;TEL：0972-22-0055&lt;br&gt;参考：ID：4421087000000&lt;br&gt;</v>
      </c>
      <c r="Q50" s="74" t="str">
        <f t="shared" si="2"/>
        <v>https://www.pref.oita.jp/uploaded/life/2327624_4659444_img.png</v>
      </c>
      <c r="R50" s="74" t="str">
        <f t="shared" si="13"/>
        <v>40,40</v>
      </c>
      <c r="S50" s="74" t="str">
        <f t="shared" si="13"/>
        <v>20,20</v>
      </c>
      <c r="T50" s="74" t="str">
        <f t="shared" si="4"/>
        <v>131.893721380174,32.9554595496978</v>
      </c>
      <c r="W50" s="239">
        <v>1</v>
      </c>
      <c r="X50" s="239" t="s">
        <v>3209</v>
      </c>
      <c r="Y50" s="239" t="str">
        <f t="shared" si="5"/>
        <v>やつか眼科医院</v>
      </c>
      <c r="Z50" s="239" t="s">
        <v>3202</v>
      </c>
      <c r="AA50" s="239" t="str">
        <f t="shared" si="6"/>
        <v>種別：診療所&lt;br&gt;名称：やつか眼科医院&lt;br&gt;住所：大分県佐伯市船頭町&lt;br&gt;TEL：0972-22-0055&lt;br&gt;参考：ID：4421087000000&lt;br&gt;</v>
      </c>
      <c r="AB50" s="239" t="s">
        <v>3684</v>
      </c>
      <c r="AC50" s="239" t="str">
        <f t="shared" si="7"/>
        <v>https://www.pref.oita.jp/uploaded/life/2327624_4659444_img.png</v>
      </c>
      <c r="AD50" s="239" t="s">
        <v>3204</v>
      </c>
      <c r="AE50" s="239" t="str">
        <f t="shared" si="8"/>
        <v>40,40</v>
      </c>
      <c r="AF50" s="239" t="s">
        <v>3205</v>
      </c>
      <c r="AG50" s="239" t="str">
        <f t="shared" si="9"/>
        <v>20,20</v>
      </c>
      <c r="AH50" s="239" t="s">
        <v>3206</v>
      </c>
      <c r="AI50" s="239" t="str">
        <f t="shared" si="10"/>
        <v>131.893721380174,32.9554595496978</v>
      </c>
      <c r="AJ50" s="239" t="s">
        <v>3207</v>
      </c>
      <c r="AL50" s="8" t="str">
        <f t="shared" si="11"/>
        <v>,{"type":"Feature","properties":{"name":"やつか眼科医院","description":"種別：診療所&lt;br&gt;名称：やつか眼科医院&lt;br&gt;住所：大分県佐伯市船頭町&lt;br&gt;TEL：0972-22-0055&lt;br&gt;参考：ID：4421087000000&lt;br&gt;","_markerType":"Icon","_iconUrl":"https://www.pref.oita.jp/uploaded/life/2327624_4659444_img.png","_iconSize":[40,40],"_iconAnchor":[20,20]},"geometry":{"type":"Point","coordinates":[131.893721380174,32.9554595496978]}}</v>
      </c>
    </row>
    <row r="51" spans="1:38">
      <c r="A51" s="1" t="s">
        <v>1917</v>
      </c>
      <c r="B51" s="1" t="s">
        <v>1804</v>
      </c>
      <c r="C51" s="1" t="s">
        <v>1917</v>
      </c>
      <c r="D51" s="1" t="s">
        <v>2954</v>
      </c>
      <c r="E51" s="1" t="s">
        <v>1375</v>
      </c>
      <c r="F51" s="1" t="s">
        <v>4019</v>
      </c>
      <c r="G51" s="1" t="s">
        <v>4067</v>
      </c>
      <c r="I51" s="236" t="s">
        <v>4075</v>
      </c>
      <c r="J51" s="1" t="s">
        <v>3210</v>
      </c>
      <c r="K51" s="1" t="s">
        <v>3211</v>
      </c>
      <c r="L51" s="1">
        <v>32.955447747800001</v>
      </c>
      <c r="M51" s="1">
        <v>131.89347624800001</v>
      </c>
      <c r="O51" s="74" t="str">
        <f t="shared" si="1"/>
        <v>やつか整形外科</v>
      </c>
      <c r="P51" s="74" t="str">
        <f t="shared" si="12"/>
        <v>種別：診療所&lt;br&gt;名称：やつか整形外科&lt;br&gt;住所：大分県佐伯市大手町３－４－３&lt;br&gt;TEL：0972-25-0117&lt;br&gt;参考：ID：4421087100000&lt;br&gt;</v>
      </c>
      <c r="Q51" s="74" t="str">
        <f t="shared" si="2"/>
        <v>https://www.pref.oita.jp/uploaded/life/2327624_4659444_img.png</v>
      </c>
      <c r="R51" s="74" t="str">
        <f t="shared" si="13"/>
        <v>30,30</v>
      </c>
      <c r="S51" s="74" t="str">
        <f t="shared" si="13"/>
        <v>15,15</v>
      </c>
      <c r="T51" s="74" t="str">
        <f t="shared" si="4"/>
        <v>131.893476248,32.9554477478</v>
      </c>
      <c r="W51" s="239">
        <v>1</v>
      </c>
      <c r="X51" s="239" t="s">
        <v>3209</v>
      </c>
      <c r="Y51" s="239" t="str">
        <f t="shared" si="5"/>
        <v>やつか整形外科</v>
      </c>
      <c r="Z51" s="239" t="s">
        <v>3202</v>
      </c>
      <c r="AA51" s="239" t="str">
        <f t="shared" si="6"/>
        <v>種別：診療所&lt;br&gt;名称：やつか整形外科&lt;br&gt;住所：大分県佐伯市大手町３－４－３&lt;br&gt;TEL：0972-25-0117&lt;br&gt;参考：ID：4421087100000&lt;br&gt;</v>
      </c>
      <c r="AB51" s="239" t="s">
        <v>3684</v>
      </c>
      <c r="AC51" s="239" t="str">
        <f t="shared" si="7"/>
        <v>https://www.pref.oita.jp/uploaded/life/2327624_4659444_img.png</v>
      </c>
      <c r="AD51" s="239" t="s">
        <v>3204</v>
      </c>
      <c r="AE51" s="239" t="str">
        <f t="shared" si="8"/>
        <v>30,30</v>
      </c>
      <c r="AF51" s="239" t="s">
        <v>3205</v>
      </c>
      <c r="AG51" s="239" t="str">
        <f t="shared" si="9"/>
        <v>15,15</v>
      </c>
      <c r="AH51" s="239" t="s">
        <v>3206</v>
      </c>
      <c r="AI51" s="239" t="str">
        <f t="shared" si="10"/>
        <v>131.893476248,32.9554477478</v>
      </c>
      <c r="AJ51" s="239" t="s">
        <v>3207</v>
      </c>
      <c r="AL51" s="8" t="str">
        <f t="shared" si="11"/>
        <v>,{"type":"Feature","properties":{"name":"やつか整形外科","description":"種別：診療所&lt;br&gt;名称：やつか整形外科&lt;br&gt;住所：大分県佐伯市大手町３－４－３&lt;br&gt;TEL：0972-25-0117&lt;br&gt;参考：ID：4421087100000&lt;br&gt;","_markerType":"Icon","_iconUrl":"https://www.pref.oita.jp/uploaded/life/2327624_4659444_img.png","_iconSize":[30,30],"_iconAnchor":[15,15]},"geometry":{"type":"Point","coordinates":[131.893476248,32.9554477478]}}</v>
      </c>
    </row>
    <row r="52" spans="1:38">
      <c r="A52" s="1" t="s">
        <v>1921</v>
      </c>
      <c r="B52" s="1" t="s">
        <v>1804</v>
      </c>
      <c r="C52" s="1" t="s">
        <v>1921</v>
      </c>
      <c r="D52" s="1" t="s">
        <v>2956</v>
      </c>
      <c r="E52" s="1" t="s">
        <v>4229</v>
      </c>
      <c r="F52" s="1" t="s">
        <v>4020</v>
      </c>
      <c r="G52" s="1" t="s">
        <v>4067</v>
      </c>
      <c r="I52" s="236" t="s">
        <v>4075</v>
      </c>
      <c r="J52" s="1" t="s">
        <v>3210</v>
      </c>
      <c r="K52" s="1" t="s">
        <v>3211</v>
      </c>
      <c r="L52" s="1">
        <v>32.945807884332901</v>
      </c>
      <c r="M52" s="1">
        <v>131.899773258647</v>
      </c>
      <c r="O52" s="74" t="str">
        <f t="shared" si="1"/>
        <v>医療法人栞奈輝会　こうへいクリニック</v>
      </c>
      <c r="P52" s="74" t="str">
        <f t="shared" si="12"/>
        <v>種別：診療所&lt;br&gt;名称：医療法人栞奈輝会　こうへいクリニック&lt;br&gt;住所：大分県佐伯市池田&lt;br&gt;TEL：0972-20-3337&lt;br&gt;参考：ID：4421087300000&lt;br&gt;</v>
      </c>
      <c r="Q52" s="74" t="str">
        <f t="shared" si="2"/>
        <v>https://www.pref.oita.jp/uploaded/life/2327624_4659444_img.png</v>
      </c>
      <c r="R52" s="74" t="str">
        <f t="shared" si="13"/>
        <v>30,30</v>
      </c>
      <c r="S52" s="74" t="str">
        <f t="shared" si="13"/>
        <v>15,15</v>
      </c>
      <c r="T52" s="74" t="str">
        <f t="shared" si="4"/>
        <v>131.899773258647,32.9458078843329</v>
      </c>
      <c r="W52" s="239">
        <v>1</v>
      </c>
      <c r="X52" s="239" t="s">
        <v>3209</v>
      </c>
      <c r="Y52" s="239" t="str">
        <f t="shared" si="5"/>
        <v>医療法人栞奈輝会　こうへいクリニック</v>
      </c>
      <c r="Z52" s="239" t="s">
        <v>3202</v>
      </c>
      <c r="AA52" s="239" t="str">
        <f t="shared" si="6"/>
        <v>種別：診療所&lt;br&gt;名称：医療法人栞奈輝会　こうへいクリニック&lt;br&gt;住所：大分県佐伯市池田&lt;br&gt;TEL：0972-20-3337&lt;br&gt;参考：ID：4421087300000&lt;br&gt;</v>
      </c>
      <c r="AB52" s="239" t="s">
        <v>3684</v>
      </c>
      <c r="AC52" s="239" t="str">
        <f t="shared" si="7"/>
        <v>https://www.pref.oita.jp/uploaded/life/2327624_4659444_img.png</v>
      </c>
      <c r="AD52" s="239" t="s">
        <v>3204</v>
      </c>
      <c r="AE52" s="239" t="str">
        <f t="shared" si="8"/>
        <v>30,30</v>
      </c>
      <c r="AF52" s="239" t="s">
        <v>3205</v>
      </c>
      <c r="AG52" s="239" t="str">
        <f t="shared" si="9"/>
        <v>15,15</v>
      </c>
      <c r="AH52" s="239" t="s">
        <v>3206</v>
      </c>
      <c r="AI52" s="239" t="str">
        <f t="shared" si="10"/>
        <v>131.899773258647,32.9458078843329</v>
      </c>
      <c r="AJ52" s="239" t="s">
        <v>3207</v>
      </c>
      <c r="AL52" s="8" t="str">
        <f t="shared" si="11"/>
        <v>,{"type":"Feature","properties":{"name":"医療法人栞奈輝会　こうへいクリニック","description":"種別：診療所&lt;br&gt;名称：医療法人栞奈輝会　こうへいクリニック&lt;br&gt;住所：大分県佐伯市池田&lt;br&gt;TEL：0972-20-3337&lt;br&gt;参考：ID：4421087300000&lt;br&gt;","_markerType":"Icon","_iconUrl":"https://www.pref.oita.jp/uploaded/life/2327624_4659444_img.png","_iconSize":[30,30],"_iconAnchor":[15,15]},"geometry":{"type":"Point","coordinates":[131.899773258647,32.9458078843329]}}</v>
      </c>
    </row>
    <row r="53" spans="1:38">
      <c r="A53" s="1" t="s">
        <v>1925</v>
      </c>
      <c r="B53" s="1" t="s">
        <v>1804</v>
      </c>
      <c r="C53" s="1" t="s">
        <v>1925</v>
      </c>
      <c r="D53" s="1" t="s">
        <v>2957</v>
      </c>
      <c r="E53" s="1" t="s">
        <v>4230</v>
      </c>
      <c r="F53" s="1" t="s">
        <v>4021</v>
      </c>
      <c r="G53" s="1" t="s">
        <v>4071</v>
      </c>
      <c r="I53" s="236" t="s">
        <v>4075</v>
      </c>
      <c r="J53" s="1" t="s">
        <v>3212</v>
      </c>
      <c r="K53" s="1" t="s">
        <v>3213</v>
      </c>
      <c r="L53" s="1">
        <v>32.960209941999999</v>
      </c>
      <c r="M53" s="1">
        <v>131.869872808</v>
      </c>
      <c r="O53" s="74" t="str">
        <f t="shared" si="1"/>
        <v>産科婦人科すがのウィメンズクリニック</v>
      </c>
      <c r="P53" s="74" t="str">
        <f t="shared" si="12"/>
        <v>種別：診療所&lt;br&gt;名称：産科婦人科すがのウィメンズクリニック&lt;br&gt;住所：大分県佐伯市鶴岡西町二丁目１１３番地&lt;br&gt;TEL：0972-23-3131&lt;br&gt;参考：ID：4421087400000&lt;br&gt;</v>
      </c>
      <c r="Q53" s="74" t="str">
        <f t="shared" si="2"/>
        <v>https://www.pref.oita.jp/uploaded/life/2327624_4659444_img.png</v>
      </c>
      <c r="R53" s="74" t="str">
        <f t="shared" si="13"/>
        <v>40,40</v>
      </c>
      <c r="S53" s="74" t="str">
        <f t="shared" si="13"/>
        <v>20,20</v>
      </c>
      <c r="T53" s="74" t="str">
        <f t="shared" si="4"/>
        <v>131.869872808,32.960209942</v>
      </c>
      <c r="W53" s="239">
        <v>1</v>
      </c>
      <c r="X53" s="239" t="s">
        <v>3209</v>
      </c>
      <c r="Y53" s="239" t="str">
        <f t="shared" si="5"/>
        <v>産科婦人科すがのウィメンズクリニック</v>
      </c>
      <c r="Z53" s="239" t="s">
        <v>3202</v>
      </c>
      <c r="AA53" s="239" t="str">
        <f t="shared" si="6"/>
        <v>種別：診療所&lt;br&gt;名称：産科婦人科すがのウィメンズクリニック&lt;br&gt;住所：大分県佐伯市鶴岡西町二丁目１１３番地&lt;br&gt;TEL：0972-23-3131&lt;br&gt;参考：ID：4421087400000&lt;br&gt;</v>
      </c>
      <c r="AB53" s="239" t="s">
        <v>3684</v>
      </c>
      <c r="AC53" s="239" t="str">
        <f t="shared" si="7"/>
        <v>https://www.pref.oita.jp/uploaded/life/2327624_4659444_img.png</v>
      </c>
      <c r="AD53" s="239" t="s">
        <v>3204</v>
      </c>
      <c r="AE53" s="239" t="str">
        <f t="shared" si="8"/>
        <v>40,40</v>
      </c>
      <c r="AF53" s="239" t="s">
        <v>3205</v>
      </c>
      <c r="AG53" s="239" t="str">
        <f t="shared" si="9"/>
        <v>20,20</v>
      </c>
      <c r="AH53" s="239" t="s">
        <v>3206</v>
      </c>
      <c r="AI53" s="239" t="str">
        <f t="shared" si="10"/>
        <v>131.869872808,32.960209942</v>
      </c>
      <c r="AJ53" s="239" t="s">
        <v>3207</v>
      </c>
      <c r="AL53" s="8" t="str">
        <f t="shared" si="11"/>
        <v>,{"type":"Feature","properties":{"name":"産科婦人科すがのウィメンズクリニック","description":"種別：診療所&lt;br&gt;名称：産科婦人科すがのウィメンズクリニック&lt;br&gt;住所：大分県佐伯市鶴岡西町二丁目１１３番地&lt;br&gt;TEL：0972-23-3131&lt;br&gt;参考：ID：4421087400000&lt;br&gt;","_markerType":"Icon","_iconUrl":"https://www.pref.oita.jp/uploaded/life/2327624_4659444_img.png","_iconSize":[40,40],"_iconAnchor":[20,20]},"geometry":{"type":"Point","coordinates":[131.869872808,32.960209942]}}</v>
      </c>
    </row>
    <row r="54" spans="1:38">
      <c r="A54" s="1" t="s">
        <v>2959</v>
      </c>
      <c r="B54" s="1" t="s">
        <v>1804</v>
      </c>
      <c r="C54" s="1" t="s">
        <v>2959</v>
      </c>
      <c r="D54" s="1" t="s">
        <v>2961</v>
      </c>
      <c r="E54" s="1" t="s">
        <v>4271</v>
      </c>
      <c r="F54" s="1" t="s">
        <v>4022</v>
      </c>
      <c r="G54" s="1" t="s">
        <v>4067</v>
      </c>
      <c r="I54" s="236" t="s">
        <v>4075</v>
      </c>
      <c r="J54" s="1" t="s">
        <v>3210</v>
      </c>
      <c r="K54" s="1" t="s">
        <v>3211</v>
      </c>
      <c r="L54" s="1">
        <v>32.961677258199998</v>
      </c>
      <c r="M54" s="1">
        <v>131.909623146</v>
      </c>
      <c r="O54" s="74" t="str">
        <f t="shared" si="1"/>
        <v>医療法人馬場内科クリニック</v>
      </c>
      <c r="P54" s="74" t="str">
        <f t="shared" si="12"/>
        <v>種別：診療所&lt;br&gt;名称：医療法人馬場内科クリニック&lt;br&gt;住所：大分県佐伯市長島町２－１３３－２&lt;br&gt;TEL：0972-20-3344&lt;br&gt;参考：ID：4421087500000&lt;br&gt;</v>
      </c>
      <c r="Q54" s="74" t="str">
        <f t="shared" si="2"/>
        <v>https://www.pref.oita.jp/uploaded/life/2327624_4659444_img.png</v>
      </c>
      <c r="R54" s="74" t="str">
        <f t="shared" si="13"/>
        <v>30,30</v>
      </c>
      <c r="S54" s="74" t="str">
        <f t="shared" si="13"/>
        <v>15,15</v>
      </c>
      <c r="T54" s="74" t="str">
        <f t="shared" si="4"/>
        <v>131.909623146,32.9616772582</v>
      </c>
      <c r="W54" s="239">
        <v>1</v>
      </c>
      <c r="X54" s="239" t="s">
        <v>3209</v>
      </c>
      <c r="Y54" s="239" t="str">
        <f t="shared" si="5"/>
        <v>医療法人馬場内科クリニック</v>
      </c>
      <c r="Z54" s="239" t="s">
        <v>3202</v>
      </c>
      <c r="AA54" s="239" t="str">
        <f t="shared" si="6"/>
        <v>種別：診療所&lt;br&gt;名称：医療法人馬場内科クリニック&lt;br&gt;住所：大分県佐伯市長島町２－１３３－２&lt;br&gt;TEL：0972-20-3344&lt;br&gt;参考：ID：4421087500000&lt;br&gt;</v>
      </c>
      <c r="AB54" s="239" t="s">
        <v>3684</v>
      </c>
      <c r="AC54" s="239" t="str">
        <f t="shared" si="7"/>
        <v>https://www.pref.oita.jp/uploaded/life/2327624_4659444_img.png</v>
      </c>
      <c r="AD54" s="239" t="s">
        <v>3204</v>
      </c>
      <c r="AE54" s="239" t="str">
        <f t="shared" si="8"/>
        <v>30,30</v>
      </c>
      <c r="AF54" s="239" t="s">
        <v>3205</v>
      </c>
      <c r="AG54" s="239" t="str">
        <f t="shared" si="9"/>
        <v>15,15</v>
      </c>
      <c r="AH54" s="239" t="s">
        <v>3206</v>
      </c>
      <c r="AI54" s="239" t="str">
        <f t="shared" si="10"/>
        <v>131.909623146,32.9616772582</v>
      </c>
      <c r="AJ54" s="239" t="s">
        <v>3207</v>
      </c>
      <c r="AL54" s="8" t="str">
        <f t="shared" si="11"/>
        <v>,{"type":"Feature","properties":{"name":"医療法人馬場内科クリニック","description":"種別：診療所&lt;br&gt;名称：医療法人馬場内科クリニック&lt;br&gt;住所：大分県佐伯市長島町２－１３３－２&lt;br&gt;TEL：0972-20-3344&lt;br&gt;参考：ID：4421087500000&lt;br&gt;","_markerType":"Icon","_iconUrl":"https://www.pref.oita.jp/uploaded/life/2327624_4659444_img.png","_iconSize":[30,30],"_iconAnchor":[15,15]},"geometry":{"type":"Point","coordinates":[131.909623146,32.9616772582]}}</v>
      </c>
    </row>
    <row r="55" spans="1:38">
      <c r="A55" s="1" t="s">
        <v>1934</v>
      </c>
      <c r="B55" s="1" t="s">
        <v>1804</v>
      </c>
      <c r="C55" s="1" t="s">
        <v>1934</v>
      </c>
      <c r="D55" s="1" t="s">
        <v>2963</v>
      </c>
      <c r="E55" s="1" t="s">
        <v>4231</v>
      </c>
      <c r="F55" s="1" t="s">
        <v>4023</v>
      </c>
      <c r="G55" s="1" t="s">
        <v>4067</v>
      </c>
      <c r="I55" s="236" t="s">
        <v>4075</v>
      </c>
      <c r="J55" s="1" t="s">
        <v>3210</v>
      </c>
      <c r="K55" s="1" t="s">
        <v>3211</v>
      </c>
      <c r="L55" s="1">
        <v>32.957950407299997</v>
      </c>
      <c r="M55" s="1">
        <v>131.89468860599999</v>
      </c>
      <c r="O55" s="74" t="str">
        <f t="shared" si="1"/>
        <v>つつみ泌尿器科医院</v>
      </c>
      <c r="P55" s="74" t="str">
        <f t="shared" si="12"/>
        <v>種別：診療所&lt;br&gt;名称：つつみ泌尿器科医院&lt;br&gt;住所：大分県佐伯市城下西町&lt;br&gt;TEL：0972-20-3232&lt;br&gt;参考：ID：4422004200000&lt;br&gt;</v>
      </c>
      <c r="Q55" s="74" t="str">
        <f t="shared" si="2"/>
        <v>https://www.pref.oita.jp/uploaded/life/2327624_4659444_img.png</v>
      </c>
      <c r="R55" s="74" t="str">
        <f t="shared" si="13"/>
        <v>30,30</v>
      </c>
      <c r="S55" s="74" t="str">
        <f t="shared" si="13"/>
        <v>15,15</v>
      </c>
      <c r="T55" s="74" t="str">
        <f t="shared" si="4"/>
        <v>131.894688606,32.9579504073</v>
      </c>
      <c r="W55" s="239">
        <v>1</v>
      </c>
      <c r="X55" s="239" t="s">
        <v>3209</v>
      </c>
      <c r="Y55" s="239" t="str">
        <f t="shared" si="5"/>
        <v>つつみ泌尿器科医院</v>
      </c>
      <c r="Z55" s="239" t="s">
        <v>3202</v>
      </c>
      <c r="AA55" s="239" t="str">
        <f t="shared" si="6"/>
        <v>種別：診療所&lt;br&gt;名称：つつみ泌尿器科医院&lt;br&gt;住所：大分県佐伯市城下西町&lt;br&gt;TEL：0972-20-3232&lt;br&gt;参考：ID：4422004200000&lt;br&gt;</v>
      </c>
      <c r="AB55" s="239" t="s">
        <v>3684</v>
      </c>
      <c r="AC55" s="239" t="str">
        <f t="shared" si="7"/>
        <v>https://www.pref.oita.jp/uploaded/life/2327624_4659444_img.png</v>
      </c>
      <c r="AD55" s="239" t="s">
        <v>3204</v>
      </c>
      <c r="AE55" s="239" t="str">
        <f t="shared" si="8"/>
        <v>30,30</v>
      </c>
      <c r="AF55" s="239" t="s">
        <v>3205</v>
      </c>
      <c r="AG55" s="239" t="str">
        <f t="shared" si="9"/>
        <v>15,15</v>
      </c>
      <c r="AH55" s="239" t="s">
        <v>3206</v>
      </c>
      <c r="AI55" s="239" t="str">
        <f t="shared" si="10"/>
        <v>131.894688606,32.9579504073</v>
      </c>
      <c r="AJ55" s="239" t="s">
        <v>3207</v>
      </c>
      <c r="AL55" s="8" t="str">
        <f t="shared" si="11"/>
        <v>,{"type":"Feature","properties":{"name":"つつみ泌尿器科医院","description":"種別：診療所&lt;br&gt;名称：つつみ泌尿器科医院&lt;br&gt;住所：大分県佐伯市城下西町&lt;br&gt;TEL：0972-20-3232&lt;br&gt;参考：ID：4422004200000&lt;br&gt;","_markerType":"Icon","_iconUrl":"https://www.pref.oita.jp/uploaded/life/2327624_4659444_img.png","_iconSize":[30,30],"_iconAnchor":[15,15]},"geometry":{"type":"Point","coordinates":[131.894688606,32.9579504073]}}</v>
      </c>
    </row>
    <row r="56" spans="1:38">
      <c r="A56" s="1" t="s">
        <v>1937</v>
      </c>
      <c r="B56" s="1" t="s">
        <v>1804</v>
      </c>
      <c r="C56" s="1" t="s">
        <v>1937</v>
      </c>
      <c r="D56" s="1" t="s">
        <v>2966</v>
      </c>
      <c r="E56" s="1" t="s">
        <v>4232</v>
      </c>
      <c r="F56" s="1" t="s">
        <v>4024</v>
      </c>
      <c r="G56" s="1" t="s">
        <v>4067</v>
      </c>
      <c r="I56" s="236" t="s">
        <v>4075</v>
      </c>
      <c r="J56" s="1" t="s">
        <v>3210</v>
      </c>
      <c r="K56" s="1" t="s">
        <v>3211</v>
      </c>
      <c r="L56" s="1">
        <v>32.955551100000001</v>
      </c>
      <c r="M56" s="1">
        <v>131.90378229999999</v>
      </c>
      <c r="O56" s="74" t="str">
        <f t="shared" si="1"/>
        <v>伊藤循環器内科クリニック</v>
      </c>
      <c r="P56" s="74" t="str">
        <f t="shared" si="12"/>
        <v>種別：診療所&lt;br&gt;名称：伊藤循環器内科クリニック&lt;br&gt;住所：大分県佐伯市長島町４丁目１番７号&lt;br&gt;TEL：0972-25-1700&lt;br&gt;参考：ID：4422010700000&lt;br&gt;</v>
      </c>
      <c r="Q56" s="74" t="str">
        <f t="shared" si="2"/>
        <v>https://www.pref.oita.jp/uploaded/life/2327624_4659444_img.png</v>
      </c>
      <c r="R56" s="74" t="str">
        <f t="shared" si="13"/>
        <v>30,30</v>
      </c>
      <c r="S56" s="74" t="str">
        <f t="shared" si="13"/>
        <v>15,15</v>
      </c>
      <c r="T56" s="74" t="str">
        <f t="shared" si="4"/>
        <v>131.9037823,32.9555511</v>
      </c>
      <c r="W56" s="239">
        <v>1</v>
      </c>
      <c r="X56" s="239" t="s">
        <v>3209</v>
      </c>
      <c r="Y56" s="239" t="str">
        <f t="shared" si="5"/>
        <v>伊藤循環器内科クリニック</v>
      </c>
      <c r="Z56" s="239" t="s">
        <v>3202</v>
      </c>
      <c r="AA56" s="239" t="str">
        <f t="shared" si="6"/>
        <v>種別：診療所&lt;br&gt;名称：伊藤循環器内科クリニック&lt;br&gt;住所：大分県佐伯市長島町４丁目１番７号&lt;br&gt;TEL：0972-25-1700&lt;br&gt;参考：ID：4422010700000&lt;br&gt;</v>
      </c>
      <c r="AB56" s="239" t="s">
        <v>3684</v>
      </c>
      <c r="AC56" s="239" t="str">
        <f t="shared" si="7"/>
        <v>https://www.pref.oita.jp/uploaded/life/2327624_4659444_img.png</v>
      </c>
      <c r="AD56" s="239" t="s">
        <v>3204</v>
      </c>
      <c r="AE56" s="239" t="str">
        <f t="shared" si="8"/>
        <v>30,30</v>
      </c>
      <c r="AF56" s="239" t="s">
        <v>3205</v>
      </c>
      <c r="AG56" s="239" t="str">
        <f t="shared" si="9"/>
        <v>15,15</v>
      </c>
      <c r="AH56" s="239" t="s">
        <v>3206</v>
      </c>
      <c r="AI56" s="239" t="str">
        <f t="shared" si="10"/>
        <v>131.9037823,32.9555511</v>
      </c>
      <c r="AJ56" s="239" t="s">
        <v>3207</v>
      </c>
      <c r="AL56" s="8" t="str">
        <f t="shared" si="11"/>
        <v>,{"type":"Feature","properties":{"name":"伊藤循環器内科クリニック","description":"種別：診療所&lt;br&gt;名称：伊藤循環器内科クリニック&lt;br&gt;住所：大分県佐伯市長島町４丁目１番７号&lt;br&gt;TEL：0972-25-1700&lt;br&gt;参考：ID：4422010700000&lt;br&gt;","_markerType":"Icon","_iconUrl":"https://www.pref.oita.jp/uploaded/life/2327624_4659444_img.png","_iconSize":[30,30],"_iconAnchor":[15,15]},"geometry":{"type":"Point","coordinates":[131.9037823,32.9555511]}}</v>
      </c>
    </row>
    <row r="57" spans="1:38">
      <c r="A57" s="1" t="s">
        <v>1041</v>
      </c>
      <c r="B57" s="1" t="s">
        <v>1804</v>
      </c>
      <c r="C57" s="1" t="s">
        <v>1041</v>
      </c>
      <c r="D57" s="1" t="s">
        <v>2967</v>
      </c>
      <c r="E57" s="1" t="s">
        <v>1347</v>
      </c>
      <c r="F57" s="1" t="s">
        <v>4025</v>
      </c>
      <c r="G57" s="1" t="s">
        <v>4067</v>
      </c>
      <c r="I57" s="236" t="s">
        <v>4075</v>
      </c>
      <c r="J57" s="1" t="s">
        <v>3210</v>
      </c>
      <c r="K57" s="1" t="s">
        <v>3211</v>
      </c>
      <c r="L57" s="1">
        <v>32.9700688</v>
      </c>
      <c r="M57" s="1">
        <v>131.9044346</v>
      </c>
      <c r="O57" s="74" t="str">
        <f t="shared" si="1"/>
        <v>クリニック佐伯の太陽</v>
      </c>
      <c r="P57" s="74" t="str">
        <f t="shared" si="12"/>
        <v>種別：診療所&lt;br&gt;名称：クリニック佐伯の太陽&lt;br&gt;住所：大分県佐伯市駅前１丁目１番１１号&lt;br&gt;TEL：0972-20-3988&lt;br&gt;参考：ID：4422031300000&lt;br&gt;</v>
      </c>
      <c r="Q57" s="74" t="str">
        <f t="shared" si="2"/>
        <v>https://www.pref.oita.jp/uploaded/life/2327624_4659444_img.png</v>
      </c>
      <c r="R57" s="74" t="str">
        <f t="shared" si="13"/>
        <v>30,30</v>
      </c>
      <c r="S57" s="74" t="str">
        <f t="shared" si="13"/>
        <v>15,15</v>
      </c>
      <c r="T57" s="74" t="str">
        <f t="shared" si="4"/>
        <v>131.9044346,32.9700688</v>
      </c>
      <c r="W57" s="239">
        <v>1</v>
      </c>
      <c r="X57" s="239" t="s">
        <v>3209</v>
      </c>
      <c r="Y57" s="239" t="str">
        <f t="shared" si="5"/>
        <v>クリニック佐伯の太陽</v>
      </c>
      <c r="Z57" s="239" t="s">
        <v>3202</v>
      </c>
      <c r="AA57" s="239" t="str">
        <f t="shared" si="6"/>
        <v>種別：診療所&lt;br&gt;名称：クリニック佐伯の太陽&lt;br&gt;住所：大分県佐伯市駅前１丁目１番１１号&lt;br&gt;TEL：0972-20-3988&lt;br&gt;参考：ID：4422031300000&lt;br&gt;</v>
      </c>
      <c r="AB57" s="239" t="s">
        <v>3684</v>
      </c>
      <c r="AC57" s="239" t="str">
        <f t="shared" si="7"/>
        <v>https://www.pref.oita.jp/uploaded/life/2327624_4659444_img.png</v>
      </c>
      <c r="AD57" s="239" t="s">
        <v>3204</v>
      </c>
      <c r="AE57" s="239" t="str">
        <f t="shared" si="8"/>
        <v>30,30</v>
      </c>
      <c r="AF57" s="239" t="s">
        <v>3205</v>
      </c>
      <c r="AG57" s="239" t="str">
        <f t="shared" si="9"/>
        <v>15,15</v>
      </c>
      <c r="AH57" s="239" t="s">
        <v>3206</v>
      </c>
      <c r="AI57" s="239" t="str">
        <f t="shared" si="10"/>
        <v>131.9044346,32.9700688</v>
      </c>
      <c r="AJ57" s="239" t="s">
        <v>3207</v>
      </c>
      <c r="AL57" s="8" t="str">
        <f t="shared" si="11"/>
        <v>,{"type":"Feature","properties":{"name":"クリニック佐伯の太陽","description":"種別：診療所&lt;br&gt;名称：クリニック佐伯の太陽&lt;br&gt;住所：大分県佐伯市駅前１丁目１番１１号&lt;br&gt;TEL：0972-20-3988&lt;br&gt;参考：ID：4422031300000&lt;br&gt;","_markerType":"Icon","_iconUrl":"https://www.pref.oita.jp/uploaded/life/2327624_4659444_img.png","_iconSize":[30,30],"_iconAnchor":[15,15]},"geometry":{"type":"Point","coordinates":[131.9044346,32.9700688]}}</v>
      </c>
    </row>
    <row r="58" spans="1:38">
      <c r="A58" s="1" t="s">
        <v>1942</v>
      </c>
      <c r="B58" s="1" t="s">
        <v>1804</v>
      </c>
      <c r="C58" s="1" t="s">
        <v>1942</v>
      </c>
      <c r="D58" s="1" t="s">
        <v>2968</v>
      </c>
      <c r="E58" s="1" t="s">
        <v>4233</v>
      </c>
      <c r="F58" s="1" t="s">
        <v>4026</v>
      </c>
      <c r="G58" s="1" t="s">
        <v>4067</v>
      </c>
      <c r="I58" s="236" t="s">
        <v>4075</v>
      </c>
      <c r="J58" s="1" t="s">
        <v>3210</v>
      </c>
      <c r="K58" s="1" t="s">
        <v>3211</v>
      </c>
      <c r="L58" s="1">
        <v>33.0003598829</v>
      </c>
      <c r="M58" s="1">
        <v>131.889764071</v>
      </c>
      <c r="O58" s="74" t="str">
        <f t="shared" si="1"/>
        <v>彦陽クリニック</v>
      </c>
      <c r="P58" s="74" t="str">
        <f t="shared" si="12"/>
        <v>種別：診療所&lt;br&gt;名称：彦陽クリニック&lt;br&gt;住所：大分県佐伯市戸穴３６２番地１&lt;br&gt;TEL：0972-27-5088&lt;br&gt;参考：ID：4422031900000&lt;br&gt;</v>
      </c>
      <c r="Q58" s="74" t="str">
        <f t="shared" si="2"/>
        <v>https://www.pref.oita.jp/uploaded/life/2327624_4659444_img.png</v>
      </c>
      <c r="R58" s="74" t="str">
        <f t="shared" si="13"/>
        <v>30,30</v>
      </c>
      <c r="S58" s="74" t="str">
        <f t="shared" si="13"/>
        <v>15,15</v>
      </c>
      <c r="T58" s="74" t="str">
        <f t="shared" si="4"/>
        <v>131.889764071,33.0003598829</v>
      </c>
      <c r="W58" s="239">
        <v>1</v>
      </c>
      <c r="X58" s="239" t="s">
        <v>3209</v>
      </c>
      <c r="Y58" s="239" t="str">
        <f t="shared" si="5"/>
        <v>彦陽クリニック</v>
      </c>
      <c r="Z58" s="239" t="s">
        <v>3202</v>
      </c>
      <c r="AA58" s="239" t="str">
        <f t="shared" si="6"/>
        <v>種別：診療所&lt;br&gt;名称：彦陽クリニック&lt;br&gt;住所：大分県佐伯市戸穴３６２番地１&lt;br&gt;TEL：0972-27-5088&lt;br&gt;参考：ID：4422031900000&lt;br&gt;</v>
      </c>
      <c r="AB58" s="239" t="s">
        <v>3684</v>
      </c>
      <c r="AC58" s="239" t="str">
        <f t="shared" si="7"/>
        <v>https://www.pref.oita.jp/uploaded/life/2327624_4659444_img.png</v>
      </c>
      <c r="AD58" s="239" t="s">
        <v>3204</v>
      </c>
      <c r="AE58" s="239" t="str">
        <f t="shared" si="8"/>
        <v>30,30</v>
      </c>
      <c r="AF58" s="239" t="s">
        <v>3205</v>
      </c>
      <c r="AG58" s="239" t="str">
        <f t="shared" si="9"/>
        <v>15,15</v>
      </c>
      <c r="AH58" s="239" t="s">
        <v>3206</v>
      </c>
      <c r="AI58" s="239" t="str">
        <f t="shared" si="10"/>
        <v>131.889764071,33.0003598829</v>
      </c>
      <c r="AJ58" s="239" t="s">
        <v>3207</v>
      </c>
      <c r="AL58" s="8" t="str">
        <f t="shared" si="11"/>
        <v>,{"type":"Feature","properties":{"name":"彦陽クリニック","description":"種別：診療所&lt;br&gt;名称：彦陽クリニック&lt;br&gt;住所：大分県佐伯市戸穴３６２番地１&lt;br&gt;TEL：0972-27-5088&lt;br&gt;参考：ID：4422031900000&lt;br&gt;","_markerType":"Icon","_iconUrl":"https://www.pref.oita.jp/uploaded/life/2327624_4659444_img.png","_iconSize":[30,30],"_iconAnchor":[15,15]},"geometry":{"type":"Point","coordinates":[131.889764071,33.0003598829]}}</v>
      </c>
    </row>
    <row r="59" spans="1:38">
      <c r="A59" s="1" t="s">
        <v>1945</v>
      </c>
      <c r="B59" s="1" t="s">
        <v>1804</v>
      </c>
      <c r="C59" s="1" t="s">
        <v>1945</v>
      </c>
      <c r="D59" s="1" t="s">
        <v>2969</v>
      </c>
      <c r="E59" s="1" t="s">
        <v>4234</v>
      </c>
      <c r="F59" s="1" t="s">
        <v>4027</v>
      </c>
      <c r="G59" s="1" t="s">
        <v>4067</v>
      </c>
      <c r="I59" s="236" t="s">
        <v>4075</v>
      </c>
      <c r="J59" s="1" t="s">
        <v>3210</v>
      </c>
      <c r="K59" s="1" t="s">
        <v>3211</v>
      </c>
      <c r="L59" s="1">
        <v>32.964385449222803</v>
      </c>
      <c r="M59" s="1">
        <v>131.90594278755199</v>
      </c>
      <c r="O59" s="74" t="str">
        <f t="shared" si="1"/>
        <v>すどクリニック</v>
      </c>
      <c r="P59" s="74" t="str">
        <f t="shared" si="12"/>
        <v>種別：診療所&lt;br&gt;名称：すどクリニック&lt;br&gt;住所：大分県佐伯市長島町１丁目４番１６号&lt;br&gt;TEL：0972-28-7711&lt;br&gt;参考：ID：4422036400000&lt;br&gt;</v>
      </c>
      <c r="Q59" s="74" t="str">
        <f t="shared" si="2"/>
        <v>https://www.pref.oita.jp/uploaded/life/2327624_4659444_img.png</v>
      </c>
      <c r="R59" s="74" t="str">
        <f t="shared" si="13"/>
        <v>30,30</v>
      </c>
      <c r="S59" s="74" t="str">
        <f t="shared" si="13"/>
        <v>15,15</v>
      </c>
      <c r="T59" s="74" t="str">
        <f t="shared" si="4"/>
        <v>131.905942787552,32.9643854492228</v>
      </c>
      <c r="W59" s="239">
        <v>1</v>
      </c>
      <c r="X59" s="239" t="s">
        <v>3209</v>
      </c>
      <c r="Y59" s="239" t="str">
        <f t="shared" si="5"/>
        <v>すどクリニック</v>
      </c>
      <c r="Z59" s="239" t="s">
        <v>3202</v>
      </c>
      <c r="AA59" s="239" t="str">
        <f t="shared" si="6"/>
        <v>種別：診療所&lt;br&gt;名称：すどクリニック&lt;br&gt;住所：大分県佐伯市長島町１丁目４番１６号&lt;br&gt;TEL：0972-28-7711&lt;br&gt;参考：ID：4422036400000&lt;br&gt;</v>
      </c>
      <c r="AB59" s="239" t="s">
        <v>3684</v>
      </c>
      <c r="AC59" s="239" t="str">
        <f t="shared" si="7"/>
        <v>https://www.pref.oita.jp/uploaded/life/2327624_4659444_img.png</v>
      </c>
      <c r="AD59" s="239" t="s">
        <v>3204</v>
      </c>
      <c r="AE59" s="239" t="str">
        <f t="shared" si="8"/>
        <v>30,30</v>
      </c>
      <c r="AF59" s="239" t="s">
        <v>3205</v>
      </c>
      <c r="AG59" s="239" t="str">
        <f t="shared" si="9"/>
        <v>15,15</v>
      </c>
      <c r="AH59" s="239" t="s">
        <v>3206</v>
      </c>
      <c r="AI59" s="239" t="str">
        <f t="shared" si="10"/>
        <v>131.905942787552,32.9643854492228</v>
      </c>
      <c r="AJ59" s="239" t="s">
        <v>3207</v>
      </c>
      <c r="AL59" s="8" t="str">
        <f t="shared" si="11"/>
        <v>,{"type":"Feature","properties":{"name":"すどクリニック","description":"種別：診療所&lt;br&gt;名称：すどクリニック&lt;br&gt;住所：大分県佐伯市長島町１丁目４番１６号&lt;br&gt;TEL：0972-28-7711&lt;br&gt;参考：ID：4422036400000&lt;br&gt;","_markerType":"Icon","_iconUrl":"https://www.pref.oita.jp/uploaded/life/2327624_4659444_img.png","_iconSize":[30,30],"_iconAnchor":[15,15]},"geometry":{"type":"Point","coordinates":[131.905942787552,32.9643854492228]}}</v>
      </c>
    </row>
    <row r="60" spans="1:38">
      <c r="A60" s="1" t="s">
        <v>1949</v>
      </c>
      <c r="B60" s="1" t="s">
        <v>1804</v>
      </c>
      <c r="C60" s="1" t="s">
        <v>1949</v>
      </c>
      <c r="D60" s="1" t="s">
        <v>2972</v>
      </c>
      <c r="E60" s="1" t="s">
        <v>4235</v>
      </c>
      <c r="F60" s="1" t="s">
        <v>4028</v>
      </c>
      <c r="G60" s="1" t="s">
        <v>4067</v>
      </c>
      <c r="I60" s="236" t="s">
        <v>4075</v>
      </c>
      <c r="J60" s="1" t="s">
        <v>3210</v>
      </c>
      <c r="K60" s="1" t="s">
        <v>3211</v>
      </c>
      <c r="L60" s="1">
        <v>32.945472414900003</v>
      </c>
      <c r="M60" s="1">
        <v>131.896383762</v>
      </c>
      <c r="O60" s="74" t="str">
        <f t="shared" si="1"/>
        <v>在宅支援クリニックえがお</v>
      </c>
      <c r="P60" s="74" t="str">
        <f t="shared" si="12"/>
        <v>種別：診療所&lt;br&gt;名称：在宅支援クリニックえがお&lt;br&gt;住所：大分県佐伯市池田２２６０ー１&lt;br&gt;TEL：0972-24-2020&lt;br&gt;参考：ID：4422039800000&lt;br&gt;</v>
      </c>
      <c r="Q60" s="74" t="str">
        <f t="shared" si="2"/>
        <v>https://www.pref.oita.jp/uploaded/life/2327624_4659444_img.png</v>
      </c>
      <c r="R60" s="74" t="str">
        <f t="shared" si="13"/>
        <v>30,30</v>
      </c>
      <c r="S60" s="74" t="str">
        <f t="shared" si="13"/>
        <v>15,15</v>
      </c>
      <c r="T60" s="74" t="str">
        <f t="shared" si="4"/>
        <v>131.896383762,32.9454724149</v>
      </c>
      <c r="W60" s="239">
        <v>1</v>
      </c>
      <c r="X60" s="239" t="s">
        <v>3209</v>
      </c>
      <c r="Y60" s="239" t="str">
        <f t="shared" si="5"/>
        <v>在宅支援クリニックえがお</v>
      </c>
      <c r="Z60" s="239" t="s">
        <v>3202</v>
      </c>
      <c r="AA60" s="239" t="str">
        <f t="shared" si="6"/>
        <v>種別：診療所&lt;br&gt;名称：在宅支援クリニックえがお&lt;br&gt;住所：大分県佐伯市池田２２６０ー１&lt;br&gt;TEL：0972-24-2020&lt;br&gt;参考：ID：4422039800000&lt;br&gt;</v>
      </c>
      <c r="AB60" s="239" t="s">
        <v>3684</v>
      </c>
      <c r="AC60" s="239" t="str">
        <f t="shared" si="7"/>
        <v>https://www.pref.oita.jp/uploaded/life/2327624_4659444_img.png</v>
      </c>
      <c r="AD60" s="239" t="s">
        <v>3204</v>
      </c>
      <c r="AE60" s="239" t="str">
        <f t="shared" si="8"/>
        <v>30,30</v>
      </c>
      <c r="AF60" s="239" t="s">
        <v>3205</v>
      </c>
      <c r="AG60" s="239" t="str">
        <f t="shared" si="9"/>
        <v>15,15</v>
      </c>
      <c r="AH60" s="239" t="s">
        <v>3206</v>
      </c>
      <c r="AI60" s="239" t="str">
        <f t="shared" si="10"/>
        <v>131.896383762,32.9454724149</v>
      </c>
      <c r="AJ60" s="239" t="s">
        <v>3207</v>
      </c>
      <c r="AL60" s="8" t="str">
        <f t="shared" si="11"/>
        <v>,{"type":"Feature","properties":{"name":"在宅支援クリニックえがお","description":"種別：診療所&lt;br&gt;名称：在宅支援クリニックえがお&lt;br&gt;住所：大分県佐伯市池田２２６０ー１&lt;br&gt;TEL：0972-24-2020&lt;br&gt;参考：ID：4422039800000&lt;br&gt;","_markerType":"Icon","_iconUrl":"https://www.pref.oita.jp/uploaded/life/2327624_4659444_img.png","_iconSize":[30,30],"_iconAnchor":[15,15]},"geometry":{"type":"Point","coordinates":[131.896383762,32.9454724149]}}</v>
      </c>
    </row>
    <row r="61" spans="1:38">
      <c r="W61" s="239">
        <v>1</v>
      </c>
      <c r="AL61" s="8" t="s">
        <v>3214</v>
      </c>
    </row>
    <row r="62" spans="1:38">
      <c r="W62" s="239">
        <v>1</v>
      </c>
      <c r="AL62" s="8"/>
    </row>
    <row r="63" spans="1:38">
      <c r="W63" s="239">
        <v>1</v>
      </c>
      <c r="AL63" s="8"/>
    </row>
    <row r="64" spans="1:38">
      <c r="W64" s="239">
        <v>1</v>
      </c>
      <c r="AL64" s="8" t="s">
        <v>4079</v>
      </c>
    </row>
    <row r="65" spans="1:38">
      <c r="A65" s="1" t="s">
        <v>1955</v>
      </c>
      <c r="B65" s="1" t="s">
        <v>2975</v>
      </c>
      <c r="C65" s="1" t="s">
        <v>1955</v>
      </c>
      <c r="D65" s="1" t="s">
        <v>2976</v>
      </c>
      <c r="E65" s="1" t="s">
        <v>4236</v>
      </c>
      <c r="F65" s="1" t="s">
        <v>4029</v>
      </c>
      <c r="I65" s="236" t="s">
        <v>4076</v>
      </c>
      <c r="J65" s="1" t="s">
        <v>3210</v>
      </c>
      <c r="K65" s="1" t="s">
        <v>3211</v>
      </c>
      <c r="L65" s="1">
        <v>32.9717047671</v>
      </c>
      <c r="M65" s="1">
        <v>131.90318584400001</v>
      </c>
      <c r="O65" s="74" t="str">
        <f>A65</f>
        <v>麻生歯科医院</v>
      </c>
      <c r="P65" s="74" t="str">
        <f>$B$7&amp;B65&amp;"&lt;br&gt;"&amp;$C$7&amp;C65&amp;"&lt;br&gt;"&amp;IF(D65="","",$D$7&amp;D65&amp;"&lt;br&gt;")&amp;IF(E65="","",$E$7&amp;E65&amp;"&lt;br&gt;")&amp;IF(F65="","",$F$7&amp;F65&amp;"&lt;br&gt;")</f>
        <v>種別：歯科&lt;br&gt;名称：麻生歯科医院&lt;br&gt;住所：大分県佐伯市駅前１－４－８&lt;br&gt;TEL：0972-20-0808&lt;br&gt;参考：ID：4431153200000&lt;br&gt;</v>
      </c>
      <c r="Q65" s="74" t="str">
        <f>IF(LEFT(I65,4)="http",I65,I65&amp;".png")</f>
        <v>https://www.pref.oita.jp/uploaded/life/2327624_4659445_img.png</v>
      </c>
      <c r="R65" s="74" t="str">
        <f>J65</f>
        <v>30,30</v>
      </c>
      <c r="S65" s="74" t="str">
        <f>K65</f>
        <v>15,15</v>
      </c>
      <c r="T65" s="74" t="str">
        <f>M65&amp;","&amp;L65</f>
        <v>131.903185844,32.9717047671</v>
      </c>
      <c r="W65" s="239">
        <v>1</v>
      </c>
      <c r="X65" s="239" t="s">
        <v>3201</v>
      </c>
      <c r="Y65" s="239" t="str">
        <f>O65</f>
        <v>麻生歯科医院</v>
      </c>
      <c r="Z65" s="239" t="s">
        <v>3202</v>
      </c>
      <c r="AA65" s="239" t="str">
        <f>P65</f>
        <v>種別：歯科&lt;br&gt;名称：麻生歯科医院&lt;br&gt;住所：大分県佐伯市駅前１－４－８&lt;br&gt;TEL：0972-20-0808&lt;br&gt;参考：ID：4431153200000&lt;br&gt;</v>
      </c>
      <c r="AB65" s="239" t="s">
        <v>3684</v>
      </c>
      <c r="AC65" s="239" t="str">
        <f>Q65</f>
        <v>https://www.pref.oita.jp/uploaded/life/2327624_4659445_img.png</v>
      </c>
      <c r="AD65" s="239" t="s">
        <v>3204</v>
      </c>
      <c r="AE65" s="239" t="str">
        <f>R65</f>
        <v>30,30</v>
      </c>
      <c r="AF65" s="239" t="s">
        <v>3205</v>
      </c>
      <c r="AG65" s="239" t="str">
        <f>S65</f>
        <v>15,15</v>
      </c>
      <c r="AH65" s="239" t="s">
        <v>3206</v>
      </c>
      <c r="AI65" s="239" t="str">
        <f>T65</f>
        <v>131.903185844,32.9717047671</v>
      </c>
      <c r="AJ65" s="239" t="s">
        <v>3207</v>
      </c>
      <c r="AL65" s="238" t="str">
        <f>_xlfn.CONCAT(X65:AJ65)</f>
        <v>{"type":"Feature","properties":{"name":"麻生歯科医院","description":"種別：歯科&lt;br&gt;名称：麻生歯科医院&lt;br&gt;住所：大分県佐伯市駅前１－４－８&lt;br&gt;TEL：0972-20-0808&lt;br&gt;参考：ID：4431153200000&lt;br&gt;","_markerType":"Icon","_iconUrl":"https://www.pref.oita.jp/uploaded/life/2327624_4659445_img.png","_iconSize":[30,30],"_iconAnchor":[15,15]},"geometry":{"type":"Point","coordinates":[131.903185844,32.9717047671]}}</v>
      </c>
    </row>
    <row r="66" spans="1:38">
      <c r="A66" s="1" t="s">
        <v>1958</v>
      </c>
      <c r="B66" s="1" t="s">
        <v>2975</v>
      </c>
      <c r="C66" s="1" t="s">
        <v>1958</v>
      </c>
      <c r="D66" s="1" t="s">
        <v>2978</v>
      </c>
      <c r="E66" s="1" t="s">
        <v>4237</v>
      </c>
      <c r="F66" s="1" t="s">
        <v>4030</v>
      </c>
      <c r="I66" s="236" t="s">
        <v>4076</v>
      </c>
      <c r="J66" s="1" t="s">
        <v>3210</v>
      </c>
      <c r="K66" s="1" t="s">
        <v>3211</v>
      </c>
      <c r="L66" s="1">
        <v>32.971882884220697</v>
      </c>
      <c r="M66" s="1">
        <v>131.84063590849399</v>
      </c>
      <c r="O66" s="74" t="str">
        <f t="shared" si="1"/>
        <v>上田歯科医院</v>
      </c>
      <c r="P66" s="74" t="str">
        <f t="shared" si="12"/>
        <v>種別：歯科&lt;br&gt;名称：上田歯科医院&lt;br&gt;住所：大分県佐伯市弥生大字井崎字川又１３６６－１&lt;br&gt;TEL：0972-46-2725&lt;br&gt;参考：ID：4431153400000&lt;br&gt;</v>
      </c>
      <c r="Q66" s="74" t="str">
        <f t="shared" si="2"/>
        <v>https://www.pref.oita.jp/uploaded/life/2327624_4659445_img.png</v>
      </c>
      <c r="R66" s="74" t="str">
        <f t="shared" ref="R66:S94" si="14">J66</f>
        <v>30,30</v>
      </c>
      <c r="S66" s="74" t="str">
        <f t="shared" si="14"/>
        <v>15,15</v>
      </c>
      <c r="T66" s="74" t="str">
        <f t="shared" si="4"/>
        <v>131.840635908494,32.9718828842207</v>
      </c>
      <c r="W66" s="239">
        <v>1</v>
      </c>
      <c r="X66" s="239" t="s">
        <v>3209</v>
      </c>
      <c r="Y66" s="239" t="str">
        <f t="shared" si="5"/>
        <v>上田歯科医院</v>
      </c>
      <c r="Z66" s="239" t="s">
        <v>3202</v>
      </c>
      <c r="AA66" s="239" t="str">
        <f t="shared" si="6"/>
        <v>種別：歯科&lt;br&gt;名称：上田歯科医院&lt;br&gt;住所：大分県佐伯市弥生大字井崎字川又１３６６－１&lt;br&gt;TEL：0972-46-2725&lt;br&gt;参考：ID：4431153400000&lt;br&gt;</v>
      </c>
      <c r="AB66" s="239" t="s">
        <v>3684</v>
      </c>
      <c r="AC66" s="239" t="str">
        <f t="shared" si="7"/>
        <v>https://www.pref.oita.jp/uploaded/life/2327624_4659445_img.png</v>
      </c>
      <c r="AD66" s="239" t="s">
        <v>3204</v>
      </c>
      <c r="AE66" s="239" t="str">
        <f t="shared" si="8"/>
        <v>30,30</v>
      </c>
      <c r="AF66" s="239" t="s">
        <v>3205</v>
      </c>
      <c r="AG66" s="239" t="str">
        <f t="shared" si="9"/>
        <v>15,15</v>
      </c>
      <c r="AH66" s="239" t="s">
        <v>3206</v>
      </c>
      <c r="AI66" s="239" t="str">
        <f t="shared" si="10"/>
        <v>131.840635908494,32.9718828842207</v>
      </c>
      <c r="AJ66" s="239" t="s">
        <v>3207</v>
      </c>
      <c r="AL66" s="8" t="str">
        <f t="shared" si="11"/>
        <v>,{"type":"Feature","properties":{"name":"上田歯科医院","description":"種別：歯科&lt;br&gt;名称：上田歯科医院&lt;br&gt;住所：大分県佐伯市弥生大字井崎字川又１３６６－１&lt;br&gt;TEL：0972-46-2725&lt;br&gt;参考：ID：4431153400000&lt;br&gt;","_markerType":"Icon","_iconUrl":"https://www.pref.oita.jp/uploaded/life/2327624_4659445_img.png","_iconSize":[30,30],"_iconAnchor":[15,15]},"geometry":{"type":"Point","coordinates":[131.840635908494,32.9718828842207]}}</v>
      </c>
    </row>
    <row r="67" spans="1:38">
      <c r="A67" s="1" t="s">
        <v>1961</v>
      </c>
      <c r="B67" s="1" t="s">
        <v>2975</v>
      </c>
      <c r="C67" s="1" t="s">
        <v>1961</v>
      </c>
      <c r="D67" s="1" t="s">
        <v>2980</v>
      </c>
      <c r="E67" s="1" t="s">
        <v>4238</v>
      </c>
      <c r="F67" s="1" t="s">
        <v>4031</v>
      </c>
      <c r="I67" s="236" t="s">
        <v>4076</v>
      </c>
      <c r="J67" s="1" t="s">
        <v>3210</v>
      </c>
      <c r="K67" s="1" t="s">
        <v>3211</v>
      </c>
      <c r="L67" s="1">
        <v>33.053219400000003</v>
      </c>
      <c r="M67" s="1">
        <v>131.93141510000001</v>
      </c>
      <c r="O67" s="74" t="str">
        <f t="shared" si="1"/>
        <v>上浦歯科クリニック</v>
      </c>
      <c r="P67" s="74" t="str">
        <f t="shared" si="12"/>
        <v>種別：歯科&lt;br&gt;名称：上浦歯科クリニック&lt;br&gt;住所：大分県佐伯市上浦津井浦&lt;br&gt;TEL：0972-32-2320&lt;br&gt;参考：ID：4431153600000&lt;br&gt;</v>
      </c>
      <c r="Q67" s="74" t="str">
        <f t="shared" si="2"/>
        <v>https://www.pref.oita.jp/uploaded/life/2327624_4659445_img.png</v>
      </c>
      <c r="R67" s="74" t="str">
        <f t="shared" si="14"/>
        <v>30,30</v>
      </c>
      <c r="S67" s="74" t="str">
        <f t="shared" si="14"/>
        <v>15,15</v>
      </c>
      <c r="T67" s="74" t="str">
        <f t="shared" si="4"/>
        <v>131.9314151,33.0532194</v>
      </c>
      <c r="W67" s="239">
        <v>1</v>
      </c>
      <c r="X67" s="239" t="s">
        <v>3209</v>
      </c>
      <c r="Y67" s="239" t="str">
        <f t="shared" si="5"/>
        <v>上浦歯科クリニック</v>
      </c>
      <c r="Z67" s="239" t="s">
        <v>3202</v>
      </c>
      <c r="AA67" s="239" t="str">
        <f t="shared" si="6"/>
        <v>種別：歯科&lt;br&gt;名称：上浦歯科クリニック&lt;br&gt;住所：大分県佐伯市上浦津井浦&lt;br&gt;TEL：0972-32-2320&lt;br&gt;参考：ID：4431153600000&lt;br&gt;</v>
      </c>
      <c r="AB67" s="239" t="s">
        <v>3684</v>
      </c>
      <c r="AC67" s="239" t="str">
        <f t="shared" si="7"/>
        <v>https://www.pref.oita.jp/uploaded/life/2327624_4659445_img.png</v>
      </c>
      <c r="AD67" s="239" t="s">
        <v>3204</v>
      </c>
      <c r="AE67" s="239" t="str">
        <f t="shared" si="8"/>
        <v>30,30</v>
      </c>
      <c r="AF67" s="239" t="s">
        <v>3205</v>
      </c>
      <c r="AG67" s="239" t="str">
        <f t="shared" si="9"/>
        <v>15,15</v>
      </c>
      <c r="AH67" s="239" t="s">
        <v>3206</v>
      </c>
      <c r="AI67" s="239" t="str">
        <f t="shared" si="10"/>
        <v>131.9314151,33.0532194</v>
      </c>
      <c r="AJ67" s="239" t="s">
        <v>3207</v>
      </c>
      <c r="AL67" s="8" t="str">
        <f t="shared" si="11"/>
        <v>,{"type":"Feature","properties":{"name":"上浦歯科クリニック","description":"種別：歯科&lt;br&gt;名称：上浦歯科クリニック&lt;br&gt;住所：大分県佐伯市上浦津井浦&lt;br&gt;TEL：0972-32-2320&lt;br&gt;参考：ID：4431153600000&lt;br&gt;","_markerType":"Icon","_iconUrl":"https://www.pref.oita.jp/uploaded/life/2327624_4659445_img.png","_iconSize":[30,30],"_iconAnchor":[15,15]},"geometry":{"type":"Point","coordinates":[131.9314151,33.0532194]}}</v>
      </c>
    </row>
    <row r="68" spans="1:38">
      <c r="A68" s="1" t="s">
        <v>1963</v>
      </c>
      <c r="B68" s="1" t="s">
        <v>2975</v>
      </c>
      <c r="C68" s="1" t="s">
        <v>1963</v>
      </c>
      <c r="D68" s="1" t="s">
        <v>2981</v>
      </c>
      <c r="E68" s="1" t="s">
        <v>4239</v>
      </c>
      <c r="F68" s="1" t="s">
        <v>4032</v>
      </c>
      <c r="I68" s="236" t="s">
        <v>4076</v>
      </c>
      <c r="J68" s="1" t="s">
        <v>3210</v>
      </c>
      <c r="K68" s="1" t="s">
        <v>3211</v>
      </c>
      <c r="L68" s="1">
        <v>32.9760682</v>
      </c>
      <c r="M68" s="1">
        <v>131.90352340000001</v>
      </c>
      <c r="O68" s="74" t="str">
        <f t="shared" si="1"/>
        <v>川野歯科医院</v>
      </c>
      <c r="P68" s="74" t="str">
        <f t="shared" si="12"/>
        <v>種別：歯科&lt;br&gt;名称：川野歯科医院&lt;br&gt;住所：大分県佐伯市春日町８－１２&lt;br&gt;TEL：0972-22-2105&lt;br&gt;参考：ID：4431153700000&lt;br&gt;</v>
      </c>
      <c r="Q68" s="74" t="str">
        <f t="shared" si="2"/>
        <v>https://www.pref.oita.jp/uploaded/life/2327624_4659445_img.png</v>
      </c>
      <c r="R68" s="74" t="str">
        <f t="shared" si="14"/>
        <v>30,30</v>
      </c>
      <c r="S68" s="74" t="str">
        <f t="shared" si="14"/>
        <v>15,15</v>
      </c>
      <c r="T68" s="74" t="str">
        <f t="shared" si="4"/>
        <v>131.9035234,32.9760682</v>
      </c>
      <c r="W68" s="239">
        <v>1</v>
      </c>
      <c r="X68" s="239" t="s">
        <v>3209</v>
      </c>
      <c r="Y68" s="239" t="str">
        <f t="shared" si="5"/>
        <v>川野歯科医院</v>
      </c>
      <c r="Z68" s="239" t="s">
        <v>3202</v>
      </c>
      <c r="AA68" s="239" t="str">
        <f t="shared" si="6"/>
        <v>種別：歯科&lt;br&gt;名称：川野歯科医院&lt;br&gt;住所：大分県佐伯市春日町８－１２&lt;br&gt;TEL：0972-22-2105&lt;br&gt;参考：ID：4431153700000&lt;br&gt;</v>
      </c>
      <c r="AB68" s="239" t="s">
        <v>3684</v>
      </c>
      <c r="AC68" s="239" t="str">
        <f t="shared" si="7"/>
        <v>https://www.pref.oita.jp/uploaded/life/2327624_4659445_img.png</v>
      </c>
      <c r="AD68" s="239" t="s">
        <v>3204</v>
      </c>
      <c r="AE68" s="239" t="str">
        <f t="shared" si="8"/>
        <v>30,30</v>
      </c>
      <c r="AF68" s="239" t="s">
        <v>3205</v>
      </c>
      <c r="AG68" s="239" t="str">
        <f t="shared" si="9"/>
        <v>15,15</v>
      </c>
      <c r="AH68" s="239" t="s">
        <v>3206</v>
      </c>
      <c r="AI68" s="239" t="str">
        <f t="shared" si="10"/>
        <v>131.9035234,32.9760682</v>
      </c>
      <c r="AJ68" s="239" t="s">
        <v>3207</v>
      </c>
      <c r="AL68" s="8" t="str">
        <f t="shared" si="11"/>
        <v>,{"type":"Feature","properties":{"name":"川野歯科医院","description":"種別：歯科&lt;br&gt;名称：川野歯科医院&lt;br&gt;住所：大分県佐伯市春日町８－１２&lt;br&gt;TEL：0972-22-2105&lt;br&gt;参考：ID：4431153700000&lt;br&gt;","_markerType":"Icon","_iconUrl":"https://www.pref.oita.jp/uploaded/life/2327624_4659445_img.png","_iconSize":[30,30],"_iconAnchor":[15,15]},"geometry":{"type":"Point","coordinates":[131.9035234,32.9760682]}}</v>
      </c>
    </row>
    <row r="69" spans="1:38">
      <c r="A69" s="1" t="s">
        <v>1966</v>
      </c>
      <c r="B69" s="1" t="s">
        <v>2975</v>
      </c>
      <c r="C69" s="1" t="s">
        <v>1966</v>
      </c>
      <c r="D69" s="1" t="s">
        <v>2982</v>
      </c>
      <c r="E69" s="1" t="s">
        <v>4240</v>
      </c>
      <c r="F69" s="1" t="s">
        <v>4033</v>
      </c>
      <c r="I69" s="236" t="s">
        <v>4076</v>
      </c>
      <c r="J69" s="1" t="s">
        <v>3210</v>
      </c>
      <c r="K69" s="1" t="s">
        <v>3211</v>
      </c>
      <c r="L69" s="1">
        <v>32.959210712599997</v>
      </c>
      <c r="M69" s="1">
        <v>131.88194274899999</v>
      </c>
      <c r="O69" s="74" t="str">
        <f t="shared" si="1"/>
        <v>きよなが歯科クリニック</v>
      </c>
      <c r="P69" s="74" t="str">
        <f t="shared" si="12"/>
        <v>種別：歯科&lt;br&gt;名称：きよなが歯科クリニック&lt;br&gt;住所：大分県佐伯市鶴岡町１－１１－５９&lt;br&gt;TEL：0972-20-0702&lt;br&gt;参考：ID：4431153800000&lt;br&gt;</v>
      </c>
      <c r="Q69" s="74" t="str">
        <f t="shared" si="2"/>
        <v>https://www.pref.oita.jp/uploaded/life/2327624_4659445_img.png</v>
      </c>
      <c r="R69" s="74" t="str">
        <f t="shared" si="14"/>
        <v>30,30</v>
      </c>
      <c r="S69" s="74" t="str">
        <f t="shared" si="14"/>
        <v>15,15</v>
      </c>
      <c r="T69" s="74" t="str">
        <f t="shared" si="4"/>
        <v>131.881942749,32.9592107126</v>
      </c>
      <c r="W69" s="239">
        <v>1</v>
      </c>
      <c r="X69" s="239" t="s">
        <v>3209</v>
      </c>
      <c r="Y69" s="239" t="str">
        <f t="shared" si="5"/>
        <v>きよなが歯科クリニック</v>
      </c>
      <c r="Z69" s="239" t="s">
        <v>3202</v>
      </c>
      <c r="AA69" s="239" t="str">
        <f t="shared" si="6"/>
        <v>種別：歯科&lt;br&gt;名称：きよなが歯科クリニック&lt;br&gt;住所：大分県佐伯市鶴岡町１－１１－５９&lt;br&gt;TEL：0972-20-0702&lt;br&gt;参考：ID：4431153800000&lt;br&gt;</v>
      </c>
      <c r="AB69" s="239" t="s">
        <v>3684</v>
      </c>
      <c r="AC69" s="239" t="str">
        <f t="shared" si="7"/>
        <v>https://www.pref.oita.jp/uploaded/life/2327624_4659445_img.png</v>
      </c>
      <c r="AD69" s="239" t="s">
        <v>3204</v>
      </c>
      <c r="AE69" s="239" t="str">
        <f t="shared" si="8"/>
        <v>30,30</v>
      </c>
      <c r="AF69" s="239" t="s">
        <v>3205</v>
      </c>
      <c r="AG69" s="239" t="str">
        <f t="shared" si="9"/>
        <v>15,15</v>
      </c>
      <c r="AH69" s="239" t="s">
        <v>3206</v>
      </c>
      <c r="AI69" s="239" t="str">
        <f t="shared" si="10"/>
        <v>131.881942749,32.9592107126</v>
      </c>
      <c r="AJ69" s="239" t="s">
        <v>3207</v>
      </c>
      <c r="AL69" s="8" t="str">
        <f t="shared" si="11"/>
        <v>,{"type":"Feature","properties":{"name":"きよなが歯科クリニック","description":"種別：歯科&lt;br&gt;名称：きよなが歯科クリニック&lt;br&gt;住所：大分県佐伯市鶴岡町１－１１－５９&lt;br&gt;TEL：0972-20-0702&lt;br&gt;参考：ID：4431153800000&lt;br&gt;","_markerType":"Icon","_iconUrl":"https://www.pref.oita.jp/uploaded/life/2327624_4659445_img.png","_iconSize":[30,30],"_iconAnchor":[15,15]},"geometry":{"type":"Point","coordinates":[131.881942749,32.9592107126]}}</v>
      </c>
    </row>
    <row r="70" spans="1:38">
      <c r="A70" s="1" t="s">
        <v>1968</v>
      </c>
      <c r="B70" s="1" t="s">
        <v>2975</v>
      </c>
      <c r="C70" s="1" t="s">
        <v>1968</v>
      </c>
      <c r="D70" s="1" t="s">
        <v>2983</v>
      </c>
      <c r="E70" s="1" t="s">
        <v>4241</v>
      </c>
      <c r="F70" s="1" t="s">
        <v>4034</v>
      </c>
      <c r="I70" s="236" t="s">
        <v>4076</v>
      </c>
      <c r="J70" s="1" t="s">
        <v>3210</v>
      </c>
      <c r="K70" s="1" t="s">
        <v>3211</v>
      </c>
      <c r="L70" s="1">
        <v>32.957267267135997</v>
      </c>
      <c r="M70" s="1">
        <v>131.90891546044799</v>
      </c>
      <c r="O70" s="74" t="str">
        <f t="shared" si="1"/>
        <v>隈歯科医院</v>
      </c>
      <c r="P70" s="74" t="str">
        <f t="shared" si="12"/>
        <v>種別：歯科&lt;br&gt;名称：隈歯科医院&lt;br&gt;住所：大分県佐伯市長島町&lt;br&gt;TEL：0972-24-1515&lt;br&gt;参考：ID：4431153900000&lt;br&gt;</v>
      </c>
      <c r="Q70" s="74" t="str">
        <f t="shared" si="2"/>
        <v>https://www.pref.oita.jp/uploaded/life/2327624_4659445_img.png</v>
      </c>
      <c r="R70" s="74" t="str">
        <f t="shared" si="14"/>
        <v>30,30</v>
      </c>
      <c r="S70" s="74" t="str">
        <f t="shared" si="14"/>
        <v>15,15</v>
      </c>
      <c r="T70" s="74" t="str">
        <f t="shared" si="4"/>
        <v>131.908915460448,32.957267267136</v>
      </c>
      <c r="W70" s="239">
        <v>1</v>
      </c>
      <c r="X70" s="239" t="s">
        <v>3209</v>
      </c>
      <c r="Y70" s="239" t="str">
        <f t="shared" si="5"/>
        <v>隈歯科医院</v>
      </c>
      <c r="Z70" s="239" t="s">
        <v>3202</v>
      </c>
      <c r="AA70" s="239" t="str">
        <f t="shared" si="6"/>
        <v>種別：歯科&lt;br&gt;名称：隈歯科医院&lt;br&gt;住所：大分県佐伯市長島町&lt;br&gt;TEL：0972-24-1515&lt;br&gt;参考：ID：4431153900000&lt;br&gt;</v>
      </c>
      <c r="AB70" s="239" t="s">
        <v>3684</v>
      </c>
      <c r="AC70" s="239" t="str">
        <f t="shared" si="7"/>
        <v>https://www.pref.oita.jp/uploaded/life/2327624_4659445_img.png</v>
      </c>
      <c r="AD70" s="239" t="s">
        <v>3204</v>
      </c>
      <c r="AE70" s="239" t="str">
        <f t="shared" si="8"/>
        <v>30,30</v>
      </c>
      <c r="AF70" s="239" t="s">
        <v>3205</v>
      </c>
      <c r="AG70" s="239" t="str">
        <f t="shared" si="9"/>
        <v>15,15</v>
      </c>
      <c r="AH70" s="239" t="s">
        <v>3206</v>
      </c>
      <c r="AI70" s="239" t="str">
        <f t="shared" si="10"/>
        <v>131.908915460448,32.957267267136</v>
      </c>
      <c r="AJ70" s="239" t="s">
        <v>3207</v>
      </c>
      <c r="AL70" s="8" t="str">
        <f t="shared" si="11"/>
        <v>,{"type":"Feature","properties":{"name":"隈歯科医院","description":"種別：歯科&lt;br&gt;名称：隈歯科医院&lt;br&gt;住所：大分県佐伯市長島町&lt;br&gt;TEL：0972-24-1515&lt;br&gt;参考：ID：4431153900000&lt;br&gt;","_markerType":"Icon","_iconUrl":"https://www.pref.oita.jp/uploaded/life/2327624_4659445_img.png","_iconSize":[30,30],"_iconAnchor":[15,15]},"geometry":{"type":"Point","coordinates":[131.908915460448,32.957267267136]}}</v>
      </c>
    </row>
    <row r="71" spans="1:38">
      <c r="A71" s="1" t="s">
        <v>1971</v>
      </c>
      <c r="B71" s="1" t="s">
        <v>2975</v>
      </c>
      <c r="C71" s="1" t="s">
        <v>1971</v>
      </c>
      <c r="D71" s="1" t="s">
        <v>2984</v>
      </c>
      <c r="E71" s="1" t="s">
        <v>4242</v>
      </c>
      <c r="F71" s="1" t="s">
        <v>4035</v>
      </c>
      <c r="I71" s="236" t="s">
        <v>4076</v>
      </c>
      <c r="J71" s="1" t="s">
        <v>3210</v>
      </c>
      <c r="K71" s="1" t="s">
        <v>3211</v>
      </c>
      <c r="L71" s="1">
        <v>32.799287812000003</v>
      </c>
      <c r="M71" s="1">
        <v>131.92644596100001</v>
      </c>
      <c r="O71" s="74" t="str">
        <f t="shared" si="1"/>
        <v>タケオ歯科医院</v>
      </c>
      <c r="P71" s="74" t="str">
        <f t="shared" si="12"/>
        <v>種別：歯科&lt;br&gt;名称：タケオ歯科医院&lt;br&gt;住所：大分県佐伯市蒲江大字蒲江浦３３７８－１&lt;br&gt;TEL：0972-42-1770&lt;br&gt;参考：ID：4431154100000&lt;br&gt;</v>
      </c>
      <c r="Q71" s="74" t="str">
        <f t="shared" si="2"/>
        <v>https://www.pref.oita.jp/uploaded/life/2327624_4659445_img.png</v>
      </c>
      <c r="R71" s="74" t="str">
        <f t="shared" si="14"/>
        <v>30,30</v>
      </c>
      <c r="S71" s="74" t="str">
        <f t="shared" si="14"/>
        <v>15,15</v>
      </c>
      <c r="T71" s="74" t="str">
        <f t="shared" si="4"/>
        <v>131.926445961,32.799287812</v>
      </c>
      <c r="W71" s="239">
        <v>1</v>
      </c>
      <c r="X71" s="239" t="s">
        <v>3209</v>
      </c>
      <c r="Y71" s="239" t="str">
        <f t="shared" si="5"/>
        <v>タケオ歯科医院</v>
      </c>
      <c r="Z71" s="239" t="s">
        <v>3202</v>
      </c>
      <c r="AA71" s="239" t="str">
        <f t="shared" si="6"/>
        <v>種別：歯科&lt;br&gt;名称：タケオ歯科医院&lt;br&gt;住所：大分県佐伯市蒲江大字蒲江浦３３７８－１&lt;br&gt;TEL：0972-42-1770&lt;br&gt;参考：ID：4431154100000&lt;br&gt;</v>
      </c>
      <c r="AB71" s="239" t="s">
        <v>3684</v>
      </c>
      <c r="AC71" s="239" t="str">
        <f t="shared" si="7"/>
        <v>https://www.pref.oita.jp/uploaded/life/2327624_4659445_img.png</v>
      </c>
      <c r="AD71" s="239" t="s">
        <v>3204</v>
      </c>
      <c r="AE71" s="239" t="str">
        <f t="shared" si="8"/>
        <v>30,30</v>
      </c>
      <c r="AF71" s="239" t="s">
        <v>3205</v>
      </c>
      <c r="AG71" s="239" t="str">
        <f t="shared" si="9"/>
        <v>15,15</v>
      </c>
      <c r="AH71" s="239" t="s">
        <v>3206</v>
      </c>
      <c r="AI71" s="239" t="str">
        <f t="shared" si="10"/>
        <v>131.926445961,32.799287812</v>
      </c>
      <c r="AJ71" s="239" t="s">
        <v>3207</v>
      </c>
      <c r="AL71" s="8" t="str">
        <f t="shared" si="11"/>
        <v>,{"type":"Feature","properties":{"name":"タケオ歯科医院","description":"種別：歯科&lt;br&gt;名称：タケオ歯科医院&lt;br&gt;住所：大分県佐伯市蒲江大字蒲江浦３３７８－１&lt;br&gt;TEL：0972-42-1770&lt;br&gt;参考：ID：4431154100000&lt;br&gt;","_markerType":"Icon","_iconUrl":"https://www.pref.oita.jp/uploaded/life/2327624_4659445_img.png","_iconSize":[30,30],"_iconAnchor":[15,15]},"geometry":{"type":"Point","coordinates":[131.926445961,32.799287812]}}</v>
      </c>
    </row>
    <row r="72" spans="1:38">
      <c r="A72" s="1" t="s">
        <v>1974</v>
      </c>
      <c r="B72" s="1" t="s">
        <v>2975</v>
      </c>
      <c r="C72" s="1" t="s">
        <v>1974</v>
      </c>
      <c r="D72" s="1" t="s">
        <v>2986</v>
      </c>
      <c r="E72" s="1" t="s">
        <v>4243</v>
      </c>
      <c r="F72" s="1" t="s">
        <v>4036</v>
      </c>
      <c r="I72" s="236" t="s">
        <v>4076</v>
      </c>
      <c r="J72" s="1" t="s">
        <v>3210</v>
      </c>
      <c r="K72" s="1" t="s">
        <v>3211</v>
      </c>
      <c r="L72" s="1">
        <v>32.9744949846</v>
      </c>
      <c r="M72" s="1">
        <v>131.902509928</v>
      </c>
      <c r="O72" s="74" t="str">
        <f t="shared" si="1"/>
        <v>土屋デンタルクリニック</v>
      </c>
      <c r="P72" s="74" t="str">
        <f t="shared" si="12"/>
        <v>種別：歯科&lt;br&gt;名称：土屋デンタルクリニック&lt;br&gt;住所：大分県佐伯市春日町２－１&lt;br&gt;TEL：0972-22-0709&lt;br&gt;参考：ID：4431154200000&lt;br&gt;</v>
      </c>
      <c r="Q72" s="74" t="str">
        <f t="shared" si="2"/>
        <v>https://www.pref.oita.jp/uploaded/life/2327624_4659445_img.png</v>
      </c>
      <c r="R72" s="74" t="str">
        <f t="shared" si="14"/>
        <v>30,30</v>
      </c>
      <c r="S72" s="74" t="str">
        <f t="shared" si="14"/>
        <v>15,15</v>
      </c>
      <c r="T72" s="74" t="str">
        <f t="shared" si="4"/>
        <v>131.902509928,32.9744949846</v>
      </c>
      <c r="W72" s="239">
        <v>1</v>
      </c>
      <c r="X72" s="239" t="s">
        <v>3209</v>
      </c>
      <c r="Y72" s="239" t="str">
        <f t="shared" si="5"/>
        <v>土屋デンタルクリニック</v>
      </c>
      <c r="Z72" s="239" t="s">
        <v>3202</v>
      </c>
      <c r="AA72" s="239" t="str">
        <f t="shared" si="6"/>
        <v>種別：歯科&lt;br&gt;名称：土屋デンタルクリニック&lt;br&gt;住所：大分県佐伯市春日町２－１&lt;br&gt;TEL：0972-22-0709&lt;br&gt;参考：ID：4431154200000&lt;br&gt;</v>
      </c>
      <c r="AB72" s="239" t="s">
        <v>3684</v>
      </c>
      <c r="AC72" s="239" t="str">
        <f t="shared" si="7"/>
        <v>https://www.pref.oita.jp/uploaded/life/2327624_4659445_img.png</v>
      </c>
      <c r="AD72" s="239" t="s">
        <v>3204</v>
      </c>
      <c r="AE72" s="239" t="str">
        <f t="shared" si="8"/>
        <v>30,30</v>
      </c>
      <c r="AF72" s="239" t="s">
        <v>3205</v>
      </c>
      <c r="AG72" s="239" t="str">
        <f t="shared" si="9"/>
        <v>15,15</v>
      </c>
      <c r="AH72" s="239" t="s">
        <v>3206</v>
      </c>
      <c r="AI72" s="239" t="str">
        <f t="shared" si="10"/>
        <v>131.902509928,32.9744949846</v>
      </c>
      <c r="AJ72" s="239" t="s">
        <v>3207</v>
      </c>
      <c r="AL72" s="8" t="str">
        <f t="shared" si="11"/>
        <v>,{"type":"Feature","properties":{"name":"土屋デンタルクリニック","description":"種別：歯科&lt;br&gt;名称：土屋デンタルクリニック&lt;br&gt;住所：大分県佐伯市春日町２－１&lt;br&gt;TEL：0972-22-0709&lt;br&gt;参考：ID：4431154200000&lt;br&gt;","_markerType":"Icon","_iconUrl":"https://www.pref.oita.jp/uploaded/life/2327624_4659445_img.png","_iconSize":[30,30],"_iconAnchor":[15,15]},"geometry":{"type":"Point","coordinates":[131.902509928,32.9744949846]}}</v>
      </c>
    </row>
    <row r="73" spans="1:38">
      <c r="A73" s="1" t="s">
        <v>1976</v>
      </c>
      <c r="B73" s="1" t="s">
        <v>2975</v>
      </c>
      <c r="C73" s="1" t="s">
        <v>1976</v>
      </c>
      <c r="D73" s="1" t="s">
        <v>2989</v>
      </c>
      <c r="E73" s="1" t="s">
        <v>4244</v>
      </c>
      <c r="F73" s="1" t="s">
        <v>4037</v>
      </c>
      <c r="I73" s="236" t="s">
        <v>4076</v>
      </c>
      <c r="J73" s="1" t="s">
        <v>3210</v>
      </c>
      <c r="K73" s="1" t="s">
        <v>3211</v>
      </c>
      <c r="L73" s="1">
        <v>32.959105500299998</v>
      </c>
      <c r="M73" s="1">
        <v>131.87882937500001</v>
      </c>
      <c r="O73" s="74" t="str">
        <f t="shared" si="1"/>
        <v>つるおか歯科医院</v>
      </c>
      <c r="P73" s="74" t="str">
        <f t="shared" si="12"/>
        <v>種別：歯科&lt;br&gt;名称：つるおか歯科医院&lt;br&gt;住所：大分県佐伯市鶴岡町３－１０－１７&lt;br&gt;TEL：0972-23-7330&lt;br&gt;参考：ID：4431154300000&lt;br&gt;</v>
      </c>
      <c r="Q73" s="74" t="str">
        <f t="shared" si="2"/>
        <v>https://www.pref.oita.jp/uploaded/life/2327624_4659445_img.png</v>
      </c>
      <c r="R73" s="74" t="str">
        <f t="shared" si="14"/>
        <v>30,30</v>
      </c>
      <c r="S73" s="74" t="str">
        <f t="shared" si="14"/>
        <v>15,15</v>
      </c>
      <c r="T73" s="74" t="str">
        <f t="shared" si="4"/>
        <v>131.878829375,32.9591055003</v>
      </c>
      <c r="W73" s="239">
        <v>1</v>
      </c>
      <c r="X73" s="239" t="s">
        <v>3209</v>
      </c>
      <c r="Y73" s="239" t="str">
        <f t="shared" si="5"/>
        <v>つるおか歯科医院</v>
      </c>
      <c r="Z73" s="239" t="s">
        <v>3202</v>
      </c>
      <c r="AA73" s="239" t="str">
        <f t="shared" si="6"/>
        <v>種別：歯科&lt;br&gt;名称：つるおか歯科医院&lt;br&gt;住所：大分県佐伯市鶴岡町３－１０－１７&lt;br&gt;TEL：0972-23-7330&lt;br&gt;参考：ID：4431154300000&lt;br&gt;</v>
      </c>
      <c r="AB73" s="239" t="s">
        <v>3684</v>
      </c>
      <c r="AC73" s="239" t="str">
        <f t="shared" si="7"/>
        <v>https://www.pref.oita.jp/uploaded/life/2327624_4659445_img.png</v>
      </c>
      <c r="AD73" s="239" t="s">
        <v>3204</v>
      </c>
      <c r="AE73" s="239" t="str">
        <f t="shared" si="8"/>
        <v>30,30</v>
      </c>
      <c r="AF73" s="239" t="s">
        <v>3205</v>
      </c>
      <c r="AG73" s="239" t="str">
        <f t="shared" si="9"/>
        <v>15,15</v>
      </c>
      <c r="AH73" s="239" t="s">
        <v>3206</v>
      </c>
      <c r="AI73" s="239" t="str">
        <f t="shared" si="10"/>
        <v>131.878829375,32.9591055003</v>
      </c>
      <c r="AJ73" s="239" t="s">
        <v>3207</v>
      </c>
      <c r="AL73" s="8" t="str">
        <f t="shared" si="11"/>
        <v>,{"type":"Feature","properties":{"name":"つるおか歯科医院","description":"種別：歯科&lt;br&gt;名称：つるおか歯科医院&lt;br&gt;住所：大分県佐伯市鶴岡町３－１０－１７&lt;br&gt;TEL：0972-23-7330&lt;br&gt;参考：ID：4431154300000&lt;br&gt;","_markerType":"Icon","_iconUrl":"https://www.pref.oita.jp/uploaded/life/2327624_4659445_img.png","_iconSize":[30,30],"_iconAnchor":[15,15]},"geometry":{"type":"Point","coordinates":[131.878829375,32.9591055003]}}</v>
      </c>
    </row>
    <row r="74" spans="1:38">
      <c r="A74" s="1" t="s">
        <v>1979</v>
      </c>
      <c r="B74" s="1" t="s">
        <v>2975</v>
      </c>
      <c r="C74" s="1" t="s">
        <v>1979</v>
      </c>
      <c r="D74" s="1" t="s">
        <v>2991</v>
      </c>
      <c r="E74" s="1" t="s">
        <v>4245</v>
      </c>
      <c r="F74" s="1" t="s">
        <v>4038</v>
      </c>
      <c r="I74" s="236" t="s">
        <v>4076</v>
      </c>
      <c r="J74" s="1" t="s">
        <v>3210</v>
      </c>
      <c r="K74" s="1" t="s">
        <v>3211</v>
      </c>
      <c r="L74" s="1">
        <v>32.955078899999997</v>
      </c>
      <c r="M74" s="1">
        <v>131.90264629999999</v>
      </c>
      <c r="O74" s="74" t="str">
        <f t="shared" si="1"/>
        <v>利光歯科医院</v>
      </c>
      <c r="P74" s="74" t="str">
        <f t="shared" si="12"/>
        <v>種別：歯科&lt;br&gt;名称：利光歯科医院&lt;br&gt;住所：大分県佐伯市中の島&lt;br&gt;TEL：0972-22-8811&lt;br&gt;参考：ID：4431154500000&lt;br&gt;</v>
      </c>
      <c r="Q74" s="74" t="str">
        <f t="shared" si="2"/>
        <v>https://www.pref.oita.jp/uploaded/life/2327624_4659445_img.png</v>
      </c>
      <c r="R74" s="74" t="str">
        <f t="shared" si="14"/>
        <v>30,30</v>
      </c>
      <c r="S74" s="74" t="str">
        <f t="shared" si="14"/>
        <v>15,15</v>
      </c>
      <c r="T74" s="74" t="str">
        <f t="shared" si="4"/>
        <v>131.9026463,32.9550789</v>
      </c>
      <c r="W74" s="239">
        <v>1</v>
      </c>
      <c r="X74" s="239" t="s">
        <v>3209</v>
      </c>
      <c r="Y74" s="239" t="str">
        <f t="shared" si="5"/>
        <v>利光歯科医院</v>
      </c>
      <c r="Z74" s="239" t="s">
        <v>3202</v>
      </c>
      <c r="AA74" s="239" t="str">
        <f t="shared" si="6"/>
        <v>種別：歯科&lt;br&gt;名称：利光歯科医院&lt;br&gt;住所：大分県佐伯市中の島&lt;br&gt;TEL：0972-22-8811&lt;br&gt;参考：ID：4431154500000&lt;br&gt;</v>
      </c>
      <c r="AB74" s="239" t="s">
        <v>3684</v>
      </c>
      <c r="AC74" s="239" t="str">
        <f t="shared" si="7"/>
        <v>https://www.pref.oita.jp/uploaded/life/2327624_4659445_img.png</v>
      </c>
      <c r="AD74" s="239" t="s">
        <v>3204</v>
      </c>
      <c r="AE74" s="239" t="str">
        <f t="shared" si="8"/>
        <v>30,30</v>
      </c>
      <c r="AF74" s="239" t="s">
        <v>3205</v>
      </c>
      <c r="AG74" s="239" t="str">
        <f t="shared" si="9"/>
        <v>15,15</v>
      </c>
      <c r="AH74" s="239" t="s">
        <v>3206</v>
      </c>
      <c r="AI74" s="239" t="str">
        <f t="shared" si="10"/>
        <v>131.9026463,32.9550789</v>
      </c>
      <c r="AJ74" s="239" t="s">
        <v>3207</v>
      </c>
      <c r="AL74" s="8" t="str">
        <f t="shared" si="11"/>
        <v>,{"type":"Feature","properties":{"name":"利光歯科医院","description":"種別：歯科&lt;br&gt;名称：利光歯科医院&lt;br&gt;住所：大分県佐伯市中の島&lt;br&gt;TEL：0972-22-8811&lt;br&gt;参考：ID：4431154500000&lt;br&gt;","_markerType":"Icon","_iconUrl":"https://www.pref.oita.jp/uploaded/life/2327624_4659445_img.png","_iconSize":[30,30],"_iconAnchor":[15,15]},"geometry":{"type":"Point","coordinates":[131.9026463,32.9550789]}}</v>
      </c>
    </row>
    <row r="75" spans="1:38">
      <c r="A75" s="1" t="s">
        <v>1982</v>
      </c>
      <c r="B75" s="1" t="s">
        <v>2975</v>
      </c>
      <c r="C75" s="1" t="s">
        <v>1982</v>
      </c>
      <c r="D75" s="1" t="s">
        <v>2993</v>
      </c>
      <c r="E75" s="1" t="s">
        <v>475</v>
      </c>
      <c r="F75" s="1" t="s">
        <v>4039</v>
      </c>
      <c r="I75" s="236" t="s">
        <v>4076</v>
      </c>
      <c r="J75" s="1" t="s">
        <v>3210</v>
      </c>
      <c r="K75" s="1" t="s">
        <v>3211</v>
      </c>
      <c r="L75" s="1">
        <v>32.855373407099997</v>
      </c>
      <c r="M75" s="1">
        <v>131.94979190800001</v>
      </c>
      <c r="O75" s="74" t="str">
        <f t="shared" si="1"/>
        <v>戸高歯科医院</v>
      </c>
      <c r="P75" s="74" t="str">
        <f t="shared" si="12"/>
        <v>種別：歯科&lt;br&gt;名称：戸高歯科医院&lt;br&gt;住所：大分県佐伯市蒲江畑野浦&lt;br&gt;TEL：0972-45-0841&lt;br&gt;参考：ID：4431154600000&lt;br&gt;</v>
      </c>
      <c r="Q75" s="74" t="str">
        <f t="shared" si="2"/>
        <v>https://www.pref.oita.jp/uploaded/life/2327624_4659445_img.png</v>
      </c>
      <c r="R75" s="74" t="str">
        <f t="shared" si="14"/>
        <v>30,30</v>
      </c>
      <c r="S75" s="74" t="str">
        <f t="shared" si="14"/>
        <v>15,15</v>
      </c>
      <c r="T75" s="74" t="str">
        <f t="shared" si="4"/>
        <v>131.949791908,32.8553734071</v>
      </c>
      <c r="W75" s="239">
        <v>1</v>
      </c>
      <c r="X75" s="239" t="s">
        <v>3209</v>
      </c>
      <c r="Y75" s="239" t="str">
        <f t="shared" si="5"/>
        <v>戸高歯科医院</v>
      </c>
      <c r="Z75" s="239" t="s">
        <v>3202</v>
      </c>
      <c r="AA75" s="239" t="str">
        <f t="shared" si="6"/>
        <v>種別：歯科&lt;br&gt;名称：戸高歯科医院&lt;br&gt;住所：大分県佐伯市蒲江畑野浦&lt;br&gt;TEL：0972-45-0841&lt;br&gt;参考：ID：4431154600000&lt;br&gt;</v>
      </c>
      <c r="AB75" s="239" t="s">
        <v>3684</v>
      </c>
      <c r="AC75" s="239" t="str">
        <f t="shared" si="7"/>
        <v>https://www.pref.oita.jp/uploaded/life/2327624_4659445_img.png</v>
      </c>
      <c r="AD75" s="239" t="s">
        <v>3204</v>
      </c>
      <c r="AE75" s="239" t="str">
        <f t="shared" si="8"/>
        <v>30,30</v>
      </c>
      <c r="AF75" s="239" t="s">
        <v>3205</v>
      </c>
      <c r="AG75" s="239" t="str">
        <f t="shared" si="9"/>
        <v>15,15</v>
      </c>
      <c r="AH75" s="239" t="s">
        <v>3206</v>
      </c>
      <c r="AI75" s="239" t="str">
        <f t="shared" si="10"/>
        <v>131.949791908,32.8553734071</v>
      </c>
      <c r="AJ75" s="239" t="s">
        <v>3207</v>
      </c>
      <c r="AL75" s="8" t="str">
        <f t="shared" si="11"/>
        <v>,{"type":"Feature","properties":{"name":"戸高歯科医院","description":"種別：歯科&lt;br&gt;名称：戸高歯科医院&lt;br&gt;住所：大分県佐伯市蒲江畑野浦&lt;br&gt;TEL：0972-45-0841&lt;br&gt;参考：ID：4431154600000&lt;br&gt;","_markerType":"Icon","_iconUrl":"https://www.pref.oita.jp/uploaded/life/2327624_4659445_img.png","_iconSize":[30,30],"_iconAnchor":[15,15]},"geometry":{"type":"Point","coordinates":[131.949791908,32.8553734071]}}</v>
      </c>
    </row>
    <row r="76" spans="1:38">
      <c r="A76" s="1" t="s">
        <v>1985</v>
      </c>
      <c r="B76" s="1" t="s">
        <v>2975</v>
      </c>
      <c r="C76" s="1" t="s">
        <v>1985</v>
      </c>
      <c r="D76" s="1" t="s">
        <v>2995</v>
      </c>
      <c r="E76" s="1" t="s">
        <v>4246</v>
      </c>
      <c r="F76" s="1" t="s">
        <v>4040</v>
      </c>
      <c r="I76" s="236" t="s">
        <v>4076</v>
      </c>
      <c r="J76" s="1" t="s">
        <v>3210</v>
      </c>
      <c r="K76" s="1" t="s">
        <v>3211</v>
      </c>
      <c r="L76" s="1">
        <v>32.937211256004503</v>
      </c>
      <c r="M76" s="1">
        <v>131.88049167434099</v>
      </c>
      <c r="O76" s="74" t="str">
        <f t="shared" si="1"/>
        <v>中川歯科クリニック</v>
      </c>
      <c r="P76" s="74" t="str">
        <f t="shared" si="12"/>
        <v>種別：歯科&lt;br&gt;名称：中川歯科クリニック&lt;br&gt;住所：大分県佐伯市長谷７７２６－１&lt;br&gt;TEL：0972-25-0066&lt;br&gt;参考：ID：4431154700000&lt;br&gt;</v>
      </c>
      <c r="Q76" s="74" t="str">
        <f t="shared" si="2"/>
        <v>https://www.pref.oita.jp/uploaded/life/2327624_4659445_img.png</v>
      </c>
      <c r="R76" s="74" t="str">
        <f t="shared" si="14"/>
        <v>30,30</v>
      </c>
      <c r="S76" s="74" t="str">
        <f t="shared" si="14"/>
        <v>15,15</v>
      </c>
      <c r="T76" s="74" t="str">
        <f t="shared" si="4"/>
        <v>131.880491674341,32.9372112560045</v>
      </c>
      <c r="W76" s="239">
        <v>1</v>
      </c>
      <c r="X76" s="239" t="s">
        <v>3209</v>
      </c>
      <c r="Y76" s="239" t="str">
        <f t="shared" si="5"/>
        <v>中川歯科クリニック</v>
      </c>
      <c r="Z76" s="239" t="s">
        <v>3202</v>
      </c>
      <c r="AA76" s="239" t="str">
        <f t="shared" si="6"/>
        <v>種別：歯科&lt;br&gt;名称：中川歯科クリニック&lt;br&gt;住所：大分県佐伯市長谷７７２６－１&lt;br&gt;TEL：0972-25-0066&lt;br&gt;参考：ID：4431154700000&lt;br&gt;</v>
      </c>
      <c r="AB76" s="239" t="s">
        <v>3684</v>
      </c>
      <c r="AC76" s="239" t="str">
        <f t="shared" si="7"/>
        <v>https://www.pref.oita.jp/uploaded/life/2327624_4659445_img.png</v>
      </c>
      <c r="AD76" s="239" t="s">
        <v>3204</v>
      </c>
      <c r="AE76" s="239" t="str">
        <f t="shared" si="8"/>
        <v>30,30</v>
      </c>
      <c r="AF76" s="239" t="s">
        <v>3205</v>
      </c>
      <c r="AG76" s="239" t="str">
        <f t="shared" si="9"/>
        <v>15,15</v>
      </c>
      <c r="AH76" s="239" t="s">
        <v>3206</v>
      </c>
      <c r="AI76" s="239" t="str">
        <f t="shared" si="10"/>
        <v>131.880491674341,32.9372112560045</v>
      </c>
      <c r="AJ76" s="239" t="s">
        <v>3207</v>
      </c>
      <c r="AL76" s="8" t="str">
        <f t="shared" si="11"/>
        <v>,{"type":"Feature","properties":{"name":"中川歯科クリニック","description":"種別：歯科&lt;br&gt;名称：中川歯科クリニック&lt;br&gt;住所：大分県佐伯市長谷７７２６－１&lt;br&gt;TEL：0972-25-0066&lt;br&gt;参考：ID：4431154700000&lt;br&gt;","_markerType":"Icon","_iconUrl":"https://www.pref.oita.jp/uploaded/life/2327624_4659445_img.png","_iconSize":[30,30],"_iconAnchor":[15,15]},"geometry":{"type":"Point","coordinates":[131.880491674341,32.9372112560045]}}</v>
      </c>
    </row>
    <row r="77" spans="1:38">
      <c r="A77" s="1" t="s">
        <v>1987</v>
      </c>
      <c r="B77" s="1" t="s">
        <v>2975</v>
      </c>
      <c r="C77" s="1" t="s">
        <v>1987</v>
      </c>
      <c r="D77" s="1" t="s">
        <v>2998</v>
      </c>
      <c r="E77" s="1" t="s">
        <v>4247</v>
      </c>
      <c r="F77" s="1" t="s">
        <v>4041</v>
      </c>
      <c r="I77" s="236" t="s">
        <v>4076</v>
      </c>
      <c r="J77" s="1" t="s">
        <v>3210</v>
      </c>
      <c r="K77" s="1" t="s">
        <v>3211</v>
      </c>
      <c r="L77" s="1">
        <v>32.962244599999998</v>
      </c>
      <c r="M77" s="1">
        <v>131.90001580000001</v>
      </c>
      <c r="O77" s="74" t="str">
        <f t="shared" si="1"/>
        <v>長田歯科クリニック</v>
      </c>
      <c r="P77" s="74" t="str">
        <f t="shared" si="12"/>
        <v>種別：歯科&lt;br&gt;名称：長田歯科クリニック&lt;br&gt;住所：大分県佐伯市中村東町６−１４&lt;br&gt;TEL：0972-22-1095&lt;br&gt;参考：ID：4431154800000&lt;br&gt;</v>
      </c>
      <c r="Q77" s="74" t="str">
        <f t="shared" si="2"/>
        <v>https://www.pref.oita.jp/uploaded/life/2327624_4659445_img.png</v>
      </c>
      <c r="R77" s="74" t="str">
        <f t="shared" si="14"/>
        <v>30,30</v>
      </c>
      <c r="S77" s="74" t="str">
        <f t="shared" si="14"/>
        <v>15,15</v>
      </c>
      <c r="T77" s="74" t="str">
        <f t="shared" si="4"/>
        <v>131.9000158,32.9622446</v>
      </c>
      <c r="W77" s="239">
        <v>1</v>
      </c>
      <c r="X77" s="239" t="s">
        <v>3209</v>
      </c>
      <c r="Y77" s="239" t="str">
        <f t="shared" si="5"/>
        <v>長田歯科クリニック</v>
      </c>
      <c r="Z77" s="239" t="s">
        <v>3202</v>
      </c>
      <c r="AA77" s="239" t="str">
        <f t="shared" si="6"/>
        <v>種別：歯科&lt;br&gt;名称：長田歯科クリニック&lt;br&gt;住所：大分県佐伯市中村東町６−１４&lt;br&gt;TEL：0972-22-1095&lt;br&gt;参考：ID：4431154800000&lt;br&gt;</v>
      </c>
      <c r="AB77" s="239" t="s">
        <v>3684</v>
      </c>
      <c r="AC77" s="239" t="str">
        <f t="shared" si="7"/>
        <v>https://www.pref.oita.jp/uploaded/life/2327624_4659445_img.png</v>
      </c>
      <c r="AD77" s="239" t="s">
        <v>3204</v>
      </c>
      <c r="AE77" s="239" t="str">
        <f t="shared" si="8"/>
        <v>30,30</v>
      </c>
      <c r="AF77" s="239" t="s">
        <v>3205</v>
      </c>
      <c r="AG77" s="239" t="str">
        <f t="shared" si="9"/>
        <v>15,15</v>
      </c>
      <c r="AH77" s="239" t="s">
        <v>3206</v>
      </c>
      <c r="AI77" s="239" t="str">
        <f t="shared" si="10"/>
        <v>131.9000158,32.9622446</v>
      </c>
      <c r="AJ77" s="239" t="s">
        <v>3207</v>
      </c>
      <c r="AL77" s="8" t="str">
        <f t="shared" si="11"/>
        <v>,{"type":"Feature","properties":{"name":"長田歯科クリニック","description":"種別：歯科&lt;br&gt;名称：長田歯科クリニック&lt;br&gt;住所：大分県佐伯市中村東町６−１４&lt;br&gt;TEL：0972-22-1095&lt;br&gt;参考：ID：4431154800000&lt;br&gt;","_markerType":"Icon","_iconUrl":"https://www.pref.oita.jp/uploaded/life/2327624_4659445_img.png","_iconSize":[30,30],"_iconAnchor":[15,15]},"geometry":{"type":"Point","coordinates":[131.9000158,32.9622446]}}</v>
      </c>
    </row>
    <row r="78" spans="1:38">
      <c r="A78" s="1" t="s">
        <v>1990</v>
      </c>
      <c r="B78" s="1" t="s">
        <v>2975</v>
      </c>
      <c r="C78" s="1" t="s">
        <v>1990</v>
      </c>
      <c r="D78" s="1" t="s">
        <v>3000</v>
      </c>
      <c r="E78" s="1" t="s">
        <v>4248</v>
      </c>
      <c r="F78" s="1" t="s">
        <v>4042</v>
      </c>
      <c r="I78" s="236" t="s">
        <v>4076</v>
      </c>
      <c r="J78" s="1" t="s">
        <v>3210</v>
      </c>
      <c r="K78" s="1" t="s">
        <v>3211</v>
      </c>
      <c r="L78" s="1">
        <v>32.9566863892016</v>
      </c>
      <c r="M78" s="1">
        <v>131.89592477646499</v>
      </c>
      <c r="O78" s="74" t="str">
        <f t="shared" si="1"/>
        <v>永谷歯科医院</v>
      </c>
      <c r="P78" s="74" t="str">
        <f t="shared" si="12"/>
        <v>種別：歯科&lt;br&gt;名称：永谷歯科医院&lt;br&gt;住所：大分県佐伯市内町５－１１&lt;br&gt;TEL：0972-23-5131&lt;br&gt;参考：ID：4431154900000&lt;br&gt;</v>
      </c>
      <c r="Q78" s="74" t="str">
        <f t="shared" si="2"/>
        <v>https://www.pref.oita.jp/uploaded/life/2327624_4659445_img.png</v>
      </c>
      <c r="R78" s="74" t="str">
        <f t="shared" si="14"/>
        <v>30,30</v>
      </c>
      <c r="S78" s="74" t="str">
        <f t="shared" si="14"/>
        <v>15,15</v>
      </c>
      <c r="T78" s="74" t="str">
        <f t="shared" si="4"/>
        <v>131.895924776465,32.9566863892016</v>
      </c>
      <c r="W78" s="239">
        <v>1</v>
      </c>
      <c r="X78" s="239" t="s">
        <v>3209</v>
      </c>
      <c r="Y78" s="239" t="str">
        <f t="shared" si="5"/>
        <v>永谷歯科医院</v>
      </c>
      <c r="Z78" s="239" t="s">
        <v>3202</v>
      </c>
      <c r="AA78" s="239" t="str">
        <f t="shared" si="6"/>
        <v>種別：歯科&lt;br&gt;名称：永谷歯科医院&lt;br&gt;住所：大分県佐伯市内町５－１１&lt;br&gt;TEL：0972-23-5131&lt;br&gt;参考：ID：4431154900000&lt;br&gt;</v>
      </c>
      <c r="AB78" s="239" t="s">
        <v>3684</v>
      </c>
      <c r="AC78" s="239" t="str">
        <f t="shared" si="7"/>
        <v>https://www.pref.oita.jp/uploaded/life/2327624_4659445_img.png</v>
      </c>
      <c r="AD78" s="239" t="s">
        <v>3204</v>
      </c>
      <c r="AE78" s="239" t="str">
        <f t="shared" si="8"/>
        <v>30,30</v>
      </c>
      <c r="AF78" s="239" t="s">
        <v>3205</v>
      </c>
      <c r="AG78" s="239" t="str">
        <f t="shared" si="9"/>
        <v>15,15</v>
      </c>
      <c r="AH78" s="239" t="s">
        <v>3206</v>
      </c>
      <c r="AI78" s="239" t="str">
        <f t="shared" si="10"/>
        <v>131.895924776465,32.9566863892016</v>
      </c>
      <c r="AJ78" s="239" t="s">
        <v>3207</v>
      </c>
      <c r="AL78" s="8" t="str">
        <f t="shared" si="11"/>
        <v>,{"type":"Feature","properties":{"name":"永谷歯科医院","description":"種別：歯科&lt;br&gt;名称：永谷歯科医院&lt;br&gt;住所：大分県佐伯市内町５－１１&lt;br&gt;TEL：0972-23-5131&lt;br&gt;参考：ID：4431154900000&lt;br&gt;","_markerType":"Icon","_iconUrl":"https://www.pref.oita.jp/uploaded/life/2327624_4659445_img.png","_iconSize":[30,30],"_iconAnchor":[15,15]},"geometry":{"type":"Point","coordinates":[131.895924776465,32.9566863892016]}}</v>
      </c>
    </row>
    <row r="79" spans="1:38">
      <c r="A79" s="1" t="s">
        <v>1993</v>
      </c>
      <c r="B79" s="1" t="s">
        <v>2975</v>
      </c>
      <c r="C79" s="1" t="s">
        <v>1993</v>
      </c>
      <c r="D79" s="1" t="s">
        <v>3001</v>
      </c>
      <c r="E79" s="1" t="s">
        <v>4249</v>
      </c>
      <c r="F79" s="1" t="s">
        <v>4043</v>
      </c>
      <c r="I79" s="236" t="s">
        <v>4076</v>
      </c>
      <c r="J79" s="1" t="s">
        <v>3210</v>
      </c>
      <c r="K79" s="1" t="s">
        <v>3211</v>
      </c>
      <c r="L79" s="1">
        <v>32.951495561900003</v>
      </c>
      <c r="M79" s="1">
        <v>131.89386248599999</v>
      </c>
      <c r="O79" s="74" t="str">
        <f t="shared" si="1"/>
        <v>はやし歯科医院</v>
      </c>
      <c r="P79" s="74" t="str">
        <f t="shared" si="12"/>
        <v>種別：歯科&lt;br&gt;名称：はやし歯科医院&lt;br&gt;住所：大分県佐伯市池船町２１－１４&lt;br&gt;TEL：0972-20-5518&lt;br&gt;参考：ID：4431155100000&lt;br&gt;</v>
      </c>
      <c r="Q79" s="74" t="str">
        <f t="shared" si="2"/>
        <v>https://www.pref.oita.jp/uploaded/life/2327624_4659445_img.png</v>
      </c>
      <c r="R79" s="74" t="str">
        <f t="shared" si="14"/>
        <v>30,30</v>
      </c>
      <c r="S79" s="74" t="str">
        <f t="shared" si="14"/>
        <v>15,15</v>
      </c>
      <c r="T79" s="74" t="str">
        <f t="shared" si="4"/>
        <v>131.893862486,32.9514955619</v>
      </c>
      <c r="W79" s="239">
        <v>1</v>
      </c>
      <c r="X79" s="239" t="s">
        <v>3209</v>
      </c>
      <c r="Y79" s="239" t="str">
        <f t="shared" si="5"/>
        <v>はやし歯科医院</v>
      </c>
      <c r="Z79" s="239" t="s">
        <v>3202</v>
      </c>
      <c r="AA79" s="239" t="str">
        <f t="shared" si="6"/>
        <v>種別：歯科&lt;br&gt;名称：はやし歯科医院&lt;br&gt;住所：大分県佐伯市池船町２１－１４&lt;br&gt;TEL：0972-20-5518&lt;br&gt;参考：ID：4431155100000&lt;br&gt;</v>
      </c>
      <c r="AB79" s="239" t="s">
        <v>3684</v>
      </c>
      <c r="AC79" s="239" t="str">
        <f t="shared" si="7"/>
        <v>https://www.pref.oita.jp/uploaded/life/2327624_4659445_img.png</v>
      </c>
      <c r="AD79" s="239" t="s">
        <v>3204</v>
      </c>
      <c r="AE79" s="239" t="str">
        <f t="shared" si="8"/>
        <v>30,30</v>
      </c>
      <c r="AF79" s="239" t="s">
        <v>3205</v>
      </c>
      <c r="AG79" s="239" t="str">
        <f t="shared" si="9"/>
        <v>15,15</v>
      </c>
      <c r="AH79" s="239" t="s">
        <v>3206</v>
      </c>
      <c r="AI79" s="239" t="str">
        <f t="shared" si="10"/>
        <v>131.893862486,32.9514955619</v>
      </c>
      <c r="AJ79" s="239" t="s">
        <v>3207</v>
      </c>
      <c r="AL79" s="8" t="str">
        <f t="shared" si="11"/>
        <v>,{"type":"Feature","properties":{"name":"はやし歯科医院","description":"種別：歯科&lt;br&gt;名称：はやし歯科医院&lt;br&gt;住所：大分県佐伯市池船町２１－１４&lt;br&gt;TEL：0972-20-5518&lt;br&gt;参考：ID：4431155100000&lt;br&gt;","_markerType":"Icon","_iconUrl":"https://www.pref.oita.jp/uploaded/life/2327624_4659445_img.png","_iconSize":[30,30],"_iconAnchor":[15,15]},"geometry":{"type":"Point","coordinates":[131.893862486,32.9514955619]}}</v>
      </c>
    </row>
    <row r="80" spans="1:38">
      <c r="A80" s="1" t="s">
        <v>1996</v>
      </c>
      <c r="B80" s="1" t="s">
        <v>2975</v>
      </c>
      <c r="C80" s="1" t="s">
        <v>1996</v>
      </c>
      <c r="D80" s="1" t="s">
        <v>3003</v>
      </c>
      <c r="E80" s="1" t="s">
        <v>4250</v>
      </c>
      <c r="F80" s="1" t="s">
        <v>4044</v>
      </c>
      <c r="I80" s="236" t="s">
        <v>4076</v>
      </c>
      <c r="J80" s="1" t="s">
        <v>3210</v>
      </c>
      <c r="K80" s="1" t="s">
        <v>3211</v>
      </c>
      <c r="L80" s="1">
        <v>32.797186506099997</v>
      </c>
      <c r="M80" s="1">
        <v>131.92726135300001</v>
      </c>
      <c r="O80" s="74" t="str">
        <f t="shared" si="1"/>
        <v>東歯科医院</v>
      </c>
      <c r="P80" s="74" t="str">
        <f t="shared" si="12"/>
        <v>種別：歯科&lt;br&gt;名称：東歯科医院&lt;br&gt;住所：大分県佐伯市蒲江蒲江浦２２１５－８&lt;br&gt;TEL：0972-42-0067&lt;br&gt;参考：ID：4431155200000&lt;br&gt;</v>
      </c>
      <c r="Q80" s="74" t="str">
        <f t="shared" si="2"/>
        <v>https://www.pref.oita.jp/uploaded/life/2327624_4659445_img.png</v>
      </c>
      <c r="R80" s="74" t="str">
        <f t="shared" si="14"/>
        <v>30,30</v>
      </c>
      <c r="S80" s="74" t="str">
        <f t="shared" si="14"/>
        <v>15,15</v>
      </c>
      <c r="T80" s="74" t="str">
        <f t="shared" si="4"/>
        <v>131.927261353,32.7971865061</v>
      </c>
      <c r="W80" s="239">
        <v>1</v>
      </c>
      <c r="X80" s="239" t="s">
        <v>3209</v>
      </c>
      <c r="Y80" s="239" t="str">
        <f t="shared" si="5"/>
        <v>東歯科医院</v>
      </c>
      <c r="Z80" s="239" t="s">
        <v>3202</v>
      </c>
      <c r="AA80" s="239" t="str">
        <f t="shared" si="6"/>
        <v>種別：歯科&lt;br&gt;名称：東歯科医院&lt;br&gt;住所：大分県佐伯市蒲江蒲江浦２２１５－８&lt;br&gt;TEL：0972-42-0067&lt;br&gt;参考：ID：4431155200000&lt;br&gt;</v>
      </c>
      <c r="AB80" s="239" t="s">
        <v>3684</v>
      </c>
      <c r="AC80" s="239" t="str">
        <f t="shared" si="7"/>
        <v>https://www.pref.oita.jp/uploaded/life/2327624_4659445_img.png</v>
      </c>
      <c r="AD80" s="239" t="s">
        <v>3204</v>
      </c>
      <c r="AE80" s="239" t="str">
        <f t="shared" si="8"/>
        <v>30,30</v>
      </c>
      <c r="AF80" s="239" t="s">
        <v>3205</v>
      </c>
      <c r="AG80" s="239" t="str">
        <f t="shared" si="9"/>
        <v>15,15</v>
      </c>
      <c r="AH80" s="239" t="s">
        <v>3206</v>
      </c>
      <c r="AI80" s="239" t="str">
        <f t="shared" si="10"/>
        <v>131.927261353,32.7971865061</v>
      </c>
      <c r="AJ80" s="239" t="s">
        <v>3207</v>
      </c>
      <c r="AL80" s="8" t="str">
        <f t="shared" si="11"/>
        <v>,{"type":"Feature","properties":{"name":"東歯科医院","description":"種別：歯科&lt;br&gt;名称：東歯科医院&lt;br&gt;住所：大分県佐伯市蒲江蒲江浦２２１５－８&lt;br&gt;TEL：0972-42-0067&lt;br&gt;参考：ID：4431155200000&lt;br&gt;","_markerType":"Icon","_iconUrl":"https://www.pref.oita.jp/uploaded/life/2327624_4659445_img.png","_iconSize":[30,30],"_iconAnchor":[15,15]},"geometry":{"type":"Point","coordinates":[131.927261353,32.7971865061]}}</v>
      </c>
    </row>
    <row r="81" spans="1:38">
      <c r="A81" s="1" t="s">
        <v>1999</v>
      </c>
      <c r="B81" s="1" t="s">
        <v>2975</v>
      </c>
      <c r="C81" s="1" t="s">
        <v>1999</v>
      </c>
      <c r="D81" s="1" t="s">
        <v>3004</v>
      </c>
      <c r="E81" s="1" t="s">
        <v>4251</v>
      </c>
      <c r="F81" s="1" t="s">
        <v>4045</v>
      </c>
      <c r="I81" s="236" t="s">
        <v>4076</v>
      </c>
      <c r="J81" s="1" t="s">
        <v>3210</v>
      </c>
      <c r="K81" s="1" t="s">
        <v>3211</v>
      </c>
      <c r="L81" s="1">
        <v>32.9594393</v>
      </c>
      <c r="M81" s="1">
        <v>131.8968745</v>
      </c>
      <c r="O81" s="74" t="str">
        <f t="shared" si="1"/>
        <v>古田歯科医院</v>
      </c>
      <c r="P81" s="74" t="str">
        <f t="shared" si="12"/>
        <v>種別：歯科&lt;br&gt;名称：古田歯科医院&lt;br&gt;住所：大分県佐伯市城下東町１－１&lt;br&gt;TEL：0972-22-1409&lt;br&gt;参考：ID：4431155300000&lt;br&gt;</v>
      </c>
      <c r="Q81" s="74" t="str">
        <f t="shared" ref="Q81:Q94" si="15">IF(LEFT(I81,4)="http",I81,I81&amp;".png")</f>
        <v>https://www.pref.oita.jp/uploaded/life/2327624_4659445_img.png</v>
      </c>
      <c r="R81" s="74" t="str">
        <f t="shared" si="14"/>
        <v>30,30</v>
      </c>
      <c r="S81" s="74" t="str">
        <f t="shared" si="14"/>
        <v>15,15</v>
      </c>
      <c r="T81" s="74" t="str">
        <f t="shared" si="4"/>
        <v>131.8968745,32.9594393</v>
      </c>
      <c r="W81" s="239">
        <v>1</v>
      </c>
      <c r="X81" s="239" t="s">
        <v>3209</v>
      </c>
      <c r="Y81" s="239" t="str">
        <f t="shared" si="5"/>
        <v>古田歯科医院</v>
      </c>
      <c r="Z81" s="239" t="s">
        <v>3202</v>
      </c>
      <c r="AA81" s="239" t="str">
        <f t="shared" si="6"/>
        <v>種別：歯科&lt;br&gt;名称：古田歯科医院&lt;br&gt;住所：大分県佐伯市城下東町１－１&lt;br&gt;TEL：0972-22-1409&lt;br&gt;参考：ID：4431155300000&lt;br&gt;</v>
      </c>
      <c r="AB81" s="239" t="s">
        <v>3684</v>
      </c>
      <c r="AC81" s="239" t="str">
        <f t="shared" si="7"/>
        <v>https://www.pref.oita.jp/uploaded/life/2327624_4659445_img.png</v>
      </c>
      <c r="AD81" s="239" t="s">
        <v>3204</v>
      </c>
      <c r="AE81" s="239" t="str">
        <f t="shared" si="8"/>
        <v>30,30</v>
      </c>
      <c r="AF81" s="239" t="s">
        <v>3205</v>
      </c>
      <c r="AG81" s="239" t="str">
        <f t="shared" si="9"/>
        <v>15,15</v>
      </c>
      <c r="AH81" s="239" t="s">
        <v>3206</v>
      </c>
      <c r="AI81" s="239" t="str">
        <f t="shared" si="10"/>
        <v>131.8968745,32.9594393</v>
      </c>
      <c r="AJ81" s="239" t="s">
        <v>3207</v>
      </c>
      <c r="AL81" s="8" t="str">
        <f t="shared" si="11"/>
        <v>,{"type":"Feature","properties":{"name":"古田歯科医院","description":"種別：歯科&lt;br&gt;名称：古田歯科医院&lt;br&gt;住所：大分県佐伯市城下東町１－１&lt;br&gt;TEL：0972-22-1409&lt;br&gt;参考：ID：4431155300000&lt;br&gt;","_markerType":"Icon","_iconUrl":"https://www.pref.oita.jp/uploaded/life/2327624_4659445_img.png","_iconSize":[30,30],"_iconAnchor":[15,15]},"geometry":{"type":"Point","coordinates":[131.8968745,32.9594393]}}</v>
      </c>
    </row>
    <row r="82" spans="1:38">
      <c r="A82" s="1" t="s">
        <v>2003</v>
      </c>
      <c r="B82" s="1" t="s">
        <v>2975</v>
      </c>
      <c r="C82" s="1" t="s">
        <v>2003</v>
      </c>
      <c r="D82" s="1" t="s">
        <v>3006</v>
      </c>
      <c r="E82" s="1" t="s">
        <v>4252</v>
      </c>
      <c r="F82" s="1" t="s">
        <v>4046</v>
      </c>
      <c r="I82" s="236" t="s">
        <v>4076</v>
      </c>
      <c r="J82" s="1" t="s">
        <v>3210</v>
      </c>
      <c r="K82" s="1" t="s">
        <v>3211</v>
      </c>
      <c r="L82" s="1">
        <v>32.957122196900002</v>
      </c>
      <c r="M82" s="1">
        <v>131.89726352700001</v>
      </c>
      <c r="O82" s="74" t="str">
        <f t="shared" si="1"/>
        <v>丸山歯科医院</v>
      </c>
      <c r="P82" s="74" t="str">
        <f t="shared" si="12"/>
        <v>種別：歯科&lt;br&gt;名称：丸山歯科医院&lt;br&gt;住所：大分県佐伯市向島１－１１－３１&lt;br&gt;TEL：0972-22-0832&lt;br&gt;参考：ID：4431155600000&lt;br&gt;</v>
      </c>
      <c r="Q82" s="74" t="str">
        <f t="shared" si="15"/>
        <v>https://www.pref.oita.jp/uploaded/life/2327624_4659445_img.png</v>
      </c>
      <c r="R82" s="74" t="str">
        <f t="shared" si="14"/>
        <v>30,30</v>
      </c>
      <c r="S82" s="74" t="str">
        <f t="shared" si="14"/>
        <v>15,15</v>
      </c>
      <c r="T82" s="74" t="str">
        <f t="shared" si="4"/>
        <v>131.897263527,32.9571221969</v>
      </c>
      <c r="W82" s="239">
        <v>1</v>
      </c>
      <c r="X82" s="239" t="s">
        <v>3209</v>
      </c>
      <c r="Y82" s="239" t="str">
        <f t="shared" si="5"/>
        <v>丸山歯科医院</v>
      </c>
      <c r="Z82" s="239" t="s">
        <v>3202</v>
      </c>
      <c r="AA82" s="239" t="str">
        <f t="shared" si="6"/>
        <v>種別：歯科&lt;br&gt;名称：丸山歯科医院&lt;br&gt;住所：大分県佐伯市向島１－１１－３１&lt;br&gt;TEL：0972-22-0832&lt;br&gt;参考：ID：4431155600000&lt;br&gt;</v>
      </c>
      <c r="AB82" s="239" t="s">
        <v>3684</v>
      </c>
      <c r="AC82" s="239" t="str">
        <f t="shared" si="7"/>
        <v>https://www.pref.oita.jp/uploaded/life/2327624_4659445_img.png</v>
      </c>
      <c r="AD82" s="239" t="s">
        <v>3204</v>
      </c>
      <c r="AE82" s="239" t="str">
        <f t="shared" si="8"/>
        <v>30,30</v>
      </c>
      <c r="AF82" s="239" t="s">
        <v>3205</v>
      </c>
      <c r="AG82" s="239" t="str">
        <f t="shared" si="9"/>
        <v>15,15</v>
      </c>
      <c r="AH82" s="239" t="s">
        <v>3206</v>
      </c>
      <c r="AI82" s="239" t="str">
        <f t="shared" si="10"/>
        <v>131.897263527,32.9571221969</v>
      </c>
      <c r="AJ82" s="239" t="s">
        <v>3207</v>
      </c>
      <c r="AL82" s="8" t="str">
        <f t="shared" si="11"/>
        <v>,{"type":"Feature","properties":{"name":"丸山歯科医院","description":"種別：歯科&lt;br&gt;名称：丸山歯科医院&lt;br&gt;住所：大分県佐伯市向島１－１１－３１&lt;br&gt;TEL：0972-22-0832&lt;br&gt;参考：ID：4431155600000&lt;br&gt;","_markerType":"Icon","_iconUrl":"https://www.pref.oita.jp/uploaded/life/2327624_4659445_img.png","_iconSize":[30,30],"_iconAnchor":[15,15]},"geometry":{"type":"Point","coordinates":[131.897263527,32.9571221969]}}</v>
      </c>
    </row>
    <row r="83" spans="1:38">
      <c r="A83" s="1" t="s">
        <v>2005</v>
      </c>
      <c r="B83" s="1" t="s">
        <v>2975</v>
      </c>
      <c r="C83" s="1" t="s">
        <v>2005</v>
      </c>
      <c r="D83" s="1" t="s">
        <v>3008</v>
      </c>
      <c r="E83" s="1" t="s">
        <v>4253</v>
      </c>
      <c r="F83" s="1" t="s">
        <v>4047</v>
      </c>
      <c r="I83" s="236" t="s">
        <v>4076</v>
      </c>
      <c r="J83" s="1" t="s">
        <v>3210</v>
      </c>
      <c r="K83" s="1" t="s">
        <v>3211</v>
      </c>
      <c r="L83" s="1">
        <v>32.858286800000002</v>
      </c>
      <c r="M83" s="1">
        <v>131.629672</v>
      </c>
      <c r="O83" s="74" t="str">
        <f t="shared" si="1"/>
        <v>矢野歯科医院</v>
      </c>
      <c r="P83" s="74" t="str">
        <f t="shared" si="12"/>
        <v>種別：歯科&lt;br&gt;名称：矢野歯科医院&lt;br&gt;住所：大分県佐伯市宇目大字小野市２８０８－８&lt;br&gt;TEL：0972-54-3217&lt;br&gt;参考：ID：4431155700000&lt;br&gt;</v>
      </c>
      <c r="Q83" s="74" t="str">
        <f t="shared" si="15"/>
        <v>https://www.pref.oita.jp/uploaded/life/2327624_4659445_img.png</v>
      </c>
      <c r="R83" s="74" t="str">
        <f t="shared" si="14"/>
        <v>30,30</v>
      </c>
      <c r="S83" s="74" t="str">
        <f t="shared" si="14"/>
        <v>15,15</v>
      </c>
      <c r="T83" s="74" t="str">
        <f t="shared" si="4"/>
        <v>131.629672,32.8582868</v>
      </c>
      <c r="W83" s="239">
        <v>1</v>
      </c>
      <c r="X83" s="239" t="s">
        <v>3209</v>
      </c>
      <c r="Y83" s="239" t="str">
        <f t="shared" si="5"/>
        <v>矢野歯科医院</v>
      </c>
      <c r="Z83" s="239" t="s">
        <v>3202</v>
      </c>
      <c r="AA83" s="239" t="str">
        <f t="shared" si="6"/>
        <v>種別：歯科&lt;br&gt;名称：矢野歯科医院&lt;br&gt;住所：大分県佐伯市宇目大字小野市２８０８－８&lt;br&gt;TEL：0972-54-3217&lt;br&gt;参考：ID：4431155700000&lt;br&gt;</v>
      </c>
      <c r="AB83" s="239" t="s">
        <v>3684</v>
      </c>
      <c r="AC83" s="239" t="str">
        <f t="shared" si="7"/>
        <v>https://www.pref.oita.jp/uploaded/life/2327624_4659445_img.png</v>
      </c>
      <c r="AD83" s="239" t="s">
        <v>3204</v>
      </c>
      <c r="AE83" s="239" t="str">
        <f t="shared" si="8"/>
        <v>30,30</v>
      </c>
      <c r="AF83" s="239" t="s">
        <v>3205</v>
      </c>
      <c r="AG83" s="239" t="str">
        <f t="shared" si="9"/>
        <v>15,15</v>
      </c>
      <c r="AH83" s="239" t="s">
        <v>3206</v>
      </c>
      <c r="AI83" s="239" t="str">
        <f t="shared" si="10"/>
        <v>131.629672,32.8582868</v>
      </c>
      <c r="AJ83" s="239" t="s">
        <v>3207</v>
      </c>
      <c r="AL83" s="8" t="str">
        <f t="shared" si="11"/>
        <v>,{"type":"Feature","properties":{"name":"矢野歯科医院","description":"種別：歯科&lt;br&gt;名称：矢野歯科医院&lt;br&gt;住所：大分県佐伯市宇目大字小野市２８０８－８&lt;br&gt;TEL：0972-54-3217&lt;br&gt;参考：ID：4431155700000&lt;br&gt;","_markerType":"Icon","_iconUrl":"https://www.pref.oita.jp/uploaded/life/2327624_4659445_img.png","_iconSize":[30,30],"_iconAnchor":[15,15]},"geometry":{"type":"Point","coordinates":[131.629672,32.8582868]}}</v>
      </c>
    </row>
    <row r="84" spans="1:38">
      <c r="A84" s="1" t="s">
        <v>2008</v>
      </c>
      <c r="B84" s="1" t="s">
        <v>2975</v>
      </c>
      <c r="C84" s="1" t="s">
        <v>2008</v>
      </c>
      <c r="D84" s="1" t="s">
        <v>3028</v>
      </c>
      <c r="E84" s="1" t="s">
        <v>4254</v>
      </c>
      <c r="F84" s="1" t="s">
        <v>4048</v>
      </c>
      <c r="I84" s="236" t="s">
        <v>4076</v>
      </c>
      <c r="J84" s="1" t="s">
        <v>3210</v>
      </c>
      <c r="K84" s="1" t="s">
        <v>3211</v>
      </c>
      <c r="L84" s="1">
        <v>32.977991472491603</v>
      </c>
      <c r="M84" s="1">
        <v>131.84630289981999</v>
      </c>
      <c r="O84" s="74" t="str">
        <f t="shared" si="1"/>
        <v>やよい歯科医院</v>
      </c>
      <c r="P84" s="74" t="str">
        <f t="shared" si="12"/>
        <v>種別：歯科&lt;br&gt;名称：やよい歯科医院&lt;br&gt;住所：大分県佐伯市弥生大字井崎１５４２－３&lt;br&gt;TEL：0972-25-3825&lt;br&gt;参考：ID：4431155800000&lt;br&gt;</v>
      </c>
      <c r="Q84" s="74" t="str">
        <f t="shared" si="15"/>
        <v>https://www.pref.oita.jp/uploaded/life/2327624_4659445_img.png</v>
      </c>
      <c r="R84" s="74" t="str">
        <f t="shared" si="14"/>
        <v>30,30</v>
      </c>
      <c r="S84" s="74" t="str">
        <f t="shared" si="14"/>
        <v>15,15</v>
      </c>
      <c r="T84" s="74" t="str">
        <f t="shared" si="4"/>
        <v>131.84630289982,32.9779914724916</v>
      </c>
      <c r="W84" s="239">
        <v>1</v>
      </c>
      <c r="X84" s="239" t="s">
        <v>3209</v>
      </c>
      <c r="Y84" s="239" t="str">
        <f t="shared" si="5"/>
        <v>やよい歯科医院</v>
      </c>
      <c r="Z84" s="239" t="s">
        <v>3202</v>
      </c>
      <c r="AA84" s="239" t="str">
        <f t="shared" si="6"/>
        <v>種別：歯科&lt;br&gt;名称：やよい歯科医院&lt;br&gt;住所：大分県佐伯市弥生大字井崎１５４２－３&lt;br&gt;TEL：0972-25-3825&lt;br&gt;参考：ID：4431155800000&lt;br&gt;</v>
      </c>
      <c r="AB84" s="239" t="s">
        <v>3684</v>
      </c>
      <c r="AC84" s="239" t="str">
        <f t="shared" si="7"/>
        <v>https://www.pref.oita.jp/uploaded/life/2327624_4659445_img.png</v>
      </c>
      <c r="AD84" s="239" t="s">
        <v>3204</v>
      </c>
      <c r="AE84" s="239" t="str">
        <f t="shared" si="8"/>
        <v>30,30</v>
      </c>
      <c r="AF84" s="239" t="s">
        <v>3205</v>
      </c>
      <c r="AG84" s="239" t="str">
        <f t="shared" si="9"/>
        <v>15,15</v>
      </c>
      <c r="AH84" s="239" t="s">
        <v>3206</v>
      </c>
      <c r="AI84" s="239" t="str">
        <f t="shared" si="10"/>
        <v>131.84630289982,32.9779914724916</v>
      </c>
      <c r="AJ84" s="239" t="s">
        <v>3207</v>
      </c>
      <c r="AL84" s="8" t="str">
        <f t="shared" si="11"/>
        <v>,{"type":"Feature","properties":{"name":"やよい歯科医院","description":"種別：歯科&lt;br&gt;名称：やよい歯科医院&lt;br&gt;住所：大分県佐伯市弥生大字井崎１５４２－３&lt;br&gt;TEL：0972-25-3825&lt;br&gt;参考：ID：4431155800000&lt;br&gt;","_markerType":"Icon","_iconUrl":"https://www.pref.oita.jp/uploaded/life/2327624_4659445_img.png","_iconSize":[30,30],"_iconAnchor":[15,15]},"geometry":{"type":"Point","coordinates":[131.84630289982,32.9779914724916]}}</v>
      </c>
    </row>
    <row r="85" spans="1:38">
      <c r="A85" s="1" t="s">
        <v>1953</v>
      </c>
      <c r="B85" s="1" t="s">
        <v>2975</v>
      </c>
      <c r="C85" s="1" t="s">
        <v>1953</v>
      </c>
      <c r="D85" s="1" t="s">
        <v>3011</v>
      </c>
      <c r="E85" s="1" t="s">
        <v>4255</v>
      </c>
      <c r="F85" s="1" t="s">
        <v>4049</v>
      </c>
      <c r="I85" s="236" t="s">
        <v>4076</v>
      </c>
      <c r="J85" s="1" t="s">
        <v>3210</v>
      </c>
      <c r="K85" s="1" t="s">
        <v>3211</v>
      </c>
      <c r="L85" s="1">
        <v>32.957725350899999</v>
      </c>
      <c r="M85" s="1">
        <v>131.894495487</v>
      </c>
      <c r="O85" s="74" t="str">
        <f t="shared" si="1"/>
        <v>吉田歯科医院</v>
      </c>
      <c r="P85" s="74" t="str">
        <f t="shared" ref="P85:P94" si="16">$B$7&amp;B85&amp;"&lt;br&gt;"&amp;$C$7&amp;C85&amp;"&lt;br&gt;"&amp;IF(D85="","",$D$7&amp;D85&amp;"&lt;br&gt;")&amp;IF(E85="","",$E$7&amp;E85&amp;"&lt;br&gt;")&amp;IF(F85="","",$F$7&amp;F85&amp;"&lt;br&gt;")</f>
        <v>種別：歯科&lt;br&gt;名称：吉田歯科医院&lt;br&gt;住所：大分県佐伯市城下西町２－６０&lt;br&gt;TEL：0972-22-0354&lt;br&gt;参考：ID：4431155900000&lt;br&gt;</v>
      </c>
      <c r="Q85" s="74" t="str">
        <f t="shared" si="15"/>
        <v>https://www.pref.oita.jp/uploaded/life/2327624_4659445_img.png</v>
      </c>
      <c r="R85" s="74" t="str">
        <f t="shared" si="14"/>
        <v>30,30</v>
      </c>
      <c r="S85" s="74" t="str">
        <f t="shared" si="14"/>
        <v>15,15</v>
      </c>
      <c r="T85" s="74" t="str">
        <f t="shared" si="4"/>
        <v>131.894495487,32.9577253509</v>
      </c>
      <c r="W85" s="239">
        <v>1</v>
      </c>
      <c r="X85" s="239" t="s">
        <v>3209</v>
      </c>
      <c r="Y85" s="239" t="str">
        <f t="shared" si="5"/>
        <v>吉田歯科医院</v>
      </c>
      <c r="Z85" s="239" t="s">
        <v>3202</v>
      </c>
      <c r="AA85" s="239" t="str">
        <f t="shared" si="6"/>
        <v>種別：歯科&lt;br&gt;名称：吉田歯科医院&lt;br&gt;住所：大分県佐伯市城下西町２－６０&lt;br&gt;TEL：0972-22-0354&lt;br&gt;参考：ID：4431155900000&lt;br&gt;</v>
      </c>
      <c r="AB85" s="239" t="s">
        <v>3684</v>
      </c>
      <c r="AC85" s="239" t="str">
        <f t="shared" si="7"/>
        <v>https://www.pref.oita.jp/uploaded/life/2327624_4659445_img.png</v>
      </c>
      <c r="AD85" s="239" t="s">
        <v>3204</v>
      </c>
      <c r="AE85" s="239" t="str">
        <f t="shared" si="8"/>
        <v>30,30</v>
      </c>
      <c r="AF85" s="239" t="s">
        <v>3205</v>
      </c>
      <c r="AG85" s="239" t="str">
        <f t="shared" si="9"/>
        <v>15,15</v>
      </c>
      <c r="AH85" s="239" t="s">
        <v>3206</v>
      </c>
      <c r="AI85" s="239" t="str">
        <f t="shared" si="10"/>
        <v>131.894495487,32.9577253509</v>
      </c>
      <c r="AJ85" s="239" t="s">
        <v>3207</v>
      </c>
      <c r="AL85" s="8" t="str">
        <f t="shared" si="11"/>
        <v>,{"type":"Feature","properties":{"name":"吉田歯科医院","description":"種別：歯科&lt;br&gt;名称：吉田歯科医院&lt;br&gt;住所：大分県佐伯市城下西町２－６０&lt;br&gt;TEL：0972-22-0354&lt;br&gt;参考：ID：4431155900000&lt;br&gt;","_markerType":"Icon","_iconUrl":"https://www.pref.oita.jp/uploaded/life/2327624_4659445_img.png","_iconSize":[30,30],"_iconAnchor":[15,15]},"geometry":{"type":"Point","coordinates":[131.894495487,32.9577253509]}}</v>
      </c>
    </row>
    <row r="86" spans="1:38">
      <c r="A86" s="1" t="s">
        <v>2012</v>
      </c>
      <c r="B86" s="1" t="s">
        <v>2975</v>
      </c>
      <c r="C86" s="1" t="s">
        <v>2012</v>
      </c>
      <c r="D86" s="1" t="s">
        <v>2952</v>
      </c>
      <c r="E86" s="1" t="s">
        <v>4256</v>
      </c>
      <c r="F86" s="1" t="s">
        <v>4050</v>
      </c>
      <c r="I86" s="236" t="s">
        <v>4076</v>
      </c>
      <c r="J86" s="1" t="s">
        <v>3210</v>
      </c>
      <c r="K86" s="1" t="s">
        <v>3211</v>
      </c>
      <c r="L86" s="1">
        <v>32.954434300000003</v>
      </c>
      <c r="M86" s="1">
        <v>131.89478600000001</v>
      </c>
      <c r="O86" s="74" t="str">
        <f t="shared" si="1"/>
        <v>わきた歯科医院</v>
      </c>
      <c r="P86" s="74" t="str">
        <f t="shared" si="16"/>
        <v>種別：歯科&lt;br&gt;名称：わきた歯科医院&lt;br&gt;住所：大分県佐伯市船頭町&lt;br&gt;TEL：0972-23-8241&lt;br&gt;参考：ID：4431156000000&lt;br&gt;</v>
      </c>
      <c r="Q86" s="74" t="str">
        <f t="shared" si="15"/>
        <v>https://www.pref.oita.jp/uploaded/life/2327624_4659445_img.png</v>
      </c>
      <c r="R86" s="74" t="str">
        <f t="shared" si="14"/>
        <v>30,30</v>
      </c>
      <c r="S86" s="74" t="str">
        <f t="shared" si="14"/>
        <v>15,15</v>
      </c>
      <c r="T86" s="74" t="str">
        <f t="shared" si="4"/>
        <v>131.894786,32.9544343</v>
      </c>
      <c r="W86" s="239">
        <v>1</v>
      </c>
      <c r="X86" s="239" t="s">
        <v>3209</v>
      </c>
      <c r="Y86" s="239" t="str">
        <f t="shared" si="5"/>
        <v>わきた歯科医院</v>
      </c>
      <c r="Z86" s="239" t="s">
        <v>3202</v>
      </c>
      <c r="AA86" s="239" t="str">
        <f t="shared" si="6"/>
        <v>種別：歯科&lt;br&gt;名称：わきた歯科医院&lt;br&gt;住所：大分県佐伯市船頭町&lt;br&gt;TEL：0972-23-8241&lt;br&gt;参考：ID：4431156000000&lt;br&gt;</v>
      </c>
      <c r="AB86" s="239" t="s">
        <v>3684</v>
      </c>
      <c r="AC86" s="239" t="str">
        <f t="shared" si="7"/>
        <v>https://www.pref.oita.jp/uploaded/life/2327624_4659445_img.png</v>
      </c>
      <c r="AD86" s="239" t="s">
        <v>3204</v>
      </c>
      <c r="AE86" s="239" t="str">
        <f t="shared" si="8"/>
        <v>30,30</v>
      </c>
      <c r="AF86" s="239" t="s">
        <v>3205</v>
      </c>
      <c r="AG86" s="239" t="str">
        <f t="shared" si="9"/>
        <v>15,15</v>
      </c>
      <c r="AH86" s="239" t="s">
        <v>3206</v>
      </c>
      <c r="AI86" s="239" t="str">
        <f t="shared" si="10"/>
        <v>131.894786,32.9544343</v>
      </c>
      <c r="AJ86" s="239" t="s">
        <v>3207</v>
      </c>
      <c r="AL86" s="8" t="str">
        <f t="shared" si="11"/>
        <v>,{"type":"Feature","properties":{"name":"わきた歯科医院","description":"種別：歯科&lt;br&gt;名称：わきた歯科医院&lt;br&gt;住所：大分県佐伯市船頭町&lt;br&gt;TEL：0972-23-8241&lt;br&gt;参考：ID：4431156000000&lt;br&gt;","_markerType":"Icon","_iconUrl":"https://www.pref.oita.jp/uploaded/life/2327624_4659445_img.png","_iconSize":[30,30],"_iconAnchor":[15,15]},"geometry":{"type":"Point","coordinates":[131.894786,32.9544343]}}</v>
      </c>
    </row>
    <row r="87" spans="1:38">
      <c r="A87" s="1" t="s">
        <v>2014</v>
      </c>
      <c r="B87" s="1" t="s">
        <v>2975</v>
      </c>
      <c r="C87" s="1" t="s">
        <v>2014</v>
      </c>
      <c r="D87" s="1" t="s">
        <v>3015</v>
      </c>
      <c r="E87" s="1" t="s">
        <v>4257</v>
      </c>
      <c r="F87" s="1" t="s">
        <v>4051</v>
      </c>
      <c r="I87" s="236" t="s">
        <v>4076</v>
      </c>
      <c r="J87" s="1" t="s">
        <v>3210</v>
      </c>
      <c r="K87" s="1" t="s">
        <v>3211</v>
      </c>
      <c r="L87" s="1">
        <v>32.9445179212574</v>
      </c>
      <c r="M87" s="1">
        <v>131.90015857979401</v>
      </c>
      <c r="O87" s="74" t="str">
        <f t="shared" si="1"/>
        <v>ひかわ歯科医院</v>
      </c>
      <c r="P87" s="74" t="str">
        <f t="shared" si="16"/>
        <v>種別：歯科&lt;br&gt;名称：ひかわ歯科医院&lt;br&gt;住所：大分県佐伯市池田２０５３番地１&lt;br&gt;TEL：0972-28-7200&lt;br&gt;参考：ID：4431156100000&lt;br&gt;</v>
      </c>
      <c r="Q87" s="74" t="str">
        <f t="shared" si="15"/>
        <v>https://www.pref.oita.jp/uploaded/life/2327624_4659445_img.png</v>
      </c>
      <c r="R87" s="74" t="str">
        <f t="shared" si="14"/>
        <v>30,30</v>
      </c>
      <c r="S87" s="74" t="str">
        <f t="shared" si="14"/>
        <v>15,15</v>
      </c>
      <c r="T87" s="74" t="str">
        <f t="shared" si="4"/>
        <v>131.900158579794,32.9445179212574</v>
      </c>
      <c r="W87" s="239">
        <v>1</v>
      </c>
      <c r="X87" s="239" t="s">
        <v>3209</v>
      </c>
      <c r="Y87" s="239" t="str">
        <f t="shared" si="5"/>
        <v>ひかわ歯科医院</v>
      </c>
      <c r="Z87" s="239" t="s">
        <v>3202</v>
      </c>
      <c r="AA87" s="239" t="str">
        <f t="shared" si="6"/>
        <v>種別：歯科&lt;br&gt;名称：ひかわ歯科医院&lt;br&gt;住所：大分県佐伯市池田２０５３番地１&lt;br&gt;TEL：0972-28-7200&lt;br&gt;参考：ID：4431156100000&lt;br&gt;</v>
      </c>
      <c r="AB87" s="239" t="s">
        <v>3684</v>
      </c>
      <c r="AC87" s="239" t="str">
        <f t="shared" si="7"/>
        <v>https://www.pref.oita.jp/uploaded/life/2327624_4659445_img.png</v>
      </c>
      <c r="AD87" s="239" t="s">
        <v>3204</v>
      </c>
      <c r="AE87" s="239" t="str">
        <f t="shared" si="8"/>
        <v>30,30</v>
      </c>
      <c r="AF87" s="239" t="s">
        <v>3205</v>
      </c>
      <c r="AG87" s="239" t="str">
        <f t="shared" si="9"/>
        <v>15,15</v>
      </c>
      <c r="AH87" s="239" t="s">
        <v>3206</v>
      </c>
      <c r="AI87" s="239" t="str">
        <f t="shared" si="10"/>
        <v>131.900158579794,32.9445179212574</v>
      </c>
      <c r="AJ87" s="239" t="s">
        <v>3207</v>
      </c>
      <c r="AL87" s="8" t="str">
        <f t="shared" si="11"/>
        <v>,{"type":"Feature","properties":{"name":"ひかわ歯科医院","description":"種別：歯科&lt;br&gt;名称：ひかわ歯科医院&lt;br&gt;住所：大分県佐伯市池田２０５３番地１&lt;br&gt;TEL：0972-28-7200&lt;br&gt;参考：ID：4431156100000&lt;br&gt;","_markerType":"Icon","_iconUrl":"https://www.pref.oita.jp/uploaded/life/2327624_4659445_img.png","_iconSize":[30,30],"_iconAnchor":[15,15]},"geometry":{"type":"Point","coordinates":[131.900158579794,32.9445179212574]}}</v>
      </c>
    </row>
    <row r="88" spans="1:38">
      <c r="A88" s="1" t="s">
        <v>2017</v>
      </c>
      <c r="B88" s="1" t="s">
        <v>2975</v>
      </c>
      <c r="C88" s="1" t="s">
        <v>2017</v>
      </c>
      <c r="D88" s="1" t="s">
        <v>3017</v>
      </c>
      <c r="E88" s="1" t="s">
        <v>4258</v>
      </c>
      <c r="F88" s="1" t="s">
        <v>4052</v>
      </c>
      <c r="I88" s="236" t="s">
        <v>4076</v>
      </c>
      <c r="J88" s="1" t="s">
        <v>3210</v>
      </c>
      <c r="K88" s="1" t="s">
        <v>3211</v>
      </c>
      <c r="L88" s="1">
        <v>32.962127350300001</v>
      </c>
      <c r="M88" s="1">
        <v>131.86425089799999</v>
      </c>
      <c r="O88" s="74" t="str">
        <f t="shared" si="1"/>
        <v>コスモタウン歯科</v>
      </c>
      <c r="P88" s="74" t="str">
        <f t="shared" si="16"/>
        <v>種別：歯科&lt;br&gt;名称：コスモタウン歯科&lt;br&gt;住所：大分県佐伯市鶴岡西町一丁目２２８番地&lt;br&gt;TEL：0972-28-7885&lt;br&gt;参考：ID：4431156200000&lt;br&gt;</v>
      </c>
      <c r="Q88" s="74" t="str">
        <f t="shared" si="15"/>
        <v>https://www.pref.oita.jp/uploaded/life/2327624_4659445_img.png</v>
      </c>
      <c r="R88" s="74" t="str">
        <f t="shared" si="14"/>
        <v>30,30</v>
      </c>
      <c r="S88" s="74" t="str">
        <f t="shared" si="14"/>
        <v>15,15</v>
      </c>
      <c r="T88" s="74" t="str">
        <f t="shared" si="4"/>
        <v>131.864250898,32.9621273503</v>
      </c>
      <c r="W88" s="239">
        <v>1</v>
      </c>
      <c r="X88" s="239" t="s">
        <v>3209</v>
      </c>
      <c r="Y88" s="239" t="str">
        <f t="shared" si="5"/>
        <v>コスモタウン歯科</v>
      </c>
      <c r="Z88" s="239" t="s">
        <v>3202</v>
      </c>
      <c r="AA88" s="239" t="str">
        <f t="shared" si="6"/>
        <v>種別：歯科&lt;br&gt;名称：コスモタウン歯科&lt;br&gt;住所：大分県佐伯市鶴岡西町一丁目２２８番地&lt;br&gt;TEL：0972-28-7885&lt;br&gt;参考：ID：4431156200000&lt;br&gt;</v>
      </c>
      <c r="AB88" s="239" t="s">
        <v>3684</v>
      </c>
      <c r="AC88" s="239" t="str">
        <f t="shared" si="7"/>
        <v>https://www.pref.oita.jp/uploaded/life/2327624_4659445_img.png</v>
      </c>
      <c r="AD88" s="239" t="s">
        <v>3204</v>
      </c>
      <c r="AE88" s="239" t="str">
        <f t="shared" si="8"/>
        <v>30,30</v>
      </c>
      <c r="AF88" s="239" t="s">
        <v>3205</v>
      </c>
      <c r="AG88" s="239" t="str">
        <f t="shared" si="9"/>
        <v>15,15</v>
      </c>
      <c r="AH88" s="239" t="s">
        <v>3206</v>
      </c>
      <c r="AI88" s="239" t="str">
        <f t="shared" si="10"/>
        <v>131.864250898,32.9621273503</v>
      </c>
      <c r="AJ88" s="239" t="s">
        <v>3207</v>
      </c>
      <c r="AL88" s="8" t="str">
        <f t="shared" si="11"/>
        <v>,{"type":"Feature","properties":{"name":"コスモタウン歯科","description":"種別：歯科&lt;br&gt;名称：コスモタウン歯科&lt;br&gt;住所：大分県佐伯市鶴岡西町一丁目２２８番地&lt;br&gt;TEL：0972-28-7885&lt;br&gt;参考：ID：4431156200000&lt;br&gt;","_markerType":"Icon","_iconUrl":"https://www.pref.oita.jp/uploaded/life/2327624_4659445_img.png","_iconSize":[30,30],"_iconAnchor":[15,15]},"geometry":{"type":"Point","coordinates":[131.864250898,32.9621273503]}}</v>
      </c>
    </row>
    <row r="89" spans="1:38">
      <c r="A89" s="1" t="s">
        <v>3042</v>
      </c>
      <c r="B89" s="1" t="s">
        <v>2975</v>
      </c>
      <c r="C89" s="1" t="s">
        <v>3042</v>
      </c>
      <c r="D89" s="1" t="s">
        <v>3029</v>
      </c>
      <c r="E89" s="1" t="s">
        <v>4272</v>
      </c>
      <c r="F89" s="1" t="s">
        <v>4053</v>
      </c>
      <c r="I89" s="236" t="s">
        <v>4076</v>
      </c>
      <c r="J89" s="1" t="s">
        <v>3210</v>
      </c>
      <c r="K89" s="1" t="s">
        <v>3211</v>
      </c>
      <c r="L89" s="1">
        <v>32.966133069199998</v>
      </c>
      <c r="M89" s="1">
        <v>131.87887430200001</v>
      </c>
      <c r="O89" s="74" t="str">
        <f t="shared" si="1"/>
        <v>医療法人　鶴岡クリニック（歯科）</v>
      </c>
      <c r="P89" s="74" t="str">
        <f t="shared" si="16"/>
        <v>種別：歯科&lt;br&gt;名称：医療法人　鶴岡クリニック（歯科）&lt;br&gt;住所：大分県佐伯市大字鶴望２７３８番地１&lt;br&gt;TEL：0972-22-5199&lt;br&gt;参考：ID：4421085600000&lt;br&gt;</v>
      </c>
      <c r="Q89" s="74" t="str">
        <f t="shared" si="15"/>
        <v>https://www.pref.oita.jp/uploaded/life/2327624_4659445_img.png</v>
      </c>
      <c r="R89" s="74" t="str">
        <f t="shared" si="14"/>
        <v>30,30</v>
      </c>
      <c r="S89" s="74" t="str">
        <f t="shared" si="14"/>
        <v>15,15</v>
      </c>
      <c r="T89" s="74" t="str">
        <f t="shared" si="4"/>
        <v>131.878874302,32.9661330692</v>
      </c>
      <c r="W89" s="239">
        <v>1</v>
      </c>
      <c r="X89" s="239" t="s">
        <v>3209</v>
      </c>
      <c r="Y89" s="239" t="str">
        <f t="shared" si="5"/>
        <v>医療法人　鶴岡クリニック（歯科）</v>
      </c>
      <c r="Z89" s="239" t="s">
        <v>3202</v>
      </c>
      <c r="AA89" s="239" t="str">
        <f t="shared" si="6"/>
        <v>種別：歯科&lt;br&gt;名称：医療法人　鶴岡クリニック（歯科）&lt;br&gt;住所：大分県佐伯市大字鶴望２７３８番地１&lt;br&gt;TEL：0972-22-5199&lt;br&gt;参考：ID：4421085600000&lt;br&gt;</v>
      </c>
      <c r="AB89" s="239" t="s">
        <v>3684</v>
      </c>
      <c r="AC89" s="239" t="str">
        <f t="shared" si="7"/>
        <v>https://www.pref.oita.jp/uploaded/life/2327624_4659445_img.png</v>
      </c>
      <c r="AD89" s="239" t="s">
        <v>3204</v>
      </c>
      <c r="AE89" s="239" t="str">
        <f t="shared" si="8"/>
        <v>30,30</v>
      </c>
      <c r="AF89" s="239" t="s">
        <v>3205</v>
      </c>
      <c r="AG89" s="239" t="str">
        <f t="shared" si="9"/>
        <v>15,15</v>
      </c>
      <c r="AH89" s="239" t="s">
        <v>3206</v>
      </c>
      <c r="AI89" s="239" t="str">
        <f t="shared" si="10"/>
        <v>131.878874302,32.9661330692</v>
      </c>
      <c r="AJ89" s="239" t="s">
        <v>3207</v>
      </c>
      <c r="AL89" s="8" t="str">
        <f t="shared" si="11"/>
        <v>,{"type":"Feature","properties":{"name":"医療法人　鶴岡クリニック（歯科）","description":"種別：歯科&lt;br&gt;名称：医療法人　鶴岡クリニック（歯科）&lt;br&gt;住所：大分県佐伯市大字鶴望２７３８番地１&lt;br&gt;TEL：0972-22-5199&lt;br&gt;参考：ID：4421085600000&lt;br&gt;","_markerType":"Icon","_iconUrl":"https://www.pref.oita.jp/uploaded/life/2327624_4659445_img.png","_iconSize":[30,30],"_iconAnchor":[15,15]},"geometry":{"type":"Point","coordinates":[131.878874302,32.9661330692]}}</v>
      </c>
    </row>
    <row r="90" spans="1:38">
      <c r="A90" s="1" t="s">
        <v>2019</v>
      </c>
      <c r="B90" s="1" t="s">
        <v>2975</v>
      </c>
      <c r="C90" s="1" t="s">
        <v>2019</v>
      </c>
      <c r="D90" s="1" t="s">
        <v>3018</v>
      </c>
      <c r="E90" s="1" t="s">
        <v>4259</v>
      </c>
      <c r="F90" s="1" t="s">
        <v>4054</v>
      </c>
      <c r="I90" s="236" t="s">
        <v>4076</v>
      </c>
      <c r="J90" s="1" t="s">
        <v>3210</v>
      </c>
      <c r="K90" s="1" t="s">
        <v>3211</v>
      </c>
      <c r="L90" s="1">
        <v>32.953242799999998</v>
      </c>
      <c r="M90" s="1">
        <v>131.89673579999999</v>
      </c>
      <c r="O90" s="74" t="str">
        <f t="shared" si="1"/>
        <v>ファミリー歯科・こども歯科</v>
      </c>
      <c r="P90" s="74" t="str">
        <f t="shared" si="16"/>
        <v>種別：歯科&lt;br&gt;名称：ファミリー歯科・こども歯科&lt;br&gt;住所：大分県佐伯市中の島２丁目１９番３０号&lt;br&gt;TEL：0972-20-0648&lt;br&gt;参考：ID：4432009200000&lt;br&gt;</v>
      </c>
      <c r="Q90" s="74" t="str">
        <f t="shared" si="15"/>
        <v>https://www.pref.oita.jp/uploaded/life/2327624_4659445_img.png</v>
      </c>
      <c r="R90" s="74" t="str">
        <f t="shared" si="14"/>
        <v>30,30</v>
      </c>
      <c r="S90" s="74" t="str">
        <f t="shared" si="14"/>
        <v>15,15</v>
      </c>
      <c r="T90" s="74" t="str">
        <f t="shared" si="4"/>
        <v>131.8967358,32.9532428</v>
      </c>
      <c r="W90" s="239">
        <v>1</v>
      </c>
      <c r="X90" s="239" t="s">
        <v>3209</v>
      </c>
      <c r="Y90" s="239" t="str">
        <f t="shared" si="5"/>
        <v>ファミリー歯科・こども歯科</v>
      </c>
      <c r="Z90" s="239" t="s">
        <v>3202</v>
      </c>
      <c r="AA90" s="239" t="str">
        <f t="shared" si="6"/>
        <v>種別：歯科&lt;br&gt;名称：ファミリー歯科・こども歯科&lt;br&gt;住所：大分県佐伯市中の島２丁目１９番３０号&lt;br&gt;TEL：0972-20-0648&lt;br&gt;参考：ID：4432009200000&lt;br&gt;</v>
      </c>
      <c r="AB90" s="239" t="s">
        <v>3684</v>
      </c>
      <c r="AC90" s="239" t="str">
        <f t="shared" si="7"/>
        <v>https://www.pref.oita.jp/uploaded/life/2327624_4659445_img.png</v>
      </c>
      <c r="AD90" s="239" t="s">
        <v>3204</v>
      </c>
      <c r="AE90" s="239" t="str">
        <f t="shared" si="8"/>
        <v>30,30</v>
      </c>
      <c r="AF90" s="239" t="s">
        <v>3205</v>
      </c>
      <c r="AG90" s="239" t="str">
        <f t="shared" si="9"/>
        <v>15,15</v>
      </c>
      <c r="AH90" s="239" t="s">
        <v>3206</v>
      </c>
      <c r="AI90" s="239" t="str">
        <f t="shared" si="10"/>
        <v>131.8967358,32.9532428</v>
      </c>
      <c r="AJ90" s="239" t="s">
        <v>3207</v>
      </c>
      <c r="AL90" s="8" t="str">
        <f t="shared" si="11"/>
        <v>,{"type":"Feature","properties":{"name":"ファミリー歯科・こども歯科","description":"種別：歯科&lt;br&gt;名称：ファミリー歯科・こども歯科&lt;br&gt;住所：大分県佐伯市中の島２丁目１９番３０号&lt;br&gt;TEL：0972-20-0648&lt;br&gt;参考：ID：4432009200000&lt;br&gt;","_markerType":"Icon","_iconUrl":"https://www.pref.oita.jp/uploaded/life/2327624_4659445_img.png","_iconSize":[30,30],"_iconAnchor":[15,15]},"geometry":{"type":"Point","coordinates":[131.8967358,32.9532428]}}</v>
      </c>
    </row>
    <row r="91" spans="1:38">
      <c r="A91" s="1" t="s">
        <v>2021</v>
      </c>
      <c r="B91" s="1" t="s">
        <v>2975</v>
      </c>
      <c r="C91" s="1" t="s">
        <v>2021</v>
      </c>
      <c r="D91" s="1" t="s">
        <v>3020</v>
      </c>
      <c r="E91" s="1" t="s">
        <v>4260</v>
      </c>
      <c r="F91" s="1" t="s">
        <v>4055</v>
      </c>
      <c r="I91" s="236" t="s">
        <v>4076</v>
      </c>
      <c r="J91" s="1" t="s">
        <v>3210</v>
      </c>
      <c r="K91" s="1" t="s">
        <v>3211</v>
      </c>
      <c r="L91" s="1">
        <v>32.961452211299999</v>
      </c>
      <c r="M91" s="1">
        <v>131.90764904</v>
      </c>
      <c r="O91" s="74" t="str">
        <f t="shared" si="1"/>
        <v>つちや歯科医院</v>
      </c>
      <c r="P91" s="74" t="str">
        <f t="shared" si="16"/>
        <v>種別：歯科&lt;br&gt;名称：つちや歯科医院&lt;br&gt;住所：大分県佐伯市長島町２ー２ー１０&lt;br&gt;TEL：0972-22-0020&lt;br&gt;参考：ID：4432019200000&lt;br&gt;</v>
      </c>
      <c r="Q91" s="74" t="str">
        <f t="shared" si="15"/>
        <v>https://www.pref.oita.jp/uploaded/life/2327624_4659445_img.png</v>
      </c>
      <c r="R91" s="74" t="str">
        <f t="shared" si="14"/>
        <v>30,30</v>
      </c>
      <c r="S91" s="74" t="str">
        <f t="shared" si="14"/>
        <v>15,15</v>
      </c>
      <c r="T91" s="74" t="str">
        <f t="shared" si="4"/>
        <v>131.90764904,32.9614522113</v>
      </c>
      <c r="W91" s="239">
        <v>1</v>
      </c>
      <c r="X91" s="239" t="s">
        <v>3209</v>
      </c>
      <c r="Y91" s="239" t="str">
        <f t="shared" si="5"/>
        <v>つちや歯科医院</v>
      </c>
      <c r="Z91" s="239" t="s">
        <v>3202</v>
      </c>
      <c r="AA91" s="239" t="str">
        <f t="shared" si="6"/>
        <v>種別：歯科&lt;br&gt;名称：つちや歯科医院&lt;br&gt;住所：大分県佐伯市長島町２ー２ー１０&lt;br&gt;TEL：0972-22-0020&lt;br&gt;参考：ID：4432019200000&lt;br&gt;</v>
      </c>
      <c r="AB91" s="239" t="s">
        <v>3684</v>
      </c>
      <c r="AC91" s="239" t="str">
        <f t="shared" si="7"/>
        <v>https://www.pref.oita.jp/uploaded/life/2327624_4659445_img.png</v>
      </c>
      <c r="AD91" s="239" t="s">
        <v>3204</v>
      </c>
      <c r="AE91" s="239" t="str">
        <f t="shared" si="8"/>
        <v>30,30</v>
      </c>
      <c r="AF91" s="239" t="s">
        <v>3205</v>
      </c>
      <c r="AG91" s="239" t="str">
        <f t="shared" si="9"/>
        <v>15,15</v>
      </c>
      <c r="AH91" s="239" t="s">
        <v>3206</v>
      </c>
      <c r="AI91" s="239" t="str">
        <f t="shared" si="10"/>
        <v>131.90764904,32.9614522113</v>
      </c>
      <c r="AJ91" s="239" t="s">
        <v>3207</v>
      </c>
      <c r="AL91" s="8" t="str">
        <f t="shared" si="11"/>
        <v>,{"type":"Feature","properties":{"name":"つちや歯科医院","description":"種別：歯科&lt;br&gt;名称：つちや歯科医院&lt;br&gt;住所：大分県佐伯市長島町２ー２ー１０&lt;br&gt;TEL：0972-22-0020&lt;br&gt;参考：ID：4432019200000&lt;br&gt;","_markerType":"Icon","_iconUrl":"https://www.pref.oita.jp/uploaded/life/2327624_4659445_img.png","_iconSize":[30,30],"_iconAnchor":[15,15]},"geometry":{"type":"Point","coordinates":[131.90764904,32.9614522113]}}</v>
      </c>
    </row>
    <row r="92" spans="1:38">
      <c r="A92" s="1" t="s">
        <v>3030</v>
      </c>
      <c r="B92" s="1" t="s">
        <v>2975</v>
      </c>
      <c r="C92" s="1" t="s">
        <v>3030</v>
      </c>
      <c r="D92" s="1" t="s">
        <v>3032</v>
      </c>
      <c r="E92" s="1" t="s">
        <v>4261</v>
      </c>
      <c r="F92" s="1" t="s">
        <v>4056</v>
      </c>
      <c r="I92" s="236" t="s">
        <v>4076</v>
      </c>
      <c r="J92" s="1" t="s">
        <v>3210</v>
      </c>
      <c r="K92" s="1" t="s">
        <v>3211</v>
      </c>
      <c r="L92" s="1">
        <v>32.898428863493997</v>
      </c>
      <c r="M92" s="1">
        <v>131.78285651724099</v>
      </c>
      <c r="O92" s="74" t="str">
        <f t="shared" si="1"/>
        <v>あなん歯科医院</v>
      </c>
      <c r="P92" s="74" t="str">
        <f t="shared" si="16"/>
        <v>種別：歯科&lt;br&gt;名称：あなん歯科医院&lt;br&gt;住所：大分県佐伯市直川大字上直見字向船場３９３０&lt;br&gt;TEL：0972-58-3504&lt;br&gt;参考：ID：4431153300000&lt;br&gt;</v>
      </c>
      <c r="Q92" s="74" t="str">
        <f t="shared" si="15"/>
        <v>https://www.pref.oita.jp/uploaded/life/2327624_4659445_img.png</v>
      </c>
      <c r="R92" s="74" t="str">
        <f t="shared" si="14"/>
        <v>30,30</v>
      </c>
      <c r="S92" s="74" t="str">
        <f t="shared" si="14"/>
        <v>15,15</v>
      </c>
      <c r="T92" s="74" t="str">
        <f t="shared" si="4"/>
        <v>131.782856517241,32.898428863494</v>
      </c>
      <c r="W92" s="239">
        <v>1</v>
      </c>
      <c r="X92" s="239" t="s">
        <v>3209</v>
      </c>
      <c r="Y92" s="239" t="str">
        <f t="shared" si="5"/>
        <v>あなん歯科医院</v>
      </c>
      <c r="Z92" s="239" t="s">
        <v>3202</v>
      </c>
      <c r="AA92" s="239" t="str">
        <f t="shared" si="6"/>
        <v>種別：歯科&lt;br&gt;名称：あなん歯科医院&lt;br&gt;住所：大分県佐伯市直川大字上直見字向船場３９３０&lt;br&gt;TEL：0972-58-3504&lt;br&gt;参考：ID：4431153300000&lt;br&gt;</v>
      </c>
      <c r="AB92" s="239" t="s">
        <v>3684</v>
      </c>
      <c r="AC92" s="239" t="str">
        <f t="shared" si="7"/>
        <v>https://www.pref.oita.jp/uploaded/life/2327624_4659445_img.png</v>
      </c>
      <c r="AD92" s="239" t="s">
        <v>3204</v>
      </c>
      <c r="AE92" s="239" t="str">
        <f t="shared" si="8"/>
        <v>30,30</v>
      </c>
      <c r="AF92" s="239" t="s">
        <v>3205</v>
      </c>
      <c r="AG92" s="239" t="str">
        <f t="shared" si="9"/>
        <v>15,15</v>
      </c>
      <c r="AH92" s="239" t="s">
        <v>3206</v>
      </c>
      <c r="AI92" s="239" t="str">
        <f t="shared" si="10"/>
        <v>131.782856517241,32.898428863494</v>
      </c>
      <c r="AJ92" s="239" t="s">
        <v>3207</v>
      </c>
      <c r="AL92" s="8" t="str">
        <f t="shared" si="11"/>
        <v>,{"type":"Feature","properties":{"name":"あなん歯科医院","description":"種別：歯科&lt;br&gt;名称：あなん歯科医院&lt;br&gt;住所：大分県佐伯市直川大字上直見字向船場３９３０&lt;br&gt;TEL：0972-58-3504&lt;br&gt;参考：ID：4431153300000&lt;br&gt;","_markerType":"Icon","_iconUrl":"https://www.pref.oita.jp/uploaded/life/2327624_4659445_img.png","_iconSize":[30,30],"_iconAnchor":[15,15]},"geometry":{"type":"Point","coordinates":[131.782856517241,32.898428863494]}}</v>
      </c>
    </row>
    <row r="93" spans="1:38">
      <c r="A93" s="1" t="s">
        <v>2002</v>
      </c>
      <c r="B93" s="1" t="s">
        <v>2975</v>
      </c>
      <c r="C93" s="1" t="s">
        <v>2002</v>
      </c>
      <c r="D93" s="1" t="s">
        <v>3037</v>
      </c>
      <c r="E93" s="1" t="s">
        <v>4262</v>
      </c>
      <c r="F93" s="1" t="s">
        <v>4057</v>
      </c>
      <c r="I93" s="236" t="s">
        <v>4076</v>
      </c>
      <c r="J93" s="1" t="s">
        <v>3210</v>
      </c>
      <c r="K93" s="1" t="s">
        <v>3211</v>
      </c>
      <c r="L93" s="1">
        <v>32.960175954462102</v>
      </c>
      <c r="M93" s="1">
        <v>131.89875014068701</v>
      </c>
      <c r="O93" s="74" t="str">
        <f t="shared" si="1"/>
        <v>牧歯科医院</v>
      </c>
      <c r="P93" s="74" t="str">
        <f t="shared" si="16"/>
        <v>種別：歯科&lt;br&gt;名称：牧歯科医院&lt;br&gt;住所：大分県佐伯市中村南町５－６&lt;br&gt;TEL：0972-23-3325&lt;br&gt;参考：ID：4431155500000&lt;br&gt;</v>
      </c>
      <c r="Q93" s="74" t="str">
        <f t="shared" si="15"/>
        <v>https://www.pref.oita.jp/uploaded/life/2327624_4659445_img.png</v>
      </c>
      <c r="R93" s="74" t="str">
        <f t="shared" si="14"/>
        <v>30,30</v>
      </c>
      <c r="S93" s="74" t="str">
        <f t="shared" si="14"/>
        <v>15,15</v>
      </c>
      <c r="T93" s="74" t="str">
        <f t="shared" si="4"/>
        <v>131.898750140687,32.9601759544621</v>
      </c>
      <c r="W93" s="239">
        <v>1</v>
      </c>
      <c r="X93" s="239" t="s">
        <v>3209</v>
      </c>
      <c r="Y93" s="239" t="str">
        <f t="shared" si="5"/>
        <v>牧歯科医院</v>
      </c>
      <c r="Z93" s="239" t="s">
        <v>3202</v>
      </c>
      <c r="AA93" s="239" t="str">
        <f t="shared" si="6"/>
        <v>種別：歯科&lt;br&gt;名称：牧歯科医院&lt;br&gt;住所：大分県佐伯市中村南町５－６&lt;br&gt;TEL：0972-23-3325&lt;br&gt;参考：ID：4431155500000&lt;br&gt;</v>
      </c>
      <c r="AB93" s="239" t="s">
        <v>3684</v>
      </c>
      <c r="AC93" s="239" t="str">
        <f t="shared" si="7"/>
        <v>https://www.pref.oita.jp/uploaded/life/2327624_4659445_img.png</v>
      </c>
      <c r="AD93" s="239" t="s">
        <v>3204</v>
      </c>
      <c r="AE93" s="239" t="str">
        <f t="shared" si="8"/>
        <v>30,30</v>
      </c>
      <c r="AF93" s="239" t="s">
        <v>3205</v>
      </c>
      <c r="AG93" s="239" t="str">
        <f t="shared" si="9"/>
        <v>15,15</v>
      </c>
      <c r="AH93" s="239" t="s">
        <v>3206</v>
      </c>
      <c r="AI93" s="239" t="str">
        <f t="shared" si="10"/>
        <v>131.898750140687,32.9601759544621</v>
      </c>
      <c r="AJ93" s="239" t="s">
        <v>3207</v>
      </c>
      <c r="AL93" s="8" t="str">
        <f t="shared" si="11"/>
        <v>,{"type":"Feature","properties":{"name":"牧歯科医院","description":"種別：歯科&lt;br&gt;名称：牧歯科医院&lt;br&gt;住所：大分県佐伯市中村南町５－６&lt;br&gt;TEL：0972-23-3325&lt;br&gt;参考：ID：4431155500000&lt;br&gt;","_markerType":"Icon","_iconUrl":"https://www.pref.oita.jp/uploaded/life/2327624_4659445_img.png","_iconSize":[30,30],"_iconAnchor":[15,15]},"geometry":{"type":"Point","coordinates":[131.898750140687,32.9601759544621]}}</v>
      </c>
    </row>
    <row r="94" spans="1:38">
      <c r="A94" s="1" t="s">
        <v>3031</v>
      </c>
      <c r="B94" s="1" t="s">
        <v>2975</v>
      </c>
      <c r="C94" s="1" t="s">
        <v>3031</v>
      </c>
      <c r="D94" s="1" t="s">
        <v>3033</v>
      </c>
      <c r="E94" s="1" t="s">
        <v>4273</v>
      </c>
      <c r="F94" s="1" t="s">
        <v>4058</v>
      </c>
      <c r="I94" s="236" t="s">
        <v>4076</v>
      </c>
      <c r="J94" s="1" t="s">
        <v>3210</v>
      </c>
      <c r="K94" s="1" t="s">
        <v>3211</v>
      </c>
      <c r="L94" s="1">
        <v>32.931316067315997</v>
      </c>
      <c r="M94" s="1">
        <v>131.924980253835</v>
      </c>
      <c r="O94" s="74" t="str">
        <f t="shared" si="1"/>
        <v>入江歯科</v>
      </c>
      <c r="P94" s="74" t="str">
        <f t="shared" si="16"/>
        <v>種別：歯科&lt;br&gt;名称：入江歯科&lt;br&gt;住所：大分県佐伯市大字木立字亀の甲６４８５-２&lt;br&gt;TEL：0972-29-5388&lt;br&gt;参考：ID：&lt;br&gt;</v>
      </c>
      <c r="Q94" s="74" t="str">
        <f t="shared" si="15"/>
        <v>https://www.pref.oita.jp/uploaded/life/2327624_4659445_img.png</v>
      </c>
      <c r="R94" s="74" t="str">
        <f t="shared" si="14"/>
        <v>30,30</v>
      </c>
      <c r="S94" s="74" t="str">
        <f t="shared" si="14"/>
        <v>15,15</v>
      </c>
      <c r="T94" s="74" t="str">
        <f t="shared" si="4"/>
        <v>131.924980253835,32.931316067316</v>
      </c>
      <c r="W94" s="239">
        <v>1</v>
      </c>
      <c r="X94" s="239" t="s">
        <v>3209</v>
      </c>
      <c r="Y94" s="239" t="str">
        <f t="shared" si="5"/>
        <v>入江歯科</v>
      </c>
      <c r="Z94" s="239" t="s">
        <v>3202</v>
      </c>
      <c r="AA94" s="239" t="str">
        <f t="shared" si="6"/>
        <v>種別：歯科&lt;br&gt;名称：入江歯科&lt;br&gt;住所：大分県佐伯市大字木立字亀の甲６４８５-２&lt;br&gt;TEL：0972-29-5388&lt;br&gt;参考：ID：&lt;br&gt;</v>
      </c>
      <c r="AB94" s="239" t="s">
        <v>3684</v>
      </c>
      <c r="AC94" s="239" t="str">
        <f t="shared" si="7"/>
        <v>https://www.pref.oita.jp/uploaded/life/2327624_4659445_img.png</v>
      </c>
      <c r="AD94" s="239" t="s">
        <v>3204</v>
      </c>
      <c r="AE94" s="239" t="str">
        <f t="shared" si="8"/>
        <v>30,30</v>
      </c>
      <c r="AF94" s="239" t="s">
        <v>3205</v>
      </c>
      <c r="AG94" s="239" t="str">
        <f t="shared" si="9"/>
        <v>15,15</v>
      </c>
      <c r="AH94" s="239" t="s">
        <v>3206</v>
      </c>
      <c r="AI94" s="239" t="str">
        <f t="shared" si="10"/>
        <v>131.924980253835,32.931316067316</v>
      </c>
      <c r="AJ94" s="239" t="s">
        <v>3207</v>
      </c>
      <c r="AL94" s="8" t="s">
        <v>3214</v>
      </c>
    </row>
    <row r="95" spans="1:38">
      <c r="W95" s="239">
        <v>1</v>
      </c>
      <c r="AL95" s="8"/>
    </row>
    <row r="96" spans="1:38">
      <c r="W96" s="239">
        <v>1</v>
      </c>
      <c r="AL96" s="8"/>
    </row>
    <row r="97" spans="1:38">
      <c r="W97" s="239">
        <v>1</v>
      </c>
      <c r="AL97" s="8" t="s">
        <v>4080</v>
      </c>
    </row>
    <row r="98" spans="1:38">
      <c r="A98" s="1" t="s">
        <v>2024</v>
      </c>
      <c r="B98" s="1" t="s">
        <v>3021</v>
      </c>
      <c r="C98" s="1" t="s">
        <v>2024</v>
      </c>
      <c r="D98" s="1" t="s">
        <v>3979</v>
      </c>
      <c r="E98" s="1" t="s">
        <v>4263</v>
      </c>
      <c r="F98" s="1" t="s">
        <v>4059</v>
      </c>
      <c r="G98" s="1" t="s">
        <v>4073</v>
      </c>
      <c r="I98" s="236" t="s">
        <v>4077</v>
      </c>
      <c r="J98" s="1" t="s">
        <v>3210</v>
      </c>
      <c r="K98" s="1" t="s">
        <v>3211</v>
      </c>
      <c r="L98" s="1">
        <v>32.930488824246702</v>
      </c>
      <c r="M98" s="1">
        <v>131.874378263924</v>
      </c>
      <c r="O98" s="74" t="str">
        <f>A98</f>
        <v>わたなべ助産院</v>
      </c>
      <c r="P98" s="74" t="str">
        <f>$B$7&amp;B98&amp;"&lt;br&gt;"&amp;$C$7&amp;C98&amp;"&lt;br&gt;"&amp;IF(D98="","",$D$7&amp;D98&amp;"&lt;br&gt;")&amp;IF(E98="","",$E$7&amp;E98&amp;"&lt;br&gt;")&amp;IF(F98="","",$F$7&amp;F98&amp;"&lt;br&gt;")</f>
        <v>種別：助産所&lt;br&gt;名称：わたなべ助産院&lt;br&gt;住所：大分県佐伯市長良３６５−１&lt;br&gt;TEL：0972-22-9955&lt;br&gt;参考：ID：4431174500000&lt;br&gt;</v>
      </c>
      <c r="Q98" s="74" t="str">
        <f>IF(LEFT(I98,4)="http",I98,I98&amp;".png")</f>
        <v>https://www.pref.oita.jp/uploaded/life/2327624_4659449_img.png</v>
      </c>
      <c r="R98" s="74" t="str">
        <f>J98</f>
        <v>30,30</v>
      </c>
      <c r="S98" s="74" t="str">
        <f>K98</f>
        <v>15,15</v>
      </c>
      <c r="T98" s="74" t="str">
        <f>M98&amp;","&amp;L98</f>
        <v>131.874378263924,32.9304888242467</v>
      </c>
      <c r="W98" s="239">
        <v>1</v>
      </c>
      <c r="X98" s="239" t="s">
        <v>3201</v>
      </c>
      <c r="Y98" s="239" t="str">
        <f>O98</f>
        <v>わたなべ助産院</v>
      </c>
      <c r="Z98" s="239" t="s">
        <v>3202</v>
      </c>
      <c r="AA98" s="239" t="str">
        <f>P98</f>
        <v>種別：助産所&lt;br&gt;名称：わたなべ助産院&lt;br&gt;住所：大分県佐伯市長良３６５−１&lt;br&gt;TEL：0972-22-9955&lt;br&gt;参考：ID：4431174500000&lt;br&gt;</v>
      </c>
      <c r="AB98" s="239" t="s">
        <v>3684</v>
      </c>
      <c r="AC98" s="239" t="str">
        <f>Q98</f>
        <v>https://www.pref.oita.jp/uploaded/life/2327624_4659449_img.png</v>
      </c>
      <c r="AD98" s="239" t="s">
        <v>3204</v>
      </c>
      <c r="AE98" s="239" t="str">
        <f>R98</f>
        <v>30,30</v>
      </c>
      <c r="AF98" s="239" t="s">
        <v>3205</v>
      </c>
      <c r="AG98" s="239" t="str">
        <f>S98</f>
        <v>15,15</v>
      </c>
      <c r="AH98" s="239" t="s">
        <v>3206</v>
      </c>
      <c r="AI98" s="239" t="str">
        <f>T98</f>
        <v>131.874378263924,32.9304888242467</v>
      </c>
      <c r="AJ98" s="239" t="s">
        <v>3207</v>
      </c>
      <c r="AL98" s="238" t="str">
        <f>_xlfn.CONCAT(X98:AJ98)</f>
        <v>{"type":"Feature","properties":{"name":"わたなべ助産院","description":"種別：助産所&lt;br&gt;名称：わたなべ助産院&lt;br&gt;住所：大分県佐伯市長良３６５−１&lt;br&gt;TEL：0972-22-9955&lt;br&gt;参考：ID：4431174500000&lt;br&gt;","_markerType":"Icon","_iconUrl":"https://www.pref.oita.jp/uploaded/life/2327624_4659449_img.png","_iconSize":[30,30],"_iconAnchor":[15,15]},"geometry":{"type":"Point","coordinates":[131.874378263924,32.9304888242467]}}</v>
      </c>
    </row>
    <row r="99" spans="1:38">
      <c r="W99" s="239">
        <v>1</v>
      </c>
      <c r="AL99" s="8" t="s">
        <v>3214</v>
      </c>
    </row>
    <row r="100" spans="1:38">
      <c r="W100" s="239">
        <v>1</v>
      </c>
      <c r="AL100" s="8"/>
    </row>
    <row r="101" spans="1:38">
      <c r="W101" s="239">
        <v>1</v>
      </c>
      <c r="AL101" s="8"/>
    </row>
    <row r="102" spans="1:38">
      <c r="W102" s="239">
        <v>1</v>
      </c>
      <c r="AL102" s="8" t="s">
        <v>5615</v>
      </c>
    </row>
    <row r="103" spans="1:38">
      <c r="A103" s="1" t="s">
        <v>49</v>
      </c>
      <c r="B103" s="1" t="s">
        <v>5599</v>
      </c>
      <c r="C103" s="1" t="s">
        <v>49</v>
      </c>
      <c r="D103" s="1" t="s">
        <v>186</v>
      </c>
      <c r="F103" s="1" t="s">
        <v>4111</v>
      </c>
      <c r="G103" s="1" t="s">
        <v>337</v>
      </c>
      <c r="I103" s="236">
        <v>921</v>
      </c>
      <c r="J103" s="1" t="s">
        <v>5617</v>
      </c>
      <c r="K103" s="1" t="s">
        <v>5618</v>
      </c>
      <c r="L103" s="1">
        <v>32.848977300000001</v>
      </c>
      <c r="M103" s="1">
        <v>131.65034835</v>
      </c>
      <c r="O103" s="74" t="str">
        <f>A103</f>
        <v>河尻集会センター</v>
      </c>
      <c r="P103" s="74" t="str">
        <f>$B$7&amp;B103&amp;"&lt;br&gt;"&amp;$C$7&amp;C103&amp;"&lt;br&gt;"&amp;IF(D103="","",$D$7&amp;D103&amp;"&lt;br&gt;")&amp;IF(E103="","",$E$7&amp;E103&amp;"&lt;br&gt;")&amp;IF(F103="","",$F$7&amp;F103&amp;"&lt;br&gt;")</f>
        <v>種別：指定避難所（風水害）&lt;br&gt;名称：河尻集会センター&lt;br&gt;住所：佐伯市宇目大字千束725番地1&lt;br&gt;参考：収容人数：50人&lt;br&gt;</v>
      </c>
      <c r="Q103" s="74" t="str">
        <f>I103&amp;".png"</f>
        <v>921.png</v>
      </c>
      <c r="R103" s="74" t="str">
        <f>J103</f>
        <v>45,30</v>
      </c>
      <c r="S103" s="74" t="str">
        <f>K103</f>
        <v>22,15</v>
      </c>
      <c r="T103" s="74" t="str">
        <f>M103&amp;","&amp;L103</f>
        <v>131.65034835,32.8489773</v>
      </c>
      <c r="W103" s="239">
        <v>1</v>
      </c>
      <c r="X103" s="239" t="s">
        <v>3201</v>
      </c>
      <c r="Y103" s="239" t="str">
        <f>O103</f>
        <v>河尻集会センター</v>
      </c>
      <c r="Z103" s="239" t="s">
        <v>3202</v>
      </c>
      <c r="AA103" s="239" t="str">
        <f>P103</f>
        <v>種別：指定避難所（風水害）&lt;br&gt;名称：河尻集会センター&lt;br&gt;住所：佐伯市宇目大字千束725番地1&lt;br&gt;参考：収容人数：50人&lt;br&gt;</v>
      </c>
      <c r="AB103" s="239" t="s">
        <v>3203</v>
      </c>
      <c r="AC103" s="239" t="str">
        <f>Q103</f>
        <v>921.png</v>
      </c>
      <c r="AD103" s="239" t="s">
        <v>3204</v>
      </c>
      <c r="AE103" s="239" t="str">
        <f>R103</f>
        <v>45,30</v>
      </c>
      <c r="AF103" s="239" t="s">
        <v>3205</v>
      </c>
      <c r="AG103" s="239" t="str">
        <f>S103</f>
        <v>22,15</v>
      </c>
      <c r="AH103" s="239" t="s">
        <v>3206</v>
      </c>
      <c r="AI103" s="239" t="str">
        <f>T103</f>
        <v>131.65034835,32.8489773</v>
      </c>
      <c r="AJ103" s="239" t="s">
        <v>3207</v>
      </c>
      <c r="AL103" s="238" t="str">
        <f>_xlfn.CONCAT(X103:AJ103)</f>
        <v>{"type":"Feature","properties":{"name":"河尻集会センター","description":"種別：指定避難所（風水害）&lt;br&gt;名称：河尻集会センター&lt;br&gt;住所：佐伯市宇目大字千束725番地1&lt;br&gt;参考：収容人数：50人&lt;br&gt;","_markerType":"Icon","_iconUrl":"https://cyberjapandata.gsi.go.jp/portal/sys/v4/symbols/921.png","_iconSize":[45,30],"_iconAnchor":[22,15]},"geometry":{"type":"Point","coordinates":[131.65034835,32.8489773]}}</v>
      </c>
    </row>
    <row r="104" spans="1:38">
      <c r="A104" s="1" t="s">
        <v>55</v>
      </c>
      <c r="B104" s="1" t="s">
        <v>5599</v>
      </c>
      <c r="C104" s="1" t="s">
        <v>55</v>
      </c>
      <c r="D104" s="1" t="s">
        <v>189</v>
      </c>
      <c r="F104" s="1" t="s">
        <v>4133</v>
      </c>
      <c r="I104" s="236" t="s">
        <v>5614</v>
      </c>
      <c r="J104" s="1" t="s">
        <v>5617</v>
      </c>
      <c r="K104" s="1" t="s">
        <v>5618</v>
      </c>
      <c r="L104" s="1">
        <v>32.856485036908097</v>
      </c>
      <c r="M104" s="1">
        <v>131.69340441586999</v>
      </c>
      <c r="O104" s="74" t="str">
        <f t="shared" ref="O104:O167" si="17">A104</f>
        <v>花木公民館</v>
      </c>
      <c r="P104" s="74" t="str">
        <f t="shared" ref="P104:P167" si="18">$B$7&amp;B104&amp;"&lt;br&gt;"&amp;$C$7&amp;C104&amp;"&lt;br&gt;"&amp;IF(D104="","",$D$7&amp;D104&amp;"&lt;br&gt;")&amp;IF(E104="","",$E$7&amp;E104&amp;"&lt;br&gt;")&amp;IF(F104="","",$F$7&amp;F104&amp;"&lt;br&gt;")</f>
        <v>種別：指定避難所（風水害）&lt;br&gt;名称：花木公民館&lt;br&gt;住所：佐伯市宇目大字塩見園1752番地1&lt;br&gt;参考：収容人数：10人&lt;br&gt;</v>
      </c>
      <c r="Q104" s="74" t="str">
        <f t="shared" ref="Q104:Q167" si="19">IF(LEFT(I104,4)="http",I104,I104&amp;".png")</f>
        <v>916.png</v>
      </c>
      <c r="R104" s="74" t="str">
        <f t="shared" ref="R104:S119" si="20">J104</f>
        <v>45,30</v>
      </c>
      <c r="S104" s="74" t="str">
        <f t="shared" si="20"/>
        <v>22,15</v>
      </c>
      <c r="T104" s="74" t="str">
        <f t="shared" ref="T104:T167" si="21">M104&amp;","&amp;L104</f>
        <v>131.69340441587,32.8564850369081</v>
      </c>
      <c r="W104" s="239">
        <v>1</v>
      </c>
      <c r="X104" s="239" t="s">
        <v>3209</v>
      </c>
      <c r="Y104" s="239" t="str">
        <f t="shared" ref="Y104:Y167" si="22">O104</f>
        <v>花木公民館</v>
      </c>
      <c r="Z104" s="239" t="s">
        <v>3202</v>
      </c>
      <c r="AA104" s="239" t="str">
        <f t="shared" ref="AA104:AA167" si="23">P104</f>
        <v>種別：指定避難所（風水害）&lt;br&gt;名称：花木公民館&lt;br&gt;住所：佐伯市宇目大字塩見園1752番地1&lt;br&gt;参考：収容人数：10人&lt;br&gt;</v>
      </c>
      <c r="AB104" s="239" t="s">
        <v>3203</v>
      </c>
      <c r="AC104" s="239" t="str">
        <f t="shared" ref="AC104:AC167" si="24">Q104</f>
        <v>916.png</v>
      </c>
      <c r="AD104" s="239" t="s">
        <v>3204</v>
      </c>
      <c r="AE104" s="239" t="str">
        <f t="shared" ref="AE104:AE167" si="25">R104</f>
        <v>45,30</v>
      </c>
      <c r="AF104" s="239" t="s">
        <v>3205</v>
      </c>
      <c r="AG104" s="239" t="str">
        <f t="shared" ref="AG104:AG167" si="26">S104</f>
        <v>22,15</v>
      </c>
      <c r="AH104" s="239" t="s">
        <v>3206</v>
      </c>
      <c r="AI104" s="239" t="str">
        <f t="shared" ref="AI104:AI167" si="27">T104</f>
        <v>131.69340441587,32.8564850369081</v>
      </c>
      <c r="AJ104" s="239" t="s">
        <v>3207</v>
      </c>
      <c r="AL104" s="8" t="str">
        <f t="shared" ref="AL104:AL167" si="28">_xlfn.CONCAT(X104:AJ104)</f>
        <v>,{"type":"Feature","properties":{"name":"花木公民館","description":"種別：指定避難所（風水害）&lt;br&gt;名称：花木公民館&lt;br&gt;住所：佐伯市宇目大字塩見園1752番地1&lt;br&gt;参考：収容人数：10人&lt;br&gt;","_markerType":"Icon","_iconUrl":"https://cyberjapandata.gsi.go.jp/portal/sys/v4/symbols/916.png","_iconSize":[45,30],"_iconAnchor":[22,15]},"geometry":{"type":"Point","coordinates":[131.69340441587,32.8564850369081]}}</v>
      </c>
    </row>
    <row r="105" spans="1:38">
      <c r="A105" s="1" t="s">
        <v>57</v>
      </c>
      <c r="B105" s="1" t="s">
        <v>5599</v>
      </c>
      <c r="C105" s="1" t="s">
        <v>57</v>
      </c>
      <c r="D105" s="1" t="s">
        <v>190</v>
      </c>
      <c r="F105" s="1" t="s">
        <v>4121</v>
      </c>
      <c r="I105" s="236" t="s">
        <v>5614</v>
      </c>
      <c r="J105" s="1" t="s">
        <v>5617</v>
      </c>
      <c r="K105" s="1" t="s">
        <v>5618</v>
      </c>
      <c r="L105" s="1">
        <v>32.859648877024597</v>
      </c>
      <c r="M105" s="1">
        <v>131.695667725313</v>
      </c>
      <c r="O105" s="74" t="str">
        <f t="shared" si="17"/>
        <v>上爪生活改善センター</v>
      </c>
      <c r="P105" s="74" t="str">
        <f t="shared" si="18"/>
        <v>種別：指定避難所（風水害）&lt;br&gt;名称：上爪生活改善センター&lt;br&gt;住所：佐伯市宇目大字塩見園2163番地&lt;br&gt;参考：収容人数：30人&lt;br&gt;</v>
      </c>
      <c r="Q105" s="74" t="str">
        <f t="shared" si="19"/>
        <v>916.png</v>
      </c>
      <c r="R105" s="74" t="str">
        <f t="shared" si="20"/>
        <v>45,30</v>
      </c>
      <c r="S105" s="74" t="str">
        <f t="shared" si="20"/>
        <v>22,15</v>
      </c>
      <c r="T105" s="74" t="str">
        <f t="shared" si="21"/>
        <v>131.695667725313,32.8596488770246</v>
      </c>
      <c r="W105" s="239">
        <v>1</v>
      </c>
      <c r="X105" s="239" t="s">
        <v>3209</v>
      </c>
      <c r="Y105" s="239" t="str">
        <f t="shared" si="22"/>
        <v>上爪生活改善センター</v>
      </c>
      <c r="Z105" s="239" t="s">
        <v>3202</v>
      </c>
      <c r="AA105" s="239" t="str">
        <f t="shared" si="23"/>
        <v>種別：指定避難所（風水害）&lt;br&gt;名称：上爪生活改善センター&lt;br&gt;住所：佐伯市宇目大字塩見園2163番地&lt;br&gt;参考：収容人数：30人&lt;br&gt;</v>
      </c>
      <c r="AB105" s="239" t="s">
        <v>3203</v>
      </c>
      <c r="AC105" s="239" t="str">
        <f t="shared" si="24"/>
        <v>916.png</v>
      </c>
      <c r="AD105" s="239" t="s">
        <v>3204</v>
      </c>
      <c r="AE105" s="239" t="str">
        <f t="shared" si="25"/>
        <v>45,30</v>
      </c>
      <c r="AF105" s="239" t="s">
        <v>3205</v>
      </c>
      <c r="AG105" s="239" t="str">
        <f t="shared" si="26"/>
        <v>22,15</v>
      </c>
      <c r="AH105" s="239" t="s">
        <v>3206</v>
      </c>
      <c r="AI105" s="239" t="str">
        <f t="shared" si="27"/>
        <v>131.695667725313,32.8596488770246</v>
      </c>
      <c r="AJ105" s="239" t="s">
        <v>3207</v>
      </c>
      <c r="AL105" s="8" t="str">
        <f t="shared" si="28"/>
        <v>,{"type":"Feature","properties":{"name":"上爪生活改善センター","description":"種別：指定避難所（風水害）&lt;br&gt;名称：上爪生活改善センター&lt;br&gt;住所：佐伯市宇目大字塩見園2163番地&lt;br&gt;参考：収容人数：30人&lt;br&gt;","_markerType":"Icon","_iconUrl":"https://cyberjapandata.gsi.go.jp/portal/sys/v4/symbols/916.png","_iconSize":[45,30],"_iconAnchor":[22,15]},"geometry":{"type":"Point","coordinates":[131.695667725313,32.8596488770246]}}</v>
      </c>
    </row>
    <row r="106" spans="1:38">
      <c r="A106" s="1" t="s">
        <v>61</v>
      </c>
      <c r="B106" s="1" t="s">
        <v>5599</v>
      </c>
      <c r="C106" s="1" t="s">
        <v>61</v>
      </c>
      <c r="D106" s="1" t="s">
        <v>192</v>
      </c>
      <c r="F106" s="1" t="s">
        <v>4135</v>
      </c>
      <c r="I106" s="236" t="s">
        <v>5614</v>
      </c>
      <c r="J106" s="1" t="s">
        <v>5617</v>
      </c>
      <c r="K106" s="1" t="s">
        <v>5618</v>
      </c>
      <c r="L106" s="1">
        <v>32.826683842127103</v>
      </c>
      <c r="M106" s="1">
        <v>131.656898552912</v>
      </c>
      <c r="O106" s="74" t="str">
        <f t="shared" si="17"/>
        <v>小野公民館</v>
      </c>
      <c r="P106" s="74" t="str">
        <f t="shared" si="18"/>
        <v>種別：指定避難所（風水害）&lt;br&gt;名称：小野公民館&lt;br&gt;住所：佐伯市宇目大字重岡1601番地1&lt;br&gt;参考：収容人数：20人&lt;br&gt;</v>
      </c>
      <c r="Q106" s="74" t="str">
        <f t="shared" si="19"/>
        <v>916.png</v>
      </c>
      <c r="R106" s="74" t="str">
        <f t="shared" si="20"/>
        <v>45,30</v>
      </c>
      <c r="S106" s="74" t="str">
        <f t="shared" si="20"/>
        <v>22,15</v>
      </c>
      <c r="T106" s="74" t="str">
        <f t="shared" si="21"/>
        <v>131.656898552912,32.8266838421271</v>
      </c>
      <c r="W106" s="239">
        <v>1</v>
      </c>
      <c r="X106" s="239" t="s">
        <v>3209</v>
      </c>
      <c r="Y106" s="239" t="str">
        <f t="shared" si="22"/>
        <v>小野公民館</v>
      </c>
      <c r="Z106" s="239" t="s">
        <v>3202</v>
      </c>
      <c r="AA106" s="239" t="str">
        <f t="shared" si="23"/>
        <v>種別：指定避難所（風水害）&lt;br&gt;名称：小野公民館&lt;br&gt;住所：佐伯市宇目大字重岡1601番地1&lt;br&gt;参考：収容人数：20人&lt;br&gt;</v>
      </c>
      <c r="AB106" s="239" t="s">
        <v>3203</v>
      </c>
      <c r="AC106" s="239" t="str">
        <f t="shared" si="24"/>
        <v>916.png</v>
      </c>
      <c r="AD106" s="239" t="s">
        <v>3204</v>
      </c>
      <c r="AE106" s="239" t="str">
        <f t="shared" si="25"/>
        <v>45,30</v>
      </c>
      <c r="AF106" s="239" t="s">
        <v>3205</v>
      </c>
      <c r="AG106" s="239" t="str">
        <f t="shared" si="26"/>
        <v>22,15</v>
      </c>
      <c r="AH106" s="239" t="s">
        <v>3206</v>
      </c>
      <c r="AI106" s="239" t="str">
        <f t="shared" si="27"/>
        <v>131.656898552912,32.8266838421271</v>
      </c>
      <c r="AJ106" s="239" t="s">
        <v>3207</v>
      </c>
      <c r="AL106" s="8" t="str">
        <f t="shared" si="28"/>
        <v>,{"type":"Feature","properties":{"name":"小野公民館","description":"種別：指定避難所（風水害）&lt;br&gt;名称：小野公民館&lt;br&gt;住所：佐伯市宇目大字重岡1601番地1&lt;br&gt;参考：収容人数：20人&lt;br&gt;","_markerType":"Icon","_iconUrl":"https://cyberjapandata.gsi.go.jp/portal/sys/v4/symbols/916.png","_iconSize":[45,30],"_iconAnchor":[22,15]},"geometry":{"type":"Point","coordinates":[131.656898552912,32.8266838421271]}}</v>
      </c>
    </row>
    <row r="107" spans="1:38">
      <c r="A107" s="1" t="s">
        <v>63</v>
      </c>
      <c r="B107" s="1" t="s">
        <v>5599</v>
      </c>
      <c r="C107" s="1" t="s">
        <v>63</v>
      </c>
      <c r="D107" s="1" t="s">
        <v>193</v>
      </c>
      <c r="F107" s="1" t="s">
        <v>4113</v>
      </c>
      <c r="G107" s="1" t="s">
        <v>337</v>
      </c>
      <c r="I107" s="236">
        <v>921</v>
      </c>
      <c r="J107" s="1" t="s">
        <v>5617</v>
      </c>
      <c r="K107" s="1" t="s">
        <v>5618</v>
      </c>
      <c r="L107" s="1">
        <v>32.8643805478888</v>
      </c>
      <c r="M107" s="1">
        <v>131.63351548392399</v>
      </c>
      <c r="O107" s="74" t="str">
        <f t="shared" si="17"/>
        <v>釘戸公民館</v>
      </c>
      <c r="P107" s="74" t="str">
        <f t="shared" si="18"/>
        <v>種別：指定避難所（風水害）&lt;br&gt;名称：釘戸公民館&lt;br&gt;住所：佐伯市宇目大字小野市2144番地2&lt;br&gt;参考：収容人数：40人&lt;br&gt;</v>
      </c>
      <c r="Q107" s="74" t="str">
        <f t="shared" si="19"/>
        <v>921.png</v>
      </c>
      <c r="R107" s="74" t="str">
        <f t="shared" si="20"/>
        <v>45,30</v>
      </c>
      <c r="S107" s="74" t="str">
        <f t="shared" si="20"/>
        <v>22,15</v>
      </c>
      <c r="T107" s="74" t="str">
        <f t="shared" si="21"/>
        <v>131.633515483924,32.8643805478888</v>
      </c>
      <c r="W107" s="239">
        <v>1</v>
      </c>
      <c r="X107" s="239" t="s">
        <v>3209</v>
      </c>
      <c r="Y107" s="239" t="str">
        <f t="shared" si="22"/>
        <v>釘戸公民館</v>
      </c>
      <c r="Z107" s="239" t="s">
        <v>3202</v>
      </c>
      <c r="AA107" s="239" t="str">
        <f t="shared" si="23"/>
        <v>種別：指定避難所（風水害）&lt;br&gt;名称：釘戸公民館&lt;br&gt;住所：佐伯市宇目大字小野市2144番地2&lt;br&gt;参考：収容人数：40人&lt;br&gt;</v>
      </c>
      <c r="AB107" s="239" t="s">
        <v>3203</v>
      </c>
      <c r="AC107" s="239" t="str">
        <f t="shared" si="24"/>
        <v>921.png</v>
      </c>
      <c r="AD107" s="239" t="s">
        <v>3204</v>
      </c>
      <c r="AE107" s="239" t="str">
        <f t="shared" si="25"/>
        <v>45,30</v>
      </c>
      <c r="AF107" s="239" t="s">
        <v>3205</v>
      </c>
      <c r="AG107" s="239" t="str">
        <f t="shared" si="26"/>
        <v>22,15</v>
      </c>
      <c r="AH107" s="239" t="s">
        <v>3206</v>
      </c>
      <c r="AI107" s="239" t="str">
        <f t="shared" si="27"/>
        <v>131.633515483924,32.8643805478888</v>
      </c>
      <c r="AJ107" s="239" t="s">
        <v>3207</v>
      </c>
      <c r="AL107" s="8" t="str">
        <f t="shared" si="28"/>
        <v>,{"type":"Feature","properties":{"name":"釘戸公民館","description":"種別：指定避難所（風水害）&lt;br&gt;名称：釘戸公民館&lt;br&gt;住所：佐伯市宇目大字小野市2144番地2&lt;br&gt;参考：収容人数：40人&lt;br&gt;","_markerType":"Icon","_iconUrl":"https://cyberjapandata.gsi.go.jp/portal/sys/v4/symbols/921.png","_iconSize":[45,30],"_iconAnchor":[22,15]},"geometry":{"type":"Point","coordinates":[131.633515483924,32.8643805478888]}}</v>
      </c>
    </row>
    <row r="108" spans="1:38">
      <c r="A108" s="1" t="s">
        <v>65</v>
      </c>
      <c r="B108" s="1" t="s">
        <v>5599</v>
      </c>
      <c r="C108" s="1" t="s">
        <v>65</v>
      </c>
      <c r="D108" s="1" t="s">
        <v>194</v>
      </c>
      <c r="F108" s="1" t="s">
        <v>4115</v>
      </c>
      <c r="G108" s="1" t="s">
        <v>337</v>
      </c>
      <c r="I108" s="236">
        <v>921</v>
      </c>
      <c r="J108" s="1" t="s">
        <v>5617</v>
      </c>
      <c r="K108" s="1" t="s">
        <v>5618</v>
      </c>
      <c r="L108" s="1">
        <v>32.856228651623603</v>
      </c>
      <c r="M108" s="1">
        <v>131.630798885697</v>
      </c>
      <c r="O108" s="74" t="str">
        <f t="shared" si="17"/>
        <v>小野市集会センター</v>
      </c>
      <c r="P108" s="74" t="str">
        <f t="shared" si="18"/>
        <v>種別：指定避難所（風水害）&lt;br&gt;名称：小野市集会センター&lt;br&gt;住所：佐伯市宇目大字小野市2867番地1&lt;br&gt;参考：収容人数：70人&lt;br&gt;</v>
      </c>
      <c r="Q108" s="74" t="str">
        <f t="shared" si="19"/>
        <v>921.png</v>
      </c>
      <c r="R108" s="74" t="str">
        <f t="shared" si="20"/>
        <v>45,30</v>
      </c>
      <c r="S108" s="74" t="str">
        <f t="shared" si="20"/>
        <v>22,15</v>
      </c>
      <c r="T108" s="74" t="str">
        <f t="shared" si="21"/>
        <v>131.630798885697,32.8562286516236</v>
      </c>
      <c r="W108" s="239">
        <v>1</v>
      </c>
      <c r="X108" s="239" t="s">
        <v>3209</v>
      </c>
      <c r="Y108" s="239" t="str">
        <f t="shared" si="22"/>
        <v>小野市集会センター</v>
      </c>
      <c r="Z108" s="239" t="s">
        <v>3202</v>
      </c>
      <c r="AA108" s="239" t="str">
        <f t="shared" si="23"/>
        <v>種別：指定避難所（風水害）&lt;br&gt;名称：小野市集会センター&lt;br&gt;住所：佐伯市宇目大字小野市2867番地1&lt;br&gt;参考：収容人数：70人&lt;br&gt;</v>
      </c>
      <c r="AB108" s="239" t="s">
        <v>3203</v>
      </c>
      <c r="AC108" s="239" t="str">
        <f t="shared" si="24"/>
        <v>921.png</v>
      </c>
      <c r="AD108" s="239" t="s">
        <v>3204</v>
      </c>
      <c r="AE108" s="239" t="str">
        <f t="shared" si="25"/>
        <v>45,30</v>
      </c>
      <c r="AF108" s="239" t="s">
        <v>3205</v>
      </c>
      <c r="AG108" s="239" t="str">
        <f t="shared" si="26"/>
        <v>22,15</v>
      </c>
      <c r="AH108" s="239" t="s">
        <v>3206</v>
      </c>
      <c r="AI108" s="239" t="str">
        <f t="shared" si="27"/>
        <v>131.630798885697,32.8562286516236</v>
      </c>
      <c r="AJ108" s="239" t="s">
        <v>3207</v>
      </c>
      <c r="AL108" s="8" t="str">
        <f t="shared" si="28"/>
        <v>,{"type":"Feature","properties":{"name":"小野市集会センター","description":"種別：指定避難所（風水害）&lt;br&gt;名称：小野市集会センター&lt;br&gt;住所：佐伯市宇目大字小野市2867番地1&lt;br&gt;参考：収容人数：70人&lt;br&gt;","_markerType":"Icon","_iconUrl":"https://cyberjapandata.gsi.go.jp/portal/sys/v4/symbols/921.png","_iconSize":[45,30],"_iconAnchor":[22,15]},"geometry":{"type":"Point","coordinates":[131.630798885697,32.8562286516236]}}</v>
      </c>
    </row>
    <row r="109" spans="1:38">
      <c r="A109" s="1" t="s">
        <v>67</v>
      </c>
      <c r="B109" s="1" t="s">
        <v>5599</v>
      </c>
      <c r="C109" s="1" t="s">
        <v>67</v>
      </c>
      <c r="D109" s="1" t="s">
        <v>195</v>
      </c>
      <c r="F109" s="1" t="s">
        <v>4116</v>
      </c>
      <c r="G109" s="1" t="s">
        <v>337</v>
      </c>
      <c r="I109" s="236">
        <v>921</v>
      </c>
      <c r="J109" s="1" t="s">
        <v>5617</v>
      </c>
      <c r="K109" s="1" t="s">
        <v>5618</v>
      </c>
      <c r="L109" s="1">
        <v>32.8541115004302</v>
      </c>
      <c r="M109" s="1">
        <v>131.630347459305</v>
      </c>
      <c r="O109" s="74" t="str">
        <f t="shared" si="17"/>
        <v>楢野木公民館</v>
      </c>
      <c r="P109" s="74" t="str">
        <f t="shared" si="18"/>
        <v>種別：指定避難所（風水害）&lt;br&gt;名称：楢野木公民館&lt;br&gt;住所：佐伯市宇目大字小野市3425番地&lt;br&gt;参考：収容人数：80人&lt;br&gt;</v>
      </c>
      <c r="Q109" s="74" t="str">
        <f t="shared" si="19"/>
        <v>921.png</v>
      </c>
      <c r="R109" s="74" t="str">
        <f t="shared" si="20"/>
        <v>45,30</v>
      </c>
      <c r="S109" s="74" t="str">
        <f t="shared" si="20"/>
        <v>22,15</v>
      </c>
      <c r="T109" s="74" t="str">
        <f t="shared" si="21"/>
        <v>131.630347459305,32.8541115004302</v>
      </c>
      <c r="W109" s="239">
        <v>1</v>
      </c>
      <c r="X109" s="239" t="s">
        <v>3209</v>
      </c>
      <c r="Y109" s="239" t="str">
        <f t="shared" si="22"/>
        <v>楢野木公民館</v>
      </c>
      <c r="Z109" s="239" t="s">
        <v>3202</v>
      </c>
      <c r="AA109" s="239" t="str">
        <f t="shared" si="23"/>
        <v>種別：指定避難所（風水害）&lt;br&gt;名称：楢野木公民館&lt;br&gt;住所：佐伯市宇目大字小野市3425番地&lt;br&gt;参考：収容人数：80人&lt;br&gt;</v>
      </c>
      <c r="AB109" s="239" t="s">
        <v>3203</v>
      </c>
      <c r="AC109" s="239" t="str">
        <f t="shared" si="24"/>
        <v>921.png</v>
      </c>
      <c r="AD109" s="239" t="s">
        <v>3204</v>
      </c>
      <c r="AE109" s="239" t="str">
        <f t="shared" si="25"/>
        <v>45,30</v>
      </c>
      <c r="AF109" s="239" t="s">
        <v>3205</v>
      </c>
      <c r="AG109" s="239" t="str">
        <f t="shared" si="26"/>
        <v>22,15</v>
      </c>
      <c r="AH109" s="239" t="s">
        <v>3206</v>
      </c>
      <c r="AI109" s="239" t="str">
        <f t="shared" si="27"/>
        <v>131.630347459305,32.8541115004302</v>
      </c>
      <c r="AJ109" s="239" t="s">
        <v>3207</v>
      </c>
      <c r="AL109" s="8" t="str">
        <f t="shared" si="28"/>
        <v>,{"type":"Feature","properties":{"name":"楢野木公民館","description":"種別：指定避難所（風水害）&lt;br&gt;名称：楢野木公民館&lt;br&gt;住所：佐伯市宇目大字小野市3425番地&lt;br&gt;参考：収容人数：80人&lt;br&gt;","_markerType":"Icon","_iconUrl":"https://cyberjapandata.gsi.go.jp/portal/sys/v4/symbols/921.png","_iconSize":[45,30],"_iconAnchor":[22,15]},"geometry":{"type":"Point","coordinates":[131.630347459305,32.8541115004302]}}</v>
      </c>
    </row>
    <row r="110" spans="1:38">
      <c r="A110" s="1" t="s">
        <v>69</v>
      </c>
      <c r="B110" s="1" t="s">
        <v>5599</v>
      </c>
      <c r="C110" s="1" t="s">
        <v>69</v>
      </c>
      <c r="D110" s="1" t="s">
        <v>196</v>
      </c>
      <c r="F110" s="1" t="s">
        <v>4121</v>
      </c>
      <c r="I110" s="236" t="s">
        <v>5614</v>
      </c>
      <c r="J110" s="1" t="s">
        <v>5617</v>
      </c>
      <c r="K110" s="1" t="s">
        <v>5618</v>
      </c>
      <c r="L110" s="1">
        <v>32.849547038095302</v>
      </c>
      <c r="M110" s="1">
        <v>131.63022005436</v>
      </c>
      <c r="O110" s="74" t="str">
        <f t="shared" si="17"/>
        <v>中津留公民館</v>
      </c>
      <c r="P110" s="74" t="str">
        <f t="shared" si="18"/>
        <v>種別：指定避難所（風水害）&lt;br&gt;名称：中津留公民館&lt;br&gt;住所：佐伯市宇目大字小野市4004番地2ほか&lt;br&gt;参考：収容人数：30人&lt;br&gt;</v>
      </c>
      <c r="Q110" s="74" t="str">
        <f t="shared" si="19"/>
        <v>916.png</v>
      </c>
      <c r="R110" s="74" t="str">
        <f t="shared" si="20"/>
        <v>45,30</v>
      </c>
      <c r="S110" s="74" t="str">
        <f t="shared" si="20"/>
        <v>22,15</v>
      </c>
      <c r="T110" s="74" t="str">
        <f t="shared" si="21"/>
        <v>131.63022005436,32.8495470380953</v>
      </c>
      <c r="W110" s="239">
        <v>1</v>
      </c>
      <c r="X110" s="239" t="s">
        <v>3209</v>
      </c>
      <c r="Y110" s="239" t="str">
        <f t="shared" si="22"/>
        <v>中津留公民館</v>
      </c>
      <c r="Z110" s="239" t="s">
        <v>3202</v>
      </c>
      <c r="AA110" s="239" t="str">
        <f t="shared" si="23"/>
        <v>種別：指定避難所（風水害）&lt;br&gt;名称：中津留公民館&lt;br&gt;住所：佐伯市宇目大字小野市4004番地2ほか&lt;br&gt;参考：収容人数：30人&lt;br&gt;</v>
      </c>
      <c r="AB110" s="239" t="s">
        <v>3203</v>
      </c>
      <c r="AC110" s="239" t="str">
        <f t="shared" si="24"/>
        <v>916.png</v>
      </c>
      <c r="AD110" s="239" t="s">
        <v>3204</v>
      </c>
      <c r="AE110" s="239" t="str">
        <f t="shared" si="25"/>
        <v>45,30</v>
      </c>
      <c r="AF110" s="239" t="s">
        <v>3205</v>
      </c>
      <c r="AG110" s="239" t="str">
        <f t="shared" si="26"/>
        <v>22,15</v>
      </c>
      <c r="AH110" s="239" t="s">
        <v>3206</v>
      </c>
      <c r="AI110" s="239" t="str">
        <f t="shared" si="27"/>
        <v>131.63022005436,32.8495470380953</v>
      </c>
      <c r="AJ110" s="239" t="s">
        <v>3207</v>
      </c>
      <c r="AL110" s="8" t="str">
        <f t="shared" si="28"/>
        <v>,{"type":"Feature","properties":{"name":"中津留公民館","description":"種別：指定避難所（風水害）&lt;br&gt;名称：中津留公民館&lt;br&gt;住所：佐伯市宇目大字小野市4004番地2ほか&lt;br&gt;参考：収容人数：30人&lt;br&gt;","_markerType":"Icon","_iconUrl":"https://cyberjapandata.gsi.go.jp/portal/sys/v4/symbols/916.png","_iconSize":[45,30],"_iconAnchor":[22,15]},"geometry":{"type":"Point","coordinates":[131.63022005436,32.8495470380953]}}</v>
      </c>
    </row>
    <row r="111" spans="1:38">
      <c r="A111" s="1" t="s">
        <v>70</v>
      </c>
      <c r="B111" s="1" t="s">
        <v>5599</v>
      </c>
      <c r="C111" s="1" t="s">
        <v>70</v>
      </c>
      <c r="D111" s="1" t="s">
        <v>197</v>
      </c>
      <c r="F111" s="1" t="s">
        <v>4117</v>
      </c>
      <c r="G111" s="1" t="s">
        <v>337</v>
      </c>
      <c r="I111" s="236">
        <v>921</v>
      </c>
      <c r="J111" s="1" t="s">
        <v>5617</v>
      </c>
      <c r="K111" s="1" t="s">
        <v>5618</v>
      </c>
      <c r="L111" s="1">
        <v>32.852399219120301</v>
      </c>
      <c r="M111" s="1">
        <v>131.628976169233</v>
      </c>
      <c r="O111" s="74" t="str">
        <f t="shared" si="17"/>
        <v>ふれあいセンター宇目</v>
      </c>
      <c r="P111" s="74" t="str">
        <f t="shared" si="18"/>
        <v>種別：指定避難所（風水害）&lt;br&gt;名称：ふれあいセンター宇目&lt;br&gt;住所：佐伯市宇目大字小野市3374番地1&lt;br&gt;参考：収容人数：540人&lt;br&gt;</v>
      </c>
      <c r="Q111" s="74" t="str">
        <f t="shared" si="19"/>
        <v>921.png</v>
      </c>
      <c r="R111" s="74" t="str">
        <f t="shared" si="20"/>
        <v>45,30</v>
      </c>
      <c r="S111" s="74" t="str">
        <f t="shared" si="20"/>
        <v>22,15</v>
      </c>
      <c r="T111" s="74" t="str">
        <f t="shared" si="21"/>
        <v>131.628976169233,32.8523992191203</v>
      </c>
      <c r="W111" s="239">
        <v>1</v>
      </c>
      <c r="X111" s="239" t="s">
        <v>3209</v>
      </c>
      <c r="Y111" s="239" t="str">
        <f t="shared" si="22"/>
        <v>ふれあいセンター宇目</v>
      </c>
      <c r="Z111" s="239" t="s">
        <v>3202</v>
      </c>
      <c r="AA111" s="239" t="str">
        <f t="shared" si="23"/>
        <v>種別：指定避難所（風水害）&lt;br&gt;名称：ふれあいセンター宇目&lt;br&gt;住所：佐伯市宇目大字小野市3374番地1&lt;br&gt;参考：収容人数：540人&lt;br&gt;</v>
      </c>
      <c r="AB111" s="239" t="s">
        <v>3203</v>
      </c>
      <c r="AC111" s="239" t="str">
        <f t="shared" si="24"/>
        <v>921.png</v>
      </c>
      <c r="AD111" s="239" t="s">
        <v>3204</v>
      </c>
      <c r="AE111" s="239" t="str">
        <f t="shared" si="25"/>
        <v>45,30</v>
      </c>
      <c r="AF111" s="239" t="s">
        <v>3205</v>
      </c>
      <c r="AG111" s="239" t="str">
        <f t="shared" si="26"/>
        <v>22,15</v>
      </c>
      <c r="AH111" s="239" t="s">
        <v>3206</v>
      </c>
      <c r="AI111" s="239" t="str">
        <f t="shared" si="27"/>
        <v>131.628976169233,32.8523992191203</v>
      </c>
      <c r="AJ111" s="239" t="s">
        <v>3207</v>
      </c>
      <c r="AL111" s="8" t="str">
        <f t="shared" si="28"/>
        <v>,{"type":"Feature","properties":{"name":"ふれあいセンター宇目","description":"種別：指定避難所（風水害）&lt;br&gt;名称：ふれあいセンター宇目&lt;br&gt;住所：佐伯市宇目大字小野市3374番地1&lt;br&gt;参考：収容人数：540人&lt;br&gt;","_markerType":"Icon","_iconUrl":"https://cyberjapandata.gsi.go.jp/portal/sys/v4/symbols/921.png","_iconSize":[45,30],"_iconAnchor":[22,15]},"geometry":{"type":"Point","coordinates":[131.628976169233,32.8523992191203]}}</v>
      </c>
    </row>
    <row r="112" spans="1:38">
      <c r="A112" s="1" t="s">
        <v>72</v>
      </c>
      <c r="B112" s="1" t="s">
        <v>5599</v>
      </c>
      <c r="C112" s="1" t="s">
        <v>72</v>
      </c>
      <c r="D112" s="1" t="s">
        <v>198</v>
      </c>
      <c r="F112" s="1" t="s">
        <v>4118</v>
      </c>
      <c r="G112" s="1" t="s">
        <v>337</v>
      </c>
      <c r="I112" s="236">
        <v>921</v>
      </c>
      <c r="J112" s="1" t="s">
        <v>5617</v>
      </c>
      <c r="K112" s="1" t="s">
        <v>5618</v>
      </c>
      <c r="L112" s="1">
        <v>32.842393519083103</v>
      </c>
      <c r="M112" s="1">
        <v>131.61349984113201</v>
      </c>
      <c r="O112" s="74" t="str">
        <f t="shared" si="17"/>
        <v>田原公民館</v>
      </c>
      <c r="P112" s="74" t="str">
        <f t="shared" si="18"/>
        <v>種別：指定避難所（風水害）&lt;br&gt;名称：田原公民館&lt;br&gt;住所：佐伯市宇目大字南田原212番地1&lt;br&gt;参考：収容人数：90人&lt;br&gt;</v>
      </c>
      <c r="Q112" s="74" t="str">
        <f t="shared" si="19"/>
        <v>921.png</v>
      </c>
      <c r="R112" s="74" t="str">
        <f t="shared" si="20"/>
        <v>45,30</v>
      </c>
      <c r="S112" s="74" t="str">
        <f t="shared" si="20"/>
        <v>22,15</v>
      </c>
      <c r="T112" s="74" t="str">
        <f t="shared" si="21"/>
        <v>131.613499841132,32.8423935190831</v>
      </c>
      <c r="W112" s="239">
        <v>1</v>
      </c>
      <c r="X112" s="239" t="s">
        <v>3209</v>
      </c>
      <c r="Y112" s="239" t="str">
        <f t="shared" si="22"/>
        <v>田原公民館</v>
      </c>
      <c r="Z112" s="239" t="s">
        <v>3202</v>
      </c>
      <c r="AA112" s="239" t="str">
        <f t="shared" si="23"/>
        <v>種別：指定避難所（風水害）&lt;br&gt;名称：田原公民館&lt;br&gt;住所：佐伯市宇目大字南田原212番地1&lt;br&gt;参考：収容人数：90人&lt;br&gt;</v>
      </c>
      <c r="AB112" s="239" t="s">
        <v>3203</v>
      </c>
      <c r="AC112" s="239" t="str">
        <f t="shared" si="24"/>
        <v>921.png</v>
      </c>
      <c r="AD112" s="239" t="s">
        <v>3204</v>
      </c>
      <c r="AE112" s="239" t="str">
        <f t="shared" si="25"/>
        <v>45,30</v>
      </c>
      <c r="AF112" s="239" t="s">
        <v>3205</v>
      </c>
      <c r="AG112" s="239" t="str">
        <f t="shared" si="26"/>
        <v>22,15</v>
      </c>
      <c r="AH112" s="239" t="s">
        <v>3206</v>
      </c>
      <c r="AI112" s="239" t="str">
        <f t="shared" si="27"/>
        <v>131.613499841132,32.8423935190831</v>
      </c>
      <c r="AJ112" s="239" t="s">
        <v>3207</v>
      </c>
      <c r="AL112" s="8" t="str">
        <f t="shared" si="28"/>
        <v>,{"type":"Feature","properties":{"name":"田原公民館","description":"種別：指定避難所（風水害）&lt;br&gt;名称：田原公民館&lt;br&gt;住所：佐伯市宇目大字南田原212番地1&lt;br&gt;参考：収容人数：90人&lt;br&gt;","_markerType":"Icon","_iconUrl":"https://cyberjapandata.gsi.go.jp/portal/sys/v4/symbols/921.png","_iconSize":[45,30],"_iconAnchor":[22,15]},"geometry":{"type":"Point","coordinates":[131.613499841132,32.8423935190831]}}</v>
      </c>
    </row>
    <row r="113" spans="1:38">
      <c r="A113" s="1" t="s">
        <v>2222</v>
      </c>
      <c r="B113" s="1" t="s">
        <v>5599</v>
      </c>
      <c r="C113" s="1" t="s">
        <v>2222</v>
      </c>
      <c r="D113" s="1" t="s">
        <v>2223</v>
      </c>
      <c r="F113" s="1" t="s">
        <v>4119</v>
      </c>
      <c r="G113" s="1" t="s">
        <v>337</v>
      </c>
      <c r="I113" s="236">
        <v>921</v>
      </c>
      <c r="J113" s="1" t="s">
        <v>5617</v>
      </c>
      <c r="K113" s="1" t="s">
        <v>5618</v>
      </c>
      <c r="L113" s="1">
        <v>32.857310299333001</v>
      </c>
      <c r="M113" s="1">
        <v>131.67378636926199</v>
      </c>
      <c r="O113" s="74" t="str">
        <f t="shared" si="17"/>
        <v>宇目緑豊小学校（体育館）</v>
      </c>
      <c r="P113" s="74" t="str">
        <f t="shared" si="18"/>
        <v>種別：指定避難所（風水害）&lt;br&gt;名称：宇目緑豊小学校（体育館）&lt;br&gt;住所：佐伯市宇目大字千束2241&lt;br&gt;参考：収容人数：100人&lt;br&gt;</v>
      </c>
      <c r="Q113" s="74" t="str">
        <f t="shared" si="19"/>
        <v>921.png</v>
      </c>
      <c r="R113" s="74" t="str">
        <f t="shared" si="20"/>
        <v>45,30</v>
      </c>
      <c r="S113" s="74" t="str">
        <f t="shared" si="20"/>
        <v>22,15</v>
      </c>
      <c r="T113" s="74" t="str">
        <f t="shared" si="21"/>
        <v>131.673786369262,32.857310299333</v>
      </c>
      <c r="W113" s="239">
        <v>1</v>
      </c>
      <c r="X113" s="239" t="s">
        <v>3209</v>
      </c>
      <c r="Y113" s="239" t="str">
        <f t="shared" si="22"/>
        <v>宇目緑豊小学校（体育館）</v>
      </c>
      <c r="Z113" s="239" t="s">
        <v>3202</v>
      </c>
      <c r="AA113" s="239" t="str">
        <f t="shared" si="23"/>
        <v>種別：指定避難所（風水害）&lt;br&gt;名称：宇目緑豊小学校（体育館）&lt;br&gt;住所：佐伯市宇目大字千束2241&lt;br&gt;参考：収容人数：100人&lt;br&gt;</v>
      </c>
      <c r="AB113" s="239" t="s">
        <v>3203</v>
      </c>
      <c r="AC113" s="239" t="str">
        <f t="shared" si="24"/>
        <v>921.png</v>
      </c>
      <c r="AD113" s="239" t="s">
        <v>3204</v>
      </c>
      <c r="AE113" s="239" t="str">
        <f t="shared" si="25"/>
        <v>45,30</v>
      </c>
      <c r="AF113" s="239" t="s">
        <v>3205</v>
      </c>
      <c r="AG113" s="239" t="str">
        <f t="shared" si="26"/>
        <v>22,15</v>
      </c>
      <c r="AH113" s="239" t="s">
        <v>3206</v>
      </c>
      <c r="AI113" s="239" t="str">
        <f t="shared" si="27"/>
        <v>131.673786369262,32.857310299333</v>
      </c>
      <c r="AJ113" s="239" t="s">
        <v>3207</v>
      </c>
      <c r="AL113" s="8" t="str">
        <f t="shared" si="28"/>
        <v>,{"type":"Feature","properties":{"name":"宇目緑豊小学校（体育館）","description":"種別：指定避難所（風水害）&lt;br&gt;名称：宇目緑豊小学校（体育館）&lt;br&gt;住所：佐伯市宇目大字千束2241&lt;br&gt;参考：収容人数：100人&lt;br&gt;","_markerType":"Icon","_iconUrl":"https://cyberjapandata.gsi.go.jp/portal/sys/v4/symbols/921.png","_iconSize":[45,30],"_iconAnchor":[22,15]},"geometry":{"type":"Point","coordinates":[131.673786369262,32.857310299333]}}</v>
      </c>
    </row>
    <row r="114" spans="1:38">
      <c r="A114" s="1" t="s">
        <v>2224</v>
      </c>
      <c r="B114" s="1" t="s">
        <v>5599</v>
      </c>
      <c r="C114" s="1" t="s">
        <v>2224</v>
      </c>
      <c r="D114" s="1" t="s">
        <v>2225</v>
      </c>
      <c r="F114" s="1" t="s">
        <v>4120</v>
      </c>
      <c r="G114" s="1" t="s">
        <v>337</v>
      </c>
      <c r="I114" s="236">
        <v>921</v>
      </c>
      <c r="J114" s="1" t="s">
        <v>5617</v>
      </c>
      <c r="K114" s="1" t="s">
        <v>5618</v>
      </c>
      <c r="L114" s="1">
        <v>32.896287693765899</v>
      </c>
      <c r="M114" s="1">
        <v>131.77953707244799</v>
      </c>
      <c r="O114" s="74" t="str">
        <f t="shared" si="17"/>
        <v>直川地域コミュニティセンター</v>
      </c>
      <c r="P114" s="74" t="str">
        <f t="shared" si="18"/>
        <v>種別：指定避難所（風水害）&lt;br&gt;名称：直川地域コミュニティセンター&lt;br&gt;住所：佐伯市直川大字赤木74&lt;br&gt;参考：収容人数：410人&lt;br&gt;</v>
      </c>
      <c r="Q114" s="74" t="str">
        <f t="shared" si="19"/>
        <v>921.png</v>
      </c>
      <c r="R114" s="74" t="str">
        <f t="shared" si="20"/>
        <v>45,30</v>
      </c>
      <c r="S114" s="74" t="str">
        <f t="shared" si="20"/>
        <v>22,15</v>
      </c>
      <c r="T114" s="74" t="str">
        <f t="shared" si="21"/>
        <v>131.779537072448,32.8962876937659</v>
      </c>
      <c r="W114" s="239">
        <v>1</v>
      </c>
      <c r="X114" s="239" t="s">
        <v>3209</v>
      </c>
      <c r="Y114" s="239" t="str">
        <f t="shared" si="22"/>
        <v>直川地域コミュニティセンター</v>
      </c>
      <c r="Z114" s="239" t="s">
        <v>3202</v>
      </c>
      <c r="AA114" s="239" t="str">
        <f t="shared" si="23"/>
        <v>種別：指定避難所（風水害）&lt;br&gt;名称：直川地域コミュニティセンター&lt;br&gt;住所：佐伯市直川大字赤木74&lt;br&gt;参考：収容人数：410人&lt;br&gt;</v>
      </c>
      <c r="AB114" s="239" t="s">
        <v>3203</v>
      </c>
      <c r="AC114" s="239" t="str">
        <f t="shared" si="24"/>
        <v>921.png</v>
      </c>
      <c r="AD114" s="239" t="s">
        <v>3204</v>
      </c>
      <c r="AE114" s="239" t="str">
        <f t="shared" si="25"/>
        <v>45,30</v>
      </c>
      <c r="AF114" s="239" t="s">
        <v>3205</v>
      </c>
      <c r="AG114" s="239" t="str">
        <f t="shared" si="26"/>
        <v>22,15</v>
      </c>
      <c r="AH114" s="239" t="s">
        <v>3206</v>
      </c>
      <c r="AI114" s="239" t="str">
        <f t="shared" si="27"/>
        <v>131.779537072448,32.8962876937659</v>
      </c>
      <c r="AJ114" s="239" t="s">
        <v>3207</v>
      </c>
      <c r="AL114" s="8" t="str">
        <f t="shared" si="28"/>
        <v>,{"type":"Feature","properties":{"name":"直川地域コミュニティセンター","description":"種別：指定避難所（風水害）&lt;br&gt;名称：直川地域コミュニティセンター&lt;br&gt;住所：佐伯市直川大字赤木74&lt;br&gt;参考：収容人数：410人&lt;br&gt;","_markerType":"Icon","_iconUrl":"https://cyberjapandata.gsi.go.jp/portal/sys/v4/symbols/921.png","_iconSize":[45,30],"_iconAnchor":[22,15]},"geometry":{"type":"Point","coordinates":[131.779537072448,32.8962876937659]}}</v>
      </c>
    </row>
    <row r="115" spans="1:38">
      <c r="A115" s="1" t="s">
        <v>2227</v>
      </c>
      <c r="B115" s="1" t="s">
        <v>5599</v>
      </c>
      <c r="C115" s="1" t="s">
        <v>2227</v>
      </c>
      <c r="D115" s="1" t="s">
        <v>326</v>
      </c>
      <c r="F115" s="1" t="s">
        <v>4116</v>
      </c>
      <c r="G115" s="1" t="s">
        <v>337</v>
      </c>
      <c r="I115" s="236">
        <v>921</v>
      </c>
      <c r="J115" s="1" t="s">
        <v>5617</v>
      </c>
      <c r="K115" s="1" t="s">
        <v>5618</v>
      </c>
      <c r="L115" s="1">
        <v>32.885472758112897</v>
      </c>
      <c r="M115" s="1">
        <v>131.73882745227101</v>
      </c>
      <c r="O115" s="74" t="str">
        <f t="shared" si="17"/>
        <v>直川地域コミュニティセンター横川分館</v>
      </c>
      <c r="P115" s="74" t="str">
        <f t="shared" si="18"/>
        <v>種別：指定避難所（風水害）&lt;br&gt;名称：直川地域コミュニティセンター横川分館&lt;br&gt;住所：佐伯市直川大字横川1076番地3&lt;br&gt;参考：収容人数：80人&lt;br&gt;</v>
      </c>
      <c r="Q115" s="74" t="str">
        <f t="shared" si="19"/>
        <v>921.png</v>
      </c>
      <c r="R115" s="74" t="str">
        <f t="shared" si="20"/>
        <v>45,30</v>
      </c>
      <c r="S115" s="74" t="str">
        <f t="shared" si="20"/>
        <v>22,15</v>
      </c>
      <c r="T115" s="74" t="str">
        <f t="shared" si="21"/>
        <v>131.738827452271,32.8854727581129</v>
      </c>
      <c r="W115" s="239">
        <v>1</v>
      </c>
      <c r="X115" s="239" t="s">
        <v>3209</v>
      </c>
      <c r="Y115" s="239" t="str">
        <f t="shared" si="22"/>
        <v>直川地域コミュニティセンター横川分館</v>
      </c>
      <c r="Z115" s="239" t="s">
        <v>3202</v>
      </c>
      <c r="AA115" s="239" t="str">
        <f t="shared" si="23"/>
        <v>種別：指定避難所（風水害）&lt;br&gt;名称：直川地域コミュニティセンター横川分館&lt;br&gt;住所：佐伯市直川大字横川1076番地3&lt;br&gt;参考：収容人数：80人&lt;br&gt;</v>
      </c>
      <c r="AB115" s="239" t="s">
        <v>3203</v>
      </c>
      <c r="AC115" s="239" t="str">
        <f t="shared" si="24"/>
        <v>921.png</v>
      </c>
      <c r="AD115" s="239" t="s">
        <v>3204</v>
      </c>
      <c r="AE115" s="239" t="str">
        <f t="shared" si="25"/>
        <v>45,30</v>
      </c>
      <c r="AF115" s="239" t="s">
        <v>3205</v>
      </c>
      <c r="AG115" s="239" t="str">
        <f t="shared" si="26"/>
        <v>22,15</v>
      </c>
      <c r="AH115" s="239" t="s">
        <v>3206</v>
      </c>
      <c r="AI115" s="239" t="str">
        <f t="shared" si="27"/>
        <v>131.738827452271,32.8854727581129</v>
      </c>
      <c r="AJ115" s="239" t="s">
        <v>3207</v>
      </c>
      <c r="AL115" s="8" t="str">
        <f t="shared" si="28"/>
        <v>,{"type":"Feature","properties":{"name":"直川地域コミュニティセンター横川分館","description":"種別：指定避難所（風水害）&lt;br&gt;名称：直川地域コミュニティセンター横川分館&lt;br&gt;住所：佐伯市直川大字横川1076番地3&lt;br&gt;参考：収容人数：80人&lt;br&gt;","_markerType":"Icon","_iconUrl":"https://cyberjapandata.gsi.go.jp/portal/sys/v4/symbols/921.png","_iconSize":[45,30],"_iconAnchor":[22,15]},"geometry":{"type":"Point","coordinates":[131.738827452271,32.8854727581129]}}</v>
      </c>
    </row>
    <row r="116" spans="1:38">
      <c r="A116" s="1" t="s">
        <v>2228</v>
      </c>
      <c r="B116" s="1" t="s">
        <v>5599</v>
      </c>
      <c r="C116" s="1" t="s">
        <v>2228</v>
      </c>
      <c r="D116" s="1" t="s">
        <v>327</v>
      </c>
      <c r="F116" s="1" t="s">
        <v>4115</v>
      </c>
      <c r="I116" s="236" t="s">
        <v>5614</v>
      </c>
      <c r="J116" s="1" t="s">
        <v>5617</v>
      </c>
      <c r="K116" s="1" t="s">
        <v>5618</v>
      </c>
      <c r="L116" s="1">
        <v>32.896236262719199</v>
      </c>
      <c r="M116" s="1">
        <v>131.77854646151201</v>
      </c>
      <c r="O116" s="74" t="str">
        <f t="shared" si="17"/>
        <v>直川地域コミュニティセンター下直見分館</v>
      </c>
      <c r="P116" s="74" t="str">
        <f t="shared" si="18"/>
        <v>種別：指定避難所（風水害）&lt;br&gt;名称：直川地域コミュニティセンター下直見分館&lt;br&gt;住所：佐伯市直川大字下直見4383番地&lt;br&gt;参考：収容人数：70人&lt;br&gt;</v>
      </c>
      <c r="Q116" s="74" t="str">
        <f t="shared" si="19"/>
        <v>916.png</v>
      </c>
      <c r="R116" s="74" t="str">
        <f t="shared" si="20"/>
        <v>45,30</v>
      </c>
      <c r="S116" s="74" t="str">
        <f t="shared" si="20"/>
        <v>22,15</v>
      </c>
      <c r="T116" s="74" t="str">
        <f t="shared" si="21"/>
        <v>131.778546461512,32.8962362627192</v>
      </c>
      <c r="W116" s="239">
        <v>1</v>
      </c>
      <c r="X116" s="239" t="s">
        <v>3209</v>
      </c>
      <c r="Y116" s="239" t="str">
        <f t="shared" si="22"/>
        <v>直川地域コミュニティセンター下直見分館</v>
      </c>
      <c r="Z116" s="239" t="s">
        <v>3202</v>
      </c>
      <c r="AA116" s="239" t="str">
        <f t="shared" si="23"/>
        <v>種別：指定避難所（風水害）&lt;br&gt;名称：直川地域コミュニティセンター下直見分館&lt;br&gt;住所：佐伯市直川大字下直見4383番地&lt;br&gt;参考：収容人数：70人&lt;br&gt;</v>
      </c>
      <c r="AB116" s="239" t="s">
        <v>3203</v>
      </c>
      <c r="AC116" s="239" t="str">
        <f t="shared" si="24"/>
        <v>916.png</v>
      </c>
      <c r="AD116" s="239" t="s">
        <v>3204</v>
      </c>
      <c r="AE116" s="239" t="str">
        <f t="shared" si="25"/>
        <v>45,30</v>
      </c>
      <c r="AF116" s="239" t="s">
        <v>3205</v>
      </c>
      <c r="AG116" s="239" t="str">
        <f t="shared" si="26"/>
        <v>22,15</v>
      </c>
      <c r="AH116" s="239" t="s">
        <v>3206</v>
      </c>
      <c r="AI116" s="239" t="str">
        <f t="shared" si="27"/>
        <v>131.778546461512,32.8962362627192</v>
      </c>
      <c r="AJ116" s="239" t="s">
        <v>3207</v>
      </c>
      <c r="AL116" s="8" t="str">
        <f t="shared" si="28"/>
        <v>,{"type":"Feature","properties":{"name":"直川地域コミュニティセンター下直見分館","description":"種別：指定避難所（風水害）&lt;br&gt;名称：直川地域コミュニティセンター下直見分館&lt;br&gt;住所：佐伯市直川大字下直見4383番地&lt;br&gt;参考：収容人数：70人&lt;br&gt;","_markerType":"Icon","_iconUrl":"https://cyberjapandata.gsi.go.jp/portal/sys/v4/symbols/916.png","_iconSize":[45,30],"_iconAnchor":[22,15]},"geometry":{"type":"Point","coordinates":[131.778546461512,32.8962362627192]}}</v>
      </c>
    </row>
    <row r="117" spans="1:38">
      <c r="A117" s="1" t="s">
        <v>80</v>
      </c>
      <c r="B117" s="1" t="s">
        <v>5599</v>
      </c>
      <c r="C117" s="1" t="s">
        <v>80</v>
      </c>
      <c r="D117" s="1" t="s">
        <v>200</v>
      </c>
      <c r="F117" s="1" t="s">
        <v>4121</v>
      </c>
      <c r="G117" s="1" t="s">
        <v>337</v>
      </c>
      <c r="I117" s="236">
        <v>921</v>
      </c>
      <c r="J117" s="1" t="s">
        <v>5617</v>
      </c>
      <c r="K117" s="1" t="s">
        <v>5618</v>
      </c>
      <c r="L117" s="1">
        <v>32.903595626414599</v>
      </c>
      <c r="M117" s="1">
        <v>131.791750479082</v>
      </c>
      <c r="O117" s="74" t="str">
        <f t="shared" si="17"/>
        <v>中津留老人憩の家</v>
      </c>
      <c r="P117" s="74" t="str">
        <f t="shared" si="18"/>
        <v>種別：指定避難所（風水害）&lt;br&gt;名称：中津留老人憩の家&lt;br&gt;住所：佐伯市直川大字上直見3203番地1地先&lt;br&gt;参考：収容人数：30人&lt;br&gt;</v>
      </c>
      <c r="Q117" s="74" t="str">
        <f t="shared" si="19"/>
        <v>921.png</v>
      </c>
      <c r="R117" s="74" t="str">
        <f t="shared" si="20"/>
        <v>45,30</v>
      </c>
      <c r="S117" s="74" t="str">
        <f t="shared" si="20"/>
        <v>22,15</v>
      </c>
      <c r="T117" s="74" t="str">
        <f t="shared" si="21"/>
        <v>131.791750479082,32.9035956264146</v>
      </c>
      <c r="W117" s="239">
        <v>1</v>
      </c>
      <c r="X117" s="239" t="s">
        <v>3209</v>
      </c>
      <c r="Y117" s="239" t="str">
        <f t="shared" si="22"/>
        <v>中津留老人憩の家</v>
      </c>
      <c r="Z117" s="239" t="s">
        <v>3202</v>
      </c>
      <c r="AA117" s="239" t="str">
        <f t="shared" si="23"/>
        <v>種別：指定避難所（風水害）&lt;br&gt;名称：中津留老人憩の家&lt;br&gt;住所：佐伯市直川大字上直見3203番地1地先&lt;br&gt;参考：収容人数：30人&lt;br&gt;</v>
      </c>
      <c r="AB117" s="239" t="s">
        <v>3203</v>
      </c>
      <c r="AC117" s="239" t="str">
        <f t="shared" si="24"/>
        <v>921.png</v>
      </c>
      <c r="AD117" s="239" t="s">
        <v>3204</v>
      </c>
      <c r="AE117" s="239" t="str">
        <f t="shared" si="25"/>
        <v>45,30</v>
      </c>
      <c r="AF117" s="239" t="s">
        <v>3205</v>
      </c>
      <c r="AG117" s="239" t="str">
        <f t="shared" si="26"/>
        <v>22,15</v>
      </c>
      <c r="AH117" s="239" t="s">
        <v>3206</v>
      </c>
      <c r="AI117" s="239" t="str">
        <f t="shared" si="27"/>
        <v>131.791750479082,32.9035956264146</v>
      </c>
      <c r="AJ117" s="239" t="s">
        <v>3207</v>
      </c>
      <c r="AL117" s="8" t="str">
        <f t="shared" si="28"/>
        <v>,{"type":"Feature","properties":{"name":"中津留老人憩の家","description":"種別：指定避難所（風水害）&lt;br&gt;名称：中津留老人憩の家&lt;br&gt;住所：佐伯市直川大字上直見3203番地1地先&lt;br&gt;参考：収容人数：30人&lt;br&gt;","_markerType":"Icon","_iconUrl":"https://cyberjapandata.gsi.go.jp/portal/sys/v4/symbols/921.png","_iconSize":[45,30],"_iconAnchor":[22,15]},"geometry":{"type":"Point","coordinates":[131.791750479082,32.9035956264146]}}</v>
      </c>
    </row>
    <row r="118" spans="1:38">
      <c r="A118" s="1" t="s">
        <v>82</v>
      </c>
      <c r="B118" s="1" t="s">
        <v>5599</v>
      </c>
      <c r="C118" s="1" t="s">
        <v>82</v>
      </c>
      <c r="D118" s="1" t="s">
        <v>201</v>
      </c>
      <c r="F118" s="1" t="s">
        <v>4122</v>
      </c>
      <c r="G118" s="1" t="s">
        <v>337</v>
      </c>
      <c r="I118" s="236">
        <v>921</v>
      </c>
      <c r="J118" s="1" t="s">
        <v>5617</v>
      </c>
      <c r="K118" s="1" t="s">
        <v>5618</v>
      </c>
      <c r="L118" s="1">
        <v>32.895984708558402</v>
      </c>
      <c r="M118" s="1">
        <v>131.77933348807801</v>
      </c>
      <c r="O118" s="74" t="str">
        <f t="shared" si="17"/>
        <v>直川体育館</v>
      </c>
      <c r="P118" s="74" t="str">
        <f t="shared" si="18"/>
        <v>種別：指定避難所（風水害）&lt;br&gt;名称：直川体育館&lt;br&gt;住所：佐伯市直川大字赤木74番地1&lt;br&gt;参考：収容人数：490人&lt;br&gt;</v>
      </c>
      <c r="Q118" s="74" t="str">
        <f t="shared" si="19"/>
        <v>921.png</v>
      </c>
      <c r="R118" s="74" t="str">
        <f t="shared" si="20"/>
        <v>45,30</v>
      </c>
      <c r="S118" s="74" t="str">
        <f t="shared" si="20"/>
        <v>22,15</v>
      </c>
      <c r="T118" s="74" t="str">
        <f t="shared" si="21"/>
        <v>131.779333488078,32.8959847085584</v>
      </c>
      <c r="W118" s="239">
        <v>1</v>
      </c>
      <c r="X118" s="239" t="s">
        <v>3209</v>
      </c>
      <c r="Y118" s="239" t="str">
        <f t="shared" si="22"/>
        <v>直川体育館</v>
      </c>
      <c r="Z118" s="239" t="s">
        <v>3202</v>
      </c>
      <c r="AA118" s="239" t="str">
        <f t="shared" si="23"/>
        <v>種別：指定避難所（風水害）&lt;br&gt;名称：直川体育館&lt;br&gt;住所：佐伯市直川大字赤木74番地1&lt;br&gt;参考：収容人数：490人&lt;br&gt;</v>
      </c>
      <c r="AB118" s="239" t="s">
        <v>3203</v>
      </c>
      <c r="AC118" s="239" t="str">
        <f t="shared" si="24"/>
        <v>921.png</v>
      </c>
      <c r="AD118" s="239" t="s">
        <v>3204</v>
      </c>
      <c r="AE118" s="239" t="str">
        <f t="shared" si="25"/>
        <v>45,30</v>
      </c>
      <c r="AF118" s="239" t="s">
        <v>3205</v>
      </c>
      <c r="AG118" s="239" t="str">
        <f t="shared" si="26"/>
        <v>22,15</v>
      </c>
      <c r="AH118" s="239" t="s">
        <v>3206</v>
      </c>
      <c r="AI118" s="239" t="str">
        <f t="shared" si="27"/>
        <v>131.779333488078,32.8959847085584</v>
      </c>
      <c r="AJ118" s="239" t="s">
        <v>3207</v>
      </c>
      <c r="AL118" s="8" t="str">
        <f t="shared" si="28"/>
        <v>,{"type":"Feature","properties":{"name":"直川体育館","description":"種別：指定避難所（風水害）&lt;br&gt;名称：直川体育館&lt;br&gt;住所：佐伯市直川大字赤木74番地1&lt;br&gt;参考：収容人数：490人&lt;br&gt;","_markerType":"Icon","_iconUrl":"https://cyberjapandata.gsi.go.jp/portal/sys/v4/symbols/921.png","_iconSize":[45,30],"_iconAnchor":[22,15]},"geometry":{"type":"Point","coordinates":[131.779333488078,32.8959847085584]}}</v>
      </c>
    </row>
    <row r="119" spans="1:38">
      <c r="A119" s="1" t="s">
        <v>88</v>
      </c>
      <c r="B119" s="1" t="s">
        <v>5599</v>
      </c>
      <c r="C119" s="1" t="s">
        <v>88</v>
      </c>
      <c r="D119" s="1" t="s">
        <v>203</v>
      </c>
      <c r="F119" s="1" t="s">
        <v>4119</v>
      </c>
      <c r="G119" s="1" t="s">
        <v>337</v>
      </c>
      <c r="I119" s="236">
        <v>921</v>
      </c>
      <c r="J119" s="1" t="s">
        <v>5617</v>
      </c>
      <c r="K119" s="1" t="s">
        <v>5618</v>
      </c>
      <c r="L119" s="1">
        <v>32.870856083909402</v>
      </c>
      <c r="M119" s="1">
        <v>131.78405046503701</v>
      </c>
      <c r="O119" s="74" t="str">
        <f t="shared" si="17"/>
        <v>直川憩の森公園</v>
      </c>
      <c r="P119" s="74" t="str">
        <f t="shared" si="18"/>
        <v>種別：指定避難所（風水害）&lt;br&gt;名称：直川憩の森公園&lt;br&gt;住所：佐伯市直川大字赤木1253番地&lt;br&gt;参考：収容人数：100人&lt;br&gt;</v>
      </c>
      <c r="Q119" s="74" t="str">
        <f t="shared" si="19"/>
        <v>921.png</v>
      </c>
      <c r="R119" s="74" t="str">
        <f t="shared" si="20"/>
        <v>45,30</v>
      </c>
      <c r="S119" s="74" t="str">
        <f t="shared" si="20"/>
        <v>22,15</v>
      </c>
      <c r="T119" s="74" t="str">
        <f t="shared" si="21"/>
        <v>131.784050465037,32.8708560839094</v>
      </c>
      <c r="W119" s="239">
        <v>1</v>
      </c>
      <c r="X119" s="239" t="s">
        <v>3209</v>
      </c>
      <c r="Y119" s="239" t="str">
        <f t="shared" si="22"/>
        <v>直川憩の森公園</v>
      </c>
      <c r="Z119" s="239" t="s">
        <v>3202</v>
      </c>
      <c r="AA119" s="239" t="str">
        <f t="shared" si="23"/>
        <v>種別：指定避難所（風水害）&lt;br&gt;名称：直川憩の森公園&lt;br&gt;住所：佐伯市直川大字赤木1253番地&lt;br&gt;参考：収容人数：100人&lt;br&gt;</v>
      </c>
      <c r="AB119" s="239" t="s">
        <v>3203</v>
      </c>
      <c r="AC119" s="239" t="str">
        <f t="shared" si="24"/>
        <v>921.png</v>
      </c>
      <c r="AD119" s="239" t="s">
        <v>3204</v>
      </c>
      <c r="AE119" s="239" t="str">
        <f t="shared" si="25"/>
        <v>45,30</v>
      </c>
      <c r="AF119" s="239" t="s">
        <v>3205</v>
      </c>
      <c r="AG119" s="239" t="str">
        <f t="shared" si="26"/>
        <v>22,15</v>
      </c>
      <c r="AH119" s="239" t="s">
        <v>3206</v>
      </c>
      <c r="AI119" s="239" t="str">
        <f t="shared" si="27"/>
        <v>131.784050465037,32.8708560839094</v>
      </c>
      <c r="AJ119" s="239" t="s">
        <v>3207</v>
      </c>
      <c r="AL119" s="8" t="str">
        <f t="shared" si="28"/>
        <v>,{"type":"Feature","properties":{"name":"直川憩の森公園","description":"種別：指定避難所（風水害）&lt;br&gt;名称：直川憩の森公園&lt;br&gt;住所：佐伯市直川大字赤木1253番地&lt;br&gt;参考：収容人数：100人&lt;br&gt;","_markerType":"Icon","_iconUrl":"https://cyberjapandata.gsi.go.jp/portal/sys/v4/symbols/921.png","_iconSize":[45,30],"_iconAnchor":[22,15]},"geometry":{"type":"Point","coordinates":[131.784050465037,32.8708560839094]}}</v>
      </c>
    </row>
    <row r="120" spans="1:38">
      <c r="A120" s="1" t="s">
        <v>2230</v>
      </c>
      <c r="B120" s="1" t="s">
        <v>5599</v>
      </c>
      <c r="C120" s="1" t="s">
        <v>2230</v>
      </c>
      <c r="D120" s="1" t="s">
        <v>304</v>
      </c>
      <c r="F120" s="1" t="s">
        <v>4119</v>
      </c>
      <c r="I120" s="236" t="s">
        <v>5614</v>
      </c>
      <c r="J120" s="1" t="s">
        <v>5617</v>
      </c>
      <c r="K120" s="1" t="s">
        <v>5618</v>
      </c>
      <c r="L120" s="1">
        <v>32.951437878737003</v>
      </c>
      <c r="M120" s="1">
        <v>131.941104567693</v>
      </c>
      <c r="O120" s="74" t="str">
        <f t="shared" si="17"/>
        <v>鶴見地域コミュニティセンター吹分館</v>
      </c>
      <c r="P120" s="74" t="str">
        <f t="shared" si="18"/>
        <v>種別：指定避難所（風水害）&lt;br&gt;名称：鶴見地域コミュニティセンター吹分館&lt;br&gt;住所：佐伯市鶴見大字吹浦519番地3&lt;br&gt;参考：収容人数：100人&lt;br&gt;</v>
      </c>
      <c r="Q120" s="74" t="str">
        <f t="shared" si="19"/>
        <v>916.png</v>
      </c>
      <c r="R120" s="74" t="str">
        <f t="shared" ref="R120:S172" si="29">J120</f>
        <v>45,30</v>
      </c>
      <c r="S120" s="74" t="str">
        <f t="shared" si="29"/>
        <v>22,15</v>
      </c>
      <c r="T120" s="74" t="str">
        <f t="shared" si="21"/>
        <v>131.941104567693,32.951437878737</v>
      </c>
      <c r="W120" s="239">
        <v>1</v>
      </c>
      <c r="X120" s="239" t="s">
        <v>3209</v>
      </c>
      <c r="Y120" s="239" t="str">
        <f t="shared" si="22"/>
        <v>鶴見地域コミュニティセンター吹分館</v>
      </c>
      <c r="Z120" s="239" t="s">
        <v>3202</v>
      </c>
      <c r="AA120" s="239" t="str">
        <f t="shared" si="23"/>
        <v>種別：指定避難所（風水害）&lt;br&gt;名称：鶴見地域コミュニティセンター吹分館&lt;br&gt;住所：佐伯市鶴見大字吹浦519番地3&lt;br&gt;参考：収容人数：100人&lt;br&gt;</v>
      </c>
      <c r="AB120" s="239" t="s">
        <v>3203</v>
      </c>
      <c r="AC120" s="239" t="str">
        <f t="shared" si="24"/>
        <v>916.png</v>
      </c>
      <c r="AD120" s="239" t="s">
        <v>3204</v>
      </c>
      <c r="AE120" s="239" t="str">
        <f t="shared" si="25"/>
        <v>45,30</v>
      </c>
      <c r="AF120" s="239" t="s">
        <v>3205</v>
      </c>
      <c r="AG120" s="239" t="str">
        <f t="shared" si="26"/>
        <v>22,15</v>
      </c>
      <c r="AH120" s="239" t="s">
        <v>3206</v>
      </c>
      <c r="AI120" s="239" t="str">
        <f t="shared" si="27"/>
        <v>131.941104567693,32.951437878737</v>
      </c>
      <c r="AJ120" s="239" t="s">
        <v>3207</v>
      </c>
      <c r="AL120" s="8" t="str">
        <f t="shared" si="28"/>
        <v>,{"type":"Feature","properties":{"name":"鶴見地域コミュニティセンター吹分館","description":"種別：指定避難所（風水害）&lt;br&gt;名称：鶴見地域コミュニティセンター吹分館&lt;br&gt;住所：佐伯市鶴見大字吹浦519番地3&lt;br&gt;参考：収容人数：100人&lt;br&gt;","_markerType":"Icon","_iconUrl":"https://cyberjapandata.gsi.go.jp/portal/sys/v4/symbols/916.png","_iconSize":[45,30],"_iconAnchor":[22,15]},"geometry":{"type":"Point","coordinates":[131.941104567693,32.951437878737]}}</v>
      </c>
    </row>
    <row r="121" spans="1:38">
      <c r="A121" s="1" t="s">
        <v>2231</v>
      </c>
      <c r="B121" s="1" t="s">
        <v>5599</v>
      </c>
      <c r="C121" s="1" t="s">
        <v>2231</v>
      </c>
      <c r="D121" s="1" t="s">
        <v>2232</v>
      </c>
      <c r="F121" s="1" t="s">
        <v>4123</v>
      </c>
      <c r="G121" s="1" t="s">
        <v>337</v>
      </c>
      <c r="I121" s="236">
        <v>921</v>
      </c>
      <c r="J121" s="1" t="s">
        <v>5617</v>
      </c>
      <c r="K121" s="1" t="s">
        <v>5618</v>
      </c>
      <c r="L121" s="1">
        <v>32.942192660003997</v>
      </c>
      <c r="M121" s="1">
        <v>131.96489807299699</v>
      </c>
      <c r="O121" s="74" t="str">
        <f t="shared" si="17"/>
        <v>鶴見中学校（体育館）</v>
      </c>
      <c r="P121" s="74" t="str">
        <f t="shared" si="18"/>
        <v>種別：指定避難所（風水害）&lt;br&gt;名称：鶴見中学校（体育館）&lt;br&gt;住所：佐伯市鶴見大字沖松浦４４８&lt;br&gt;参考：収容人数：400人&lt;br&gt;</v>
      </c>
      <c r="Q121" s="74" t="str">
        <f t="shared" si="19"/>
        <v>921.png</v>
      </c>
      <c r="R121" s="74" t="str">
        <f t="shared" si="29"/>
        <v>45,30</v>
      </c>
      <c r="S121" s="74" t="str">
        <f t="shared" si="29"/>
        <v>22,15</v>
      </c>
      <c r="T121" s="74" t="str">
        <f t="shared" si="21"/>
        <v>131.964898072997,32.942192660004</v>
      </c>
      <c r="W121" s="239">
        <v>1</v>
      </c>
      <c r="X121" s="239" t="s">
        <v>3209</v>
      </c>
      <c r="Y121" s="239" t="str">
        <f t="shared" si="22"/>
        <v>鶴見中学校（体育館）</v>
      </c>
      <c r="Z121" s="239" t="s">
        <v>3202</v>
      </c>
      <c r="AA121" s="239" t="str">
        <f t="shared" si="23"/>
        <v>種別：指定避難所（風水害）&lt;br&gt;名称：鶴見中学校（体育館）&lt;br&gt;住所：佐伯市鶴見大字沖松浦４４８&lt;br&gt;参考：収容人数：400人&lt;br&gt;</v>
      </c>
      <c r="AB121" s="239" t="s">
        <v>3203</v>
      </c>
      <c r="AC121" s="239" t="str">
        <f t="shared" si="24"/>
        <v>921.png</v>
      </c>
      <c r="AD121" s="239" t="s">
        <v>3204</v>
      </c>
      <c r="AE121" s="239" t="str">
        <f t="shared" si="25"/>
        <v>45,30</v>
      </c>
      <c r="AF121" s="239" t="s">
        <v>3205</v>
      </c>
      <c r="AG121" s="239" t="str">
        <f t="shared" si="26"/>
        <v>22,15</v>
      </c>
      <c r="AH121" s="239" t="s">
        <v>3206</v>
      </c>
      <c r="AI121" s="239" t="str">
        <f t="shared" si="27"/>
        <v>131.964898072997,32.942192660004</v>
      </c>
      <c r="AJ121" s="239" t="s">
        <v>3207</v>
      </c>
      <c r="AL121" s="8" t="str">
        <f t="shared" si="28"/>
        <v>,{"type":"Feature","properties":{"name":"鶴見中学校（体育館）","description":"種別：指定避難所（風水害）&lt;br&gt;名称：鶴見中学校（体育館）&lt;br&gt;住所：佐伯市鶴見大字沖松浦４４８&lt;br&gt;参考：収容人数：400人&lt;br&gt;","_markerType":"Icon","_iconUrl":"https://cyberjapandata.gsi.go.jp/portal/sys/v4/symbols/921.png","_iconSize":[45,30],"_iconAnchor":[22,15]},"geometry":{"type":"Point","coordinates":[131.964898072997,32.942192660004]}}</v>
      </c>
    </row>
    <row r="122" spans="1:38">
      <c r="A122" s="1" t="s">
        <v>92</v>
      </c>
      <c r="B122" s="1" t="s">
        <v>5599</v>
      </c>
      <c r="C122" s="1" t="s">
        <v>92</v>
      </c>
      <c r="D122" s="1" t="s">
        <v>204</v>
      </c>
      <c r="F122" s="1" t="s">
        <v>4129</v>
      </c>
      <c r="I122" s="236" t="s">
        <v>5614</v>
      </c>
      <c r="J122" s="1" t="s">
        <v>5617</v>
      </c>
      <c r="K122" s="1" t="s">
        <v>5618</v>
      </c>
      <c r="L122" s="1">
        <v>32.923333515671999</v>
      </c>
      <c r="M122" s="1">
        <v>131.977273023544</v>
      </c>
      <c r="O122" s="74" t="str">
        <f t="shared" si="17"/>
        <v>海辺の村活性化センター</v>
      </c>
      <c r="P122" s="74" t="str">
        <f t="shared" si="18"/>
        <v>種別：指定避難所（風水害）&lt;br&gt;名称：海辺の村活性化センター&lt;br&gt;住所：佐伯市米水津大字浦代浦1860番地1&lt;br&gt;参考：収容人数：230人&lt;br&gt;</v>
      </c>
      <c r="Q122" s="74" t="str">
        <f t="shared" si="19"/>
        <v>916.png</v>
      </c>
      <c r="R122" s="74" t="str">
        <f t="shared" si="29"/>
        <v>45,30</v>
      </c>
      <c r="S122" s="74" t="str">
        <f t="shared" si="29"/>
        <v>22,15</v>
      </c>
      <c r="T122" s="74" t="str">
        <f t="shared" si="21"/>
        <v>131.977273023544,32.923333515672</v>
      </c>
      <c r="W122" s="239">
        <v>1</v>
      </c>
      <c r="X122" s="239" t="s">
        <v>3209</v>
      </c>
      <c r="Y122" s="239" t="str">
        <f t="shared" si="22"/>
        <v>海辺の村活性化センター</v>
      </c>
      <c r="Z122" s="239" t="s">
        <v>3202</v>
      </c>
      <c r="AA122" s="239" t="str">
        <f t="shared" si="23"/>
        <v>種別：指定避難所（風水害）&lt;br&gt;名称：海辺の村活性化センター&lt;br&gt;住所：佐伯市米水津大字浦代浦1860番地1&lt;br&gt;参考：収容人数：230人&lt;br&gt;</v>
      </c>
      <c r="AB122" s="239" t="s">
        <v>3203</v>
      </c>
      <c r="AC122" s="239" t="str">
        <f t="shared" si="24"/>
        <v>916.png</v>
      </c>
      <c r="AD122" s="239" t="s">
        <v>3204</v>
      </c>
      <c r="AE122" s="239" t="str">
        <f t="shared" si="25"/>
        <v>45,30</v>
      </c>
      <c r="AF122" s="239" t="s">
        <v>3205</v>
      </c>
      <c r="AG122" s="239" t="str">
        <f t="shared" si="26"/>
        <v>22,15</v>
      </c>
      <c r="AH122" s="239" t="s">
        <v>3206</v>
      </c>
      <c r="AI122" s="239" t="str">
        <f t="shared" si="27"/>
        <v>131.977273023544,32.923333515672</v>
      </c>
      <c r="AJ122" s="239" t="s">
        <v>3207</v>
      </c>
      <c r="AL122" s="8" t="str">
        <f t="shared" si="28"/>
        <v>,{"type":"Feature","properties":{"name":"海辺の村活性化センター","description":"種別：指定避難所（風水害）&lt;br&gt;名称：海辺の村活性化センター&lt;br&gt;住所：佐伯市米水津大字浦代浦1860番地1&lt;br&gt;参考：収容人数：230人&lt;br&gt;","_markerType":"Icon","_iconUrl":"https://cyberjapandata.gsi.go.jp/portal/sys/v4/symbols/916.png","_iconSize":[45,30],"_iconAnchor":[22,15]},"geometry":{"type":"Point","coordinates":[131.977273023544,32.923333515672]}}</v>
      </c>
    </row>
    <row r="123" spans="1:38">
      <c r="A123" s="1" t="s">
        <v>2233</v>
      </c>
      <c r="B123" s="1" t="s">
        <v>5599</v>
      </c>
      <c r="C123" s="1" t="s">
        <v>2233</v>
      </c>
      <c r="D123" s="1" t="s">
        <v>206</v>
      </c>
      <c r="F123" s="1" t="s">
        <v>4137</v>
      </c>
      <c r="I123" s="236" t="s">
        <v>5614</v>
      </c>
      <c r="J123" s="1" t="s">
        <v>5617</v>
      </c>
      <c r="K123" s="1" t="s">
        <v>5618</v>
      </c>
      <c r="L123" s="1">
        <v>32.920791637663001</v>
      </c>
      <c r="M123" s="1">
        <v>131.97586071079101</v>
      </c>
      <c r="O123" s="74" t="str">
        <f t="shared" si="17"/>
        <v>米水津地域コミュニティセンター</v>
      </c>
      <c r="P123" s="74" t="str">
        <f t="shared" si="18"/>
        <v>種別：指定避難所（風水害）&lt;br&gt;名称：米水津地域コミュニティセンター&lt;br&gt;住所：佐伯市米水津大字浦代浦1239番地2&lt;br&gt;参考：収容人数：580人&lt;br&gt;</v>
      </c>
      <c r="Q123" s="74" t="str">
        <f t="shared" si="19"/>
        <v>916.png</v>
      </c>
      <c r="R123" s="74" t="str">
        <f t="shared" si="29"/>
        <v>45,30</v>
      </c>
      <c r="S123" s="74" t="str">
        <f t="shared" si="29"/>
        <v>22,15</v>
      </c>
      <c r="T123" s="74" t="str">
        <f t="shared" si="21"/>
        <v>131.975860710791,32.920791637663</v>
      </c>
      <c r="W123" s="239">
        <v>1</v>
      </c>
      <c r="X123" s="239" t="s">
        <v>3209</v>
      </c>
      <c r="Y123" s="239" t="str">
        <f t="shared" si="22"/>
        <v>米水津地域コミュニティセンター</v>
      </c>
      <c r="Z123" s="239" t="s">
        <v>3202</v>
      </c>
      <c r="AA123" s="239" t="str">
        <f t="shared" si="23"/>
        <v>種別：指定避難所（風水害）&lt;br&gt;名称：米水津地域コミュニティセンター&lt;br&gt;住所：佐伯市米水津大字浦代浦1239番地2&lt;br&gt;参考：収容人数：580人&lt;br&gt;</v>
      </c>
      <c r="AB123" s="239" t="s">
        <v>3203</v>
      </c>
      <c r="AC123" s="239" t="str">
        <f t="shared" si="24"/>
        <v>916.png</v>
      </c>
      <c r="AD123" s="239" t="s">
        <v>3204</v>
      </c>
      <c r="AE123" s="239" t="str">
        <f t="shared" si="25"/>
        <v>45,30</v>
      </c>
      <c r="AF123" s="239" t="s">
        <v>3205</v>
      </c>
      <c r="AG123" s="239" t="str">
        <f t="shared" si="26"/>
        <v>22,15</v>
      </c>
      <c r="AH123" s="239" t="s">
        <v>3206</v>
      </c>
      <c r="AI123" s="239" t="str">
        <f t="shared" si="27"/>
        <v>131.975860710791,32.920791637663</v>
      </c>
      <c r="AJ123" s="239" t="s">
        <v>3207</v>
      </c>
      <c r="AL123" s="8" t="str">
        <f t="shared" si="28"/>
        <v>,{"type":"Feature","properties":{"name":"米水津地域コミュニティセンター","description":"種別：指定避難所（風水害）&lt;br&gt;名称：米水津地域コミュニティセンター&lt;br&gt;住所：佐伯市米水津大字浦代浦1239番地2&lt;br&gt;参考：収容人数：580人&lt;br&gt;","_markerType":"Icon","_iconUrl":"https://cyberjapandata.gsi.go.jp/portal/sys/v4/symbols/916.png","_iconSize":[45,30],"_iconAnchor":[22,15]},"geometry":{"type":"Point","coordinates":[131.975860710791,32.920791637663]}}</v>
      </c>
    </row>
    <row r="124" spans="1:38">
      <c r="A124" s="1" t="s">
        <v>105</v>
      </c>
      <c r="B124" s="1" t="s">
        <v>5599</v>
      </c>
      <c r="C124" s="1" t="s">
        <v>105</v>
      </c>
      <c r="D124" s="1" t="s">
        <v>208</v>
      </c>
      <c r="F124" s="1" t="s">
        <v>5600</v>
      </c>
      <c r="I124" s="236" t="s">
        <v>5614</v>
      </c>
      <c r="J124" s="1" t="s">
        <v>5617</v>
      </c>
      <c r="K124" s="1" t="s">
        <v>5618</v>
      </c>
      <c r="L124" s="1">
        <v>32.856988121645799</v>
      </c>
      <c r="M124" s="1">
        <v>131.951561798542</v>
      </c>
      <c r="O124" s="74" t="str">
        <f t="shared" si="17"/>
        <v>蒲江Ｂ＆Ｇ海洋センター</v>
      </c>
      <c r="P124" s="74" t="str">
        <f t="shared" si="18"/>
        <v>種別：指定避難所（風水害）&lt;br&gt;名称：蒲江Ｂ＆Ｇ海洋センター&lt;br&gt;住所：佐伯市蒲江大字畑野浦2524番地11&lt;br&gt;参考：収容人数：680人&lt;br&gt;</v>
      </c>
      <c r="Q124" s="74" t="str">
        <f t="shared" si="19"/>
        <v>916.png</v>
      </c>
      <c r="R124" s="74" t="str">
        <f t="shared" si="29"/>
        <v>45,30</v>
      </c>
      <c r="S124" s="74" t="str">
        <f t="shared" si="29"/>
        <v>22,15</v>
      </c>
      <c r="T124" s="74" t="str">
        <f t="shared" si="21"/>
        <v>131.951561798542,32.8569881216458</v>
      </c>
      <c r="W124" s="239">
        <v>1</v>
      </c>
      <c r="X124" s="239" t="s">
        <v>3209</v>
      </c>
      <c r="Y124" s="239" t="str">
        <f t="shared" si="22"/>
        <v>蒲江Ｂ＆Ｇ海洋センター</v>
      </c>
      <c r="Z124" s="239" t="s">
        <v>3202</v>
      </c>
      <c r="AA124" s="239" t="str">
        <f t="shared" si="23"/>
        <v>種別：指定避難所（風水害）&lt;br&gt;名称：蒲江Ｂ＆Ｇ海洋センター&lt;br&gt;住所：佐伯市蒲江大字畑野浦2524番地11&lt;br&gt;参考：収容人数：680人&lt;br&gt;</v>
      </c>
      <c r="AB124" s="239" t="s">
        <v>3203</v>
      </c>
      <c r="AC124" s="239" t="str">
        <f t="shared" si="24"/>
        <v>916.png</v>
      </c>
      <c r="AD124" s="239" t="s">
        <v>3204</v>
      </c>
      <c r="AE124" s="239" t="str">
        <f t="shared" si="25"/>
        <v>45,30</v>
      </c>
      <c r="AF124" s="239" t="s">
        <v>3205</v>
      </c>
      <c r="AG124" s="239" t="str">
        <f t="shared" si="26"/>
        <v>22,15</v>
      </c>
      <c r="AH124" s="239" t="s">
        <v>3206</v>
      </c>
      <c r="AI124" s="239" t="str">
        <f t="shared" si="27"/>
        <v>131.951561798542,32.8569881216458</v>
      </c>
      <c r="AJ124" s="239" t="s">
        <v>3207</v>
      </c>
      <c r="AL124" s="8" t="str">
        <f t="shared" si="28"/>
        <v>,{"type":"Feature","properties":{"name":"蒲江Ｂ＆Ｇ海洋センター","description":"種別：指定避難所（風水害）&lt;br&gt;名称：蒲江Ｂ＆Ｇ海洋センター&lt;br&gt;住所：佐伯市蒲江大字畑野浦2524番地11&lt;br&gt;参考：収容人数：680人&lt;br&gt;","_markerType":"Icon","_iconUrl":"https://cyberjapandata.gsi.go.jp/portal/sys/v4/symbols/916.png","_iconSize":[45,30],"_iconAnchor":[22,15]},"geometry":{"type":"Point","coordinates":[131.951561798542,32.8569881216458]}}</v>
      </c>
    </row>
    <row r="125" spans="1:38">
      <c r="A125" s="1" t="s">
        <v>108</v>
      </c>
      <c r="B125" s="1" t="s">
        <v>5599</v>
      </c>
      <c r="C125" s="1" t="s">
        <v>108</v>
      </c>
      <c r="D125" s="1" t="s">
        <v>209</v>
      </c>
      <c r="F125" s="1" t="s">
        <v>5601</v>
      </c>
      <c r="I125" s="236" t="s">
        <v>5614</v>
      </c>
      <c r="J125" s="1" t="s">
        <v>5617</v>
      </c>
      <c r="K125" s="1" t="s">
        <v>5618</v>
      </c>
      <c r="L125" s="1">
        <v>32.856358863285898</v>
      </c>
      <c r="M125" s="1">
        <v>131.95117898257101</v>
      </c>
      <c r="O125" s="74" t="str">
        <f t="shared" si="17"/>
        <v>畑野浦地区公民館</v>
      </c>
      <c r="P125" s="74" t="str">
        <f t="shared" si="18"/>
        <v>種別：指定避難所（風水害）&lt;br&gt;名称：畑野浦地区公民館&lt;br&gt;住所：佐伯市蒲江大字畑野浦2524番地8&lt;br&gt;参考：収容人数：310人&lt;br&gt;</v>
      </c>
      <c r="Q125" s="74" t="str">
        <f t="shared" si="19"/>
        <v>916.png</v>
      </c>
      <c r="R125" s="74" t="str">
        <f t="shared" si="29"/>
        <v>45,30</v>
      </c>
      <c r="S125" s="74" t="str">
        <f t="shared" si="29"/>
        <v>22,15</v>
      </c>
      <c r="T125" s="74" t="str">
        <f t="shared" si="21"/>
        <v>131.951178982571,32.8563588632859</v>
      </c>
      <c r="W125" s="239">
        <v>1</v>
      </c>
      <c r="X125" s="239" t="s">
        <v>3209</v>
      </c>
      <c r="Y125" s="239" t="str">
        <f t="shared" si="22"/>
        <v>畑野浦地区公民館</v>
      </c>
      <c r="Z125" s="239" t="s">
        <v>3202</v>
      </c>
      <c r="AA125" s="239" t="str">
        <f t="shared" si="23"/>
        <v>種別：指定避難所（風水害）&lt;br&gt;名称：畑野浦地区公民館&lt;br&gt;住所：佐伯市蒲江大字畑野浦2524番地8&lt;br&gt;参考：収容人数：310人&lt;br&gt;</v>
      </c>
      <c r="AB125" s="239" t="s">
        <v>3203</v>
      </c>
      <c r="AC125" s="239" t="str">
        <f t="shared" si="24"/>
        <v>916.png</v>
      </c>
      <c r="AD125" s="239" t="s">
        <v>3204</v>
      </c>
      <c r="AE125" s="239" t="str">
        <f t="shared" si="25"/>
        <v>45,30</v>
      </c>
      <c r="AF125" s="239" t="s">
        <v>3205</v>
      </c>
      <c r="AG125" s="239" t="str">
        <f t="shared" si="26"/>
        <v>22,15</v>
      </c>
      <c r="AH125" s="239" t="s">
        <v>3206</v>
      </c>
      <c r="AI125" s="239" t="str">
        <f t="shared" si="27"/>
        <v>131.951178982571,32.8563588632859</v>
      </c>
      <c r="AJ125" s="239" t="s">
        <v>3207</v>
      </c>
      <c r="AL125" s="8" t="str">
        <f t="shared" si="28"/>
        <v>,{"type":"Feature","properties":{"name":"畑野浦地区公民館","description":"種別：指定避難所（風水害）&lt;br&gt;名称：畑野浦地区公民館&lt;br&gt;住所：佐伯市蒲江大字畑野浦2524番地8&lt;br&gt;参考：収容人数：310人&lt;br&gt;","_markerType":"Icon","_iconUrl":"https://cyberjapandata.gsi.go.jp/portal/sys/v4/symbols/916.png","_iconSize":[45,30],"_iconAnchor":[22,15]},"geometry":{"type":"Point","coordinates":[131.951178982571,32.8563588632859]}}</v>
      </c>
    </row>
    <row r="126" spans="1:38">
      <c r="A126" s="1" t="s">
        <v>112</v>
      </c>
      <c r="B126" s="1" t="s">
        <v>5599</v>
      </c>
      <c r="C126" s="1" t="s">
        <v>112</v>
      </c>
      <c r="D126" s="1" t="s">
        <v>2234</v>
      </c>
      <c r="F126" s="1" t="s">
        <v>4114</v>
      </c>
      <c r="I126" s="236" t="s">
        <v>5614</v>
      </c>
      <c r="J126" s="1" t="s">
        <v>5617</v>
      </c>
      <c r="K126" s="1" t="s">
        <v>5618</v>
      </c>
      <c r="L126" s="1">
        <v>32.818594806234998</v>
      </c>
      <c r="M126" s="1">
        <v>131.96349151197001</v>
      </c>
      <c r="O126" s="74" t="str">
        <f t="shared" si="17"/>
        <v>河内地区公民館</v>
      </c>
      <c r="P126" s="74" t="str">
        <f t="shared" si="18"/>
        <v>種別：指定避難所（風水害）&lt;br&gt;名称：河内地区公民館&lt;br&gt;住所：佐伯市蒲江大字竹野浦河内2331番地3&lt;br&gt;参考：収容人数：60人&lt;br&gt;</v>
      </c>
      <c r="Q126" s="74" t="str">
        <f t="shared" si="19"/>
        <v>916.png</v>
      </c>
      <c r="R126" s="74" t="str">
        <f t="shared" si="29"/>
        <v>45,30</v>
      </c>
      <c r="S126" s="74" t="str">
        <f t="shared" si="29"/>
        <v>22,15</v>
      </c>
      <c r="T126" s="74" t="str">
        <f t="shared" si="21"/>
        <v>131.96349151197,32.818594806235</v>
      </c>
      <c r="W126" s="239">
        <v>1</v>
      </c>
      <c r="X126" s="239" t="s">
        <v>3209</v>
      </c>
      <c r="Y126" s="239" t="str">
        <f t="shared" si="22"/>
        <v>河内地区公民館</v>
      </c>
      <c r="Z126" s="239" t="s">
        <v>3202</v>
      </c>
      <c r="AA126" s="239" t="str">
        <f t="shared" si="23"/>
        <v>種別：指定避難所（風水害）&lt;br&gt;名称：河内地区公民館&lt;br&gt;住所：佐伯市蒲江大字竹野浦河内2331番地3&lt;br&gt;参考：収容人数：60人&lt;br&gt;</v>
      </c>
      <c r="AB126" s="239" t="s">
        <v>3203</v>
      </c>
      <c r="AC126" s="239" t="str">
        <f t="shared" si="24"/>
        <v>916.png</v>
      </c>
      <c r="AD126" s="239" t="s">
        <v>3204</v>
      </c>
      <c r="AE126" s="239" t="str">
        <f t="shared" si="25"/>
        <v>45,30</v>
      </c>
      <c r="AF126" s="239" t="s">
        <v>3205</v>
      </c>
      <c r="AG126" s="239" t="str">
        <f t="shared" si="26"/>
        <v>22,15</v>
      </c>
      <c r="AH126" s="239" t="s">
        <v>3206</v>
      </c>
      <c r="AI126" s="239" t="str">
        <f t="shared" si="27"/>
        <v>131.96349151197,32.818594806235</v>
      </c>
      <c r="AJ126" s="239" t="s">
        <v>3207</v>
      </c>
      <c r="AL126" s="8" t="str">
        <f t="shared" si="28"/>
        <v>,{"type":"Feature","properties":{"name":"河内地区公民館","description":"種別：指定避難所（風水害）&lt;br&gt;名称：河内地区公民館&lt;br&gt;住所：佐伯市蒲江大字竹野浦河内2331番地3&lt;br&gt;参考：収容人数：60人&lt;br&gt;","_markerType":"Icon","_iconUrl":"https://cyberjapandata.gsi.go.jp/portal/sys/v4/symbols/916.png","_iconSize":[45,30],"_iconAnchor":[22,15]},"geometry":{"type":"Point","coordinates":[131.96349151197,32.818594806235]}}</v>
      </c>
    </row>
    <row r="127" spans="1:38">
      <c r="A127" s="1" t="s">
        <v>117</v>
      </c>
      <c r="B127" s="1" t="s">
        <v>5599</v>
      </c>
      <c r="C127" s="1" t="s">
        <v>117</v>
      </c>
      <c r="D127" s="1" t="s">
        <v>211</v>
      </c>
      <c r="F127" s="1" t="s">
        <v>4118</v>
      </c>
      <c r="I127" s="236" t="s">
        <v>5614</v>
      </c>
      <c r="J127" s="1" t="s">
        <v>5617</v>
      </c>
      <c r="K127" s="1" t="s">
        <v>5618</v>
      </c>
      <c r="L127" s="1">
        <v>32.803630529024403</v>
      </c>
      <c r="M127" s="1">
        <v>131.966578115716</v>
      </c>
      <c r="O127" s="74" t="str">
        <f t="shared" si="17"/>
        <v>元猿集会所</v>
      </c>
      <c r="P127" s="74" t="str">
        <f t="shared" si="18"/>
        <v>種別：指定避難所（風水害）&lt;br&gt;名称：元猿集会所&lt;br&gt;住所：佐伯市蒲江大字竹野浦河内1853番地&lt;br&gt;参考：収容人数：90人&lt;br&gt;</v>
      </c>
      <c r="Q127" s="74" t="str">
        <f t="shared" si="19"/>
        <v>916.png</v>
      </c>
      <c r="R127" s="74" t="str">
        <f t="shared" si="29"/>
        <v>45,30</v>
      </c>
      <c r="S127" s="74" t="str">
        <f t="shared" si="29"/>
        <v>22,15</v>
      </c>
      <c r="T127" s="74" t="str">
        <f t="shared" si="21"/>
        <v>131.966578115716,32.8036305290244</v>
      </c>
      <c r="W127" s="239">
        <v>1</v>
      </c>
      <c r="X127" s="239" t="s">
        <v>3209</v>
      </c>
      <c r="Y127" s="239" t="str">
        <f t="shared" si="22"/>
        <v>元猿集会所</v>
      </c>
      <c r="Z127" s="239" t="s">
        <v>3202</v>
      </c>
      <c r="AA127" s="239" t="str">
        <f t="shared" si="23"/>
        <v>種別：指定避難所（風水害）&lt;br&gt;名称：元猿集会所&lt;br&gt;住所：佐伯市蒲江大字竹野浦河内1853番地&lt;br&gt;参考：収容人数：90人&lt;br&gt;</v>
      </c>
      <c r="AB127" s="239" t="s">
        <v>3203</v>
      </c>
      <c r="AC127" s="239" t="str">
        <f t="shared" si="24"/>
        <v>916.png</v>
      </c>
      <c r="AD127" s="239" t="s">
        <v>3204</v>
      </c>
      <c r="AE127" s="239" t="str">
        <f t="shared" si="25"/>
        <v>45,30</v>
      </c>
      <c r="AF127" s="239" t="s">
        <v>3205</v>
      </c>
      <c r="AG127" s="239" t="str">
        <f t="shared" si="26"/>
        <v>22,15</v>
      </c>
      <c r="AH127" s="239" t="s">
        <v>3206</v>
      </c>
      <c r="AI127" s="239" t="str">
        <f t="shared" si="27"/>
        <v>131.966578115716,32.8036305290244</v>
      </c>
      <c r="AJ127" s="239" t="s">
        <v>3207</v>
      </c>
      <c r="AL127" s="8" t="str">
        <f t="shared" si="28"/>
        <v>,{"type":"Feature","properties":{"name":"元猿集会所","description":"種別：指定避難所（風水害）&lt;br&gt;名称：元猿集会所&lt;br&gt;住所：佐伯市蒲江大字竹野浦河内1853番地&lt;br&gt;参考：収容人数：90人&lt;br&gt;","_markerType":"Icon","_iconUrl":"https://cyberjapandata.gsi.go.jp/portal/sys/v4/symbols/916.png","_iconSize":[45,30],"_iconAnchor":[22,15]},"geometry":{"type":"Point","coordinates":[131.966578115716,32.8036305290244]}}</v>
      </c>
    </row>
    <row r="128" spans="1:38">
      <c r="A128" s="1" t="s">
        <v>119</v>
      </c>
      <c r="B128" s="1" t="s">
        <v>5599</v>
      </c>
      <c r="C128" s="1" t="s">
        <v>119</v>
      </c>
      <c r="D128" s="1" t="s">
        <v>212</v>
      </c>
      <c r="F128" s="1" t="s">
        <v>4116</v>
      </c>
      <c r="I128" s="236" t="s">
        <v>5614</v>
      </c>
      <c r="J128" s="1" t="s">
        <v>5617</v>
      </c>
      <c r="K128" s="1" t="s">
        <v>5618</v>
      </c>
      <c r="L128" s="1">
        <v>32.808819844114304</v>
      </c>
      <c r="M128" s="1">
        <v>131.95192773355001</v>
      </c>
      <c r="O128" s="74" t="str">
        <f t="shared" si="17"/>
        <v>高山集会所</v>
      </c>
      <c r="P128" s="74" t="str">
        <f t="shared" si="18"/>
        <v>種別：指定避難所（風水害）&lt;br&gt;名称：高山集会所&lt;br&gt;住所：佐伯市蒲江大字竹野浦河内2320番地97&lt;br&gt;参考：収容人数：80人&lt;br&gt;</v>
      </c>
      <c r="Q128" s="74" t="str">
        <f t="shared" si="19"/>
        <v>916.png</v>
      </c>
      <c r="R128" s="74" t="str">
        <f t="shared" si="29"/>
        <v>45,30</v>
      </c>
      <c r="S128" s="74" t="str">
        <f t="shared" si="29"/>
        <v>22,15</v>
      </c>
      <c r="T128" s="74" t="str">
        <f t="shared" si="21"/>
        <v>131.95192773355,32.8088198441143</v>
      </c>
      <c r="W128" s="239">
        <v>1</v>
      </c>
      <c r="X128" s="239" t="s">
        <v>3209</v>
      </c>
      <c r="Y128" s="239" t="str">
        <f t="shared" si="22"/>
        <v>高山集会所</v>
      </c>
      <c r="Z128" s="239" t="s">
        <v>3202</v>
      </c>
      <c r="AA128" s="239" t="str">
        <f t="shared" si="23"/>
        <v>種別：指定避難所（風水害）&lt;br&gt;名称：高山集会所&lt;br&gt;住所：佐伯市蒲江大字竹野浦河内2320番地97&lt;br&gt;参考：収容人数：80人&lt;br&gt;</v>
      </c>
      <c r="AB128" s="239" t="s">
        <v>3203</v>
      </c>
      <c r="AC128" s="239" t="str">
        <f t="shared" si="24"/>
        <v>916.png</v>
      </c>
      <c r="AD128" s="239" t="s">
        <v>3204</v>
      </c>
      <c r="AE128" s="239" t="str">
        <f t="shared" si="25"/>
        <v>45,30</v>
      </c>
      <c r="AF128" s="239" t="s">
        <v>3205</v>
      </c>
      <c r="AG128" s="239" t="str">
        <f t="shared" si="26"/>
        <v>22,15</v>
      </c>
      <c r="AH128" s="239" t="s">
        <v>3206</v>
      </c>
      <c r="AI128" s="239" t="str">
        <f t="shared" si="27"/>
        <v>131.95192773355,32.8088198441143</v>
      </c>
      <c r="AJ128" s="239" t="s">
        <v>3207</v>
      </c>
      <c r="AL128" s="8" t="str">
        <f t="shared" si="28"/>
        <v>,{"type":"Feature","properties":{"name":"高山集会所","description":"種別：指定避難所（風水害）&lt;br&gt;名称：高山集会所&lt;br&gt;住所：佐伯市蒲江大字竹野浦河内2320番地97&lt;br&gt;参考：収容人数：80人&lt;br&gt;","_markerType":"Icon","_iconUrl":"https://cyberjapandata.gsi.go.jp/portal/sys/v4/symbols/916.png","_iconSize":[45,30],"_iconAnchor":[22,15]},"geometry":{"type":"Point","coordinates":[131.95192773355,32.8088198441143]}}</v>
      </c>
    </row>
    <row r="129" spans="1:38">
      <c r="A129" s="1" t="s">
        <v>122</v>
      </c>
      <c r="B129" s="1" t="s">
        <v>5599</v>
      </c>
      <c r="C129" s="1" t="s">
        <v>122</v>
      </c>
      <c r="D129" s="1" t="s">
        <v>213</v>
      </c>
      <c r="F129" s="1" t="s">
        <v>5602</v>
      </c>
      <c r="I129" s="236" t="s">
        <v>5614</v>
      </c>
      <c r="J129" s="1" t="s">
        <v>5617</v>
      </c>
      <c r="K129" s="1" t="s">
        <v>5618</v>
      </c>
      <c r="L129" s="1">
        <v>32.800834050401797</v>
      </c>
      <c r="M129" s="1">
        <v>131.92188098563699</v>
      </c>
      <c r="O129" s="74" t="str">
        <f t="shared" si="17"/>
        <v>蒲江地区公民館</v>
      </c>
      <c r="P129" s="74" t="str">
        <f t="shared" si="18"/>
        <v>種別：指定避難所（風水害）&lt;br&gt;名称：蒲江地区公民館&lt;br&gt;住所：佐伯市蒲江大字蒲江浦4491番地59&lt;br&gt;参考：収容人数：1140人&lt;br&gt;</v>
      </c>
      <c r="Q129" s="74" t="str">
        <f t="shared" si="19"/>
        <v>916.png</v>
      </c>
      <c r="R129" s="74" t="str">
        <f t="shared" si="29"/>
        <v>45,30</v>
      </c>
      <c r="S129" s="74" t="str">
        <f t="shared" si="29"/>
        <v>22,15</v>
      </c>
      <c r="T129" s="74" t="str">
        <f t="shared" si="21"/>
        <v>131.921880985637,32.8008340504018</v>
      </c>
      <c r="W129" s="239">
        <v>1</v>
      </c>
      <c r="X129" s="239" t="s">
        <v>3209</v>
      </c>
      <c r="Y129" s="239" t="str">
        <f t="shared" si="22"/>
        <v>蒲江地区公民館</v>
      </c>
      <c r="Z129" s="239" t="s">
        <v>3202</v>
      </c>
      <c r="AA129" s="239" t="str">
        <f t="shared" si="23"/>
        <v>種別：指定避難所（風水害）&lt;br&gt;名称：蒲江地区公民館&lt;br&gt;住所：佐伯市蒲江大字蒲江浦4491番地59&lt;br&gt;参考：収容人数：1140人&lt;br&gt;</v>
      </c>
      <c r="AB129" s="239" t="s">
        <v>3203</v>
      </c>
      <c r="AC129" s="239" t="str">
        <f t="shared" si="24"/>
        <v>916.png</v>
      </c>
      <c r="AD129" s="239" t="s">
        <v>3204</v>
      </c>
      <c r="AE129" s="239" t="str">
        <f t="shared" si="25"/>
        <v>45,30</v>
      </c>
      <c r="AF129" s="239" t="s">
        <v>3205</v>
      </c>
      <c r="AG129" s="239" t="str">
        <f t="shared" si="26"/>
        <v>22,15</v>
      </c>
      <c r="AH129" s="239" t="s">
        <v>3206</v>
      </c>
      <c r="AI129" s="239" t="str">
        <f t="shared" si="27"/>
        <v>131.921880985637,32.8008340504018</v>
      </c>
      <c r="AJ129" s="239" t="s">
        <v>3207</v>
      </c>
      <c r="AL129" s="8" t="str">
        <f t="shared" si="28"/>
        <v>,{"type":"Feature","properties":{"name":"蒲江地区公民館","description":"種別：指定避難所（風水害）&lt;br&gt;名称：蒲江地区公民館&lt;br&gt;住所：佐伯市蒲江大字蒲江浦4491番地59&lt;br&gt;参考：収容人数：1140人&lt;br&gt;","_markerType":"Icon","_iconUrl":"https://cyberjapandata.gsi.go.jp/portal/sys/v4/symbols/916.png","_iconSize":[45,30],"_iconAnchor":[22,15]},"geometry":{"type":"Point","coordinates":[131.921880985637,32.8008340504018]}}</v>
      </c>
    </row>
    <row r="130" spans="1:38">
      <c r="A130" s="1" t="s">
        <v>125</v>
      </c>
      <c r="B130" s="1" t="s">
        <v>5599</v>
      </c>
      <c r="C130" s="1" t="s">
        <v>125</v>
      </c>
      <c r="D130" s="1" t="s">
        <v>214</v>
      </c>
      <c r="F130" s="1" t="s">
        <v>4115</v>
      </c>
      <c r="I130" s="236" t="s">
        <v>5614</v>
      </c>
      <c r="J130" s="1" t="s">
        <v>5617</v>
      </c>
      <c r="K130" s="1" t="s">
        <v>5618</v>
      </c>
      <c r="L130" s="1">
        <v>32.813883099571399</v>
      </c>
      <c r="M130" s="1">
        <v>131.89608404356201</v>
      </c>
      <c r="O130" s="74" t="str">
        <f t="shared" si="17"/>
        <v>野々河内集会所</v>
      </c>
      <c r="P130" s="74" t="str">
        <f t="shared" si="18"/>
        <v>種別：指定避難所（風水害）&lt;br&gt;名称：野々河内集会所&lt;br&gt;住所：佐伯市蒲江大字野々河内浦1332番地&lt;br&gt;参考：収容人数：70人&lt;br&gt;</v>
      </c>
      <c r="Q130" s="74" t="str">
        <f t="shared" si="19"/>
        <v>916.png</v>
      </c>
      <c r="R130" s="74" t="str">
        <f t="shared" si="29"/>
        <v>45,30</v>
      </c>
      <c r="S130" s="74" t="str">
        <f t="shared" si="29"/>
        <v>22,15</v>
      </c>
      <c r="T130" s="74" t="str">
        <f t="shared" si="21"/>
        <v>131.896084043562,32.8138830995714</v>
      </c>
      <c r="W130" s="239">
        <v>1</v>
      </c>
      <c r="X130" s="239" t="s">
        <v>3209</v>
      </c>
      <c r="Y130" s="239" t="str">
        <f t="shared" si="22"/>
        <v>野々河内集会所</v>
      </c>
      <c r="Z130" s="239" t="s">
        <v>3202</v>
      </c>
      <c r="AA130" s="239" t="str">
        <f t="shared" si="23"/>
        <v>種別：指定避難所（風水害）&lt;br&gt;名称：野々河内集会所&lt;br&gt;住所：佐伯市蒲江大字野々河内浦1332番地&lt;br&gt;参考：収容人数：70人&lt;br&gt;</v>
      </c>
      <c r="AB130" s="239" t="s">
        <v>3203</v>
      </c>
      <c r="AC130" s="239" t="str">
        <f t="shared" si="24"/>
        <v>916.png</v>
      </c>
      <c r="AD130" s="239" t="s">
        <v>3204</v>
      </c>
      <c r="AE130" s="239" t="str">
        <f t="shared" si="25"/>
        <v>45,30</v>
      </c>
      <c r="AF130" s="239" t="s">
        <v>3205</v>
      </c>
      <c r="AG130" s="239" t="str">
        <f t="shared" si="26"/>
        <v>22,15</v>
      </c>
      <c r="AH130" s="239" t="s">
        <v>3206</v>
      </c>
      <c r="AI130" s="239" t="str">
        <f t="shared" si="27"/>
        <v>131.896084043562,32.8138830995714</v>
      </c>
      <c r="AJ130" s="239" t="s">
        <v>3207</v>
      </c>
      <c r="AL130" s="8" t="str">
        <f t="shared" si="28"/>
        <v>,{"type":"Feature","properties":{"name":"野々河内集会所","description":"種別：指定避難所（風水害）&lt;br&gt;名称：野々河内集会所&lt;br&gt;住所：佐伯市蒲江大字野々河内浦1332番地&lt;br&gt;参考：収容人数：70人&lt;br&gt;","_markerType":"Icon","_iconUrl":"https://cyberjapandata.gsi.go.jp/portal/sys/v4/symbols/916.png","_iconSize":[45,30],"_iconAnchor":[22,15]},"geometry":{"type":"Point","coordinates":[131.896084043562,32.8138830995714]}}</v>
      </c>
    </row>
    <row r="131" spans="1:38">
      <c r="A131" s="1" t="s">
        <v>360</v>
      </c>
      <c r="B131" s="1" t="s">
        <v>5599</v>
      </c>
      <c r="C131" s="1" t="s">
        <v>360</v>
      </c>
      <c r="D131" s="1" t="s">
        <v>302</v>
      </c>
      <c r="F131" s="1" t="s">
        <v>4122</v>
      </c>
      <c r="I131" s="236" t="s">
        <v>5614</v>
      </c>
      <c r="J131" s="1" t="s">
        <v>5617</v>
      </c>
      <c r="K131" s="1" t="s">
        <v>5618</v>
      </c>
      <c r="L131" s="1">
        <v>32.792440073853598</v>
      </c>
      <c r="M131" s="1">
        <v>131.87647507514001</v>
      </c>
      <c r="O131" s="74" t="str">
        <f t="shared" si="17"/>
        <v>旧名護屋小学校</v>
      </c>
      <c r="P131" s="74" t="str">
        <f t="shared" si="18"/>
        <v>種別：指定避難所（風水害）&lt;br&gt;名称：旧名護屋小学校&lt;br&gt;住所：佐伯市蒲江大字丸市尾浦496番地2&lt;br&gt;参考：収容人数：490人&lt;br&gt;</v>
      </c>
      <c r="Q131" s="74" t="str">
        <f t="shared" si="19"/>
        <v>916.png</v>
      </c>
      <c r="R131" s="74" t="str">
        <f t="shared" si="29"/>
        <v>45,30</v>
      </c>
      <c r="S131" s="74" t="str">
        <f t="shared" si="29"/>
        <v>22,15</v>
      </c>
      <c r="T131" s="74" t="str">
        <f t="shared" si="21"/>
        <v>131.87647507514,32.7924400738536</v>
      </c>
      <c r="W131" s="239">
        <v>1</v>
      </c>
      <c r="X131" s="239" t="s">
        <v>3209</v>
      </c>
      <c r="Y131" s="239" t="str">
        <f t="shared" si="22"/>
        <v>旧名護屋小学校</v>
      </c>
      <c r="Z131" s="239" t="s">
        <v>3202</v>
      </c>
      <c r="AA131" s="239" t="str">
        <f t="shared" si="23"/>
        <v>種別：指定避難所（風水害）&lt;br&gt;名称：旧名護屋小学校&lt;br&gt;住所：佐伯市蒲江大字丸市尾浦496番地2&lt;br&gt;参考：収容人数：490人&lt;br&gt;</v>
      </c>
      <c r="AB131" s="239" t="s">
        <v>3203</v>
      </c>
      <c r="AC131" s="239" t="str">
        <f t="shared" si="24"/>
        <v>916.png</v>
      </c>
      <c r="AD131" s="239" t="s">
        <v>3204</v>
      </c>
      <c r="AE131" s="239" t="str">
        <f t="shared" si="25"/>
        <v>45,30</v>
      </c>
      <c r="AF131" s="239" t="s">
        <v>3205</v>
      </c>
      <c r="AG131" s="239" t="str">
        <f t="shared" si="26"/>
        <v>22,15</v>
      </c>
      <c r="AH131" s="239" t="s">
        <v>3206</v>
      </c>
      <c r="AI131" s="239" t="str">
        <f t="shared" si="27"/>
        <v>131.87647507514,32.7924400738536</v>
      </c>
      <c r="AJ131" s="239" t="s">
        <v>3207</v>
      </c>
      <c r="AL131" s="8" t="str">
        <f t="shared" si="28"/>
        <v>,{"type":"Feature","properties":{"name":"旧名護屋小学校","description":"種別：指定避難所（風水害）&lt;br&gt;名称：旧名護屋小学校&lt;br&gt;住所：佐伯市蒲江大字丸市尾浦496番地2&lt;br&gt;参考：収容人数：490人&lt;br&gt;","_markerType":"Icon","_iconUrl":"https://cyberjapandata.gsi.go.jp/portal/sys/v4/symbols/916.png","_iconSize":[45,30],"_iconAnchor":[22,15]},"geometry":{"type":"Point","coordinates":[131.87647507514,32.7924400738536]}}</v>
      </c>
    </row>
    <row r="132" spans="1:38">
      <c r="A132" s="1" t="s">
        <v>131</v>
      </c>
      <c r="B132" s="1" t="s">
        <v>5599</v>
      </c>
      <c r="C132" s="1" t="s">
        <v>131</v>
      </c>
      <c r="D132" s="1" t="s">
        <v>215</v>
      </c>
      <c r="F132" s="1" t="s">
        <v>5603</v>
      </c>
      <c r="I132" s="236" t="s">
        <v>5614</v>
      </c>
      <c r="J132" s="1" t="s">
        <v>5617</v>
      </c>
      <c r="K132" s="1" t="s">
        <v>5618</v>
      </c>
      <c r="L132" s="1">
        <v>32.7498684596884</v>
      </c>
      <c r="M132" s="1">
        <v>131.868766622387</v>
      </c>
      <c r="O132" s="74" t="str">
        <f t="shared" si="17"/>
        <v>旧波当津小学校</v>
      </c>
      <c r="P132" s="74" t="str">
        <f t="shared" si="18"/>
        <v>種別：指定避難所（風水害）&lt;br&gt;名称：旧波当津小学校&lt;br&gt;住所：佐伯市蒲江大字波当津浦928番地&lt;br&gt;参考：収容人数：210人&lt;br&gt;</v>
      </c>
      <c r="Q132" s="74" t="str">
        <f t="shared" si="19"/>
        <v>916.png</v>
      </c>
      <c r="R132" s="74" t="str">
        <f t="shared" si="29"/>
        <v>45,30</v>
      </c>
      <c r="S132" s="74" t="str">
        <f t="shared" si="29"/>
        <v>22,15</v>
      </c>
      <c r="T132" s="74" t="str">
        <f t="shared" si="21"/>
        <v>131.868766622387,32.7498684596884</v>
      </c>
      <c r="W132" s="239">
        <v>1</v>
      </c>
      <c r="X132" s="239" t="s">
        <v>3209</v>
      </c>
      <c r="Y132" s="239" t="str">
        <f t="shared" si="22"/>
        <v>旧波当津小学校</v>
      </c>
      <c r="Z132" s="239" t="s">
        <v>3202</v>
      </c>
      <c r="AA132" s="239" t="str">
        <f t="shared" si="23"/>
        <v>種別：指定避難所（風水害）&lt;br&gt;名称：旧波当津小学校&lt;br&gt;住所：佐伯市蒲江大字波当津浦928番地&lt;br&gt;参考：収容人数：210人&lt;br&gt;</v>
      </c>
      <c r="AB132" s="239" t="s">
        <v>3203</v>
      </c>
      <c r="AC132" s="239" t="str">
        <f t="shared" si="24"/>
        <v>916.png</v>
      </c>
      <c r="AD132" s="239" t="s">
        <v>3204</v>
      </c>
      <c r="AE132" s="239" t="str">
        <f t="shared" si="25"/>
        <v>45,30</v>
      </c>
      <c r="AF132" s="239" t="s">
        <v>3205</v>
      </c>
      <c r="AG132" s="239" t="str">
        <f t="shared" si="26"/>
        <v>22,15</v>
      </c>
      <c r="AH132" s="239" t="s">
        <v>3206</v>
      </c>
      <c r="AI132" s="239" t="str">
        <f t="shared" si="27"/>
        <v>131.868766622387,32.7498684596884</v>
      </c>
      <c r="AJ132" s="239" t="s">
        <v>3207</v>
      </c>
      <c r="AL132" s="8" t="str">
        <f t="shared" si="28"/>
        <v>,{"type":"Feature","properties":{"name":"旧波当津小学校","description":"種別：指定避難所（風水害）&lt;br&gt;名称：旧波当津小学校&lt;br&gt;住所：佐伯市蒲江大字波当津浦928番地&lt;br&gt;参考：収容人数：210人&lt;br&gt;","_markerType":"Icon","_iconUrl":"https://cyberjapandata.gsi.go.jp/portal/sys/v4/symbols/916.png","_iconSize":[45,30],"_iconAnchor":[22,15]},"geometry":{"type":"Point","coordinates":[131.868766622387,32.7498684596884]}}</v>
      </c>
    </row>
    <row r="133" spans="1:38">
      <c r="A133" s="1" t="s">
        <v>134</v>
      </c>
      <c r="B133" s="1" t="s">
        <v>5599</v>
      </c>
      <c r="C133" s="1" t="s">
        <v>134</v>
      </c>
      <c r="D133" s="1" t="s">
        <v>216</v>
      </c>
      <c r="F133" s="1" t="s">
        <v>4121</v>
      </c>
      <c r="I133" s="236" t="s">
        <v>5614</v>
      </c>
      <c r="J133" s="1" t="s">
        <v>5617</v>
      </c>
      <c r="K133" s="1" t="s">
        <v>5618</v>
      </c>
      <c r="L133" s="1">
        <v>32.722568338721103</v>
      </c>
      <c r="M133" s="1">
        <v>131.92853170469601</v>
      </c>
      <c r="O133" s="74" t="str">
        <f t="shared" si="17"/>
        <v>深島集会所</v>
      </c>
      <c r="P133" s="74" t="str">
        <f t="shared" si="18"/>
        <v>種別：指定避難所（風水害）&lt;br&gt;名称：深島集会所&lt;br&gt;住所：佐伯市蒲江大字蒲江浦3249番地38&lt;br&gt;参考：収容人数：30人&lt;br&gt;</v>
      </c>
      <c r="Q133" s="74" t="str">
        <f t="shared" si="19"/>
        <v>916.png</v>
      </c>
      <c r="R133" s="74" t="str">
        <f t="shared" si="29"/>
        <v>45,30</v>
      </c>
      <c r="S133" s="74" t="str">
        <f t="shared" si="29"/>
        <v>22,15</v>
      </c>
      <c r="T133" s="74" t="str">
        <f t="shared" si="21"/>
        <v>131.928531704696,32.7225683387211</v>
      </c>
      <c r="W133" s="239">
        <v>1</v>
      </c>
      <c r="X133" s="239" t="s">
        <v>3209</v>
      </c>
      <c r="Y133" s="239" t="str">
        <f t="shared" si="22"/>
        <v>深島集会所</v>
      </c>
      <c r="Z133" s="239" t="s">
        <v>3202</v>
      </c>
      <c r="AA133" s="239" t="str">
        <f t="shared" si="23"/>
        <v>種別：指定避難所（風水害）&lt;br&gt;名称：深島集会所&lt;br&gt;住所：佐伯市蒲江大字蒲江浦3249番地38&lt;br&gt;参考：収容人数：30人&lt;br&gt;</v>
      </c>
      <c r="AB133" s="239" t="s">
        <v>3203</v>
      </c>
      <c r="AC133" s="239" t="str">
        <f t="shared" si="24"/>
        <v>916.png</v>
      </c>
      <c r="AD133" s="239" t="s">
        <v>3204</v>
      </c>
      <c r="AE133" s="239" t="str">
        <f t="shared" si="25"/>
        <v>45,30</v>
      </c>
      <c r="AF133" s="239" t="s">
        <v>3205</v>
      </c>
      <c r="AG133" s="239" t="str">
        <f t="shared" si="26"/>
        <v>22,15</v>
      </c>
      <c r="AH133" s="239" t="s">
        <v>3206</v>
      </c>
      <c r="AI133" s="239" t="str">
        <f t="shared" si="27"/>
        <v>131.928531704696,32.7225683387211</v>
      </c>
      <c r="AJ133" s="239" t="s">
        <v>3207</v>
      </c>
      <c r="AL133" s="8" t="str">
        <f t="shared" si="28"/>
        <v>,{"type":"Feature","properties":{"name":"深島集会所","description":"種別：指定避難所（風水害）&lt;br&gt;名称：深島集会所&lt;br&gt;住所：佐伯市蒲江大字蒲江浦3249番地38&lt;br&gt;参考：収容人数：30人&lt;br&gt;","_markerType":"Icon","_iconUrl":"https://cyberjapandata.gsi.go.jp/portal/sys/v4/symbols/916.png","_iconSize":[45,30],"_iconAnchor":[22,15]},"geometry":{"type":"Point","coordinates":[131.928531704696,32.7225683387211]}}</v>
      </c>
    </row>
    <row r="134" spans="1:38">
      <c r="A134" s="1" t="s">
        <v>2235</v>
      </c>
      <c r="B134" s="1" t="s">
        <v>5599</v>
      </c>
      <c r="C134" s="1" t="s">
        <v>2235</v>
      </c>
      <c r="D134" s="1" t="s">
        <v>303</v>
      </c>
      <c r="F134" s="1" t="s">
        <v>4126</v>
      </c>
      <c r="I134" s="236" t="s">
        <v>5614</v>
      </c>
      <c r="J134" s="1" t="s">
        <v>5617</v>
      </c>
      <c r="K134" s="1" t="s">
        <v>5618</v>
      </c>
      <c r="L134" s="1">
        <v>32.726113413292801</v>
      </c>
      <c r="M134" s="1">
        <v>131.92686450225301</v>
      </c>
      <c r="O134" s="74" t="str">
        <f t="shared" si="17"/>
        <v>蒲江翔南小学校深島分校</v>
      </c>
      <c r="P134" s="74" t="str">
        <f t="shared" si="18"/>
        <v>種別：指定避難所（風水害）&lt;br&gt;名称：蒲江翔南小学校深島分校&lt;br&gt;住所：佐伯市蒲江大字蒲江浦3276番地3&lt;br&gt;参考：収容人数：180人&lt;br&gt;</v>
      </c>
      <c r="Q134" s="74" t="str">
        <f t="shared" si="19"/>
        <v>916.png</v>
      </c>
      <c r="R134" s="74" t="str">
        <f t="shared" si="29"/>
        <v>45,30</v>
      </c>
      <c r="S134" s="74" t="str">
        <f t="shared" si="29"/>
        <v>22,15</v>
      </c>
      <c r="T134" s="74" t="str">
        <f t="shared" si="21"/>
        <v>131.926864502253,32.7261134132928</v>
      </c>
      <c r="W134" s="239">
        <v>1</v>
      </c>
      <c r="X134" s="239" t="s">
        <v>3209</v>
      </c>
      <c r="Y134" s="239" t="str">
        <f t="shared" si="22"/>
        <v>蒲江翔南小学校深島分校</v>
      </c>
      <c r="Z134" s="239" t="s">
        <v>3202</v>
      </c>
      <c r="AA134" s="239" t="str">
        <f t="shared" si="23"/>
        <v>種別：指定避難所（風水害）&lt;br&gt;名称：蒲江翔南小学校深島分校&lt;br&gt;住所：佐伯市蒲江大字蒲江浦3276番地3&lt;br&gt;参考：収容人数：180人&lt;br&gt;</v>
      </c>
      <c r="AB134" s="239" t="s">
        <v>3203</v>
      </c>
      <c r="AC134" s="239" t="str">
        <f t="shared" si="24"/>
        <v>916.png</v>
      </c>
      <c r="AD134" s="239" t="s">
        <v>3204</v>
      </c>
      <c r="AE134" s="239" t="str">
        <f t="shared" si="25"/>
        <v>45,30</v>
      </c>
      <c r="AF134" s="239" t="s">
        <v>3205</v>
      </c>
      <c r="AG134" s="239" t="str">
        <f t="shared" si="26"/>
        <v>22,15</v>
      </c>
      <c r="AH134" s="239" t="s">
        <v>3206</v>
      </c>
      <c r="AI134" s="239" t="str">
        <f t="shared" si="27"/>
        <v>131.926864502253,32.7261134132928</v>
      </c>
      <c r="AJ134" s="239" t="s">
        <v>3207</v>
      </c>
      <c r="AL134" s="8" t="str">
        <f t="shared" si="28"/>
        <v>,{"type":"Feature","properties":{"name":"蒲江翔南小学校深島分校","description":"種別：指定避難所（風水害）&lt;br&gt;名称：蒲江翔南小学校深島分校&lt;br&gt;住所：佐伯市蒲江大字蒲江浦3276番地3&lt;br&gt;参考：収容人数：180人&lt;br&gt;","_markerType":"Icon","_iconUrl":"https://cyberjapandata.gsi.go.jp/portal/sys/v4/symbols/916.png","_iconSize":[45,30],"_iconAnchor":[22,15]},"geometry":{"type":"Point","coordinates":[131.926864502253,32.7261134132928]}}</v>
      </c>
    </row>
    <row r="135" spans="1:38">
      <c r="A135" s="1" t="s">
        <v>54</v>
      </c>
      <c r="B135" s="1" t="s">
        <v>5599</v>
      </c>
      <c r="C135" s="1" t="s">
        <v>54</v>
      </c>
      <c r="D135" s="1" t="s">
        <v>218</v>
      </c>
      <c r="F135" s="1" t="s">
        <v>4127</v>
      </c>
      <c r="G135" s="1" t="s">
        <v>337</v>
      </c>
      <c r="I135" s="236">
        <v>921</v>
      </c>
      <c r="J135" s="1" t="s">
        <v>5617</v>
      </c>
      <c r="K135" s="1" t="s">
        <v>5618</v>
      </c>
      <c r="L135" s="1">
        <v>32.925070848117301</v>
      </c>
      <c r="M135" s="1">
        <v>131.875668854385</v>
      </c>
      <c r="O135" s="74" t="str">
        <f t="shared" si="17"/>
        <v>下堅田小学校（校舎）</v>
      </c>
      <c r="P135" s="74" t="str">
        <f t="shared" si="18"/>
        <v>種別：指定避難所（風水害）&lt;br&gt;名称：下堅田小学校（校舎）&lt;br&gt;住所：佐伯市大字堅田5521番地&lt;br&gt;参考：収容人数：840人&lt;br&gt;</v>
      </c>
      <c r="Q135" s="74" t="str">
        <f t="shared" si="19"/>
        <v>921.png</v>
      </c>
      <c r="R135" s="74" t="str">
        <f t="shared" si="29"/>
        <v>45,30</v>
      </c>
      <c r="S135" s="74" t="str">
        <f t="shared" si="29"/>
        <v>22,15</v>
      </c>
      <c r="T135" s="74" t="str">
        <f t="shared" si="21"/>
        <v>131.875668854385,32.9250708481173</v>
      </c>
      <c r="W135" s="239">
        <v>1</v>
      </c>
      <c r="X135" s="239" t="s">
        <v>3209</v>
      </c>
      <c r="Y135" s="239" t="str">
        <f t="shared" si="22"/>
        <v>下堅田小学校（校舎）</v>
      </c>
      <c r="Z135" s="239" t="s">
        <v>3202</v>
      </c>
      <c r="AA135" s="239" t="str">
        <f t="shared" si="23"/>
        <v>種別：指定避難所（風水害）&lt;br&gt;名称：下堅田小学校（校舎）&lt;br&gt;住所：佐伯市大字堅田5521番地&lt;br&gt;参考：収容人数：840人&lt;br&gt;</v>
      </c>
      <c r="AB135" s="239" t="s">
        <v>3203</v>
      </c>
      <c r="AC135" s="239" t="str">
        <f t="shared" si="24"/>
        <v>921.png</v>
      </c>
      <c r="AD135" s="239" t="s">
        <v>3204</v>
      </c>
      <c r="AE135" s="239" t="str">
        <f t="shared" si="25"/>
        <v>45,30</v>
      </c>
      <c r="AF135" s="239" t="s">
        <v>3205</v>
      </c>
      <c r="AG135" s="239" t="str">
        <f t="shared" si="26"/>
        <v>22,15</v>
      </c>
      <c r="AH135" s="239" t="s">
        <v>3206</v>
      </c>
      <c r="AI135" s="239" t="str">
        <f t="shared" si="27"/>
        <v>131.875668854385,32.9250708481173</v>
      </c>
      <c r="AJ135" s="239" t="s">
        <v>3207</v>
      </c>
      <c r="AL135" s="8" t="str">
        <f t="shared" si="28"/>
        <v>,{"type":"Feature","properties":{"name":"下堅田小学校（校舎）","description":"種別：指定避難所（風水害）&lt;br&gt;名称：下堅田小学校（校舎）&lt;br&gt;住所：佐伯市大字堅田5521番地&lt;br&gt;参考：収容人数：840人&lt;br&gt;","_markerType":"Icon","_iconUrl":"https://cyberjapandata.gsi.go.jp/portal/sys/v4/symbols/921.png","_iconSize":[45,30],"_iconAnchor":[22,15]},"geometry":{"type":"Point","coordinates":[131.875668854385,32.9250708481173]}}</v>
      </c>
    </row>
    <row r="136" spans="1:38">
      <c r="A136" s="1" t="s">
        <v>56</v>
      </c>
      <c r="B136" s="1" t="s">
        <v>5599</v>
      </c>
      <c r="C136" s="1" t="s">
        <v>56</v>
      </c>
      <c r="D136" s="1" t="s">
        <v>219</v>
      </c>
      <c r="F136" s="1" t="s">
        <v>4128</v>
      </c>
      <c r="G136" s="1" t="s">
        <v>337</v>
      </c>
      <c r="I136" s="236">
        <v>921</v>
      </c>
      <c r="J136" s="1" t="s">
        <v>5617</v>
      </c>
      <c r="K136" s="1" t="s">
        <v>5618</v>
      </c>
      <c r="L136" s="1">
        <v>32.926507995903599</v>
      </c>
      <c r="M136" s="1">
        <v>131.866916500738</v>
      </c>
      <c r="O136" s="74" t="str">
        <f t="shared" si="17"/>
        <v>佐伯市総合体育館</v>
      </c>
      <c r="P136" s="74" t="str">
        <f t="shared" si="18"/>
        <v>種別：指定避難所（風水害）&lt;br&gt;名称：佐伯市総合体育館&lt;br&gt;住所：佐伯市大字長谷2614番地&lt;br&gt;参考：収容人数：2350人&lt;br&gt;</v>
      </c>
      <c r="Q136" s="74" t="str">
        <f t="shared" si="19"/>
        <v>921.png</v>
      </c>
      <c r="R136" s="74" t="str">
        <f t="shared" si="29"/>
        <v>45,30</v>
      </c>
      <c r="S136" s="74" t="str">
        <f t="shared" si="29"/>
        <v>22,15</v>
      </c>
      <c r="T136" s="74" t="str">
        <f t="shared" si="21"/>
        <v>131.866916500738,32.9265079959036</v>
      </c>
      <c r="W136" s="239">
        <v>1</v>
      </c>
      <c r="X136" s="239" t="s">
        <v>3209</v>
      </c>
      <c r="Y136" s="239" t="str">
        <f t="shared" si="22"/>
        <v>佐伯市総合体育館</v>
      </c>
      <c r="Z136" s="239" t="s">
        <v>3202</v>
      </c>
      <c r="AA136" s="239" t="str">
        <f t="shared" si="23"/>
        <v>種別：指定避難所（風水害）&lt;br&gt;名称：佐伯市総合体育館&lt;br&gt;住所：佐伯市大字長谷2614番地&lt;br&gt;参考：収容人数：2350人&lt;br&gt;</v>
      </c>
      <c r="AB136" s="239" t="s">
        <v>3203</v>
      </c>
      <c r="AC136" s="239" t="str">
        <f t="shared" si="24"/>
        <v>921.png</v>
      </c>
      <c r="AD136" s="239" t="s">
        <v>3204</v>
      </c>
      <c r="AE136" s="239" t="str">
        <f t="shared" si="25"/>
        <v>45,30</v>
      </c>
      <c r="AF136" s="239" t="s">
        <v>3205</v>
      </c>
      <c r="AG136" s="239" t="str">
        <f t="shared" si="26"/>
        <v>22,15</v>
      </c>
      <c r="AH136" s="239" t="s">
        <v>3206</v>
      </c>
      <c r="AI136" s="239" t="str">
        <f t="shared" si="27"/>
        <v>131.866916500738,32.9265079959036</v>
      </c>
      <c r="AJ136" s="239" t="s">
        <v>3207</v>
      </c>
      <c r="AL136" s="8" t="str">
        <f t="shared" si="28"/>
        <v>,{"type":"Feature","properties":{"name":"佐伯市総合体育館","description":"種別：指定避難所（風水害）&lt;br&gt;名称：佐伯市総合体育館&lt;br&gt;住所：佐伯市大字長谷2614番地&lt;br&gt;参考：収容人数：2350人&lt;br&gt;","_markerType":"Icon","_iconUrl":"https://cyberjapandata.gsi.go.jp/portal/sys/v4/symbols/921.png","_iconSize":[45,30],"_iconAnchor":[22,15]},"geometry":{"type":"Point","coordinates":[131.866916500738,32.9265079959036]}}</v>
      </c>
    </row>
    <row r="137" spans="1:38">
      <c r="A137" s="1" t="s">
        <v>58</v>
      </c>
      <c r="B137" s="1" t="s">
        <v>5599</v>
      </c>
      <c r="C137" s="1" t="s">
        <v>58</v>
      </c>
      <c r="D137" s="1" t="s">
        <v>219</v>
      </c>
      <c r="F137" s="1" t="s">
        <v>4129</v>
      </c>
      <c r="G137" s="1" t="s">
        <v>337</v>
      </c>
      <c r="I137" s="236">
        <v>921</v>
      </c>
      <c r="J137" s="1" t="s">
        <v>5617</v>
      </c>
      <c r="K137" s="1" t="s">
        <v>5618</v>
      </c>
      <c r="L137" s="1">
        <v>32.9275265707874</v>
      </c>
      <c r="M137" s="1">
        <v>131.867234080169</v>
      </c>
      <c r="O137" s="74" t="str">
        <f t="shared" si="17"/>
        <v>佐伯市総合運動公園弓道場</v>
      </c>
      <c r="P137" s="74" t="str">
        <f t="shared" si="18"/>
        <v>種別：指定避難所（風水害）&lt;br&gt;名称：佐伯市総合運動公園弓道場&lt;br&gt;住所：佐伯市大字長谷2614番地&lt;br&gt;参考：収容人数：230人&lt;br&gt;</v>
      </c>
      <c r="Q137" s="74" t="str">
        <f t="shared" si="19"/>
        <v>921.png</v>
      </c>
      <c r="R137" s="74" t="str">
        <f t="shared" si="29"/>
        <v>45,30</v>
      </c>
      <c r="S137" s="74" t="str">
        <f t="shared" si="29"/>
        <v>22,15</v>
      </c>
      <c r="T137" s="74" t="str">
        <f t="shared" si="21"/>
        <v>131.867234080169,32.9275265707874</v>
      </c>
      <c r="W137" s="239">
        <v>1</v>
      </c>
      <c r="X137" s="239" t="s">
        <v>3209</v>
      </c>
      <c r="Y137" s="239" t="str">
        <f t="shared" si="22"/>
        <v>佐伯市総合運動公園弓道場</v>
      </c>
      <c r="Z137" s="239" t="s">
        <v>3202</v>
      </c>
      <c r="AA137" s="239" t="str">
        <f t="shared" si="23"/>
        <v>種別：指定避難所（風水害）&lt;br&gt;名称：佐伯市総合運動公園弓道場&lt;br&gt;住所：佐伯市大字長谷2614番地&lt;br&gt;参考：収容人数：230人&lt;br&gt;</v>
      </c>
      <c r="AB137" s="239" t="s">
        <v>3203</v>
      </c>
      <c r="AC137" s="239" t="str">
        <f t="shared" si="24"/>
        <v>921.png</v>
      </c>
      <c r="AD137" s="239" t="s">
        <v>3204</v>
      </c>
      <c r="AE137" s="239" t="str">
        <f t="shared" si="25"/>
        <v>45,30</v>
      </c>
      <c r="AF137" s="239" t="s">
        <v>3205</v>
      </c>
      <c r="AG137" s="239" t="str">
        <f t="shared" si="26"/>
        <v>22,15</v>
      </c>
      <c r="AH137" s="239" t="s">
        <v>3206</v>
      </c>
      <c r="AI137" s="239" t="str">
        <f t="shared" si="27"/>
        <v>131.867234080169,32.9275265707874</v>
      </c>
      <c r="AJ137" s="239" t="s">
        <v>3207</v>
      </c>
      <c r="AL137" s="8" t="str">
        <f t="shared" si="28"/>
        <v>,{"type":"Feature","properties":{"name":"佐伯市総合運動公園弓道場","description":"種別：指定避難所（風水害）&lt;br&gt;名称：佐伯市総合運動公園弓道場&lt;br&gt;住所：佐伯市大字長谷2614番地&lt;br&gt;参考：収容人数：230人&lt;br&gt;","_markerType":"Icon","_iconUrl":"https://cyberjapandata.gsi.go.jp/portal/sys/v4/symbols/921.png","_iconSize":[45,30],"_iconAnchor":[22,15]},"geometry":{"type":"Point","coordinates":[131.867234080169,32.9275265707874]}}</v>
      </c>
    </row>
    <row r="138" spans="1:38">
      <c r="A138" s="1" t="s">
        <v>64</v>
      </c>
      <c r="B138" s="1" t="s">
        <v>5599</v>
      </c>
      <c r="C138" s="1" t="s">
        <v>64</v>
      </c>
      <c r="D138" s="1" t="s">
        <v>222</v>
      </c>
      <c r="F138" s="1" t="s">
        <v>4114</v>
      </c>
      <c r="G138" s="1" t="s">
        <v>337</v>
      </c>
      <c r="I138" s="236">
        <v>921</v>
      </c>
      <c r="J138" s="1" t="s">
        <v>5617</v>
      </c>
      <c r="K138" s="1" t="s">
        <v>5618</v>
      </c>
      <c r="L138" s="1">
        <v>32.930309050187702</v>
      </c>
      <c r="M138" s="1">
        <v>131.902905752967</v>
      </c>
      <c r="O138" s="74" t="str">
        <f t="shared" si="17"/>
        <v>津志河内公民館</v>
      </c>
      <c r="P138" s="74" t="str">
        <f t="shared" si="18"/>
        <v>種別：指定避難所（風水害）&lt;br&gt;名称：津志河内公民館&lt;br&gt;住所：佐伯市大字長良3808番地3&lt;br&gt;参考：収容人数：60人&lt;br&gt;</v>
      </c>
      <c r="Q138" s="74" t="str">
        <f t="shared" si="19"/>
        <v>921.png</v>
      </c>
      <c r="R138" s="74" t="str">
        <f t="shared" si="29"/>
        <v>45,30</v>
      </c>
      <c r="S138" s="74" t="str">
        <f t="shared" si="29"/>
        <v>22,15</v>
      </c>
      <c r="T138" s="74" t="str">
        <f t="shared" si="21"/>
        <v>131.902905752967,32.9303090501877</v>
      </c>
      <c r="W138" s="239">
        <v>1</v>
      </c>
      <c r="X138" s="239" t="s">
        <v>3209</v>
      </c>
      <c r="Y138" s="239" t="str">
        <f t="shared" si="22"/>
        <v>津志河内公民館</v>
      </c>
      <c r="Z138" s="239" t="s">
        <v>3202</v>
      </c>
      <c r="AA138" s="239" t="str">
        <f t="shared" si="23"/>
        <v>種別：指定避難所（風水害）&lt;br&gt;名称：津志河内公民館&lt;br&gt;住所：佐伯市大字長良3808番地3&lt;br&gt;参考：収容人数：60人&lt;br&gt;</v>
      </c>
      <c r="AB138" s="239" t="s">
        <v>3203</v>
      </c>
      <c r="AC138" s="239" t="str">
        <f t="shared" si="24"/>
        <v>921.png</v>
      </c>
      <c r="AD138" s="239" t="s">
        <v>3204</v>
      </c>
      <c r="AE138" s="239" t="str">
        <f t="shared" si="25"/>
        <v>45,30</v>
      </c>
      <c r="AF138" s="239" t="s">
        <v>3205</v>
      </c>
      <c r="AG138" s="239" t="str">
        <f t="shared" si="26"/>
        <v>22,15</v>
      </c>
      <c r="AH138" s="239" t="s">
        <v>3206</v>
      </c>
      <c r="AI138" s="239" t="str">
        <f t="shared" si="27"/>
        <v>131.902905752967,32.9303090501877</v>
      </c>
      <c r="AJ138" s="239" t="s">
        <v>3207</v>
      </c>
      <c r="AL138" s="8" t="str">
        <f t="shared" si="28"/>
        <v>,{"type":"Feature","properties":{"name":"津志河内公民館","description":"種別：指定避難所（風水害）&lt;br&gt;名称：津志河内公民館&lt;br&gt;住所：佐伯市大字長良3808番地3&lt;br&gt;参考：収容人数：60人&lt;br&gt;","_markerType":"Icon","_iconUrl":"https://cyberjapandata.gsi.go.jp/portal/sys/v4/symbols/921.png","_iconSize":[45,30],"_iconAnchor":[22,15]},"geometry":{"type":"Point","coordinates":[131.902905752967,32.9303090501877]}}</v>
      </c>
    </row>
    <row r="139" spans="1:38">
      <c r="A139" s="1" t="s">
        <v>68</v>
      </c>
      <c r="B139" s="1" t="s">
        <v>5599</v>
      </c>
      <c r="C139" s="1" t="s">
        <v>68</v>
      </c>
      <c r="D139" s="1" t="s">
        <v>223</v>
      </c>
      <c r="F139" s="1" t="s">
        <v>4130</v>
      </c>
      <c r="G139" s="1" t="s">
        <v>337</v>
      </c>
      <c r="I139" s="236">
        <v>921</v>
      </c>
      <c r="J139" s="1" t="s">
        <v>5617</v>
      </c>
      <c r="K139" s="1" t="s">
        <v>5618</v>
      </c>
      <c r="L139" s="1">
        <v>32.883640552198599</v>
      </c>
      <c r="M139" s="1">
        <v>131.87310358908701</v>
      </c>
      <c r="O139" s="74" t="str">
        <f t="shared" si="17"/>
        <v>青山小学校（校舎）</v>
      </c>
      <c r="P139" s="74" t="str">
        <f t="shared" si="18"/>
        <v>種別：指定避難所（風水害）&lt;br&gt;名称：青山小学校（校舎）&lt;br&gt;住所：佐伯市大字青山2691番地1&lt;br&gt;参考：収容人数：440人&lt;br&gt;</v>
      </c>
      <c r="Q139" s="74" t="str">
        <f t="shared" si="19"/>
        <v>921.png</v>
      </c>
      <c r="R139" s="74" t="str">
        <f t="shared" si="29"/>
        <v>45,30</v>
      </c>
      <c r="S139" s="74" t="str">
        <f t="shared" si="29"/>
        <v>22,15</v>
      </c>
      <c r="T139" s="74" t="str">
        <f t="shared" si="21"/>
        <v>131.873103589087,32.8836405521986</v>
      </c>
      <c r="W139" s="239">
        <v>1</v>
      </c>
      <c r="X139" s="239" t="s">
        <v>3209</v>
      </c>
      <c r="Y139" s="239" t="str">
        <f t="shared" si="22"/>
        <v>青山小学校（校舎）</v>
      </c>
      <c r="Z139" s="239" t="s">
        <v>3202</v>
      </c>
      <c r="AA139" s="239" t="str">
        <f t="shared" si="23"/>
        <v>種別：指定避難所（風水害）&lt;br&gt;名称：青山小学校（校舎）&lt;br&gt;住所：佐伯市大字青山2691番地1&lt;br&gt;参考：収容人数：440人&lt;br&gt;</v>
      </c>
      <c r="AB139" s="239" t="s">
        <v>3203</v>
      </c>
      <c r="AC139" s="239" t="str">
        <f t="shared" si="24"/>
        <v>921.png</v>
      </c>
      <c r="AD139" s="239" t="s">
        <v>3204</v>
      </c>
      <c r="AE139" s="239" t="str">
        <f t="shared" si="25"/>
        <v>45,30</v>
      </c>
      <c r="AF139" s="239" t="s">
        <v>3205</v>
      </c>
      <c r="AG139" s="239" t="str">
        <f t="shared" si="26"/>
        <v>22,15</v>
      </c>
      <c r="AH139" s="239" t="s">
        <v>3206</v>
      </c>
      <c r="AI139" s="239" t="str">
        <f t="shared" si="27"/>
        <v>131.873103589087,32.8836405521986</v>
      </c>
      <c r="AJ139" s="239" t="s">
        <v>3207</v>
      </c>
      <c r="AL139" s="8" t="str">
        <f t="shared" si="28"/>
        <v>,{"type":"Feature","properties":{"name":"青山小学校（校舎）","description":"種別：指定避難所（風水害）&lt;br&gt;名称：青山小学校（校舎）&lt;br&gt;住所：佐伯市大字青山2691番地1&lt;br&gt;参考：収容人数：440人&lt;br&gt;","_markerType":"Icon","_iconUrl":"https://cyberjapandata.gsi.go.jp/portal/sys/v4/symbols/921.png","_iconSize":[45,30],"_iconAnchor":[22,15]},"geometry":{"type":"Point","coordinates":[131.873103589087,32.8836405521986]}}</v>
      </c>
    </row>
    <row r="140" spans="1:38">
      <c r="A140" s="1" t="s">
        <v>2237</v>
      </c>
      <c r="B140" s="1" t="s">
        <v>5599</v>
      </c>
      <c r="C140" s="1" t="s">
        <v>2237</v>
      </c>
      <c r="D140" s="1" t="s">
        <v>305</v>
      </c>
      <c r="F140" s="1" t="s">
        <v>4115</v>
      </c>
      <c r="I140" s="236" t="s">
        <v>5614</v>
      </c>
      <c r="J140" s="1" t="s">
        <v>5617</v>
      </c>
      <c r="K140" s="1" t="s">
        <v>5618</v>
      </c>
      <c r="L140" s="1">
        <v>32.883613279267699</v>
      </c>
      <c r="M140" s="1">
        <v>131.871994999609</v>
      </c>
      <c r="O140" s="74" t="str">
        <f t="shared" si="17"/>
        <v>青山地域コミュニティセンター</v>
      </c>
      <c r="P140" s="74" t="str">
        <f t="shared" si="18"/>
        <v>種別：指定避難所（風水害）&lt;br&gt;名称：青山地域コミュニティセンター&lt;br&gt;住所：佐伯市大字青山5463番地1&lt;br&gt;参考：収容人数：70人&lt;br&gt;</v>
      </c>
      <c r="Q140" s="74" t="str">
        <f t="shared" si="19"/>
        <v>916.png</v>
      </c>
      <c r="R140" s="74" t="str">
        <f t="shared" si="29"/>
        <v>45,30</v>
      </c>
      <c r="S140" s="74" t="str">
        <f t="shared" si="29"/>
        <v>22,15</v>
      </c>
      <c r="T140" s="74" t="str">
        <f t="shared" si="21"/>
        <v>131.871994999609,32.8836132792677</v>
      </c>
      <c r="W140" s="239">
        <v>1</v>
      </c>
      <c r="X140" s="239" t="s">
        <v>3209</v>
      </c>
      <c r="Y140" s="239" t="str">
        <f t="shared" si="22"/>
        <v>青山地域コミュニティセンター</v>
      </c>
      <c r="Z140" s="239" t="s">
        <v>3202</v>
      </c>
      <c r="AA140" s="239" t="str">
        <f t="shared" si="23"/>
        <v>種別：指定避難所（風水害）&lt;br&gt;名称：青山地域コミュニティセンター&lt;br&gt;住所：佐伯市大字青山5463番地1&lt;br&gt;参考：収容人数：70人&lt;br&gt;</v>
      </c>
      <c r="AB140" s="239" t="s">
        <v>3203</v>
      </c>
      <c r="AC140" s="239" t="str">
        <f t="shared" si="24"/>
        <v>916.png</v>
      </c>
      <c r="AD140" s="239" t="s">
        <v>3204</v>
      </c>
      <c r="AE140" s="239" t="str">
        <f t="shared" si="25"/>
        <v>45,30</v>
      </c>
      <c r="AF140" s="239" t="s">
        <v>3205</v>
      </c>
      <c r="AG140" s="239" t="str">
        <f t="shared" si="26"/>
        <v>22,15</v>
      </c>
      <c r="AH140" s="239" t="s">
        <v>3206</v>
      </c>
      <c r="AI140" s="239" t="str">
        <f t="shared" si="27"/>
        <v>131.871994999609,32.8836132792677</v>
      </c>
      <c r="AJ140" s="239" t="s">
        <v>3207</v>
      </c>
      <c r="AL140" s="8" t="str">
        <f t="shared" si="28"/>
        <v>,{"type":"Feature","properties":{"name":"青山地域コミュニティセンター","description":"種別：指定避難所（風水害）&lt;br&gt;名称：青山地域コミュニティセンター&lt;br&gt;住所：佐伯市大字青山5463番地1&lt;br&gt;参考：収容人数：70人&lt;br&gt;","_markerType":"Icon","_iconUrl":"https://cyberjapandata.gsi.go.jp/portal/sys/v4/symbols/916.png","_iconSize":[45,30],"_iconAnchor":[22,15]},"geometry":{"type":"Point","coordinates":[131.871994999609,32.8836132792677]}}</v>
      </c>
    </row>
    <row r="141" spans="1:38">
      <c r="A141" s="1" t="s">
        <v>73</v>
      </c>
      <c r="B141" s="1" t="s">
        <v>5599</v>
      </c>
      <c r="C141" s="1" t="s">
        <v>73</v>
      </c>
      <c r="D141" s="1" t="s">
        <v>225</v>
      </c>
      <c r="F141" s="1" t="s">
        <v>4114</v>
      </c>
      <c r="G141" s="1" t="s">
        <v>337</v>
      </c>
      <c r="I141" s="236">
        <v>921</v>
      </c>
      <c r="J141" s="1" t="s">
        <v>5617</v>
      </c>
      <c r="K141" s="1" t="s">
        <v>5618</v>
      </c>
      <c r="L141" s="1">
        <v>32.867050678039902</v>
      </c>
      <c r="M141" s="1">
        <v>131.86273964860001</v>
      </c>
      <c r="O141" s="74" t="str">
        <f t="shared" si="17"/>
        <v>黒沢生活改善センター</v>
      </c>
      <c r="P141" s="74" t="str">
        <f t="shared" si="18"/>
        <v>種別：指定避難所（風水害）&lt;br&gt;名称：黒沢生活改善センター&lt;br&gt;住所：佐伯市大字青山4740番地1&lt;br&gt;参考：収容人数：60人&lt;br&gt;</v>
      </c>
      <c r="Q141" s="74" t="str">
        <f t="shared" si="19"/>
        <v>921.png</v>
      </c>
      <c r="R141" s="74" t="str">
        <f t="shared" si="29"/>
        <v>45,30</v>
      </c>
      <c r="S141" s="74" t="str">
        <f t="shared" si="29"/>
        <v>22,15</v>
      </c>
      <c r="T141" s="74" t="str">
        <f t="shared" si="21"/>
        <v>131.8627396486,32.8670506780399</v>
      </c>
      <c r="W141" s="239">
        <v>1</v>
      </c>
      <c r="X141" s="239" t="s">
        <v>3209</v>
      </c>
      <c r="Y141" s="239" t="str">
        <f t="shared" si="22"/>
        <v>黒沢生活改善センター</v>
      </c>
      <c r="Z141" s="239" t="s">
        <v>3202</v>
      </c>
      <c r="AA141" s="239" t="str">
        <f t="shared" si="23"/>
        <v>種別：指定避難所（風水害）&lt;br&gt;名称：黒沢生活改善センター&lt;br&gt;住所：佐伯市大字青山4740番地1&lt;br&gt;参考：収容人数：60人&lt;br&gt;</v>
      </c>
      <c r="AB141" s="239" t="s">
        <v>3203</v>
      </c>
      <c r="AC141" s="239" t="str">
        <f t="shared" si="24"/>
        <v>921.png</v>
      </c>
      <c r="AD141" s="239" t="s">
        <v>3204</v>
      </c>
      <c r="AE141" s="239" t="str">
        <f t="shared" si="25"/>
        <v>45,30</v>
      </c>
      <c r="AF141" s="239" t="s">
        <v>3205</v>
      </c>
      <c r="AG141" s="239" t="str">
        <f t="shared" si="26"/>
        <v>22,15</v>
      </c>
      <c r="AH141" s="239" t="s">
        <v>3206</v>
      </c>
      <c r="AI141" s="239" t="str">
        <f t="shared" si="27"/>
        <v>131.8627396486,32.8670506780399</v>
      </c>
      <c r="AJ141" s="239" t="s">
        <v>3207</v>
      </c>
      <c r="AL141" s="8" t="str">
        <f t="shared" si="28"/>
        <v>,{"type":"Feature","properties":{"name":"黒沢生活改善センター","description":"種別：指定避難所（風水害）&lt;br&gt;名称：黒沢生活改善センター&lt;br&gt;住所：佐伯市大字青山4740番地1&lt;br&gt;参考：収容人数：60人&lt;br&gt;","_markerType":"Icon","_iconUrl":"https://cyberjapandata.gsi.go.jp/portal/sys/v4/symbols/921.png","_iconSize":[45,30],"_iconAnchor":[22,15]},"geometry":{"type":"Point","coordinates":[131.8627396486,32.8670506780399]}}</v>
      </c>
    </row>
    <row r="142" spans="1:38">
      <c r="A142" s="1" t="s">
        <v>74</v>
      </c>
      <c r="B142" s="1" t="s">
        <v>5599</v>
      </c>
      <c r="C142" s="1" t="s">
        <v>74</v>
      </c>
      <c r="D142" s="1" t="s">
        <v>226</v>
      </c>
      <c r="F142" s="1" t="s">
        <v>4116</v>
      </c>
      <c r="I142" s="236" t="s">
        <v>5614</v>
      </c>
      <c r="J142" s="1" t="s">
        <v>5617</v>
      </c>
      <c r="K142" s="1" t="s">
        <v>5618</v>
      </c>
      <c r="L142" s="1">
        <v>33.056501358817499</v>
      </c>
      <c r="M142" s="1">
        <v>131.99358543343399</v>
      </c>
      <c r="O142" s="74" t="str">
        <f t="shared" si="17"/>
        <v>蒲戸地区公民館</v>
      </c>
      <c r="P142" s="74" t="str">
        <f t="shared" si="18"/>
        <v>種別：指定避難所（風水害）&lt;br&gt;名称：蒲戸地区公民館&lt;br&gt;住所：佐伯市上浦大字最勝海浦1557番地&lt;br&gt;参考：収容人数：80人&lt;br&gt;</v>
      </c>
      <c r="Q142" s="74" t="str">
        <f t="shared" si="19"/>
        <v>916.png</v>
      </c>
      <c r="R142" s="74" t="str">
        <f t="shared" si="29"/>
        <v>45,30</v>
      </c>
      <c r="S142" s="74" t="str">
        <f t="shared" si="29"/>
        <v>22,15</v>
      </c>
      <c r="T142" s="74" t="str">
        <f t="shared" si="21"/>
        <v>131.993585433434,33.0565013588175</v>
      </c>
      <c r="W142" s="239">
        <v>1</v>
      </c>
      <c r="X142" s="239" t="s">
        <v>3209</v>
      </c>
      <c r="Y142" s="239" t="str">
        <f t="shared" si="22"/>
        <v>蒲戸地区公民館</v>
      </c>
      <c r="Z142" s="239" t="s">
        <v>3202</v>
      </c>
      <c r="AA142" s="239" t="str">
        <f t="shared" si="23"/>
        <v>種別：指定避難所（風水害）&lt;br&gt;名称：蒲戸地区公民館&lt;br&gt;住所：佐伯市上浦大字最勝海浦1557番地&lt;br&gt;参考：収容人数：80人&lt;br&gt;</v>
      </c>
      <c r="AB142" s="239" t="s">
        <v>3203</v>
      </c>
      <c r="AC142" s="239" t="str">
        <f t="shared" si="24"/>
        <v>916.png</v>
      </c>
      <c r="AD142" s="239" t="s">
        <v>3204</v>
      </c>
      <c r="AE142" s="239" t="str">
        <f t="shared" si="25"/>
        <v>45,30</v>
      </c>
      <c r="AF142" s="239" t="s">
        <v>3205</v>
      </c>
      <c r="AG142" s="239" t="str">
        <f t="shared" si="26"/>
        <v>22,15</v>
      </c>
      <c r="AH142" s="239" t="s">
        <v>3206</v>
      </c>
      <c r="AI142" s="239" t="str">
        <f t="shared" si="27"/>
        <v>131.993585433434,33.0565013588175</v>
      </c>
      <c r="AJ142" s="239" t="s">
        <v>3207</v>
      </c>
      <c r="AL142" s="8" t="str">
        <f t="shared" si="28"/>
        <v>,{"type":"Feature","properties":{"name":"蒲戸地区公民館","description":"種別：指定避難所（風水害）&lt;br&gt;名称：蒲戸地区公民館&lt;br&gt;住所：佐伯市上浦大字最勝海浦1557番地&lt;br&gt;参考：収容人数：80人&lt;br&gt;","_markerType":"Icon","_iconUrl":"https://cyberjapandata.gsi.go.jp/portal/sys/v4/symbols/916.png","_iconSize":[45,30],"_iconAnchor":[22,15]},"geometry":{"type":"Point","coordinates":[131.993585433434,33.0565013588175]}}</v>
      </c>
    </row>
    <row r="143" spans="1:38">
      <c r="A143" s="1" t="s">
        <v>75</v>
      </c>
      <c r="B143" s="1" t="s">
        <v>5599</v>
      </c>
      <c r="C143" s="1" t="s">
        <v>75</v>
      </c>
      <c r="D143" s="1" t="s">
        <v>227</v>
      </c>
      <c r="F143" s="1" t="s">
        <v>4111</v>
      </c>
      <c r="I143" s="236" t="s">
        <v>5614</v>
      </c>
      <c r="J143" s="1" t="s">
        <v>5617</v>
      </c>
      <c r="K143" s="1" t="s">
        <v>5618</v>
      </c>
      <c r="L143" s="1">
        <v>33.051568652343803</v>
      </c>
      <c r="M143" s="1">
        <v>131.95624077917699</v>
      </c>
      <c r="O143" s="74" t="str">
        <f t="shared" si="17"/>
        <v>長田公民館</v>
      </c>
      <c r="P143" s="74" t="str">
        <f t="shared" si="18"/>
        <v>種別：指定避難所（風水害）&lt;br&gt;名称：長田公民館&lt;br&gt;住所：佐伯市上浦大字最勝海浦3740番地&lt;br&gt;参考：収容人数：50人&lt;br&gt;</v>
      </c>
      <c r="Q143" s="74" t="str">
        <f t="shared" si="19"/>
        <v>916.png</v>
      </c>
      <c r="R143" s="74" t="str">
        <f t="shared" si="29"/>
        <v>45,30</v>
      </c>
      <c r="S143" s="74" t="str">
        <f t="shared" si="29"/>
        <v>22,15</v>
      </c>
      <c r="T143" s="74" t="str">
        <f t="shared" si="21"/>
        <v>131.956240779177,33.0515686523438</v>
      </c>
      <c r="W143" s="239">
        <v>1</v>
      </c>
      <c r="X143" s="239" t="s">
        <v>3209</v>
      </c>
      <c r="Y143" s="239" t="str">
        <f t="shared" si="22"/>
        <v>長田公民館</v>
      </c>
      <c r="Z143" s="239" t="s">
        <v>3202</v>
      </c>
      <c r="AA143" s="239" t="str">
        <f t="shared" si="23"/>
        <v>種別：指定避難所（風水害）&lt;br&gt;名称：長田公民館&lt;br&gt;住所：佐伯市上浦大字最勝海浦3740番地&lt;br&gt;参考：収容人数：50人&lt;br&gt;</v>
      </c>
      <c r="AB143" s="239" t="s">
        <v>3203</v>
      </c>
      <c r="AC143" s="239" t="str">
        <f t="shared" si="24"/>
        <v>916.png</v>
      </c>
      <c r="AD143" s="239" t="s">
        <v>3204</v>
      </c>
      <c r="AE143" s="239" t="str">
        <f t="shared" si="25"/>
        <v>45,30</v>
      </c>
      <c r="AF143" s="239" t="s">
        <v>3205</v>
      </c>
      <c r="AG143" s="239" t="str">
        <f t="shared" si="26"/>
        <v>22,15</v>
      </c>
      <c r="AH143" s="239" t="s">
        <v>3206</v>
      </c>
      <c r="AI143" s="239" t="str">
        <f t="shared" si="27"/>
        <v>131.956240779177,33.0515686523438</v>
      </c>
      <c r="AJ143" s="239" t="s">
        <v>3207</v>
      </c>
      <c r="AL143" s="8" t="str">
        <f t="shared" si="28"/>
        <v>,{"type":"Feature","properties":{"name":"長田公民館","description":"種別：指定避難所（風水害）&lt;br&gt;名称：長田公民館&lt;br&gt;住所：佐伯市上浦大字最勝海浦3740番地&lt;br&gt;参考：収容人数：50人&lt;br&gt;","_markerType":"Icon","_iconUrl":"https://cyberjapandata.gsi.go.jp/portal/sys/v4/symbols/916.png","_iconSize":[45,30],"_iconAnchor":[22,15]},"geometry":{"type":"Point","coordinates":[131.956240779177,33.0515686523438]}}</v>
      </c>
    </row>
    <row r="144" spans="1:38">
      <c r="A144" s="1" t="s">
        <v>77</v>
      </c>
      <c r="B144" s="1" t="s">
        <v>5599</v>
      </c>
      <c r="C144" s="1" t="s">
        <v>77</v>
      </c>
      <c r="D144" s="1" t="s">
        <v>229</v>
      </c>
      <c r="F144" s="1" t="s">
        <v>4112</v>
      </c>
      <c r="I144" s="236" t="s">
        <v>5614</v>
      </c>
      <c r="J144" s="1" t="s">
        <v>5617</v>
      </c>
      <c r="K144" s="1" t="s">
        <v>5618</v>
      </c>
      <c r="L144" s="1">
        <v>33.052875356469897</v>
      </c>
      <c r="M144" s="1">
        <v>131.929664225409</v>
      </c>
      <c r="O144" s="74" t="str">
        <f t="shared" si="17"/>
        <v>津井地区公民館</v>
      </c>
      <c r="P144" s="74" t="str">
        <f t="shared" si="18"/>
        <v>種別：指定避難所（風水害）&lt;br&gt;名称：津井地区公民館&lt;br&gt;住所：佐伯市上浦大字津井浦1460番地6&lt;br&gt;参考：収容人数：150人&lt;br&gt;</v>
      </c>
      <c r="Q144" s="74" t="str">
        <f t="shared" si="19"/>
        <v>916.png</v>
      </c>
      <c r="R144" s="74" t="str">
        <f t="shared" si="29"/>
        <v>45,30</v>
      </c>
      <c r="S144" s="74" t="str">
        <f t="shared" si="29"/>
        <v>22,15</v>
      </c>
      <c r="T144" s="74" t="str">
        <f t="shared" si="21"/>
        <v>131.929664225409,33.0528753564699</v>
      </c>
      <c r="W144" s="239">
        <v>1</v>
      </c>
      <c r="X144" s="239" t="s">
        <v>3209</v>
      </c>
      <c r="Y144" s="239" t="str">
        <f t="shared" si="22"/>
        <v>津井地区公民館</v>
      </c>
      <c r="Z144" s="239" t="s">
        <v>3202</v>
      </c>
      <c r="AA144" s="239" t="str">
        <f t="shared" si="23"/>
        <v>種別：指定避難所（風水害）&lt;br&gt;名称：津井地区公民館&lt;br&gt;住所：佐伯市上浦大字津井浦1460番地6&lt;br&gt;参考：収容人数：150人&lt;br&gt;</v>
      </c>
      <c r="AB144" s="239" t="s">
        <v>3203</v>
      </c>
      <c r="AC144" s="239" t="str">
        <f t="shared" si="24"/>
        <v>916.png</v>
      </c>
      <c r="AD144" s="239" t="s">
        <v>3204</v>
      </c>
      <c r="AE144" s="239" t="str">
        <f t="shared" si="25"/>
        <v>45,30</v>
      </c>
      <c r="AF144" s="239" t="s">
        <v>3205</v>
      </c>
      <c r="AG144" s="239" t="str">
        <f t="shared" si="26"/>
        <v>22,15</v>
      </c>
      <c r="AH144" s="239" t="s">
        <v>3206</v>
      </c>
      <c r="AI144" s="239" t="str">
        <f t="shared" si="27"/>
        <v>131.929664225409,33.0528753564699</v>
      </c>
      <c r="AJ144" s="239" t="s">
        <v>3207</v>
      </c>
      <c r="AL144" s="8" t="str">
        <f t="shared" si="28"/>
        <v>,{"type":"Feature","properties":{"name":"津井地区公民館","description":"種別：指定避難所（風水害）&lt;br&gt;名称：津井地区公民館&lt;br&gt;住所：佐伯市上浦大字津井浦1460番地6&lt;br&gt;参考：収容人数：150人&lt;br&gt;","_markerType":"Icon","_iconUrl":"https://cyberjapandata.gsi.go.jp/portal/sys/v4/symbols/916.png","_iconSize":[45,30],"_iconAnchor":[22,15]},"geometry":{"type":"Point","coordinates":[131.929664225409,33.0528753564699]}}</v>
      </c>
    </row>
    <row r="145" spans="1:38">
      <c r="A145" s="1" t="s">
        <v>78</v>
      </c>
      <c r="B145" s="1" t="s">
        <v>5599</v>
      </c>
      <c r="C145" s="1" t="s">
        <v>78</v>
      </c>
      <c r="D145" s="1" t="s">
        <v>230</v>
      </c>
      <c r="F145" s="1" t="s">
        <v>4131</v>
      </c>
      <c r="I145" s="236" t="s">
        <v>5614</v>
      </c>
      <c r="J145" s="1" t="s">
        <v>5617</v>
      </c>
      <c r="K145" s="1" t="s">
        <v>5618</v>
      </c>
      <c r="L145" s="1">
        <v>33.0516520426388</v>
      </c>
      <c r="M145" s="1">
        <v>131.928213081037</v>
      </c>
      <c r="O145" s="74" t="str">
        <f t="shared" si="17"/>
        <v>佐伯市上浦活性化センター</v>
      </c>
      <c r="P145" s="74" t="str">
        <f t="shared" si="18"/>
        <v>種別：指定避難所（風水害）&lt;br&gt;名称：佐伯市上浦活性化センター&lt;br&gt;住所：佐伯市上浦大字津井浦1460番地12&lt;br&gt;参考：収容人数：170人&lt;br&gt;</v>
      </c>
      <c r="Q145" s="74" t="str">
        <f t="shared" si="19"/>
        <v>916.png</v>
      </c>
      <c r="R145" s="74" t="str">
        <f t="shared" si="29"/>
        <v>45,30</v>
      </c>
      <c r="S145" s="74" t="str">
        <f t="shared" si="29"/>
        <v>22,15</v>
      </c>
      <c r="T145" s="74" t="str">
        <f t="shared" si="21"/>
        <v>131.928213081037,33.0516520426388</v>
      </c>
      <c r="W145" s="239">
        <v>1</v>
      </c>
      <c r="X145" s="239" t="s">
        <v>3209</v>
      </c>
      <c r="Y145" s="239" t="str">
        <f t="shared" si="22"/>
        <v>佐伯市上浦活性化センター</v>
      </c>
      <c r="Z145" s="239" t="s">
        <v>3202</v>
      </c>
      <c r="AA145" s="239" t="str">
        <f t="shared" si="23"/>
        <v>種別：指定避難所（風水害）&lt;br&gt;名称：佐伯市上浦活性化センター&lt;br&gt;住所：佐伯市上浦大字津井浦1460番地12&lt;br&gt;参考：収容人数：170人&lt;br&gt;</v>
      </c>
      <c r="AB145" s="239" t="s">
        <v>3203</v>
      </c>
      <c r="AC145" s="239" t="str">
        <f t="shared" si="24"/>
        <v>916.png</v>
      </c>
      <c r="AD145" s="239" t="s">
        <v>3204</v>
      </c>
      <c r="AE145" s="239" t="str">
        <f t="shared" si="25"/>
        <v>45,30</v>
      </c>
      <c r="AF145" s="239" t="s">
        <v>3205</v>
      </c>
      <c r="AG145" s="239" t="str">
        <f t="shared" si="26"/>
        <v>22,15</v>
      </c>
      <c r="AH145" s="239" t="s">
        <v>3206</v>
      </c>
      <c r="AI145" s="239" t="str">
        <f t="shared" si="27"/>
        <v>131.928213081037,33.0516520426388</v>
      </c>
      <c r="AJ145" s="239" t="s">
        <v>3207</v>
      </c>
      <c r="AL145" s="8" t="str">
        <f t="shared" si="28"/>
        <v>,{"type":"Feature","properties":{"name":"佐伯市上浦活性化センター","description":"種別：指定避難所（風水害）&lt;br&gt;名称：佐伯市上浦活性化センター&lt;br&gt;住所：佐伯市上浦大字津井浦1460番地12&lt;br&gt;参考：収容人数：170人&lt;br&gt;","_markerType":"Icon","_iconUrl":"https://cyberjapandata.gsi.go.jp/portal/sys/v4/symbols/916.png","_iconSize":[45,30],"_iconAnchor":[22,15]},"geometry":{"type":"Point","coordinates":[131.928213081037,33.0516520426388]}}</v>
      </c>
    </row>
    <row r="146" spans="1:38">
      <c r="A146" s="1" t="s">
        <v>2238</v>
      </c>
      <c r="B146" s="1" t="s">
        <v>5599</v>
      </c>
      <c r="C146" s="1" t="s">
        <v>2238</v>
      </c>
      <c r="D146" s="1" t="s">
        <v>306</v>
      </c>
      <c r="F146" s="1" t="s">
        <v>4131</v>
      </c>
      <c r="I146" s="236" t="s">
        <v>5614</v>
      </c>
      <c r="J146" s="1" t="s">
        <v>5617</v>
      </c>
      <c r="K146" s="1" t="s">
        <v>5618</v>
      </c>
      <c r="L146" s="1">
        <v>33.046368561695999</v>
      </c>
      <c r="M146" s="1">
        <v>131.92517191738</v>
      </c>
      <c r="O146" s="74" t="str">
        <f t="shared" si="17"/>
        <v>東雲小学校（体育館）</v>
      </c>
      <c r="P146" s="74" t="str">
        <f t="shared" si="18"/>
        <v>種別：指定避難所（風水害）&lt;br&gt;名称：東雲小学校（体育館）&lt;br&gt;住所：佐伯市上浦大字浅海井浦3番地&lt;br&gt;参考：収容人数：170人&lt;br&gt;</v>
      </c>
      <c r="Q146" s="74" t="str">
        <f t="shared" si="19"/>
        <v>916.png</v>
      </c>
      <c r="R146" s="74" t="str">
        <f t="shared" si="29"/>
        <v>45,30</v>
      </c>
      <c r="S146" s="74" t="str">
        <f t="shared" si="29"/>
        <v>22,15</v>
      </c>
      <c r="T146" s="74" t="str">
        <f t="shared" si="21"/>
        <v>131.92517191738,33.046368561696</v>
      </c>
      <c r="W146" s="239">
        <v>1</v>
      </c>
      <c r="X146" s="239" t="s">
        <v>3209</v>
      </c>
      <c r="Y146" s="239" t="str">
        <f t="shared" si="22"/>
        <v>東雲小学校（体育館）</v>
      </c>
      <c r="Z146" s="239" t="s">
        <v>3202</v>
      </c>
      <c r="AA146" s="239" t="str">
        <f t="shared" si="23"/>
        <v>種別：指定避難所（風水害）&lt;br&gt;名称：東雲小学校（体育館）&lt;br&gt;住所：佐伯市上浦大字浅海井浦3番地&lt;br&gt;参考：収容人数：170人&lt;br&gt;</v>
      </c>
      <c r="AB146" s="239" t="s">
        <v>3203</v>
      </c>
      <c r="AC146" s="239" t="str">
        <f t="shared" si="24"/>
        <v>916.png</v>
      </c>
      <c r="AD146" s="239" t="s">
        <v>3204</v>
      </c>
      <c r="AE146" s="239" t="str">
        <f t="shared" si="25"/>
        <v>45,30</v>
      </c>
      <c r="AF146" s="239" t="s">
        <v>3205</v>
      </c>
      <c r="AG146" s="239" t="str">
        <f t="shared" si="26"/>
        <v>22,15</v>
      </c>
      <c r="AH146" s="239" t="s">
        <v>3206</v>
      </c>
      <c r="AI146" s="239" t="str">
        <f t="shared" si="27"/>
        <v>131.92517191738,33.046368561696</v>
      </c>
      <c r="AJ146" s="239" t="s">
        <v>3207</v>
      </c>
      <c r="AL146" s="8" t="str">
        <f t="shared" si="28"/>
        <v>,{"type":"Feature","properties":{"name":"東雲小学校（体育館）","description":"種別：指定避難所（風水害）&lt;br&gt;名称：東雲小学校（体育館）&lt;br&gt;住所：佐伯市上浦大字浅海井浦3番地&lt;br&gt;参考：収容人数：170人&lt;br&gt;","_markerType":"Icon","_iconUrl":"https://cyberjapandata.gsi.go.jp/portal/sys/v4/symbols/916.png","_iconSize":[45,30],"_iconAnchor":[22,15]},"geometry":{"type":"Point","coordinates":[131.92517191738,33.046368561696]}}</v>
      </c>
    </row>
    <row r="147" spans="1:38">
      <c r="A147" s="1" t="s">
        <v>81</v>
      </c>
      <c r="B147" s="1" t="s">
        <v>5599</v>
      </c>
      <c r="C147" s="1" t="s">
        <v>81</v>
      </c>
      <c r="D147" s="1" t="s">
        <v>231</v>
      </c>
      <c r="F147" s="1" t="s">
        <v>5604</v>
      </c>
      <c r="I147" s="236" t="s">
        <v>5614</v>
      </c>
      <c r="J147" s="1" t="s">
        <v>5617</v>
      </c>
      <c r="K147" s="1" t="s">
        <v>5618</v>
      </c>
      <c r="L147" s="1">
        <v>33.045159759466102</v>
      </c>
      <c r="M147" s="1">
        <v>131.92564464865799</v>
      </c>
      <c r="O147" s="74" t="str">
        <f t="shared" si="17"/>
        <v>東雲中学校（体育館）</v>
      </c>
      <c r="P147" s="74" t="str">
        <f t="shared" si="18"/>
        <v>種別：指定避難所（風水害）&lt;br&gt;名称：東雲中学校（体育館）&lt;br&gt;住所：佐伯市上浦大字浅海井浦2番地&lt;br&gt;参考：収容人数：250人&lt;br&gt;</v>
      </c>
      <c r="Q147" s="74" t="str">
        <f t="shared" si="19"/>
        <v>916.png</v>
      </c>
      <c r="R147" s="74" t="str">
        <f t="shared" si="29"/>
        <v>45,30</v>
      </c>
      <c r="S147" s="74" t="str">
        <f t="shared" si="29"/>
        <v>22,15</v>
      </c>
      <c r="T147" s="74" t="str">
        <f t="shared" si="21"/>
        <v>131.925644648658,33.0451597594661</v>
      </c>
      <c r="W147" s="239">
        <v>1</v>
      </c>
      <c r="X147" s="239" t="s">
        <v>3209</v>
      </c>
      <c r="Y147" s="239" t="str">
        <f t="shared" si="22"/>
        <v>東雲中学校（体育館）</v>
      </c>
      <c r="Z147" s="239" t="s">
        <v>3202</v>
      </c>
      <c r="AA147" s="239" t="str">
        <f t="shared" si="23"/>
        <v>種別：指定避難所（風水害）&lt;br&gt;名称：東雲中学校（体育館）&lt;br&gt;住所：佐伯市上浦大字浅海井浦2番地&lt;br&gt;参考：収容人数：250人&lt;br&gt;</v>
      </c>
      <c r="AB147" s="239" t="s">
        <v>3203</v>
      </c>
      <c r="AC147" s="239" t="str">
        <f t="shared" si="24"/>
        <v>916.png</v>
      </c>
      <c r="AD147" s="239" t="s">
        <v>3204</v>
      </c>
      <c r="AE147" s="239" t="str">
        <f t="shared" si="25"/>
        <v>45,30</v>
      </c>
      <c r="AF147" s="239" t="s">
        <v>3205</v>
      </c>
      <c r="AG147" s="239" t="str">
        <f t="shared" si="26"/>
        <v>22,15</v>
      </c>
      <c r="AH147" s="239" t="s">
        <v>3206</v>
      </c>
      <c r="AI147" s="239" t="str">
        <f t="shared" si="27"/>
        <v>131.925644648658,33.0451597594661</v>
      </c>
      <c r="AJ147" s="239" t="s">
        <v>3207</v>
      </c>
      <c r="AL147" s="8" t="str">
        <f t="shared" si="28"/>
        <v>,{"type":"Feature","properties":{"name":"東雲中学校（体育館）","description":"種別：指定避難所（風水害）&lt;br&gt;名称：東雲中学校（体育館）&lt;br&gt;住所：佐伯市上浦大字浅海井浦2番地&lt;br&gt;参考：収容人数：250人&lt;br&gt;","_markerType":"Icon","_iconUrl":"https://cyberjapandata.gsi.go.jp/portal/sys/v4/symbols/916.png","_iconSize":[45,30],"_iconAnchor":[22,15]},"geometry":{"type":"Point","coordinates":[131.925644648658,33.0451597594661]}}</v>
      </c>
    </row>
    <row r="148" spans="1:38">
      <c r="A148" s="1" t="s">
        <v>83</v>
      </c>
      <c r="B148" s="1" t="s">
        <v>5599</v>
      </c>
      <c r="C148" s="1" t="s">
        <v>83</v>
      </c>
      <c r="D148" s="1" t="s">
        <v>232</v>
      </c>
      <c r="F148" s="1" t="s">
        <v>5605</v>
      </c>
      <c r="I148" s="236" t="s">
        <v>5614</v>
      </c>
      <c r="J148" s="1" t="s">
        <v>5617</v>
      </c>
      <c r="K148" s="1" t="s">
        <v>5618</v>
      </c>
      <c r="L148" s="1">
        <v>33.042944872241698</v>
      </c>
      <c r="M148" s="1">
        <v>131.92014822606299</v>
      </c>
      <c r="O148" s="74" t="str">
        <f t="shared" si="17"/>
        <v>浅海井公民館</v>
      </c>
      <c r="P148" s="74" t="str">
        <f t="shared" si="18"/>
        <v>種別：指定避難所（風水害）&lt;br&gt;名称：浅海井公民館&lt;br&gt;住所：佐伯市上浦大字浅海井浦457番地2&lt;br&gt;参考：収容人数：130人&lt;br&gt;</v>
      </c>
      <c r="Q148" s="74" t="str">
        <f t="shared" si="19"/>
        <v>916.png</v>
      </c>
      <c r="R148" s="74" t="str">
        <f t="shared" si="29"/>
        <v>45,30</v>
      </c>
      <c r="S148" s="74" t="str">
        <f t="shared" si="29"/>
        <v>22,15</v>
      </c>
      <c r="T148" s="74" t="str">
        <f t="shared" si="21"/>
        <v>131.920148226063,33.0429448722417</v>
      </c>
      <c r="W148" s="239">
        <v>1</v>
      </c>
      <c r="X148" s="239" t="s">
        <v>3209</v>
      </c>
      <c r="Y148" s="239" t="str">
        <f t="shared" si="22"/>
        <v>浅海井公民館</v>
      </c>
      <c r="Z148" s="239" t="s">
        <v>3202</v>
      </c>
      <c r="AA148" s="239" t="str">
        <f t="shared" si="23"/>
        <v>種別：指定避難所（風水害）&lt;br&gt;名称：浅海井公民館&lt;br&gt;住所：佐伯市上浦大字浅海井浦457番地2&lt;br&gt;参考：収容人数：130人&lt;br&gt;</v>
      </c>
      <c r="AB148" s="239" t="s">
        <v>3203</v>
      </c>
      <c r="AC148" s="239" t="str">
        <f t="shared" si="24"/>
        <v>916.png</v>
      </c>
      <c r="AD148" s="239" t="s">
        <v>3204</v>
      </c>
      <c r="AE148" s="239" t="str">
        <f t="shared" si="25"/>
        <v>45,30</v>
      </c>
      <c r="AF148" s="239" t="s">
        <v>3205</v>
      </c>
      <c r="AG148" s="239" t="str">
        <f t="shared" si="26"/>
        <v>22,15</v>
      </c>
      <c r="AH148" s="239" t="s">
        <v>3206</v>
      </c>
      <c r="AI148" s="239" t="str">
        <f t="shared" si="27"/>
        <v>131.920148226063,33.0429448722417</v>
      </c>
      <c r="AJ148" s="239" t="s">
        <v>3207</v>
      </c>
      <c r="AL148" s="8" t="str">
        <f t="shared" si="28"/>
        <v>,{"type":"Feature","properties":{"name":"浅海井公民館","description":"種別：指定避難所（風水害）&lt;br&gt;名称：浅海井公民館&lt;br&gt;住所：佐伯市上浦大字浅海井浦457番地2&lt;br&gt;参考：収容人数：130人&lt;br&gt;","_markerType":"Icon","_iconUrl":"https://cyberjapandata.gsi.go.jp/portal/sys/v4/symbols/916.png","_iconSize":[45,30],"_iconAnchor":[22,15]},"geometry":{"type":"Point","coordinates":[131.920148226063,33.0429448722417]}}</v>
      </c>
    </row>
    <row r="149" spans="1:38">
      <c r="A149" s="1" t="s">
        <v>85</v>
      </c>
      <c r="B149" s="1" t="s">
        <v>5599</v>
      </c>
      <c r="C149" s="1" t="s">
        <v>85</v>
      </c>
      <c r="D149" s="1" t="s">
        <v>233</v>
      </c>
      <c r="F149" s="1" t="s">
        <v>5606</v>
      </c>
      <c r="I149" s="236" t="s">
        <v>5614</v>
      </c>
      <c r="J149" s="1" t="s">
        <v>5617</v>
      </c>
      <c r="K149" s="1" t="s">
        <v>5618</v>
      </c>
      <c r="L149" s="1">
        <v>33.045308631904398</v>
      </c>
      <c r="M149" s="1">
        <v>131.922960830509</v>
      </c>
      <c r="O149" s="74" t="str">
        <f t="shared" si="17"/>
        <v>上浦地区公民館</v>
      </c>
      <c r="P149" s="74" t="str">
        <f t="shared" si="18"/>
        <v>種別：指定避難所（風水害）&lt;br&gt;名称：上浦地区公民館&lt;br&gt;住所：佐伯市上浦大字浅海井浦144番地5&lt;br&gt;参考：収容人数：320人&lt;br&gt;</v>
      </c>
      <c r="Q149" s="74" t="str">
        <f t="shared" si="19"/>
        <v>916.png</v>
      </c>
      <c r="R149" s="74" t="str">
        <f t="shared" si="29"/>
        <v>45,30</v>
      </c>
      <c r="S149" s="74" t="str">
        <f t="shared" si="29"/>
        <v>22,15</v>
      </c>
      <c r="T149" s="74" t="str">
        <f t="shared" si="21"/>
        <v>131.922960830509,33.0453086319044</v>
      </c>
      <c r="W149" s="239">
        <v>1</v>
      </c>
      <c r="X149" s="239" t="s">
        <v>3209</v>
      </c>
      <c r="Y149" s="239" t="str">
        <f t="shared" si="22"/>
        <v>上浦地区公民館</v>
      </c>
      <c r="Z149" s="239" t="s">
        <v>3202</v>
      </c>
      <c r="AA149" s="239" t="str">
        <f t="shared" si="23"/>
        <v>種別：指定避難所（風水害）&lt;br&gt;名称：上浦地区公民館&lt;br&gt;住所：佐伯市上浦大字浅海井浦144番地5&lt;br&gt;参考：収容人数：320人&lt;br&gt;</v>
      </c>
      <c r="AB149" s="239" t="s">
        <v>3203</v>
      </c>
      <c r="AC149" s="239" t="str">
        <f t="shared" si="24"/>
        <v>916.png</v>
      </c>
      <c r="AD149" s="239" t="s">
        <v>3204</v>
      </c>
      <c r="AE149" s="239" t="str">
        <f t="shared" si="25"/>
        <v>45,30</v>
      </c>
      <c r="AF149" s="239" t="s">
        <v>3205</v>
      </c>
      <c r="AG149" s="239" t="str">
        <f t="shared" si="26"/>
        <v>22,15</v>
      </c>
      <c r="AH149" s="239" t="s">
        <v>3206</v>
      </c>
      <c r="AI149" s="239" t="str">
        <f t="shared" si="27"/>
        <v>131.922960830509,33.0453086319044</v>
      </c>
      <c r="AJ149" s="239" t="s">
        <v>3207</v>
      </c>
      <c r="AL149" s="8" t="str">
        <f t="shared" si="28"/>
        <v>,{"type":"Feature","properties":{"name":"上浦地区公民館","description":"種別：指定避難所（風水害）&lt;br&gt;名称：上浦地区公民館&lt;br&gt;住所：佐伯市上浦大字浅海井浦144番地5&lt;br&gt;参考：収容人数：320人&lt;br&gt;","_markerType":"Icon","_iconUrl":"https://cyberjapandata.gsi.go.jp/portal/sys/v4/symbols/916.png","_iconSize":[45,30],"_iconAnchor":[22,15]},"geometry":{"type":"Point","coordinates":[131.922960830509,33.0453086319044]}}</v>
      </c>
    </row>
    <row r="150" spans="1:38">
      <c r="A150" s="1" t="s">
        <v>87</v>
      </c>
      <c r="B150" s="1" t="s">
        <v>5599</v>
      </c>
      <c r="C150" s="1" t="s">
        <v>87</v>
      </c>
      <c r="D150" s="1" t="s">
        <v>234</v>
      </c>
      <c r="F150" s="1" t="s">
        <v>4130</v>
      </c>
      <c r="I150" s="236" t="s">
        <v>5614</v>
      </c>
      <c r="J150" s="1" t="s">
        <v>5617</v>
      </c>
      <c r="K150" s="1" t="s">
        <v>5618</v>
      </c>
      <c r="L150" s="1">
        <v>33.041751046419698</v>
      </c>
      <c r="M150" s="1">
        <v>131.92024142390099</v>
      </c>
      <c r="O150" s="74" t="str">
        <f t="shared" si="17"/>
        <v>佐伯市上浦地域福祉センター</v>
      </c>
      <c r="P150" s="74" t="str">
        <f t="shared" si="18"/>
        <v>種別：指定避難所（風水害）&lt;br&gt;名称：佐伯市上浦地域福祉センター&lt;br&gt;住所：佐伯市上浦大字浅海井浦489番地10&lt;br&gt;参考：収容人数：440人&lt;br&gt;</v>
      </c>
      <c r="Q150" s="74" t="str">
        <f t="shared" si="19"/>
        <v>916.png</v>
      </c>
      <c r="R150" s="74" t="str">
        <f t="shared" si="29"/>
        <v>45,30</v>
      </c>
      <c r="S150" s="74" t="str">
        <f t="shared" si="29"/>
        <v>22,15</v>
      </c>
      <c r="T150" s="74" t="str">
        <f t="shared" si="21"/>
        <v>131.920241423901,33.0417510464197</v>
      </c>
      <c r="W150" s="239">
        <v>1</v>
      </c>
      <c r="X150" s="239" t="s">
        <v>3209</v>
      </c>
      <c r="Y150" s="239" t="str">
        <f t="shared" si="22"/>
        <v>佐伯市上浦地域福祉センター</v>
      </c>
      <c r="Z150" s="239" t="s">
        <v>3202</v>
      </c>
      <c r="AA150" s="239" t="str">
        <f t="shared" si="23"/>
        <v>種別：指定避難所（風水害）&lt;br&gt;名称：佐伯市上浦地域福祉センター&lt;br&gt;住所：佐伯市上浦大字浅海井浦489番地10&lt;br&gt;参考：収容人数：440人&lt;br&gt;</v>
      </c>
      <c r="AB150" s="239" t="s">
        <v>3203</v>
      </c>
      <c r="AC150" s="239" t="str">
        <f t="shared" si="24"/>
        <v>916.png</v>
      </c>
      <c r="AD150" s="239" t="s">
        <v>3204</v>
      </c>
      <c r="AE150" s="239" t="str">
        <f t="shared" si="25"/>
        <v>45,30</v>
      </c>
      <c r="AF150" s="239" t="s">
        <v>3205</v>
      </c>
      <c r="AG150" s="239" t="str">
        <f t="shared" si="26"/>
        <v>22,15</v>
      </c>
      <c r="AH150" s="239" t="s">
        <v>3206</v>
      </c>
      <c r="AI150" s="239" t="str">
        <f t="shared" si="27"/>
        <v>131.920241423901,33.0417510464197</v>
      </c>
      <c r="AJ150" s="239" t="s">
        <v>3207</v>
      </c>
      <c r="AL150" s="8" t="str">
        <f t="shared" si="28"/>
        <v>,{"type":"Feature","properties":{"name":"佐伯市上浦地域福祉センター","description":"種別：指定避難所（風水害）&lt;br&gt;名称：佐伯市上浦地域福祉センター&lt;br&gt;住所：佐伯市上浦大字浅海井浦489番地10&lt;br&gt;参考：収容人数：440人&lt;br&gt;","_markerType":"Icon","_iconUrl":"https://cyberjapandata.gsi.go.jp/portal/sys/v4/symbols/916.png","_iconSize":[45,30],"_iconAnchor":[22,15]},"geometry":{"type":"Point","coordinates":[131.920241423901,33.0417510464197]}}</v>
      </c>
    </row>
    <row r="151" spans="1:38">
      <c r="A151" s="1" t="s">
        <v>89</v>
      </c>
      <c r="B151" s="1" t="s">
        <v>5599</v>
      </c>
      <c r="C151" s="1" t="s">
        <v>89</v>
      </c>
      <c r="D151" s="1" t="s">
        <v>235</v>
      </c>
      <c r="F151" s="1" t="s">
        <v>5607</v>
      </c>
      <c r="I151" s="236" t="s">
        <v>5614</v>
      </c>
      <c r="J151" s="1" t="s">
        <v>5617</v>
      </c>
      <c r="K151" s="1" t="s">
        <v>5618</v>
      </c>
      <c r="L151" s="1">
        <v>33.029359274876001</v>
      </c>
      <c r="M151" s="1">
        <v>131.91941698084301</v>
      </c>
      <c r="O151" s="74" t="str">
        <f t="shared" si="17"/>
        <v>浪太公民館</v>
      </c>
      <c r="P151" s="74" t="str">
        <f t="shared" si="18"/>
        <v>種別：指定避難所（風水害）&lt;br&gt;名称：浪太公民館&lt;br&gt;住所：佐伯市上浦大字浅海井浦3569番地2&lt;br&gt;参考：収容人数：600人&lt;br&gt;</v>
      </c>
      <c r="Q151" s="74" t="str">
        <f t="shared" si="19"/>
        <v>916.png</v>
      </c>
      <c r="R151" s="74" t="str">
        <f t="shared" si="29"/>
        <v>45,30</v>
      </c>
      <c r="S151" s="74" t="str">
        <f t="shared" si="29"/>
        <v>22,15</v>
      </c>
      <c r="T151" s="74" t="str">
        <f t="shared" si="21"/>
        <v>131.919416980843,33.029359274876</v>
      </c>
      <c r="W151" s="239">
        <v>1</v>
      </c>
      <c r="X151" s="239" t="s">
        <v>3209</v>
      </c>
      <c r="Y151" s="239" t="str">
        <f t="shared" si="22"/>
        <v>浪太公民館</v>
      </c>
      <c r="Z151" s="239" t="s">
        <v>3202</v>
      </c>
      <c r="AA151" s="239" t="str">
        <f t="shared" si="23"/>
        <v>種別：指定避難所（風水害）&lt;br&gt;名称：浪太公民館&lt;br&gt;住所：佐伯市上浦大字浅海井浦3569番地2&lt;br&gt;参考：収容人数：600人&lt;br&gt;</v>
      </c>
      <c r="AB151" s="239" t="s">
        <v>3203</v>
      </c>
      <c r="AC151" s="239" t="str">
        <f t="shared" si="24"/>
        <v>916.png</v>
      </c>
      <c r="AD151" s="239" t="s">
        <v>3204</v>
      </c>
      <c r="AE151" s="239" t="str">
        <f t="shared" si="25"/>
        <v>45,30</v>
      </c>
      <c r="AF151" s="239" t="s">
        <v>3205</v>
      </c>
      <c r="AG151" s="239" t="str">
        <f t="shared" si="26"/>
        <v>22,15</v>
      </c>
      <c r="AH151" s="239" t="s">
        <v>3206</v>
      </c>
      <c r="AI151" s="239" t="str">
        <f t="shared" si="27"/>
        <v>131.919416980843,33.029359274876</v>
      </c>
      <c r="AJ151" s="239" t="s">
        <v>3207</v>
      </c>
      <c r="AL151" s="8" t="str">
        <f t="shared" si="28"/>
        <v>,{"type":"Feature","properties":{"name":"浪太公民館","description":"種別：指定避難所（風水害）&lt;br&gt;名称：浪太公民館&lt;br&gt;住所：佐伯市上浦大字浅海井浦3569番地2&lt;br&gt;参考：収容人数：600人&lt;br&gt;","_markerType":"Icon","_iconUrl":"https://cyberjapandata.gsi.go.jp/portal/sys/v4/symbols/916.png","_iconSize":[45,30],"_iconAnchor":[22,15]},"geometry":{"type":"Point","coordinates":[131.919416980843,33.029359274876]}}</v>
      </c>
    </row>
    <row r="152" spans="1:38">
      <c r="A152" s="1" t="s">
        <v>329</v>
      </c>
      <c r="B152" s="1" t="s">
        <v>5599</v>
      </c>
      <c r="C152" s="1" t="s">
        <v>329</v>
      </c>
      <c r="D152" s="1" t="s">
        <v>179</v>
      </c>
      <c r="F152" s="1" t="s">
        <v>4131</v>
      </c>
      <c r="G152" s="1" t="s">
        <v>337</v>
      </c>
      <c r="I152" s="236">
        <v>921</v>
      </c>
      <c r="J152" s="1" t="s">
        <v>5617</v>
      </c>
      <c r="K152" s="1" t="s">
        <v>5618</v>
      </c>
      <c r="L152" s="1">
        <v>32.981836363082401</v>
      </c>
      <c r="M152" s="1">
        <v>131.84896733614801</v>
      </c>
      <c r="O152" s="74" t="str">
        <f t="shared" si="17"/>
        <v>明治小学校（体育館）</v>
      </c>
      <c r="P152" s="74" t="str">
        <f t="shared" si="18"/>
        <v>種別：指定避難所（風水害）&lt;br&gt;名称：明治小学校（体育館）&lt;br&gt;住所：弥生大字大坂本1135番地&lt;br&gt;参考：収容人数：170人&lt;br&gt;</v>
      </c>
      <c r="Q152" s="74" t="str">
        <f t="shared" si="19"/>
        <v>921.png</v>
      </c>
      <c r="R152" s="74" t="str">
        <f t="shared" si="29"/>
        <v>45,30</v>
      </c>
      <c r="S152" s="74" t="str">
        <f t="shared" si="29"/>
        <v>22,15</v>
      </c>
      <c r="T152" s="74" t="str">
        <f t="shared" si="21"/>
        <v>131.848967336148,32.9818363630824</v>
      </c>
      <c r="W152" s="239">
        <v>1</v>
      </c>
      <c r="X152" s="239" t="s">
        <v>3209</v>
      </c>
      <c r="Y152" s="239" t="str">
        <f t="shared" si="22"/>
        <v>明治小学校（体育館）</v>
      </c>
      <c r="Z152" s="239" t="s">
        <v>3202</v>
      </c>
      <c r="AA152" s="239" t="str">
        <f t="shared" si="23"/>
        <v>種別：指定避難所（風水害）&lt;br&gt;名称：明治小学校（体育館）&lt;br&gt;住所：弥生大字大坂本1135番地&lt;br&gt;参考：収容人数：170人&lt;br&gt;</v>
      </c>
      <c r="AB152" s="239" t="s">
        <v>3203</v>
      </c>
      <c r="AC152" s="239" t="str">
        <f t="shared" si="24"/>
        <v>921.png</v>
      </c>
      <c r="AD152" s="239" t="s">
        <v>3204</v>
      </c>
      <c r="AE152" s="239" t="str">
        <f t="shared" si="25"/>
        <v>45,30</v>
      </c>
      <c r="AF152" s="239" t="s">
        <v>3205</v>
      </c>
      <c r="AG152" s="239" t="str">
        <f t="shared" si="26"/>
        <v>22,15</v>
      </c>
      <c r="AH152" s="239" t="s">
        <v>3206</v>
      </c>
      <c r="AI152" s="239" t="str">
        <f t="shared" si="27"/>
        <v>131.848967336148,32.9818363630824</v>
      </c>
      <c r="AJ152" s="239" t="s">
        <v>3207</v>
      </c>
      <c r="AL152" s="8" t="str">
        <f t="shared" si="28"/>
        <v>,{"type":"Feature","properties":{"name":"明治小学校（体育館）","description":"種別：指定避難所（風水害）&lt;br&gt;名称：明治小学校（体育館）&lt;br&gt;住所：弥生大字大坂本1135番地&lt;br&gt;参考：収容人数：170人&lt;br&gt;","_markerType":"Icon","_iconUrl":"https://cyberjapandata.gsi.go.jp/portal/sys/v4/symbols/921.png","_iconSize":[45,30],"_iconAnchor":[22,15]},"geometry":{"type":"Point","coordinates":[131.848967336148,32.9818363630824]}}</v>
      </c>
    </row>
    <row r="153" spans="1:38">
      <c r="A153" s="1" t="s">
        <v>93</v>
      </c>
      <c r="B153" s="1" t="s">
        <v>5599</v>
      </c>
      <c r="C153" s="1" t="s">
        <v>93</v>
      </c>
      <c r="D153" s="1" t="s">
        <v>179</v>
      </c>
      <c r="F153" s="1" t="s">
        <v>4132</v>
      </c>
      <c r="G153" s="1" t="s">
        <v>337</v>
      </c>
      <c r="I153" s="236">
        <v>921</v>
      </c>
      <c r="J153" s="1" t="s">
        <v>5617</v>
      </c>
      <c r="K153" s="1" t="s">
        <v>5618</v>
      </c>
      <c r="L153" s="1">
        <v>32.981902351292099</v>
      </c>
      <c r="M153" s="1">
        <v>131.849389005337</v>
      </c>
      <c r="O153" s="74" t="str">
        <f t="shared" si="17"/>
        <v>明治小学校（校舎）</v>
      </c>
      <c r="P153" s="74" t="str">
        <f t="shared" si="18"/>
        <v>種別：指定避難所（風水害）&lt;br&gt;名称：明治小学校（校舎）&lt;br&gt;住所：弥生大字大坂本1135番地&lt;br&gt;参考：収容人数：700人&lt;br&gt;</v>
      </c>
      <c r="Q153" s="74" t="str">
        <f t="shared" si="19"/>
        <v>921.png</v>
      </c>
      <c r="R153" s="74" t="str">
        <f t="shared" si="29"/>
        <v>45,30</v>
      </c>
      <c r="S153" s="74" t="str">
        <f t="shared" si="29"/>
        <v>22,15</v>
      </c>
      <c r="T153" s="74" t="str">
        <f t="shared" si="21"/>
        <v>131.849389005337,32.9819023512921</v>
      </c>
      <c r="W153" s="239">
        <v>1</v>
      </c>
      <c r="X153" s="239" t="s">
        <v>3209</v>
      </c>
      <c r="Y153" s="239" t="str">
        <f t="shared" si="22"/>
        <v>明治小学校（校舎）</v>
      </c>
      <c r="Z153" s="239" t="s">
        <v>3202</v>
      </c>
      <c r="AA153" s="239" t="str">
        <f t="shared" si="23"/>
        <v>種別：指定避難所（風水害）&lt;br&gt;名称：明治小学校（校舎）&lt;br&gt;住所：弥生大字大坂本1135番地&lt;br&gt;参考：収容人数：700人&lt;br&gt;</v>
      </c>
      <c r="AB153" s="239" t="s">
        <v>3203</v>
      </c>
      <c r="AC153" s="239" t="str">
        <f t="shared" si="24"/>
        <v>921.png</v>
      </c>
      <c r="AD153" s="239" t="s">
        <v>3204</v>
      </c>
      <c r="AE153" s="239" t="str">
        <f t="shared" si="25"/>
        <v>45,30</v>
      </c>
      <c r="AF153" s="239" t="s">
        <v>3205</v>
      </c>
      <c r="AG153" s="239" t="str">
        <f t="shared" si="26"/>
        <v>22,15</v>
      </c>
      <c r="AH153" s="239" t="s">
        <v>3206</v>
      </c>
      <c r="AI153" s="239" t="str">
        <f t="shared" si="27"/>
        <v>131.849389005337,32.9819023512921</v>
      </c>
      <c r="AJ153" s="239" t="s">
        <v>3207</v>
      </c>
      <c r="AL153" s="8" t="str">
        <f t="shared" si="28"/>
        <v>,{"type":"Feature","properties":{"name":"明治小学校（校舎）","description":"種別：指定避難所（風水害）&lt;br&gt;名称：明治小学校（校舎）&lt;br&gt;住所：弥生大字大坂本1135番地&lt;br&gt;参考：収容人数：700人&lt;br&gt;","_markerType":"Icon","_iconUrl":"https://cyberjapandata.gsi.go.jp/portal/sys/v4/symbols/921.png","_iconSize":[45,30],"_iconAnchor":[22,15]},"geometry":{"type":"Point","coordinates":[131.849389005337,32.9819023512921]}}</v>
      </c>
    </row>
    <row r="154" spans="1:38">
      <c r="A154" s="1" t="s">
        <v>97</v>
      </c>
      <c r="B154" s="1" t="s">
        <v>5599</v>
      </c>
      <c r="C154" s="1" t="s">
        <v>97</v>
      </c>
      <c r="D154" s="1" t="s">
        <v>239</v>
      </c>
      <c r="F154" s="1" t="s">
        <v>4133</v>
      </c>
      <c r="G154" s="1" t="s">
        <v>337</v>
      </c>
      <c r="I154" s="236">
        <v>921</v>
      </c>
      <c r="J154" s="1" t="s">
        <v>5617</v>
      </c>
      <c r="K154" s="1" t="s">
        <v>5618</v>
      </c>
      <c r="L154" s="1">
        <v>32.979314020708102</v>
      </c>
      <c r="M154" s="1">
        <v>131.84970551182101</v>
      </c>
      <c r="O154" s="74" t="str">
        <f t="shared" si="17"/>
        <v>大坂本地区避難施設</v>
      </c>
      <c r="P154" s="74" t="str">
        <f t="shared" si="18"/>
        <v>種別：指定避難所（風水害）&lt;br&gt;名称：大坂本地区避難施設&lt;br&gt;住所：佐伯市弥生大字大坂本993番地2&lt;br&gt;参考：収容人数：10人&lt;br&gt;</v>
      </c>
      <c r="Q154" s="74" t="str">
        <f t="shared" si="19"/>
        <v>921.png</v>
      </c>
      <c r="R154" s="74" t="str">
        <f t="shared" si="29"/>
        <v>45,30</v>
      </c>
      <c r="S154" s="74" t="str">
        <f t="shared" si="29"/>
        <v>22,15</v>
      </c>
      <c r="T154" s="74" t="str">
        <f t="shared" si="21"/>
        <v>131.849705511821,32.9793140207081</v>
      </c>
      <c r="W154" s="239">
        <v>1</v>
      </c>
      <c r="X154" s="239" t="s">
        <v>3209</v>
      </c>
      <c r="Y154" s="239" t="str">
        <f t="shared" si="22"/>
        <v>大坂本地区避難施設</v>
      </c>
      <c r="Z154" s="239" t="s">
        <v>3202</v>
      </c>
      <c r="AA154" s="239" t="str">
        <f t="shared" si="23"/>
        <v>種別：指定避難所（風水害）&lt;br&gt;名称：大坂本地区避難施設&lt;br&gt;住所：佐伯市弥生大字大坂本993番地2&lt;br&gt;参考：収容人数：10人&lt;br&gt;</v>
      </c>
      <c r="AB154" s="239" t="s">
        <v>3203</v>
      </c>
      <c r="AC154" s="239" t="str">
        <f t="shared" si="24"/>
        <v>921.png</v>
      </c>
      <c r="AD154" s="239" t="s">
        <v>3204</v>
      </c>
      <c r="AE154" s="239" t="str">
        <f t="shared" si="25"/>
        <v>45,30</v>
      </c>
      <c r="AF154" s="239" t="s">
        <v>3205</v>
      </c>
      <c r="AG154" s="239" t="str">
        <f t="shared" si="26"/>
        <v>22,15</v>
      </c>
      <c r="AH154" s="239" t="s">
        <v>3206</v>
      </c>
      <c r="AI154" s="239" t="str">
        <f t="shared" si="27"/>
        <v>131.849705511821,32.9793140207081</v>
      </c>
      <c r="AJ154" s="239" t="s">
        <v>3207</v>
      </c>
      <c r="AL154" s="8" t="str">
        <f t="shared" si="28"/>
        <v>,{"type":"Feature","properties":{"name":"大坂本地区避難施設","description":"種別：指定避難所（風水害）&lt;br&gt;名称：大坂本地区避難施設&lt;br&gt;住所：佐伯市弥生大字大坂本993番地2&lt;br&gt;参考：収容人数：10人&lt;br&gt;","_markerType":"Icon","_iconUrl":"https://cyberjapandata.gsi.go.jp/portal/sys/v4/symbols/921.png","_iconSize":[45,30],"_iconAnchor":[22,15]},"geometry":{"type":"Point","coordinates":[131.849705511821,32.9793140207081]}}</v>
      </c>
    </row>
    <row r="155" spans="1:38">
      <c r="A155" s="1" t="s">
        <v>113</v>
      </c>
      <c r="B155" s="1" t="s">
        <v>5599</v>
      </c>
      <c r="C155" s="1" t="s">
        <v>113</v>
      </c>
      <c r="D155" s="1" t="s">
        <v>244</v>
      </c>
      <c r="F155" s="1" t="s">
        <v>4111</v>
      </c>
      <c r="G155" s="1" t="s">
        <v>337</v>
      </c>
      <c r="I155" s="236">
        <v>921</v>
      </c>
      <c r="J155" s="1" t="s">
        <v>5617</v>
      </c>
      <c r="K155" s="1" t="s">
        <v>5618</v>
      </c>
      <c r="L155" s="1">
        <v>32.977222406401701</v>
      </c>
      <c r="M155" s="1">
        <v>131.84538465065501</v>
      </c>
      <c r="O155" s="74" t="str">
        <f t="shared" si="17"/>
        <v>石丸第２区公民館</v>
      </c>
      <c r="P155" s="74" t="str">
        <f t="shared" si="18"/>
        <v>種別：指定避難所（風水害）&lt;br&gt;名称：石丸第２区公民館&lt;br&gt;住所：佐伯市弥生大字井崎1579番地5&lt;br&gt;参考：収容人数：50人&lt;br&gt;</v>
      </c>
      <c r="Q155" s="74" t="str">
        <f t="shared" si="19"/>
        <v>921.png</v>
      </c>
      <c r="R155" s="74" t="str">
        <f t="shared" si="29"/>
        <v>45,30</v>
      </c>
      <c r="S155" s="74" t="str">
        <f t="shared" si="29"/>
        <v>22,15</v>
      </c>
      <c r="T155" s="74" t="str">
        <f t="shared" si="21"/>
        <v>131.845384650655,32.9772224064017</v>
      </c>
      <c r="W155" s="239">
        <v>1</v>
      </c>
      <c r="X155" s="239" t="s">
        <v>3209</v>
      </c>
      <c r="Y155" s="239" t="str">
        <f t="shared" si="22"/>
        <v>石丸第２区公民館</v>
      </c>
      <c r="Z155" s="239" t="s">
        <v>3202</v>
      </c>
      <c r="AA155" s="239" t="str">
        <f t="shared" si="23"/>
        <v>種別：指定避難所（風水害）&lt;br&gt;名称：石丸第２区公民館&lt;br&gt;住所：佐伯市弥生大字井崎1579番地5&lt;br&gt;参考：収容人数：50人&lt;br&gt;</v>
      </c>
      <c r="AB155" s="239" t="s">
        <v>3203</v>
      </c>
      <c r="AC155" s="239" t="str">
        <f t="shared" si="24"/>
        <v>921.png</v>
      </c>
      <c r="AD155" s="239" t="s">
        <v>3204</v>
      </c>
      <c r="AE155" s="239" t="str">
        <f t="shared" si="25"/>
        <v>45,30</v>
      </c>
      <c r="AF155" s="239" t="s">
        <v>3205</v>
      </c>
      <c r="AG155" s="239" t="str">
        <f t="shared" si="26"/>
        <v>22,15</v>
      </c>
      <c r="AH155" s="239" t="s">
        <v>3206</v>
      </c>
      <c r="AI155" s="239" t="str">
        <f t="shared" si="27"/>
        <v>131.845384650655,32.9772224064017</v>
      </c>
      <c r="AJ155" s="239" t="s">
        <v>3207</v>
      </c>
      <c r="AL155" s="8" t="str">
        <f t="shared" si="28"/>
        <v>,{"type":"Feature","properties":{"name":"石丸第２区公民館","description":"種別：指定避難所（風水害）&lt;br&gt;名称：石丸第２区公民館&lt;br&gt;住所：佐伯市弥生大字井崎1579番地5&lt;br&gt;参考：収容人数：50人&lt;br&gt;","_markerType":"Icon","_iconUrl":"https://cyberjapandata.gsi.go.jp/portal/sys/v4/symbols/921.png","_iconSize":[45,30],"_iconAnchor":[22,15]},"geometry":{"type":"Point","coordinates":[131.845384650655,32.9772224064017]}}</v>
      </c>
    </row>
    <row r="156" spans="1:38">
      <c r="A156" s="1" t="s">
        <v>116</v>
      </c>
      <c r="B156" s="1" t="s">
        <v>5599</v>
      </c>
      <c r="C156" s="1" t="s">
        <v>116</v>
      </c>
      <c r="D156" s="1" t="s">
        <v>245</v>
      </c>
      <c r="F156" s="1" t="s">
        <v>4111</v>
      </c>
      <c r="I156" s="236" t="s">
        <v>5614</v>
      </c>
      <c r="J156" s="1" t="s">
        <v>5617</v>
      </c>
      <c r="K156" s="1" t="s">
        <v>5618</v>
      </c>
      <c r="L156" s="1">
        <v>32.975225573075797</v>
      </c>
      <c r="M156" s="1">
        <v>131.843516814466</v>
      </c>
      <c r="O156" s="74" t="str">
        <f t="shared" si="17"/>
        <v>石丸第３区公民館</v>
      </c>
      <c r="P156" s="74" t="str">
        <f t="shared" si="18"/>
        <v>種別：指定避難所（風水害）&lt;br&gt;名称：石丸第３区公民館&lt;br&gt;住所：佐伯市弥生大字井崎1535番地1&lt;br&gt;参考：収容人数：50人&lt;br&gt;</v>
      </c>
      <c r="Q156" s="74" t="str">
        <f t="shared" si="19"/>
        <v>916.png</v>
      </c>
      <c r="R156" s="74" t="str">
        <f t="shared" si="29"/>
        <v>45,30</v>
      </c>
      <c r="S156" s="74" t="str">
        <f t="shared" si="29"/>
        <v>22,15</v>
      </c>
      <c r="T156" s="74" t="str">
        <f t="shared" si="21"/>
        <v>131.843516814466,32.9752255730758</v>
      </c>
      <c r="W156" s="239">
        <v>1</v>
      </c>
      <c r="X156" s="239" t="s">
        <v>3209</v>
      </c>
      <c r="Y156" s="239" t="str">
        <f t="shared" si="22"/>
        <v>石丸第３区公民館</v>
      </c>
      <c r="Z156" s="239" t="s">
        <v>3202</v>
      </c>
      <c r="AA156" s="239" t="str">
        <f t="shared" si="23"/>
        <v>種別：指定避難所（風水害）&lt;br&gt;名称：石丸第３区公民館&lt;br&gt;住所：佐伯市弥生大字井崎1535番地1&lt;br&gt;参考：収容人数：50人&lt;br&gt;</v>
      </c>
      <c r="AB156" s="239" t="s">
        <v>3203</v>
      </c>
      <c r="AC156" s="239" t="str">
        <f t="shared" si="24"/>
        <v>916.png</v>
      </c>
      <c r="AD156" s="239" t="s">
        <v>3204</v>
      </c>
      <c r="AE156" s="239" t="str">
        <f t="shared" si="25"/>
        <v>45,30</v>
      </c>
      <c r="AF156" s="239" t="s">
        <v>3205</v>
      </c>
      <c r="AG156" s="239" t="str">
        <f t="shared" si="26"/>
        <v>22,15</v>
      </c>
      <c r="AH156" s="239" t="s">
        <v>3206</v>
      </c>
      <c r="AI156" s="239" t="str">
        <f t="shared" si="27"/>
        <v>131.843516814466,32.9752255730758</v>
      </c>
      <c r="AJ156" s="239" t="s">
        <v>3207</v>
      </c>
      <c r="AL156" s="8" t="str">
        <f t="shared" si="28"/>
        <v>,{"type":"Feature","properties":{"name":"石丸第３区公民館","description":"種別：指定避難所（風水害）&lt;br&gt;名称：石丸第３区公民館&lt;br&gt;住所：佐伯市弥生大字井崎1535番地1&lt;br&gt;参考：収容人数：50人&lt;br&gt;","_markerType":"Icon","_iconUrl":"https://cyberjapandata.gsi.go.jp/portal/sys/v4/symbols/916.png","_iconSize":[45,30],"_iconAnchor":[22,15]},"geometry":{"type":"Point","coordinates":[131.843516814466,32.9752255730758]}}</v>
      </c>
    </row>
    <row r="157" spans="1:38">
      <c r="A157" s="1" t="s">
        <v>2239</v>
      </c>
      <c r="B157" s="1" t="s">
        <v>5599</v>
      </c>
      <c r="C157" s="1" t="s">
        <v>2239</v>
      </c>
      <c r="D157" s="1" t="s">
        <v>181</v>
      </c>
      <c r="F157" s="1" t="s">
        <v>4134</v>
      </c>
      <c r="G157" s="1" t="s">
        <v>337</v>
      </c>
      <c r="I157" s="236">
        <v>921</v>
      </c>
      <c r="J157" s="1" t="s">
        <v>5617</v>
      </c>
      <c r="K157" s="1" t="s">
        <v>5618</v>
      </c>
      <c r="L157" s="1">
        <v>32.9692719548664</v>
      </c>
      <c r="M157" s="1">
        <v>131.84227585467301</v>
      </c>
      <c r="O157" s="74" t="str">
        <f t="shared" si="17"/>
        <v>昭和中学校（校舎・体育館）</v>
      </c>
      <c r="P157" s="74" t="str">
        <f t="shared" si="18"/>
        <v>種別：指定避難所（風水害）&lt;br&gt;名称：昭和中学校（校舎・体育館）&lt;br&gt;住所：弥生大字井崎781番地&lt;br&gt;参考：収容人数：2120人&lt;br&gt;</v>
      </c>
      <c r="Q157" s="74" t="str">
        <f t="shared" si="19"/>
        <v>921.png</v>
      </c>
      <c r="R157" s="74" t="str">
        <f t="shared" si="29"/>
        <v>45,30</v>
      </c>
      <c r="S157" s="74" t="str">
        <f t="shared" si="29"/>
        <v>22,15</v>
      </c>
      <c r="T157" s="74" t="str">
        <f t="shared" si="21"/>
        <v>131.842275854673,32.9692719548664</v>
      </c>
      <c r="W157" s="239">
        <v>1</v>
      </c>
      <c r="X157" s="239" t="s">
        <v>3209</v>
      </c>
      <c r="Y157" s="239" t="str">
        <f t="shared" si="22"/>
        <v>昭和中学校（校舎・体育館）</v>
      </c>
      <c r="Z157" s="239" t="s">
        <v>3202</v>
      </c>
      <c r="AA157" s="239" t="str">
        <f t="shared" si="23"/>
        <v>種別：指定避難所（風水害）&lt;br&gt;名称：昭和中学校（校舎・体育館）&lt;br&gt;住所：弥生大字井崎781番地&lt;br&gt;参考：収容人数：2120人&lt;br&gt;</v>
      </c>
      <c r="AB157" s="239" t="s">
        <v>3203</v>
      </c>
      <c r="AC157" s="239" t="str">
        <f t="shared" si="24"/>
        <v>921.png</v>
      </c>
      <c r="AD157" s="239" t="s">
        <v>3204</v>
      </c>
      <c r="AE157" s="239" t="str">
        <f t="shared" si="25"/>
        <v>45,30</v>
      </c>
      <c r="AF157" s="239" t="s">
        <v>3205</v>
      </c>
      <c r="AG157" s="239" t="str">
        <f t="shared" si="26"/>
        <v>22,15</v>
      </c>
      <c r="AH157" s="239" t="s">
        <v>3206</v>
      </c>
      <c r="AI157" s="239" t="str">
        <f t="shared" si="27"/>
        <v>131.842275854673,32.9692719548664</v>
      </c>
      <c r="AJ157" s="239" t="s">
        <v>3207</v>
      </c>
      <c r="AL157" s="8" t="str">
        <f t="shared" si="28"/>
        <v>,{"type":"Feature","properties":{"name":"昭和中学校（校舎・体育館）","description":"種別：指定避難所（風水害）&lt;br&gt;名称：昭和中学校（校舎・体育館）&lt;br&gt;住所：弥生大字井崎781番地&lt;br&gt;参考：収容人数：2120人&lt;br&gt;","_markerType":"Icon","_iconUrl":"https://cyberjapandata.gsi.go.jp/portal/sys/v4/symbols/921.png","_iconSize":[45,30],"_iconAnchor":[22,15]},"geometry":{"type":"Point","coordinates":[131.842275854673,32.9692719548664]}}</v>
      </c>
    </row>
    <row r="158" spans="1:38">
      <c r="A158" s="1" t="s">
        <v>120</v>
      </c>
      <c r="B158" s="1" t="s">
        <v>5599</v>
      </c>
      <c r="C158" s="1" t="s">
        <v>120</v>
      </c>
      <c r="D158" s="1" t="s">
        <v>246</v>
      </c>
      <c r="F158" s="1" t="s">
        <v>4135</v>
      </c>
      <c r="G158" s="1" t="s">
        <v>337</v>
      </c>
      <c r="I158" s="236">
        <v>921</v>
      </c>
      <c r="J158" s="1" t="s">
        <v>5617</v>
      </c>
      <c r="K158" s="1" t="s">
        <v>5618</v>
      </c>
      <c r="L158" s="1">
        <v>32.9786589408832</v>
      </c>
      <c r="M158" s="1">
        <v>131.84783727212101</v>
      </c>
      <c r="O158" s="74" t="str">
        <f t="shared" si="17"/>
        <v>木ノ瀬住宅集会施設</v>
      </c>
      <c r="P158" s="74" t="str">
        <f t="shared" si="18"/>
        <v>種別：指定避難所（風水害）&lt;br&gt;名称：木ノ瀬住宅集会施設&lt;br&gt;住所：佐伯市弥生大字井崎1798番地13&lt;br&gt;参考：収容人数：20人&lt;br&gt;</v>
      </c>
      <c r="Q158" s="74" t="str">
        <f t="shared" si="19"/>
        <v>921.png</v>
      </c>
      <c r="R158" s="74" t="str">
        <f t="shared" si="29"/>
        <v>45,30</v>
      </c>
      <c r="S158" s="74" t="str">
        <f t="shared" si="29"/>
        <v>22,15</v>
      </c>
      <c r="T158" s="74" t="str">
        <f t="shared" si="21"/>
        <v>131.847837272121,32.9786589408832</v>
      </c>
      <c r="W158" s="239">
        <v>1</v>
      </c>
      <c r="X158" s="239" t="s">
        <v>3209</v>
      </c>
      <c r="Y158" s="239" t="str">
        <f t="shared" si="22"/>
        <v>木ノ瀬住宅集会施設</v>
      </c>
      <c r="Z158" s="239" t="s">
        <v>3202</v>
      </c>
      <c r="AA158" s="239" t="str">
        <f t="shared" si="23"/>
        <v>種別：指定避難所（風水害）&lt;br&gt;名称：木ノ瀬住宅集会施設&lt;br&gt;住所：佐伯市弥生大字井崎1798番地13&lt;br&gt;参考：収容人数：20人&lt;br&gt;</v>
      </c>
      <c r="AB158" s="239" t="s">
        <v>3203</v>
      </c>
      <c r="AC158" s="239" t="str">
        <f t="shared" si="24"/>
        <v>921.png</v>
      </c>
      <c r="AD158" s="239" t="s">
        <v>3204</v>
      </c>
      <c r="AE158" s="239" t="str">
        <f t="shared" si="25"/>
        <v>45,30</v>
      </c>
      <c r="AF158" s="239" t="s">
        <v>3205</v>
      </c>
      <c r="AG158" s="239" t="str">
        <f t="shared" si="26"/>
        <v>22,15</v>
      </c>
      <c r="AH158" s="239" t="s">
        <v>3206</v>
      </c>
      <c r="AI158" s="239" t="str">
        <f t="shared" si="27"/>
        <v>131.847837272121,32.9786589408832</v>
      </c>
      <c r="AJ158" s="239" t="s">
        <v>3207</v>
      </c>
      <c r="AL158" s="8" t="str">
        <f t="shared" si="28"/>
        <v>,{"type":"Feature","properties":{"name":"木ノ瀬住宅集会施設","description":"種別：指定避難所（風水害）&lt;br&gt;名称：木ノ瀬住宅集会施設&lt;br&gt;住所：佐伯市弥生大字井崎1798番地13&lt;br&gt;参考：収容人数：20人&lt;br&gt;","_markerType":"Icon","_iconUrl":"https://cyberjapandata.gsi.go.jp/portal/sys/v4/symbols/921.png","_iconSize":[45,30],"_iconAnchor":[22,15]},"geometry":{"type":"Point","coordinates":[131.847837272121,32.9786589408832]}}</v>
      </c>
    </row>
    <row r="159" spans="1:38">
      <c r="A159" s="1" t="s">
        <v>2240</v>
      </c>
      <c r="B159" s="1" t="s">
        <v>5599</v>
      </c>
      <c r="C159" s="1" t="s">
        <v>2240</v>
      </c>
      <c r="D159" s="1" t="s">
        <v>182</v>
      </c>
      <c r="F159" s="1" t="s">
        <v>4136</v>
      </c>
      <c r="G159" s="1" t="s">
        <v>337</v>
      </c>
      <c r="I159" s="236">
        <v>921</v>
      </c>
      <c r="J159" s="1" t="s">
        <v>5617</v>
      </c>
      <c r="K159" s="1" t="s">
        <v>5618</v>
      </c>
      <c r="L159" s="1">
        <v>32.967398579190402</v>
      </c>
      <c r="M159" s="1">
        <v>131.83991509671199</v>
      </c>
      <c r="O159" s="74" t="str">
        <f t="shared" si="17"/>
        <v>弥生地区公民館</v>
      </c>
      <c r="P159" s="74" t="str">
        <f t="shared" si="18"/>
        <v>種別：指定避難所（風水害）&lt;br&gt;名称：弥生地区公民館&lt;br&gt;住所：弥生大字上小倉1157番地2&lt;br&gt;参考：収容人数：890人&lt;br&gt;</v>
      </c>
      <c r="Q159" s="74" t="str">
        <f t="shared" si="19"/>
        <v>921.png</v>
      </c>
      <c r="R159" s="74" t="str">
        <f t="shared" si="29"/>
        <v>45,30</v>
      </c>
      <c r="S159" s="74" t="str">
        <f t="shared" si="29"/>
        <v>22,15</v>
      </c>
      <c r="T159" s="74" t="str">
        <f t="shared" si="21"/>
        <v>131.839915096712,32.9673985791904</v>
      </c>
      <c r="W159" s="239">
        <v>1</v>
      </c>
      <c r="X159" s="239" t="s">
        <v>3209</v>
      </c>
      <c r="Y159" s="239" t="str">
        <f t="shared" si="22"/>
        <v>弥生地区公民館</v>
      </c>
      <c r="Z159" s="239" t="s">
        <v>3202</v>
      </c>
      <c r="AA159" s="239" t="str">
        <f t="shared" si="23"/>
        <v>種別：指定避難所（風水害）&lt;br&gt;名称：弥生地区公民館&lt;br&gt;住所：弥生大字上小倉1157番地2&lt;br&gt;参考：収容人数：890人&lt;br&gt;</v>
      </c>
      <c r="AB159" s="239" t="s">
        <v>3203</v>
      </c>
      <c r="AC159" s="239" t="str">
        <f t="shared" si="24"/>
        <v>921.png</v>
      </c>
      <c r="AD159" s="239" t="s">
        <v>3204</v>
      </c>
      <c r="AE159" s="239" t="str">
        <f t="shared" si="25"/>
        <v>45,30</v>
      </c>
      <c r="AF159" s="239" t="s">
        <v>3205</v>
      </c>
      <c r="AG159" s="239" t="str">
        <f t="shared" si="26"/>
        <v>22,15</v>
      </c>
      <c r="AH159" s="239" t="s">
        <v>3206</v>
      </c>
      <c r="AI159" s="239" t="str">
        <f t="shared" si="27"/>
        <v>131.839915096712,32.9673985791904</v>
      </c>
      <c r="AJ159" s="239" t="s">
        <v>3207</v>
      </c>
      <c r="AL159" s="8" t="str">
        <f t="shared" si="28"/>
        <v>,{"type":"Feature","properties":{"name":"弥生地区公民館","description":"種別：指定避難所（風水害）&lt;br&gt;名称：弥生地区公民館&lt;br&gt;住所：弥生大字上小倉1157番地2&lt;br&gt;参考：収容人数：890人&lt;br&gt;","_markerType":"Icon","_iconUrl":"https://cyberjapandata.gsi.go.jp/portal/sys/v4/symbols/921.png","_iconSize":[45,30],"_iconAnchor":[22,15]},"geometry":{"type":"Point","coordinates":[131.839915096712,32.9673985791904]}}</v>
      </c>
    </row>
    <row r="160" spans="1:38">
      <c r="A160" s="1" t="s">
        <v>137</v>
      </c>
      <c r="B160" s="1" t="s">
        <v>5599</v>
      </c>
      <c r="C160" s="1" t="s">
        <v>137</v>
      </c>
      <c r="D160" s="1" t="s">
        <v>249</v>
      </c>
      <c r="F160" s="1" t="s">
        <v>4137</v>
      </c>
      <c r="G160" s="1" t="s">
        <v>337</v>
      </c>
      <c r="I160" s="236">
        <v>921</v>
      </c>
      <c r="J160" s="1" t="s">
        <v>5617</v>
      </c>
      <c r="K160" s="1" t="s">
        <v>5618</v>
      </c>
      <c r="L160" s="1">
        <v>32.964520989632597</v>
      </c>
      <c r="M160" s="1">
        <v>131.83869517922099</v>
      </c>
      <c r="O160" s="74" t="str">
        <f t="shared" si="17"/>
        <v>道の駅やよい</v>
      </c>
      <c r="P160" s="74" t="str">
        <f t="shared" si="18"/>
        <v>種別：指定避難所（風水害）&lt;br&gt;名称：道の駅やよい&lt;br&gt;住所：佐伯市弥生大字上小倉898番地1&lt;br&gt;参考：収容人数：580人&lt;br&gt;</v>
      </c>
      <c r="Q160" s="74" t="str">
        <f t="shared" si="19"/>
        <v>921.png</v>
      </c>
      <c r="R160" s="74" t="str">
        <f t="shared" si="29"/>
        <v>45,30</v>
      </c>
      <c r="S160" s="74" t="str">
        <f t="shared" si="29"/>
        <v>22,15</v>
      </c>
      <c r="T160" s="74" t="str">
        <f t="shared" si="21"/>
        <v>131.838695179221,32.9645209896326</v>
      </c>
      <c r="W160" s="239">
        <v>1</v>
      </c>
      <c r="X160" s="239" t="s">
        <v>3209</v>
      </c>
      <c r="Y160" s="239" t="str">
        <f t="shared" si="22"/>
        <v>道の駅やよい</v>
      </c>
      <c r="Z160" s="239" t="s">
        <v>3202</v>
      </c>
      <c r="AA160" s="239" t="str">
        <f t="shared" si="23"/>
        <v>種別：指定避難所（風水害）&lt;br&gt;名称：道の駅やよい&lt;br&gt;住所：佐伯市弥生大字上小倉898番地1&lt;br&gt;参考：収容人数：580人&lt;br&gt;</v>
      </c>
      <c r="AB160" s="239" t="s">
        <v>3203</v>
      </c>
      <c r="AC160" s="239" t="str">
        <f t="shared" si="24"/>
        <v>921.png</v>
      </c>
      <c r="AD160" s="239" t="s">
        <v>3204</v>
      </c>
      <c r="AE160" s="239" t="str">
        <f t="shared" si="25"/>
        <v>45,30</v>
      </c>
      <c r="AF160" s="239" t="s">
        <v>3205</v>
      </c>
      <c r="AG160" s="239" t="str">
        <f t="shared" si="26"/>
        <v>22,15</v>
      </c>
      <c r="AH160" s="239" t="s">
        <v>3206</v>
      </c>
      <c r="AI160" s="239" t="str">
        <f t="shared" si="27"/>
        <v>131.838695179221,32.9645209896326</v>
      </c>
      <c r="AJ160" s="239" t="s">
        <v>3207</v>
      </c>
      <c r="AL160" s="8" t="str">
        <f t="shared" si="28"/>
        <v>,{"type":"Feature","properties":{"name":"道の駅やよい","description":"種別：指定避難所（風水害）&lt;br&gt;名称：道の駅やよい&lt;br&gt;住所：佐伯市弥生大字上小倉898番地1&lt;br&gt;参考：収容人数：580人&lt;br&gt;","_markerType":"Icon","_iconUrl":"https://cyberjapandata.gsi.go.jp/portal/sys/v4/symbols/921.png","_iconSize":[45,30],"_iconAnchor":[22,15]},"geometry":{"type":"Point","coordinates":[131.838695179221,32.9645209896326]}}</v>
      </c>
    </row>
    <row r="161" spans="1:38">
      <c r="A161" s="1" t="s">
        <v>331</v>
      </c>
      <c r="B161" s="1" t="s">
        <v>5599</v>
      </c>
      <c r="C161" s="1" t="s">
        <v>331</v>
      </c>
      <c r="D161" s="1" t="s">
        <v>2241</v>
      </c>
      <c r="F161" s="1" t="s">
        <v>4125</v>
      </c>
      <c r="G161" s="1" t="s">
        <v>337</v>
      </c>
      <c r="I161" s="236">
        <v>921</v>
      </c>
      <c r="J161" s="1" t="s">
        <v>5617</v>
      </c>
      <c r="K161" s="1" t="s">
        <v>5618</v>
      </c>
      <c r="L161" s="1">
        <v>32.970446831964601</v>
      </c>
      <c r="M161" s="1">
        <v>131.83455336997801</v>
      </c>
      <c r="O161" s="74" t="str">
        <f t="shared" si="17"/>
        <v>上野小学校（体育館）</v>
      </c>
      <c r="P161" s="74" t="str">
        <f t="shared" si="18"/>
        <v>種別：指定避難所（風水害）&lt;br&gt;名称：上野小学校（体育館）&lt;br&gt;住所：佐伯市弥生大字上小倉456&lt;br&gt;参考：収容人数：160人&lt;br&gt;</v>
      </c>
      <c r="Q161" s="74" t="str">
        <f t="shared" si="19"/>
        <v>921.png</v>
      </c>
      <c r="R161" s="74" t="str">
        <f t="shared" si="29"/>
        <v>45,30</v>
      </c>
      <c r="S161" s="74" t="str">
        <f t="shared" si="29"/>
        <v>22,15</v>
      </c>
      <c r="T161" s="74" t="str">
        <f t="shared" si="21"/>
        <v>131.834553369978,32.9704468319646</v>
      </c>
      <c r="W161" s="239">
        <v>1</v>
      </c>
      <c r="X161" s="239" t="s">
        <v>3209</v>
      </c>
      <c r="Y161" s="239" t="str">
        <f t="shared" si="22"/>
        <v>上野小学校（体育館）</v>
      </c>
      <c r="Z161" s="239" t="s">
        <v>3202</v>
      </c>
      <c r="AA161" s="239" t="str">
        <f t="shared" si="23"/>
        <v>種別：指定避難所（風水害）&lt;br&gt;名称：上野小学校（体育館）&lt;br&gt;住所：佐伯市弥生大字上小倉456&lt;br&gt;参考：収容人数：160人&lt;br&gt;</v>
      </c>
      <c r="AB161" s="239" t="s">
        <v>3203</v>
      </c>
      <c r="AC161" s="239" t="str">
        <f t="shared" si="24"/>
        <v>921.png</v>
      </c>
      <c r="AD161" s="239" t="s">
        <v>3204</v>
      </c>
      <c r="AE161" s="239" t="str">
        <f t="shared" si="25"/>
        <v>45,30</v>
      </c>
      <c r="AF161" s="239" t="s">
        <v>3205</v>
      </c>
      <c r="AG161" s="239" t="str">
        <f t="shared" si="26"/>
        <v>22,15</v>
      </c>
      <c r="AH161" s="239" t="s">
        <v>3206</v>
      </c>
      <c r="AI161" s="239" t="str">
        <f t="shared" si="27"/>
        <v>131.834553369978,32.9704468319646</v>
      </c>
      <c r="AJ161" s="239" t="s">
        <v>3207</v>
      </c>
      <c r="AL161" s="8" t="str">
        <f t="shared" si="28"/>
        <v>,{"type":"Feature","properties":{"name":"上野小学校（体育館）","description":"種別：指定避難所（風水害）&lt;br&gt;名称：上野小学校（体育館）&lt;br&gt;住所：佐伯市弥生大字上小倉456&lt;br&gt;参考：収容人数：160人&lt;br&gt;","_markerType":"Icon","_iconUrl":"https://cyberjapandata.gsi.go.jp/portal/sys/v4/symbols/921.png","_iconSize":[45,30],"_iconAnchor":[22,15]},"geometry":{"type":"Point","coordinates":[131.834553369978,32.9704468319646]}}</v>
      </c>
    </row>
    <row r="162" spans="1:38">
      <c r="A162" s="1" t="s">
        <v>332</v>
      </c>
      <c r="B162" s="1" t="s">
        <v>5599</v>
      </c>
      <c r="C162" s="1" t="s">
        <v>332</v>
      </c>
      <c r="D162" s="1" t="s">
        <v>183</v>
      </c>
      <c r="F162" s="1" t="s">
        <v>4138</v>
      </c>
      <c r="G162" s="1" t="s">
        <v>337</v>
      </c>
      <c r="I162" s="236">
        <v>921</v>
      </c>
      <c r="J162" s="1" t="s">
        <v>5617</v>
      </c>
      <c r="K162" s="1" t="s">
        <v>5618</v>
      </c>
      <c r="L162" s="1">
        <v>32.953139511867903</v>
      </c>
      <c r="M162" s="1">
        <v>131.83830456546099</v>
      </c>
      <c r="O162" s="74" t="str">
        <f t="shared" si="17"/>
        <v>切畑小学校（体育館）</v>
      </c>
      <c r="P162" s="74" t="str">
        <f t="shared" si="18"/>
        <v>種別：指定避難所（風水害）&lt;br&gt;名称：切畑小学校（体育館）&lt;br&gt;住所：弥生大字門田1328番地&lt;br&gt;参考：収容人数：200人&lt;br&gt;</v>
      </c>
      <c r="Q162" s="74" t="str">
        <f t="shared" si="19"/>
        <v>921.png</v>
      </c>
      <c r="R162" s="74" t="str">
        <f t="shared" si="29"/>
        <v>45,30</v>
      </c>
      <c r="S162" s="74" t="str">
        <f t="shared" si="29"/>
        <v>22,15</v>
      </c>
      <c r="T162" s="74" t="str">
        <f t="shared" si="21"/>
        <v>131.838304565461,32.9531395118679</v>
      </c>
      <c r="W162" s="239">
        <v>1</v>
      </c>
      <c r="X162" s="239" t="s">
        <v>3209</v>
      </c>
      <c r="Y162" s="239" t="str">
        <f t="shared" si="22"/>
        <v>切畑小学校（体育館）</v>
      </c>
      <c r="Z162" s="239" t="s">
        <v>3202</v>
      </c>
      <c r="AA162" s="239" t="str">
        <f t="shared" si="23"/>
        <v>種別：指定避難所（風水害）&lt;br&gt;名称：切畑小学校（体育館）&lt;br&gt;住所：弥生大字門田1328番地&lt;br&gt;参考：収容人数：200人&lt;br&gt;</v>
      </c>
      <c r="AB162" s="239" t="s">
        <v>3203</v>
      </c>
      <c r="AC162" s="239" t="str">
        <f t="shared" si="24"/>
        <v>921.png</v>
      </c>
      <c r="AD162" s="239" t="s">
        <v>3204</v>
      </c>
      <c r="AE162" s="239" t="str">
        <f t="shared" si="25"/>
        <v>45,30</v>
      </c>
      <c r="AF162" s="239" t="s">
        <v>3205</v>
      </c>
      <c r="AG162" s="239" t="str">
        <f t="shared" si="26"/>
        <v>22,15</v>
      </c>
      <c r="AH162" s="239" t="s">
        <v>3206</v>
      </c>
      <c r="AI162" s="239" t="str">
        <f t="shared" si="27"/>
        <v>131.838304565461,32.9531395118679</v>
      </c>
      <c r="AJ162" s="239" t="s">
        <v>3207</v>
      </c>
      <c r="AL162" s="8" t="str">
        <f t="shared" si="28"/>
        <v>,{"type":"Feature","properties":{"name":"切畑小学校（体育館）","description":"種別：指定避難所（風水害）&lt;br&gt;名称：切畑小学校（体育館）&lt;br&gt;住所：弥生大字門田1328番地&lt;br&gt;参考：収容人数：200人&lt;br&gt;","_markerType":"Icon","_iconUrl":"https://cyberjapandata.gsi.go.jp/portal/sys/v4/symbols/921.png","_iconSize":[45,30],"_iconAnchor":[22,15]},"geometry":{"type":"Point","coordinates":[131.838304565461,32.9531395118679]}}</v>
      </c>
    </row>
    <row r="163" spans="1:38">
      <c r="A163" s="1" t="s">
        <v>149</v>
      </c>
      <c r="B163" s="1" t="s">
        <v>5599</v>
      </c>
      <c r="C163" s="1" t="s">
        <v>149</v>
      </c>
      <c r="D163" s="1" t="s">
        <v>183</v>
      </c>
      <c r="F163" s="1" t="s">
        <v>4127</v>
      </c>
      <c r="G163" s="1" t="s">
        <v>337</v>
      </c>
      <c r="I163" s="236">
        <v>921</v>
      </c>
      <c r="J163" s="1" t="s">
        <v>5617</v>
      </c>
      <c r="K163" s="1" t="s">
        <v>5618</v>
      </c>
      <c r="L163" s="1">
        <v>32.953329991684697</v>
      </c>
      <c r="M163" s="1">
        <v>131.838000216984</v>
      </c>
      <c r="O163" s="74" t="str">
        <f t="shared" si="17"/>
        <v>切畑小学校（校舎）</v>
      </c>
      <c r="P163" s="74" t="str">
        <f t="shared" si="18"/>
        <v>種別：指定避難所（風水害）&lt;br&gt;名称：切畑小学校（校舎）&lt;br&gt;住所：弥生大字門田1328番地&lt;br&gt;参考：収容人数：840人&lt;br&gt;</v>
      </c>
      <c r="Q163" s="74" t="str">
        <f t="shared" si="19"/>
        <v>921.png</v>
      </c>
      <c r="R163" s="74" t="str">
        <f t="shared" si="29"/>
        <v>45,30</v>
      </c>
      <c r="S163" s="74" t="str">
        <f t="shared" si="29"/>
        <v>22,15</v>
      </c>
      <c r="T163" s="74" t="str">
        <f t="shared" si="21"/>
        <v>131.838000216984,32.9533299916847</v>
      </c>
      <c r="W163" s="239">
        <v>1</v>
      </c>
      <c r="X163" s="239" t="s">
        <v>3209</v>
      </c>
      <c r="Y163" s="239" t="str">
        <f t="shared" si="22"/>
        <v>切畑小学校（校舎）</v>
      </c>
      <c r="Z163" s="239" t="s">
        <v>3202</v>
      </c>
      <c r="AA163" s="239" t="str">
        <f t="shared" si="23"/>
        <v>種別：指定避難所（風水害）&lt;br&gt;名称：切畑小学校（校舎）&lt;br&gt;住所：弥生大字門田1328番地&lt;br&gt;参考：収容人数：840人&lt;br&gt;</v>
      </c>
      <c r="AB163" s="239" t="s">
        <v>3203</v>
      </c>
      <c r="AC163" s="239" t="str">
        <f t="shared" si="24"/>
        <v>921.png</v>
      </c>
      <c r="AD163" s="239" t="s">
        <v>3204</v>
      </c>
      <c r="AE163" s="239" t="str">
        <f t="shared" si="25"/>
        <v>45,30</v>
      </c>
      <c r="AF163" s="239" t="s">
        <v>3205</v>
      </c>
      <c r="AG163" s="239" t="str">
        <f t="shared" si="26"/>
        <v>22,15</v>
      </c>
      <c r="AH163" s="239" t="s">
        <v>3206</v>
      </c>
      <c r="AI163" s="239" t="str">
        <f t="shared" si="27"/>
        <v>131.838000216984,32.9533299916847</v>
      </c>
      <c r="AJ163" s="239" t="s">
        <v>3207</v>
      </c>
      <c r="AL163" s="8" t="str">
        <f t="shared" si="28"/>
        <v>,{"type":"Feature","properties":{"name":"切畑小学校（校舎）","description":"種別：指定避難所（風水害）&lt;br&gt;名称：切畑小学校（校舎）&lt;br&gt;住所：弥生大字門田1328番地&lt;br&gt;参考：収容人数：840人&lt;br&gt;","_markerType":"Icon","_iconUrl":"https://cyberjapandata.gsi.go.jp/portal/sys/v4/symbols/921.png","_iconSize":[45,30],"_iconAnchor":[22,15]},"geometry":{"type":"Point","coordinates":[131.838000216984,32.9533299916847]}}</v>
      </c>
    </row>
    <row r="164" spans="1:38">
      <c r="A164" s="1" t="s">
        <v>155</v>
      </c>
      <c r="B164" s="1" t="s">
        <v>5599</v>
      </c>
      <c r="C164" s="1" t="s">
        <v>155</v>
      </c>
      <c r="D164" s="1" t="s">
        <v>253</v>
      </c>
      <c r="F164" s="1" t="s">
        <v>4111</v>
      </c>
      <c r="I164" s="236" t="s">
        <v>5614</v>
      </c>
      <c r="J164" s="1" t="s">
        <v>5617</v>
      </c>
      <c r="K164" s="1" t="s">
        <v>5618</v>
      </c>
      <c r="L164" s="1">
        <v>32.942154160533299</v>
      </c>
      <c r="M164" s="1">
        <v>131.83179949368201</v>
      </c>
      <c r="O164" s="74" t="str">
        <f t="shared" si="17"/>
        <v>祇園公民館</v>
      </c>
      <c r="P164" s="74" t="str">
        <f t="shared" si="18"/>
        <v>種別：指定避難所（風水害）&lt;br&gt;名称：祇園公民館&lt;br&gt;住所：佐伯市弥生大字江良2005番地&lt;br&gt;参考：収容人数：50人&lt;br&gt;</v>
      </c>
      <c r="Q164" s="74" t="str">
        <f t="shared" si="19"/>
        <v>916.png</v>
      </c>
      <c r="R164" s="74" t="str">
        <f t="shared" si="29"/>
        <v>45,30</v>
      </c>
      <c r="S164" s="74" t="str">
        <f t="shared" si="29"/>
        <v>22,15</v>
      </c>
      <c r="T164" s="74" t="str">
        <f t="shared" si="21"/>
        <v>131.831799493682,32.9421541605333</v>
      </c>
      <c r="W164" s="239">
        <v>1</v>
      </c>
      <c r="X164" s="239" t="s">
        <v>3209</v>
      </c>
      <c r="Y164" s="239" t="str">
        <f t="shared" si="22"/>
        <v>祇園公民館</v>
      </c>
      <c r="Z164" s="239" t="s">
        <v>3202</v>
      </c>
      <c r="AA164" s="239" t="str">
        <f t="shared" si="23"/>
        <v>種別：指定避難所（風水害）&lt;br&gt;名称：祇園公民館&lt;br&gt;住所：佐伯市弥生大字江良2005番地&lt;br&gt;参考：収容人数：50人&lt;br&gt;</v>
      </c>
      <c r="AB164" s="239" t="s">
        <v>3203</v>
      </c>
      <c r="AC164" s="239" t="str">
        <f t="shared" si="24"/>
        <v>916.png</v>
      </c>
      <c r="AD164" s="239" t="s">
        <v>3204</v>
      </c>
      <c r="AE164" s="239" t="str">
        <f t="shared" si="25"/>
        <v>45,30</v>
      </c>
      <c r="AF164" s="239" t="s">
        <v>3205</v>
      </c>
      <c r="AG164" s="239" t="str">
        <f t="shared" si="26"/>
        <v>22,15</v>
      </c>
      <c r="AH164" s="239" t="s">
        <v>3206</v>
      </c>
      <c r="AI164" s="239" t="str">
        <f t="shared" si="27"/>
        <v>131.831799493682,32.9421541605333</v>
      </c>
      <c r="AJ164" s="239" t="s">
        <v>3207</v>
      </c>
      <c r="AL164" s="8" t="str">
        <f t="shared" si="28"/>
        <v>,{"type":"Feature","properties":{"name":"祇園公民館","description":"種別：指定避難所（風水害）&lt;br&gt;名称：祇園公民館&lt;br&gt;住所：佐伯市弥生大字江良2005番地&lt;br&gt;参考：収容人数：50人&lt;br&gt;","_markerType":"Icon","_iconUrl":"https://cyberjapandata.gsi.go.jp/portal/sys/v4/symbols/916.png","_iconSize":[45,30],"_iconAnchor":[22,15]},"geometry":{"type":"Point","coordinates":[131.831799493682,32.9421541605333]}}</v>
      </c>
    </row>
    <row r="165" spans="1:38">
      <c r="A165" s="1" t="s">
        <v>158</v>
      </c>
      <c r="B165" s="1" t="s">
        <v>5599</v>
      </c>
      <c r="C165" s="1" t="s">
        <v>158</v>
      </c>
      <c r="D165" s="1" t="s">
        <v>254</v>
      </c>
      <c r="F165" s="1" t="s">
        <v>4113</v>
      </c>
      <c r="G165" s="1" t="s">
        <v>337</v>
      </c>
      <c r="I165" s="236">
        <v>921</v>
      </c>
      <c r="J165" s="1" t="s">
        <v>5617</v>
      </c>
      <c r="K165" s="1" t="s">
        <v>5618</v>
      </c>
      <c r="L165" s="1">
        <v>32.938909439196799</v>
      </c>
      <c r="M165" s="1">
        <v>131.82770483311401</v>
      </c>
      <c r="O165" s="74" t="str">
        <f t="shared" si="17"/>
        <v>久保公民館</v>
      </c>
      <c r="P165" s="74" t="str">
        <f t="shared" si="18"/>
        <v>種別：指定避難所（風水害）&lt;br&gt;名称：久保公民館&lt;br&gt;住所：佐伯市弥生大字江良1048番地2&lt;br&gt;参考：収容人数：40人&lt;br&gt;</v>
      </c>
      <c r="Q165" s="74" t="str">
        <f t="shared" si="19"/>
        <v>921.png</v>
      </c>
      <c r="R165" s="74" t="str">
        <f t="shared" si="29"/>
        <v>45,30</v>
      </c>
      <c r="S165" s="74" t="str">
        <f t="shared" si="29"/>
        <v>22,15</v>
      </c>
      <c r="T165" s="74" t="str">
        <f t="shared" si="21"/>
        <v>131.827704833114,32.9389094391968</v>
      </c>
      <c r="W165" s="239">
        <v>1</v>
      </c>
      <c r="X165" s="239" t="s">
        <v>3209</v>
      </c>
      <c r="Y165" s="239" t="str">
        <f t="shared" si="22"/>
        <v>久保公民館</v>
      </c>
      <c r="Z165" s="239" t="s">
        <v>3202</v>
      </c>
      <c r="AA165" s="239" t="str">
        <f t="shared" si="23"/>
        <v>種別：指定避難所（風水害）&lt;br&gt;名称：久保公民館&lt;br&gt;住所：佐伯市弥生大字江良1048番地2&lt;br&gt;参考：収容人数：40人&lt;br&gt;</v>
      </c>
      <c r="AB165" s="239" t="s">
        <v>3203</v>
      </c>
      <c r="AC165" s="239" t="str">
        <f t="shared" si="24"/>
        <v>921.png</v>
      </c>
      <c r="AD165" s="239" t="s">
        <v>3204</v>
      </c>
      <c r="AE165" s="239" t="str">
        <f t="shared" si="25"/>
        <v>45,30</v>
      </c>
      <c r="AF165" s="239" t="s">
        <v>3205</v>
      </c>
      <c r="AG165" s="239" t="str">
        <f t="shared" si="26"/>
        <v>22,15</v>
      </c>
      <c r="AH165" s="239" t="s">
        <v>3206</v>
      </c>
      <c r="AI165" s="239" t="str">
        <f t="shared" si="27"/>
        <v>131.827704833114,32.9389094391968</v>
      </c>
      <c r="AJ165" s="239" t="s">
        <v>3207</v>
      </c>
      <c r="AL165" s="8" t="str">
        <f t="shared" si="28"/>
        <v>,{"type":"Feature","properties":{"name":"久保公民館","description":"種別：指定避難所（風水害）&lt;br&gt;名称：久保公民館&lt;br&gt;住所：佐伯市弥生大字江良1048番地2&lt;br&gt;参考：収容人数：40人&lt;br&gt;","_markerType":"Icon","_iconUrl":"https://cyberjapandata.gsi.go.jp/portal/sys/v4/symbols/921.png","_iconSize":[45,30],"_iconAnchor":[22,15]},"geometry":{"type":"Point","coordinates":[131.827704833114,32.9389094391968]}}</v>
      </c>
    </row>
    <row r="166" spans="1:38">
      <c r="A166" s="1" t="s">
        <v>165</v>
      </c>
      <c r="B166" s="1" t="s">
        <v>5599</v>
      </c>
      <c r="C166" s="1" t="s">
        <v>165</v>
      </c>
      <c r="D166" s="1" t="s">
        <v>256</v>
      </c>
      <c r="F166" s="1" t="s">
        <v>4113</v>
      </c>
      <c r="I166" s="236" t="s">
        <v>5614</v>
      </c>
      <c r="J166" s="1" t="s">
        <v>5617</v>
      </c>
      <c r="K166" s="1" t="s">
        <v>5618</v>
      </c>
      <c r="L166" s="1">
        <v>32.948154947593501</v>
      </c>
      <c r="M166" s="1">
        <v>131.75321517800899</v>
      </c>
      <c r="O166" s="74" t="str">
        <f t="shared" si="17"/>
        <v>小半公民館</v>
      </c>
      <c r="P166" s="74" t="str">
        <f t="shared" si="18"/>
        <v>種別：指定避難所（風水害）&lt;br&gt;名称：小半公民館&lt;br&gt;住所：佐伯市本匠大字小半1310番地1&lt;br&gt;参考：収容人数：40人&lt;br&gt;</v>
      </c>
      <c r="Q166" s="74" t="str">
        <f t="shared" si="19"/>
        <v>916.png</v>
      </c>
      <c r="R166" s="74" t="str">
        <f t="shared" si="29"/>
        <v>45,30</v>
      </c>
      <c r="S166" s="74" t="str">
        <f t="shared" si="29"/>
        <v>22,15</v>
      </c>
      <c r="T166" s="74" t="str">
        <f t="shared" si="21"/>
        <v>131.753215178009,32.9481549475935</v>
      </c>
      <c r="W166" s="239">
        <v>1</v>
      </c>
      <c r="X166" s="239" t="s">
        <v>3209</v>
      </c>
      <c r="Y166" s="239" t="str">
        <f t="shared" si="22"/>
        <v>小半公民館</v>
      </c>
      <c r="Z166" s="239" t="s">
        <v>3202</v>
      </c>
      <c r="AA166" s="239" t="str">
        <f t="shared" si="23"/>
        <v>種別：指定避難所（風水害）&lt;br&gt;名称：小半公民館&lt;br&gt;住所：佐伯市本匠大字小半1310番地1&lt;br&gt;参考：収容人数：40人&lt;br&gt;</v>
      </c>
      <c r="AB166" s="239" t="s">
        <v>3203</v>
      </c>
      <c r="AC166" s="239" t="str">
        <f t="shared" si="24"/>
        <v>916.png</v>
      </c>
      <c r="AD166" s="239" t="s">
        <v>3204</v>
      </c>
      <c r="AE166" s="239" t="str">
        <f t="shared" si="25"/>
        <v>45,30</v>
      </c>
      <c r="AF166" s="239" t="s">
        <v>3205</v>
      </c>
      <c r="AG166" s="239" t="str">
        <f t="shared" si="26"/>
        <v>22,15</v>
      </c>
      <c r="AH166" s="239" t="s">
        <v>3206</v>
      </c>
      <c r="AI166" s="239" t="str">
        <f t="shared" si="27"/>
        <v>131.753215178009,32.9481549475935</v>
      </c>
      <c r="AJ166" s="239" t="s">
        <v>3207</v>
      </c>
      <c r="AL166" s="8" t="str">
        <f t="shared" si="28"/>
        <v>,{"type":"Feature","properties":{"name":"小半公民館","description":"種別：指定避難所（風水害）&lt;br&gt;名称：小半公民館&lt;br&gt;住所：佐伯市本匠大字小半1310番地1&lt;br&gt;参考：収容人数：40人&lt;br&gt;","_markerType":"Icon","_iconUrl":"https://cyberjapandata.gsi.go.jp/portal/sys/v4/symbols/916.png","_iconSize":[45,30],"_iconAnchor":[22,15]},"geometry":{"type":"Point","coordinates":[131.753215178009,32.9481549475935]}}</v>
      </c>
    </row>
    <row r="167" spans="1:38">
      <c r="A167" s="1" t="s">
        <v>168</v>
      </c>
      <c r="B167" s="1" t="s">
        <v>5599</v>
      </c>
      <c r="C167" s="1" t="s">
        <v>168</v>
      </c>
      <c r="D167" s="1" t="s">
        <v>257</v>
      </c>
      <c r="F167" s="1" t="s">
        <v>4111</v>
      </c>
      <c r="I167" s="236" t="s">
        <v>5614</v>
      </c>
      <c r="J167" s="1" t="s">
        <v>5617</v>
      </c>
      <c r="K167" s="1" t="s">
        <v>5618</v>
      </c>
      <c r="L167" s="1">
        <v>32.944729705422297</v>
      </c>
      <c r="M167" s="1">
        <v>131.734000979223</v>
      </c>
      <c r="O167" s="74" t="str">
        <f t="shared" si="17"/>
        <v>井ノ上公民館</v>
      </c>
      <c r="P167" s="74" t="str">
        <f t="shared" si="18"/>
        <v>種別：指定避難所（風水害）&lt;br&gt;名称：井ノ上公民館&lt;br&gt;住所：佐伯市本匠大字井ノ上378番地1&lt;br&gt;参考：収容人数：50人&lt;br&gt;</v>
      </c>
      <c r="Q167" s="74" t="str">
        <f t="shared" si="19"/>
        <v>916.png</v>
      </c>
      <c r="R167" s="74" t="str">
        <f t="shared" si="29"/>
        <v>45,30</v>
      </c>
      <c r="S167" s="74" t="str">
        <f t="shared" si="29"/>
        <v>22,15</v>
      </c>
      <c r="T167" s="74" t="str">
        <f t="shared" si="21"/>
        <v>131.734000979223,32.9447297054223</v>
      </c>
      <c r="W167" s="239">
        <v>1</v>
      </c>
      <c r="X167" s="239" t="s">
        <v>3209</v>
      </c>
      <c r="Y167" s="239" t="str">
        <f t="shared" si="22"/>
        <v>井ノ上公民館</v>
      </c>
      <c r="Z167" s="239" t="s">
        <v>3202</v>
      </c>
      <c r="AA167" s="239" t="str">
        <f t="shared" si="23"/>
        <v>種別：指定避難所（風水害）&lt;br&gt;名称：井ノ上公民館&lt;br&gt;住所：佐伯市本匠大字井ノ上378番地1&lt;br&gt;参考：収容人数：50人&lt;br&gt;</v>
      </c>
      <c r="AB167" s="239" t="s">
        <v>3203</v>
      </c>
      <c r="AC167" s="239" t="str">
        <f t="shared" si="24"/>
        <v>916.png</v>
      </c>
      <c r="AD167" s="239" t="s">
        <v>3204</v>
      </c>
      <c r="AE167" s="239" t="str">
        <f t="shared" si="25"/>
        <v>45,30</v>
      </c>
      <c r="AF167" s="239" t="s">
        <v>3205</v>
      </c>
      <c r="AG167" s="239" t="str">
        <f t="shared" si="26"/>
        <v>22,15</v>
      </c>
      <c r="AH167" s="239" t="s">
        <v>3206</v>
      </c>
      <c r="AI167" s="239" t="str">
        <f t="shared" si="27"/>
        <v>131.734000979223,32.9447297054223</v>
      </c>
      <c r="AJ167" s="239" t="s">
        <v>3207</v>
      </c>
      <c r="AL167" s="8" t="str">
        <f t="shared" si="28"/>
        <v>,{"type":"Feature","properties":{"name":"井ノ上公民館","description":"種別：指定避難所（風水害）&lt;br&gt;名称：井ノ上公民館&lt;br&gt;住所：佐伯市本匠大字井ノ上378番地1&lt;br&gt;参考：収容人数：50人&lt;br&gt;","_markerType":"Icon","_iconUrl":"https://cyberjapandata.gsi.go.jp/portal/sys/v4/symbols/916.png","_iconSize":[45,30],"_iconAnchor":[22,15]},"geometry":{"type":"Point","coordinates":[131.734000979223,32.9447297054223]}}</v>
      </c>
    </row>
    <row r="168" spans="1:38">
      <c r="A168" s="1" t="s">
        <v>170</v>
      </c>
      <c r="B168" s="1" t="s">
        <v>5599</v>
      </c>
      <c r="C168" s="1" t="s">
        <v>170</v>
      </c>
      <c r="D168" s="1" t="s">
        <v>258</v>
      </c>
      <c r="F168" s="1" t="s">
        <v>4113</v>
      </c>
      <c r="G168" s="1" t="s">
        <v>337</v>
      </c>
      <c r="I168" s="236">
        <v>921</v>
      </c>
      <c r="J168" s="1" t="s">
        <v>5617</v>
      </c>
      <c r="K168" s="1" t="s">
        <v>5618</v>
      </c>
      <c r="L168" s="1">
        <v>32.930962565787198</v>
      </c>
      <c r="M168" s="1">
        <v>131.71195027436701</v>
      </c>
      <c r="O168" s="74" t="str">
        <f t="shared" ref="O168:O172" si="30">A168</f>
        <v>堂ノ間地区ふれあいセンター</v>
      </c>
      <c r="P168" s="74" t="str">
        <f t="shared" ref="P168:P172" si="31">$B$7&amp;B168&amp;"&lt;br&gt;"&amp;$C$7&amp;C168&amp;"&lt;br&gt;"&amp;IF(D168="","",$D$7&amp;D168&amp;"&lt;br&gt;")&amp;IF(E168="","",$E$7&amp;E168&amp;"&lt;br&gt;")&amp;IF(F168="","",$F$7&amp;F168&amp;"&lt;br&gt;")</f>
        <v>種別：指定避難所（風水害）&lt;br&gt;名称：堂ノ間地区ふれあいセンター&lt;br&gt;住所：佐伯市本匠大字堂ノ間309番地1&lt;br&gt;参考：収容人数：40人&lt;br&gt;</v>
      </c>
      <c r="Q168" s="74" t="str">
        <f t="shared" ref="Q168:Q172" si="32">IF(LEFT(I168,4)="http",I168,I168&amp;".png")</f>
        <v>921.png</v>
      </c>
      <c r="R168" s="74" t="str">
        <f t="shared" si="29"/>
        <v>45,30</v>
      </c>
      <c r="S168" s="74" t="str">
        <f t="shared" si="29"/>
        <v>22,15</v>
      </c>
      <c r="T168" s="74" t="str">
        <f t="shared" ref="T168:T172" si="33">M168&amp;","&amp;L168</f>
        <v>131.711950274367,32.9309625657872</v>
      </c>
      <c r="W168" s="239">
        <v>1</v>
      </c>
      <c r="X168" s="239" t="s">
        <v>3209</v>
      </c>
      <c r="Y168" s="239" t="str">
        <f t="shared" ref="Y168:Y172" si="34">O168</f>
        <v>堂ノ間地区ふれあいセンター</v>
      </c>
      <c r="Z168" s="239" t="s">
        <v>3202</v>
      </c>
      <c r="AA168" s="239" t="str">
        <f t="shared" ref="AA168:AA172" si="35">P168</f>
        <v>種別：指定避難所（風水害）&lt;br&gt;名称：堂ノ間地区ふれあいセンター&lt;br&gt;住所：佐伯市本匠大字堂ノ間309番地1&lt;br&gt;参考：収容人数：40人&lt;br&gt;</v>
      </c>
      <c r="AB168" s="239" t="s">
        <v>3203</v>
      </c>
      <c r="AC168" s="239" t="str">
        <f t="shared" ref="AC168:AC172" si="36">Q168</f>
        <v>921.png</v>
      </c>
      <c r="AD168" s="239" t="s">
        <v>3204</v>
      </c>
      <c r="AE168" s="239" t="str">
        <f t="shared" ref="AE168:AE172" si="37">R168</f>
        <v>45,30</v>
      </c>
      <c r="AF168" s="239" t="s">
        <v>3205</v>
      </c>
      <c r="AG168" s="239" t="str">
        <f t="shared" ref="AG168:AG172" si="38">S168</f>
        <v>22,15</v>
      </c>
      <c r="AH168" s="239" t="s">
        <v>3206</v>
      </c>
      <c r="AI168" s="239" t="str">
        <f t="shared" ref="AI168:AI172" si="39">T168</f>
        <v>131.711950274367,32.9309625657872</v>
      </c>
      <c r="AJ168" s="239" t="s">
        <v>3207</v>
      </c>
      <c r="AL168" s="8" t="str">
        <f t="shared" ref="AL168:AL172" si="40">_xlfn.CONCAT(X168:AJ168)</f>
        <v>,{"type":"Feature","properties":{"name":"堂ノ間地区ふれあいセンター","description":"種別：指定避難所（風水害）&lt;br&gt;名称：堂ノ間地区ふれあいセンター&lt;br&gt;住所：佐伯市本匠大字堂ノ間309番地1&lt;br&gt;参考：収容人数：40人&lt;br&gt;","_markerType":"Icon","_iconUrl":"https://cyberjapandata.gsi.go.jp/portal/sys/v4/symbols/921.png","_iconSize":[45,30],"_iconAnchor":[22,15]},"geometry":{"type":"Point","coordinates":[131.711950274367,32.9309625657872]}}</v>
      </c>
    </row>
    <row r="169" spans="1:38">
      <c r="A169" s="1" t="s">
        <v>172</v>
      </c>
      <c r="B169" s="1" t="s">
        <v>5599</v>
      </c>
      <c r="C169" s="1" t="s">
        <v>172</v>
      </c>
      <c r="D169" s="1" t="s">
        <v>259</v>
      </c>
      <c r="F169" s="1" t="s">
        <v>4119</v>
      </c>
      <c r="I169" s="236" t="s">
        <v>5614</v>
      </c>
      <c r="J169" s="1" t="s">
        <v>5617</v>
      </c>
      <c r="K169" s="1" t="s">
        <v>5618</v>
      </c>
      <c r="L169" s="1">
        <v>32.928383406654198</v>
      </c>
      <c r="M169" s="1">
        <v>131.7127005776</v>
      </c>
      <c r="O169" s="74" t="str">
        <f t="shared" si="30"/>
        <v>本匠西地区公民館</v>
      </c>
      <c r="P169" s="74" t="str">
        <f t="shared" si="31"/>
        <v>種別：指定避難所（風水害）&lt;br&gt;名称：本匠西地区公民館&lt;br&gt;住所：佐伯市本匠大字堂ノ間1066番地&lt;br&gt;参考：収容人数：100人&lt;br&gt;</v>
      </c>
      <c r="Q169" s="74" t="str">
        <f t="shared" si="32"/>
        <v>916.png</v>
      </c>
      <c r="R169" s="74" t="str">
        <f t="shared" si="29"/>
        <v>45,30</v>
      </c>
      <c r="S169" s="74" t="str">
        <f t="shared" si="29"/>
        <v>22,15</v>
      </c>
      <c r="T169" s="74" t="str">
        <f t="shared" si="33"/>
        <v>131.7127005776,32.9283834066542</v>
      </c>
      <c r="W169" s="239">
        <v>1</v>
      </c>
      <c r="X169" s="239" t="s">
        <v>3209</v>
      </c>
      <c r="Y169" s="239" t="str">
        <f t="shared" si="34"/>
        <v>本匠西地区公民館</v>
      </c>
      <c r="Z169" s="239" t="s">
        <v>3202</v>
      </c>
      <c r="AA169" s="239" t="str">
        <f t="shared" si="35"/>
        <v>種別：指定避難所（風水害）&lt;br&gt;名称：本匠西地区公民館&lt;br&gt;住所：佐伯市本匠大字堂ノ間1066番地&lt;br&gt;参考：収容人数：100人&lt;br&gt;</v>
      </c>
      <c r="AB169" s="239" t="s">
        <v>3203</v>
      </c>
      <c r="AC169" s="239" t="str">
        <f t="shared" si="36"/>
        <v>916.png</v>
      </c>
      <c r="AD169" s="239" t="s">
        <v>3204</v>
      </c>
      <c r="AE169" s="239" t="str">
        <f t="shared" si="37"/>
        <v>45,30</v>
      </c>
      <c r="AF169" s="239" t="s">
        <v>3205</v>
      </c>
      <c r="AG169" s="239" t="str">
        <f t="shared" si="38"/>
        <v>22,15</v>
      </c>
      <c r="AH169" s="239" t="s">
        <v>3206</v>
      </c>
      <c r="AI169" s="239" t="str">
        <f t="shared" si="39"/>
        <v>131.7127005776,32.9283834066542</v>
      </c>
      <c r="AJ169" s="239" t="s">
        <v>3207</v>
      </c>
      <c r="AL169" s="8" t="str">
        <f t="shared" si="40"/>
        <v>,{"type":"Feature","properties":{"name":"本匠西地区公民館","description":"種別：指定避難所（風水害）&lt;br&gt;名称：本匠西地区公民館&lt;br&gt;住所：佐伯市本匠大字堂ノ間1066番地&lt;br&gt;参考：収容人数：100人&lt;br&gt;","_markerType":"Icon","_iconUrl":"https://cyberjapandata.gsi.go.jp/portal/sys/v4/symbols/916.png","_iconSize":[45,30],"_iconAnchor":[22,15]},"geometry":{"type":"Point","coordinates":[131.7127005776,32.9283834066542]}}</v>
      </c>
    </row>
    <row r="170" spans="1:38">
      <c r="A170" s="1" t="s">
        <v>334</v>
      </c>
      <c r="B170" s="1" t="s">
        <v>5599</v>
      </c>
      <c r="C170" s="1" t="s">
        <v>334</v>
      </c>
      <c r="D170" s="1" t="s">
        <v>309</v>
      </c>
      <c r="F170" s="1" t="s">
        <v>4140</v>
      </c>
      <c r="G170" s="1" t="s">
        <v>337</v>
      </c>
      <c r="I170" s="236">
        <v>921</v>
      </c>
      <c r="J170" s="1" t="s">
        <v>5617</v>
      </c>
      <c r="K170" s="1" t="s">
        <v>5618</v>
      </c>
      <c r="L170" s="1">
        <v>32.937570478860501</v>
      </c>
      <c r="M170" s="1">
        <v>131.88149256554399</v>
      </c>
      <c r="O170" s="74" t="str">
        <f t="shared" si="30"/>
        <v>上堅田小学校（管理教室棟）</v>
      </c>
      <c r="P170" s="74" t="str">
        <f t="shared" si="31"/>
        <v>種別：指定避難所（風水害）&lt;br&gt;名称：上堅田小学校（管理教室棟）&lt;br&gt;住所：佐伯市大字長谷9118番地&lt;br&gt;参考：収容人数：940人&lt;br&gt;</v>
      </c>
      <c r="Q170" s="74" t="str">
        <f t="shared" si="32"/>
        <v>921.png</v>
      </c>
      <c r="R170" s="74" t="str">
        <f t="shared" si="29"/>
        <v>45,30</v>
      </c>
      <c r="S170" s="74" t="str">
        <f t="shared" si="29"/>
        <v>22,15</v>
      </c>
      <c r="T170" s="74" t="str">
        <f t="shared" si="33"/>
        <v>131.881492565544,32.9375704788605</v>
      </c>
      <c r="W170" s="239">
        <v>1</v>
      </c>
      <c r="X170" s="239" t="s">
        <v>3209</v>
      </c>
      <c r="Y170" s="239" t="str">
        <f t="shared" si="34"/>
        <v>上堅田小学校（管理教室棟）</v>
      </c>
      <c r="Z170" s="239" t="s">
        <v>3202</v>
      </c>
      <c r="AA170" s="239" t="str">
        <f t="shared" si="35"/>
        <v>種別：指定避難所（風水害）&lt;br&gt;名称：上堅田小学校（管理教室棟）&lt;br&gt;住所：佐伯市大字長谷9118番地&lt;br&gt;参考：収容人数：940人&lt;br&gt;</v>
      </c>
      <c r="AB170" s="239" t="s">
        <v>3203</v>
      </c>
      <c r="AC170" s="239" t="str">
        <f t="shared" si="36"/>
        <v>921.png</v>
      </c>
      <c r="AD170" s="239" t="s">
        <v>3204</v>
      </c>
      <c r="AE170" s="239" t="str">
        <f t="shared" si="37"/>
        <v>45,30</v>
      </c>
      <c r="AF170" s="239" t="s">
        <v>3205</v>
      </c>
      <c r="AG170" s="239" t="str">
        <f t="shared" si="38"/>
        <v>22,15</v>
      </c>
      <c r="AH170" s="239" t="s">
        <v>3206</v>
      </c>
      <c r="AI170" s="239" t="str">
        <f t="shared" si="39"/>
        <v>131.881492565544,32.9375704788605</v>
      </c>
      <c r="AJ170" s="239" t="s">
        <v>3207</v>
      </c>
      <c r="AL170" s="8" t="str">
        <f t="shared" si="40"/>
        <v>,{"type":"Feature","properties":{"name":"上堅田小学校（管理教室棟）","description":"種別：指定避難所（風水害）&lt;br&gt;名称：上堅田小学校（管理教室棟）&lt;br&gt;住所：佐伯市大字長谷9118番地&lt;br&gt;参考：収容人数：940人&lt;br&gt;","_markerType":"Icon","_iconUrl":"https://cyberjapandata.gsi.go.jp/portal/sys/v4/symbols/921.png","_iconSize":[45,30],"_iconAnchor":[22,15]},"geometry":{"type":"Point","coordinates":[131.881492565544,32.9375704788605]}}</v>
      </c>
    </row>
    <row r="171" spans="1:38">
      <c r="A171" s="1" t="s">
        <v>2242</v>
      </c>
      <c r="B171" s="1" t="s">
        <v>5599</v>
      </c>
      <c r="C171" s="1" t="s">
        <v>2242</v>
      </c>
      <c r="D171" s="1" t="s">
        <v>310</v>
      </c>
      <c r="F171" s="1" t="s">
        <v>5608</v>
      </c>
      <c r="G171" s="1" t="s">
        <v>337</v>
      </c>
      <c r="I171" s="236">
        <v>921</v>
      </c>
      <c r="J171" s="1" t="s">
        <v>5617</v>
      </c>
      <c r="K171" s="1" t="s">
        <v>5618</v>
      </c>
      <c r="L171" s="1">
        <v>32.936676484344197</v>
      </c>
      <c r="M171" s="1">
        <v>131.88707144543901</v>
      </c>
      <c r="O171" s="74" t="str">
        <f t="shared" si="30"/>
        <v>佐伯南中学校（校舎・体育館）</v>
      </c>
      <c r="P171" s="74" t="str">
        <f t="shared" si="31"/>
        <v>種別：指定避難所（風水害）&lt;br&gt;名称：佐伯南中学校（校舎・体育館）&lt;br&gt;住所：佐伯市大字長谷9914番地1&lt;br&gt;参考：収容人数：460人&lt;br&gt;</v>
      </c>
      <c r="Q171" s="74" t="str">
        <f t="shared" si="32"/>
        <v>921.png</v>
      </c>
      <c r="R171" s="74" t="str">
        <f t="shared" si="29"/>
        <v>45,30</v>
      </c>
      <c r="S171" s="74" t="str">
        <f t="shared" si="29"/>
        <v>22,15</v>
      </c>
      <c r="T171" s="74" t="str">
        <f t="shared" si="33"/>
        <v>131.887071445439,32.9366764843442</v>
      </c>
      <c r="W171" s="239">
        <v>1</v>
      </c>
      <c r="X171" s="239" t="s">
        <v>3209</v>
      </c>
      <c r="Y171" s="239" t="str">
        <f t="shared" si="34"/>
        <v>佐伯南中学校（校舎・体育館）</v>
      </c>
      <c r="Z171" s="239" t="s">
        <v>3202</v>
      </c>
      <c r="AA171" s="239" t="str">
        <f t="shared" si="35"/>
        <v>種別：指定避難所（風水害）&lt;br&gt;名称：佐伯南中学校（校舎・体育館）&lt;br&gt;住所：佐伯市大字長谷9914番地1&lt;br&gt;参考：収容人数：460人&lt;br&gt;</v>
      </c>
      <c r="AB171" s="239" t="s">
        <v>3203</v>
      </c>
      <c r="AC171" s="239" t="str">
        <f t="shared" si="36"/>
        <v>921.png</v>
      </c>
      <c r="AD171" s="239" t="s">
        <v>3204</v>
      </c>
      <c r="AE171" s="239" t="str">
        <f t="shared" si="37"/>
        <v>45,30</v>
      </c>
      <c r="AF171" s="239" t="s">
        <v>3205</v>
      </c>
      <c r="AG171" s="239" t="str">
        <f t="shared" si="38"/>
        <v>22,15</v>
      </c>
      <c r="AH171" s="239" t="s">
        <v>3206</v>
      </c>
      <c r="AI171" s="239" t="str">
        <f t="shared" si="39"/>
        <v>131.887071445439,32.9366764843442</v>
      </c>
      <c r="AJ171" s="239" t="s">
        <v>3207</v>
      </c>
      <c r="AL171" s="8" t="str">
        <f t="shared" si="40"/>
        <v>,{"type":"Feature","properties":{"name":"佐伯南中学校（校舎・体育館）","description":"種別：指定避難所（風水害）&lt;br&gt;名称：佐伯南中学校（校舎・体育館）&lt;br&gt;住所：佐伯市大字長谷9914番地1&lt;br&gt;参考：収容人数：460人&lt;br&gt;","_markerType":"Icon","_iconUrl":"https://cyberjapandata.gsi.go.jp/portal/sys/v4/symbols/921.png","_iconSize":[45,30],"_iconAnchor":[22,15]},"geometry":{"type":"Point","coordinates":[131.887071445439,32.9366764843442]}}</v>
      </c>
    </row>
    <row r="172" spans="1:38">
      <c r="A172" s="1" t="s">
        <v>118</v>
      </c>
      <c r="B172" s="1" t="s">
        <v>5599</v>
      </c>
      <c r="C172" s="1" t="s">
        <v>118</v>
      </c>
      <c r="D172" s="1" t="s">
        <v>264</v>
      </c>
      <c r="F172" s="1" t="s">
        <v>5609</v>
      </c>
      <c r="I172" s="236" t="s">
        <v>5614</v>
      </c>
      <c r="J172" s="1" t="s">
        <v>5617</v>
      </c>
      <c r="K172" s="1" t="s">
        <v>5618</v>
      </c>
      <c r="L172" s="1">
        <v>32.938186578469903</v>
      </c>
      <c r="M172" s="1">
        <v>131.881976331879</v>
      </c>
      <c r="O172" s="74" t="str">
        <f t="shared" si="30"/>
        <v>上堅田地区公民館</v>
      </c>
      <c r="P172" s="74" t="str">
        <f t="shared" si="31"/>
        <v>種別：指定避難所（風水害）&lt;br&gt;名称：上堅田地区公民館&lt;br&gt;住所：佐伯市大字長谷9682番地11&lt;br&gt;参考：収容人数：140人&lt;br&gt;</v>
      </c>
      <c r="Q172" s="74" t="str">
        <f t="shared" si="32"/>
        <v>916.png</v>
      </c>
      <c r="R172" s="74" t="str">
        <f t="shared" si="29"/>
        <v>45,30</v>
      </c>
      <c r="S172" s="74" t="str">
        <f t="shared" si="29"/>
        <v>22,15</v>
      </c>
      <c r="T172" s="74" t="str">
        <f t="shared" si="33"/>
        <v>131.881976331879,32.9381865784699</v>
      </c>
      <c r="W172" s="239">
        <v>1</v>
      </c>
      <c r="X172" s="239" t="s">
        <v>3209</v>
      </c>
      <c r="Y172" s="239" t="str">
        <f t="shared" si="34"/>
        <v>上堅田地区公民館</v>
      </c>
      <c r="Z172" s="239" t="s">
        <v>3202</v>
      </c>
      <c r="AA172" s="239" t="str">
        <f t="shared" si="35"/>
        <v>種別：指定避難所（風水害）&lt;br&gt;名称：上堅田地区公民館&lt;br&gt;住所：佐伯市大字長谷9682番地11&lt;br&gt;参考：収容人数：140人&lt;br&gt;</v>
      </c>
      <c r="AB172" s="239" t="s">
        <v>3203</v>
      </c>
      <c r="AC172" s="239" t="str">
        <f t="shared" si="36"/>
        <v>916.png</v>
      </c>
      <c r="AD172" s="239" t="s">
        <v>3204</v>
      </c>
      <c r="AE172" s="239" t="str">
        <f t="shared" si="37"/>
        <v>45,30</v>
      </c>
      <c r="AF172" s="239" t="s">
        <v>3205</v>
      </c>
      <c r="AG172" s="239" t="str">
        <f t="shared" si="38"/>
        <v>22,15</v>
      </c>
      <c r="AH172" s="239" t="s">
        <v>3206</v>
      </c>
      <c r="AI172" s="239" t="str">
        <f t="shared" si="39"/>
        <v>131.881976331879,32.9381865784699</v>
      </c>
      <c r="AJ172" s="239" t="s">
        <v>3207</v>
      </c>
      <c r="AL172" s="8" t="str">
        <f t="shared" si="40"/>
        <v>,{"type":"Feature","properties":{"name":"上堅田地区公民館","description":"種別：指定避難所（風水害）&lt;br&gt;名称：上堅田地区公民館&lt;br&gt;住所：佐伯市大字長谷9682番地11&lt;br&gt;参考：収容人数：140人&lt;br&gt;","_markerType":"Icon","_iconUrl":"https://cyberjapandata.gsi.go.jp/portal/sys/v4/symbols/916.png","_iconSize":[45,30],"_iconAnchor":[22,15]},"geometry":{"type":"Point","coordinates":[131.881976331879,32.9381865784699]}}</v>
      </c>
    </row>
    <row r="173" spans="1:38">
      <c r="A173" s="1" t="s">
        <v>121</v>
      </c>
      <c r="B173" s="1" t="s">
        <v>5599</v>
      </c>
      <c r="C173" s="1" t="s">
        <v>121</v>
      </c>
      <c r="D173" s="1" t="s">
        <v>265</v>
      </c>
      <c r="F173" s="1" t="s">
        <v>4142</v>
      </c>
      <c r="G173" s="1" t="s">
        <v>337</v>
      </c>
      <c r="I173" s="236">
        <v>921</v>
      </c>
      <c r="J173" s="1" t="s">
        <v>5617</v>
      </c>
      <c r="K173" s="1" t="s">
        <v>5618</v>
      </c>
      <c r="L173" s="1">
        <v>32.890948963852502</v>
      </c>
      <c r="M173" s="1">
        <v>131.83468188783601</v>
      </c>
      <c r="O173" s="74" t="str">
        <f t="shared" ref="O173:O217" si="41">A173</f>
        <v>グリーンピア大越</v>
      </c>
      <c r="P173" s="74" t="str">
        <f t="shared" ref="P173:P217" si="42">$B$7&amp;B173&amp;"&lt;br&gt;"&amp;$C$7&amp;C173&amp;"&lt;br&gt;"&amp;IF(D173="","",$D$7&amp;D173&amp;"&lt;br&gt;")&amp;IF(E173="","",$E$7&amp;E173&amp;"&lt;br&gt;")&amp;IF(F173="","",$F$7&amp;F173&amp;"&lt;br&gt;")</f>
        <v>種別：指定避難所（風水害）&lt;br&gt;名称：グリーンピア大越&lt;br&gt;住所：佐伯市大字長谷484番地ほか&lt;br&gt;参考：収容人数：120人&lt;br&gt;</v>
      </c>
      <c r="Q173" s="74" t="str">
        <f t="shared" ref="Q173:Q217" si="43">IF(LEFT(I173,4)="http",I173,I173&amp;".png")</f>
        <v>921.png</v>
      </c>
      <c r="R173" s="74" t="str">
        <f t="shared" ref="R173:R217" si="44">J173</f>
        <v>45,30</v>
      </c>
      <c r="S173" s="74" t="str">
        <f t="shared" ref="S173:S217" si="45">K173</f>
        <v>22,15</v>
      </c>
      <c r="T173" s="74" t="str">
        <f t="shared" ref="T173:T217" si="46">M173&amp;","&amp;L173</f>
        <v>131.834681887836,32.8909489638525</v>
      </c>
      <c r="W173" s="239">
        <v>1</v>
      </c>
      <c r="X173" s="239" t="s">
        <v>3209</v>
      </c>
      <c r="Y173" s="239" t="str">
        <f t="shared" ref="Y173:Y217" si="47">O173</f>
        <v>グリーンピア大越</v>
      </c>
      <c r="Z173" s="239" t="s">
        <v>3202</v>
      </c>
      <c r="AA173" s="239" t="str">
        <f t="shared" ref="AA173:AA217" si="48">P173</f>
        <v>種別：指定避難所（風水害）&lt;br&gt;名称：グリーンピア大越&lt;br&gt;住所：佐伯市大字長谷484番地ほか&lt;br&gt;参考：収容人数：120人&lt;br&gt;</v>
      </c>
      <c r="AB173" s="239" t="s">
        <v>3203</v>
      </c>
      <c r="AC173" s="239" t="str">
        <f t="shared" ref="AC173:AC217" si="49">Q173</f>
        <v>921.png</v>
      </c>
      <c r="AD173" s="239" t="s">
        <v>3204</v>
      </c>
      <c r="AE173" s="239" t="str">
        <f t="shared" ref="AE173:AE217" si="50">R173</f>
        <v>45,30</v>
      </c>
      <c r="AF173" s="239" t="s">
        <v>3205</v>
      </c>
      <c r="AG173" s="239" t="str">
        <f t="shared" ref="AG173:AG217" si="51">S173</f>
        <v>22,15</v>
      </c>
      <c r="AH173" s="239" t="s">
        <v>3206</v>
      </c>
      <c r="AI173" s="239" t="str">
        <f t="shared" ref="AI173:AI217" si="52">T173</f>
        <v>131.834681887836,32.8909489638525</v>
      </c>
      <c r="AJ173" s="239" t="s">
        <v>3207</v>
      </c>
      <c r="AL173" s="8" t="str">
        <f t="shared" ref="AL173:AL217" si="53">_xlfn.CONCAT(X173:AJ173)</f>
        <v>,{"type":"Feature","properties":{"name":"グリーンピア大越","description":"種別：指定避難所（風水害）&lt;br&gt;名称：グリーンピア大越&lt;br&gt;住所：佐伯市大字長谷484番地ほか&lt;br&gt;参考：収容人数：120人&lt;br&gt;","_markerType":"Icon","_iconUrl":"https://cyberjapandata.gsi.go.jp/portal/sys/v4/symbols/921.png","_iconSize":[45,30],"_iconAnchor":[22,15]},"geometry":{"type":"Point","coordinates":[131.834681887836,32.8909489638525]}}</v>
      </c>
    </row>
    <row r="174" spans="1:38">
      <c r="A174" s="1" t="s">
        <v>124</v>
      </c>
      <c r="B174" s="1" t="s">
        <v>5599</v>
      </c>
      <c r="C174" s="1" t="s">
        <v>124</v>
      </c>
      <c r="D174" s="1" t="s">
        <v>266</v>
      </c>
      <c r="F174" s="1" t="s">
        <v>4142</v>
      </c>
      <c r="I174" s="236" t="s">
        <v>5614</v>
      </c>
      <c r="J174" s="1" t="s">
        <v>5617</v>
      </c>
      <c r="K174" s="1" t="s">
        <v>5618</v>
      </c>
      <c r="L174" s="1">
        <v>32.946563084993898</v>
      </c>
      <c r="M174" s="1">
        <v>131.90033396182099</v>
      </c>
      <c r="O174" s="74" t="str">
        <f t="shared" si="41"/>
        <v>蛇崎公民館</v>
      </c>
      <c r="P174" s="74" t="str">
        <f t="shared" si="42"/>
        <v>種別：指定避難所（風水害）&lt;br&gt;名称：蛇崎公民館&lt;br&gt;住所：佐伯市大字池田1943番地2&lt;br&gt;参考：収容人数：120人&lt;br&gt;</v>
      </c>
      <c r="Q174" s="74" t="str">
        <f t="shared" si="43"/>
        <v>916.png</v>
      </c>
      <c r="R174" s="74" t="str">
        <f t="shared" si="44"/>
        <v>45,30</v>
      </c>
      <c r="S174" s="74" t="str">
        <f t="shared" si="45"/>
        <v>22,15</v>
      </c>
      <c r="T174" s="74" t="str">
        <f t="shared" si="46"/>
        <v>131.900333961821,32.9465630849939</v>
      </c>
      <c r="W174" s="239">
        <v>1</v>
      </c>
      <c r="X174" s="239" t="s">
        <v>3209</v>
      </c>
      <c r="Y174" s="239" t="str">
        <f t="shared" si="47"/>
        <v>蛇崎公民館</v>
      </c>
      <c r="Z174" s="239" t="s">
        <v>3202</v>
      </c>
      <c r="AA174" s="239" t="str">
        <f t="shared" si="48"/>
        <v>種別：指定避難所（風水害）&lt;br&gt;名称：蛇崎公民館&lt;br&gt;住所：佐伯市大字池田1943番地2&lt;br&gt;参考：収容人数：120人&lt;br&gt;</v>
      </c>
      <c r="AB174" s="239" t="s">
        <v>3203</v>
      </c>
      <c r="AC174" s="239" t="str">
        <f t="shared" si="49"/>
        <v>916.png</v>
      </c>
      <c r="AD174" s="239" t="s">
        <v>3204</v>
      </c>
      <c r="AE174" s="239" t="str">
        <f t="shared" si="50"/>
        <v>45,30</v>
      </c>
      <c r="AF174" s="239" t="s">
        <v>3205</v>
      </c>
      <c r="AG174" s="239" t="str">
        <f t="shared" si="51"/>
        <v>22,15</v>
      </c>
      <c r="AH174" s="239" t="s">
        <v>3206</v>
      </c>
      <c r="AI174" s="239" t="str">
        <f t="shared" si="52"/>
        <v>131.900333961821,32.9465630849939</v>
      </c>
      <c r="AJ174" s="239" t="s">
        <v>3207</v>
      </c>
      <c r="AL174" s="8" t="str">
        <f t="shared" si="53"/>
        <v>,{"type":"Feature","properties":{"name":"蛇崎公民館","description":"種別：指定避難所（風水害）&lt;br&gt;名称：蛇崎公民館&lt;br&gt;住所：佐伯市大字池田1943番地2&lt;br&gt;参考：収容人数：120人&lt;br&gt;","_markerType":"Icon","_iconUrl":"https://cyberjapandata.gsi.go.jp/portal/sys/v4/symbols/916.png","_iconSize":[45,30],"_iconAnchor":[22,15]},"geometry":{"type":"Point","coordinates":[131.900333961821,32.9465630849939]}}</v>
      </c>
    </row>
    <row r="175" spans="1:38">
      <c r="A175" s="1" t="s">
        <v>126</v>
      </c>
      <c r="B175" s="1" t="s">
        <v>5599</v>
      </c>
      <c r="C175" s="1" t="s">
        <v>126</v>
      </c>
      <c r="D175" s="1" t="s">
        <v>267</v>
      </c>
      <c r="F175" s="1" t="s">
        <v>4139</v>
      </c>
      <c r="I175" s="236" t="s">
        <v>5614</v>
      </c>
      <c r="J175" s="1" t="s">
        <v>5617</v>
      </c>
      <c r="K175" s="1" t="s">
        <v>5618</v>
      </c>
      <c r="L175" s="1">
        <v>33.000572285768399</v>
      </c>
      <c r="M175" s="1">
        <v>131.889003291157</v>
      </c>
      <c r="O175" s="74" t="str">
        <f t="shared" si="41"/>
        <v>八幡地区公民館</v>
      </c>
      <c r="P175" s="74" t="str">
        <f t="shared" si="42"/>
        <v>種別：指定避難所（風水害）&lt;br&gt;名称：八幡地区公民館&lt;br&gt;住所：佐伯市大字戸穴331番地&lt;br&gt;参考：収容人数：110人&lt;br&gt;</v>
      </c>
      <c r="Q175" s="74" t="str">
        <f t="shared" si="43"/>
        <v>916.png</v>
      </c>
      <c r="R175" s="74" t="str">
        <f t="shared" si="44"/>
        <v>45,30</v>
      </c>
      <c r="S175" s="74" t="str">
        <f t="shared" si="45"/>
        <v>22,15</v>
      </c>
      <c r="T175" s="74" t="str">
        <f t="shared" si="46"/>
        <v>131.889003291157,33.0005722857684</v>
      </c>
      <c r="W175" s="239">
        <v>1</v>
      </c>
      <c r="X175" s="239" t="s">
        <v>3209</v>
      </c>
      <c r="Y175" s="239" t="str">
        <f t="shared" si="47"/>
        <v>八幡地区公民館</v>
      </c>
      <c r="Z175" s="239" t="s">
        <v>3202</v>
      </c>
      <c r="AA175" s="239" t="str">
        <f t="shared" si="48"/>
        <v>種別：指定避難所（風水害）&lt;br&gt;名称：八幡地区公民館&lt;br&gt;住所：佐伯市大字戸穴331番地&lt;br&gt;参考：収容人数：110人&lt;br&gt;</v>
      </c>
      <c r="AB175" s="239" t="s">
        <v>3203</v>
      </c>
      <c r="AC175" s="239" t="str">
        <f t="shared" si="49"/>
        <v>916.png</v>
      </c>
      <c r="AD175" s="239" t="s">
        <v>3204</v>
      </c>
      <c r="AE175" s="239" t="str">
        <f t="shared" si="50"/>
        <v>45,30</v>
      </c>
      <c r="AF175" s="239" t="s">
        <v>3205</v>
      </c>
      <c r="AG175" s="239" t="str">
        <f t="shared" si="51"/>
        <v>22,15</v>
      </c>
      <c r="AH175" s="239" t="s">
        <v>3206</v>
      </c>
      <c r="AI175" s="239" t="str">
        <f t="shared" si="52"/>
        <v>131.889003291157,33.0005722857684</v>
      </c>
      <c r="AJ175" s="239" t="s">
        <v>3207</v>
      </c>
      <c r="AL175" s="8" t="str">
        <f t="shared" si="53"/>
        <v>,{"type":"Feature","properties":{"name":"八幡地区公民館","description":"種別：指定避難所（風水害）&lt;br&gt;名称：八幡地区公民館&lt;br&gt;住所：佐伯市大字戸穴331番地&lt;br&gt;参考：収容人数：110人&lt;br&gt;","_markerType":"Icon","_iconUrl":"https://cyberjapandata.gsi.go.jp/portal/sys/v4/symbols/916.png","_iconSize":[45,30],"_iconAnchor":[22,15]},"geometry":{"type":"Point","coordinates":[131.889003291157,33.0005722857684]}}</v>
      </c>
    </row>
    <row r="176" spans="1:38">
      <c r="A176" s="1" t="s">
        <v>129</v>
      </c>
      <c r="B176" s="1" t="s">
        <v>5599</v>
      </c>
      <c r="C176" s="1" t="s">
        <v>129</v>
      </c>
      <c r="D176" s="1" t="s">
        <v>268</v>
      </c>
      <c r="F176" s="1" t="s">
        <v>4121</v>
      </c>
      <c r="I176" s="236" t="s">
        <v>5614</v>
      </c>
      <c r="J176" s="1" t="s">
        <v>5617</v>
      </c>
      <c r="K176" s="1" t="s">
        <v>5618</v>
      </c>
      <c r="L176" s="1">
        <v>32.988132087293998</v>
      </c>
      <c r="M176" s="1">
        <v>131.88763165405399</v>
      </c>
      <c r="O176" s="74" t="str">
        <f t="shared" si="41"/>
        <v>片山公民館</v>
      </c>
      <c r="P176" s="74" t="str">
        <f t="shared" si="42"/>
        <v>種別：指定避難所（風水害）&lt;br&gt;名称：片山公民館&lt;br&gt;住所：佐伯市大字海崎1021番地1&lt;br&gt;参考：収容人数：30人&lt;br&gt;</v>
      </c>
      <c r="Q176" s="74" t="str">
        <f t="shared" si="43"/>
        <v>916.png</v>
      </c>
      <c r="R176" s="74" t="str">
        <f t="shared" si="44"/>
        <v>45,30</v>
      </c>
      <c r="S176" s="74" t="str">
        <f t="shared" si="45"/>
        <v>22,15</v>
      </c>
      <c r="T176" s="74" t="str">
        <f t="shared" si="46"/>
        <v>131.887631654054,32.988132087294</v>
      </c>
      <c r="W176" s="239">
        <v>1</v>
      </c>
      <c r="X176" s="239" t="s">
        <v>3209</v>
      </c>
      <c r="Y176" s="239" t="str">
        <f t="shared" si="47"/>
        <v>片山公民館</v>
      </c>
      <c r="Z176" s="239" t="s">
        <v>3202</v>
      </c>
      <c r="AA176" s="239" t="str">
        <f t="shared" si="48"/>
        <v>種別：指定避難所（風水害）&lt;br&gt;名称：片山公民館&lt;br&gt;住所：佐伯市大字海崎1021番地1&lt;br&gt;参考：収容人数：30人&lt;br&gt;</v>
      </c>
      <c r="AB176" s="239" t="s">
        <v>3203</v>
      </c>
      <c r="AC176" s="239" t="str">
        <f t="shared" si="49"/>
        <v>916.png</v>
      </c>
      <c r="AD176" s="239" t="s">
        <v>3204</v>
      </c>
      <c r="AE176" s="239" t="str">
        <f t="shared" si="50"/>
        <v>45,30</v>
      </c>
      <c r="AF176" s="239" t="s">
        <v>3205</v>
      </c>
      <c r="AG176" s="239" t="str">
        <f t="shared" si="51"/>
        <v>22,15</v>
      </c>
      <c r="AH176" s="239" t="s">
        <v>3206</v>
      </c>
      <c r="AI176" s="239" t="str">
        <f t="shared" si="52"/>
        <v>131.887631654054,32.988132087294</v>
      </c>
      <c r="AJ176" s="239" t="s">
        <v>3207</v>
      </c>
      <c r="AL176" s="8" t="str">
        <f t="shared" si="53"/>
        <v>,{"type":"Feature","properties":{"name":"片山公民館","description":"種別：指定避難所（風水害）&lt;br&gt;名称：片山公民館&lt;br&gt;住所：佐伯市大字海崎1021番地1&lt;br&gt;参考：収容人数：30人&lt;br&gt;","_markerType":"Icon","_iconUrl":"https://cyberjapandata.gsi.go.jp/portal/sys/v4/symbols/916.png","_iconSize":[45,30],"_iconAnchor":[22,15]},"geometry":{"type":"Point","coordinates":[131.887631654054,32.988132087294]}}</v>
      </c>
    </row>
    <row r="177" spans="1:38">
      <c r="A177" s="1" t="s">
        <v>133</v>
      </c>
      <c r="B177" s="1" t="s">
        <v>5599</v>
      </c>
      <c r="C177" s="1" t="s">
        <v>133</v>
      </c>
      <c r="D177" s="1" t="s">
        <v>269</v>
      </c>
      <c r="F177" s="1" t="s">
        <v>4111</v>
      </c>
      <c r="I177" s="236" t="s">
        <v>5614</v>
      </c>
      <c r="J177" s="1" t="s">
        <v>5617</v>
      </c>
      <c r="K177" s="1" t="s">
        <v>5618</v>
      </c>
      <c r="L177" s="1">
        <v>32.996475230413701</v>
      </c>
      <c r="M177" s="1">
        <v>131.88827719078699</v>
      </c>
      <c r="O177" s="74" t="str">
        <f t="shared" si="41"/>
        <v>海崎駅前地区公民館</v>
      </c>
      <c r="P177" s="74" t="str">
        <f t="shared" si="42"/>
        <v>種別：指定避難所（風水害）&lt;br&gt;名称：海崎駅前地区公民館&lt;br&gt;住所：佐伯市大字海崎3526番地4&lt;br&gt;参考：収容人数：50人&lt;br&gt;</v>
      </c>
      <c r="Q177" s="74" t="str">
        <f t="shared" si="43"/>
        <v>916.png</v>
      </c>
      <c r="R177" s="74" t="str">
        <f t="shared" si="44"/>
        <v>45,30</v>
      </c>
      <c r="S177" s="74" t="str">
        <f t="shared" si="45"/>
        <v>22,15</v>
      </c>
      <c r="T177" s="74" t="str">
        <f t="shared" si="46"/>
        <v>131.888277190787,32.9964752304137</v>
      </c>
      <c r="W177" s="239">
        <v>1</v>
      </c>
      <c r="X177" s="239" t="s">
        <v>3209</v>
      </c>
      <c r="Y177" s="239" t="str">
        <f t="shared" si="47"/>
        <v>海崎駅前地区公民館</v>
      </c>
      <c r="Z177" s="239" t="s">
        <v>3202</v>
      </c>
      <c r="AA177" s="239" t="str">
        <f t="shared" si="48"/>
        <v>種別：指定避難所（風水害）&lt;br&gt;名称：海崎駅前地区公民館&lt;br&gt;住所：佐伯市大字海崎3526番地4&lt;br&gt;参考：収容人数：50人&lt;br&gt;</v>
      </c>
      <c r="AB177" s="239" t="s">
        <v>3203</v>
      </c>
      <c r="AC177" s="239" t="str">
        <f t="shared" si="49"/>
        <v>916.png</v>
      </c>
      <c r="AD177" s="239" t="s">
        <v>3204</v>
      </c>
      <c r="AE177" s="239" t="str">
        <f t="shared" si="50"/>
        <v>45,30</v>
      </c>
      <c r="AF177" s="239" t="s">
        <v>3205</v>
      </c>
      <c r="AG177" s="239" t="str">
        <f t="shared" si="51"/>
        <v>22,15</v>
      </c>
      <c r="AH177" s="239" t="s">
        <v>3206</v>
      </c>
      <c r="AI177" s="239" t="str">
        <f t="shared" si="52"/>
        <v>131.888277190787,32.9964752304137</v>
      </c>
      <c r="AJ177" s="239" t="s">
        <v>3207</v>
      </c>
      <c r="AL177" s="8" t="str">
        <f t="shared" si="53"/>
        <v>,{"type":"Feature","properties":{"name":"海崎駅前地区公民館","description":"種別：指定避難所（風水害）&lt;br&gt;名称：海崎駅前地区公民館&lt;br&gt;住所：佐伯市大字海崎3526番地4&lt;br&gt;参考：収容人数：50人&lt;br&gt;","_markerType":"Icon","_iconUrl":"https://cyberjapandata.gsi.go.jp/portal/sys/v4/symbols/916.png","_iconSize":[45,30],"_iconAnchor":[22,15]},"geometry":{"type":"Point","coordinates":[131.888277190787,32.9964752304137]}}</v>
      </c>
    </row>
    <row r="178" spans="1:38">
      <c r="A178" s="1" t="s">
        <v>135</v>
      </c>
      <c r="B178" s="1" t="s">
        <v>5599</v>
      </c>
      <c r="C178" s="1" t="s">
        <v>135</v>
      </c>
      <c r="D178" s="1" t="s">
        <v>270</v>
      </c>
      <c r="F178" s="1" t="s">
        <v>4135</v>
      </c>
      <c r="I178" s="236" t="s">
        <v>5614</v>
      </c>
      <c r="J178" s="1" t="s">
        <v>5617</v>
      </c>
      <c r="K178" s="1" t="s">
        <v>5618</v>
      </c>
      <c r="L178" s="1">
        <v>33.0089259018837</v>
      </c>
      <c r="M178" s="1">
        <v>131.88896738891799</v>
      </c>
      <c r="O178" s="74" t="str">
        <f t="shared" si="41"/>
        <v>中の内公民館</v>
      </c>
      <c r="P178" s="74" t="str">
        <f t="shared" si="42"/>
        <v>種別：指定避難所（風水害）&lt;br&gt;名称：中の内公民館&lt;br&gt;住所：佐伯市大字戸穴2009番地2&lt;br&gt;参考：収容人数：20人&lt;br&gt;</v>
      </c>
      <c r="Q178" s="74" t="str">
        <f t="shared" si="43"/>
        <v>916.png</v>
      </c>
      <c r="R178" s="74" t="str">
        <f t="shared" si="44"/>
        <v>45,30</v>
      </c>
      <c r="S178" s="74" t="str">
        <f t="shared" si="45"/>
        <v>22,15</v>
      </c>
      <c r="T178" s="74" t="str">
        <f t="shared" si="46"/>
        <v>131.888967388918,33.0089259018837</v>
      </c>
      <c r="W178" s="239">
        <v>1</v>
      </c>
      <c r="X178" s="239" t="s">
        <v>3209</v>
      </c>
      <c r="Y178" s="239" t="str">
        <f t="shared" si="47"/>
        <v>中の内公民館</v>
      </c>
      <c r="Z178" s="239" t="s">
        <v>3202</v>
      </c>
      <c r="AA178" s="239" t="str">
        <f t="shared" si="48"/>
        <v>種別：指定避難所（風水害）&lt;br&gt;名称：中の内公民館&lt;br&gt;住所：佐伯市大字戸穴2009番地2&lt;br&gt;参考：収容人数：20人&lt;br&gt;</v>
      </c>
      <c r="AB178" s="239" t="s">
        <v>3203</v>
      </c>
      <c r="AC178" s="239" t="str">
        <f t="shared" si="49"/>
        <v>916.png</v>
      </c>
      <c r="AD178" s="239" t="s">
        <v>3204</v>
      </c>
      <c r="AE178" s="239" t="str">
        <f t="shared" si="50"/>
        <v>45,30</v>
      </c>
      <c r="AF178" s="239" t="s">
        <v>3205</v>
      </c>
      <c r="AG178" s="239" t="str">
        <f t="shared" si="51"/>
        <v>22,15</v>
      </c>
      <c r="AH178" s="239" t="s">
        <v>3206</v>
      </c>
      <c r="AI178" s="239" t="str">
        <f t="shared" si="52"/>
        <v>131.888967388918,33.0089259018837</v>
      </c>
      <c r="AJ178" s="239" t="s">
        <v>3207</v>
      </c>
      <c r="AL178" s="8" t="str">
        <f t="shared" si="53"/>
        <v>,{"type":"Feature","properties":{"name":"中の内公民館","description":"種別：指定避難所（風水害）&lt;br&gt;名称：中の内公民館&lt;br&gt;住所：佐伯市大字戸穴2009番地2&lt;br&gt;参考：収容人数：20人&lt;br&gt;","_markerType":"Icon","_iconUrl":"https://cyberjapandata.gsi.go.jp/portal/sys/v4/symbols/916.png","_iconSize":[45,30],"_iconAnchor":[22,15]},"geometry":{"type":"Point","coordinates":[131.888967388918,33.0089259018837]}}</v>
      </c>
    </row>
    <row r="179" spans="1:38">
      <c r="A179" s="1" t="s">
        <v>138</v>
      </c>
      <c r="B179" s="1" t="s">
        <v>5599</v>
      </c>
      <c r="C179" s="1" t="s">
        <v>138</v>
      </c>
      <c r="D179" s="1" t="s">
        <v>271</v>
      </c>
      <c r="F179" s="1" t="s">
        <v>4135</v>
      </c>
      <c r="I179" s="236" t="s">
        <v>5614</v>
      </c>
      <c r="J179" s="1" t="s">
        <v>5617</v>
      </c>
      <c r="K179" s="1" t="s">
        <v>5618</v>
      </c>
      <c r="L179" s="1">
        <v>33.0081685882515</v>
      </c>
      <c r="M179" s="1">
        <v>131.89266584825</v>
      </c>
      <c r="O179" s="74" t="str">
        <f t="shared" si="41"/>
        <v>新越公民館</v>
      </c>
      <c r="P179" s="74" t="str">
        <f t="shared" si="42"/>
        <v>種別：指定避難所（風水害）&lt;br&gt;名称：新越公民館&lt;br&gt;住所：佐伯市大字戸穴2062番地1&lt;br&gt;参考：収容人数：20人&lt;br&gt;</v>
      </c>
      <c r="Q179" s="74" t="str">
        <f t="shared" si="43"/>
        <v>916.png</v>
      </c>
      <c r="R179" s="74" t="str">
        <f t="shared" si="44"/>
        <v>45,30</v>
      </c>
      <c r="S179" s="74" t="str">
        <f t="shared" si="45"/>
        <v>22,15</v>
      </c>
      <c r="T179" s="74" t="str">
        <f t="shared" si="46"/>
        <v>131.89266584825,33.0081685882515</v>
      </c>
      <c r="W179" s="239">
        <v>1</v>
      </c>
      <c r="X179" s="239" t="s">
        <v>3209</v>
      </c>
      <c r="Y179" s="239" t="str">
        <f t="shared" si="47"/>
        <v>新越公民館</v>
      </c>
      <c r="Z179" s="239" t="s">
        <v>3202</v>
      </c>
      <c r="AA179" s="239" t="str">
        <f t="shared" si="48"/>
        <v>種別：指定避難所（風水害）&lt;br&gt;名称：新越公民館&lt;br&gt;住所：佐伯市大字戸穴2062番地1&lt;br&gt;参考：収容人数：20人&lt;br&gt;</v>
      </c>
      <c r="AB179" s="239" t="s">
        <v>3203</v>
      </c>
      <c r="AC179" s="239" t="str">
        <f t="shared" si="49"/>
        <v>916.png</v>
      </c>
      <c r="AD179" s="239" t="s">
        <v>3204</v>
      </c>
      <c r="AE179" s="239" t="str">
        <f t="shared" si="50"/>
        <v>45,30</v>
      </c>
      <c r="AF179" s="239" t="s">
        <v>3205</v>
      </c>
      <c r="AG179" s="239" t="str">
        <f t="shared" si="51"/>
        <v>22,15</v>
      </c>
      <c r="AH179" s="239" t="s">
        <v>3206</v>
      </c>
      <c r="AI179" s="239" t="str">
        <f t="shared" si="52"/>
        <v>131.89266584825,33.0081685882515</v>
      </c>
      <c r="AJ179" s="239" t="s">
        <v>3207</v>
      </c>
      <c r="AL179" s="8" t="str">
        <f t="shared" si="53"/>
        <v>,{"type":"Feature","properties":{"name":"新越公民館","description":"種別：指定避難所（風水害）&lt;br&gt;名称：新越公民館&lt;br&gt;住所：佐伯市大字戸穴2062番地1&lt;br&gt;参考：収容人数：20人&lt;br&gt;","_markerType":"Icon","_iconUrl":"https://cyberjapandata.gsi.go.jp/portal/sys/v4/symbols/916.png","_iconSize":[45,30],"_iconAnchor":[22,15]},"geometry":{"type":"Point","coordinates":[131.89266584825,33.0081685882515]}}</v>
      </c>
    </row>
    <row r="180" spans="1:38">
      <c r="A180" s="1" t="s">
        <v>142</v>
      </c>
      <c r="B180" s="1" t="s">
        <v>5599</v>
      </c>
      <c r="C180" s="1" t="s">
        <v>142</v>
      </c>
      <c r="D180" s="1" t="s">
        <v>272</v>
      </c>
      <c r="F180" s="1" t="s">
        <v>4133</v>
      </c>
      <c r="I180" s="236" t="s">
        <v>5614</v>
      </c>
      <c r="J180" s="1" t="s">
        <v>5617</v>
      </c>
      <c r="K180" s="1" t="s">
        <v>5618</v>
      </c>
      <c r="L180" s="1">
        <v>33.011743484289603</v>
      </c>
      <c r="M180" s="1">
        <v>131.890965634846</v>
      </c>
      <c r="O180" s="74" t="str">
        <f t="shared" si="41"/>
        <v>宇戸区公民館</v>
      </c>
      <c r="P180" s="74" t="str">
        <f t="shared" si="42"/>
        <v>種別：指定避難所（風水害）&lt;br&gt;名称：宇戸区公民館&lt;br&gt;住所：佐伯市大字戸穴2155番地1&lt;br&gt;参考：収容人数：10人&lt;br&gt;</v>
      </c>
      <c r="Q180" s="74" t="str">
        <f t="shared" si="43"/>
        <v>916.png</v>
      </c>
      <c r="R180" s="74" t="str">
        <f t="shared" si="44"/>
        <v>45,30</v>
      </c>
      <c r="S180" s="74" t="str">
        <f t="shared" si="45"/>
        <v>22,15</v>
      </c>
      <c r="T180" s="74" t="str">
        <f t="shared" si="46"/>
        <v>131.890965634846,33.0117434842896</v>
      </c>
      <c r="W180" s="239">
        <v>1</v>
      </c>
      <c r="X180" s="239" t="s">
        <v>3209</v>
      </c>
      <c r="Y180" s="239" t="str">
        <f t="shared" si="47"/>
        <v>宇戸区公民館</v>
      </c>
      <c r="Z180" s="239" t="s">
        <v>3202</v>
      </c>
      <c r="AA180" s="239" t="str">
        <f t="shared" si="48"/>
        <v>種別：指定避難所（風水害）&lt;br&gt;名称：宇戸区公民館&lt;br&gt;住所：佐伯市大字戸穴2155番地1&lt;br&gt;参考：収容人数：10人&lt;br&gt;</v>
      </c>
      <c r="AB180" s="239" t="s">
        <v>3203</v>
      </c>
      <c r="AC180" s="239" t="str">
        <f t="shared" si="49"/>
        <v>916.png</v>
      </c>
      <c r="AD180" s="239" t="s">
        <v>3204</v>
      </c>
      <c r="AE180" s="239" t="str">
        <f t="shared" si="50"/>
        <v>45,30</v>
      </c>
      <c r="AF180" s="239" t="s">
        <v>3205</v>
      </c>
      <c r="AG180" s="239" t="str">
        <f t="shared" si="51"/>
        <v>22,15</v>
      </c>
      <c r="AH180" s="239" t="s">
        <v>3206</v>
      </c>
      <c r="AI180" s="239" t="str">
        <f t="shared" si="52"/>
        <v>131.890965634846,33.0117434842896</v>
      </c>
      <c r="AJ180" s="239" t="s">
        <v>3207</v>
      </c>
      <c r="AL180" s="8" t="str">
        <f t="shared" si="53"/>
        <v>,{"type":"Feature","properties":{"name":"宇戸区公民館","description":"種別：指定避難所（風水害）&lt;br&gt;名称：宇戸区公民館&lt;br&gt;住所：佐伯市大字戸穴2155番地1&lt;br&gt;参考：収容人数：10人&lt;br&gt;","_markerType":"Icon","_iconUrl":"https://cyberjapandata.gsi.go.jp/portal/sys/v4/symbols/916.png","_iconSize":[45,30],"_iconAnchor":[22,15]},"geometry":{"type":"Point","coordinates":[131.890965634846,33.0117434842896]}}</v>
      </c>
    </row>
    <row r="181" spans="1:38">
      <c r="A181" s="1" t="s">
        <v>144</v>
      </c>
      <c r="B181" s="1" t="s">
        <v>5599</v>
      </c>
      <c r="C181" s="1" t="s">
        <v>144</v>
      </c>
      <c r="D181" s="1" t="s">
        <v>273</v>
      </c>
      <c r="F181" s="1" t="s">
        <v>4135</v>
      </c>
      <c r="I181" s="236" t="s">
        <v>5614</v>
      </c>
      <c r="J181" s="1" t="s">
        <v>5617</v>
      </c>
      <c r="K181" s="1" t="s">
        <v>5618</v>
      </c>
      <c r="L181" s="1">
        <v>33.003285221677899</v>
      </c>
      <c r="M181" s="1">
        <v>131.89048352459301</v>
      </c>
      <c r="O181" s="74" t="str">
        <f t="shared" si="41"/>
        <v>年の神公民館</v>
      </c>
      <c r="P181" s="74" t="str">
        <f t="shared" si="42"/>
        <v>種別：指定避難所（風水害）&lt;br&gt;名称：年の神公民館&lt;br&gt;住所：佐伯市大字戸穴1525番地&lt;br&gt;参考：収容人数：20人&lt;br&gt;</v>
      </c>
      <c r="Q181" s="74" t="str">
        <f t="shared" si="43"/>
        <v>916.png</v>
      </c>
      <c r="R181" s="74" t="str">
        <f t="shared" si="44"/>
        <v>45,30</v>
      </c>
      <c r="S181" s="74" t="str">
        <f t="shared" si="45"/>
        <v>22,15</v>
      </c>
      <c r="T181" s="74" t="str">
        <f t="shared" si="46"/>
        <v>131.890483524593,33.0032852216779</v>
      </c>
      <c r="W181" s="239">
        <v>1</v>
      </c>
      <c r="X181" s="239" t="s">
        <v>3209</v>
      </c>
      <c r="Y181" s="239" t="str">
        <f t="shared" si="47"/>
        <v>年の神公民館</v>
      </c>
      <c r="Z181" s="239" t="s">
        <v>3202</v>
      </c>
      <c r="AA181" s="239" t="str">
        <f t="shared" si="48"/>
        <v>種別：指定避難所（風水害）&lt;br&gt;名称：年の神公民館&lt;br&gt;住所：佐伯市大字戸穴1525番地&lt;br&gt;参考：収容人数：20人&lt;br&gt;</v>
      </c>
      <c r="AB181" s="239" t="s">
        <v>3203</v>
      </c>
      <c r="AC181" s="239" t="str">
        <f t="shared" si="49"/>
        <v>916.png</v>
      </c>
      <c r="AD181" s="239" t="s">
        <v>3204</v>
      </c>
      <c r="AE181" s="239" t="str">
        <f t="shared" si="50"/>
        <v>45,30</v>
      </c>
      <c r="AF181" s="239" t="s">
        <v>3205</v>
      </c>
      <c r="AG181" s="239" t="str">
        <f t="shared" si="51"/>
        <v>22,15</v>
      </c>
      <c r="AH181" s="239" t="s">
        <v>3206</v>
      </c>
      <c r="AI181" s="239" t="str">
        <f t="shared" si="52"/>
        <v>131.890483524593,33.0032852216779</v>
      </c>
      <c r="AJ181" s="239" t="s">
        <v>3207</v>
      </c>
      <c r="AL181" s="8" t="str">
        <f t="shared" si="53"/>
        <v>,{"type":"Feature","properties":{"name":"年の神公民館","description":"種別：指定避難所（風水害）&lt;br&gt;名称：年の神公民館&lt;br&gt;住所：佐伯市大字戸穴1525番地&lt;br&gt;参考：収容人数：20人&lt;br&gt;","_markerType":"Icon","_iconUrl":"https://cyberjapandata.gsi.go.jp/portal/sys/v4/symbols/916.png","_iconSize":[45,30],"_iconAnchor":[22,15]},"geometry":{"type":"Point","coordinates":[131.890483524593,33.0032852216779]}}</v>
      </c>
    </row>
    <row r="182" spans="1:38">
      <c r="A182" s="1" t="s">
        <v>146</v>
      </c>
      <c r="B182" s="1" t="s">
        <v>5599</v>
      </c>
      <c r="C182" s="1" t="s">
        <v>146</v>
      </c>
      <c r="D182" s="1" t="s">
        <v>274</v>
      </c>
      <c r="F182" s="1" t="s">
        <v>4135</v>
      </c>
      <c r="I182" s="236" t="s">
        <v>5614</v>
      </c>
      <c r="J182" s="1" t="s">
        <v>5617</v>
      </c>
      <c r="K182" s="1" t="s">
        <v>5618</v>
      </c>
      <c r="L182" s="1">
        <v>33.002195383544397</v>
      </c>
      <c r="M182" s="1">
        <v>131.89188211854199</v>
      </c>
      <c r="O182" s="74" t="str">
        <f t="shared" si="41"/>
        <v>折戸区公民館</v>
      </c>
      <c r="P182" s="74" t="str">
        <f t="shared" si="42"/>
        <v>種別：指定避難所（風水害）&lt;br&gt;名称：折戸区公民館&lt;br&gt;住所：佐伯市大字戸穴184番地8&lt;br&gt;参考：収容人数：20人&lt;br&gt;</v>
      </c>
      <c r="Q182" s="74" t="str">
        <f t="shared" si="43"/>
        <v>916.png</v>
      </c>
      <c r="R182" s="74" t="str">
        <f t="shared" si="44"/>
        <v>45,30</v>
      </c>
      <c r="S182" s="74" t="str">
        <f t="shared" si="45"/>
        <v>22,15</v>
      </c>
      <c r="T182" s="74" t="str">
        <f t="shared" si="46"/>
        <v>131.891882118542,33.0021953835444</v>
      </c>
      <c r="W182" s="239">
        <v>1</v>
      </c>
      <c r="X182" s="239" t="s">
        <v>3209</v>
      </c>
      <c r="Y182" s="239" t="str">
        <f t="shared" si="47"/>
        <v>折戸区公民館</v>
      </c>
      <c r="Z182" s="239" t="s">
        <v>3202</v>
      </c>
      <c r="AA182" s="239" t="str">
        <f t="shared" si="48"/>
        <v>種別：指定避難所（風水害）&lt;br&gt;名称：折戸区公民館&lt;br&gt;住所：佐伯市大字戸穴184番地8&lt;br&gt;参考：収容人数：20人&lt;br&gt;</v>
      </c>
      <c r="AB182" s="239" t="s">
        <v>3203</v>
      </c>
      <c r="AC182" s="239" t="str">
        <f t="shared" si="49"/>
        <v>916.png</v>
      </c>
      <c r="AD182" s="239" t="s">
        <v>3204</v>
      </c>
      <c r="AE182" s="239" t="str">
        <f t="shared" si="50"/>
        <v>45,30</v>
      </c>
      <c r="AF182" s="239" t="s">
        <v>3205</v>
      </c>
      <c r="AG182" s="239" t="str">
        <f t="shared" si="51"/>
        <v>22,15</v>
      </c>
      <c r="AH182" s="239" t="s">
        <v>3206</v>
      </c>
      <c r="AI182" s="239" t="str">
        <f t="shared" si="52"/>
        <v>131.891882118542,33.0021953835444</v>
      </c>
      <c r="AJ182" s="239" t="s">
        <v>3207</v>
      </c>
      <c r="AL182" s="8" t="str">
        <f t="shared" si="53"/>
        <v>,{"type":"Feature","properties":{"name":"折戸区公民館","description":"種別：指定避難所（風水害）&lt;br&gt;名称：折戸区公民館&lt;br&gt;住所：佐伯市大字戸穴184番地8&lt;br&gt;参考：収容人数：20人&lt;br&gt;","_markerType":"Icon","_iconUrl":"https://cyberjapandata.gsi.go.jp/portal/sys/v4/symbols/916.png","_iconSize":[45,30],"_iconAnchor":[22,15]},"geometry":{"type":"Point","coordinates":[131.891882118542,33.0021953835444]}}</v>
      </c>
    </row>
    <row r="183" spans="1:38">
      <c r="A183" s="1" t="s">
        <v>147</v>
      </c>
      <c r="B183" s="1" t="s">
        <v>5599</v>
      </c>
      <c r="C183" s="1" t="s">
        <v>147</v>
      </c>
      <c r="D183" s="1" t="s">
        <v>275</v>
      </c>
      <c r="F183" s="1" t="s">
        <v>4135</v>
      </c>
      <c r="I183" s="236" t="s">
        <v>5614</v>
      </c>
      <c r="J183" s="1" t="s">
        <v>5617</v>
      </c>
      <c r="K183" s="1" t="s">
        <v>5618</v>
      </c>
      <c r="L183" s="1">
        <v>32.997963764838502</v>
      </c>
      <c r="M183" s="1">
        <v>131.89364610880901</v>
      </c>
      <c r="O183" s="74" t="str">
        <f t="shared" si="41"/>
        <v>大宮公民館</v>
      </c>
      <c r="P183" s="74" t="str">
        <f t="shared" si="42"/>
        <v>種別：指定避難所（風水害）&lt;br&gt;名称：大宮公民館&lt;br&gt;住所：佐伯市大字戸穴249番地4&lt;br&gt;参考：収容人数：20人&lt;br&gt;</v>
      </c>
      <c r="Q183" s="74" t="str">
        <f t="shared" si="43"/>
        <v>916.png</v>
      </c>
      <c r="R183" s="74" t="str">
        <f t="shared" si="44"/>
        <v>45,30</v>
      </c>
      <c r="S183" s="74" t="str">
        <f t="shared" si="45"/>
        <v>22,15</v>
      </c>
      <c r="T183" s="74" t="str">
        <f t="shared" si="46"/>
        <v>131.893646108809,32.9979637648385</v>
      </c>
      <c r="W183" s="239">
        <v>1</v>
      </c>
      <c r="X183" s="239" t="s">
        <v>3209</v>
      </c>
      <c r="Y183" s="239" t="str">
        <f t="shared" si="47"/>
        <v>大宮公民館</v>
      </c>
      <c r="Z183" s="239" t="s">
        <v>3202</v>
      </c>
      <c r="AA183" s="239" t="str">
        <f t="shared" si="48"/>
        <v>種別：指定避難所（風水害）&lt;br&gt;名称：大宮公民館&lt;br&gt;住所：佐伯市大字戸穴249番地4&lt;br&gt;参考：収容人数：20人&lt;br&gt;</v>
      </c>
      <c r="AB183" s="239" t="s">
        <v>3203</v>
      </c>
      <c r="AC183" s="239" t="str">
        <f t="shared" si="49"/>
        <v>916.png</v>
      </c>
      <c r="AD183" s="239" t="s">
        <v>3204</v>
      </c>
      <c r="AE183" s="239" t="str">
        <f t="shared" si="50"/>
        <v>45,30</v>
      </c>
      <c r="AF183" s="239" t="s">
        <v>3205</v>
      </c>
      <c r="AG183" s="239" t="str">
        <f t="shared" si="51"/>
        <v>22,15</v>
      </c>
      <c r="AH183" s="239" t="s">
        <v>3206</v>
      </c>
      <c r="AI183" s="239" t="str">
        <f t="shared" si="52"/>
        <v>131.893646108809,32.9979637648385</v>
      </c>
      <c r="AJ183" s="239" t="s">
        <v>3207</v>
      </c>
      <c r="AL183" s="8" t="str">
        <f t="shared" si="53"/>
        <v>,{"type":"Feature","properties":{"name":"大宮公民館","description":"種別：指定避難所（風水害）&lt;br&gt;名称：大宮公民館&lt;br&gt;住所：佐伯市大字戸穴249番地4&lt;br&gt;参考：収容人数：20人&lt;br&gt;","_markerType":"Icon","_iconUrl":"https://cyberjapandata.gsi.go.jp/portal/sys/v4/symbols/916.png","_iconSize":[45,30],"_iconAnchor":[22,15]},"geometry":{"type":"Point","coordinates":[131.893646108809,32.9979637648385]}}</v>
      </c>
    </row>
    <row r="184" spans="1:38">
      <c r="A184" s="1" t="s">
        <v>2243</v>
      </c>
      <c r="B184" s="1" t="s">
        <v>5599</v>
      </c>
      <c r="C184" s="1" t="s">
        <v>2243</v>
      </c>
      <c r="D184" s="1" t="s">
        <v>312</v>
      </c>
      <c r="F184" s="1" t="s">
        <v>4139</v>
      </c>
      <c r="I184" s="236" t="s">
        <v>5614</v>
      </c>
      <c r="J184" s="1" t="s">
        <v>5617</v>
      </c>
      <c r="K184" s="1" t="s">
        <v>5618</v>
      </c>
      <c r="L184" s="1">
        <v>33.013832051032701</v>
      </c>
      <c r="M184" s="1">
        <v>131.90429784289799</v>
      </c>
      <c r="O184" s="74" t="str">
        <f t="shared" si="41"/>
        <v>西上浦地域コミュニティセンター</v>
      </c>
      <c r="P184" s="74" t="str">
        <f t="shared" si="42"/>
        <v>種別：指定避難所（風水害）&lt;br&gt;名称：西上浦地域コミュニティセンター&lt;br&gt;住所：佐伯市大字狩生1557番地3&lt;br&gt;参考：収容人数：110人&lt;br&gt;</v>
      </c>
      <c r="Q184" s="74" t="str">
        <f t="shared" si="43"/>
        <v>916.png</v>
      </c>
      <c r="R184" s="74" t="str">
        <f t="shared" si="44"/>
        <v>45,30</v>
      </c>
      <c r="S184" s="74" t="str">
        <f t="shared" si="45"/>
        <v>22,15</v>
      </c>
      <c r="T184" s="74" t="str">
        <f t="shared" si="46"/>
        <v>131.904297842898,33.0138320510327</v>
      </c>
      <c r="W184" s="239">
        <v>1</v>
      </c>
      <c r="X184" s="239" t="s">
        <v>3209</v>
      </c>
      <c r="Y184" s="239" t="str">
        <f t="shared" si="47"/>
        <v>西上浦地域コミュニティセンター</v>
      </c>
      <c r="Z184" s="239" t="s">
        <v>3202</v>
      </c>
      <c r="AA184" s="239" t="str">
        <f t="shared" si="48"/>
        <v>種別：指定避難所（風水害）&lt;br&gt;名称：西上浦地域コミュニティセンター&lt;br&gt;住所：佐伯市大字狩生1557番地3&lt;br&gt;参考：収容人数：110人&lt;br&gt;</v>
      </c>
      <c r="AB184" s="239" t="s">
        <v>3203</v>
      </c>
      <c r="AC184" s="239" t="str">
        <f t="shared" si="49"/>
        <v>916.png</v>
      </c>
      <c r="AD184" s="239" t="s">
        <v>3204</v>
      </c>
      <c r="AE184" s="239" t="str">
        <f t="shared" si="50"/>
        <v>45,30</v>
      </c>
      <c r="AF184" s="239" t="s">
        <v>3205</v>
      </c>
      <c r="AG184" s="239" t="str">
        <f t="shared" si="51"/>
        <v>22,15</v>
      </c>
      <c r="AH184" s="239" t="s">
        <v>3206</v>
      </c>
      <c r="AI184" s="239" t="str">
        <f t="shared" si="52"/>
        <v>131.904297842898,33.0138320510327</v>
      </c>
      <c r="AJ184" s="239" t="s">
        <v>3207</v>
      </c>
      <c r="AL184" s="8" t="str">
        <f t="shared" si="53"/>
        <v>,{"type":"Feature","properties":{"name":"西上浦地域コミュニティセンター","description":"種別：指定避難所（風水害）&lt;br&gt;名称：西上浦地域コミュニティセンター&lt;br&gt;住所：佐伯市大字狩生1557番地3&lt;br&gt;参考：収容人数：110人&lt;br&gt;","_markerType":"Icon","_iconUrl":"https://cyberjapandata.gsi.go.jp/portal/sys/v4/symbols/916.png","_iconSize":[45,30],"_iconAnchor":[22,15]},"geometry":{"type":"Point","coordinates":[131.904297842898,33.0138320510327]}}</v>
      </c>
    </row>
    <row r="185" spans="1:38">
      <c r="A185" s="1" t="s">
        <v>151</v>
      </c>
      <c r="B185" s="1" t="s">
        <v>5599</v>
      </c>
      <c r="C185" s="1" t="s">
        <v>151</v>
      </c>
      <c r="D185" s="1" t="s">
        <v>276</v>
      </c>
      <c r="F185" s="1" t="s">
        <v>4135</v>
      </c>
      <c r="I185" s="236" t="s">
        <v>5614</v>
      </c>
      <c r="J185" s="1" t="s">
        <v>5617</v>
      </c>
      <c r="K185" s="1" t="s">
        <v>5618</v>
      </c>
      <c r="L185" s="1">
        <v>33.010185016340202</v>
      </c>
      <c r="M185" s="1">
        <v>131.90097423702201</v>
      </c>
      <c r="O185" s="74" t="str">
        <f t="shared" si="41"/>
        <v>宮の内公民館</v>
      </c>
      <c r="P185" s="74" t="str">
        <f t="shared" si="42"/>
        <v>種別：指定避難所（風水害）&lt;br&gt;名称：宮の内公民館&lt;br&gt;住所：佐伯市大字護江588番地11&lt;br&gt;参考：収容人数：20人&lt;br&gt;</v>
      </c>
      <c r="Q185" s="74" t="str">
        <f t="shared" si="43"/>
        <v>916.png</v>
      </c>
      <c r="R185" s="74" t="str">
        <f t="shared" si="44"/>
        <v>45,30</v>
      </c>
      <c r="S185" s="74" t="str">
        <f t="shared" si="45"/>
        <v>22,15</v>
      </c>
      <c r="T185" s="74" t="str">
        <f t="shared" si="46"/>
        <v>131.900974237022,33.0101850163402</v>
      </c>
      <c r="W185" s="239">
        <v>1</v>
      </c>
      <c r="X185" s="239" t="s">
        <v>3209</v>
      </c>
      <c r="Y185" s="239" t="str">
        <f t="shared" si="47"/>
        <v>宮の内公民館</v>
      </c>
      <c r="Z185" s="239" t="s">
        <v>3202</v>
      </c>
      <c r="AA185" s="239" t="str">
        <f t="shared" si="48"/>
        <v>種別：指定避難所（風水害）&lt;br&gt;名称：宮の内公民館&lt;br&gt;住所：佐伯市大字護江588番地11&lt;br&gt;参考：収容人数：20人&lt;br&gt;</v>
      </c>
      <c r="AB185" s="239" t="s">
        <v>3203</v>
      </c>
      <c r="AC185" s="239" t="str">
        <f t="shared" si="49"/>
        <v>916.png</v>
      </c>
      <c r="AD185" s="239" t="s">
        <v>3204</v>
      </c>
      <c r="AE185" s="239" t="str">
        <f t="shared" si="50"/>
        <v>45,30</v>
      </c>
      <c r="AF185" s="239" t="s">
        <v>3205</v>
      </c>
      <c r="AG185" s="239" t="str">
        <f t="shared" si="51"/>
        <v>22,15</v>
      </c>
      <c r="AH185" s="239" t="s">
        <v>3206</v>
      </c>
      <c r="AI185" s="239" t="str">
        <f t="shared" si="52"/>
        <v>131.900974237022,33.0101850163402</v>
      </c>
      <c r="AJ185" s="239" t="s">
        <v>3207</v>
      </c>
      <c r="AL185" s="8" t="str">
        <f t="shared" si="53"/>
        <v>,{"type":"Feature","properties":{"name":"宮の内公民館","description":"種別：指定避難所（風水害）&lt;br&gt;名称：宮の内公民館&lt;br&gt;住所：佐伯市大字護江588番地11&lt;br&gt;参考：収容人数：20人&lt;br&gt;","_markerType":"Icon","_iconUrl":"https://cyberjapandata.gsi.go.jp/portal/sys/v4/symbols/916.png","_iconSize":[45,30],"_iconAnchor":[22,15]},"geometry":{"type":"Point","coordinates":[131.900974237022,33.0101850163402]}}</v>
      </c>
    </row>
    <row r="186" spans="1:38">
      <c r="A186" s="1" t="s">
        <v>153</v>
      </c>
      <c r="B186" s="1" t="s">
        <v>5599</v>
      </c>
      <c r="C186" s="1" t="s">
        <v>153</v>
      </c>
      <c r="D186" s="1" t="s">
        <v>277</v>
      </c>
      <c r="F186" s="1" t="s">
        <v>4111</v>
      </c>
      <c r="I186" s="236" t="s">
        <v>5614</v>
      </c>
      <c r="J186" s="1" t="s">
        <v>5617</v>
      </c>
      <c r="K186" s="1" t="s">
        <v>5618</v>
      </c>
      <c r="L186" s="1">
        <v>33.017222163648597</v>
      </c>
      <c r="M186" s="1">
        <v>131.901362952428</v>
      </c>
      <c r="O186" s="74" t="str">
        <f t="shared" si="41"/>
        <v>狩生区公民館</v>
      </c>
      <c r="P186" s="74" t="str">
        <f t="shared" si="42"/>
        <v>種別：指定避難所（風水害）&lt;br&gt;名称：狩生区公民館&lt;br&gt;住所：佐伯市大字狩生465番地1&lt;br&gt;参考：収容人数：50人&lt;br&gt;</v>
      </c>
      <c r="Q186" s="74" t="str">
        <f t="shared" si="43"/>
        <v>916.png</v>
      </c>
      <c r="R186" s="74" t="str">
        <f t="shared" si="44"/>
        <v>45,30</v>
      </c>
      <c r="S186" s="74" t="str">
        <f t="shared" si="45"/>
        <v>22,15</v>
      </c>
      <c r="T186" s="74" t="str">
        <f t="shared" si="46"/>
        <v>131.901362952428,33.0172221636486</v>
      </c>
      <c r="W186" s="239">
        <v>1</v>
      </c>
      <c r="X186" s="239" t="s">
        <v>3209</v>
      </c>
      <c r="Y186" s="239" t="str">
        <f t="shared" si="47"/>
        <v>狩生区公民館</v>
      </c>
      <c r="Z186" s="239" t="s">
        <v>3202</v>
      </c>
      <c r="AA186" s="239" t="str">
        <f t="shared" si="48"/>
        <v>種別：指定避難所（風水害）&lt;br&gt;名称：狩生区公民館&lt;br&gt;住所：佐伯市大字狩生465番地1&lt;br&gt;参考：収容人数：50人&lt;br&gt;</v>
      </c>
      <c r="AB186" s="239" t="s">
        <v>3203</v>
      </c>
      <c r="AC186" s="239" t="str">
        <f t="shared" si="49"/>
        <v>916.png</v>
      </c>
      <c r="AD186" s="239" t="s">
        <v>3204</v>
      </c>
      <c r="AE186" s="239" t="str">
        <f t="shared" si="50"/>
        <v>45,30</v>
      </c>
      <c r="AF186" s="239" t="s">
        <v>3205</v>
      </c>
      <c r="AG186" s="239" t="str">
        <f t="shared" si="51"/>
        <v>22,15</v>
      </c>
      <c r="AH186" s="239" t="s">
        <v>3206</v>
      </c>
      <c r="AI186" s="239" t="str">
        <f t="shared" si="52"/>
        <v>131.901362952428,33.0172221636486</v>
      </c>
      <c r="AJ186" s="239" t="s">
        <v>3207</v>
      </c>
      <c r="AL186" s="8" t="str">
        <f t="shared" si="53"/>
        <v>,{"type":"Feature","properties":{"name":"狩生区公民館","description":"種別：指定避難所（風水害）&lt;br&gt;名称：狩生区公民館&lt;br&gt;住所：佐伯市大字狩生465番地1&lt;br&gt;参考：収容人数：50人&lt;br&gt;","_markerType":"Icon","_iconUrl":"https://cyberjapandata.gsi.go.jp/portal/sys/v4/symbols/916.png","_iconSize":[45,30],"_iconAnchor":[22,15]},"geometry":{"type":"Point","coordinates":[131.901362952428,33.0172221636486]}}</v>
      </c>
    </row>
    <row r="187" spans="1:38">
      <c r="A187" s="1" t="s">
        <v>156</v>
      </c>
      <c r="B187" s="1" t="s">
        <v>5599</v>
      </c>
      <c r="C187" s="1" t="s">
        <v>156</v>
      </c>
      <c r="D187" s="1" t="s">
        <v>278</v>
      </c>
      <c r="F187" s="1" t="s">
        <v>4113</v>
      </c>
      <c r="I187" s="236" t="s">
        <v>5614</v>
      </c>
      <c r="J187" s="1" t="s">
        <v>5617</v>
      </c>
      <c r="K187" s="1" t="s">
        <v>5618</v>
      </c>
      <c r="L187" s="1">
        <v>33.017306205784799</v>
      </c>
      <c r="M187" s="1">
        <v>131.90512044328901</v>
      </c>
      <c r="O187" s="74" t="str">
        <f t="shared" si="41"/>
        <v>車区公民館</v>
      </c>
      <c r="P187" s="74" t="str">
        <f t="shared" si="42"/>
        <v>種別：指定避難所（風水害）&lt;br&gt;名称：車区公民館&lt;br&gt;住所：佐伯市大字狩生2039番地2&lt;br&gt;参考：収容人数：40人&lt;br&gt;</v>
      </c>
      <c r="Q187" s="74" t="str">
        <f t="shared" si="43"/>
        <v>916.png</v>
      </c>
      <c r="R187" s="74" t="str">
        <f t="shared" si="44"/>
        <v>45,30</v>
      </c>
      <c r="S187" s="74" t="str">
        <f t="shared" si="45"/>
        <v>22,15</v>
      </c>
      <c r="T187" s="74" t="str">
        <f t="shared" si="46"/>
        <v>131.905120443289,33.0173062057848</v>
      </c>
      <c r="W187" s="239">
        <v>1</v>
      </c>
      <c r="X187" s="239" t="s">
        <v>3209</v>
      </c>
      <c r="Y187" s="239" t="str">
        <f t="shared" si="47"/>
        <v>車区公民館</v>
      </c>
      <c r="Z187" s="239" t="s">
        <v>3202</v>
      </c>
      <c r="AA187" s="239" t="str">
        <f t="shared" si="48"/>
        <v>種別：指定避難所（風水害）&lt;br&gt;名称：車区公民館&lt;br&gt;住所：佐伯市大字狩生2039番地2&lt;br&gt;参考：収容人数：40人&lt;br&gt;</v>
      </c>
      <c r="AB187" s="239" t="s">
        <v>3203</v>
      </c>
      <c r="AC187" s="239" t="str">
        <f t="shared" si="49"/>
        <v>916.png</v>
      </c>
      <c r="AD187" s="239" t="s">
        <v>3204</v>
      </c>
      <c r="AE187" s="239" t="str">
        <f t="shared" si="50"/>
        <v>45,30</v>
      </c>
      <c r="AF187" s="239" t="s">
        <v>3205</v>
      </c>
      <c r="AG187" s="239" t="str">
        <f t="shared" si="51"/>
        <v>22,15</v>
      </c>
      <c r="AH187" s="239" t="s">
        <v>3206</v>
      </c>
      <c r="AI187" s="239" t="str">
        <f t="shared" si="52"/>
        <v>131.905120443289,33.0173062057848</v>
      </c>
      <c r="AJ187" s="239" t="s">
        <v>3207</v>
      </c>
      <c r="AL187" s="8" t="str">
        <f t="shared" si="53"/>
        <v>,{"type":"Feature","properties":{"name":"車区公民館","description":"種別：指定避難所（風水害）&lt;br&gt;名称：車区公民館&lt;br&gt;住所：佐伯市大字狩生2039番地2&lt;br&gt;参考：収容人数：40人&lt;br&gt;","_markerType":"Icon","_iconUrl":"https://cyberjapandata.gsi.go.jp/portal/sys/v4/symbols/916.png","_iconSize":[45,30],"_iconAnchor":[22,15]},"geometry":{"type":"Point","coordinates":[131.905120443289,33.0173062057848]}}</v>
      </c>
    </row>
    <row r="188" spans="1:38">
      <c r="A188" s="1" t="s">
        <v>159</v>
      </c>
      <c r="B188" s="1" t="s">
        <v>5599</v>
      </c>
      <c r="C188" s="1" t="s">
        <v>159</v>
      </c>
      <c r="D188" s="1" t="s">
        <v>279</v>
      </c>
      <c r="F188" s="1" t="s">
        <v>4135</v>
      </c>
      <c r="I188" s="236" t="s">
        <v>5614</v>
      </c>
      <c r="J188" s="1" t="s">
        <v>5617</v>
      </c>
      <c r="K188" s="1" t="s">
        <v>5618</v>
      </c>
      <c r="L188" s="1">
        <v>33.016490782798599</v>
      </c>
      <c r="M188" s="1">
        <v>131.90862047025001</v>
      </c>
      <c r="O188" s="74" t="str">
        <f t="shared" si="41"/>
        <v>風無区公民館</v>
      </c>
      <c r="P188" s="74" t="str">
        <f t="shared" si="42"/>
        <v>種別：指定避難所（風水害）&lt;br&gt;名称：風無区公民館&lt;br&gt;住所：佐伯市大字護江912番地6&lt;br&gt;参考：収容人数：20人&lt;br&gt;</v>
      </c>
      <c r="Q188" s="74" t="str">
        <f t="shared" si="43"/>
        <v>916.png</v>
      </c>
      <c r="R188" s="74" t="str">
        <f t="shared" si="44"/>
        <v>45,30</v>
      </c>
      <c r="S188" s="74" t="str">
        <f t="shared" si="45"/>
        <v>22,15</v>
      </c>
      <c r="T188" s="74" t="str">
        <f t="shared" si="46"/>
        <v>131.90862047025,33.0164907827986</v>
      </c>
      <c r="W188" s="239">
        <v>1</v>
      </c>
      <c r="X188" s="239" t="s">
        <v>3209</v>
      </c>
      <c r="Y188" s="239" t="str">
        <f t="shared" si="47"/>
        <v>風無区公民館</v>
      </c>
      <c r="Z188" s="239" t="s">
        <v>3202</v>
      </c>
      <c r="AA188" s="239" t="str">
        <f t="shared" si="48"/>
        <v>種別：指定避難所（風水害）&lt;br&gt;名称：風無区公民館&lt;br&gt;住所：佐伯市大字護江912番地6&lt;br&gt;参考：収容人数：20人&lt;br&gt;</v>
      </c>
      <c r="AB188" s="239" t="s">
        <v>3203</v>
      </c>
      <c r="AC188" s="239" t="str">
        <f t="shared" si="49"/>
        <v>916.png</v>
      </c>
      <c r="AD188" s="239" t="s">
        <v>3204</v>
      </c>
      <c r="AE188" s="239" t="str">
        <f t="shared" si="50"/>
        <v>45,30</v>
      </c>
      <c r="AF188" s="239" t="s">
        <v>3205</v>
      </c>
      <c r="AG188" s="239" t="str">
        <f t="shared" si="51"/>
        <v>22,15</v>
      </c>
      <c r="AH188" s="239" t="s">
        <v>3206</v>
      </c>
      <c r="AI188" s="239" t="str">
        <f t="shared" si="52"/>
        <v>131.90862047025,33.0164907827986</v>
      </c>
      <c r="AJ188" s="239" t="s">
        <v>3207</v>
      </c>
      <c r="AL188" s="8" t="str">
        <f t="shared" si="53"/>
        <v>,{"type":"Feature","properties":{"name":"風無区公民館","description":"種別：指定避難所（風水害）&lt;br&gt;名称：風無区公民館&lt;br&gt;住所：佐伯市大字護江912番地6&lt;br&gt;参考：収容人数：20人&lt;br&gt;","_markerType":"Icon","_iconUrl":"https://cyberjapandata.gsi.go.jp/portal/sys/v4/symbols/916.png","_iconSize":[45,30],"_iconAnchor":[22,15]},"geometry":{"type":"Point","coordinates":[131.90862047025,33.0164907827986]}}</v>
      </c>
    </row>
    <row r="189" spans="1:38">
      <c r="A189" s="1" t="s">
        <v>2244</v>
      </c>
      <c r="B189" s="1" t="s">
        <v>5599</v>
      </c>
      <c r="C189" s="1" t="s">
        <v>2244</v>
      </c>
      <c r="D189" s="1" t="s">
        <v>311</v>
      </c>
      <c r="F189" s="1" t="s">
        <v>5610</v>
      </c>
      <c r="I189" s="236" t="s">
        <v>5614</v>
      </c>
      <c r="J189" s="1" t="s">
        <v>5617</v>
      </c>
      <c r="K189" s="1" t="s">
        <v>5618</v>
      </c>
      <c r="L189" s="1">
        <v>32.9982256642867</v>
      </c>
      <c r="M189" s="1">
        <v>131.923195630311</v>
      </c>
      <c r="O189" s="74" t="str">
        <f t="shared" si="41"/>
        <v>マリンハウス海人夏館</v>
      </c>
      <c r="P189" s="74" t="str">
        <f t="shared" si="42"/>
        <v>種別：指定避難所（風水害）&lt;br&gt;名称：マリンハウス海人夏館&lt;br&gt;住所：佐伯市大字久保浦1059番地13&lt;br&gt;参考：収容人数：300人&lt;br&gt;</v>
      </c>
      <c r="Q189" s="74" t="str">
        <f t="shared" si="43"/>
        <v>916.png</v>
      </c>
      <c r="R189" s="74" t="str">
        <f t="shared" si="44"/>
        <v>45,30</v>
      </c>
      <c r="S189" s="74" t="str">
        <f t="shared" si="45"/>
        <v>22,15</v>
      </c>
      <c r="T189" s="74" t="str">
        <f t="shared" si="46"/>
        <v>131.923195630311,32.9982256642867</v>
      </c>
      <c r="W189" s="239">
        <v>1</v>
      </c>
      <c r="X189" s="239" t="s">
        <v>3209</v>
      </c>
      <c r="Y189" s="239" t="str">
        <f t="shared" si="47"/>
        <v>マリンハウス海人夏館</v>
      </c>
      <c r="Z189" s="239" t="s">
        <v>3202</v>
      </c>
      <c r="AA189" s="239" t="str">
        <f t="shared" si="48"/>
        <v>種別：指定避難所（風水害）&lt;br&gt;名称：マリンハウス海人夏館&lt;br&gt;住所：佐伯市大字久保浦1059番地13&lt;br&gt;参考：収容人数：300人&lt;br&gt;</v>
      </c>
      <c r="AB189" s="239" t="s">
        <v>3203</v>
      </c>
      <c r="AC189" s="239" t="str">
        <f t="shared" si="49"/>
        <v>916.png</v>
      </c>
      <c r="AD189" s="239" t="s">
        <v>3204</v>
      </c>
      <c r="AE189" s="239" t="str">
        <f t="shared" si="50"/>
        <v>45,30</v>
      </c>
      <c r="AF189" s="239" t="s">
        <v>3205</v>
      </c>
      <c r="AG189" s="239" t="str">
        <f t="shared" si="51"/>
        <v>22,15</v>
      </c>
      <c r="AH189" s="239" t="s">
        <v>3206</v>
      </c>
      <c r="AI189" s="239" t="str">
        <f t="shared" si="52"/>
        <v>131.923195630311,32.9982256642867</v>
      </c>
      <c r="AJ189" s="239" t="s">
        <v>3207</v>
      </c>
      <c r="AL189" s="8" t="str">
        <f t="shared" si="53"/>
        <v>,{"type":"Feature","properties":{"name":"マリンハウス海人夏館","description":"種別：指定避難所（風水害）&lt;br&gt;名称：マリンハウス海人夏館&lt;br&gt;住所：佐伯市大字久保浦1059番地13&lt;br&gt;参考：収容人数：300人&lt;br&gt;","_markerType":"Icon","_iconUrl":"https://cyberjapandata.gsi.go.jp/portal/sys/v4/symbols/916.png","_iconSize":[45,30],"_iconAnchor":[22,15]},"geometry":{"type":"Point","coordinates":[131.923195630311,32.9982256642867]}}</v>
      </c>
    </row>
    <row r="190" spans="1:38">
      <c r="A190" s="1" t="s">
        <v>335</v>
      </c>
      <c r="B190" s="1" t="s">
        <v>5599</v>
      </c>
      <c r="C190" s="1" t="s">
        <v>335</v>
      </c>
      <c r="D190" s="1" t="s">
        <v>313</v>
      </c>
      <c r="F190" s="1" t="s">
        <v>4143</v>
      </c>
      <c r="G190" s="1" t="s">
        <v>337</v>
      </c>
      <c r="I190" s="236">
        <v>921</v>
      </c>
      <c r="J190" s="1" t="s">
        <v>5617</v>
      </c>
      <c r="K190" s="1" t="s">
        <v>5618</v>
      </c>
      <c r="L190" s="1">
        <v>32.920118859324603</v>
      </c>
      <c r="M190" s="1">
        <v>131.93166982332301</v>
      </c>
      <c r="O190" s="74" t="str">
        <f t="shared" si="41"/>
        <v>木立小学校（体育館）</v>
      </c>
      <c r="P190" s="74" t="str">
        <f t="shared" si="42"/>
        <v>種別：指定避難所（風水害）&lt;br&gt;名称：木立小学校（体育館）&lt;br&gt;住所：佐伯市大字木立4480番地&lt;br&gt;参考：収容人数：260人&lt;br&gt;</v>
      </c>
      <c r="Q190" s="74" t="str">
        <f t="shared" si="43"/>
        <v>921.png</v>
      </c>
      <c r="R190" s="74" t="str">
        <f t="shared" si="44"/>
        <v>45,30</v>
      </c>
      <c r="S190" s="74" t="str">
        <f t="shared" si="45"/>
        <v>22,15</v>
      </c>
      <c r="T190" s="74" t="str">
        <f t="shared" si="46"/>
        <v>131.931669823323,32.9201188593246</v>
      </c>
      <c r="W190" s="239">
        <v>1</v>
      </c>
      <c r="X190" s="239" t="s">
        <v>3209</v>
      </c>
      <c r="Y190" s="239" t="str">
        <f t="shared" si="47"/>
        <v>木立小学校（体育館）</v>
      </c>
      <c r="Z190" s="239" t="s">
        <v>3202</v>
      </c>
      <c r="AA190" s="239" t="str">
        <f t="shared" si="48"/>
        <v>種別：指定避難所（風水害）&lt;br&gt;名称：木立小学校（体育館）&lt;br&gt;住所：佐伯市大字木立4480番地&lt;br&gt;参考：収容人数：260人&lt;br&gt;</v>
      </c>
      <c r="AB190" s="239" t="s">
        <v>3203</v>
      </c>
      <c r="AC190" s="239" t="str">
        <f t="shared" si="49"/>
        <v>921.png</v>
      </c>
      <c r="AD190" s="239" t="s">
        <v>3204</v>
      </c>
      <c r="AE190" s="239" t="str">
        <f t="shared" si="50"/>
        <v>45,30</v>
      </c>
      <c r="AF190" s="239" t="s">
        <v>3205</v>
      </c>
      <c r="AG190" s="239" t="str">
        <f t="shared" si="51"/>
        <v>22,15</v>
      </c>
      <c r="AH190" s="239" t="s">
        <v>3206</v>
      </c>
      <c r="AI190" s="239" t="str">
        <f t="shared" si="52"/>
        <v>131.931669823323,32.9201188593246</v>
      </c>
      <c r="AJ190" s="239" t="s">
        <v>3207</v>
      </c>
      <c r="AL190" s="8" t="str">
        <f t="shared" si="53"/>
        <v>,{"type":"Feature","properties":{"name":"木立小学校（体育館）","description":"種別：指定避難所（風水害）&lt;br&gt;名称：木立小学校（体育館）&lt;br&gt;住所：佐伯市大字木立4480番地&lt;br&gt;参考：収容人数：260人&lt;br&gt;","_markerType":"Icon","_iconUrl":"https://cyberjapandata.gsi.go.jp/portal/sys/v4/symbols/921.png","_iconSize":[45,30],"_iconAnchor":[22,15]},"geometry":{"type":"Point","coordinates":[131.931669823323,32.9201188593246]}}</v>
      </c>
    </row>
    <row r="191" spans="1:38">
      <c r="A191" s="1" t="s">
        <v>166</v>
      </c>
      <c r="B191" s="1" t="s">
        <v>5599</v>
      </c>
      <c r="C191" s="1" t="s">
        <v>166</v>
      </c>
      <c r="D191" s="1" t="s">
        <v>313</v>
      </c>
      <c r="F191" s="1" t="s">
        <v>4144</v>
      </c>
      <c r="G191" s="1" t="s">
        <v>337</v>
      </c>
      <c r="I191" s="236">
        <v>921</v>
      </c>
      <c r="J191" s="1" t="s">
        <v>5617</v>
      </c>
      <c r="K191" s="1" t="s">
        <v>5618</v>
      </c>
      <c r="L191" s="1">
        <v>32.920000139402198</v>
      </c>
      <c r="M191" s="1">
        <v>131.93097896209301</v>
      </c>
      <c r="O191" s="74" t="str">
        <f t="shared" si="41"/>
        <v>木立小学校（校舎）</v>
      </c>
      <c r="P191" s="74" t="str">
        <f t="shared" si="42"/>
        <v>種別：指定避難所（風水害）&lt;br&gt;名称：木立小学校（校舎）&lt;br&gt;住所：佐伯市大字木立4480番地&lt;br&gt;参考：収容人数：880人&lt;br&gt;</v>
      </c>
      <c r="Q191" s="74" t="str">
        <f t="shared" si="43"/>
        <v>921.png</v>
      </c>
      <c r="R191" s="74" t="str">
        <f t="shared" si="44"/>
        <v>45,30</v>
      </c>
      <c r="S191" s="74" t="str">
        <f t="shared" si="45"/>
        <v>22,15</v>
      </c>
      <c r="T191" s="74" t="str">
        <f t="shared" si="46"/>
        <v>131.930978962093,32.9200001394022</v>
      </c>
      <c r="W191" s="239">
        <v>1</v>
      </c>
      <c r="X191" s="239" t="s">
        <v>3209</v>
      </c>
      <c r="Y191" s="239" t="str">
        <f t="shared" si="47"/>
        <v>木立小学校（校舎）</v>
      </c>
      <c r="Z191" s="239" t="s">
        <v>3202</v>
      </c>
      <c r="AA191" s="239" t="str">
        <f t="shared" si="48"/>
        <v>種別：指定避難所（風水害）&lt;br&gt;名称：木立小学校（校舎）&lt;br&gt;住所：佐伯市大字木立4480番地&lt;br&gt;参考：収容人数：880人&lt;br&gt;</v>
      </c>
      <c r="AB191" s="239" t="s">
        <v>3203</v>
      </c>
      <c r="AC191" s="239" t="str">
        <f t="shared" si="49"/>
        <v>921.png</v>
      </c>
      <c r="AD191" s="239" t="s">
        <v>3204</v>
      </c>
      <c r="AE191" s="239" t="str">
        <f t="shared" si="50"/>
        <v>45,30</v>
      </c>
      <c r="AF191" s="239" t="s">
        <v>3205</v>
      </c>
      <c r="AG191" s="239" t="str">
        <f t="shared" si="51"/>
        <v>22,15</v>
      </c>
      <c r="AH191" s="239" t="s">
        <v>3206</v>
      </c>
      <c r="AI191" s="239" t="str">
        <f t="shared" si="52"/>
        <v>131.930978962093,32.9200001394022</v>
      </c>
      <c r="AJ191" s="239" t="s">
        <v>3207</v>
      </c>
      <c r="AL191" s="8" t="str">
        <f t="shared" si="53"/>
        <v>,{"type":"Feature","properties":{"name":"木立小学校（校舎）","description":"種別：指定避難所（風水害）&lt;br&gt;名称：木立小学校（校舎）&lt;br&gt;住所：佐伯市大字木立4480番地&lt;br&gt;参考：収容人数：880人&lt;br&gt;","_markerType":"Icon","_iconUrl":"https://cyberjapandata.gsi.go.jp/portal/sys/v4/symbols/921.png","_iconSize":[45,30],"_iconAnchor":[22,15]},"geometry":{"type":"Point","coordinates":[131.930978962093,32.9200001394022]}}</v>
      </c>
    </row>
    <row r="192" spans="1:38">
      <c r="A192" s="1" t="s">
        <v>169</v>
      </c>
      <c r="B192" s="1" t="s">
        <v>5599</v>
      </c>
      <c r="C192" s="1" t="s">
        <v>169</v>
      </c>
      <c r="D192" s="1" t="s">
        <v>280</v>
      </c>
      <c r="F192" s="1" t="s">
        <v>4139</v>
      </c>
      <c r="G192" s="1" t="s">
        <v>337</v>
      </c>
      <c r="I192" s="236">
        <v>921</v>
      </c>
      <c r="J192" s="1" t="s">
        <v>5617</v>
      </c>
      <c r="K192" s="1" t="s">
        <v>5618</v>
      </c>
      <c r="L192" s="1">
        <v>32.9239732033218</v>
      </c>
      <c r="M192" s="1">
        <v>131.929142887018</v>
      </c>
      <c r="O192" s="74" t="str">
        <f t="shared" si="41"/>
        <v>木立地区公民館</v>
      </c>
      <c r="P192" s="74" t="str">
        <f t="shared" si="42"/>
        <v>種別：指定避難所（風水害）&lt;br&gt;名称：木立地区公民館&lt;br&gt;住所：佐伯市大字木立890番地&lt;br&gt;参考：収容人数：110人&lt;br&gt;</v>
      </c>
      <c r="Q192" s="74" t="str">
        <f t="shared" si="43"/>
        <v>921.png</v>
      </c>
      <c r="R192" s="74" t="str">
        <f t="shared" si="44"/>
        <v>45,30</v>
      </c>
      <c r="S192" s="74" t="str">
        <f t="shared" si="45"/>
        <v>22,15</v>
      </c>
      <c r="T192" s="74" t="str">
        <f t="shared" si="46"/>
        <v>131.929142887018,32.9239732033218</v>
      </c>
      <c r="W192" s="239">
        <v>1</v>
      </c>
      <c r="X192" s="239" t="s">
        <v>3209</v>
      </c>
      <c r="Y192" s="239" t="str">
        <f t="shared" si="47"/>
        <v>木立地区公民館</v>
      </c>
      <c r="Z192" s="239" t="s">
        <v>3202</v>
      </c>
      <c r="AA192" s="239" t="str">
        <f t="shared" si="48"/>
        <v>種別：指定避難所（風水害）&lt;br&gt;名称：木立地区公民館&lt;br&gt;住所：佐伯市大字木立890番地&lt;br&gt;参考：収容人数：110人&lt;br&gt;</v>
      </c>
      <c r="AB192" s="239" t="s">
        <v>3203</v>
      </c>
      <c r="AC192" s="239" t="str">
        <f t="shared" si="49"/>
        <v>921.png</v>
      </c>
      <c r="AD192" s="239" t="s">
        <v>3204</v>
      </c>
      <c r="AE192" s="239" t="str">
        <f t="shared" si="50"/>
        <v>45,30</v>
      </c>
      <c r="AF192" s="239" t="s">
        <v>3205</v>
      </c>
      <c r="AG192" s="239" t="str">
        <f t="shared" si="51"/>
        <v>22,15</v>
      </c>
      <c r="AH192" s="239" t="s">
        <v>3206</v>
      </c>
      <c r="AI192" s="239" t="str">
        <f t="shared" si="52"/>
        <v>131.929142887018,32.9239732033218</v>
      </c>
      <c r="AJ192" s="239" t="s">
        <v>3207</v>
      </c>
      <c r="AL192" s="8" t="str">
        <f t="shared" si="53"/>
        <v>,{"type":"Feature","properties":{"name":"木立地区公民館","description":"種別：指定避難所（風水害）&lt;br&gt;名称：木立地区公民館&lt;br&gt;住所：佐伯市大字木立890番地&lt;br&gt;参考：収容人数：110人&lt;br&gt;","_markerType":"Icon","_iconUrl":"https://cyberjapandata.gsi.go.jp/portal/sys/v4/symbols/921.png","_iconSize":[45,30],"_iconAnchor":[22,15]},"geometry":{"type":"Point","coordinates":[131.929142887018,32.9239732033218]}}</v>
      </c>
    </row>
    <row r="193" spans="1:38">
      <c r="A193" s="1" t="s">
        <v>171</v>
      </c>
      <c r="B193" s="1" t="s">
        <v>5599</v>
      </c>
      <c r="C193" s="1" t="s">
        <v>171</v>
      </c>
      <c r="D193" s="1" t="s">
        <v>281</v>
      </c>
      <c r="F193" s="1" t="s">
        <v>4113</v>
      </c>
      <c r="I193" s="236" t="s">
        <v>5614</v>
      </c>
      <c r="J193" s="1" t="s">
        <v>5617</v>
      </c>
      <c r="K193" s="1" t="s">
        <v>5618</v>
      </c>
      <c r="L193" s="1">
        <v>32.919546315299002</v>
      </c>
      <c r="M193" s="1">
        <v>131.926170040713</v>
      </c>
      <c r="O193" s="74" t="str">
        <f t="shared" si="41"/>
        <v>西の平生活改善センター</v>
      </c>
      <c r="P193" s="74" t="str">
        <f t="shared" si="42"/>
        <v>種別：指定避難所（風水害）&lt;br&gt;名称：西の平生活改善センター&lt;br&gt;住所：佐伯市大字木立1390番地3&lt;br&gt;参考：収容人数：40人&lt;br&gt;</v>
      </c>
      <c r="Q193" s="74" t="str">
        <f t="shared" si="43"/>
        <v>916.png</v>
      </c>
      <c r="R193" s="74" t="str">
        <f t="shared" si="44"/>
        <v>45,30</v>
      </c>
      <c r="S193" s="74" t="str">
        <f t="shared" si="45"/>
        <v>22,15</v>
      </c>
      <c r="T193" s="74" t="str">
        <f t="shared" si="46"/>
        <v>131.926170040713,32.919546315299</v>
      </c>
      <c r="W193" s="239">
        <v>1</v>
      </c>
      <c r="X193" s="239" t="s">
        <v>3209</v>
      </c>
      <c r="Y193" s="239" t="str">
        <f t="shared" si="47"/>
        <v>西の平生活改善センター</v>
      </c>
      <c r="Z193" s="239" t="s">
        <v>3202</v>
      </c>
      <c r="AA193" s="239" t="str">
        <f t="shared" si="48"/>
        <v>種別：指定避難所（風水害）&lt;br&gt;名称：西の平生活改善センター&lt;br&gt;住所：佐伯市大字木立1390番地3&lt;br&gt;参考：収容人数：40人&lt;br&gt;</v>
      </c>
      <c r="AB193" s="239" t="s">
        <v>3203</v>
      </c>
      <c r="AC193" s="239" t="str">
        <f t="shared" si="49"/>
        <v>916.png</v>
      </c>
      <c r="AD193" s="239" t="s">
        <v>3204</v>
      </c>
      <c r="AE193" s="239" t="str">
        <f t="shared" si="50"/>
        <v>45,30</v>
      </c>
      <c r="AF193" s="239" t="s">
        <v>3205</v>
      </c>
      <c r="AG193" s="239" t="str">
        <f t="shared" si="51"/>
        <v>22,15</v>
      </c>
      <c r="AH193" s="239" t="s">
        <v>3206</v>
      </c>
      <c r="AI193" s="239" t="str">
        <f t="shared" si="52"/>
        <v>131.926170040713,32.919546315299</v>
      </c>
      <c r="AJ193" s="239" t="s">
        <v>3207</v>
      </c>
      <c r="AL193" s="8" t="str">
        <f t="shared" si="53"/>
        <v>,{"type":"Feature","properties":{"name":"西の平生活改善センター","description":"種別：指定避難所（風水害）&lt;br&gt;名称：西の平生活改善センター&lt;br&gt;住所：佐伯市大字木立1390番地3&lt;br&gt;参考：収容人数：40人&lt;br&gt;","_markerType":"Icon","_iconUrl":"https://cyberjapandata.gsi.go.jp/portal/sys/v4/symbols/916.png","_iconSize":[45,30],"_iconAnchor":[22,15]},"geometry":{"type":"Point","coordinates":[131.926170040713,32.919546315299]}}</v>
      </c>
    </row>
    <row r="194" spans="1:38">
      <c r="A194" s="1" t="s">
        <v>173</v>
      </c>
      <c r="B194" s="1" t="s">
        <v>5599</v>
      </c>
      <c r="C194" s="1" t="s">
        <v>173</v>
      </c>
      <c r="D194" s="1" t="s">
        <v>2245</v>
      </c>
      <c r="F194" s="1" t="s">
        <v>4113</v>
      </c>
      <c r="I194" s="236" t="s">
        <v>5614</v>
      </c>
      <c r="J194" s="1" t="s">
        <v>5617</v>
      </c>
      <c r="K194" s="1" t="s">
        <v>5618</v>
      </c>
      <c r="L194" s="1">
        <v>32.916820995632698</v>
      </c>
      <c r="M194" s="1">
        <v>131.92663228924201</v>
      </c>
      <c r="O194" s="74" t="str">
        <f t="shared" si="41"/>
        <v>桟敷中区センター</v>
      </c>
      <c r="P194" s="74" t="str">
        <f t="shared" si="42"/>
        <v>種別：指定避難所（風水害）&lt;br&gt;名称：桟敷中区センター&lt;br&gt;住所：佐伯市大字木立1547番地1（google上では木立１６３７−１）&lt;br&gt;参考：収容人数：40人&lt;br&gt;</v>
      </c>
      <c r="Q194" s="74" t="str">
        <f t="shared" si="43"/>
        <v>916.png</v>
      </c>
      <c r="R194" s="74" t="str">
        <f t="shared" si="44"/>
        <v>45,30</v>
      </c>
      <c r="S194" s="74" t="str">
        <f t="shared" si="45"/>
        <v>22,15</v>
      </c>
      <c r="T194" s="74" t="str">
        <f t="shared" si="46"/>
        <v>131.926632289242,32.9168209956327</v>
      </c>
      <c r="W194" s="239">
        <v>1</v>
      </c>
      <c r="X194" s="239" t="s">
        <v>3209</v>
      </c>
      <c r="Y194" s="239" t="str">
        <f t="shared" si="47"/>
        <v>桟敷中区センター</v>
      </c>
      <c r="Z194" s="239" t="s">
        <v>3202</v>
      </c>
      <c r="AA194" s="239" t="str">
        <f t="shared" si="48"/>
        <v>種別：指定避難所（風水害）&lt;br&gt;名称：桟敷中区センター&lt;br&gt;住所：佐伯市大字木立1547番地1（google上では木立１６３７−１）&lt;br&gt;参考：収容人数：40人&lt;br&gt;</v>
      </c>
      <c r="AB194" s="239" t="s">
        <v>3203</v>
      </c>
      <c r="AC194" s="239" t="str">
        <f t="shared" si="49"/>
        <v>916.png</v>
      </c>
      <c r="AD194" s="239" t="s">
        <v>3204</v>
      </c>
      <c r="AE194" s="239" t="str">
        <f t="shared" si="50"/>
        <v>45,30</v>
      </c>
      <c r="AF194" s="239" t="s">
        <v>3205</v>
      </c>
      <c r="AG194" s="239" t="str">
        <f t="shared" si="51"/>
        <v>22,15</v>
      </c>
      <c r="AH194" s="239" t="s">
        <v>3206</v>
      </c>
      <c r="AI194" s="239" t="str">
        <f t="shared" si="52"/>
        <v>131.926632289242,32.9168209956327</v>
      </c>
      <c r="AJ194" s="239" t="s">
        <v>3207</v>
      </c>
      <c r="AL194" s="8" t="str">
        <f t="shared" si="53"/>
        <v>,{"type":"Feature","properties":{"name":"桟敷中区センター","description":"種別：指定避難所（風水害）&lt;br&gt;名称：桟敷中区センター&lt;br&gt;住所：佐伯市大字木立1547番地1（google上では木立１６３７−１）&lt;br&gt;参考：収容人数：40人&lt;br&gt;","_markerType":"Icon","_iconUrl":"https://cyberjapandata.gsi.go.jp/portal/sys/v4/symbols/916.png","_iconSize":[45,30],"_iconAnchor":[22,15]},"geometry":{"type":"Point","coordinates":[131.926632289242,32.9168209956327]}}</v>
      </c>
    </row>
    <row r="195" spans="1:38">
      <c r="A195" s="1" t="s">
        <v>100</v>
      </c>
      <c r="B195" s="1" t="s">
        <v>5599</v>
      </c>
      <c r="C195" s="1" t="s">
        <v>100</v>
      </c>
      <c r="D195" s="1" t="s">
        <v>282</v>
      </c>
      <c r="F195" s="1" t="s">
        <v>4112</v>
      </c>
      <c r="I195" s="236" t="s">
        <v>5614</v>
      </c>
      <c r="J195" s="1" t="s">
        <v>5617</v>
      </c>
      <c r="K195" s="1" t="s">
        <v>5618</v>
      </c>
      <c r="L195" s="1">
        <v>32.952433411840602</v>
      </c>
      <c r="M195" s="1">
        <v>131.89872936062301</v>
      </c>
      <c r="O195" s="74" t="str">
        <f t="shared" si="41"/>
        <v>佐伯地区公民館</v>
      </c>
      <c r="P195" s="74" t="str">
        <f t="shared" si="42"/>
        <v>種別：指定避難所（風水害）&lt;br&gt;名称：佐伯地区公民館&lt;br&gt;住所：佐伯市中の島2丁目20番26号&lt;br&gt;参考：収容人数：150人&lt;br&gt;</v>
      </c>
      <c r="Q195" s="74" t="str">
        <f t="shared" si="43"/>
        <v>916.png</v>
      </c>
      <c r="R195" s="74" t="str">
        <f t="shared" si="44"/>
        <v>45,30</v>
      </c>
      <c r="S195" s="74" t="str">
        <f t="shared" si="45"/>
        <v>22,15</v>
      </c>
      <c r="T195" s="74" t="str">
        <f t="shared" si="46"/>
        <v>131.898729360623,32.9524334118406</v>
      </c>
      <c r="W195" s="239">
        <v>1</v>
      </c>
      <c r="X195" s="239" t="s">
        <v>3209</v>
      </c>
      <c r="Y195" s="239" t="str">
        <f t="shared" si="47"/>
        <v>佐伯地区公民館</v>
      </c>
      <c r="Z195" s="239" t="s">
        <v>3202</v>
      </c>
      <c r="AA195" s="239" t="str">
        <f t="shared" si="48"/>
        <v>種別：指定避難所（風水害）&lt;br&gt;名称：佐伯地区公民館&lt;br&gt;住所：佐伯市中の島2丁目20番26号&lt;br&gt;参考：収容人数：150人&lt;br&gt;</v>
      </c>
      <c r="AB195" s="239" t="s">
        <v>3203</v>
      </c>
      <c r="AC195" s="239" t="str">
        <f t="shared" si="49"/>
        <v>916.png</v>
      </c>
      <c r="AD195" s="239" t="s">
        <v>3204</v>
      </c>
      <c r="AE195" s="239" t="str">
        <f t="shared" si="50"/>
        <v>45,30</v>
      </c>
      <c r="AF195" s="239" t="s">
        <v>3205</v>
      </c>
      <c r="AG195" s="239" t="str">
        <f t="shared" si="51"/>
        <v>22,15</v>
      </c>
      <c r="AH195" s="239" t="s">
        <v>3206</v>
      </c>
      <c r="AI195" s="239" t="str">
        <f t="shared" si="52"/>
        <v>131.898729360623,32.9524334118406</v>
      </c>
      <c r="AJ195" s="239" t="s">
        <v>3207</v>
      </c>
      <c r="AL195" s="8" t="str">
        <f t="shared" si="53"/>
        <v>,{"type":"Feature","properties":{"name":"佐伯地区公民館","description":"種別：指定避難所（風水害）&lt;br&gt;名称：佐伯地区公民館&lt;br&gt;住所：佐伯市中の島2丁目20番26号&lt;br&gt;参考：収容人数：150人&lt;br&gt;","_markerType":"Icon","_iconUrl":"https://cyberjapandata.gsi.go.jp/portal/sys/v4/symbols/916.png","_iconSize":[45,30],"_iconAnchor":[22,15]},"geometry":{"type":"Point","coordinates":[131.898729360623,32.9524334118406]}}</v>
      </c>
    </row>
    <row r="196" spans="1:38">
      <c r="A196" s="1" t="s">
        <v>2246</v>
      </c>
      <c r="B196" s="1" t="s">
        <v>5599</v>
      </c>
      <c r="C196" s="1" t="s">
        <v>2246</v>
      </c>
      <c r="D196" s="1" t="s">
        <v>284</v>
      </c>
      <c r="F196" s="1" t="s">
        <v>4129</v>
      </c>
      <c r="I196" s="236" t="s">
        <v>5614</v>
      </c>
      <c r="J196" s="1" t="s">
        <v>5617</v>
      </c>
      <c r="K196" s="1" t="s">
        <v>5618</v>
      </c>
      <c r="L196" s="1">
        <v>32.947370529301899</v>
      </c>
      <c r="M196" s="1">
        <v>131.923009530191</v>
      </c>
      <c r="O196" s="74" t="str">
        <f t="shared" si="41"/>
        <v>旧灘小学校体育館</v>
      </c>
      <c r="P196" s="74" t="str">
        <f t="shared" si="42"/>
        <v>種別：指定避難所（風水害）&lt;br&gt;名称：旧灘小学校体育館&lt;br&gt;住所：佐伯市9731番地&lt;br&gt;参考：収容人数：230人&lt;br&gt;</v>
      </c>
      <c r="Q196" s="74" t="str">
        <f t="shared" si="43"/>
        <v>916.png</v>
      </c>
      <c r="R196" s="74" t="str">
        <f t="shared" si="44"/>
        <v>45,30</v>
      </c>
      <c r="S196" s="74" t="str">
        <f t="shared" si="45"/>
        <v>22,15</v>
      </c>
      <c r="T196" s="74" t="str">
        <f t="shared" si="46"/>
        <v>131.923009530191,32.9473705293019</v>
      </c>
      <c r="W196" s="239">
        <v>1</v>
      </c>
      <c r="X196" s="239" t="s">
        <v>3209</v>
      </c>
      <c r="Y196" s="239" t="str">
        <f t="shared" si="47"/>
        <v>旧灘小学校体育館</v>
      </c>
      <c r="Z196" s="239" t="s">
        <v>3202</v>
      </c>
      <c r="AA196" s="239" t="str">
        <f t="shared" si="48"/>
        <v>種別：指定避難所（風水害）&lt;br&gt;名称：旧灘小学校体育館&lt;br&gt;住所：佐伯市9731番地&lt;br&gt;参考：収容人数：230人&lt;br&gt;</v>
      </c>
      <c r="AB196" s="239" t="s">
        <v>3203</v>
      </c>
      <c r="AC196" s="239" t="str">
        <f t="shared" si="49"/>
        <v>916.png</v>
      </c>
      <c r="AD196" s="239" t="s">
        <v>3204</v>
      </c>
      <c r="AE196" s="239" t="str">
        <f t="shared" si="50"/>
        <v>45,30</v>
      </c>
      <c r="AF196" s="239" t="s">
        <v>3205</v>
      </c>
      <c r="AG196" s="239" t="str">
        <f t="shared" si="51"/>
        <v>22,15</v>
      </c>
      <c r="AH196" s="239" t="s">
        <v>3206</v>
      </c>
      <c r="AI196" s="239" t="str">
        <f t="shared" si="52"/>
        <v>131.923009530191,32.9473705293019</v>
      </c>
      <c r="AJ196" s="239" t="s">
        <v>3207</v>
      </c>
      <c r="AL196" s="8" t="str">
        <f t="shared" si="53"/>
        <v>,{"type":"Feature","properties":{"name":"旧灘小学校体育館","description":"種別：指定避難所（風水害）&lt;br&gt;名称：旧灘小学校体育館&lt;br&gt;住所：佐伯市9731番地&lt;br&gt;参考：収容人数：230人&lt;br&gt;","_markerType":"Icon","_iconUrl":"https://cyberjapandata.gsi.go.jp/portal/sys/v4/symbols/916.png","_iconSize":[45,30],"_iconAnchor":[22,15]},"geometry":{"type":"Point","coordinates":[131.923009530191,32.9473705293019]}}</v>
      </c>
    </row>
    <row r="197" spans="1:38">
      <c r="A197" s="1" t="s">
        <v>111</v>
      </c>
      <c r="B197" s="1" t="s">
        <v>5599</v>
      </c>
      <c r="C197" s="1" t="s">
        <v>111</v>
      </c>
      <c r="D197" s="1" t="s">
        <v>285</v>
      </c>
      <c r="F197" s="1" t="s">
        <v>4125</v>
      </c>
      <c r="I197" s="236" t="s">
        <v>5614</v>
      </c>
      <c r="J197" s="1" t="s">
        <v>5617</v>
      </c>
      <c r="K197" s="1" t="s">
        <v>5618</v>
      </c>
      <c r="L197" s="1">
        <v>32.953539411647498</v>
      </c>
      <c r="M197" s="1">
        <v>131.88899858977501</v>
      </c>
      <c r="O197" s="74" t="str">
        <f t="shared" si="41"/>
        <v>城南町公民館</v>
      </c>
      <c r="P197" s="74" t="str">
        <f t="shared" si="42"/>
        <v>種別：指定避難所（風水害）&lt;br&gt;名称：城南町公民館&lt;br&gt;住所：佐伯市城南町18番35号&lt;br&gt;参考：収容人数：160人&lt;br&gt;</v>
      </c>
      <c r="Q197" s="74" t="str">
        <f t="shared" si="43"/>
        <v>916.png</v>
      </c>
      <c r="R197" s="74" t="str">
        <f t="shared" si="44"/>
        <v>45,30</v>
      </c>
      <c r="S197" s="74" t="str">
        <f t="shared" si="45"/>
        <v>22,15</v>
      </c>
      <c r="T197" s="74" t="str">
        <f t="shared" si="46"/>
        <v>131.888998589775,32.9535394116475</v>
      </c>
      <c r="W197" s="239">
        <v>1</v>
      </c>
      <c r="X197" s="239" t="s">
        <v>3209</v>
      </c>
      <c r="Y197" s="239" t="str">
        <f t="shared" si="47"/>
        <v>城南町公民館</v>
      </c>
      <c r="Z197" s="239" t="s">
        <v>3202</v>
      </c>
      <c r="AA197" s="239" t="str">
        <f t="shared" si="48"/>
        <v>種別：指定避難所（風水害）&lt;br&gt;名称：城南町公民館&lt;br&gt;住所：佐伯市城南町18番35号&lt;br&gt;参考：収容人数：160人&lt;br&gt;</v>
      </c>
      <c r="AB197" s="239" t="s">
        <v>3203</v>
      </c>
      <c r="AC197" s="239" t="str">
        <f t="shared" si="49"/>
        <v>916.png</v>
      </c>
      <c r="AD197" s="239" t="s">
        <v>3204</v>
      </c>
      <c r="AE197" s="239" t="str">
        <f t="shared" si="50"/>
        <v>45,30</v>
      </c>
      <c r="AF197" s="239" t="s">
        <v>3205</v>
      </c>
      <c r="AG197" s="239" t="str">
        <f t="shared" si="51"/>
        <v>22,15</v>
      </c>
      <c r="AH197" s="239" t="s">
        <v>3206</v>
      </c>
      <c r="AI197" s="239" t="str">
        <f t="shared" si="52"/>
        <v>131.888998589775,32.9535394116475</v>
      </c>
      <c r="AJ197" s="239" t="s">
        <v>3207</v>
      </c>
      <c r="AL197" s="8" t="str">
        <f t="shared" si="53"/>
        <v>,{"type":"Feature","properties":{"name":"城南町公民館","description":"種別：指定避難所（風水害）&lt;br&gt;名称：城南町公民館&lt;br&gt;住所：佐伯市城南町18番35号&lt;br&gt;参考：収容人数：160人&lt;br&gt;","_markerType":"Icon","_iconUrl":"https://cyberjapandata.gsi.go.jp/portal/sys/v4/symbols/916.png","_iconSize":[45,30],"_iconAnchor":[22,15]},"geometry":{"type":"Point","coordinates":[131.888998589775,32.9535394116475]}}</v>
      </c>
    </row>
    <row r="198" spans="1:38">
      <c r="A198" s="1" t="s">
        <v>114</v>
      </c>
      <c r="B198" s="1" t="s">
        <v>5599</v>
      </c>
      <c r="C198" s="1" t="s">
        <v>114</v>
      </c>
      <c r="D198" s="1" t="s">
        <v>286</v>
      </c>
      <c r="F198" s="1" t="s">
        <v>4113</v>
      </c>
      <c r="I198" s="236" t="s">
        <v>5614</v>
      </c>
      <c r="J198" s="1" t="s">
        <v>5617</v>
      </c>
      <c r="K198" s="1" t="s">
        <v>5618</v>
      </c>
      <c r="L198" s="1">
        <v>32.956481405139698</v>
      </c>
      <c r="M198" s="1">
        <v>131.895473746947</v>
      </c>
      <c r="O198" s="74" t="str">
        <f t="shared" si="41"/>
        <v>内町クラブ</v>
      </c>
      <c r="P198" s="74" t="str">
        <f t="shared" si="42"/>
        <v>種別：指定避難所（風水害）&lt;br&gt;名称：内町クラブ&lt;br&gt;住所：佐伯市大手町2丁目1番31号&lt;br&gt;参考：収容人数：40人&lt;br&gt;</v>
      </c>
      <c r="Q198" s="74" t="str">
        <f t="shared" si="43"/>
        <v>916.png</v>
      </c>
      <c r="R198" s="74" t="str">
        <f t="shared" si="44"/>
        <v>45,30</v>
      </c>
      <c r="S198" s="74" t="str">
        <f t="shared" si="45"/>
        <v>22,15</v>
      </c>
      <c r="T198" s="74" t="str">
        <f t="shared" si="46"/>
        <v>131.895473746947,32.9564814051397</v>
      </c>
      <c r="W198" s="239">
        <v>1</v>
      </c>
      <c r="X198" s="239" t="s">
        <v>3209</v>
      </c>
      <c r="Y198" s="239" t="str">
        <f t="shared" si="47"/>
        <v>内町クラブ</v>
      </c>
      <c r="Z198" s="239" t="s">
        <v>3202</v>
      </c>
      <c r="AA198" s="239" t="str">
        <f t="shared" si="48"/>
        <v>種別：指定避難所（風水害）&lt;br&gt;名称：内町クラブ&lt;br&gt;住所：佐伯市大手町2丁目1番31号&lt;br&gt;参考：収容人数：40人&lt;br&gt;</v>
      </c>
      <c r="AB198" s="239" t="s">
        <v>3203</v>
      </c>
      <c r="AC198" s="239" t="str">
        <f t="shared" si="49"/>
        <v>916.png</v>
      </c>
      <c r="AD198" s="239" t="s">
        <v>3204</v>
      </c>
      <c r="AE198" s="239" t="str">
        <f t="shared" si="50"/>
        <v>45,30</v>
      </c>
      <c r="AF198" s="239" t="s">
        <v>3205</v>
      </c>
      <c r="AG198" s="239" t="str">
        <f t="shared" si="51"/>
        <v>22,15</v>
      </c>
      <c r="AH198" s="239" t="s">
        <v>3206</v>
      </c>
      <c r="AI198" s="239" t="str">
        <f t="shared" si="52"/>
        <v>131.895473746947,32.9564814051397</v>
      </c>
      <c r="AJ198" s="239" t="s">
        <v>3207</v>
      </c>
      <c r="AL198" s="8" t="str">
        <f t="shared" si="53"/>
        <v>,{"type":"Feature","properties":{"name":"内町クラブ","description":"種別：指定避難所（風水害）&lt;br&gt;名称：内町クラブ&lt;br&gt;住所：佐伯市大手町2丁目1番31号&lt;br&gt;参考：収容人数：40人&lt;br&gt;","_markerType":"Icon","_iconUrl":"https://cyberjapandata.gsi.go.jp/portal/sys/v4/symbols/916.png","_iconSize":[45,30],"_iconAnchor":[22,15]},"geometry":{"type":"Point","coordinates":[131.895473746947,32.9564814051397]}}</v>
      </c>
    </row>
    <row r="199" spans="1:38">
      <c r="A199" s="1" t="s">
        <v>2247</v>
      </c>
      <c r="B199" s="1" t="s">
        <v>5599</v>
      </c>
      <c r="C199" s="1" t="s">
        <v>2247</v>
      </c>
      <c r="D199" s="1" t="s">
        <v>287</v>
      </c>
      <c r="F199" s="1" t="s">
        <v>4133</v>
      </c>
      <c r="I199" s="236" t="s">
        <v>5614</v>
      </c>
      <c r="J199" s="1" t="s">
        <v>5617</v>
      </c>
      <c r="K199" s="1" t="s">
        <v>5618</v>
      </c>
      <c r="L199" s="1">
        <v>32.955388848662302</v>
      </c>
      <c r="M199" s="1">
        <v>131.897038199218</v>
      </c>
      <c r="O199" s="74" t="str">
        <f t="shared" si="41"/>
        <v>向島地区老人の家</v>
      </c>
      <c r="P199" s="74" t="str">
        <f t="shared" si="42"/>
        <v>種別：指定避難所（風水害）&lt;br&gt;名称：向島地区老人の家&lt;br&gt;住所：佐伯市向島2丁目4番11号&lt;br&gt;参考：収容人数：10人&lt;br&gt;</v>
      </c>
      <c r="Q199" s="74" t="str">
        <f t="shared" si="43"/>
        <v>916.png</v>
      </c>
      <c r="R199" s="74" t="str">
        <f t="shared" si="44"/>
        <v>45,30</v>
      </c>
      <c r="S199" s="74" t="str">
        <f t="shared" si="45"/>
        <v>22,15</v>
      </c>
      <c r="T199" s="74" t="str">
        <f t="shared" si="46"/>
        <v>131.897038199218,32.9553888486623</v>
      </c>
      <c r="W199" s="239">
        <v>1</v>
      </c>
      <c r="X199" s="239" t="s">
        <v>3209</v>
      </c>
      <c r="Y199" s="239" t="str">
        <f t="shared" si="47"/>
        <v>向島地区老人の家</v>
      </c>
      <c r="Z199" s="239" t="s">
        <v>3202</v>
      </c>
      <c r="AA199" s="239" t="str">
        <f t="shared" si="48"/>
        <v>種別：指定避難所（風水害）&lt;br&gt;名称：向島地区老人の家&lt;br&gt;住所：佐伯市向島2丁目4番11号&lt;br&gt;参考：収容人数：10人&lt;br&gt;</v>
      </c>
      <c r="AB199" s="239" t="s">
        <v>3203</v>
      </c>
      <c r="AC199" s="239" t="str">
        <f t="shared" si="49"/>
        <v>916.png</v>
      </c>
      <c r="AD199" s="239" t="s">
        <v>3204</v>
      </c>
      <c r="AE199" s="239" t="str">
        <f t="shared" si="50"/>
        <v>45,30</v>
      </c>
      <c r="AF199" s="239" t="s">
        <v>3205</v>
      </c>
      <c r="AG199" s="239" t="str">
        <f t="shared" si="51"/>
        <v>22,15</v>
      </c>
      <c r="AH199" s="239" t="s">
        <v>3206</v>
      </c>
      <c r="AI199" s="239" t="str">
        <f t="shared" si="52"/>
        <v>131.897038199218,32.9553888486623</v>
      </c>
      <c r="AJ199" s="239" t="s">
        <v>3207</v>
      </c>
      <c r="AL199" s="8" t="str">
        <f t="shared" si="53"/>
        <v>,{"type":"Feature","properties":{"name":"向島地区老人の家","description":"種別：指定避難所（風水害）&lt;br&gt;名称：向島地区老人の家&lt;br&gt;住所：佐伯市向島2丁目4番11号&lt;br&gt;参考：収容人数：10人&lt;br&gt;","_markerType":"Icon","_iconUrl":"https://cyberjapandata.gsi.go.jp/portal/sys/v4/symbols/916.png","_iconSize":[45,30],"_iconAnchor":[22,15]},"geometry":{"type":"Point","coordinates":[131.897038199218,32.9553888486623]}}</v>
      </c>
    </row>
    <row r="200" spans="1:38">
      <c r="A200" s="1" t="s">
        <v>2250</v>
      </c>
      <c r="B200" s="1" t="s">
        <v>5599</v>
      </c>
      <c r="C200" s="1" t="s">
        <v>2250</v>
      </c>
      <c r="D200" s="1" t="s">
        <v>314</v>
      </c>
      <c r="F200" s="1" t="s">
        <v>5611</v>
      </c>
      <c r="I200" s="236" t="s">
        <v>5614</v>
      </c>
      <c r="J200" s="1" t="s">
        <v>5617</v>
      </c>
      <c r="K200" s="1" t="s">
        <v>5618</v>
      </c>
      <c r="L200" s="1">
        <v>32.955096960884099</v>
      </c>
      <c r="M200" s="1">
        <v>131.88828867323801</v>
      </c>
      <c r="O200" s="74" t="str">
        <f t="shared" si="41"/>
        <v>佐伯城南中学校（校舎・体育館）</v>
      </c>
      <c r="P200" s="74" t="str">
        <f t="shared" si="42"/>
        <v>種別：指定避難所（風水害）&lt;br&gt;名称：佐伯城南中学校（校舎・体育館）&lt;br&gt;住所：佐伯市城南町17番1号&lt;br&gt;参考：収容人数：2020人&lt;br&gt;</v>
      </c>
      <c r="Q200" s="74" t="str">
        <f t="shared" si="43"/>
        <v>916.png</v>
      </c>
      <c r="R200" s="74" t="str">
        <f t="shared" si="44"/>
        <v>45,30</v>
      </c>
      <c r="S200" s="74" t="str">
        <f t="shared" si="45"/>
        <v>22,15</v>
      </c>
      <c r="T200" s="74" t="str">
        <f t="shared" si="46"/>
        <v>131.888288673238,32.9550969608841</v>
      </c>
      <c r="W200" s="239">
        <v>1</v>
      </c>
      <c r="X200" s="239" t="s">
        <v>3209</v>
      </c>
      <c r="Y200" s="239" t="str">
        <f t="shared" si="47"/>
        <v>佐伯城南中学校（校舎・体育館）</v>
      </c>
      <c r="Z200" s="239" t="s">
        <v>3202</v>
      </c>
      <c r="AA200" s="239" t="str">
        <f t="shared" si="48"/>
        <v>種別：指定避難所（風水害）&lt;br&gt;名称：佐伯城南中学校（校舎・体育館）&lt;br&gt;住所：佐伯市城南町17番1号&lt;br&gt;参考：収容人数：2020人&lt;br&gt;</v>
      </c>
      <c r="AB200" s="239" t="s">
        <v>3203</v>
      </c>
      <c r="AC200" s="239" t="str">
        <f t="shared" si="49"/>
        <v>916.png</v>
      </c>
      <c r="AD200" s="239" t="s">
        <v>3204</v>
      </c>
      <c r="AE200" s="239" t="str">
        <f t="shared" si="50"/>
        <v>45,30</v>
      </c>
      <c r="AF200" s="239" t="s">
        <v>3205</v>
      </c>
      <c r="AG200" s="239" t="str">
        <f t="shared" si="51"/>
        <v>22,15</v>
      </c>
      <c r="AH200" s="239" t="s">
        <v>3206</v>
      </c>
      <c r="AI200" s="239" t="str">
        <f t="shared" si="52"/>
        <v>131.888288673238,32.9550969608841</v>
      </c>
      <c r="AJ200" s="239" t="s">
        <v>3207</v>
      </c>
      <c r="AL200" s="8" t="str">
        <f t="shared" si="53"/>
        <v>,{"type":"Feature","properties":{"name":"佐伯城南中学校（校舎・体育館）","description":"種別：指定避難所（風水害）&lt;br&gt;名称：佐伯城南中学校（校舎・体育館）&lt;br&gt;住所：佐伯市城南町17番1号&lt;br&gt;参考：収容人数：2020人&lt;br&gt;","_markerType":"Icon","_iconUrl":"https://cyberjapandata.gsi.go.jp/portal/sys/v4/symbols/916.png","_iconSize":[45,30],"_iconAnchor":[22,15]},"geometry":{"type":"Point","coordinates":[131.888288673238,32.9550969608841]}}</v>
      </c>
    </row>
    <row r="201" spans="1:38">
      <c r="A201" s="1" t="s">
        <v>340</v>
      </c>
      <c r="B201" s="1" t="s">
        <v>5599</v>
      </c>
      <c r="C201" s="1" t="s">
        <v>340</v>
      </c>
      <c r="D201" s="1" t="s">
        <v>315</v>
      </c>
      <c r="F201" s="1" t="s">
        <v>4112</v>
      </c>
      <c r="I201" s="236" t="s">
        <v>5614</v>
      </c>
      <c r="J201" s="1" t="s">
        <v>5617</v>
      </c>
      <c r="K201" s="1" t="s">
        <v>5618</v>
      </c>
      <c r="L201" s="1">
        <v>32.9615246236771</v>
      </c>
      <c r="M201" s="1">
        <v>131.89495241567599</v>
      </c>
      <c r="O201" s="74" t="str">
        <f t="shared" si="41"/>
        <v>佐伯鶴城高等学校（体育館）</v>
      </c>
      <c r="P201" s="74" t="str">
        <f t="shared" si="42"/>
        <v>種別：指定避難所（風水害）&lt;br&gt;名称：佐伯鶴城高等学校（体育館）&lt;br&gt;住所：佐伯市城下東町7番1号&lt;br&gt;参考：収容人数：150人&lt;br&gt;</v>
      </c>
      <c r="Q201" s="74" t="str">
        <f t="shared" si="43"/>
        <v>916.png</v>
      </c>
      <c r="R201" s="74" t="str">
        <f t="shared" si="44"/>
        <v>45,30</v>
      </c>
      <c r="S201" s="74" t="str">
        <f t="shared" si="45"/>
        <v>22,15</v>
      </c>
      <c r="T201" s="74" t="str">
        <f t="shared" si="46"/>
        <v>131.894952415676,32.9615246236771</v>
      </c>
      <c r="W201" s="239">
        <v>1</v>
      </c>
      <c r="X201" s="239" t="s">
        <v>3209</v>
      </c>
      <c r="Y201" s="239" t="str">
        <f t="shared" si="47"/>
        <v>佐伯鶴城高等学校（体育館）</v>
      </c>
      <c r="Z201" s="239" t="s">
        <v>3202</v>
      </c>
      <c r="AA201" s="239" t="str">
        <f t="shared" si="48"/>
        <v>種別：指定避難所（風水害）&lt;br&gt;名称：佐伯鶴城高等学校（体育館）&lt;br&gt;住所：佐伯市城下東町7番1号&lt;br&gt;参考：収容人数：150人&lt;br&gt;</v>
      </c>
      <c r="AB201" s="239" t="s">
        <v>3203</v>
      </c>
      <c r="AC201" s="239" t="str">
        <f t="shared" si="49"/>
        <v>916.png</v>
      </c>
      <c r="AD201" s="239" t="s">
        <v>3204</v>
      </c>
      <c r="AE201" s="239" t="str">
        <f t="shared" si="50"/>
        <v>45,30</v>
      </c>
      <c r="AF201" s="239" t="s">
        <v>3205</v>
      </c>
      <c r="AG201" s="239" t="str">
        <f t="shared" si="51"/>
        <v>22,15</v>
      </c>
      <c r="AH201" s="239" t="s">
        <v>3206</v>
      </c>
      <c r="AI201" s="239" t="str">
        <f t="shared" si="52"/>
        <v>131.894952415676,32.9615246236771</v>
      </c>
      <c r="AJ201" s="239" t="s">
        <v>3207</v>
      </c>
      <c r="AL201" s="8" t="str">
        <f t="shared" si="53"/>
        <v>,{"type":"Feature","properties":{"name":"佐伯鶴城高等学校（体育館）","description":"種別：指定避難所（風水害）&lt;br&gt;名称：佐伯鶴城高等学校（体育館）&lt;br&gt;住所：佐伯市城下東町7番1号&lt;br&gt;参考：収容人数：150人&lt;br&gt;","_markerType":"Icon","_iconUrl":"https://cyberjapandata.gsi.go.jp/portal/sys/v4/symbols/916.png","_iconSize":[45,30],"_iconAnchor":[22,15]},"geometry":{"type":"Point","coordinates":[131.894952415676,32.9615246236771]}}</v>
      </c>
    </row>
    <row r="202" spans="1:38">
      <c r="A202" s="1" t="s">
        <v>127</v>
      </c>
      <c r="B202" s="1" t="s">
        <v>5599</v>
      </c>
      <c r="C202" s="1" t="s">
        <v>127</v>
      </c>
      <c r="D202" s="1" t="s">
        <v>315</v>
      </c>
      <c r="F202" s="1" t="s">
        <v>5612</v>
      </c>
      <c r="I202" s="236" t="s">
        <v>5614</v>
      </c>
      <c r="J202" s="1" t="s">
        <v>5617</v>
      </c>
      <c r="K202" s="1" t="s">
        <v>5618</v>
      </c>
      <c r="L202" s="1">
        <v>32.962474431140102</v>
      </c>
      <c r="M202" s="1">
        <v>131.895454052524</v>
      </c>
      <c r="O202" s="74" t="str">
        <f t="shared" si="41"/>
        <v>佐伯鶴城高等学校（多目的競技場）</v>
      </c>
      <c r="P202" s="74" t="str">
        <f t="shared" si="42"/>
        <v>種別：指定避難所（風水害）&lt;br&gt;名称：佐伯鶴城高等学校（多目的競技場）&lt;br&gt;住所：佐伯市城下東町7番1号&lt;br&gt;参考：収容人数：660人&lt;br&gt;</v>
      </c>
      <c r="Q202" s="74" t="str">
        <f t="shared" si="43"/>
        <v>916.png</v>
      </c>
      <c r="R202" s="74" t="str">
        <f t="shared" si="44"/>
        <v>45,30</v>
      </c>
      <c r="S202" s="74" t="str">
        <f t="shared" si="45"/>
        <v>22,15</v>
      </c>
      <c r="T202" s="74" t="str">
        <f t="shared" si="46"/>
        <v>131.895454052524,32.9624744311401</v>
      </c>
      <c r="W202" s="239">
        <v>1</v>
      </c>
      <c r="X202" s="239" t="s">
        <v>3209</v>
      </c>
      <c r="Y202" s="239" t="str">
        <f t="shared" si="47"/>
        <v>佐伯鶴城高等学校（多目的競技場）</v>
      </c>
      <c r="Z202" s="239" t="s">
        <v>3202</v>
      </c>
      <c r="AA202" s="239" t="str">
        <f t="shared" si="48"/>
        <v>種別：指定避難所（風水害）&lt;br&gt;名称：佐伯鶴城高等学校（多目的競技場）&lt;br&gt;住所：佐伯市城下東町7番1号&lt;br&gt;参考：収容人数：660人&lt;br&gt;</v>
      </c>
      <c r="AB202" s="239" t="s">
        <v>3203</v>
      </c>
      <c r="AC202" s="239" t="str">
        <f t="shared" si="49"/>
        <v>916.png</v>
      </c>
      <c r="AD202" s="239" t="s">
        <v>3204</v>
      </c>
      <c r="AE202" s="239" t="str">
        <f t="shared" si="50"/>
        <v>45,30</v>
      </c>
      <c r="AF202" s="239" t="s">
        <v>3205</v>
      </c>
      <c r="AG202" s="239" t="str">
        <f t="shared" si="51"/>
        <v>22,15</v>
      </c>
      <c r="AH202" s="239" t="s">
        <v>3206</v>
      </c>
      <c r="AI202" s="239" t="str">
        <f t="shared" si="52"/>
        <v>131.895454052524,32.9624744311401</v>
      </c>
      <c r="AJ202" s="239" t="s">
        <v>3207</v>
      </c>
      <c r="AL202" s="8" t="str">
        <f t="shared" si="53"/>
        <v>,{"type":"Feature","properties":{"name":"佐伯鶴城高等学校（多目的競技場）","description":"種別：指定避難所（風水害）&lt;br&gt;名称：佐伯鶴城高等学校（多目的競技場）&lt;br&gt;住所：佐伯市城下東町7番1号&lt;br&gt;参考：収容人数：660人&lt;br&gt;","_markerType":"Icon","_iconUrl":"https://cyberjapandata.gsi.go.jp/portal/sys/v4/symbols/916.png","_iconSize":[45,30],"_iconAnchor":[22,15]},"geometry":{"type":"Point","coordinates":[131.895454052524,32.9624744311401]}}</v>
      </c>
    </row>
    <row r="203" spans="1:38">
      <c r="A203" s="1" t="s">
        <v>2252</v>
      </c>
      <c r="B203" s="1" t="s">
        <v>5599</v>
      </c>
      <c r="C203" s="1" t="s">
        <v>2252</v>
      </c>
      <c r="D203" s="1" t="s">
        <v>316</v>
      </c>
      <c r="F203" s="1" t="s">
        <v>4129</v>
      </c>
      <c r="I203" s="236" t="s">
        <v>5614</v>
      </c>
      <c r="J203" s="1" t="s">
        <v>5617</v>
      </c>
      <c r="K203" s="1" t="s">
        <v>5618</v>
      </c>
      <c r="L203" s="1">
        <v>32.967887698939002</v>
      </c>
      <c r="M203" s="1">
        <v>131.909764562791</v>
      </c>
      <c r="O203" s="74" t="str">
        <f t="shared" si="41"/>
        <v>渡町台地域コミュニティセンター</v>
      </c>
      <c r="P203" s="74" t="str">
        <f t="shared" si="42"/>
        <v>種別：指定避難所（風水害）&lt;br&gt;名称：渡町台地域コミュニティセンター&lt;br&gt;住所：佐伯市野岡町2丁目12番14号&lt;br&gt;参考：収容人数：230人&lt;br&gt;</v>
      </c>
      <c r="Q203" s="74" t="str">
        <f t="shared" si="43"/>
        <v>916.png</v>
      </c>
      <c r="R203" s="74" t="str">
        <f t="shared" si="44"/>
        <v>45,30</v>
      </c>
      <c r="S203" s="74" t="str">
        <f t="shared" si="45"/>
        <v>22,15</v>
      </c>
      <c r="T203" s="74" t="str">
        <f t="shared" si="46"/>
        <v>131.909764562791,32.967887698939</v>
      </c>
      <c r="W203" s="239">
        <v>1</v>
      </c>
      <c r="X203" s="239" t="s">
        <v>3209</v>
      </c>
      <c r="Y203" s="239" t="str">
        <f t="shared" si="47"/>
        <v>渡町台地域コミュニティセンター</v>
      </c>
      <c r="Z203" s="239" t="s">
        <v>3202</v>
      </c>
      <c r="AA203" s="239" t="str">
        <f t="shared" si="48"/>
        <v>種別：指定避難所（風水害）&lt;br&gt;名称：渡町台地域コミュニティセンター&lt;br&gt;住所：佐伯市野岡町2丁目12番14号&lt;br&gt;参考：収容人数：230人&lt;br&gt;</v>
      </c>
      <c r="AB203" s="239" t="s">
        <v>3203</v>
      </c>
      <c r="AC203" s="239" t="str">
        <f t="shared" si="49"/>
        <v>916.png</v>
      </c>
      <c r="AD203" s="239" t="s">
        <v>3204</v>
      </c>
      <c r="AE203" s="239" t="str">
        <f t="shared" si="50"/>
        <v>45,30</v>
      </c>
      <c r="AF203" s="239" t="s">
        <v>3205</v>
      </c>
      <c r="AG203" s="239" t="str">
        <f t="shared" si="51"/>
        <v>22,15</v>
      </c>
      <c r="AH203" s="239" t="s">
        <v>3206</v>
      </c>
      <c r="AI203" s="239" t="str">
        <f t="shared" si="52"/>
        <v>131.909764562791,32.967887698939</v>
      </c>
      <c r="AJ203" s="239" t="s">
        <v>3207</v>
      </c>
      <c r="AL203" s="8" t="str">
        <f t="shared" si="53"/>
        <v>,{"type":"Feature","properties":{"name":"渡町台地域コミュニティセンター","description":"種別：指定避難所（風水害）&lt;br&gt;名称：渡町台地域コミュニティセンター&lt;br&gt;住所：佐伯市野岡町2丁目12番14号&lt;br&gt;参考：収容人数：230人&lt;br&gt;","_markerType":"Icon","_iconUrl":"https://cyberjapandata.gsi.go.jp/portal/sys/v4/symbols/916.png","_iconSize":[45,30],"_iconAnchor":[22,15]},"geometry":{"type":"Point","coordinates":[131.909764562791,32.967887698939]}}</v>
      </c>
    </row>
    <row r="204" spans="1:38">
      <c r="A204" s="1" t="s">
        <v>136</v>
      </c>
      <c r="B204" s="1" t="s">
        <v>5599</v>
      </c>
      <c r="C204" s="1" t="s">
        <v>136</v>
      </c>
      <c r="D204" s="1" t="s">
        <v>317</v>
      </c>
      <c r="F204" s="1" t="s">
        <v>4145</v>
      </c>
      <c r="G204" s="1" t="s">
        <v>337</v>
      </c>
      <c r="I204" s="236">
        <v>921</v>
      </c>
      <c r="J204" s="1" t="s">
        <v>5617</v>
      </c>
      <c r="K204" s="1" t="s">
        <v>5618</v>
      </c>
      <c r="L204" s="1">
        <v>32.958339821124198</v>
      </c>
      <c r="M204" s="1">
        <v>131.90816831752099</v>
      </c>
      <c r="O204" s="74" t="str">
        <f t="shared" si="41"/>
        <v>渡町台小学校（校舎・体育館）</v>
      </c>
      <c r="P204" s="74" t="str">
        <f t="shared" si="42"/>
        <v>種別：指定避難所（風水害）&lt;br&gt;名称：渡町台小学校（校舎・体育館）&lt;br&gt;住所：佐伯市長島町3丁目16番1号&lt;br&gt;参考：収容人数：1860人&lt;br&gt;</v>
      </c>
      <c r="Q204" s="74" t="str">
        <f t="shared" si="43"/>
        <v>921.png</v>
      </c>
      <c r="R204" s="74" t="str">
        <f t="shared" si="44"/>
        <v>45,30</v>
      </c>
      <c r="S204" s="74" t="str">
        <f t="shared" si="45"/>
        <v>22,15</v>
      </c>
      <c r="T204" s="74" t="str">
        <f t="shared" si="46"/>
        <v>131.908168317521,32.9583398211242</v>
      </c>
      <c r="W204" s="239">
        <v>1</v>
      </c>
      <c r="X204" s="239" t="s">
        <v>3209</v>
      </c>
      <c r="Y204" s="239" t="str">
        <f t="shared" si="47"/>
        <v>渡町台小学校（校舎・体育館）</v>
      </c>
      <c r="Z204" s="239" t="s">
        <v>3202</v>
      </c>
      <c r="AA204" s="239" t="str">
        <f t="shared" si="48"/>
        <v>種別：指定避難所（風水害）&lt;br&gt;名称：渡町台小学校（校舎・体育館）&lt;br&gt;住所：佐伯市長島町3丁目16番1号&lt;br&gt;参考：収容人数：1860人&lt;br&gt;</v>
      </c>
      <c r="AB204" s="239" t="s">
        <v>3203</v>
      </c>
      <c r="AC204" s="239" t="str">
        <f t="shared" si="49"/>
        <v>921.png</v>
      </c>
      <c r="AD204" s="239" t="s">
        <v>3204</v>
      </c>
      <c r="AE204" s="239" t="str">
        <f t="shared" si="50"/>
        <v>45,30</v>
      </c>
      <c r="AF204" s="239" t="s">
        <v>3205</v>
      </c>
      <c r="AG204" s="239" t="str">
        <f t="shared" si="51"/>
        <v>22,15</v>
      </c>
      <c r="AH204" s="239" t="s">
        <v>3206</v>
      </c>
      <c r="AI204" s="239" t="str">
        <f t="shared" si="52"/>
        <v>131.908168317521,32.9583398211242</v>
      </c>
      <c r="AJ204" s="239" t="s">
        <v>3207</v>
      </c>
      <c r="AL204" s="8" t="str">
        <f t="shared" si="53"/>
        <v>,{"type":"Feature","properties":{"name":"渡町台小学校（校舎・体育館）","description":"種別：指定避難所（風水害）&lt;br&gt;名称：渡町台小学校（校舎・体育館）&lt;br&gt;住所：佐伯市長島町3丁目16番1号&lt;br&gt;参考：収容人数：1860人&lt;br&gt;","_markerType":"Icon","_iconUrl":"https://cyberjapandata.gsi.go.jp/portal/sys/v4/symbols/921.png","_iconSize":[45,30],"_iconAnchor":[22,15]},"geometry":{"type":"Point","coordinates":[131.908168317521,32.9583398211242]}}</v>
      </c>
    </row>
    <row r="205" spans="1:38">
      <c r="A205" s="1" t="s">
        <v>139</v>
      </c>
      <c r="B205" s="1" t="s">
        <v>5599</v>
      </c>
      <c r="C205" s="1" t="s">
        <v>139</v>
      </c>
      <c r="D205" s="1" t="s">
        <v>288</v>
      </c>
      <c r="F205" s="1" t="s">
        <v>5605</v>
      </c>
      <c r="I205" s="236" t="s">
        <v>5614</v>
      </c>
      <c r="J205" s="1" t="s">
        <v>5617</v>
      </c>
      <c r="K205" s="1" t="s">
        <v>5618</v>
      </c>
      <c r="L205" s="1">
        <v>32.954664400104399</v>
      </c>
      <c r="M205" s="1">
        <v>131.90860341455499</v>
      </c>
      <c r="O205" s="74" t="str">
        <f t="shared" si="41"/>
        <v>新女島区民会館</v>
      </c>
      <c r="P205" s="74" t="str">
        <f t="shared" si="42"/>
        <v>種別：指定避難所（風水害）&lt;br&gt;名称：新女島区民会館&lt;br&gt;住所：佐伯市10468番地75&lt;br&gt;参考：収容人数：130人&lt;br&gt;</v>
      </c>
      <c r="Q205" s="74" t="str">
        <f t="shared" si="43"/>
        <v>916.png</v>
      </c>
      <c r="R205" s="74" t="str">
        <f t="shared" si="44"/>
        <v>45,30</v>
      </c>
      <c r="S205" s="74" t="str">
        <f t="shared" si="45"/>
        <v>22,15</v>
      </c>
      <c r="T205" s="74" t="str">
        <f t="shared" si="46"/>
        <v>131.908603414555,32.9546644001044</v>
      </c>
      <c r="W205" s="239">
        <v>1</v>
      </c>
      <c r="X205" s="239" t="s">
        <v>3209</v>
      </c>
      <c r="Y205" s="239" t="str">
        <f t="shared" si="47"/>
        <v>新女島区民会館</v>
      </c>
      <c r="Z205" s="239" t="s">
        <v>3202</v>
      </c>
      <c r="AA205" s="239" t="str">
        <f t="shared" si="48"/>
        <v>種別：指定避難所（風水害）&lt;br&gt;名称：新女島区民会館&lt;br&gt;住所：佐伯市10468番地75&lt;br&gt;参考：収容人数：130人&lt;br&gt;</v>
      </c>
      <c r="AB205" s="239" t="s">
        <v>3203</v>
      </c>
      <c r="AC205" s="239" t="str">
        <f t="shared" si="49"/>
        <v>916.png</v>
      </c>
      <c r="AD205" s="239" t="s">
        <v>3204</v>
      </c>
      <c r="AE205" s="239" t="str">
        <f t="shared" si="50"/>
        <v>45,30</v>
      </c>
      <c r="AF205" s="239" t="s">
        <v>3205</v>
      </c>
      <c r="AG205" s="239" t="str">
        <f t="shared" si="51"/>
        <v>22,15</v>
      </c>
      <c r="AH205" s="239" t="s">
        <v>3206</v>
      </c>
      <c r="AI205" s="239" t="str">
        <f t="shared" si="52"/>
        <v>131.908603414555,32.9546644001044</v>
      </c>
      <c r="AJ205" s="239" t="s">
        <v>3207</v>
      </c>
      <c r="AL205" s="8" t="str">
        <f t="shared" si="53"/>
        <v>,{"type":"Feature","properties":{"name":"新女島区民会館","description":"種別：指定避難所（風水害）&lt;br&gt;名称：新女島区民会館&lt;br&gt;住所：佐伯市10468番地75&lt;br&gt;参考：収容人数：130人&lt;br&gt;","_markerType":"Icon","_iconUrl":"https://cyberjapandata.gsi.go.jp/portal/sys/v4/symbols/916.png","_iconSize":[45,30],"_iconAnchor":[22,15]},"geometry":{"type":"Point","coordinates":[131.908603414555,32.9546644001044]}}</v>
      </c>
    </row>
    <row r="206" spans="1:38">
      <c r="A206" s="1" t="s">
        <v>143</v>
      </c>
      <c r="B206" s="1" t="s">
        <v>5599</v>
      </c>
      <c r="C206" s="1" t="s">
        <v>143</v>
      </c>
      <c r="D206" s="1" t="s">
        <v>289</v>
      </c>
      <c r="F206" s="1" t="s">
        <v>4116</v>
      </c>
      <c r="I206" s="236" t="s">
        <v>5614</v>
      </c>
      <c r="J206" s="1" t="s">
        <v>5617</v>
      </c>
      <c r="K206" s="1" t="s">
        <v>5618</v>
      </c>
      <c r="L206" s="1">
        <v>32.958525654226499</v>
      </c>
      <c r="M206" s="1">
        <v>131.90705203081799</v>
      </c>
      <c r="O206" s="74" t="str">
        <f t="shared" si="41"/>
        <v>長島区公民館</v>
      </c>
      <c r="P206" s="74" t="str">
        <f t="shared" si="42"/>
        <v>種別：指定避難所（風水害）&lt;br&gt;名称：長島区公民館&lt;br&gt;住所：佐伯市長島町3丁目7番30号&lt;br&gt;参考：収容人数：80人&lt;br&gt;</v>
      </c>
      <c r="Q206" s="74" t="str">
        <f t="shared" si="43"/>
        <v>916.png</v>
      </c>
      <c r="R206" s="74" t="str">
        <f t="shared" si="44"/>
        <v>45,30</v>
      </c>
      <c r="S206" s="74" t="str">
        <f t="shared" si="45"/>
        <v>22,15</v>
      </c>
      <c r="T206" s="74" t="str">
        <f t="shared" si="46"/>
        <v>131.907052030818,32.9585256542265</v>
      </c>
      <c r="W206" s="239">
        <v>1</v>
      </c>
      <c r="X206" s="239" t="s">
        <v>3209</v>
      </c>
      <c r="Y206" s="239" t="str">
        <f t="shared" si="47"/>
        <v>長島区公民館</v>
      </c>
      <c r="Z206" s="239" t="s">
        <v>3202</v>
      </c>
      <c r="AA206" s="239" t="str">
        <f t="shared" si="48"/>
        <v>種別：指定避難所（風水害）&lt;br&gt;名称：長島区公民館&lt;br&gt;住所：佐伯市長島町3丁目7番30号&lt;br&gt;参考：収容人数：80人&lt;br&gt;</v>
      </c>
      <c r="AB206" s="239" t="s">
        <v>3203</v>
      </c>
      <c r="AC206" s="239" t="str">
        <f t="shared" si="49"/>
        <v>916.png</v>
      </c>
      <c r="AD206" s="239" t="s">
        <v>3204</v>
      </c>
      <c r="AE206" s="239" t="str">
        <f t="shared" si="50"/>
        <v>45,30</v>
      </c>
      <c r="AF206" s="239" t="s">
        <v>3205</v>
      </c>
      <c r="AG206" s="239" t="str">
        <f t="shared" si="51"/>
        <v>22,15</v>
      </c>
      <c r="AH206" s="239" t="s">
        <v>3206</v>
      </c>
      <c r="AI206" s="239" t="str">
        <f t="shared" si="52"/>
        <v>131.907052030818,32.9585256542265</v>
      </c>
      <c r="AJ206" s="239" t="s">
        <v>3207</v>
      </c>
      <c r="AL206" s="8" t="str">
        <f t="shared" si="53"/>
        <v>,{"type":"Feature","properties":{"name":"長島区公民館","description":"種別：指定避難所（風水害）&lt;br&gt;名称：長島区公民館&lt;br&gt;住所：佐伯市長島町3丁目7番30号&lt;br&gt;参考：収容人数：80人&lt;br&gt;","_markerType":"Icon","_iconUrl":"https://cyberjapandata.gsi.go.jp/portal/sys/v4/symbols/916.png","_iconSize":[45,30],"_iconAnchor":[22,15]},"geometry":{"type":"Point","coordinates":[131.907052030818,32.9585256542265]}}</v>
      </c>
    </row>
    <row r="207" spans="1:38">
      <c r="A207" s="1" t="s">
        <v>2253</v>
      </c>
      <c r="B207" s="1" t="s">
        <v>5599</v>
      </c>
      <c r="C207" s="1" t="s">
        <v>2253</v>
      </c>
      <c r="D207" s="1" t="s">
        <v>318</v>
      </c>
      <c r="F207" s="1" t="s">
        <v>5613</v>
      </c>
      <c r="I207" s="236" t="s">
        <v>5614</v>
      </c>
      <c r="J207" s="1" t="s">
        <v>5617</v>
      </c>
      <c r="K207" s="1" t="s">
        <v>5618</v>
      </c>
      <c r="L207" s="1">
        <v>32.9622198782317</v>
      </c>
      <c r="M207" s="1">
        <v>131.90463091221201</v>
      </c>
      <c r="O207" s="74" t="str">
        <f t="shared" si="41"/>
        <v>鶴谷中学校（校舎・体育館）</v>
      </c>
      <c r="P207" s="74" t="str">
        <f t="shared" si="42"/>
        <v>種別：指定避難所（風水害）&lt;br&gt;名称：鶴谷中学校（校舎・体育館）&lt;br&gt;住所：佐伯市長島町1丁目1番1号&lt;br&gt;参考：収容人数：2960人&lt;br&gt;</v>
      </c>
      <c r="Q207" s="74" t="str">
        <f t="shared" si="43"/>
        <v>916.png</v>
      </c>
      <c r="R207" s="74" t="str">
        <f t="shared" si="44"/>
        <v>45,30</v>
      </c>
      <c r="S207" s="74" t="str">
        <f t="shared" si="45"/>
        <v>22,15</v>
      </c>
      <c r="T207" s="74" t="str">
        <f t="shared" si="46"/>
        <v>131.904630912212,32.9622198782317</v>
      </c>
      <c r="W207" s="239">
        <v>1</v>
      </c>
      <c r="X207" s="239" t="s">
        <v>3209</v>
      </c>
      <c r="Y207" s="239" t="str">
        <f t="shared" si="47"/>
        <v>鶴谷中学校（校舎・体育館）</v>
      </c>
      <c r="Z207" s="239" t="s">
        <v>3202</v>
      </c>
      <c r="AA207" s="239" t="str">
        <f t="shared" si="48"/>
        <v>種別：指定避難所（風水害）&lt;br&gt;名称：鶴谷中学校（校舎・体育館）&lt;br&gt;住所：佐伯市長島町1丁目1番1号&lt;br&gt;参考：収容人数：2960人&lt;br&gt;</v>
      </c>
      <c r="AB207" s="239" t="s">
        <v>3203</v>
      </c>
      <c r="AC207" s="239" t="str">
        <f t="shared" si="49"/>
        <v>916.png</v>
      </c>
      <c r="AD207" s="239" t="s">
        <v>3204</v>
      </c>
      <c r="AE207" s="239" t="str">
        <f t="shared" si="50"/>
        <v>45,30</v>
      </c>
      <c r="AF207" s="239" t="s">
        <v>3205</v>
      </c>
      <c r="AG207" s="239" t="str">
        <f t="shared" si="51"/>
        <v>22,15</v>
      </c>
      <c r="AH207" s="239" t="s">
        <v>3206</v>
      </c>
      <c r="AI207" s="239" t="str">
        <f t="shared" si="52"/>
        <v>131.904630912212,32.9622198782317</v>
      </c>
      <c r="AJ207" s="239" t="s">
        <v>3207</v>
      </c>
      <c r="AL207" s="8" t="str">
        <f t="shared" si="53"/>
        <v>,{"type":"Feature","properties":{"name":"鶴谷中学校（校舎・体育館）","description":"種別：指定避難所（風水害）&lt;br&gt;名称：鶴谷中学校（校舎・体育館）&lt;br&gt;住所：佐伯市長島町1丁目1番1号&lt;br&gt;参考：収容人数：2960人&lt;br&gt;","_markerType":"Icon","_iconUrl":"https://cyberjapandata.gsi.go.jp/portal/sys/v4/symbols/916.png","_iconSize":[45,30],"_iconAnchor":[22,15]},"geometry":{"type":"Point","coordinates":[131.904630912212,32.9622198782317]}}</v>
      </c>
    </row>
    <row r="208" spans="1:38">
      <c r="A208" s="1" t="s">
        <v>338</v>
      </c>
      <c r="B208" s="1" t="s">
        <v>5599</v>
      </c>
      <c r="C208" s="1" t="s">
        <v>338</v>
      </c>
      <c r="D208" s="1" t="s">
        <v>319</v>
      </c>
      <c r="F208" s="1" t="s">
        <v>4118</v>
      </c>
      <c r="I208" s="236" t="s">
        <v>5614</v>
      </c>
      <c r="J208" s="1" t="s">
        <v>5617</v>
      </c>
      <c r="K208" s="1" t="s">
        <v>5618</v>
      </c>
      <c r="L208" s="1">
        <v>32.967694621587697</v>
      </c>
      <c r="M208" s="1">
        <v>131.90394270901999</v>
      </c>
      <c r="O208" s="74" t="str">
        <f t="shared" si="41"/>
        <v>佐伯東地区公民館（2階集会室）</v>
      </c>
      <c r="P208" s="74" t="str">
        <f t="shared" si="42"/>
        <v>種別：指定避難所（風水害）&lt;br&gt;名称：佐伯東地区公民館（2階集会室）&lt;br&gt;住所：佐伯市蟹田7番10号&lt;br&gt;参考：収容人数：90人&lt;br&gt;</v>
      </c>
      <c r="Q208" s="74" t="str">
        <f t="shared" si="43"/>
        <v>916.png</v>
      </c>
      <c r="R208" s="74" t="str">
        <f t="shared" si="44"/>
        <v>45,30</v>
      </c>
      <c r="S208" s="74" t="str">
        <f t="shared" si="45"/>
        <v>22,15</v>
      </c>
      <c r="T208" s="74" t="str">
        <f t="shared" si="46"/>
        <v>131.90394270902,32.9676946215877</v>
      </c>
      <c r="W208" s="239">
        <v>1</v>
      </c>
      <c r="X208" s="239" t="s">
        <v>3209</v>
      </c>
      <c r="Y208" s="239" t="str">
        <f t="shared" si="47"/>
        <v>佐伯東地区公民館（2階集会室）</v>
      </c>
      <c r="Z208" s="239" t="s">
        <v>3202</v>
      </c>
      <c r="AA208" s="239" t="str">
        <f t="shared" si="48"/>
        <v>種別：指定避難所（風水害）&lt;br&gt;名称：佐伯東地区公民館（2階集会室）&lt;br&gt;住所：佐伯市蟹田7番10号&lt;br&gt;参考：収容人数：90人&lt;br&gt;</v>
      </c>
      <c r="AB208" s="239" t="s">
        <v>3203</v>
      </c>
      <c r="AC208" s="239" t="str">
        <f t="shared" si="49"/>
        <v>916.png</v>
      </c>
      <c r="AD208" s="239" t="s">
        <v>3204</v>
      </c>
      <c r="AE208" s="239" t="str">
        <f t="shared" si="50"/>
        <v>45,30</v>
      </c>
      <c r="AF208" s="239" t="s">
        <v>3205</v>
      </c>
      <c r="AG208" s="239" t="str">
        <f t="shared" si="51"/>
        <v>22,15</v>
      </c>
      <c r="AH208" s="239" t="s">
        <v>3206</v>
      </c>
      <c r="AI208" s="239" t="str">
        <f t="shared" si="52"/>
        <v>131.90394270902,32.9676946215877</v>
      </c>
      <c r="AJ208" s="239" t="s">
        <v>3207</v>
      </c>
      <c r="AL208" s="8" t="str">
        <f t="shared" si="53"/>
        <v>,{"type":"Feature","properties":{"name":"佐伯東地区公民館（2階集会室）","description":"種別：指定避難所（風水害）&lt;br&gt;名称：佐伯東地区公民館（2階集会室）&lt;br&gt;住所：佐伯市蟹田7番10号&lt;br&gt;参考：収容人数：90人&lt;br&gt;","_markerType":"Icon","_iconUrl":"https://cyberjapandata.gsi.go.jp/portal/sys/v4/symbols/916.png","_iconSize":[45,30],"_iconAnchor":[22,15]},"geometry":{"type":"Point","coordinates":[131.90394270902,32.9676946215877]}}</v>
      </c>
    </row>
    <row r="209" spans="1:38">
      <c r="A209" s="1" t="s">
        <v>2254</v>
      </c>
      <c r="B209" s="1" t="s">
        <v>5599</v>
      </c>
      <c r="C209" s="1" t="s">
        <v>2254</v>
      </c>
      <c r="D209" s="1" t="s">
        <v>292</v>
      </c>
      <c r="F209" s="1" t="s">
        <v>4121</v>
      </c>
      <c r="I209" s="236" t="s">
        <v>5614</v>
      </c>
      <c r="J209" s="1" t="s">
        <v>5617</v>
      </c>
      <c r="K209" s="1" t="s">
        <v>5618</v>
      </c>
      <c r="L209" s="1">
        <v>32.961374196840197</v>
      </c>
      <c r="M209" s="1">
        <v>131.898880690287</v>
      </c>
      <c r="O209" s="74" t="str">
        <f t="shared" si="41"/>
        <v>中村クラブ</v>
      </c>
      <c r="P209" s="74" t="str">
        <f t="shared" si="42"/>
        <v>種別：指定避難所（風水害）&lt;br&gt;名称：中村クラブ&lt;br&gt;住所：佐伯市中村北町1496番地3&lt;br&gt;参考：収容人数：30人&lt;br&gt;</v>
      </c>
      <c r="Q209" s="74" t="str">
        <f t="shared" si="43"/>
        <v>916.png</v>
      </c>
      <c r="R209" s="74" t="str">
        <f t="shared" si="44"/>
        <v>45,30</v>
      </c>
      <c r="S209" s="74" t="str">
        <f t="shared" si="45"/>
        <v>22,15</v>
      </c>
      <c r="T209" s="74" t="str">
        <f t="shared" si="46"/>
        <v>131.898880690287,32.9613741968402</v>
      </c>
      <c r="W209" s="239">
        <v>1</v>
      </c>
      <c r="X209" s="239" t="s">
        <v>3209</v>
      </c>
      <c r="Y209" s="239" t="str">
        <f t="shared" si="47"/>
        <v>中村クラブ</v>
      </c>
      <c r="Z209" s="239" t="s">
        <v>3202</v>
      </c>
      <c r="AA209" s="239" t="str">
        <f t="shared" si="48"/>
        <v>種別：指定避難所（風水害）&lt;br&gt;名称：中村クラブ&lt;br&gt;住所：佐伯市中村北町1496番地3&lt;br&gt;参考：収容人数：30人&lt;br&gt;</v>
      </c>
      <c r="AB209" s="239" t="s">
        <v>3203</v>
      </c>
      <c r="AC209" s="239" t="str">
        <f t="shared" si="49"/>
        <v>916.png</v>
      </c>
      <c r="AD209" s="239" t="s">
        <v>3204</v>
      </c>
      <c r="AE209" s="239" t="str">
        <f t="shared" si="50"/>
        <v>45,30</v>
      </c>
      <c r="AF209" s="239" t="s">
        <v>3205</v>
      </c>
      <c r="AG209" s="239" t="str">
        <f t="shared" si="51"/>
        <v>22,15</v>
      </c>
      <c r="AH209" s="239" t="s">
        <v>3206</v>
      </c>
      <c r="AI209" s="239" t="str">
        <f t="shared" si="52"/>
        <v>131.898880690287,32.9613741968402</v>
      </c>
      <c r="AJ209" s="239" t="s">
        <v>3207</v>
      </c>
      <c r="AL209" s="8" t="str">
        <f t="shared" si="53"/>
        <v>,{"type":"Feature","properties":{"name":"中村クラブ","description":"種別：指定避難所（風水害）&lt;br&gt;名称：中村クラブ&lt;br&gt;住所：佐伯市中村北町1496番地3&lt;br&gt;参考：収容人数：30人&lt;br&gt;","_markerType":"Icon","_iconUrl":"https://cyberjapandata.gsi.go.jp/portal/sys/v4/symbols/916.png","_iconSize":[45,30],"_iconAnchor":[22,15]},"geometry":{"type":"Point","coordinates":[131.898880690287,32.9613741968402]}}</v>
      </c>
    </row>
    <row r="210" spans="1:38">
      <c r="A210" s="1" t="s">
        <v>154</v>
      </c>
      <c r="B210" s="1" t="s">
        <v>5599</v>
      </c>
      <c r="C210" s="1" t="s">
        <v>154</v>
      </c>
      <c r="D210" s="1" t="s">
        <v>293</v>
      </c>
      <c r="F210" s="1" t="s">
        <v>4135</v>
      </c>
      <c r="I210" s="236" t="s">
        <v>5614</v>
      </c>
      <c r="J210" s="1" t="s">
        <v>5617</v>
      </c>
      <c r="K210" s="1" t="s">
        <v>5618</v>
      </c>
      <c r="L210" s="1">
        <v>32.964205434631999</v>
      </c>
      <c r="M210" s="1">
        <v>131.901007494346</v>
      </c>
      <c r="O210" s="74" t="str">
        <f t="shared" si="41"/>
        <v>常盤公民館</v>
      </c>
      <c r="P210" s="74" t="str">
        <f t="shared" si="42"/>
        <v>種別：指定避難所（風水害）&lt;br&gt;名称：常盤公民館&lt;br&gt;住所：佐伯市常盤南町7番19号&lt;br&gt;参考：収容人数：20人&lt;br&gt;</v>
      </c>
      <c r="Q210" s="74" t="str">
        <f t="shared" si="43"/>
        <v>916.png</v>
      </c>
      <c r="R210" s="74" t="str">
        <f t="shared" si="44"/>
        <v>45,30</v>
      </c>
      <c r="S210" s="74" t="str">
        <f t="shared" si="45"/>
        <v>22,15</v>
      </c>
      <c r="T210" s="74" t="str">
        <f t="shared" si="46"/>
        <v>131.901007494346,32.964205434632</v>
      </c>
      <c r="W210" s="239">
        <v>1</v>
      </c>
      <c r="X210" s="239" t="s">
        <v>3209</v>
      </c>
      <c r="Y210" s="239" t="str">
        <f t="shared" si="47"/>
        <v>常盤公民館</v>
      </c>
      <c r="Z210" s="239" t="s">
        <v>3202</v>
      </c>
      <c r="AA210" s="239" t="str">
        <f t="shared" si="48"/>
        <v>種別：指定避難所（風水害）&lt;br&gt;名称：常盤公民館&lt;br&gt;住所：佐伯市常盤南町7番19号&lt;br&gt;参考：収容人数：20人&lt;br&gt;</v>
      </c>
      <c r="AB210" s="239" t="s">
        <v>3203</v>
      </c>
      <c r="AC210" s="239" t="str">
        <f t="shared" si="49"/>
        <v>916.png</v>
      </c>
      <c r="AD210" s="239" t="s">
        <v>3204</v>
      </c>
      <c r="AE210" s="239" t="str">
        <f t="shared" si="50"/>
        <v>45,30</v>
      </c>
      <c r="AF210" s="239" t="s">
        <v>3205</v>
      </c>
      <c r="AG210" s="239" t="str">
        <f t="shared" si="51"/>
        <v>22,15</v>
      </c>
      <c r="AH210" s="239" t="s">
        <v>3206</v>
      </c>
      <c r="AI210" s="239" t="str">
        <f t="shared" si="52"/>
        <v>131.901007494346,32.964205434632</v>
      </c>
      <c r="AJ210" s="239" t="s">
        <v>3207</v>
      </c>
      <c r="AL210" s="8" t="str">
        <f t="shared" si="53"/>
        <v>,{"type":"Feature","properties":{"name":"常盤公民館","description":"種別：指定避難所（風水害）&lt;br&gt;名称：常盤公民館&lt;br&gt;住所：佐伯市常盤南町7番19号&lt;br&gt;参考：収容人数：20人&lt;br&gt;","_markerType":"Icon","_iconUrl":"https://cyberjapandata.gsi.go.jp/portal/sys/v4/symbols/916.png","_iconSize":[45,30],"_iconAnchor":[22,15]},"geometry":{"type":"Point","coordinates":[131.901007494346,32.964205434632]}}</v>
      </c>
    </row>
    <row r="211" spans="1:38">
      <c r="A211" s="1" t="s">
        <v>157</v>
      </c>
      <c r="B211" s="1" t="s">
        <v>5599</v>
      </c>
      <c r="C211" s="1" t="s">
        <v>157</v>
      </c>
      <c r="D211" s="1" t="s">
        <v>294</v>
      </c>
      <c r="F211" s="1" t="s">
        <v>4111</v>
      </c>
      <c r="I211" s="236" t="s">
        <v>5614</v>
      </c>
      <c r="J211" s="1" t="s">
        <v>5617</v>
      </c>
      <c r="K211" s="1" t="s">
        <v>5618</v>
      </c>
      <c r="L211" s="1">
        <v>32.972792343685398</v>
      </c>
      <c r="M211" s="1">
        <v>131.904832541714</v>
      </c>
      <c r="O211" s="74" t="str">
        <f t="shared" si="41"/>
        <v>駅前区民会館</v>
      </c>
      <c r="P211" s="74" t="str">
        <f t="shared" si="42"/>
        <v>種別：指定避難所（風水害）&lt;br&gt;名称：駅前区民会館&lt;br&gt;住所：佐伯市駅前2丁目1番18号&lt;br&gt;参考：収容人数：50人&lt;br&gt;</v>
      </c>
      <c r="Q211" s="74" t="str">
        <f t="shared" si="43"/>
        <v>916.png</v>
      </c>
      <c r="R211" s="74" t="str">
        <f t="shared" si="44"/>
        <v>45,30</v>
      </c>
      <c r="S211" s="74" t="str">
        <f t="shared" si="45"/>
        <v>22,15</v>
      </c>
      <c r="T211" s="74" t="str">
        <f t="shared" si="46"/>
        <v>131.904832541714,32.9727923436854</v>
      </c>
      <c r="W211" s="239">
        <v>1</v>
      </c>
      <c r="X211" s="239" t="s">
        <v>3209</v>
      </c>
      <c r="Y211" s="239" t="str">
        <f t="shared" si="47"/>
        <v>駅前区民会館</v>
      </c>
      <c r="Z211" s="239" t="s">
        <v>3202</v>
      </c>
      <c r="AA211" s="239" t="str">
        <f t="shared" si="48"/>
        <v>種別：指定避難所（風水害）&lt;br&gt;名称：駅前区民会館&lt;br&gt;住所：佐伯市駅前2丁目1番18号&lt;br&gt;参考：収容人数：50人&lt;br&gt;</v>
      </c>
      <c r="AB211" s="239" t="s">
        <v>3203</v>
      </c>
      <c r="AC211" s="239" t="str">
        <f t="shared" si="49"/>
        <v>916.png</v>
      </c>
      <c r="AD211" s="239" t="s">
        <v>3204</v>
      </c>
      <c r="AE211" s="239" t="str">
        <f t="shared" si="50"/>
        <v>45,30</v>
      </c>
      <c r="AF211" s="239" t="s">
        <v>3205</v>
      </c>
      <c r="AG211" s="239" t="str">
        <f t="shared" si="51"/>
        <v>22,15</v>
      </c>
      <c r="AH211" s="239" t="s">
        <v>3206</v>
      </c>
      <c r="AI211" s="239" t="str">
        <f t="shared" si="52"/>
        <v>131.904832541714,32.9727923436854</v>
      </c>
      <c r="AJ211" s="239" t="s">
        <v>3207</v>
      </c>
      <c r="AL211" s="8" t="str">
        <f t="shared" si="53"/>
        <v>,{"type":"Feature","properties":{"name":"駅前区民会館","description":"種別：指定避難所（風水害）&lt;br&gt;名称：駅前区民会館&lt;br&gt;住所：佐伯市駅前2丁目1番18号&lt;br&gt;参考：収容人数：50人&lt;br&gt;","_markerType":"Icon","_iconUrl":"https://cyberjapandata.gsi.go.jp/portal/sys/v4/symbols/916.png","_iconSize":[45,30],"_iconAnchor":[22,15]},"geometry":{"type":"Point","coordinates":[131.904832541714,32.9727923436854]}}</v>
      </c>
    </row>
    <row r="212" spans="1:38">
      <c r="A212" s="1" t="s">
        <v>160</v>
      </c>
      <c r="B212" s="1" t="s">
        <v>5599</v>
      </c>
      <c r="C212" s="1" t="s">
        <v>160</v>
      </c>
      <c r="D212" s="1" t="s">
        <v>295</v>
      </c>
      <c r="F212" s="1" t="s">
        <v>4111</v>
      </c>
      <c r="I212" s="236" t="s">
        <v>5614</v>
      </c>
      <c r="J212" s="1" t="s">
        <v>5617</v>
      </c>
      <c r="K212" s="1" t="s">
        <v>5618</v>
      </c>
      <c r="L212" s="1">
        <v>32.9756085689651</v>
      </c>
      <c r="M212" s="1">
        <v>131.90078752583401</v>
      </c>
      <c r="O212" s="74" t="str">
        <f t="shared" si="41"/>
        <v>田の浦区民会館</v>
      </c>
      <c r="P212" s="74" t="str">
        <f t="shared" si="42"/>
        <v>種別：指定避難所（風水害）&lt;br&gt;名称：田の浦区民会館&lt;br&gt;住所：佐伯市田の浦町4番29号&lt;br&gt;参考：収容人数：50人&lt;br&gt;</v>
      </c>
      <c r="Q212" s="74" t="str">
        <f t="shared" si="43"/>
        <v>916.png</v>
      </c>
      <c r="R212" s="74" t="str">
        <f t="shared" si="44"/>
        <v>45,30</v>
      </c>
      <c r="S212" s="74" t="str">
        <f t="shared" si="45"/>
        <v>22,15</v>
      </c>
      <c r="T212" s="74" t="str">
        <f t="shared" si="46"/>
        <v>131.900787525834,32.9756085689651</v>
      </c>
      <c r="W212" s="239">
        <v>1</v>
      </c>
      <c r="X212" s="239" t="s">
        <v>3209</v>
      </c>
      <c r="Y212" s="239" t="str">
        <f t="shared" si="47"/>
        <v>田の浦区民会館</v>
      </c>
      <c r="Z212" s="239" t="s">
        <v>3202</v>
      </c>
      <c r="AA212" s="239" t="str">
        <f t="shared" si="48"/>
        <v>種別：指定避難所（風水害）&lt;br&gt;名称：田の浦区民会館&lt;br&gt;住所：佐伯市田の浦町4番29号&lt;br&gt;参考：収容人数：50人&lt;br&gt;</v>
      </c>
      <c r="AB212" s="239" t="s">
        <v>3203</v>
      </c>
      <c r="AC212" s="239" t="str">
        <f t="shared" si="49"/>
        <v>916.png</v>
      </c>
      <c r="AD212" s="239" t="s">
        <v>3204</v>
      </c>
      <c r="AE212" s="239" t="str">
        <f t="shared" si="50"/>
        <v>45,30</v>
      </c>
      <c r="AF212" s="239" t="s">
        <v>3205</v>
      </c>
      <c r="AG212" s="239" t="str">
        <f t="shared" si="51"/>
        <v>22,15</v>
      </c>
      <c r="AH212" s="239" t="s">
        <v>3206</v>
      </c>
      <c r="AI212" s="239" t="str">
        <f t="shared" si="52"/>
        <v>131.900787525834,32.9756085689651</v>
      </c>
      <c r="AJ212" s="239" t="s">
        <v>3207</v>
      </c>
      <c r="AL212" s="8" t="str">
        <f t="shared" si="53"/>
        <v>,{"type":"Feature","properties":{"name":"田の浦区民会館","description":"種別：指定避難所（風水害）&lt;br&gt;名称：田の浦区民会館&lt;br&gt;住所：佐伯市田の浦町4番29号&lt;br&gt;参考：収容人数：50人&lt;br&gt;","_markerType":"Icon","_iconUrl":"https://cyberjapandata.gsi.go.jp/portal/sys/v4/symbols/916.png","_iconSize":[45,30],"_iconAnchor":[22,15]},"geometry":{"type":"Point","coordinates":[131.900787525834,32.9756085689651]}}</v>
      </c>
    </row>
    <row r="213" spans="1:38">
      <c r="A213" s="1" t="s">
        <v>162</v>
      </c>
      <c r="B213" s="1" t="s">
        <v>5599</v>
      </c>
      <c r="C213" s="1" t="s">
        <v>162</v>
      </c>
      <c r="D213" s="1" t="s">
        <v>296</v>
      </c>
      <c r="F213" s="1" t="s">
        <v>4115</v>
      </c>
      <c r="I213" s="236" t="s">
        <v>5614</v>
      </c>
      <c r="J213" s="1" t="s">
        <v>5617</v>
      </c>
      <c r="K213" s="1" t="s">
        <v>5618</v>
      </c>
      <c r="L213" s="1">
        <v>32.977137466622203</v>
      </c>
      <c r="M213" s="1">
        <v>131.90341313000599</v>
      </c>
      <c r="O213" s="74" t="str">
        <f t="shared" si="41"/>
        <v>葛港公民館</v>
      </c>
      <c r="P213" s="74" t="str">
        <f t="shared" si="42"/>
        <v>種別：指定避難所（風水害）&lt;br&gt;名称：葛港公民館&lt;br&gt;住所：佐伯市葛港3番15号&lt;br&gt;参考：収容人数：70人&lt;br&gt;</v>
      </c>
      <c r="Q213" s="74" t="str">
        <f t="shared" si="43"/>
        <v>916.png</v>
      </c>
      <c r="R213" s="74" t="str">
        <f t="shared" si="44"/>
        <v>45,30</v>
      </c>
      <c r="S213" s="74" t="str">
        <f t="shared" si="45"/>
        <v>22,15</v>
      </c>
      <c r="T213" s="74" t="str">
        <f t="shared" si="46"/>
        <v>131.903413130006,32.9771374666222</v>
      </c>
      <c r="W213" s="239">
        <v>1</v>
      </c>
      <c r="X213" s="239" t="s">
        <v>3209</v>
      </c>
      <c r="Y213" s="239" t="str">
        <f t="shared" si="47"/>
        <v>葛港公民館</v>
      </c>
      <c r="Z213" s="239" t="s">
        <v>3202</v>
      </c>
      <c r="AA213" s="239" t="str">
        <f t="shared" si="48"/>
        <v>種別：指定避難所（風水害）&lt;br&gt;名称：葛港公民館&lt;br&gt;住所：佐伯市葛港3番15号&lt;br&gt;参考：収容人数：70人&lt;br&gt;</v>
      </c>
      <c r="AB213" s="239" t="s">
        <v>3203</v>
      </c>
      <c r="AC213" s="239" t="str">
        <f t="shared" si="49"/>
        <v>916.png</v>
      </c>
      <c r="AD213" s="239" t="s">
        <v>3204</v>
      </c>
      <c r="AE213" s="239" t="str">
        <f t="shared" si="50"/>
        <v>45,30</v>
      </c>
      <c r="AF213" s="239" t="s">
        <v>3205</v>
      </c>
      <c r="AG213" s="239" t="str">
        <f t="shared" si="51"/>
        <v>22,15</v>
      </c>
      <c r="AH213" s="239" t="s">
        <v>3206</v>
      </c>
      <c r="AI213" s="239" t="str">
        <f t="shared" si="52"/>
        <v>131.903413130006,32.9771374666222</v>
      </c>
      <c r="AJ213" s="239" t="s">
        <v>3207</v>
      </c>
      <c r="AL213" s="8" t="str">
        <f t="shared" si="53"/>
        <v>,{"type":"Feature","properties":{"name":"葛港公民館","description":"種別：指定避難所（風水害）&lt;br&gt;名称：葛港公民館&lt;br&gt;住所：佐伯市葛港3番15号&lt;br&gt;参考：収容人数：70人&lt;br&gt;","_markerType":"Icon","_iconUrl":"https://cyberjapandata.gsi.go.jp/portal/sys/v4/symbols/916.png","_iconSize":[45,30],"_iconAnchor":[22,15]},"geometry":{"type":"Point","coordinates":[131.903413130006,32.9771374666222]}}</v>
      </c>
    </row>
    <row r="214" spans="1:38">
      <c r="A214" s="1" t="s">
        <v>164</v>
      </c>
      <c r="B214" s="1" t="s">
        <v>5599</v>
      </c>
      <c r="C214" s="1" t="s">
        <v>164</v>
      </c>
      <c r="D214" s="1" t="s">
        <v>297</v>
      </c>
      <c r="F214" s="1" t="s">
        <v>4121</v>
      </c>
      <c r="I214" s="236" t="s">
        <v>5614</v>
      </c>
      <c r="J214" s="1" t="s">
        <v>5617</v>
      </c>
      <c r="K214" s="1" t="s">
        <v>5618</v>
      </c>
      <c r="L214" s="1">
        <v>32.974947702836999</v>
      </c>
      <c r="M214" s="1">
        <v>131.904752810422</v>
      </c>
      <c r="O214" s="74" t="str">
        <f t="shared" si="41"/>
        <v>日の出クラブ</v>
      </c>
      <c r="P214" s="74" t="str">
        <f t="shared" si="42"/>
        <v>種別：指定避難所（風水害）&lt;br&gt;名称：日の出クラブ&lt;br&gt;住所：佐伯市日の出町5番10号&lt;br&gt;参考：収容人数：30人&lt;br&gt;</v>
      </c>
      <c r="Q214" s="74" t="str">
        <f t="shared" si="43"/>
        <v>916.png</v>
      </c>
      <c r="R214" s="74" t="str">
        <f t="shared" si="44"/>
        <v>45,30</v>
      </c>
      <c r="S214" s="74" t="str">
        <f t="shared" si="45"/>
        <v>22,15</v>
      </c>
      <c r="T214" s="74" t="str">
        <f t="shared" si="46"/>
        <v>131.904752810422,32.974947702837</v>
      </c>
      <c r="W214" s="239">
        <v>1</v>
      </c>
      <c r="X214" s="239" t="s">
        <v>3209</v>
      </c>
      <c r="Y214" s="239" t="str">
        <f t="shared" si="47"/>
        <v>日の出クラブ</v>
      </c>
      <c r="Z214" s="239" t="s">
        <v>3202</v>
      </c>
      <c r="AA214" s="239" t="str">
        <f t="shared" si="48"/>
        <v>種別：指定避難所（風水害）&lt;br&gt;名称：日の出クラブ&lt;br&gt;住所：佐伯市日の出町5番10号&lt;br&gt;参考：収容人数：30人&lt;br&gt;</v>
      </c>
      <c r="AB214" s="239" t="s">
        <v>3203</v>
      </c>
      <c r="AC214" s="239" t="str">
        <f t="shared" si="49"/>
        <v>916.png</v>
      </c>
      <c r="AD214" s="239" t="s">
        <v>3204</v>
      </c>
      <c r="AE214" s="239" t="str">
        <f t="shared" si="50"/>
        <v>45,30</v>
      </c>
      <c r="AF214" s="239" t="s">
        <v>3205</v>
      </c>
      <c r="AG214" s="239" t="str">
        <f t="shared" si="51"/>
        <v>22,15</v>
      </c>
      <c r="AH214" s="239" t="s">
        <v>3206</v>
      </c>
      <c r="AI214" s="239" t="str">
        <f t="shared" si="52"/>
        <v>131.904752810422,32.974947702837</v>
      </c>
      <c r="AJ214" s="239" t="s">
        <v>3207</v>
      </c>
      <c r="AL214" s="8" t="str">
        <f t="shared" si="53"/>
        <v>,{"type":"Feature","properties":{"name":"日の出クラブ","description":"種別：指定避難所（風水害）&lt;br&gt;名称：日の出クラブ&lt;br&gt;住所：佐伯市日の出町5番10号&lt;br&gt;参考：収容人数：30人&lt;br&gt;","_markerType":"Icon","_iconUrl":"https://cyberjapandata.gsi.go.jp/portal/sys/v4/symbols/916.png","_iconSize":[45,30],"_iconAnchor":[22,15]},"geometry":{"type":"Point","coordinates":[131.904752810422,32.974947702837]}}</v>
      </c>
    </row>
    <row r="215" spans="1:38">
      <c r="A215" s="1" t="s">
        <v>167</v>
      </c>
      <c r="B215" s="1" t="s">
        <v>5599</v>
      </c>
      <c r="C215" s="1" t="s">
        <v>167</v>
      </c>
      <c r="D215" s="1" t="s">
        <v>298</v>
      </c>
      <c r="F215" s="1" t="s">
        <v>4121</v>
      </c>
      <c r="I215" s="236" t="s">
        <v>5614</v>
      </c>
      <c r="J215" s="1" t="s">
        <v>5617</v>
      </c>
      <c r="K215" s="1" t="s">
        <v>5618</v>
      </c>
      <c r="L215" s="1">
        <v>32.9742286951343</v>
      </c>
      <c r="M215" s="1">
        <v>131.903341590417</v>
      </c>
      <c r="O215" s="74" t="str">
        <f t="shared" si="41"/>
        <v>ホテル清風荘</v>
      </c>
      <c r="P215" s="74" t="str">
        <f t="shared" si="42"/>
        <v>種別：指定避難所（風水害）&lt;br&gt;名称：ホテル清風荘&lt;br&gt;住所：佐伯市日の出町2番1号&lt;br&gt;参考：収容人数：30人&lt;br&gt;</v>
      </c>
      <c r="Q215" s="74" t="str">
        <f t="shared" si="43"/>
        <v>916.png</v>
      </c>
      <c r="R215" s="74" t="str">
        <f t="shared" si="44"/>
        <v>45,30</v>
      </c>
      <c r="S215" s="74" t="str">
        <f t="shared" si="45"/>
        <v>22,15</v>
      </c>
      <c r="T215" s="74" t="str">
        <f t="shared" si="46"/>
        <v>131.903341590417,32.9742286951343</v>
      </c>
      <c r="W215" s="239">
        <v>1</v>
      </c>
      <c r="X215" s="239" t="s">
        <v>3209</v>
      </c>
      <c r="Y215" s="239" t="str">
        <f t="shared" si="47"/>
        <v>ホテル清風荘</v>
      </c>
      <c r="Z215" s="239" t="s">
        <v>3202</v>
      </c>
      <c r="AA215" s="239" t="str">
        <f t="shared" si="48"/>
        <v>種別：指定避難所（風水害）&lt;br&gt;名称：ホテル清風荘&lt;br&gt;住所：佐伯市日の出町2番1号&lt;br&gt;参考：収容人数：30人&lt;br&gt;</v>
      </c>
      <c r="AB215" s="239" t="s">
        <v>3203</v>
      </c>
      <c r="AC215" s="239" t="str">
        <f t="shared" si="49"/>
        <v>916.png</v>
      </c>
      <c r="AD215" s="239" t="s">
        <v>3204</v>
      </c>
      <c r="AE215" s="239" t="str">
        <f t="shared" si="50"/>
        <v>45,30</v>
      </c>
      <c r="AF215" s="239" t="s">
        <v>3205</v>
      </c>
      <c r="AG215" s="239" t="str">
        <f t="shared" si="51"/>
        <v>22,15</v>
      </c>
      <c r="AH215" s="239" t="s">
        <v>3206</v>
      </c>
      <c r="AI215" s="239" t="str">
        <f t="shared" si="52"/>
        <v>131.903341590417,32.9742286951343</v>
      </c>
      <c r="AJ215" s="239" t="s">
        <v>3207</v>
      </c>
      <c r="AL215" s="8" t="str">
        <f t="shared" si="53"/>
        <v>,{"type":"Feature","properties":{"name":"ホテル清風荘","description":"種別：指定避難所（風水害）&lt;br&gt;名称：ホテル清風荘&lt;br&gt;住所：佐伯市日の出町2番1号&lt;br&gt;参考：収容人数：30人&lt;br&gt;","_markerType":"Icon","_iconUrl":"https://cyberjapandata.gsi.go.jp/portal/sys/v4/symbols/916.png","_iconSize":[45,30],"_iconAnchor":[22,15]},"geometry":{"type":"Point","coordinates":[131.903341590417,32.9742286951343]}}</v>
      </c>
    </row>
    <row r="216" spans="1:38">
      <c r="A216" s="1" t="s">
        <v>336</v>
      </c>
      <c r="B216" s="1" t="s">
        <v>5599</v>
      </c>
      <c r="C216" s="1" t="s">
        <v>336</v>
      </c>
      <c r="D216" s="1" t="s">
        <v>321</v>
      </c>
      <c r="F216" s="1" t="s">
        <v>4122</v>
      </c>
      <c r="G216" s="1" t="s">
        <v>337</v>
      </c>
      <c r="I216" s="236">
        <v>921</v>
      </c>
      <c r="J216" s="1" t="s">
        <v>5617</v>
      </c>
      <c r="K216" s="1" t="s">
        <v>5618</v>
      </c>
      <c r="L216" s="1">
        <v>32.9606431883292</v>
      </c>
      <c r="M216" s="1">
        <v>131.87435007317401</v>
      </c>
      <c r="O216" s="74" t="str">
        <f t="shared" si="41"/>
        <v>鶴岡小学校（体育館）</v>
      </c>
      <c r="P216" s="74" t="str">
        <f t="shared" si="42"/>
        <v>種別：指定避難所（風水害）&lt;br&gt;名称：鶴岡小学校（体育館）&lt;br&gt;住所：佐伯市鶴岡町3丁目7番1号&lt;br&gt;参考：収容人数：490人&lt;br&gt;</v>
      </c>
      <c r="Q216" s="74" t="str">
        <f t="shared" si="43"/>
        <v>921.png</v>
      </c>
      <c r="R216" s="74" t="str">
        <f t="shared" si="44"/>
        <v>45,30</v>
      </c>
      <c r="S216" s="74" t="str">
        <f t="shared" si="45"/>
        <v>22,15</v>
      </c>
      <c r="T216" s="74" t="str">
        <f t="shared" si="46"/>
        <v>131.874350073174,32.9606431883292</v>
      </c>
      <c r="W216" s="239">
        <v>1</v>
      </c>
      <c r="X216" s="239" t="s">
        <v>3209</v>
      </c>
      <c r="Y216" s="239" t="str">
        <f t="shared" si="47"/>
        <v>鶴岡小学校（体育館）</v>
      </c>
      <c r="Z216" s="239" t="s">
        <v>3202</v>
      </c>
      <c r="AA216" s="239" t="str">
        <f t="shared" si="48"/>
        <v>種別：指定避難所（風水害）&lt;br&gt;名称：鶴岡小学校（体育館）&lt;br&gt;住所：佐伯市鶴岡町3丁目7番1号&lt;br&gt;参考：収容人数：490人&lt;br&gt;</v>
      </c>
      <c r="AB216" s="239" t="s">
        <v>3203</v>
      </c>
      <c r="AC216" s="239" t="str">
        <f t="shared" si="49"/>
        <v>921.png</v>
      </c>
      <c r="AD216" s="239" t="s">
        <v>3204</v>
      </c>
      <c r="AE216" s="239" t="str">
        <f t="shared" si="50"/>
        <v>45,30</v>
      </c>
      <c r="AF216" s="239" t="s">
        <v>3205</v>
      </c>
      <c r="AG216" s="239" t="str">
        <f t="shared" si="51"/>
        <v>22,15</v>
      </c>
      <c r="AH216" s="239" t="s">
        <v>3206</v>
      </c>
      <c r="AI216" s="239" t="str">
        <f t="shared" si="52"/>
        <v>131.874350073174,32.9606431883292</v>
      </c>
      <c r="AJ216" s="239" t="s">
        <v>3207</v>
      </c>
      <c r="AL216" s="8" t="str">
        <f t="shared" si="53"/>
        <v>,{"type":"Feature","properties":{"name":"鶴岡小学校（体育館）","description":"種別：指定避難所（風水害）&lt;br&gt;名称：鶴岡小学校（体育館）&lt;br&gt;住所：佐伯市鶴岡町3丁目7番1号&lt;br&gt;参考：収容人数：490人&lt;br&gt;","_markerType":"Icon","_iconUrl":"https://cyberjapandata.gsi.go.jp/portal/sys/v4/symbols/921.png","_iconSize":[45,30],"_iconAnchor":[22,15]},"geometry":{"type":"Point","coordinates":[131.874350073174,32.9606431883292]}}</v>
      </c>
    </row>
    <row r="217" spans="1:38">
      <c r="A217" s="1" t="s">
        <v>174</v>
      </c>
      <c r="B217" s="1" t="s">
        <v>5599</v>
      </c>
      <c r="C217" s="1" t="s">
        <v>174</v>
      </c>
      <c r="D217" s="1" t="s">
        <v>321</v>
      </c>
      <c r="F217" s="1" t="s">
        <v>4146</v>
      </c>
      <c r="G217" s="1" t="s">
        <v>337</v>
      </c>
      <c r="I217" s="236">
        <v>921</v>
      </c>
      <c r="J217" s="1" t="s">
        <v>5617</v>
      </c>
      <c r="K217" s="1" t="s">
        <v>5618</v>
      </c>
      <c r="L217" s="1">
        <v>32.9609008289857</v>
      </c>
      <c r="M217" s="1">
        <v>131.87515768998099</v>
      </c>
      <c r="O217" s="74" t="str">
        <f t="shared" si="41"/>
        <v>鶴岡小学校（校舎）</v>
      </c>
      <c r="P217" s="74" t="str">
        <f t="shared" si="42"/>
        <v>種別：指定避難所（風水害）&lt;br&gt;名称：鶴岡小学校（校舎）&lt;br&gt;住所：佐伯市鶴岡町3丁目7番1号&lt;br&gt;参考：収容人数：1700人&lt;br&gt;</v>
      </c>
      <c r="Q217" s="74" t="str">
        <f t="shared" si="43"/>
        <v>921.png</v>
      </c>
      <c r="R217" s="74" t="str">
        <f t="shared" si="44"/>
        <v>45,30</v>
      </c>
      <c r="S217" s="74" t="str">
        <f t="shared" si="45"/>
        <v>22,15</v>
      </c>
      <c r="T217" s="74" t="str">
        <f t="shared" si="46"/>
        <v>131.875157689981,32.9609008289857</v>
      </c>
      <c r="W217" s="239">
        <v>1</v>
      </c>
      <c r="X217" s="239" t="s">
        <v>3209</v>
      </c>
      <c r="Y217" s="239" t="str">
        <f t="shared" si="47"/>
        <v>鶴岡小学校（校舎）</v>
      </c>
      <c r="Z217" s="239" t="s">
        <v>3202</v>
      </c>
      <c r="AA217" s="239" t="str">
        <f t="shared" si="48"/>
        <v>種別：指定避難所（風水害）&lt;br&gt;名称：鶴岡小学校（校舎）&lt;br&gt;住所：佐伯市鶴岡町3丁目7番1号&lt;br&gt;参考：収容人数：1700人&lt;br&gt;</v>
      </c>
      <c r="AB217" s="239" t="s">
        <v>3203</v>
      </c>
      <c r="AC217" s="239" t="str">
        <f t="shared" si="49"/>
        <v>921.png</v>
      </c>
      <c r="AD217" s="239" t="s">
        <v>3204</v>
      </c>
      <c r="AE217" s="239" t="str">
        <f t="shared" si="50"/>
        <v>45,30</v>
      </c>
      <c r="AF217" s="239" t="s">
        <v>3205</v>
      </c>
      <c r="AG217" s="239" t="str">
        <f t="shared" si="51"/>
        <v>22,15</v>
      </c>
      <c r="AH217" s="239" t="s">
        <v>3206</v>
      </c>
      <c r="AI217" s="239" t="str">
        <f t="shared" si="52"/>
        <v>131.875157689981,32.9609008289857</v>
      </c>
      <c r="AJ217" s="239" t="s">
        <v>3207</v>
      </c>
      <c r="AL217" s="8" t="str">
        <f t="shared" si="53"/>
        <v>,{"type":"Feature","properties":{"name":"鶴岡小学校（校舎）","description":"種別：指定避難所（風水害）&lt;br&gt;名称：鶴岡小学校（校舎）&lt;br&gt;住所：佐伯市鶴岡町3丁目7番1号&lt;br&gt;参考：収容人数：1700人&lt;br&gt;","_markerType":"Icon","_iconUrl":"https://cyberjapandata.gsi.go.jp/portal/sys/v4/symbols/921.png","_iconSize":[45,30],"_iconAnchor":[22,15]},"geometry":{"type":"Point","coordinates":[131.875157689981,32.9609008289857]}}</v>
      </c>
    </row>
    <row r="218" spans="1:38">
      <c r="W218" s="239">
        <v>1</v>
      </c>
      <c r="AL218" s="8" t="s">
        <v>3214</v>
      </c>
    </row>
    <row r="219" spans="1:38">
      <c r="W219" s="239">
        <v>1</v>
      </c>
      <c r="AL219" s="8"/>
    </row>
    <row r="220" spans="1:38">
      <c r="W220" s="239">
        <v>1</v>
      </c>
      <c r="AL220" s="8"/>
    </row>
    <row r="221" spans="1:38">
      <c r="W221" s="239">
        <v>1</v>
      </c>
      <c r="AL221" s="8" t="s">
        <v>3215</v>
      </c>
    </row>
    <row r="222" spans="1:38">
      <c r="A222" s="1" t="s">
        <v>28</v>
      </c>
      <c r="B222" s="1" t="s">
        <v>4148</v>
      </c>
      <c r="C222" s="1" t="s">
        <v>28</v>
      </c>
      <c r="D222" s="1" t="s">
        <v>29</v>
      </c>
      <c r="F222" s="1" t="s">
        <v>4150</v>
      </c>
      <c r="I222" s="1" t="s">
        <v>4107</v>
      </c>
      <c r="J222" s="1" t="s">
        <v>3210</v>
      </c>
      <c r="K222" s="1" t="s">
        <v>3211</v>
      </c>
      <c r="L222" s="1">
        <v>32.958699539100998</v>
      </c>
      <c r="M222" s="1">
        <v>131.90010689314599</v>
      </c>
      <c r="O222" s="74" t="str">
        <f>A222</f>
        <v>悠久園</v>
      </c>
      <c r="P222" s="74" t="str">
        <f>$B$7&amp;B222&amp;"&lt;br&gt;"&amp;$C$7&amp;C222&amp;"&lt;br&gt;"&amp;IF(D222="","",$D$7&amp;D222&amp;"&lt;br&gt;")&amp;IF(E222="","",$E$7&amp;E222&amp;"&lt;br&gt;")&amp;IF(F222="","",$F$7&amp;F222&amp;"&lt;br&gt;")</f>
        <v>種別：福祉避難所-高齢者&lt;br&gt;名称：悠久園&lt;br&gt;住所：佐伯市向島１丁目３番８号&lt;br&gt;参考：受入可能人数：2人&lt;br&gt;</v>
      </c>
      <c r="Q222" s="74" t="str">
        <f>IF(LEFT(I222,4)="http",I222,I222&amp;".png")</f>
        <v>https://www.pref.oita.jp/uploaded/life/2327624_4659442_img.png</v>
      </c>
      <c r="R222" s="74" t="str">
        <f>J222</f>
        <v>30,30</v>
      </c>
      <c r="S222" s="74" t="str">
        <f>K222</f>
        <v>15,15</v>
      </c>
      <c r="T222" s="74" t="str">
        <f>M222&amp;","&amp;L222</f>
        <v>131.900106893146,32.958699539101</v>
      </c>
      <c r="W222" s="239">
        <v>1</v>
      </c>
      <c r="X222" s="239" t="s">
        <v>3201</v>
      </c>
      <c r="Y222" s="239" t="str">
        <f>O222</f>
        <v>悠久園</v>
      </c>
      <c r="Z222" s="239" t="s">
        <v>3202</v>
      </c>
      <c r="AA222" s="239" t="str">
        <f>P222</f>
        <v>種別：福祉避難所-高齢者&lt;br&gt;名称：悠久園&lt;br&gt;住所：佐伯市向島１丁目３番８号&lt;br&gt;参考：受入可能人数：2人&lt;br&gt;</v>
      </c>
      <c r="AB222" s="239" t="s">
        <v>3684</v>
      </c>
      <c r="AC222" s="239" t="str">
        <f>Q222</f>
        <v>https://www.pref.oita.jp/uploaded/life/2327624_4659442_img.png</v>
      </c>
      <c r="AD222" s="239" t="s">
        <v>3204</v>
      </c>
      <c r="AE222" s="239" t="str">
        <f>R222</f>
        <v>30,30</v>
      </c>
      <c r="AF222" s="239" t="s">
        <v>3205</v>
      </c>
      <c r="AG222" s="239" t="str">
        <f>S222</f>
        <v>15,15</v>
      </c>
      <c r="AH222" s="239" t="s">
        <v>3206</v>
      </c>
      <c r="AI222" s="239" t="str">
        <f>T222</f>
        <v>131.900106893146,32.958699539101</v>
      </c>
      <c r="AJ222" s="239" t="s">
        <v>3207</v>
      </c>
      <c r="AL222" s="238" t="str">
        <f>_xlfn.CONCAT(X222:AJ222)</f>
        <v>{"type":"Feature","properties":{"name":"悠久園","description":"種別：福祉避難所-高齢者&lt;br&gt;名称：悠久園&lt;br&gt;住所：佐伯市向島１丁目３番８号&lt;br&gt;参考：受入可能人数：2人&lt;br&gt;","_markerType":"Icon","_iconUrl":"https://www.pref.oita.jp/uploaded/life/2327624_4659442_img.png","_iconSize":[30,30],"_iconAnchor":[15,15]},"geometry":{"type":"Point","coordinates":[131.900106893146,32.958699539101]}}</v>
      </c>
    </row>
    <row r="223" spans="1:38">
      <c r="A223" s="1" t="s">
        <v>12</v>
      </c>
      <c r="B223" s="1" t="s">
        <v>4148</v>
      </c>
      <c r="C223" s="1" t="s">
        <v>12</v>
      </c>
      <c r="D223" s="1" t="s">
        <v>13</v>
      </c>
      <c r="F223" s="1" t="s">
        <v>4151</v>
      </c>
      <c r="I223" s="1" t="s">
        <v>4107</v>
      </c>
      <c r="J223" s="1" t="s">
        <v>3210</v>
      </c>
      <c r="K223" s="1" t="s">
        <v>3211</v>
      </c>
      <c r="L223" s="1">
        <v>32.965895088157303</v>
      </c>
      <c r="M223" s="1">
        <v>131.90092153803599</v>
      </c>
      <c r="O223" s="74" t="str">
        <f t="shared" ref="O223:O256" si="54">A223</f>
        <v>南海医療センター附属介護老人保健施設</v>
      </c>
      <c r="P223" s="74" t="str">
        <f t="shared" ref="P223:P256" si="55">$B$7&amp;B223&amp;"&lt;br&gt;"&amp;$C$7&amp;C223&amp;"&lt;br&gt;"&amp;IF(D223="","",$D$7&amp;D223&amp;"&lt;br&gt;")&amp;IF(E223="","",$E$7&amp;E223&amp;"&lt;br&gt;")&amp;IF(F223="","",$F$7&amp;F223&amp;"&lt;br&gt;")</f>
        <v>種別：福祉避難所-高齢者&lt;br&gt;名称：南海医療センター附属介護老人保健施設&lt;br&gt;住所：佐伯市常盤西町12番６号&lt;br&gt;参考：受入可能人数：5人&lt;br&gt;</v>
      </c>
      <c r="Q223" s="74" t="str">
        <f t="shared" ref="Q223:Q256" si="56">IF(LEFT(I223,4)="http",I223,I223&amp;".png")</f>
        <v>https://www.pref.oita.jp/uploaded/life/2327624_4659442_img.png</v>
      </c>
      <c r="R223" s="74" t="str">
        <f t="shared" ref="R223:S238" si="57">J223</f>
        <v>30,30</v>
      </c>
      <c r="S223" s="74" t="str">
        <f t="shared" si="57"/>
        <v>15,15</v>
      </c>
      <c r="T223" s="74" t="str">
        <f t="shared" ref="T223:T256" si="58">M223&amp;","&amp;L223</f>
        <v>131.900921538036,32.9658950881573</v>
      </c>
      <c r="W223" s="239">
        <v>1</v>
      </c>
      <c r="X223" s="239" t="s">
        <v>3209</v>
      </c>
      <c r="Y223" s="239" t="str">
        <f t="shared" ref="Y223:Y256" si="59">O223</f>
        <v>南海医療センター附属介護老人保健施設</v>
      </c>
      <c r="Z223" s="239" t="s">
        <v>3202</v>
      </c>
      <c r="AA223" s="239" t="str">
        <f t="shared" ref="AA223:AA256" si="60">P223</f>
        <v>種別：福祉避難所-高齢者&lt;br&gt;名称：南海医療センター附属介護老人保健施設&lt;br&gt;住所：佐伯市常盤西町12番６号&lt;br&gt;参考：受入可能人数：5人&lt;br&gt;</v>
      </c>
      <c r="AB223" s="239" t="s">
        <v>3684</v>
      </c>
      <c r="AC223" s="239" t="str">
        <f t="shared" ref="AC223:AC256" si="61">Q223</f>
        <v>https://www.pref.oita.jp/uploaded/life/2327624_4659442_img.png</v>
      </c>
      <c r="AD223" s="239" t="s">
        <v>3204</v>
      </c>
      <c r="AE223" s="239" t="str">
        <f t="shared" ref="AE223:AE256" si="62">R223</f>
        <v>30,30</v>
      </c>
      <c r="AF223" s="239" t="s">
        <v>3205</v>
      </c>
      <c r="AG223" s="239" t="str">
        <f t="shared" ref="AG223:AG256" si="63">S223</f>
        <v>15,15</v>
      </c>
      <c r="AH223" s="239" t="s">
        <v>3206</v>
      </c>
      <c r="AI223" s="239" t="str">
        <f t="shared" ref="AI223:AI256" si="64">T223</f>
        <v>131.900921538036,32.9658950881573</v>
      </c>
      <c r="AJ223" s="239" t="s">
        <v>3207</v>
      </c>
      <c r="AL223" s="8" t="str">
        <f t="shared" ref="AL223:AL256" si="65">_xlfn.CONCAT(X223:AJ223)</f>
        <v>,{"type":"Feature","properties":{"name":"南海医療センター附属介護老人保健施設","description":"種別：福祉避難所-高齢者&lt;br&gt;名称：南海医療センター附属介護老人保健施設&lt;br&gt;住所：佐伯市常盤西町12番６号&lt;br&gt;参考：受入可能人数：5人&lt;br&gt;","_markerType":"Icon","_iconUrl":"https://www.pref.oita.jp/uploaded/life/2327624_4659442_img.png","_iconSize":[30,30],"_iconAnchor":[15,15]},"geometry":{"type":"Point","coordinates":[131.900921538036,32.9658950881573]}}</v>
      </c>
    </row>
    <row r="224" spans="1:38">
      <c r="A224" s="1" t="s">
        <v>20</v>
      </c>
      <c r="B224" s="1" t="s">
        <v>4148</v>
      </c>
      <c r="C224" s="1" t="s">
        <v>20</v>
      </c>
      <c r="D224" s="1" t="s">
        <v>21</v>
      </c>
      <c r="F224" s="1" t="s">
        <v>4152</v>
      </c>
      <c r="I224" s="1" t="s">
        <v>4107</v>
      </c>
      <c r="J224" s="1" t="s">
        <v>3210</v>
      </c>
      <c r="K224" s="1" t="s">
        <v>3211</v>
      </c>
      <c r="L224" s="1">
        <v>32.970053392763198</v>
      </c>
      <c r="M224" s="1">
        <v>131.904419151811</v>
      </c>
      <c r="O224" s="74" t="str">
        <f t="shared" si="54"/>
        <v>佐伯の太陽</v>
      </c>
      <c r="P224" s="74" t="str">
        <f t="shared" si="55"/>
        <v>種別：福祉避難所-高齢者&lt;br&gt;名称：佐伯の太陽&lt;br&gt;住所：佐伯市駅前１丁目１番11号&lt;br&gt;参考：受入可能人数：4人&lt;br&gt;</v>
      </c>
      <c r="Q224" s="74" t="str">
        <f t="shared" si="56"/>
        <v>https://www.pref.oita.jp/uploaded/life/2327624_4659442_img.png</v>
      </c>
      <c r="R224" s="74" t="str">
        <f t="shared" si="57"/>
        <v>30,30</v>
      </c>
      <c r="S224" s="74" t="str">
        <f t="shared" si="57"/>
        <v>15,15</v>
      </c>
      <c r="T224" s="74" t="str">
        <f t="shared" si="58"/>
        <v>131.904419151811,32.9700533927632</v>
      </c>
      <c r="W224" s="239">
        <v>1</v>
      </c>
      <c r="X224" s="239" t="s">
        <v>3209</v>
      </c>
      <c r="Y224" s="239" t="str">
        <f t="shared" si="59"/>
        <v>佐伯の太陽</v>
      </c>
      <c r="Z224" s="239" t="s">
        <v>3202</v>
      </c>
      <c r="AA224" s="239" t="str">
        <f t="shared" si="60"/>
        <v>種別：福祉避難所-高齢者&lt;br&gt;名称：佐伯の太陽&lt;br&gt;住所：佐伯市駅前１丁目１番11号&lt;br&gt;参考：受入可能人数：4人&lt;br&gt;</v>
      </c>
      <c r="AB224" s="239" t="s">
        <v>3684</v>
      </c>
      <c r="AC224" s="239" t="str">
        <f t="shared" si="61"/>
        <v>https://www.pref.oita.jp/uploaded/life/2327624_4659442_img.png</v>
      </c>
      <c r="AD224" s="239" t="s">
        <v>3204</v>
      </c>
      <c r="AE224" s="239" t="str">
        <f t="shared" si="62"/>
        <v>30,30</v>
      </c>
      <c r="AF224" s="239" t="s">
        <v>3205</v>
      </c>
      <c r="AG224" s="239" t="str">
        <f t="shared" si="63"/>
        <v>15,15</v>
      </c>
      <c r="AH224" s="239" t="s">
        <v>3206</v>
      </c>
      <c r="AI224" s="239" t="str">
        <f t="shared" si="64"/>
        <v>131.904419151811,32.9700533927632</v>
      </c>
      <c r="AJ224" s="239" t="s">
        <v>3207</v>
      </c>
      <c r="AL224" s="8" t="str">
        <f t="shared" si="65"/>
        <v>,{"type":"Feature","properties":{"name":"佐伯の太陽","description":"種別：福祉避難所-高齢者&lt;br&gt;名称：佐伯の太陽&lt;br&gt;住所：佐伯市駅前１丁目１番11号&lt;br&gt;参考：受入可能人数：4人&lt;br&gt;","_markerType":"Icon","_iconUrl":"https://www.pref.oita.jp/uploaded/life/2327624_4659442_img.png","_iconSize":[30,30],"_iconAnchor":[15,15]},"geometry":{"type":"Point","coordinates":[131.904419151811,32.9700533927632]}}</v>
      </c>
    </row>
    <row r="225" spans="1:38">
      <c r="A225" s="1" t="s">
        <v>23</v>
      </c>
      <c r="B225" s="1" t="s">
        <v>4148</v>
      </c>
      <c r="C225" s="1" t="s">
        <v>23</v>
      </c>
      <c r="D225" s="1" t="s">
        <v>24</v>
      </c>
      <c r="F225" s="1" t="s">
        <v>4151</v>
      </c>
      <c r="I225" s="1" t="s">
        <v>4107</v>
      </c>
      <c r="J225" s="1" t="s">
        <v>3210</v>
      </c>
      <c r="K225" s="1" t="s">
        <v>3211</v>
      </c>
      <c r="L225" s="1">
        <v>32.958909212713898</v>
      </c>
      <c r="M225" s="1">
        <v>131.88174246527399</v>
      </c>
      <c r="O225" s="74" t="str">
        <f t="shared" si="54"/>
        <v>鶴望野</v>
      </c>
      <c r="P225" s="74" t="str">
        <f t="shared" si="55"/>
        <v>種別：福祉避難所-高齢者&lt;br&gt;名称：鶴望野&lt;br&gt;住所：佐伯市鶴岡町１丁目11番59号&lt;br&gt;参考：受入可能人数：5人&lt;br&gt;</v>
      </c>
      <c r="Q225" s="74" t="str">
        <f t="shared" si="56"/>
        <v>https://www.pref.oita.jp/uploaded/life/2327624_4659442_img.png</v>
      </c>
      <c r="R225" s="74" t="str">
        <f t="shared" si="57"/>
        <v>30,30</v>
      </c>
      <c r="S225" s="74" t="str">
        <f t="shared" si="57"/>
        <v>15,15</v>
      </c>
      <c r="T225" s="74" t="str">
        <f t="shared" si="58"/>
        <v>131.881742465274,32.9589092127139</v>
      </c>
      <c r="W225" s="239">
        <v>1</v>
      </c>
      <c r="X225" s="239" t="s">
        <v>3209</v>
      </c>
      <c r="Y225" s="239" t="str">
        <f t="shared" si="59"/>
        <v>鶴望野</v>
      </c>
      <c r="Z225" s="239" t="s">
        <v>3202</v>
      </c>
      <c r="AA225" s="239" t="str">
        <f t="shared" si="60"/>
        <v>種別：福祉避難所-高齢者&lt;br&gt;名称：鶴望野&lt;br&gt;住所：佐伯市鶴岡町１丁目11番59号&lt;br&gt;参考：受入可能人数：5人&lt;br&gt;</v>
      </c>
      <c r="AB225" s="239" t="s">
        <v>3684</v>
      </c>
      <c r="AC225" s="239" t="str">
        <f t="shared" si="61"/>
        <v>https://www.pref.oita.jp/uploaded/life/2327624_4659442_img.png</v>
      </c>
      <c r="AD225" s="239" t="s">
        <v>3204</v>
      </c>
      <c r="AE225" s="239" t="str">
        <f t="shared" si="62"/>
        <v>30,30</v>
      </c>
      <c r="AF225" s="239" t="s">
        <v>3205</v>
      </c>
      <c r="AG225" s="239" t="str">
        <f t="shared" si="63"/>
        <v>15,15</v>
      </c>
      <c r="AH225" s="239" t="s">
        <v>3206</v>
      </c>
      <c r="AI225" s="239" t="str">
        <f t="shared" si="64"/>
        <v>131.881742465274,32.9589092127139</v>
      </c>
      <c r="AJ225" s="239" t="s">
        <v>3207</v>
      </c>
      <c r="AL225" s="8" t="str">
        <f t="shared" si="65"/>
        <v>,{"type":"Feature","properties":{"name":"鶴望野","description":"種別：福祉避難所-高齢者&lt;br&gt;名称：鶴望野&lt;br&gt;住所：佐伯市鶴岡町１丁目11番59号&lt;br&gt;参考：受入可能人数：5人&lt;br&gt;","_markerType":"Icon","_iconUrl":"https://www.pref.oita.jp/uploaded/life/2327624_4659442_img.png","_iconSize":[30,30],"_iconAnchor":[15,15]},"geometry":{"type":"Point","coordinates":[131.881742465274,32.9589092127139]}}</v>
      </c>
    </row>
    <row r="226" spans="1:38">
      <c r="A226" s="1" t="s">
        <v>25</v>
      </c>
      <c r="B226" s="1" t="s">
        <v>4148</v>
      </c>
      <c r="C226" s="1" t="s">
        <v>25</v>
      </c>
      <c r="D226" s="1" t="s">
        <v>2168</v>
      </c>
      <c r="F226" s="1" t="s">
        <v>4153</v>
      </c>
      <c r="I226" s="1" t="s">
        <v>4107</v>
      </c>
      <c r="J226" s="1" t="s">
        <v>3210</v>
      </c>
      <c r="K226" s="1" t="s">
        <v>3211</v>
      </c>
      <c r="L226" s="1">
        <v>32.945991087228997</v>
      </c>
      <c r="M226" s="1">
        <v>131.896556738735</v>
      </c>
      <c r="O226" s="74" t="str">
        <f t="shared" si="54"/>
        <v>花みずき</v>
      </c>
      <c r="P226" s="74" t="str">
        <f t="shared" si="55"/>
        <v>種別：福祉避難所-高齢者&lt;br&gt;名称：花みずき&lt;br&gt;住所：佐伯市大字池田1699番地７ &lt;br&gt;参考：受入可能人数：3人&lt;br&gt;</v>
      </c>
      <c r="Q226" s="74" t="str">
        <f t="shared" si="56"/>
        <v>https://www.pref.oita.jp/uploaded/life/2327624_4659442_img.png</v>
      </c>
      <c r="R226" s="74" t="str">
        <f t="shared" si="57"/>
        <v>30,30</v>
      </c>
      <c r="S226" s="74" t="str">
        <f t="shared" si="57"/>
        <v>15,15</v>
      </c>
      <c r="T226" s="74" t="str">
        <f t="shared" si="58"/>
        <v>131.896556738735,32.945991087229</v>
      </c>
      <c r="W226" s="239">
        <v>1</v>
      </c>
      <c r="X226" s="239" t="s">
        <v>3209</v>
      </c>
      <c r="Y226" s="239" t="str">
        <f t="shared" si="59"/>
        <v>花みずき</v>
      </c>
      <c r="Z226" s="239" t="s">
        <v>3202</v>
      </c>
      <c r="AA226" s="239" t="str">
        <f t="shared" si="60"/>
        <v>種別：福祉避難所-高齢者&lt;br&gt;名称：花みずき&lt;br&gt;住所：佐伯市大字池田1699番地７ &lt;br&gt;参考：受入可能人数：3人&lt;br&gt;</v>
      </c>
      <c r="AB226" s="239" t="s">
        <v>3684</v>
      </c>
      <c r="AC226" s="239" t="str">
        <f t="shared" si="61"/>
        <v>https://www.pref.oita.jp/uploaded/life/2327624_4659442_img.png</v>
      </c>
      <c r="AD226" s="239" t="s">
        <v>3204</v>
      </c>
      <c r="AE226" s="239" t="str">
        <f t="shared" si="62"/>
        <v>30,30</v>
      </c>
      <c r="AF226" s="239" t="s">
        <v>3205</v>
      </c>
      <c r="AG226" s="239" t="str">
        <f t="shared" si="63"/>
        <v>15,15</v>
      </c>
      <c r="AH226" s="239" t="s">
        <v>3206</v>
      </c>
      <c r="AI226" s="239" t="str">
        <f t="shared" si="64"/>
        <v>131.896556738735,32.945991087229</v>
      </c>
      <c r="AJ226" s="239" t="s">
        <v>3207</v>
      </c>
      <c r="AL226" s="8" t="str">
        <f t="shared" si="65"/>
        <v>,{"type":"Feature","properties":{"name":"花みずき","description":"種別：福祉避難所-高齢者&lt;br&gt;名称：花みずき&lt;br&gt;住所：佐伯市大字池田1699番地７ &lt;br&gt;参考：受入可能人数：3人&lt;br&gt;","_markerType":"Icon","_iconUrl":"https://www.pref.oita.jp/uploaded/life/2327624_4659442_img.png","_iconSize":[30,30],"_iconAnchor":[15,15]},"geometry":{"type":"Point","coordinates":[131.896556738735,32.945991087229]}}</v>
      </c>
    </row>
    <row r="227" spans="1:38">
      <c r="A227" s="1" t="s">
        <v>22</v>
      </c>
      <c r="B227" s="1" t="s">
        <v>4148</v>
      </c>
      <c r="C227" s="1" t="s">
        <v>22</v>
      </c>
      <c r="D227" s="1" t="s">
        <v>2169</v>
      </c>
      <c r="F227" s="1" t="s">
        <v>4151</v>
      </c>
      <c r="I227" s="1" t="s">
        <v>4107</v>
      </c>
      <c r="J227" s="1" t="s">
        <v>3210</v>
      </c>
      <c r="K227" s="1" t="s">
        <v>3211</v>
      </c>
      <c r="L227" s="1">
        <v>32.9455919075846</v>
      </c>
      <c r="M227" s="1">
        <v>131.89676698151999</v>
      </c>
      <c r="O227" s="74" t="str">
        <f t="shared" si="54"/>
        <v>和の風</v>
      </c>
      <c r="P227" s="74" t="str">
        <f t="shared" si="55"/>
        <v>種別：福祉避難所-高齢者&lt;br&gt;名称：和の風&lt;br&gt;住所：佐伯市大字池田2260番地１ &lt;br&gt;参考：受入可能人数：5人&lt;br&gt;</v>
      </c>
      <c r="Q227" s="74" t="str">
        <f t="shared" si="56"/>
        <v>https://www.pref.oita.jp/uploaded/life/2327624_4659442_img.png</v>
      </c>
      <c r="R227" s="74" t="str">
        <f t="shared" si="57"/>
        <v>30,30</v>
      </c>
      <c r="S227" s="74" t="str">
        <f t="shared" si="57"/>
        <v>15,15</v>
      </c>
      <c r="T227" s="74" t="str">
        <f t="shared" si="58"/>
        <v>131.89676698152,32.9455919075846</v>
      </c>
      <c r="W227" s="239">
        <v>1</v>
      </c>
      <c r="X227" s="239" t="s">
        <v>3209</v>
      </c>
      <c r="Y227" s="239" t="str">
        <f t="shared" si="59"/>
        <v>和の風</v>
      </c>
      <c r="Z227" s="239" t="s">
        <v>3202</v>
      </c>
      <c r="AA227" s="239" t="str">
        <f t="shared" si="60"/>
        <v>種別：福祉避難所-高齢者&lt;br&gt;名称：和の風&lt;br&gt;住所：佐伯市大字池田2260番地１ &lt;br&gt;参考：受入可能人数：5人&lt;br&gt;</v>
      </c>
      <c r="AB227" s="239" t="s">
        <v>3684</v>
      </c>
      <c r="AC227" s="239" t="str">
        <f t="shared" si="61"/>
        <v>https://www.pref.oita.jp/uploaded/life/2327624_4659442_img.png</v>
      </c>
      <c r="AD227" s="239" t="s">
        <v>3204</v>
      </c>
      <c r="AE227" s="239" t="str">
        <f t="shared" si="62"/>
        <v>30,30</v>
      </c>
      <c r="AF227" s="239" t="s">
        <v>3205</v>
      </c>
      <c r="AG227" s="239" t="str">
        <f t="shared" si="63"/>
        <v>15,15</v>
      </c>
      <c r="AH227" s="239" t="s">
        <v>3206</v>
      </c>
      <c r="AI227" s="239" t="str">
        <f t="shared" si="64"/>
        <v>131.89676698152,32.9455919075846</v>
      </c>
      <c r="AJ227" s="239" t="s">
        <v>3207</v>
      </c>
      <c r="AL227" s="8" t="str">
        <f t="shared" si="65"/>
        <v>,{"type":"Feature","properties":{"name":"和の風","description":"種別：福祉避難所-高齢者&lt;br&gt;名称：和の風&lt;br&gt;住所：佐伯市大字池田2260番地１ &lt;br&gt;参考：受入可能人数：5人&lt;br&gt;","_markerType":"Icon","_iconUrl":"https://www.pref.oita.jp/uploaded/life/2327624_4659442_img.png","_iconSize":[30,30],"_iconAnchor":[15,15]},"geometry":{"type":"Point","coordinates":[131.89676698152,32.9455919075846]}}</v>
      </c>
    </row>
    <row r="228" spans="1:38">
      <c r="A228" s="1" t="s">
        <v>1625</v>
      </c>
      <c r="B228" s="1" t="s">
        <v>4148</v>
      </c>
      <c r="C228" s="1" t="s">
        <v>1625</v>
      </c>
      <c r="D228" s="1" t="s">
        <v>2170</v>
      </c>
      <c r="F228" s="1" t="s">
        <v>4151</v>
      </c>
      <c r="I228" s="1" t="s">
        <v>4107</v>
      </c>
      <c r="J228" s="1" t="s">
        <v>3210</v>
      </c>
      <c r="K228" s="1" t="s">
        <v>3211</v>
      </c>
      <c r="L228" s="1">
        <v>32.936074432304402</v>
      </c>
      <c r="M228" s="1">
        <v>131.91146217046099</v>
      </c>
      <c r="O228" s="74" t="str">
        <f t="shared" si="54"/>
        <v>長良苑</v>
      </c>
      <c r="P228" s="74" t="str">
        <f t="shared" si="55"/>
        <v>種別：福祉避難所-高齢者&lt;br&gt;名称：長良苑&lt;br&gt;住所：佐伯市大字⾧良4956番地&lt;br&gt;参考：受入可能人数：5人&lt;br&gt;</v>
      </c>
      <c r="Q228" s="74" t="str">
        <f t="shared" si="56"/>
        <v>https://www.pref.oita.jp/uploaded/life/2327624_4659442_img.png</v>
      </c>
      <c r="R228" s="74" t="str">
        <f t="shared" si="57"/>
        <v>30,30</v>
      </c>
      <c r="S228" s="74" t="str">
        <f t="shared" si="57"/>
        <v>15,15</v>
      </c>
      <c r="T228" s="74" t="str">
        <f t="shared" si="58"/>
        <v>131.911462170461,32.9360744323044</v>
      </c>
      <c r="W228" s="239">
        <v>1</v>
      </c>
      <c r="X228" s="239" t="s">
        <v>3209</v>
      </c>
      <c r="Y228" s="239" t="str">
        <f t="shared" si="59"/>
        <v>長良苑</v>
      </c>
      <c r="Z228" s="239" t="s">
        <v>3202</v>
      </c>
      <c r="AA228" s="239" t="str">
        <f t="shared" si="60"/>
        <v>種別：福祉避難所-高齢者&lt;br&gt;名称：長良苑&lt;br&gt;住所：佐伯市大字⾧良4956番地&lt;br&gt;参考：受入可能人数：5人&lt;br&gt;</v>
      </c>
      <c r="AB228" s="239" t="s">
        <v>3684</v>
      </c>
      <c r="AC228" s="239" t="str">
        <f t="shared" si="61"/>
        <v>https://www.pref.oita.jp/uploaded/life/2327624_4659442_img.png</v>
      </c>
      <c r="AD228" s="239" t="s">
        <v>3204</v>
      </c>
      <c r="AE228" s="239" t="str">
        <f t="shared" si="62"/>
        <v>30,30</v>
      </c>
      <c r="AF228" s="239" t="s">
        <v>3205</v>
      </c>
      <c r="AG228" s="239" t="str">
        <f t="shared" si="63"/>
        <v>15,15</v>
      </c>
      <c r="AH228" s="239" t="s">
        <v>3206</v>
      </c>
      <c r="AI228" s="239" t="str">
        <f t="shared" si="64"/>
        <v>131.911462170461,32.9360744323044</v>
      </c>
      <c r="AJ228" s="239" t="s">
        <v>3207</v>
      </c>
      <c r="AL228" s="8" t="str">
        <f t="shared" si="65"/>
        <v>,{"type":"Feature","properties":{"name":"長良苑","description":"種別：福祉避難所-高齢者&lt;br&gt;名称：長良苑&lt;br&gt;住所：佐伯市大字⾧良4956番地&lt;br&gt;参考：受入可能人数：5人&lt;br&gt;","_markerType":"Icon","_iconUrl":"https://www.pref.oita.jp/uploaded/life/2327624_4659442_img.png","_iconSize":[30,30],"_iconAnchor":[15,15]},"geometry":{"type":"Point","coordinates":[131.911462170461,32.9360744323044]}}</v>
      </c>
    </row>
    <row r="229" spans="1:38">
      <c r="A229" s="1" t="s">
        <v>31</v>
      </c>
      <c r="B229" s="1" t="s">
        <v>4148</v>
      </c>
      <c r="C229" s="1" t="s">
        <v>31</v>
      </c>
      <c r="D229" s="1" t="s">
        <v>2171</v>
      </c>
      <c r="F229" s="1" t="s">
        <v>4153</v>
      </c>
      <c r="I229" s="1" t="s">
        <v>4107</v>
      </c>
      <c r="J229" s="1" t="s">
        <v>3210</v>
      </c>
      <c r="K229" s="1" t="s">
        <v>3211</v>
      </c>
      <c r="L229" s="1">
        <v>32.9363943547445</v>
      </c>
      <c r="M229" s="1">
        <v>131.91211701741599</v>
      </c>
      <c r="O229" s="74" t="str">
        <f t="shared" si="54"/>
        <v>コスモス</v>
      </c>
      <c r="P229" s="74" t="str">
        <f t="shared" si="55"/>
        <v>種別：福祉避難所-高齢者&lt;br&gt;名称：コスモス&lt;br&gt;住所：佐伯市大字⾧良4954番地&lt;br&gt;参考：受入可能人数：3人&lt;br&gt;</v>
      </c>
      <c r="Q229" s="74" t="str">
        <f t="shared" si="56"/>
        <v>https://www.pref.oita.jp/uploaded/life/2327624_4659442_img.png</v>
      </c>
      <c r="R229" s="74" t="str">
        <f t="shared" si="57"/>
        <v>30,30</v>
      </c>
      <c r="S229" s="74" t="str">
        <f t="shared" si="57"/>
        <v>15,15</v>
      </c>
      <c r="T229" s="74" t="str">
        <f t="shared" si="58"/>
        <v>131.912117017416,32.9363943547445</v>
      </c>
      <c r="W229" s="239">
        <v>1</v>
      </c>
      <c r="X229" s="239" t="s">
        <v>3209</v>
      </c>
      <c r="Y229" s="239" t="str">
        <f t="shared" si="59"/>
        <v>コスモス</v>
      </c>
      <c r="Z229" s="239" t="s">
        <v>3202</v>
      </c>
      <c r="AA229" s="239" t="str">
        <f t="shared" si="60"/>
        <v>種別：福祉避難所-高齢者&lt;br&gt;名称：コスモス&lt;br&gt;住所：佐伯市大字⾧良4954番地&lt;br&gt;参考：受入可能人数：3人&lt;br&gt;</v>
      </c>
      <c r="AB229" s="239" t="s">
        <v>3684</v>
      </c>
      <c r="AC229" s="239" t="str">
        <f t="shared" si="61"/>
        <v>https://www.pref.oita.jp/uploaded/life/2327624_4659442_img.png</v>
      </c>
      <c r="AD229" s="239" t="s">
        <v>3204</v>
      </c>
      <c r="AE229" s="239" t="str">
        <f t="shared" si="62"/>
        <v>30,30</v>
      </c>
      <c r="AF229" s="239" t="s">
        <v>3205</v>
      </c>
      <c r="AG229" s="239" t="str">
        <f t="shared" si="63"/>
        <v>15,15</v>
      </c>
      <c r="AH229" s="239" t="s">
        <v>3206</v>
      </c>
      <c r="AI229" s="239" t="str">
        <f t="shared" si="64"/>
        <v>131.912117017416,32.9363943547445</v>
      </c>
      <c r="AJ229" s="239" t="s">
        <v>3207</v>
      </c>
      <c r="AL229" s="8" t="str">
        <f t="shared" si="65"/>
        <v>,{"type":"Feature","properties":{"name":"コスモス","description":"種別：福祉避難所-高齢者&lt;br&gt;名称：コスモス&lt;br&gt;住所：佐伯市大字⾧良4954番地&lt;br&gt;参考：受入可能人数：3人&lt;br&gt;","_markerType":"Icon","_iconUrl":"https://www.pref.oita.jp/uploaded/life/2327624_4659442_img.png","_iconSize":[30,30],"_iconAnchor":[15,15]},"geometry":{"type":"Point","coordinates":[131.912117017416,32.9363943547445]}}</v>
      </c>
    </row>
    <row r="230" spans="1:38">
      <c r="A230" s="1" t="s">
        <v>17</v>
      </c>
      <c r="B230" s="1" t="s">
        <v>4148</v>
      </c>
      <c r="C230" s="1" t="s">
        <v>17</v>
      </c>
      <c r="D230" s="1" t="s">
        <v>2172</v>
      </c>
      <c r="F230" s="1" t="s">
        <v>4150</v>
      </c>
      <c r="I230" s="1" t="s">
        <v>4107</v>
      </c>
      <c r="J230" s="1" t="s">
        <v>3210</v>
      </c>
      <c r="K230" s="1" t="s">
        <v>3211</v>
      </c>
      <c r="L230" s="1">
        <v>33.016236712245799</v>
      </c>
      <c r="M230" s="1">
        <v>131.90186676563101</v>
      </c>
      <c r="O230" s="74" t="str">
        <f t="shared" si="54"/>
        <v>彦岳の太陽</v>
      </c>
      <c r="P230" s="74" t="str">
        <f t="shared" si="55"/>
        <v>種別：福祉避難所-高齢者&lt;br&gt;名称：彦岳の太陽&lt;br&gt;住所：佐伯市大字狩生418番地２ &lt;br&gt;参考：受入可能人数：2人&lt;br&gt;</v>
      </c>
      <c r="Q230" s="74" t="str">
        <f t="shared" si="56"/>
        <v>https://www.pref.oita.jp/uploaded/life/2327624_4659442_img.png</v>
      </c>
      <c r="R230" s="74" t="str">
        <f t="shared" si="57"/>
        <v>30,30</v>
      </c>
      <c r="S230" s="74" t="str">
        <f t="shared" si="57"/>
        <v>15,15</v>
      </c>
      <c r="T230" s="74" t="str">
        <f t="shared" si="58"/>
        <v>131.901866765631,33.0162367122458</v>
      </c>
      <c r="W230" s="239">
        <v>1</v>
      </c>
      <c r="X230" s="239" t="s">
        <v>3209</v>
      </c>
      <c r="Y230" s="239" t="str">
        <f t="shared" si="59"/>
        <v>彦岳の太陽</v>
      </c>
      <c r="Z230" s="239" t="s">
        <v>3202</v>
      </c>
      <c r="AA230" s="239" t="str">
        <f t="shared" si="60"/>
        <v>種別：福祉避難所-高齢者&lt;br&gt;名称：彦岳の太陽&lt;br&gt;住所：佐伯市大字狩生418番地２ &lt;br&gt;参考：受入可能人数：2人&lt;br&gt;</v>
      </c>
      <c r="AB230" s="239" t="s">
        <v>3684</v>
      </c>
      <c r="AC230" s="239" t="str">
        <f t="shared" si="61"/>
        <v>https://www.pref.oita.jp/uploaded/life/2327624_4659442_img.png</v>
      </c>
      <c r="AD230" s="239" t="s">
        <v>3204</v>
      </c>
      <c r="AE230" s="239" t="str">
        <f t="shared" si="62"/>
        <v>30,30</v>
      </c>
      <c r="AF230" s="239" t="s">
        <v>3205</v>
      </c>
      <c r="AG230" s="239" t="str">
        <f t="shared" si="63"/>
        <v>15,15</v>
      </c>
      <c r="AH230" s="239" t="s">
        <v>3206</v>
      </c>
      <c r="AI230" s="239" t="str">
        <f t="shared" si="64"/>
        <v>131.901866765631,33.0162367122458</v>
      </c>
      <c r="AJ230" s="239" t="s">
        <v>3207</v>
      </c>
      <c r="AL230" s="8" t="str">
        <f t="shared" si="65"/>
        <v>,{"type":"Feature","properties":{"name":"彦岳の太陽","description":"種別：福祉避難所-高齢者&lt;br&gt;名称：彦岳の太陽&lt;br&gt;住所：佐伯市大字狩生418番地２ &lt;br&gt;参考：受入可能人数：2人&lt;br&gt;","_markerType":"Icon","_iconUrl":"https://www.pref.oita.jp/uploaded/life/2327624_4659442_img.png","_iconSize":[30,30],"_iconAnchor":[15,15]},"geometry":{"type":"Point","coordinates":[131.901866765631,33.0162367122458]}}</v>
      </c>
    </row>
    <row r="231" spans="1:38">
      <c r="A231" s="1" t="s">
        <v>35</v>
      </c>
      <c r="B231" s="1" t="s">
        <v>4148</v>
      </c>
      <c r="C231" s="1" t="s">
        <v>35</v>
      </c>
      <c r="D231" s="1" t="s">
        <v>2173</v>
      </c>
      <c r="F231" s="1" t="s">
        <v>4153</v>
      </c>
      <c r="I231" s="1" t="s">
        <v>4107</v>
      </c>
      <c r="J231" s="1" t="s">
        <v>3210</v>
      </c>
      <c r="K231" s="1" t="s">
        <v>3211</v>
      </c>
      <c r="L231" s="1">
        <v>33.042029752005902</v>
      </c>
      <c r="M231" s="1">
        <v>131.920463115546</v>
      </c>
      <c r="O231" s="74" t="str">
        <f t="shared" si="54"/>
        <v>上浦浅海井デイサービスセンター</v>
      </c>
      <c r="P231" s="74" t="str">
        <f t="shared" si="55"/>
        <v>種別：福祉避難所-高齢者&lt;br&gt;名称：上浦浅海井デイサービスセンター&lt;br&gt;住所：佐伯市上浦大字浅海井489番地10 &lt;br&gt;参考：受入可能人数：3人&lt;br&gt;</v>
      </c>
      <c r="Q231" s="74" t="str">
        <f t="shared" si="56"/>
        <v>https://www.pref.oita.jp/uploaded/life/2327624_4659442_img.png</v>
      </c>
      <c r="R231" s="74" t="str">
        <f t="shared" si="57"/>
        <v>30,30</v>
      </c>
      <c r="S231" s="74" t="str">
        <f t="shared" si="57"/>
        <v>15,15</v>
      </c>
      <c r="T231" s="74" t="str">
        <f t="shared" si="58"/>
        <v>131.920463115546,33.0420297520059</v>
      </c>
      <c r="W231" s="239">
        <v>1</v>
      </c>
      <c r="X231" s="239" t="s">
        <v>3209</v>
      </c>
      <c r="Y231" s="239" t="str">
        <f t="shared" si="59"/>
        <v>上浦浅海井デイサービスセンター</v>
      </c>
      <c r="Z231" s="239" t="s">
        <v>3202</v>
      </c>
      <c r="AA231" s="239" t="str">
        <f t="shared" si="60"/>
        <v>種別：福祉避難所-高齢者&lt;br&gt;名称：上浦浅海井デイサービスセンター&lt;br&gt;住所：佐伯市上浦大字浅海井489番地10 &lt;br&gt;参考：受入可能人数：3人&lt;br&gt;</v>
      </c>
      <c r="AB231" s="239" t="s">
        <v>3684</v>
      </c>
      <c r="AC231" s="239" t="str">
        <f t="shared" si="61"/>
        <v>https://www.pref.oita.jp/uploaded/life/2327624_4659442_img.png</v>
      </c>
      <c r="AD231" s="239" t="s">
        <v>3204</v>
      </c>
      <c r="AE231" s="239" t="str">
        <f t="shared" si="62"/>
        <v>30,30</v>
      </c>
      <c r="AF231" s="239" t="s">
        <v>3205</v>
      </c>
      <c r="AG231" s="239" t="str">
        <f t="shared" si="63"/>
        <v>15,15</v>
      </c>
      <c r="AH231" s="239" t="s">
        <v>3206</v>
      </c>
      <c r="AI231" s="239" t="str">
        <f t="shared" si="64"/>
        <v>131.920463115546,33.0420297520059</v>
      </c>
      <c r="AJ231" s="239" t="s">
        <v>3207</v>
      </c>
      <c r="AL231" s="8" t="str">
        <f t="shared" si="65"/>
        <v>,{"type":"Feature","properties":{"name":"上浦浅海井デイサービスセンター","description":"種別：福祉避難所-高齢者&lt;br&gt;名称：上浦浅海井デイサービスセンター&lt;br&gt;住所：佐伯市上浦大字浅海井489番地10 &lt;br&gt;参考：受入可能人数：3人&lt;br&gt;","_markerType":"Icon","_iconUrl":"https://www.pref.oita.jp/uploaded/life/2327624_4659442_img.png","_iconSize":[30,30],"_iconAnchor":[15,15]},"geometry":{"type":"Point","coordinates":[131.920463115546,33.0420297520059]}}</v>
      </c>
    </row>
    <row r="232" spans="1:38">
      <c r="A232" s="1" t="s">
        <v>33</v>
      </c>
      <c r="B232" s="1" t="s">
        <v>4148</v>
      </c>
      <c r="C232" s="1" t="s">
        <v>33</v>
      </c>
      <c r="D232" s="1" t="s">
        <v>34</v>
      </c>
      <c r="F232" s="1" t="s">
        <v>4153</v>
      </c>
      <c r="I232" s="1" t="s">
        <v>4107</v>
      </c>
      <c r="J232" s="1" t="s">
        <v>3210</v>
      </c>
      <c r="K232" s="1" t="s">
        <v>3211</v>
      </c>
      <c r="L232" s="1">
        <v>32.9784365709734</v>
      </c>
      <c r="M232" s="1">
        <v>131.84842337030801</v>
      </c>
      <c r="O232" s="74" t="str">
        <f t="shared" si="54"/>
        <v>豊寿苑</v>
      </c>
      <c r="P232" s="74" t="str">
        <f t="shared" si="55"/>
        <v>種別：福祉避難所-高齢者&lt;br&gt;名称：豊寿苑&lt;br&gt;住所：佐伯市弥生大字井崎1765番地&lt;br&gt;参考：受入可能人数：3人&lt;br&gt;</v>
      </c>
      <c r="Q232" s="74" t="str">
        <f t="shared" si="56"/>
        <v>https://www.pref.oita.jp/uploaded/life/2327624_4659442_img.png</v>
      </c>
      <c r="R232" s="74" t="str">
        <f t="shared" si="57"/>
        <v>30,30</v>
      </c>
      <c r="S232" s="74" t="str">
        <f t="shared" si="57"/>
        <v>15,15</v>
      </c>
      <c r="T232" s="74" t="str">
        <f t="shared" si="58"/>
        <v>131.848423370308,32.9784365709734</v>
      </c>
      <c r="W232" s="239">
        <v>1</v>
      </c>
      <c r="X232" s="239" t="s">
        <v>3209</v>
      </c>
      <c r="Y232" s="239" t="str">
        <f t="shared" si="59"/>
        <v>豊寿苑</v>
      </c>
      <c r="Z232" s="239" t="s">
        <v>3202</v>
      </c>
      <c r="AA232" s="239" t="str">
        <f t="shared" si="60"/>
        <v>種別：福祉避難所-高齢者&lt;br&gt;名称：豊寿苑&lt;br&gt;住所：佐伯市弥生大字井崎1765番地&lt;br&gt;参考：受入可能人数：3人&lt;br&gt;</v>
      </c>
      <c r="AB232" s="239" t="s">
        <v>3684</v>
      </c>
      <c r="AC232" s="239" t="str">
        <f t="shared" si="61"/>
        <v>https://www.pref.oita.jp/uploaded/life/2327624_4659442_img.png</v>
      </c>
      <c r="AD232" s="239" t="s">
        <v>3204</v>
      </c>
      <c r="AE232" s="239" t="str">
        <f t="shared" si="62"/>
        <v>30,30</v>
      </c>
      <c r="AF232" s="239" t="s">
        <v>3205</v>
      </c>
      <c r="AG232" s="239" t="str">
        <f t="shared" si="63"/>
        <v>15,15</v>
      </c>
      <c r="AH232" s="239" t="s">
        <v>3206</v>
      </c>
      <c r="AI232" s="239" t="str">
        <f t="shared" si="64"/>
        <v>131.848423370308,32.9784365709734</v>
      </c>
      <c r="AJ232" s="239" t="s">
        <v>3207</v>
      </c>
      <c r="AL232" s="8" t="str">
        <f t="shared" si="65"/>
        <v>,{"type":"Feature","properties":{"name":"豊寿苑","description":"種別：福祉避難所-高齢者&lt;br&gt;名称：豊寿苑&lt;br&gt;住所：佐伯市弥生大字井崎1765番地&lt;br&gt;参考：受入可能人数：3人&lt;br&gt;","_markerType":"Icon","_iconUrl":"https://www.pref.oita.jp/uploaded/life/2327624_4659442_img.png","_iconSize":[30,30],"_iconAnchor":[15,15]},"geometry":{"type":"Point","coordinates":[131.848423370308,32.9784365709734]}}</v>
      </c>
    </row>
    <row r="233" spans="1:38">
      <c r="A233" s="1" t="s">
        <v>26</v>
      </c>
      <c r="B233" s="1" t="s">
        <v>4148</v>
      </c>
      <c r="C233" s="1" t="s">
        <v>26</v>
      </c>
      <c r="D233" s="1" t="s">
        <v>27</v>
      </c>
      <c r="F233" s="1" t="s">
        <v>4150</v>
      </c>
      <c r="I233" s="1" t="s">
        <v>4107</v>
      </c>
      <c r="J233" s="1" t="s">
        <v>3210</v>
      </c>
      <c r="K233" s="1" t="s">
        <v>3211</v>
      </c>
      <c r="L233" s="1">
        <v>32.971885276355003</v>
      </c>
      <c r="M233" s="1">
        <v>131.84192816903399</v>
      </c>
      <c r="O233" s="74" t="str">
        <f t="shared" si="54"/>
        <v>ながと</v>
      </c>
      <c r="P233" s="74" t="str">
        <f t="shared" si="55"/>
        <v>種別：福祉避難所-高齢者&lt;br&gt;名称：ながと&lt;br&gt;住所：佐伯市弥生大字井崎981番地&lt;br&gt;参考：受入可能人数：2人&lt;br&gt;</v>
      </c>
      <c r="Q233" s="74" t="str">
        <f t="shared" si="56"/>
        <v>https://www.pref.oita.jp/uploaded/life/2327624_4659442_img.png</v>
      </c>
      <c r="R233" s="74" t="str">
        <f t="shared" si="57"/>
        <v>30,30</v>
      </c>
      <c r="S233" s="74" t="str">
        <f t="shared" si="57"/>
        <v>15,15</v>
      </c>
      <c r="T233" s="74" t="str">
        <f t="shared" si="58"/>
        <v>131.841928169034,32.971885276355</v>
      </c>
      <c r="W233" s="239">
        <v>1</v>
      </c>
      <c r="X233" s="239" t="s">
        <v>3209</v>
      </c>
      <c r="Y233" s="239" t="str">
        <f t="shared" si="59"/>
        <v>ながと</v>
      </c>
      <c r="Z233" s="239" t="s">
        <v>3202</v>
      </c>
      <c r="AA233" s="239" t="str">
        <f t="shared" si="60"/>
        <v>種別：福祉避難所-高齢者&lt;br&gt;名称：ながと&lt;br&gt;住所：佐伯市弥生大字井崎981番地&lt;br&gt;参考：受入可能人数：2人&lt;br&gt;</v>
      </c>
      <c r="AB233" s="239" t="s">
        <v>3684</v>
      </c>
      <c r="AC233" s="239" t="str">
        <f t="shared" si="61"/>
        <v>https://www.pref.oita.jp/uploaded/life/2327624_4659442_img.png</v>
      </c>
      <c r="AD233" s="239" t="s">
        <v>3204</v>
      </c>
      <c r="AE233" s="239" t="str">
        <f t="shared" si="62"/>
        <v>30,30</v>
      </c>
      <c r="AF233" s="239" t="s">
        <v>3205</v>
      </c>
      <c r="AG233" s="239" t="str">
        <f t="shared" si="63"/>
        <v>15,15</v>
      </c>
      <c r="AH233" s="239" t="s">
        <v>3206</v>
      </c>
      <c r="AI233" s="239" t="str">
        <f t="shared" si="64"/>
        <v>131.841928169034,32.971885276355</v>
      </c>
      <c r="AJ233" s="239" t="s">
        <v>3207</v>
      </c>
      <c r="AL233" s="8" t="str">
        <f t="shared" si="65"/>
        <v>,{"type":"Feature","properties":{"name":"ながと","description":"種別：福祉避難所-高齢者&lt;br&gt;名称：ながと&lt;br&gt;住所：佐伯市弥生大字井崎981番地&lt;br&gt;参考：受入可能人数：2人&lt;br&gt;","_markerType":"Icon","_iconUrl":"https://www.pref.oita.jp/uploaded/life/2327624_4659442_img.png","_iconSize":[30,30],"_iconAnchor":[15,15]},"geometry":{"type":"Point","coordinates":[131.841928169034,32.971885276355]}}</v>
      </c>
    </row>
    <row r="234" spans="1:38">
      <c r="A234" s="1" t="s">
        <v>36</v>
      </c>
      <c r="B234" s="1" t="s">
        <v>4148</v>
      </c>
      <c r="C234" s="1" t="s">
        <v>36</v>
      </c>
      <c r="D234" s="1" t="s">
        <v>37</v>
      </c>
      <c r="F234" s="1" t="s">
        <v>4153</v>
      </c>
      <c r="I234" s="1" t="s">
        <v>4107</v>
      </c>
      <c r="J234" s="1" t="s">
        <v>3210</v>
      </c>
      <c r="K234" s="1" t="s">
        <v>3211</v>
      </c>
      <c r="L234" s="1">
        <v>32.969207855262802</v>
      </c>
      <c r="M234" s="1">
        <v>131.840772435285</v>
      </c>
      <c r="O234" s="74" t="str">
        <f t="shared" si="54"/>
        <v>弥生老人デイサービスセンター</v>
      </c>
      <c r="P234" s="74" t="str">
        <f t="shared" si="55"/>
        <v>種別：福祉避難所-高齢者&lt;br&gt;名称：弥生老人デイサービスセンター&lt;br&gt;住所：佐伯市弥生大字上小倉1208番地&lt;br&gt;参考：受入可能人数：3人&lt;br&gt;</v>
      </c>
      <c r="Q234" s="74" t="str">
        <f t="shared" si="56"/>
        <v>https://www.pref.oita.jp/uploaded/life/2327624_4659442_img.png</v>
      </c>
      <c r="R234" s="74" t="str">
        <f t="shared" si="57"/>
        <v>30,30</v>
      </c>
      <c r="S234" s="74" t="str">
        <f t="shared" si="57"/>
        <v>15,15</v>
      </c>
      <c r="T234" s="74" t="str">
        <f t="shared" si="58"/>
        <v>131.840772435285,32.9692078552628</v>
      </c>
      <c r="W234" s="239">
        <v>1</v>
      </c>
      <c r="X234" s="239" t="s">
        <v>3209</v>
      </c>
      <c r="Y234" s="239" t="str">
        <f t="shared" si="59"/>
        <v>弥生老人デイサービスセンター</v>
      </c>
      <c r="Z234" s="239" t="s">
        <v>3202</v>
      </c>
      <c r="AA234" s="239" t="str">
        <f t="shared" si="60"/>
        <v>種別：福祉避難所-高齢者&lt;br&gt;名称：弥生老人デイサービスセンター&lt;br&gt;住所：佐伯市弥生大字上小倉1208番地&lt;br&gt;参考：受入可能人数：3人&lt;br&gt;</v>
      </c>
      <c r="AB234" s="239" t="s">
        <v>3684</v>
      </c>
      <c r="AC234" s="239" t="str">
        <f t="shared" si="61"/>
        <v>https://www.pref.oita.jp/uploaded/life/2327624_4659442_img.png</v>
      </c>
      <c r="AD234" s="239" t="s">
        <v>3204</v>
      </c>
      <c r="AE234" s="239" t="str">
        <f t="shared" si="62"/>
        <v>30,30</v>
      </c>
      <c r="AF234" s="239" t="s">
        <v>3205</v>
      </c>
      <c r="AG234" s="239" t="str">
        <f t="shared" si="63"/>
        <v>15,15</v>
      </c>
      <c r="AH234" s="239" t="s">
        <v>3206</v>
      </c>
      <c r="AI234" s="239" t="str">
        <f t="shared" si="64"/>
        <v>131.840772435285,32.9692078552628</v>
      </c>
      <c r="AJ234" s="239" t="s">
        <v>3207</v>
      </c>
      <c r="AL234" s="8" t="str">
        <f t="shared" si="65"/>
        <v>,{"type":"Feature","properties":{"name":"弥生老人デイサービスセンター","description":"種別：福祉避難所-高齢者&lt;br&gt;名称：弥生老人デイサービスセンター&lt;br&gt;住所：佐伯市弥生大字上小倉1208番地&lt;br&gt;参考：受入可能人数：3人&lt;br&gt;","_markerType":"Icon","_iconUrl":"https://www.pref.oita.jp/uploaded/life/2327624_4659442_img.png","_iconSize":[30,30],"_iconAnchor":[15,15]},"geometry":{"type":"Point","coordinates":[131.840772435285,32.9692078552628]}}</v>
      </c>
    </row>
    <row r="235" spans="1:38">
      <c r="A235" s="1" t="s">
        <v>16</v>
      </c>
      <c r="B235" s="1" t="s">
        <v>4148</v>
      </c>
      <c r="C235" s="1" t="s">
        <v>16</v>
      </c>
      <c r="D235" s="1" t="s">
        <v>2174</v>
      </c>
      <c r="F235" s="1" t="s">
        <v>4154</v>
      </c>
      <c r="I235" s="1" t="s">
        <v>4107</v>
      </c>
      <c r="J235" s="1" t="s">
        <v>3210</v>
      </c>
      <c r="K235" s="1" t="s">
        <v>3211</v>
      </c>
      <c r="L235" s="1">
        <v>32.878655831032198</v>
      </c>
      <c r="M235" s="1">
        <v>131.75738796072301</v>
      </c>
      <c r="O235" s="74" t="str">
        <f t="shared" si="54"/>
        <v>直川苑</v>
      </c>
      <c r="P235" s="74" t="str">
        <f t="shared" si="55"/>
        <v>種別：福祉避難所-高齢者&lt;br&gt;名称：直川苑&lt;br&gt;住所：佐伯市直川大字仁田原1962番地１ &lt;br&gt;参考：受入可能人数：6人&lt;br&gt;</v>
      </c>
      <c r="Q235" s="74" t="str">
        <f t="shared" si="56"/>
        <v>https://www.pref.oita.jp/uploaded/life/2327624_4659442_img.png</v>
      </c>
      <c r="R235" s="74" t="str">
        <f t="shared" si="57"/>
        <v>30,30</v>
      </c>
      <c r="S235" s="74" t="str">
        <f t="shared" si="57"/>
        <v>15,15</v>
      </c>
      <c r="T235" s="74" t="str">
        <f t="shared" si="58"/>
        <v>131.757387960723,32.8786558310322</v>
      </c>
      <c r="W235" s="239">
        <v>1</v>
      </c>
      <c r="X235" s="239" t="s">
        <v>3209</v>
      </c>
      <c r="Y235" s="239" t="str">
        <f t="shared" si="59"/>
        <v>直川苑</v>
      </c>
      <c r="Z235" s="239" t="s">
        <v>3202</v>
      </c>
      <c r="AA235" s="239" t="str">
        <f t="shared" si="60"/>
        <v>種別：福祉避難所-高齢者&lt;br&gt;名称：直川苑&lt;br&gt;住所：佐伯市直川大字仁田原1962番地１ &lt;br&gt;参考：受入可能人数：6人&lt;br&gt;</v>
      </c>
      <c r="AB235" s="239" t="s">
        <v>3684</v>
      </c>
      <c r="AC235" s="239" t="str">
        <f t="shared" si="61"/>
        <v>https://www.pref.oita.jp/uploaded/life/2327624_4659442_img.png</v>
      </c>
      <c r="AD235" s="239" t="s">
        <v>3204</v>
      </c>
      <c r="AE235" s="239" t="str">
        <f t="shared" si="62"/>
        <v>30,30</v>
      </c>
      <c r="AF235" s="239" t="s">
        <v>3205</v>
      </c>
      <c r="AG235" s="239" t="str">
        <f t="shared" si="63"/>
        <v>15,15</v>
      </c>
      <c r="AH235" s="239" t="s">
        <v>3206</v>
      </c>
      <c r="AI235" s="239" t="str">
        <f t="shared" si="64"/>
        <v>131.757387960723,32.8786558310322</v>
      </c>
      <c r="AJ235" s="239" t="s">
        <v>3207</v>
      </c>
      <c r="AL235" s="8" t="str">
        <f t="shared" si="65"/>
        <v>,{"type":"Feature","properties":{"name":"直川苑","description":"種別：福祉避難所-高齢者&lt;br&gt;名称：直川苑&lt;br&gt;住所：佐伯市直川大字仁田原1962番地１ &lt;br&gt;参考：受入可能人数：6人&lt;br&gt;","_markerType":"Icon","_iconUrl":"https://www.pref.oita.jp/uploaded/life/2327624_4659442_img.png","_iconSize":[30,30],"_iconAnchor":[15,15]},"geometry":{"type":"Point","coordinates":[131.757387960723,32.8786558310322]}}</v>
      </c>
    </row>
    <row r="236" spans="1:38">
      <c r="A236" s="1" t="s">
        <v>39</v>
      </c>
      <c r="B236" s="1" t="s">
        <v>4148</v>
      </c>
      <c r="C236" s="1" t="s">
        <v>39</v>
      </c>
      <c r="D236" s="1" t="s">
        <v>40</v>
      </c>
      <c r="F236" s="1" t="s">
        <v>4151</v>
      </c>
      <c r="I236" s="1" t="s">
        <v>4107</v>
      </c>
      <c r="J236" s="1" t="s">
        <v>3210</v>
      </c>
      <c r="K236" s="1" t="s">
        <v>3211</v>
      </c>
      <c r="L236" s="1">
        <v>32.873169728822099</v>
      </c>
      <c r="M236" s="1">
        <v>131.78473168653699</v>
      </c>
      <c r="O236" s="74" t="str">
        <f t="shared" si="54"/>
        <v>直川老人デイサービスセンター</v>
      </c>
      <c r="P236" s="74" t="str">
        <f t="shared" si="55"/>
        <v>種別：福祉避難所-高齢者&lt;br&gt;名称：直川老人デイサービスセンター&lt;br&gt;住所：佐伯市直川大字赤木1235番地&lt;br&gt;参考：受入可能人数：5人&lt;br&gt;</v>
      </c>
      <c r="Q236" s="74" t="str">
        <f t="shared" si="56"/>
        <v>https://www.pref.oita.jp/uploaded/life/2327624_4659442_img.png</v>
      </c>
      <c r="R236" s="74" t="str">
        <f t="shared" si="57"/>
        <v>30,30</v>
      </c>
      <c r="S236" s="74" t="str">
        <f t="shared" si="57"/>
        <v>15,15</v>
      </c>
      <c r="T236" s="74" t="str">
        <f t="shared" si="58"/>
        <v>131.784731686537,32.8731697288221</v>
      </c>
      <c r="W236" s="239">
        <v>1</v>
      </c>
      <c r="X236" s="239" t="s">
        <v>3209</v>
      </c>
      <c r="Y236" s="239" t="str">
        <f t="shared" si="59"/>
        <v>直川老人デイサービスセンター</v>
      </c>
      <c r="Z236" s="239" t="s">
        <v>3202</v>
      </c>
      <c r="AA236" s="239" t="str">
        <f t="shared" si="60"/>
        <v>種別：福祉避難所-高齢者&lt;br&gt;名称：直川老人デイサービスセンター&lt;br&gt;住所：佐伯市直川大字赤木1235番地&lt;br&gt;参考：受入可能人数：5人&lt;br&gt;</v>
      </c>
      <c r="AB236" s="239" t="s">
        <v>3684</v>
      </c>
      <c r="AC236" s="239" t="str">
        <f t="shared" si="61"/>
        <v>https://www.pref.oita.jp/uploaded/life/2327624_4659442_img.png</v>
      </c>
      <c r="AD236" s="239" t="s">
        <v>3204</v>
      </c>
      <c r="AE236" s="239" t="str">
        <f t="shared" si="62"/>
        <v>30,30</v>
      </c>
      <c r="AF236" s="239" t="s">
        <v>3205</v>
      </c>
      <c r="AG236" s="239" t="str">
        <f t="shared" si="63"/>
        <v>15,15</v>
      </c>
      <c r="AH236" s="239" t="s">
        <v>3206</v>
      </c>
      <c r="AI236" s="239" t="str">
        <f t="shared" si="64"/>
        <v>131.784731686537,32.8731697288221</v>
      </c>
      <c r="AJ236" s="239" t="s">
        <v>3207</v>
      </c>
      <c r="AL236" s="8" t="str">
        <f t="shared" si="65"/>
        <v>,{"type":"Feature","properties":{"name":"直川老人デイサービスセンター","description":"種別：福祉避難所-高齢者&lt;br&gt;名称：直川老人デイサービスセンター&lt;br&gt;住所：佐伯市直川大字赤木1235番地&lt;br&gt;参考：受入可能人数：5人&lt;br&gt;","_markerType":"Icon","_iconUrl":"https://www.pref.oita.jp/uploaded/life/2327624_4659442_img.png","_iconSize":[30,30],"_iconAnchor":[15,15]},"geometry":{"type":"Point","coordinates":[131.784731686537,32.8731697288221]}}</v>
      </c>
    </row>
    <row r="237" spans="1:38">
      <c r="A237" s="1" t="s">
        <v>38</v>
      </c>
      <c r="B237" s="1" t="s">
        <v>4148</v>
      </c>
      <c r="C237" s="1" t="s">
        <v>38</v>
      </c>
      <c r="D237" s="1" t="s">
        <v>2175</v>
      </c>
      <c r="F237" s="1" t="s">
        <v>4151</v>
      </c>
      <c r="I237" s="1" t="s">
        <v>4107</v>
      </c>
      <c r="J237" s="1" t="s">
        <v>3210</v>
      </c>
      <c r="K237" s="1" t="s">
        <v>3211</v>
      </c>
      <c r="L237" s="1">
        <v>32.852476116612799</v>
      </c>
      <c r="M237" s="1">
        <v>131.629225298617</v>
      </c>
      <c r="O237" s="74" t="str">
        <f t="shared" si="54"/>
        <v>宇目高齢者生活福祉センター</v>
      </c>
      <c r="P237" s="74" t="str">
        <f t="shared" si="55"/>
        <v>種別：福祉避難所-高齢者&lt;br&gt;名称：宇目高齢者生活福祉センター&lt;br&gt;住所：佐伯市宇目大字小野市3374番地１ &lt;br&gt;参考：受入可能人数：5人&lt;br&gt;</v>
      </c>
      <c r="Q237" s="74" t="str">
        <f t="shared" si="56"/>
        <v>https://www.pref.oita.jp/uploaded/life/2327624_4659442_img.png</v>
      </c>
      <c r="R237" s="74" t="str">
        <f t="shared" si="57"/>
        <v>30,30</v>
      </c>
      <c r="S237" s="74" t="str">
        <f t="shared" si="57"/>
        <v>15,15</v>
      </c>
      <c r="T237" s="74" t="str">
        <f t="shared" si="58"/>
        <v>131.629225298617,32.8524761166128</v>
      </c>
      <c r="W237" s="239">
        <v>1</v>
      </c>
      <c r="X237" s="239" t="s">
        <v>3209</v>
      </c>
      <c r="Y237" s="239" t="str">
        <f t="shared" si="59"/>
        <v>宇目高齢者生活福祉センター</v>
      </c>
      <c r="Z237" s="239" t="s">
        <v>3202</v>
      </c>
      <c r="AA237" s="239" t="str">
        <f t="shared" si="60"/>
        <v>種別：福祉避難所-高齢者&lt;br&gt;名称：宇目高齢者生活福祉センター&lt;br&gt;住所：佐伯市宇目大字小野市3374番地１ &lt;br&gt;参考：受入可能人数：5人&lt;br&gt;</v>
      </c>
      <c r="AB237" s="239" t="s">
        <v>3684</v>
      </c>
      <c r="AC237" s="239" t="str">
        <f t="shared" si="61"/>
        <v>https://www.pref.oita.jp/uploaded/life/2327624_4659442_img.png</v>
      </c>
      <c r="AD237" s="239" t="s">
        <v>3204</v>
      </c>
      <c r="AE237" s="239" t="str">
        <f t="shared" si="62"/>
        <v>30,30</v>
      </c>
      <c r="AF237" s="239" t="s">
        <v>3205</v>
      </c>
      <c r="AG237" s="239" t="str">
        <f t="shared" si="63"/>
        <v>15,15</v>
      </c>
      <c r="AH237" s="239" t="s">
        <v>3206</v>
      </c>
      <c r="AI237" s="239" t="str">
        <f t="shared" si="64"/>
        <v>131.629225298617,32.8524761166128</v>
      </c>
      <c r="AJ237" s="239" t="s">
        <v>3207</v>
      </c>
      <c r="AL237" s="8" t="str">
        <f t="shared" si="65"/>
        <v>,{"type":"Feature","properties":{"name":"宇目高齢者生活福祉センター","description":"種別：福祉避難所-高齢者&lt;br&gt;名称：宇目高齢者生活福祉センター&lt;br&gt;住所：佐伯市宇目大字小野市3374番地１ &lt;br&gt;参考：受入可能人数：5人&lt;br&gt;","_markerType":"Icon","_iconUrl":"https://www.pref.oita.jp/uploaded/life/2327624_4659442_img.png","_iconSize":[30,30],"_iconAnchor":[15,15]},"geometry":{"type":"Point","coordinates":[131.629225298617,32.8524761166128]}}</v>
      </c>
    </row>
    <row r="238" spans="1:38">
      <c r="A238" s="1" t="s">
        <v>32</v>
      </c>
      <c r="B238" s="1" t="s">
        <v>4148</v>
      </c>
      <c r="C238" s="1" t="s">
        <v>32</v>
      </c>
      <c r="D238" s="1" t="s">
        <v>2176</v>
      </c>
      <c r="F238" s="1" t="s">
        <v>4153</v>
      </c>
      <c r="I238" s="1" t="s">
        <v>4107</v>
      </c>
      <c r="J238" s="1" t="s">
        <v>3210</v>
      </c>
      <c r="K238" s="1" t="s">
        <v>3211</v>
      </c>
      <c r="L238" s="1">
        <v>32.853239472303002</v>
      </c>
      <c r="M238" s="1">
        <v>131.62690112692201</v>
      </c>
      <c r="O238" s="74" t="str">
        <f t="shared" si="54"/>
        <v>うめの里</v>
      </c>
      <c r="P238" s="74" t="str">
        <f t="shared" si="55"/>
        <v>種別：福祉避難所-高齢者&lt;br&gt;名称：うめの里&lt;br&gt;住所：佐伯市宇目大字小野市3745番地１ &lt;br&gt;参考：受入可能人数：3人&lt;br&gt;</v>
      </c>
      <c r="Q238" s="74" t="str">
        <f t="shared" si="56"/>
        <v>https://www.pref.oita.jp/uploaded/life/2327624_4659442_img.png</v>
      </c>
      <c r="R238" s="74" t="str">
        <f t="shared" si="57"/>
        <v>30,30</v>
      </c>
      <c r="S238" s="74" t="str">
        <f t="shared" si="57"/>
        <v>15,15</v>
      </c>
      <c r="T238" s="74" t="str">
        <f t="shared" si="58"/>
        <v>131.626901126922,32.853239472303</v>
      </c>
      <c r="W238" s="239">
        <v>1</v>
      </c>
      <c r="X238" s="239" t="s">
        <v>3209</v>
      </c>
      <c r="Y238" s="239" t="str">
        <f t="shared" si="59"/>
        <v>うめの里</v>
      </c>
      <c r="Z238" s="239" t="s">
        <v>3202</v>
      </c>
      <c r="AA238" s="239" t="str">
        <f t="shared" si="60"/>
        <v>種別：福祉避難所-高齢者&lt;br&gt;名称：うめの里&lt;br&gt;住所：佐伯市宇目大字小野市3745番地１ &lt;br&gt;参考：受入可能人数：3人&lt;br&gt;</v>
      </c>
      <c r="AB238" s="239" t="s">
        <v>3684</v>
      </c>
      <c r="AC238" s="239" t="str">
        <f t="shared" si="61"/>
        <v>https://www.pref.oita.jp/uploaded/life/2327624_4659442_img.png</v>
      </c>
      <c r="AD238" s="239" t="s">
        <v>3204</v>
      </c>
      <c r="AE238" s="239" t="str">
        <f t="shared" si="62"/>
        <v>30,30</v>
      </c>
      <c r="AF238" s="239" t="s">
        <v>3205</v>
      </c>
      <c r="AG238" s="239" t="str">
        <f t="shared" si="63"/>
        <v>15,15</v>
      </c>
      <c r="AH238" s="239" t="s">
        <v>3206</v>
      </c>
      <c r="AI238" s="239" t="str">
        <f t="shared" si="64"/>
        <v>131.626901126922,32.853239472303</v>
      </c>
      <c r="AJ238" s="239" t="s">
        <v>3207</v>
      </c>
      <c r="AL238" s="8" t="str">
        <f t="shared" si="65"/>
        <v>,{"type":"Feature","properties":{"name":"うめの里","description":"種別：福祉避難所-高齢者&lt;br&gt;名称：うめの里&lt;br&gt;住所：佐伯市宇目大字小野市3745番地１ &lt;br&gt;参考：受入可能人数：3人&lt;br&gt;","_markerType":"Icon","_iconUrl":"https://www.pref.oita.jp/uploaded/life/2327624_4659442_img.png","_iconSize":[30,30],"_iconAnchor":[15,15]},"geometry":{"type":"Point","coordinates":[131.626901126922,32.853239472303]}}</v>
      </c>
    </row>
    <row r="239" spans="1:38">
      <c r="A239" s="1" t="s">
        <v>18</v>
      </c>
      <c r="B239" s="1" t="s">
        <v>4148</v>
      </c>
      <c r="C239" s="1" t="s">
        <v>18</v>
      </c>
      <c r="D239" s="1" t="s">
        <v>19</v>
      </c>
      <c r="F239" s="1" t="s">
        <v>4151</v>
      </c>
      <c r="I239" s="1" t="s">
        <v>4107</v>
      </c>
      <c r="J239" s="1" t="s">
        <v>3210</v>
      </c>
      <c r="K239" s="1" t="s">
        <v>3211</v>
      </c>
      <c r="L239" s="1">
        <v>32.941580061895799</v>
      </c>
      <c r="M239" s="1">
        <v>131.962567881311</v>
      </c>
      <c r="O239" s="74" t="str">
        <f t="shared" si="54"/>
        <v>鶴見の太陽</v>
      </c>
      <c r="P239" s="74" t="str">
        <f t="shared" si="55"/>
        <v>種別：福祉避難所-高齢者&lt;br&gt;名称：鶴見の太陽&lt;br&gt;住所：佐伯市鶴見大字沖松浦51番地&lt;br&gt;参考：受入可能人数：5人&lt;br&gt;</v>
      </c>
      <c r="Q239" s="74" t="str">
        <f t="shared" si="56"/>
        <v>https://www.pref.oita.jp/uploaded/life/2327624_4659442_img.png</v>
      </c>
      <c r="R239" s="74" t="str">
        <f t="shared" ref="R239:S268" si="66">J239</f>
        <v>30,30</v>
      </c>
      <c r="S239" s="74" t="str">
        <f t="shared" si="66"/>
        <v>15,15</v>
      </c>
      <c r="T239" s="74" t="str">
        <f t="shared" si="58"/>
        <v>131.962567881311,32.9415800618958</v>
      </c>
      <c r="W239" s="239">
        <v>1</v>
      </c>
      <c r="X239" s="239" t="s">
        <v>3209</v>
      </c>
      <c r="Y239" s="239" t="str">
        <f t="shared" si="59"/>
        <v>鶴見の太陽</v>
      </c>
      <c r="Z239" s="239" t="s">
        <v>3202</v>
      </c>
      <c r="AA239" s="239" t="str">
        <f t="shared" si="60"/>
        <v>種別：福祉避難所-高齢者&lt;br&gt;名称：鶴見の太陽&lt;br&gt;住所：佐伯市鶴見大字沖松浦51番地&lt;br&gt;参考：受入可能人数：5人&lt;br&gt;</v>
      </c>
      <c r="AB239" s="239" t="s">
        <v>3684</v>
      </c>
      <c r="AC239" s="239" t="str">
        <f t="shared" si="61"/>
        <v>https://www.pref.oita.jp/uploaded/life/2327624_4659442_img.png</v>
      </c>
      <c r="AD239" s="239" t="s">
        <v>3204</v>
      </c>
      <c r="AE239" s="239" t="str">
        <f t="shared" si="62"/>
        <v>30,30</v>
      </c>
      <c r="AF239" s="239" t="s">
        <v>3205</v>
      </c>
      <c r="AG239" s="239" t="str">
        <f t="shared" si="63"/>
        <v>15,15</v>
      </c>
      <c r="AH239" s="239" t="s">
        <v>3206</v>
      </c>
      <c r="AI239" s="239" t="str">
        <f t="shared" si="64"/>
        <v>131.962567881311,32.9415800618958</v>
      </c>
      <c r="AJ239" s="239" t="s">
        <v>3207</v>
      </c>
      <c r="AL239" s="8" t="str">
        <f t="shared" si="65"/>
        <v>,{"type":"Feature","properties":{"name":"鶴見の太陽","description":"種別：福祉避難所-高齢者&lt;br&gt;名称：鶴見の太陽&lt;br&gt;住所：佐伯市鶴見大字沖松浦51番地&lt;br&gt;参考：受入可能人数：5人&lt;br&gt;","_markerType":"Icon","_iconUrl":"https://www.pref.oita.jp/uploaded/life/2327624_4659442_img.png","_iconSize":[30,30],"_iconAnchor":[15,15]},"geometry":{"type":"Point","coordinates":[131.962567881311,32.9415800618958]}}</v>
      </c>
    </row>
    <row r="240" spans="1:38">
      <c r="A240" s="1" t="s">
        <v>2196</v>
      </c>
      <c r="B240" s="1" t="s">
        <v>4148</v>
      </c>
      <c r="C240" s="1" t="s">
        <v>2196</v>
      </c>
      <c r="D240" s="1" t="s">
        <v>2177</v>
      </c>
      <c r="F240" s="1" t="s">
        <v>4150</v>
      </c>
      <c r="I240" s="1" t="s">
        <v>4107</v>
      </c>
      <c r="J240" s="1" t="s">
        <v>3210</v>
      </c>
      <c r="K240" s="1" t="s">
        <v>3211</v>
      </c>
      <c r="L240" s="1">
        <v>32.942153034482303</v>
      </c>
      <c r="M240" s="1">
        <v>131.96304421453999</v>
      </c>
      <c r="O240" s="74" t="str">
        <f t="shared" si="54"/>
        <v>鶴見高齢者生活福祉センター</v>
      </c>
      <c r="P240" s="74" t="str">
        <f t="shared" si="55"/>
        <v>種別：福祉避難所-高齢者&lt;br&gt;名称：鶴見高齢者生活福祉センター&lt;br&gt;住所：佐伯市鶴見大字沖松浦508番地２ &lt;br&gt;参考：受入可能人数：2人&lt;br&gt;</v>
      </c>
      <c r="Q240" s="74" t="str">
        <f t="shared" si="56"/>
        <v>https://www.pref.oita.jp/uploaded/life/2327624_4659442_img.png</v>
      </c>
      <c r="R240" s="74" t="str">
        <f t="shared" si="66"/>
        <v>30,30</v>
      </c>
      <c r="S240" s="74" t="str">
        <f t="shared" si="66"/>
        <v>15,15</v>
      </c>
      <c r="T240" s="74" t="str">
        <f t="shared" si="58"/>
        <v>131.96304421454,32.9421530344823</v>
      </c>
      <c r="W240" s="239">
        <v>1</v>
      </c>
      <c r="X240" s="239" t="s">
        <v>3209</v>
      </c>
      <c r="Y240" s="239" t="str">
        <f t="shared" si="59"/>
        <v>鶴見高齢者生活福祉センター</v>
      </c>
      <c r="Z240" s="239" t="s">
        <v>3202</v>
      </c>
      <c r="AA240" s="239" t="str">
        <f t="shared" si="60"/>
        <v>種別：福祉避難所-高齢者&lt;br&gt;名称：鶴見高齢者生活福祉センター&lt;br&gt;住所：佐伯市鶴見大字沖松浦508番地２ &lt;br&gt;参考：受入可能人数：2人&lt;br&gt;</v>
      </c>
      <c r="AB240" s="239" t="s">
        <v>3684</v>
      </c>
      <c r="AC240" s="239" t="str">
        <f t="shared" si="61"/>
        <v>https://www.pref.oita.jp/uploaded/life/2327624_4659442_img.png</v>
      </c>
      <c r="AD240" s="239" t="s">
        <v>3204</v>
      </c>
      <c r="AE240" s="239" t="str">
        <f t="shared" si="62"/>
        <v>30,30</v>
      </c>
      <c r="AF240" s="239" t="s">
        <v>3205</v>
      </c>
      <c r="AG240" s="239" t="str">
        <f t="shared" si="63"/>
        <v>15,15</v>
      </c>
      <c r="AH240" s="239" t="s">
        <v>3206</v>
      </c>
      <c r="AI240" s="239" t="str">
        <f t="shared" si="64"/>
        <v>131.96304421454,32.9421530344823</v>
      </c>
      <c r="AJ240" s="239" t="s">
        <v>3207</v>
      </c>
      <c r="AL240" s="8" t="str">
        <f t="shared" si="65"/>
        <v>,{"type":"Feature","properties":{"name":"鶴見高齢者生活福祉センター","description":"種別：福祉避難所-高齢者&lt;br&gt;名称：鶴見高齢者生活福祉センター&lt;br&gt;住所：佐伯市鶴見大字沖松浦508番地２ &lt;br&gt;参考：受入可能人数：2人&lt;br&gt;","_markerType":"Icon","_iconUrl":"https://www.pref.oita.jp/uploaded/life/2327624_4659442_img.png","_iconSize":[30,30],"_iconAnchor":[15,15]},"geometry":{"type":"Point","coordinates":[131.96304421454,32.9421530344823]}}</v>
      </c>
    </row>
    <row r="241" spans="1:38">
      <c r="A241" s="1" t="s">
        <v>14</v>
      </c>
      <c r="B241" s="1" t="s">
        <v>4148</v>
      </c>
      <c r="C241" s="1" t="s">
        <v>14</v>
      </c>
      <c r="D241" s="1" t="s">
        <v>2178</v>
      </c>
      <c r="F241" s="1" t="s">
        <v>4155</v>
      </c>
      <c r="I241" s="1" t="s">
        <v>4107</v>
      </c>
      <c r="J241" s="1" t="s">
        <v>3210</v>
      </c>
      <c r="K241" s="1" t="s">
        <v>3211</v>
      </c>
      <c r="L241" s="1">
        <v>32.803933613222902</v>
      </c>
      <c r="M241" s="1">
        <v>131.94146120614701</v>
      </c>
      <c r="O241" s="74" t="str">
        <f t="shared" si="54"/>
        <v>はまゆう</v>
      </c>
      <c r="P241" s="74" t="str">
        <f t="shared" si="55"/>
        <v>種別：福祉避難所-高齢者&lt;br&gt;名称：はまゆう&lt;br&gt;住所：佐伯市蒲江大字蒲江浦1334番地１ &lt;br&gt;参考：受入可能人数：10人&lt;br&gt;</v>
      </c>
      <c r="Q241" s="74" t="str">
        <f t="shared" si="56"/>
        <v>https://www.pref.oita.jp/uploaded/life/2327624_4659442_img.png</v>
      </c>
      <c r="R241" s="74" t="str">
        <f t="shared" si="66"/>
        <v>30,30</v>
      </c>
      <c r="S241" s="74" t="str">
        <f t="shared" si="66"/>
        <v>15,15</v>
      </c>
      <c r="T241" s="74" t="str">
        <f t="shared" si="58"/>
        <v>131.941461206147,32.8039336132229</v>
      </c>
      <c r="W241" s="239">
        <v>1</v>
      </c>
      <c r="X241" s="239" t="s">
        <v>3209</v>
      </c>
      <c r="Y241" s="239" t="str">
        <f t="shared" si="59"/>
        <v>はまゆう</v>
      </c>
      <c r="Z241" s="239" t="s">
        <v>3202</v>
      </c>
      <c r="AA241" s="239" t="str">
        <f t="shared" si="60"/>
        <v>種別：福祉避難所-高齢者&lt;br&gt;名称：はまゆう&lt;br&gt;住所：佐伯市蒲江大字蒲江浦1334番地１ &lt;br&gt;参考：受入可能人数：10人&lt;br&gt;</v>
      </c>
      <c r="AB241" s="239" t="s">
        <v>3684</v>
      </c>
      <c r="AC241" s="239" t="str">
        <f t="shared" si="61"/>
        <v>https://www.pref.oita.jp/uploaded/life/2327624_4659442_img.png</v>
      </c>
      <c r="AD241" s="239" t="s">
        <v>3204</v>
      </c>
      <c r="AE241" s="239" t="str">
        <f t="shared" si="62"/>
        <v>30,30</v>
      </c>
      <c r="AF241" s="239" t="s">
        <v>3205</v>
      </c>
      <c r="AG241" s="239" t="str">
        <f t="shared" si="63"/>
        <v>15,15</v>
      </c>
      <c r="AH241" s="239" t="s">
        <v>3206</v>
      </c>
      <c r="AI241" s="239" t="str">
        <f t="shared" si="64"/>
        <v>131.941461206147,32.8039336132229</v>
      </c>
      <c r="AJ241" s="239" t="s">
        <v>3207</v>
      </c>
      <c r="AL241" s="8" t="str">
        <f t="shared" si="65"/>
        <v>,{"type":"Feature","properties":{"name":"はまゆう","description":"種別：福祉避難所-高齢者&lt;br&gt;名称：はまゆう&lt;br&gt;住所：佐伯市蒲江大字蒲江浦1334番地１ &lt;br&gt;参考：受入可能人数：10人&lt;br&gt;","_markerType":"Icon","_iconUrl":"https://www.pref.oita.jp/uploaded/life/2327624_4659442_img.png","_iconSize":[30,30],"_iconAnchor":[15,15]},"geometry":{"type":"Point","coordinates":[131.941461206147,32.8039336132229]}}</v>
      </c>
    </row>
    <row r="242" spans="1:38">
      <c r="A242" s="1" t="s">
        <v>15</v>
      </c>
      <c r="B242" s="1" t="s">
        <v>4148</v>
      </c>
      <c r="C242" s="1" t="s">
        <v>15</v>
      </c>
      <c r="D242" s="1" t="s">
        <v>2178</v>
      </c>
      <c r="F242" s="1" t="s">
        <v>4151</v>
      </c>
      <c r="I242" s="1" t="s">
        <v>4107</v>
      </c>
      <c r="J242" s="1" t="s">
        <v>3210</v>
      </c>
      <c r="K242" s="1" t="s">
        <v>3211</v>
      </c>
      <c r="L242" s="1">
        <v>32.803945198676402</v>
      </c>
      <c r="M242" s="1">
        <v>131.94153101979501</v>
      </c>
      <c r="O242" s="74" t="str">
        <f t="shared" si="54"/>
        <v>蒲江デイサービスセンター</v>
      </c>
      <c r="P242" s="74" t="str">
        <f t="shared" si="55"/>
        <v>種別：福祉避難所-高齢者&lt;br&gt;名称：蒲江デイサービスセンター&lt;br&gt;住所：佐伯市蒲江大字蒲江浦1334番地１ &lt;br&gt;参考：受入可能人数：5人&lt;br&gt;</v>
      </c>
      <c r="Q242" s="74" t="str">
        <f t="shared" si="56"/>
        <v>https://www.pref.oita.jp/uploaded/life/2327624_4659442_img.png</v>
      </c>
      <c r="R242" s="74" t="str">
        <f t="shared" si="66"/>
        <v>30,30</v>
      </c>
      <c r="S242" s="74" t="str">
        <f t="shared" si="66"/>
        <v>15,15</v>
      </c>
      <c r="T242" s="74" t="str">
        <f t="shared" si="58"/>
        <v>131.941531019795,32.8039451986764</v>
      </c>
      <c r="W242" s="239">
        <v>1</v>
      </c>
      <c r="X242" s="239" t="s">
        <v>3209</v>
      </c>
      <c r="Y242" s="239" t="str">
        <f t="shared" si="59"/>
        <v>蒲江デイサービスセンター</v>
      </c>
      <c r="Z242" s="239" t="s">
        <v>3202</v>
      </c>
      <c r="AA242" s="239" t="str">
        <f t="shared" si="60"/>
        <v>種別：福祉避難所-高齢者&lt;br&gt;名称：蒲江デイサービスセンター&lt;br&gt;住所：佐伯市蒲江大字蒲江浦1334番地１ &lt;br&gt;参考：受入可能人数：5人&lt;br&gt;</v>
      </c>
      <c r="AB242" s="239" t="s">
        <v>3684</v>
      </c>
      <c r="AC242" s="239" t="str">
        <f t="shared" si="61"/>
        <v>https://www.pref.oita.jp/uploaded/life/2327624_4659442_img.png</v>
      </c>
      <c r="AD242" s="239" t="s">
        <v>3204</v>
      </c>
      <c r="AE242" s="239" t="str">
        <f t="shared" si="62"/>
        <v>30,30</v>
      </c>
      <c r="AF242" s="239" t="s">
        <v>3205</v>
      </c>
      <c r="AG242" s="239" t="str">
        <f t="shared" si="63"/>
        <v>15,15</v>
      </c>
      <c r="AH242" s="239" t="s">
        <v>3206</v>
      </c>
      <c r="AI242" s="239" t="str">
        <f t="shared" si="64"/>
        <v>131.941531019795,32.8039451986764</v>
      </c>
      <c r="AJ242" s="239" t="s">
        <v>3207</v>
      </c>
      <c r="AL242" s="8" t="str">
        <f t="shared" si="65"/>
        <v>,{"type":"Feature","properties":{"name":"蒲江デイサービスセンター","description":"種別：福祉避難所-高齢者&lt;br&gt;名称：蒲江デイサービスセンター&lt;br&gt;住所：佐伯市蒲江大字蒲江浦1334番地１ &lt;br&gt;参考：受入可能人数：5人&lt;br&gt;","_markerType":"Icon","_iconUrl":"https://www.pref.oita.jp/uploaded/life/2327624_4659442_img.png","_iconSize":[30,30],"_iconAnchor":[15,15]},"geometry":{"type":"Point","coordinates":[131.941531019795,32.8039451986764]}}</v>
      </c>
    </row>
    <row r="243" spans="1:38">
      <c r="A243" s="1" t="s">
        <v>2198</v>
      </c>
      <c r="B243" s="1" t="s">
        <v>4148</v>
      </c>
      <c r="C243" s="1" t="s">
        <v>2198</v>
      </c>
      <c r="D243" s="1" t="s">
        <v>3895</v>
      </c>
      <c r="F243" s="1" t="s">
        <v>4150</v>
      </c>
      <c r="I243" s="1" t="s">
        <v>4107</v>
      </c>
      <c r="J243" s="1" t="s">
        <v>3210</v>
      </c>
      <c r="K243" s="1" t="s">
        <v>3211</v>
      </c>
      <c r="L243" s="1">
        <v>32.812070656578598</v>
      </c>
      <c r="M243" s="1">
        <v>131.925029784857</v>
      </c>
      <c r="O243" s="74" t="str">
        <f t="shared" si="54"/>
        <v>蒲江やすらぎケアセンター</v>
      </c>
      <c r="P243" s="74" t="str">
        <f t="shared" si="55"/>
        <v>種別：福祉避難所-高齢者&lt;br&gt;名称：蒲江やすらぎケアセンター&lt;br&gt;住所：佐伯市蒲江大字蒲江浦3951番地&lt;br&gt;参考：受入可能人数：2人&lt;br&gt;</v>
      </c>
      <c r="Q243" s="74" t="str">
        <f t="shared" si="56"/>
        <v>https://www.pref.oita.jp/uploaded/life/2327624_4659442_img.png</v>
      </c>
      <c r="R243" s="74" t="str">
        <f t="shared" si="66"/>
        <v>30,30</v>
      </c>
      <c r="S243" s="74" t="str">
        <f t="shared" si="66"/>
        <v>15,15</v>
      </c>
      <c r="T243" s="74" t="str">
        <f t="shared" si="58"/>
        <v>131.925029784857,32.8120706565786</v>
      </c>
      <c r="W243" s="239">
        <v>1</v>
      </c>
      <c r="X243" s="239" t="s">
        <v>3209</v>
      </c>
      <c r="Y243" s="239" t="str">
        <f t="shared" si="59"/>
        <v>蒲江やすらぎケアセンター</v>
      </c>
      <c r="Z243" s="239" t="s">
        <v>3202</v>
      </c>
      <c r="AA243" s="239" t="str">
        <f t="shared" si="60"/>
        <v>種別：福祉避難所-高齢者&lt;br&gt;名称：蒲江やすらぎケアセンター&lt;br&gt;住所：佐伯市蒲江大字蒲江浦3951番地&lt;br&gt;参考：受入可能人数：2人&lt;br&gt;</v>
      </c>
      <c r="AB243" s="239" t="s">
        <v>3684</v>
      </c>
      <c r="AC243" s="239" t="str">
        <f t="shared" si="61"/>
        <v>https://www.pref.oita.jp/uploaded/life/2327624_4659442_img.png</v>
      </c>
      <c r="AD243" s="239" t="s">
        <v>3204</v>
      </c>
      <c r="AE243" s="239" t="str">
        <f t="shared" si="62"/>
        <v>30,30</v>
      </c>
      <c r="AF243" s="239" t="s">
        <v>3205</v>
      </c>
      <c r="AG243" s="239" t="str">
        <f t="shared" si="63"/>
        <v>15,15</v>
      </c>
      <c r="AH243" s="239" t="s">
        <v>3206</v>
      </c>
      <c r="AI243" s="239" t="str">
        <f t="shared" si="64"/>
        <v>131.925029784857,32.8120706565786</v>
      </c>
      <c r="AJ243" s="239" t="s">
        <v>3207</v>
      </c>
      <c r="AL243" s="8" t="str">
        <f t="shared" si="65"/>
        <v>,{"type":"Feature","properties":{"name":"蒲江やすらぎケアセンター","description":"種別：福祉避難所-高齢者&lt;br&gt;名称：蒲江やすらぎケアセンター&lt;br&gt;住所：佐伯市蒲江大字蒲江浦3951番地&lt;br&gt;参考：受入可能人数：2人&lt;br&gt;","_markerType":"Icon","_iconUrl":"https://www.pref.oita.jp/uploaded/life/2327624_4659442_img.png","_iconSize":[30,30],"_iconAnchor":[15,15]},"geometry":{"type":"Point","coordinates":[131.925029784857,32.8120706565786]}}</v>
      </c>
    </row>
    <row r="244" spans="1:38">
      <c r="A244" s="1" t="s">
        <v>30</v>
      </c>
      <c r="B244" s="1" t="s">
        <v>4148</v>
      </c>
      <c r="C244" s="1" t="s">
        <v>30</v>
      </c>
      <c r="D244" s="1" t="s">
        <v>2179</v>
      </c>
      <c r="F244" s="1" t="s">
        <v>4153</v>
      </c>
      <c r="I244" s="1" t="s">
        <v>4107</v>
      </c>
      <c r="J244" s="1" t="s">
        <v>3210</v>
      </c>
      <c r="K244" s="1" t="s">
        <v>3211</v>
      </c>
      <c r="L244" s="1">
        <v>32.856325626083297</v>
      </c>
      <c r="M244" s="1">
        <v>131.95006176995</v>
      </c>
      <c r="O244" s="74" t="str">
        <f t="shared" si="54"/>
        <v>はたのうら</v>
      </c>
      <c r="P244" s="74" t="str">
        <f t="shared" si="55"/>
        <v>種別：福祉避難所-高齢者&lt;br&gt;名称：はたのうら&lt;br&gt;住所：佐伯市蒲江大字畑野浦596番地32 &lt;br&gt;参考：受入可能人数：3人&lt;br&gt;</v>
      </c>
      <c r="Q244" s="74" t="str">
        <f t="shared" si="56"/>
        <v>https://www.pref.oita.jp/uploaded/life/2327624_4659442_img.png</v>
      </c>
      <c r="R244" s="74" t="str">
        <f t="shared" si="66"/>
        <v>30,30</v>
      </c>
      <c r="S244" s="74" t="str">
        <f t="shared" si="66"/>
        <v>15,15</v>
      </c>
      <c r="T244" s="74" t="str">
        <f t="shared" si="58"/>
        <v>131.95006176995,32.8563256260833</v>
      </c>
      <c r="W244" s="239">
        <v>1</v>
      </c>
      <c r="X244" s="239" t="s">
        <v>3209</v>
      </c>
      <c r="Y244" s="239" t="str">
        <f t="shared" si="59"/>
        <v>はたのうら</v>
      </c>
      <c r="Z244" s="239" t="s">
        <v>3202</v>
      </c>
      <c r="AA244" s="239" t="str">
        <f t="shared" si="60"/>
        <v>種別：福祉避難所-高齢者&lt;br&gt;名称：はたのうら&lt;br&gt;住所：佐伯市蒲江大字畑野浦596番地32 &lt;br&gt;参考：受入可能人数：3人&lt;br&gt;</v>
      </c>
      <c r="AB244" s="239" t="s">
        <v>3684</v>
      </c>
      <c r="AC244" s="239" t="str">
        <f t="shared" si="61"/>
        <v>https://www.pref.oita.jp/uploaded/life/2327624_4659442_img.png</v>
      </c>
      <c r="AD244" s="239" t="s">
        <v>3204</v>
      </c>
      <c r="AE244" s="239" t="str">
        <f t="shared" si="62"/>
        <v>30,30</v>
      </c>
      <c r="AF244" s="239" t="s">
        <v>3205</v>
      </c>
      <c r="AG244" s="239" t="str">
        <f t="shared" si="63"/>
        <v>15,15</v>
      </c>
      <c r="AH244" s="239" t="s">
        <v>3206</v>
      </c>
      <c r="AI244" s="239" t="str">
        <f t="shared" si="64"/>
        <v>131.95006176995,32.8563256260833</v>
      </c>
      <c r="AJ244" s="239" t="s">
        <v>3207</v>
      </c>
      <c r="AL244" s="8" t="str">
        <f t="shared" si="65"/>
        <v>,{"type":"Feature","properties":{"name":"はたのうら","description":"種別：福祉避難所-高齢者&lt;br&gt;名称：はたのうら&lt;br&gt;住所：佐伯市蒲江大字畑野浦596番地32 &lt;br&gt;参考：受入可能人数：3人&lt;br&gt;","_markerType":"Icon","_iconUrl":"https://www.pref.oita.jp/uploaded/life/2327624_4659442_img.png","_iconSize":[30,30],"_iconAnchor":[15,15]},"geometry":{"type":"Point","coordinates":[131.95006176995,32.8563256260833]}}</v>
      </c>
    </row>
    <row r="245" spans="1:38">
      <c r="A245" s="1" t="s">
        <v>2200</v>
      </c>
      <c r="B245" s="1" t="s">
        <v>4149</v>
      </c>
      <c r="C245" s="1" t="s">
        <v>2200</v>
      </c>
      <c r="D245" s="1" t="s">
        <v>2180</v>
      </c>
      <c r="F245" s="1" t="s">
        <v>4150</v>
      </c>
      <c r="I245" s="1" t="s">
        <v>4108</v>
      </c>
      <c r="J245" s="1" t="s">
        <v>3210</v>
      </c>
      <c r="K245" s="1" t="s">
        <v>3211</v>
      </c>
      <c r="L245" s="1">
        <v>32.959897779629898</v>
      </c>
      <c r="M245" s="1">
        <v>131.917984160277</v>
      </c>
      <c r="O245" s="74" t="str">
        <f t="shared" si="54"/>
        <v>虹の翼　福祉サービス</v>
      </c>
      <c r="P245" s="74" t="str">
        <f t="shared" si="55"/>
        <v>種別：福祉避難所-障がい&lt;br&gt;名称：虹の翼　福祉サービス&lt;br&gt;住所：佐伯市女島10361番地２ &lt;br&gt;参考：受入可能人数：2人&lt;br&gt;</v>
      </c>
      <c r="Q245" s="74" t="str">
        <f t="shared" si="56"/>
        <v>https://www.pref.oita.jp/uploaded/life/2327624_4659447_img.png</v>
      </c>
      <c r="R245" s="74" t="str">
        <f t="shared" si="66"/>
        <v>30,30</v>
      </c>
      <c r="S245" s="74" t="str">
        <f t="shared" si="66"/>
        <v>15,15</v>
      </c>
      <c r="T245" s="74" t="str">
        <f t="shared" si="58"/>
        <v>131.917984160277,32.9598977796299</v>
      </c>
      <c r="W245" s="239">
        <v>1</v>
      </c>
      <c r="X245" s="239" t="s">
        <v>3209</v>
      </c>
      <c r="Y245" s="239" t="str">
        <f t="shared" si="59"/>
        <v>虹の翼　福祉サービス</v>
      </c>
      <c r="Z245" s="239" t="s">
        <v>3202</v>
      </c>
      <c r="AA245" s="239" t="str">
        <f t="shared" si="60"/>
        <v>種別：福祉避難所-障がい&lt;br&gt;名称：虹の翼　福祉サービス&lt;br&gt;住所：佐伯市女島10361番地２ &lt;br&gt;参考：受入可能人数：2人&lt;br&gt;</v>
      </c>
      <c r="AB245" s="239" t="s">
        <v>3684</v>
      </c>
      <c r="AC245" s="239" t="str">
        <f t="shared" si="61"/>
        <v>https://www.pref.oita.jp/uploaded/life/2327624_4659447_img.png</v>
      </c>
      <c r="AD245" s="239" t="s">
        <v>3204</v>
      </c>
      <c r="AE245" s="239" t="str">
        <f t="shared" si="62"/>
        <v>30,30</v>
      </c>
      <c r="AF245" s="239" t="s">
        <v>3205</v>
      </c>
      <c r="AG245" s="239" t="str">
        <f t="shared" si="63"/>
        <v>15,15</v>
      </c>
      <c r="AH245" s="239" t="s">
        <v>3206</v>
      </c>
      <c r="AI245" s="239" t="str">
        <f t="shared" si="64"/>
        <v>131.917984160277,32.9598977796299</v>
      </c>
      <c r="AJ245" s="239" t="s">
        <v>3207</v>
      </c>
      <c r="AL245" s="8" t="str">
        <f t="shared" si="65"/>
        <v>,{"type":"Feature","properties":{"name":"虹の翼　福祉サービス","description":"種別：福祉避難所-障がい&lt;br&gt;名称：虹の翼　福祉サービス&lt;br&gt;住所：佐伯市女島10361番地２ &lt;br&gt;参考：受入可能人数：2人&lt;br&gt;","_markerType":"Icon","_iconUrl":"https://www.pref.oita.jp/uploaded/life/2327624_4659447_img.png","_iconSize":[30,30],"_iconAnchor":[15,15]},"geometry":{"type":"Point","coordinates":[131.917984160277,32.9598977796299]}}</v>
      </c>
    </row>
    <row r="246" spans="1:38">
      <c r="A246" s="1" t="s">
        <v>7</v>
      </c>
      <c r="B246" s="1" t="s">
        <v>4149</v>
      </c>
      <c r="C246" s="1" t="s">
        <v>7</v>
      </c>
      <c r="D246" s="1" t="s">
        <v>8</v>
      </c>
      <c r="F246" s="1" t="s">
        <v>4151</v>
      </c>
      <c r="I246" s="1" t="s">
        <v>4108</v>
      </c>
      <c r="J246" s="1" t="s">
        <v>3210</v>
      </c>
      <c r="K246" s="1" t="s">
        <v>3211</v>
      </c>
      <c r="L246" s="1">
        <v>32.952443860196801</v>
      </c>
      <c r="M246" s="1">
        <v>131.897517858231</v>
      </c>
      <c r="O246" s="74" t="str">
        <f t="shared" si="54"/>
        <v>太陽農園</v>
      </c>
      <c r="P246" s="74" t="str">
        <f t="shared" si="55"/>
        <v>種別：福祉避難所-障がい&lt;br&gt;名称：太陽農園&lt;br&gt;住所：佐伯市中の島２丁目21番14号&lt;br&gt;参考：受入可能人数：5人&lt;br&gt;</v>
      </c>
      <c r="Q246" s="74" t="str">
        <f t="shared" si="56"/>
        <v>https://www.pref.oita.jp/uploaded/life/2327624_4659447_img.png</v>
      </c>
      <c r="R246" s="74" t="str">
        <f t="shared" si="66"/>
        <v>30,30</v>
      </c>
      <c r="S246" s="74" t="str">
        <f t="shared" si="66"/>
        <v>15,15</v>
      </c>
      <c r="T246" s="74" t="str">
        <f t="shared" si="58"/>
        <v>131.897517858231,32.9524438601968</v>
      </c>
      <c r="W246" s="239">
        <v>1</v>
      </c>
      <c r="X246" s="239" t="s">
        <v>3209</v>
      </c>
      <c r="Y246" s="239" t="str">
        <f t="shared" si="59"/>
        <v>太陽農園</v>
      </c>
      <c r="Z246" s="239" t="s">
        <v>3202</v>
      </c>
      <c r="AA246" s="239" t="str">
        <f t="shared" si="60"/>
        <v>種別：福祉避難所-障がい&lt;br&gt;名称：太陽農園&lt;br&gt;住所：佐伯市中の島２丁目21番14号&lt;br&gt;参考：受入可能人数：5人&lt;br&gt;</v>
      </c>
      <c r="AB246" s="239" t="s">
        <v>3684</v>
      </c>
      <c r="AC246" s="239" t="str">
        <f t="shared" si="61"/>
        <v>https://www.pref.oita.jp/uploaded/life/2327624_4659447_img.png</v>
      </c>
      <c r="AD246" s="239" t="s">
        <v>3204</v>
      </c>
      <c r="AE246" s="239" t="str">
        <f t="shared" si="62"/>
        <v>30,30</v>
      </c>
      <c r="AF246" s="239" t="s">
        <v>3205</v>
      </c>
      <c r="AG246" s="239" t="str">
        <f t="shared" si="63"/>
        <v>15,15</v>
      </c>
      <c r="AH246" s="239" t="s">
        <v>3206</v>
      </c>
      <c r="AI246" s="239" t="str">
        <f t="shared" si="64"/>
        <v>131.897517858231,32.9524438601968</v>
      </c>
      <c r="AJ246" s="239" t="s">
        <v>3207</v>
      </c>
      <c r="AL246" s="8" t="str">
        <f t="shared" si="65"/>
        <v>,{"type":"Feature","properties":{"name":"太陽農園","description":"種別：福祉避難所-障がい&lt;br&gt;名称：太陽農園&lt;br&gt;住所：佐伯市中の島２丁目21番14号&lt;br&gt;参考：受入可能人数：5人&lt;br&gt;","_markerType":"Icon","_iconUrl":"https://www.pref.oita.jp/uploaded/life/2327624_4659447_img.png","_iconSize":[30,30],"_iconAnchor":[15,15]},"geometry":{"type":"Point","coordinates":[131.897517858231,32.9524438601968]}}</v>
      </c>
    </row>
    <row r="247" spans="1:38">
      <c r="A247" s="1" t="s">
        <v>2</v>
      </c>
      <c r="B247" s="1" t="s">
        <v>4149</v>
      </c>
      <c r="C247" s="1" t="s">
        <v>2</v>
      </c>
      <c r="D247" s="1" t="s">
        <v>3</v>
      </c>
      <c r="F247" s="1" t="s">
        <v>4155</v>
      </c>
      <c r="I247" s="1" t="s">
        <v>4108</v>
      </c>
      <c r="J247" s="1" t="s">
        <v>3210</v>
      </c>
      <c r="K247" s="1" t="s">
        <v>3211</v>
      </c>
      <c r="L247" s="1">
        <v>32.9644350145782</v>
      </c>
      <c r="M247" s="1">
        <v>131.912708511532</v>
      </c>
      <c r="O247" s="74" t="str">
        <f t="shared" si="54"/>
        <v>さつき園中江</v>
      </c>
      <c r="P247" s="74" t="str">
        <f t="shared" si="55"/>
        <v>種別：福祉避難所-障がい&lt;br&gt;名称：さつき園中江&lt;br&gt;住所：佐伯市中江町４番35号&lt;br&gt;参考：受入可能人数：10人&lt;br&gt;</v>
      </c>
      <c r="Q247" s="74" t="str">
        <f t="shared" si="56"/>
        <v>https://www.pref.oita.jp/uploaded/life/2327624_4659447_img.png</v>
      </c>
      <c r="R247" s="74" t="str">
        <f t="shared" si="66"/>
        <v>30,30</v>
      </c>
      <c r="S247" s="74" t="str">
        <f t="shared" si="66"/>
        <v>15,15</v>
      </c>
      <c r="T247" s="74" t="str">
        <f t="shared" si="58"/>
        <v>131.912708511532,32.9644350145782</v>
      </c>
      <c r="W247" s="239">
        <v>1</v>
      </c>
      <c r="X247" s="239" t="s">
        <v>3209</v>
      </c>
      <c r="Y247" s="239" t="str">
        <f t="shared" si="59"/>
        <v>さつき園中江</v>
      </c>
      <c r="Z247" s="239" t="s">
        <v>3202</v>
      </c>
      <c r="AA247" s="239" t="str">
        <f t="shared" si="60"/>
        <v>種別：福祉避難所-障がい&lt;br&gt;名称：さつき園中江&lt;br&gt;住所：佐伯市中江町４番35号&lt;br&gt;参考：受入可能人数：10人&lt;br&gt;</v>
      </c>
      <c r="AB247" s="239" t="s">
        <v>3684</v>
      </c>
      <c r="AC247" s="239" t="str">
        <f t="shared" si="61"/>
        <v>https://www.pref.oita.jp/uploaded/life/2327624_4659447_img.png</v>
      </c>
      <c r="AD247" s="239" t="s">
        <v>3204</v>
      </c>
      <c r="AE247" s="239" t="str">
        <f t="shared" si="62"/>
        <v>30,30</v>
      </c>
      <c r="AF247" s="239" t="s">
        <v>3205</v>
      </c>
      <c r="AG247" s="239" t="str">
        <f t="shared" si="63"/>
        <v>15,15</v>
      </c>
      <c r="AH247" s="239" t="s">
        <v>3206</v>
      </c>
      <c r="AI247" s="239" t="str">
        <f t="shared" si="64"/>
        <v>131.912708511532,32.9644350145782</v>
      </c>
      <c r="AJ247" s="239" t="s">
        <v>3207</v>
      </c>
      <c r="AL247" s="8" t="str">
        <f t="shared" si="65"/>
        <v>,{"type":"Feature","properties":{"name":"さつき園中江","description":"種別：福祉避難所-障がい&lt;br&gt;名称：さつき園中江&lt;br&gt;住所：佐伯市中江町４番35号&lt;br&gt;参考：受入可能人数：10人&lt;br&gt;","_markerType":"Icon","_iconUrl":"https://www.pref.oita.jp/uploaded/life/2327624_4659447_img.png","_iconSize":[30,30],"_iconAnchor":[15,15]},"geometry":{"type":"Point","coordinates":[131.912708511532,32.9644350145782]}}</v>
      </c>
    </row>
    <row r="248" spans="1:38">
      <c r="A248" s="1" t="s">
        <v>3216</v>
      </c>
      <c r="B248" s="1" t="s">
        <v>4149</v>
      </c>
      <c r="C248" s="1" t="s">
        <v>3216</v>
      </c>
      <c r="D248" s="1" t="s">
        <v>2181</v>
      </c>
      <c r="F248" s="1" t="s">
        <v>4153</v>
      </c>
      <c r="I248" s="1" t="s">
        <v>4108</v>
      </c>
      <c r="J248" s="1" t="s">
        <v>3210</v>
      </c>
      <c r="K248" s="1" t="s">
        <v>3211</v>
      </c>
      <c r="L248" s="1">
        <v>32.9544398136429</v>
      </c>
      <c r="M248" s="1">
        <v>131.87053419331599</v>
      </c>
      <c r="O248" s="74" t="str">
        <f t="shared" si="54"/>
        <v>ケアホームバンブーの森</v>
      </c>
      <c r="P248" s="74" t="str">
        <f t="shared" si="55"/>
        <v>種別：福祉避難所-障がい&lt;br&gt;名称：ケアホームバンブーの森&lt;br&gt;住所：佐伯市大字稲垣1085番地６ &lt;br&gt;参考：受入可能人数：3人&lt;br&gt;</v>
      </c>
      <c r="Q248" s="74" t="str">
        <f t="shared" si="56"/>
        <v>https://www.pref.oita.jp/uploaded/life/2327624_4659447_img.png</v>
      </c>
      <c r="R248" s="74" t="str">
        <f t="shared" si="66"/>
        <v>30,30</v>
      </c>
      <c r="S248" s="74" t="str">
        <f t="shared" si="66"/>
        <v>15,15</v>
      </c>
      <c r="T248" s="74" t="str">
        <f t="shared" si="58"/>
        <v>131.870534193316,32.9544398136429</v>
      </c>
      <c r="W248" s="239">
        <v>1</v>
      </c>
      <c r="X248" s="239" t="s">
        <v>3209</v>
      </c>
      <c r="Y248" s="239" t="str">
        <f t="shared" si="59"/>
        <v>ケアホームバンブーの森</v>
      </c>
      <c r="Z248" s="239" t="s">
        <v>3202</v>
      </c>
      <c r="AA248" s="239" t="str">
        <f t="shared" si="60"/>
        <v>種別：福祉避難所-障がい&lt;br&gt;名称：ケアホームバンブーの森&lt;br&gt;住所：佐伯市大字稲垣1085番地６ &lt;br&gt;参考：受入可能人数：3人&lt;br&gt;</v>
      </c>
      <c r="AB248" s="239" t="s">
        <v>3684</v>
      </c>
      <c r="AC248" s="239" t="str">
        <f t="shared" si="61"/>
        <v>https://www.pref.oita.jp/uploaded/life/2327624_4659447_img.png</v>
      </c>
      <c r="AD248" s="239" t="s">
        <v>3204</v>
      </c>
      <c r="AE248" s="239" t="str">
        <f t="shared" si="62"/>
        <v>30,30</v>
      </c>
      <c r="AF248" s="239" t="s">
        <v>3205</v>
      </c>
      <c r="AG248" s="239" t="str">
        <f t="shared" si="63"/>
        <v>15,15</v>
      </c>
      <c r="AH248" s="239" t="s">
        <v>3206</v>
      </c>
      <c r="AI248" s="239" t="str">
        <f t="shared" si="64"/>
        <v>131.870534193316,32.9544398136429</v>
      </c>
      <c r="AJ248" s="239" t="s">
        <v>3207</v>
      </c>
      <c r="AL248" s="8" t="str">
        <f t="shared" si="65"/>
        <v>,{"type":"Feature","properties":{"name":"ケアホームバンブーの森","description":"種別：福祉避難所-障がい&lt;br&gt;名称：ケアホームバンブーの森&lt;br&gt;住所：佐伯市大字稲垣1085番地６ &lt;br&gt;参考：受入可能人数：3人&lt;br&gt;","_markerType":"Icon","_iconUrl":"https://www.pref.oita.jp/uploaded/life/2327624_4659447_img.png","_iconSize":[30,30],"_iconAnchor":[15,15]},"geometry":{"type":"Point","coordinates":[131.870534193316,32.9544398136429]}}</v>
      </c>
    </row>
    <row r="249" spans="1:38">
      <c r="A249" s="1" t="s">
        <v>5</v>
      </c>
      <c r="B249" s="1" t="s">
        <v>4149</v>
      </c>
      <c r="C249" s="1" t="s">
        <v>5</v>
      </c>
      <c r="D249" s="1" t="s">
        <v>6</v>
      </c>
      <c r="F249" s="1" t="s">
        <v>4151</v>
      </c>
      <c r="I249" s="1" t="s">
        <v>4108</v>
      </c>
      <c r="J249" s="1" t="s">
        <v>3210</v>
      </c>
      <c r="K249" s="1" t="s">
        <v>3211</v>
      </c>
      <c r="L249" s="1">
        <v>32.942983555931001</v>
      </c>
      <c r="M249" s="1">
        <v>131.88824317653899</v>
      </c>
      <c r="O249" s="74" t="str">
        <f t="shared" si="54"/>
        <v>エバーグリーン</v>
      </c>
      <c r="P249" s="74" t="str">
        <f t="shared" si="55"/>
        <v>種別：福祉避難所-障がい&lt;br&gt;名称：エバーグリーン&lt;br&gt;住所：佐伯市大字池田1156番地&lt;br&gt;参考：受入可能人数：5人&lt;br&gt;</v>
      </c>
      <c r="Q249" s="74" t="str">
        <f t="shared" si="56"/>
        <v>https://www.pref.oita.jp/uploaded/life/2327624_4659447_img.png</v>
      </c>
      <c r="R249" s="74" t="str">
        <f t="shared" si="66"/>
        <v>30,30</v>
      </c>
      <c r="S249" s="74" t="str">
        <f t="shared" si="66"/>
        <v>15,15</v>
      </c>
      <c r="T249" s="74" t="str">
        <f t="shared" si="58"/>
        <v>131.888243176539,32.942983555931</v>
      </c>
      <c r="W249" s="239">
        <v>1</v>
      </c>
      <c r="X249" s="239" t="s">
        <v>3209</v>
      </c>
      <c r="Y249" s="239" t="str">
        <f t="shared" si="59"/>
        <v>エバーグリーン</v>
      </c>
      <c r="Z249" s="239" t="s">
        <v>3202</v>
      </c>
      <c r="AA249" s="239" t="str">
        <f t="shared" si="60"/>
        <v>種別：福祉避難所-障がい&lt;br&gt;名称：エバーグリーン&lt;br&gt;住所：佐伯市大字池田1156番地&lt;br&gt;参考：受入可能人数：5人&lt;br&gt;</v>
      </c>
      <c r="AB249" s="239" t="s">
        <v>3684</v>
      </c>
      <c r="AC249" s="239" t="str">
        <f t="shared" si="61"/>
        <v>https://www.pref.oita.jp/uploaded/life/2327624_4659447_img.png</v>
      </c>
      <c r="AD249" s="239" t="s">
        <v>3204</v>
      </c>
      <c r="AE249" s="239" t="str">
        <f t="shared" si="62"/>
        <v>30,30</v>
      </c>
      <c r="AF249" s="239" t="s">
        <v>3205</v>
      </c>
      <c r="AG249" s="239" t="str">
        <f t="shared" si="63"/>
        <v>15,15</v>
      </c>
      <c r="AH249" s="239" t="s">
        <v>3206</v>
      </c>
      <c r="AI249" s="239" t="str">
        <f t="shared" si="64"/>
        <v>131.888243176539,32.942983555931</v>
      </c>
      <c r="AJ249" s="239" t="s">
        <v>3207</v>
      </c>
      <c r="AL249" s="8" t="str">
        <f t="shared" si="65"/>
        <v>,{"type":"Feature","properties":{"name":"エバーグリーン","description":"種別：福祉避難所-障がい&lt;br&gt;名称：エバーグリーン&lt;br&gt;住所：佐伯市大字池田1156番地&lt;br&gt;参考：受入可能人数：5人&lt;br&gt;","_markerType":"Icon","_iconUrl":"https://www.pref.oita.jp/uploaded/life/2327624_4659447_img.png","_iconSize":[30,30],"_iconAnchor":[15,15]},"geometry":{"type":"Point","coordinates":[131.888243176539,32.942983555931]}}</v>
      </c>
    </row>
    <row r="250" spans="1:38">
      <c r="A250" s="1" t="s">
        <v>0</v>
      </c>
      <c r="B250" s="1" t="s">
        <v>4149</v>
      </c>
      <c r="C250" s="1" t="s">
        <v>0</v>
      </c>
      <c r="D250" s="1" t="s">
        <v>1</v>
      </c>
      <c r="F250" s="1" t="s">
        <v>4151</v>
      </c>
      <c r="I250" s="1" t="s">
        <v>4108</v>
      </c>
      <c r="J250" s="1" t="s">
        <v>3210</v>
      </c>
      <c r="K250" s="1" t="s">
        <v>3211</v>
      </c>
      <c r="L250" s="1">
        <v>32.937095419867603</v>
      </c>
      <c r="M250" s="1">
        <v>131.920957089106</v>
      </c>
      <c r="O250" s="74" t="str">
        <f t="shared" si="54"/>
        <v>のびのびランド</v>
      </c>
      <c r="P250" s="74" t="str">
        <f t="shared" si="55"/>
        <v>種別：福祉避難所-障がい&lt;br&gt;名称：のびのびランド&lt;br&gt;住所：佐伯市大字木立6623番地&lt;br&gt;参考：受入可能人数：5人&lt;br&gt;</v>
      </c>
      <c r="Q250" s="74" t="str">
        <f t="shared" si="56"/>
        <v>https://www.pref.oita.jp/uploaded/life/2327624_4659447_img.png</v>
      </c>
      <c r="R250" s="74" t="str">
        <f t="shared" si="66"/>
        <v>30,30</v>
      </c>
      <c r="S250" s="74" t="str">
        <f t="shared" si="66"/>
        <v>15,15</v>
      </c>
      <c r="T250" s="74" t="str">
        <f t="shared" si="58"/>
        <v>131.920957089106,32.9370954198676</v>
      </c>
      <c r="W250" s="239">
        <v>1</v>
      </c>
      <c r="X250" s="239" t="s">
        <v>3209</v>
      </c>
      <c r="Y250" s="239" t="str">
        <f t="shared" si="59"/>
        <v>のびのびランド</v>
      </c>
      <c r="Z250" s="239" t="s">
        <v>3202</v>
      </c>
      <c r="AA250" s="239" t="str">
        <f t="shared" si="60"/>
        <v>種別：福祉避難所-障がい&lt;br&gt;名称：のびのびランド&lt;br&gt;住所：佐伯市大字木立6623番地&lt;br&gt;参考：受入可能人数：5人&lt;br&gt;</v>
      </c>
      <c r="AB250" s="239" t="s">
        <v>3684</v>
      </c>
      <c r="AC250" s="239" t="str">
        <f t="shared" si="61"/>
        <v>https://www.pref.oita.jp/uploaded/life/2327624_4659447_img.png</v>
      </c>
      <c r="AD250" s="239" t="s">
        <v>3204</v>
      </c>
      <c r="AE250" s="239" t="str">
        <f t="shared" si="62"/>
        <v>30,30</v>
      </c>
      <c r="AF250" s="239" t="s">
        <v>3205</v>
      </c>
      <c r="AG250" s="239" t="str">
        <f t="shared" si="63"/>
        <v>15,15</v>
      </c>
      <c r="AH250" s="239" t="s">
        <v>3206</v>
      </c>
      <c r="AI250" s="239" t="str">
        <f t="shared" si="64"/>
        <v>131.920957089106,32.9370954198676</v>
      </c>
      <c r="AJ250" s="239" t="s">
        <v>3207</v>
      </c>
      <c r="AL250" s="8" t="str">
        <f t="shared" si="65"/>
        <v>,{"type":"Feature","properties":{"name":"のびのびランド","description":"種別：福祉避難所-障がい&lt;br&gt;名称：のびのびランド&lt;br&gt;住所：佐伯市大字木立6623番地&lt;br&gt;参考：受入可能人数：5人&lt;br&gt;","_markerType":"Icon","_iconUrl":"https://www.pref.oita.jp/uploaded/life/2327624_4659447_img.png","_iconSize":[30,30],"_iconAnchor":[15,15]},"geometry":{"type":"Point","coordinates":[131.920957089106,32.9370954198676]}}</v>
      </c>
    </row>
    <row r="251" spans="1:38">
      <c r="A251" s="1" t="s">
        <v>9</v>
      </c>
      <c r="B251" s="1" t="s">
        <v>4149</v>
      </c>
      <c r="C251" s="1" t="s">
        <v>9</v>
      </c>
      <c r="D251" s="1" t="s">
        <v>2182</v>
      </c>
      <c r="F251" s="1" t="s">
        <v>4153</v>
      </c>
      <c r="I251" s="1" t="s">
        <v>4108</v>
      </c>
      <c r="J251" s="1" t="s">
        <v>3210</v>
      </c>
      <c r="K251" s="1" t="s">
        <v>3211</v>
      </c>
      <c r="L251" s="1">
        <v>32.902673564296698</v>
      </c>
      <c r="M251" s="1">
        <v>131.932441950742</v>
      </c>
      <c r="O251" s="74" t="str">
        <f t="shared" si="54"/>
        <v>サニーハウス</v>
      </c>
      <c r="P251" s="74" t="str">
        <f t="shared" si="55"/>
        <v>種別：福祉避難所-障がい&lt;br&gt;名称：サニーハウス&lt;br&gt;住所：佐伯市大字木立大中尾2160番地８ &lt;br&gt;参考：受入可能人数：3人&lt;br&gt;</v>
      </c>
      <c r="Q251" s="74" t="str">
        <f t="shared" si="56"/>
        <v>https://www.pref.oita.jp/uploaded/life/2327624_4659447_img.png</v>
      </c>
      <c r="R251" s="74" t="str">
        <f t="shared" si="66"/>
        <v>30,30</v>
      </c>
      <c r="S251" s="74" t="str">
        <f t="shared" si="66"/>
        <v>15,15</v>
      </c>
      <c r="T251" s="74" t="str">
        <f t="shared" si="58"/>
        <v>131.932441950742,32.9026735642967</v>
      </c>
      <c r="W251" s="239">
        <v>1</v>
      </c>
      <c r="X251" s="239" t="s">
        <v>3209</v>
      </c>
      <c r="Y251" s="239" t="str">
        <f t="shared" si="59"/>
        <v>サニーハウス</v>
      </c>
      <c r="Z251" s="239" t="s">
        <v>3202</v>
      </c>
      <c r="AA251" s="239" t="str">
        <f t="shared" si="60"/>
        <v>種別：福祉避難所-障がい&lt;br&gt;名称：サニーハウス&lt;br&gt;住所：佐伯市大字木立大中尾2160番地８ &lt;br&gt;参考：受入可能人数：3人&lt;br&gt;</v>
      </c>
      <c r="AB251" s="239" t="s">
        <v>3684</v>
      </c>
      <c r="AC251" s="239" t="str">
        <f t="shared" si="61"/>
        <v>https://www.pref.oita.jp/uploaded/life/2327624_4659447_img.png</v>
      </c>
      <c r="AD251" s="239" t="s">
        <v>3204</v>
      </c>
      <c r="AE251" s="239" t="str">
        <f t="shared" si="62"/>
        <v>30,30</v>
      </c>
      <c r="AF251" s="239" t="s">
        <v>3205</v>
      </c>
      <c r="AG251" s="239" t="str">
        <f t="shared" si="63"/>
        <v>15,15</v>
      </c>
      <c r="AH251" s="239" t="s">
        <v>3206</v>
      </c>
      <c r="AI251" s="239" t="str">
        <f t="shared" si="64"/>
        <v>131.932441950742,32.9026735642967</v>
      </c>
      <c r="AJ251" s="239" t="s">
        <v>3207</v>
      </c>
      <c r="AL251" s="8" t="str">
        <f t="shared" si="65"/>
        <v>,{"type":"Feature","properties":{"name":"サニーハウス","description":"種別：福祉避難所-障がい&lt;br&gt;名称：サニーハウス&lt;br&gt;住所：佐伯市大字木立大中尾2160番地８ &lt;br&gt;参考：受入可能人数：3人&lt;br&gt;","_markerType":"Icon","_iconUrl":"https://www.pref.oita.jp/uploaded/life/2327624_4659447_img.png","_iconSize":[30,30],"_iconAnchor":[15,15]},"geometry":{"type":"Point","coordinates":[131.932441950742,32.9026735642967]}}</v>
      </c>
    </row>
    <row r="252" spans="1:38">
      <c r="A252" s="1" t="s">
        <v>4</v>
      </c>
      <c r="B252" s="1" t="s">
        <v>4149</v>
      </c>
      <c r="C252" s="1" t="s">
        <v>4</v>
      </c>
      <c r="D252" s="1" t="s">
        <v>2183</v>
      </c>
      <c r="F252" s="1" t="s">
        <v>4156</v>
      </c>
      <c r="I252" s="1" t="s">
        <v>4108</v>
      </c>
      <c r="J252" s="1" t="s">
        <v>3210</v>
      </c>
      <c r="K252" s="1" t="s">
        <v>3211</v>
      </c>
      <c r="L252" s="1">
        <v>32.935015713925097</v>
      </c>
      <c r="M252" s="1">
        <v>131.90815761270099</v>
      </c>
      <c r="O252" s="74" t="str">
        <f t="shared" si="54"/>
        <v>さつき園小島</v>
      </c>
      <c r="P252" s="74" t="str">
        <f t="shared" si="55"/>
        <v>種別：福祉避難所-障がい&lt;br&gt;名称：さつき園小島&lt;br&gt;住所：佐伯市大字⾧良4917番地&lt;br&gt;参考：受入可能人数：7人&lt;br&gt;</v>
      </c>
      <c r="Q252" s="74" t="str">
        <f t="shared" si="56"/>
        <v>https://www.pref.oita.jp/uploaded/life/2327624_4659447_img.png</v>
      </c>
      <c r="R252" s="74" t="str">
        <f t="shared" si="66"/>
        <v>30,30</v>
      </c>
      <c r="S252" s="74" t="str">
        <f t="shared" si="66"/>
        <v>15,15</v>
      </c>
      <c r="T252" s="74" t="str">
        <f t="shared" si="58"/>
        <v>131.908157612701,32.9350157139251</v>
      </c>
      <c r="W252" s="239">
        <v>1</v>
      </c>
      <c r="X252" s="239" t="s">
        <v>3209</v>
      </c>
      <c r="Y252" s="239" t="str">
        <f t="shared" si="59"/>
        <v>さつき園小島</v>
      </c>
      <c r="Z252" s="239" t="s">
        <v>3202</v>
      </c>
      <c r="AA252" s="239" t="str">
        <f t="shared" si="60"/>
        <v>種別：福祉避難所-障がい&lt;br&gt;名称：さつき園小島&lt;br&gt;住所：佐伯市大字⾧良4917番地&lt;br&gt;参考：受入可能人数：7人&lt;br&gt;</v>
      </c>
      <c r="AB252" s="239" t="s">
        <v>3684</v>
      </c>
      <c r="AC252" s="239" t="str">
        <f t="shared" si="61"/>
        <v>https://www.pref.oita.jp/uploaded/life/2327624_4659447_img.png</v>
      </c>
      <c r="AD252" s="239" t="s">
        <v>3204</v>
      </c>
      <c r="AE252" s="239" t="str">
        <f t="shared" si="62"/>
        <v>30,30</v>
      </c>
      <c r="AF252" s="239" t="s">
        <v>3205</v>
      </c>
      <c r="AG252" s="239" t="str">
        <f t="shared" si="63"/>
        <v>15,15</v>
      </c>
      <c r="AH252" s="239" t="s">
        <v>3206</v>
      </c>
      <c r="AI252" s="239" t="str">
        <f t="shared" si="64"/>
        <v>131.908157612701,32.9350157139251</v>
      </c>
      <c r="AJ252" s="239" t="s">
        <v>3207</v>
      </c>
      <c r="AL252" s="8" t="str">
        <f t="shared" si="65"/>
        <v>,{"type":"Feature","properties":{"name":"さつき園小島","description":"種別：福祉避難所-障がい&lt;br&gt;名称：さつき園小島&lt;br&gt;住所：佐伯市大字⾧良4917番地&lt;br&gt;参考：受入可能人数：7人&lt;br&gt;","_markerType":"Icon","_iconUrl":"https://www.pref.oita.jp/uploaded/life/2327624_4659447_img.png","_iconSize":[30,30],"_iconAnchor":[15,15]},"geometry":{"type":"Point","coordinates":[131.908157612701,32.9350157139251]}}</v>
      </c>
    </row>
    <row r="253" spans="1:38">
      <c r="A253" s="1" t="s">
        <v>10</v>
      </c>
      <c r="B253" s="1" t="s">
        <v>4149</v>
      </c>
      <c r="C253" s="1" t="s">
        <v>10</v>
      </c>
      <c r="D253" s="1" t="s">
        <v>2184</v>
      </c>
      <c r="F253" s="1" t="s">
        <v>4155</v>
      </c>
      <c r="I253" s="1" t="s">
        <v>4108</v>
      </c>
      <c r="J253" s="1" t="s">
        <v>3210</v>
      </c>
      <c r="K253" s="1" t="s">
        <v>3211</v>
      </c>
      <c r="L253" s="1">
        <v>32.909839155439997</v>
      </c>
      <c r="M253" s="1">
        <v>131.87658509087399</v>
      </c>
      <c r="O253" s="74" t="str">
        <f t="shared" si="54"/>
        <v>清流の郷</v>
      </c>
      <c r="P253" s="74" t="str">
        <f t="shared" si="55"/>
        <v>種別：福祉避難所-障がい&lt;br&gt;名称：清流の郷&lt;br&gt;住所：佐伯市大字堅田2288番地１ &lt;br&gt;参考：受入可能人数：10人&lt;br&gt;</v>
      </c>
      <c r="Q253" s="74" t="str">
        <f t="shared" si="56"/>
        <v>https://www.pref.oita.jp/uploaded/life/2327624_4659447_img.png</v>
      </c>
      <c r="R253" s="74" t="str">
        <f t="shared" si="66"/>
        <v>30,30</v>
      </c>
      <c r="S253" s="74" t="str">
        <f t="shared" si="66"/>
        <v>15,15</v>
      </c>
      <c r="T253" s="74" t="str">
        <f t="shared" si="58"/>
        <v>131.876585090874,32.90983915544</v>
      </c>
      <c r="W253" s="239">
        <v>1</v>
      </c>
      <c r="X253" s="239" t="s">
        <v>3209</v>
      </c>
      <c r="Y253" s="239" t="str">
        <f t="shared" si="59"/>
        <v>清流の郷</v>
      </c>
      <c r="Z253" s="239" t="s">
        <v>3202</v>
      </c>
      <c r="AA253" s="239" t="str">
        <f t="shared" si="60"/>
        <v>種別：福祉避難所-障がい&lt;br&gt;名称：清流の郷&lt;br&gt;住所：佐伯市大字堅田2288番地１ &lt;br&gt;参考：受入可能人数：10人&lt;br&gt;</v>
      </c>
      <c r="AB253" s="239" t="s">
        <v>3684</v>
      </c>
      <c r="AC253" s="239" t="str">
        <f t="shared" si="61"/>
        <v>https://www.pref.oita.jp/uploaded/life/2327624_4659447_img.png</v>
      </c>
      <c r="AD253" s="239" t="s">
        <v>3204</v>
      </c>
      <c r="AE253" s="239" t="str">
        <f t="shared" si="62"/>
        <v>30,30</v>
      </c>
      <c r="AF253" s="239" t="s">
        <v>3205</v>
      </c>
      <c r="AG253" s="239" t="str">
        <f t="shared" si="63"/>
        <v>15,15</v>
      </c>
      <c r="AH253" s="239" t="s">
        <v>3206</v>
      </c>
      <c r="AI253" s="239" t="str">
        <f t="shared" si="64"/>
        <v>131.876585090874,32.90983915544</v>
      </c>
      <c r="AJ253" s="239" t="s">
        <v>3207</v>
      </c>
      <c r="AL253" s="8" t="str">
        <f t="shared" si="65"/>
        <v>,{"type":"Feature","properties":{"name":"清流の郷","description":"種別：福祉避難所-障がい&lt;br&gt;名称：清流の郷&lt;br&gt;住所：佐伯市大字堅田2288番地１ &lt;br&gt;参考：受入可能人数：10人&lt;br&gt;","_markerType":"Icon","_iconUrl":"https://www.pref.oita.jp/uploaded/life/2327624_4659447_img.png","_iconSize":[30,30],"_iconAnchor":[15,15]},"geometry":{"type":"Point","coordinates":[131.876585090874,32.90983915544]}}</v>
      </c>
    </row>
    <row r="254" spans="1:38">
      <c r="A254" s="1" t="s">
        <v>11</v>
      </c>
      <c r="B254" s="1" t="s">
        <v>4149</v>
      </c>
      <c r="C254" s="1" t="s">
        <v>11</v>
      </c>
      <c r="D254" s="1" t="s">
        <v>2185</v>
      </c>
      <c r="F254" s="1" t="s">
        <v>4155</v>
      </c>
      <c r="I254" s="1" t="s">
        <v>4108</v>
      </c>
      <c r="J254" s="1" t="s">
        <v>3210</v>
      </c>
      <c r="K254" s="1" t="s">
        <v>3211</v>
      </c>
      <c r="L254" s="1">
        <v>32.9138831140408</v>
      </c>
      <c r="M254" s="1">
        <v>131.87844213990201</v>
      </c>
      <c r="O254" s="74" t="str">
        <f t="shared" si="54"/>
        <v>大分県なおみ園</v>
      </c>
      <c r="P254" s="74" t="str">
        <f t="shared" si="55"/>
        <v>種別：福祉避難所-障がい&lt;br&gt;名称：大分県なおみ園&lt;br&gt;住所：佐伯市大字堅田3909番地１ &lt;br&gt;参考：受入可能人数：10人&lt;br&gt;</v>
      </c>
      <c r="Q254" s="74" t="str">
        <f t="shared" si="56"/>
        <v>https://www.pref.oita.jp/uploaded/life/2327624_4659447_img.png</v>
      </c>
      <c r="R254" s="74" t="str">
        <f t="shared" si="66"/>
        <v>30,30</v>
      </c>
      <c r="S254" s="74" t="str">
        <f t="shared" si="66"/>
        <v>15,15</v>
      </c>
      <c r="T254" s="74" t="str">
        <f t="shared" si="58"/>
        <v>131.878442139902,32.9138831140408</v>
      </c>
      <c r="W254" s="239">
        <v>1</v>
      </c>
      <c r="X254" s="239" t="s">
        <v>3209</v>
      </c>
      <c r="Y254" s="239" t="str">
        <f t="shared" si="59"/>
        <v>大分県なおみ園</v>
      </c>
      <c r="Z254" s="239" t="s">
        <v>3202</v>
      </c>
      <c r="AA254" s="239" t="str">
        <f t="shared" si="60"/>
        <v>種別：福祉避難所-障がい&lt;br&gt;名称：大分県なおみ園&lt;br&gt;住所：佐伯市大字堅田3909番地１ &lt;br&gt;参考：受入可能人数：10人&lt;br&gt;</v>
      </c>
      <c r="AB254" s="239" t="s">
        <v>3684</v>
      </c>
      <c r="AC254" s="239" t="str">
        <f t="shared" si="61"/>
        <v>https://www.pref.oita.jp/uploaded/life/2327624_4659447_img.png</v>
      </c>
      <c r="AD254" s="239" t="s">
        <v>3204</v>
      </c>
      <c r="AE254" s="239" t="str">
        <f t="shared" si="62"/>
        <v>30,30</v>
      </c>
      <c r="AF254" s="239" t="s">
        <v>3205</v>
      </c>
      <c r="AG254" s="239" t="str">
        <f t="shared" si="63"/>
        <v>15,15</v>
      </c>
      <c r="AH254" s="239" t="s">
        <v>3206</v>
      </c>
      <c r="AI254" s="239" t="str">
        <f t="shared" si="64"/>
        <v>131.878442139902,32.9138831140408</v>
      </c>
      <c r="AJ254" s="239" t="s">
        <v>3207</v>
      </c>
      <c r="AL254" s="8" t="str">
        <f t="shared" si="65"/>
        <v>,{"type":"Feature","properties":{"name":"大分県なおみ園","description":"種別：福祉避難所-障がい&lt;br&gt;名称：大分県なおみ園&lt;br&gt;住所：佐伯市大字堅田3909番地１ &lt;br&gt;参考：受入可能人数：10人&lt;br&gt;","_markerType":"Icon","_iconUrl":"https://www.pref.oita.jp/uploaded/life/2327624_4659447_img.png","_iconSize":[30,30],"_iconAnchor":[15,15]},"geometry":{"type":"Point","coordinates":[131.878442139902,32.9138831140408]}}</v>
      </c>
    </row>
    <row r="255" spans="1:38">
      <c r="A255" s="1" t="s">
        <v>4147</v>
      </c>
      <c r="B255" s="1" t="s">
        <v>4149</v>
      </c>
      <c r="C255" s="1" t="s">
        <v>4147</v>
      </c>
      <c r="D255" s="1" t="s">
        <v>2186</v>
      </c>
      <c r="F255" s="1" t="s">
        <v>4157</v>
      </c>
      <c r="I255" s="1" t="s">
        <v>4108</v>
      </c>
      <c r="J255" s="1" t="s">
        <v>3210</v>
      </c>
      <c r="K255" s="1" t="s">
        <v>3211</v>
      </c>
      <c r="L255" s="1">
        <v>32.972414498632098</v>
      </c>
      <c r="M255" s="1">
        <v>131.83624636033301</v>
      </c>
      <c r="O255" s="74" t="str">
        <f t="shared" si="54"/>
        <v>らいふさぽーと　番匠の里</v>
      </c>
      <c r="P255" s="74" t="str">
        <f t="shared" si="55"/>
        <v>種別：福祉避難所-障がい&lt;br&gt;名称：らいふさぽーと　番匠の里&lt;br&gt;住所：佐伯市弥生大字井崎2579番地３ &lt;br&gt;参考：受入可能人数：8人&lt;br&gt;</v>
      </c>
      <c r="Q255" s="74" t="str">
        <f t="shared" si="56"/>
        <v>https://www.pref.oita.jp/uploaded/life/2327624_4659447_img.png</v>
      </c>
      <c r="R255" s="74" t="str">
        <f t="shared" si="66"/>
        <v>30,30</v>
      </c>
      <c r="S255" s="74" t="str">
        <f t="shared" si="66"/>
        <v>15,15</v>
      </c>
      <c r="T255" s="74" t="str">
        <f t="shared" si="58"/>
        <v>131.836246360333,32.9724144986321</v>
      </c>
      <c r="W255" s="239">
        <v>1</v>
      </c>
      <c r="X255" s="239" t="s">
        <v>3209</v>
      </c>
      <c r="Y255" s="239" t="str">
        <f t="shared" si="59"/>
        <v>らいふさぽーと　番匠の里</v>
      </c>
      <c r="Z255" s="239" t="s">
        <v>3202</v>
      </c>
      <c r="AA255" s="239" t="str">
        <f t="shared" si="60"/>
        <v>種別：福祉避難所-障がい&lt;br&gt;名称：らいふさぽーと　番匠の里&lt;br&gt;住所：佐伯市弥生大字井崎2579番地３ &lt;br&gt;参考：受入可能人数：8人&lt;br&gt;</v>
      </c>
      <c r="AB255" s="239" t="s">
        <v>3684</v>
      </c>
      <c r="AC255" s="239" t="str">
        <f t="shared" si="61"/>
        <v>https://www.pref.oita.jp/uploaded/life/2327624_4659447_img.png</v>
      </c>
      <c r="AD255" s="239" t="s">
        <v>3204</v>
      </c>
      <c r="AE255" s="239" t="str">
        <f t="shared" si="62"/>
        <v>30,30</v>
      </c>
      <c r="AF255" s="239" t="s">
        <v>3205</v>
      </c>
      <c r="AG255" s="239" t="str">
        <f t="shared" si="63"/>
        <v>15,15</v>
      </c>
      <c r="AH255" s="239" t="s">
        <v>3206</v>
      </c>
      <c r="AI255" s="239" t="str">
        <f t="shared" si="64"/>
        <v>131.836246360333,32.9724144986321</v>
      </c>
      <c r="AJ255" s="239" t="s">
        <v>3207</v>
      </c>
      <c r="AL255" s="8" t="str">
        <f t="shared" si="65"/>
        <v>,{"type":"Feature","properties":{"name":"らいふさぽーと　番匠の里","description":"種別：福祉避難所-障がい&lt;br&gt;名称：らいふさぽーと　番匠の里&lt;br&gt;住所：佐伯市弥生大字井崎2579番地３ &lt;br&gt;参考：受入可能人数：8人&lt;br&gt;","_markerType":"Icon","_iconUrl":"https://www.pref.oita.jp/uploaded/life/2327624_4659447_img.png","_iconSize":[30,30],"_iconAnchor":[15,15]},"geometry":{"type":"Point","coordinates":[131.836246360333,32.9724144986321]}}</v>
      </c>
    </row>
    <row r="256" spans="1:38">
      <c r="A256" s="1" t="s">
        <v>3218</v>
      </c>
      <c r="B256" s="1" t="s">
        <v>4149</v>
      </c>
      <c r="C256" s="1" t="s">
        <v>3218</v>
      </c>
      <c r="D256" s="1" t="s">
        <v>2187</v>
      </c>
      <c r="F256" s="1" t="s">
        <v>4158</v>
      </c>
      <c r="I256" s="1" t="s">
        <v>4108</v>
      </c>
      <c r="J256" s="1" t="s">
        <v>3210</v>
      </c>
      <c r="K256" s="1" t="s">
        <v>3211</v>
      </c>
      <c r="L256" s="1">
        <v>32.924311972791301</v>
      </c>
      <c r="M256" s="1">
        <v>131.92709687459299</v>
      </c>
      <c r="O256" s="74" t="str">
        <f t="shared" si="54"/>
        <v>大分県立佐伯支援学校</v>
      </c>
      <c r="P256" s="74" t="str">
        <f t="shared" si="55"/>
        <v>種別：福祉避難所-障がい&lt;br&gt;名称：大分県立佐伯支援学校&lt;br&gt;住所：佐伯市大字木立839番地５　&lt;br&gt;参考：受入可能人数：40人&lt;br&gt;</v>
      </c>
      <c r="Q256" s="74" t="str">
        <f t="shared" si="56"/>
        <v>https://www.pref.oita.jp/uploaded/life/2327624_4659447_img.png</v>
      </c>
      <c r="R256" s="74" t="str">
        <f t="shared" si="66"/>
        <v>30,30</v>
      </c>
      <c r="S256" s="74" t="str">
        <f t="shared" si="66"/>
        <v>15,15</v>
      </c>
      <c r="T256" s="74" t="str">
        <f t="shared" si="58"/>
        <v>131.927096874593,32.9243119727913</v>
      </c>
      <c r="W256" s="239">
        <v>1</v>
      </c>
      <c r="X256" s="239" t="s">
        <v>3209</v>
      </c>
      <c r="Y256" s="239" t="str">
        <f t="shared" si="59"/>
        <v>大分県立佐伯支援学校</v>
      </c>
      <c r="Z256" s="239" t="s">
        <v>3202</v>
      </c>
      <c r="AA256" s="239" t="str">
        <f t="shared" si="60"/>
        <v>種別：福祉避難所-障がい&lt;br&gt;名称：大分県立佐伯支援学校&lt;br&gt;住所：佐伯市大字木立839番地５　&lt;br&gt;参考：受入可能人数：40人&lt;br&gt;</v>
      </c>
      <c r="AB256" s="239" t="s">
        <v>3684</v>
      </c>
      <c r="AC256" s="239" t="str">
        <f t="shared" si="61"/>
        <v>https://www.pref.oita.jp/uploaded/life/2327624_4659447_img.png</v>
      </c>
      <c r="AD256" s="239" t="s">
        <v>3204</v>
      </c>
      <c r="AE256" s="239" t="str">
        <f t="shared" si="62"/>
        <v>30,30</v>
      </c>
      <c r="AF256" s="239" t="s">
        <v>3205</v>
      </c>
      <c r="AG256" s="239" t="str">
        <f t="shared" si="63"/>
        <v>15,15</v>
      </c>
      <c r="AH256" s="239" t="s">
        <v>3206</v>
      </c>
      <c r="AI256" s="239" t="str">
        <f t="shared" si="64"/>
        <v>131.927096874593,32.9243119727913</v>
      </c>
      <c r="AJ256" s="239" t="s">
        <v>3207</v>
      </c>
      <c r="AL256" s="8" t="str">
        <f t="shared" si="65"/>
        <v>,{"type":"Feature","properties":{"name":"大分県立佐伯支援学校","description":"種別：福祉避難所-障がい&lt;br&gt;名称：大分県立佐伯支援学校&lt;br&gt;住所：佐伯市大字木立839番地５　&lt;br&gt;参考：受入可能人数：40人&lt;br&gt;","_markerType":"Icon","_iconUrl":"https://www.pref.oita.jp/uploaded/life/2327624_4659447_img.png","_iconSize":[30,30],"_iconAnchor":[15,15]},"geometry":{"type":"Point","coordinates":[131.927096874593,32.9243119727913]}}</v>
      </c>
    </row>
    <row r="257" spans="1:38">
      <c r="W257" s="239">
        <v>1</v>
      </c>
      <c r="AL257" s="8" t="s">
        <v>3214</v>
      </c>
    </row>
    <row r="258" spans="1:38">
      <c r="W258" s="239">
        <v>1</v>
      </c>
      <c r="AL258" s="8"/>
    </row>
    <row r="259" spans="1:38">
      <c r="W259" s="239">
        <v>1</v>
      </c>
      <c r="AL259" s="8"/>
    </row>
    <row r="260" spans="1:38">
      <c r="W260" s="239">
        <v>1</v>
      </c>
      <c r="AL260" s="8"/>
    </row>
    <row r="261" spans="1:38">
      <c r="W261" s="239">
        <v>1</v>
      </c>
      <c r="AL261" s="8"/>
    </row>
    <row r="262" spans="1:38">
      <c r="W262" s="239">
        <v>1</v>
      </c>
      <c r="AL262" s="8" t="s">
        <v>4082</v>
      </c>
    </row>
    <row r="263" spans="1:38">
      <c r="A263" s="1" t="s">
        <v>1767</v>
      </c>
      <c r="B263" s="1" t="s">
        <v>2025</v>
      </c>
      <c r="C263" s="1" t="s">
        <v>1767</v>
      </c>
      <c r="D263" s="1" t="s">
        <v>2026</v>
      </c>
      <c r="E263" s="1" t="s">
        <v>2027</v>
      </c>
      <c r="I263" s="236" t="s">
        <v>4085</v>
      </c>
      <c r="J263" s="1" t="s">
        <v>3210</v>
      </c>
      <c r="K263" s="1" t="s">
        <v>3211</v>
      </c>
      <c r="L263" s="1">
        <v>32.960521999999997</v>
      </c>
      <c r="M263" s="1">
        <v>131.90164899999999</v>
      </c>
      <c r="O263" s="74" t="str">
        <f>A263</f>
        <v>（有）中村調剤薬局</v>
      </c>
      <c r="P263" s="74" t="str">
        <f>$B$7&amp;B263&amp;"&lt;br&gt;"&amp;$C$7&amp;C263&amp;"&lt;br&gt;"&amp;IF(D263="","",$D$7&amp;D263&amp;"&lt;br&gt;")&amp;IF(E263="","",$E$7&amp;E263&amp;"&lt;br&gt;")&amp;IF(F263="","",$F$7&amp;F263&amp;"&lt;br&gt;")</f>
        <v>種別：薬局&lt;br&gt;名称：（有）中村調剤薬局&lt;br&gt;住所：佐伯市中村東町９番３６号&lt;br&gt;TEL：0972-23-3780&lt;br&gt;</v>
      </c>
      <c r="Q263" s="74" t="str">
        <f>IF(LEFT(I263,4)="http",I263,I263&amp;".png")</f>
        <v>https://www.pref.oita.jp/uploaded/life/2327624_4659446_img.png</v>
      </c>
      <c r="R263" s="74" t="str">
        <f>J263</f>
        <v>30,30</v>
      </c>
      <c r="S263" s="74" t="str">
        <f>K263</f>
        <v>15,15</v>
      </c>
      <c r="T263" s="74" t="str">
        <f>M263&amp;","&amp;L263</f>
        <v>131.901649,32.960522</v>
      </c>
      <c r="W263" s="239">
        <v>1</v>
      </c>
      <c r="X263" s="239" t="s">
        <v>3201</v>
      </c>
      <c r="Y263" s="239" t="str">
        <f>O263</f>
        <v>（有）中村調剤薬局</v>
      </c>
      <c r="Z263" s="239" t="s">
        <v>3202</v>
      </c>
      <c r="AA263" s="239" t="str">
        <f>P263</f>
        <v>種別：薬局&lt;br&gt;名称：（有）中村調剤薬局&lt;br&gt;住所：佐伯市中村東町９番３６号&lt;br&gt;TEL：0972-23-3780&lt;br&gt;</v>
      </c>
      <c r="AB263" s="239" t="s">
        <v>3684</v>
      </c>
      <c r="AC263" s="239" t="str">
        <f>Q263</f>
        <v>https://www.pref.oita.jp/uploaded/life/2327624_4659446_img.png</v>
      </c>
      <c r="AD263" s="239" t="s">
        <v>3204</v>
      </c>
      <c r="AE263" s="239" t="str">
        <f>R263</f>
        <v>30,30</v>
      </c>
      <c r="AF263" s="239" t="s">
        <v>3205</v>
      </c>
      <c r="AG263" s="239" t="str">
        <f>S263</f>
        <v>15,15</v>
      </c>
      <c r="AH263" s="239" t="s">
        <v>3206</v>
      </c>
      <c r="AI263" s="239" t="str">
        <f>T263</f>
        <v>131.901649,32.960522</v>
      </c>
      <c r="AJ263" s="239" t="s">
        <v>3207</v>
      </c>
      <c r="AL263" s="238" t="str">
        <f>_xlfn.CONCAT(X263:AJ263)</f>
        <v>{"type":"Feature","properties":{"name":"（有）中村調剤薬局","description":"種別：薬局&lt;br&gt;名称：（有）中村調剤薬局&lt;br&gt;住所：佐伯市中村東町９番３６号&lt;br&gt;TEL：0972-23-3780&lt;br&gt;","_markerType":"Icon","_iconUrl":"https://www.pref.oita.jp/uploaded/life/2327624_4659446_img.png","_iconSize":[30,30],"_iconAnchor":[15,15]},"geometry":{"type":"Point","coordinates":[131.901649,32.960522]}}</v>
      </c>
    </row>
    <row r="264" spans="1:38">
      <c r="A264" s="1" t="s">
        <v>1768</v>
      </c>
      <c r="B264" s="1" t="s">
        <v>2025</v>
      </c>
      <c r="C264" s="1" t="s">
        <v>1768</v>
      </c>
      <c r="D264" s="1" t="s">
        <v>2028</v>
      </c>
      <c r="E264" s="1" t="s">
        <v>2029</v>
      </c>
      <c r="I264" s="236" t="s">
        <v>4085</v>
      </c>
      <c r="J264" s="1" t="s">
        <v>3210</v>
      </c>
      <c r="K264" s="1" t="s">
        <v>3211</v>
      </c>
      <c r="L264" s="1">
        <v>32.953854</v>
      </c>
      <c r="M264" s="1">
        <v>131.895465</v>
      </c>
      <c r="O264" s="74" t="str">
        <f t="shared" ref="O264:O326" si="67">A264</f>
        <v>南佐調剤薬局中央店</v>
      </c>
      <c r="P264" s="74" t="str">
        <f t="shared" ref="P264:P326" si="68">$B$7&amp;B264&amp;"&lt;br&gt;"&amp;$C$7&amp;C264&amp;"&lt;br&gt;"&amp;IF(D264="","",$D$7&amp;D264&amp;"&lt;br&gt;")&amp;IF(E264="","",$E$7&amp;E264&amp;"&lt;br&gt;")&amp;IF(F264="","",$F$7&amp;F264&amp;"&lt;br&gt;")</f>
        <v>種別：薬局&lt;br&gt;名称：南佐調剤薬局中央店&lt;br&gt;住所：佐伯市向島２丁目１９－１４&lt;br&gt;TEL：0972-24-2125&lt;br&gt;</v>
      </c>
      <c r="Q264" s="74" t="str">
        <f t="shared" ref="Q264:Q326" si="69">IF(LEFT(I264,4)="http",I264,I264&amp;".png")</f>
        <v>https://www.pref.oita.jp/uploaded/life/2327624_4659446_img.png</v>
      </c>
      <c r="R264" s="74" t="str">
        <f t="shared" ref="R264:S279" si="70">J264</f>
        <v>30,30</v>
      </c>
      <c r="S264" s="74" t="str">
        <f t="shared" si="70"/>
        <v>15,15</v>
      </c>
      <c r="T264" s="74" t="str">
        <f t="shared" ref="T264:T326" si="71">M264&amp;","&amp;L264</f>
        <v>131.895465,32.953854</v>
      </c>
      <c r="W264" s="239">
        <v>1</v>
      </c>
      <c r="X264" s="239" t="s">
        <v>3209</v>
      </c>
      <c r="Y264" s="239" t="str">
        <f t="shared" ref="Y264:Y326" si="72">O264</f>
        <v>南佐調剤薬局中央店</v>
      </c>
      <c r="Z264" s="239" t="s">
        <v>3202</v>
      </c>
      <c r="AA264" s="239" t="str">
        <f t="shared" ref="AA264:AA326" si="73">P264</f>
        <v>種別：薬局&lt;br&gt;名称：南佐調剤薬局中央店&lt;br&gt;住所：佐伯市向島２丁目１９－１４&lt;br&gt;TEL：0972-24-2125&lt;br&gt;</v>
      </c>
      <c r="AB264" s="239" t="s">
        <v>3684</v>
      </c>
      <c r="AC264" s="239" t="str">
        <f t="shared" ref="AC264:AC326" si="74">Q264</f>
        <v>https://www.pref.oita.jp/uploaded/life/2327624_4659446_img.png</v>
      </c>
      <c r="AD264" s="239" t="s">
        <v>3204</v>
      </c>
      <c r="AE264" s="239" t="str">
        <f t="shared" ref="AE264:AE326" si="75">R264</f>
        <v>30,30</v>
      </c>
      <c r="AF264" s="239" t="s">
        <v>3205</v>
      </c>
      <c r="AG264" s="239" t="str">
        <f t="shared" ref="AG264:AG326" si="76">S264</f>
        <v>15,15</v>
      </c>
      <c r="AH264" s="239" t="s">
        <v>3206</v>
      </c>
      <c r="AI264" s="239" t="str">
        <f t="shared" ref="AI264:AI326" si="77">T264</f>
        <v>131.895465,32.953854</v>
      </c>
      <c r="AJ264" s="239" t="s">
        <v>3207</v>
      </c>
      <c r="AL264" s="8" t="str">
        <f t="shared" ref="AL264:AL326" si="78">_xlfn.CONCAT(X264:AJ264)</f>
        <v>,{"type":"Feature","properties":{"name":"南佐調剤薬局中央店","description":"種別：薬局&lt;br&gt;名称：南佐調剤薬局中央店&lt;br&gt;住所：佐伯市向島２丁目１９－１４&lt;br&gt;TEL：0972-24-2125&lt;br&gt;","_markerType":"Icon","_iconUrl":"https://www.pref.oita.jp/uploaded/life/2327624_4659446_img.png","_iconSize":[30,30],"_iconAnchor":[15,15]},"geometry":{"type":"Point","coordinates":[131.895465,32.953854]}}</v>
      </c>
    </row>
    <row r="265" spans="1:38">
      <c r="A265" s="1" t="s">
        <v>1769</v>
      </c>
      <c r="B265" s="1" t="s">
        <v>2025</v>
      </c>
      <c r="C265" s="1" t="s">
        <v>1769</v>
      </c>
      <c r="D265" s="1" t="s">
        <v>2030</v>
      </c>
      <c r="E265" s="1" t="s">
        <v>2031</v>
      </c>
      <c r="I265" s="236" t="s">
        <v>4085</v>
      </c>
      <c r="J265" s="1" t="s">
        <v>3210</v>
      </c>
      <c r="K265" s="1" t="s">
        <v>3211</v>
      </c>
      <c r="L265" s="1">
        <v>32.955576999999998</v>
      </c>
      <c r="M265" s="1">
        <v>131.893439</v>
      </c>
      <c r="O265" s="74" t="str">
        <f t="shared" si="67"/>
        <v>（有）宮明薬局</v>
      </c>
      <c r="P265" s="74" t="str">
        <f t="shared" si="68"/>
        <v>種別：薬局&lt;br&gt;名称：（有）宮明薬局&lt;br&gt;住所：佐伯市大手町３丁目４番２号&lt;br&gt;TEL：0972-22-0668&lt;br&gt;</v>
      </c>
      <c r="Q265" s="74" t="str">
        <f t="shared" si="69"/>
        <v>https://www.pref.oita.jp/uploaded/life/2327624_4659446_img.png</v>
      </c>
      <c r="R265" s="74" t="str">
        <f t="shared" si="70"/>
        <v>30,30</v>
      </c>
      <c r="S265" s="74" t="str">
        <f t="shared" si="70"/>
        <v>15,15</v>
      </c>
      <c r="T265" s="74" t="str">
        <f t="shared" si="71"/>
        <v>131.893439,32.955577</v>
      </c>
      <c r="W265" s="239">
        <v>1</v>
      </c>
      <c r="X265" s="239" t="s">
        <v>3209</v>
      </c>
      <c r="Y265" s="239" t="str">
        <f t="shared" si="72"/>
        <v>（有）宮明薬局</v>
      </c>
      <c r="Z265" s="239" t="s">
        <v>3202</v>
      </c>
      <c r="AA265" s="239" t="str">
        <f t="shared" si="73"/>
        <v>種別：薬局&lt;br&gt;名称：（有）宮明薬局&lt;br&gt;住所：佐伯市大手町３丁目４番２号&lt;br&gt;TEL：0972-22-0668&lt;br&gt;</v>
      </c>
      <c r="AB265" s="239" t="s">
        <v>3684</v>
      </c>
      <c r="AC265" s="239" t="str">
        <f t="shared" si="74"/>
        <v>https://www.pref.oita.jp/uploaded/life/2327624_4659446_img.png</v>
      </c>
      <c r="AD265" s="239" t="s">
        <v>3204</v>
      </c>
      <c r="AE265" s="239" t="str">
        <f t="shared" si="75"/>
        <v>30,30</v>
      </c>
      <c r="AF265" s="239" t="s">
        <v>3205</v>
      </c>
      <c r="AG265" s="239" t="str">
        <f t="shared" si="76"/>
        <v>15,15</v>
      </c>
      <c r="AH265" s="239" t="s">
        <v>3206</v>
      </c>
      <c r="AI265" s="239" t="str">
        <f t="shared" si="77"/>
        <v>131.893439,32.955577</v>
      </c>
      <c r="AJ265" s="239" t="s">
        <v>3207</v>
      </c>
      <c r="AL265" s="8" t="str">
        <f t="shared" si="78"/>
        <v>,{"type":"Feature","properties":{"name":"（有）宮明薬局","description":"種別：薬局&lt;br&gt;名称：（有）宮明薬局&lt;br&gt;住所：佐伯市大手町３丁目４番２号&lt;br&gt;TEL：0972-22-0668&lt;br&gt;","_markerType":"Icon","_iconUrl":"https://www.pref.oita.jp/uploaded/life/2327624_4659446_img.png","_iconSize":[30,30],"_iconAnchor":[15,15]},"geometry":{"type":"Point","coordinates":[131.893439,32.955577]}}</v>
      </c>
    </row>
    <row r="266" spans="1:38">
      <c r="A266" s="1" t="s">
        <v>1770</v>
      </c>
      <c r="B266" s="1" t="s">
        <v>2025</v>
      </c>
      <c r="C266" s="1" t="s">
        <v>1770</v>
      </c>
      <c r="D266" s="1" t="s">
        <v>2032</v>
      </c>
      <c r="E266" s="1" t="s">
        <v>2033</v>
      </c>
      <c r="I266" s="236" t="s">
        <v>4085</v>
      </c>
      <c r="J266" s="1" t="s">
        <v>3210</v>
      </c>
      <c r="K266" s="1" t="s">
        <v>3211</v>
      </c>
      <c r="L266" s="1">
        <v>32.953887000000002</v>
      </c>
      <c r="M266" s="1">
        <v>131.907769</v>
      </c>
      <c r="O266" s="74" t="str">
        <f t="shared" si="67"/>
        <v>女島調剤薬局</v>
      </c>
      <c r="P266" s="74" t="str">
        <f t="shared" si="68"/>
        <v>種別：薬局&lt;br&gt;名称：女島調剤薬局&lt;br&gt;住所：佐伯市大字女島６８７３番地の１&lt;br&gt;TEL：0972-22-0009&lt;br&gt;</v>
      </c>
      <c r="Q266" s="74" t="str">
        <f t="shared" si="69"/>
        <v>https://www.pref.oita.jp/uploaded/life/2327624_4659446_img.png</v>
      </c>
      <c r="R266" s="74" t="str">
        <f t="shared" si="70"/>
        <v>30,30</v>
      </c>
      <c r="S266" s="74" t="str">
        <f t="shared" si="70"/>
        <v>15,15</v>
      </c>
      <c r="T266" s="74" t="str">
        <f t="shared" si="71"/>
        <v>131.907769,32.953887</v>
      </c>
      <c r="W266" s="239">
        <v>1</v>
      </c>
      <c r="X266" s="239" t="s">
        <v>3209</v>
      </c>
      <c r="Y266" s="239" t="str">
        <f t="shared" si="72"/>
        <v>女島調剤薬局</v>
      </c>
      <c r="Z266" s="239" t="s">
        <v>3202</v>
      </c>
      <c r="AA266" s="239" t="str">
        <f t="shared" si="73"/>
        <v>種別：薬局&lt;br&gt;名称：女島調剤薬局&lt;br&gt;住所：佐伯市大字女島６８７３番地の１&lt;br&gt;TEL：0972-22-0009&lt;br&gt;</v>
      </c>
      <c r="AB266" s="239" t="s">
        <v>3684</v>
      </c>
      <c r="AC266" s="239" t="str">
        <f t="shared" si="74"/>
        <v>https://www.pref.oita.jp/uploaded/life/2327624_4659446_img.png</v>
      </c>
      <c r="AD266" s="239" t="s">
        <v>3204</v>
      </c>
      <c r="AE266" s="239" t="str">
        <f t="shared" si="75"/>
        <v>30,30</v>
      </c>
      <c r="AF266" s="239" t="s">
        <v>3205</v>
      </c>
      <c r="AG266" s="239" t="str">
        <f t="shared" si="76"/>
        <v>15,15</v>
      </c>
      <c r="AH266" s="239" t="s">
        <v>3206</v>
      </c>
      <c r="AI266" s="239" t="str">
        <f t="shared" si="77"/>
        <v>131.907769,32.953887</v>
      </c>
      <c r="AJ266" s="239" t="s">
        <v>3207</v>
      </c>
      <c r="AL266" s="8" t="str">
        <f t="shared" si="78"/>
        <v>,{"type":"Feature","properties":{"name":"女島調剤薬局","description":"種別：薬局&lt;br&gt;名称：女島調剤薬局&lt;br&gt;住所：佐伯市大字女島６８７３番地の１&lt;br&gt;TEL：0972-22-0009&lt;br&gt;","_markerType":"Icon","_iconUrl":"https://www.pref.oita.jp/uploaded/life/2327624_4659446_img.png","_iconSize":[30,30],"_iconAnchor":[15,15]},"geometry":{"type":"Point","coordinates":[131.907769,32.953887]}}</v>
      </c>
    </row>
    <row r="267" spans="1:38">
      <c r="A267" s="1" t="s">
        <v>2137</v>
      </c>
      <c r="B267" s="1" t="s">
        <v>2025</v>
      </c>
      <c r="C267" s="1" t="s">
        <v>2137</v>
      </c>
      <c r="D267" s="1" t="s">
        <v>2034</v>
      </c>
      <c r="E267" s="1" t="s">
        <v>477</v>
      </c>
      <c r="I267" s="236" t="s">
        <v>4085</v>
      </c>
      <c r="J267" s="1" t="s">
        <v>3210</v>
      </c>
      <c r="K267" s="1" t="s">
        <v>3211</v>
      </c>
      <c r="L267" s="1">
        <v>32.956510999999999</v>
      </c>
      <c r="M267" s="1">
        <v>131.86418</v>
      </c>
      <c r="O267" s="74" t="str">
        <f t="shared" si="67"/>
        <v>有限会社上岡調剤薬局</v>
      </c>
      <c r="P267" s="74" t="str">
        <f t="shared" si="68"/>
        <v>種別：薬局&lt;br&gt;名称：有限会社上岡調剤薬局&lt;br&gt;住所：佐伯市上岡木戸ノ瀬１２５８－４&lt;br&gt;TEL：0972-20-3388&lt;br&gt;</v>
      </c>
      <c r="Q267" s="74" t="str">
        <f t="shared" si="69"/>
        <v>https://www.pref.oita.jp/uploaded/life/2327624_4659446_img.png</v>
      </c>
      <c r="R267" s="74" t="str">
        <f t="shared" si="70"/>
        <v>30,30</v>
      </c>
      <c r="S267" s="74" t="str">
        <f t="shared" si="70"/>
        <v>15,15</v>
      </c>
      <c r="T267" s="74" t="str">
        <f t="shared" si="71"/>
        <v>131.86418,32.956511</v>
      </c>
      <c r="W267" s="239">
        <v>1</v>
      </c>
      <c r="X267" s="239" t="s">
        <v>3209</v>
      </c>
      <c r="Y267" s="239" t="str">
        <f t="shared" si="72"/>
        <v>有限会社上岡調剤薬局</v>
      </c>
      <c r="Z267" s="239" t="s">
        <v>3202</v>
      </c>
      <c r="AA267" s="239" t="str">
        <f t="shared" si="73"/>
        <v>種別：薬局&lt;br&gt;名称：有限会社上岡調剤薬局&lt;br&gt;住所：佐伯市上岡木戸ノ瀬１２５８－４&lt;br&gt;TEL：0972-20-3388&lt;br&gt;</v>
      </c>
      <c r="AB267" s="239" t="s">
        <v>3684</v>
      </c>
      <c r="AC267" s="239" t="str">
        <f t="shared" si="74"/>
        <v>https://www.pref.oita.jp/uploaded/life/2327624_4659446_img.png</v>
      </c>
      <c r="AD267" s="239" t="s">
        <v>3204</v>
      </c>
      <c r="AE267" s="239" t="str">
        <f t="shared" si="75"/>
        <v>30,30</v>
      </c>
      <c r="AF267" s="239" t="s">
        <v>3205</v>
      </c>
      <c r="AG267" s="239" t="str">
        <f t="shared" si="76"/>
        <v>15,15</v>
      </c>
      <c r="AH267" s="239" t="s">
        <v>3206</v>
      </c>
      <c r="AI267" s="239" t="str">
        <f t="shared" si="77"/>
        <v>131.86418,32.956511</v>
      </c>
      <c r="AJ267" s="239" t="s">
        <v>3207</v>
      </c>
      <c r="AL267" s="8" t="str">
        <f t="shared" si="78"/>
        <v>,{"type":"Feature","properties":{"name":"有限会社上岡調剤薬局","description":"種別：薬局&lt;br&gt;名称：有限会社上岡調剤薬局&lt;br&gt;住所：佐伯市上岡木戸ノ瀬１２５８－４&lt;br&gt;TEL：0972-20-3388&lt;br&gt;","_markerType":"Icon","_iconUrl":"https://www.pref.oita.jp/uploaded/life/2327624_4659446_img.png","_iconSize":[30,30],"_iconAnchor":[15,15]},"geometry":{"type":"Point","coordinates":[131.86418,32.956511]}}</v>
      </c>
    </row>
    <row r="268" spans="1:38">
      <c r="A268" s="1" t="s">
        <v>1771</v>
      </c>
      <c r="B268" s="1" t="s">
        <v>2025</v>
      </c>
      <c r="C268" s="1" t="s">
        <v>1771</v>
      </c>
      <c r="D268" s="1" t="s">
        <v>2035</v>
      </c>
      <c r="E268" s="1" t="s">
        <v>2036</v>
      </c>
      <c r="I268" s="236" t="s">
        <v>4085</v>
      </c>
      <c r="J268" s="1" t="s">
        <v>3210</v>
      </c>
      <c r="K268" s="1" t="s">
        <v>3211</v>
      </c>
      <c r="L268" s="1">
        <v>32.958115999999997</v>
      </c>
      <c r="M268" s="1">
        <v>131.90078399999999</v>
      </c>
      <c r="O268" s="74" t="str">
        <f t="shared" si="67"/>
        <v>中の島調剤薬局</v>
      </c>
      <c r="P268" s="74" t="str">
        <f t="shared" si="68"/>
        <v>種別：薬局&lt;br&gt;名称：中の島調剤薬局&lt;br&gt;住所：佐伯市中の島１丁目２番２８号&lt;br&gt;TEL：0972-22-0551&lt;br&gt;</v>
      </c>
      <c r="Q268" s="74" t="str">
        <f t="shared" si="69"/>
        <v>https://www.pref.oita.jp/uploaded/life/2327624_4659446_img.png</v>
      </c>
      <c r="R268" s="74" t="str">
        <f t="shared" si="70"/>
        <v>30,30</v>
      </c>
      <c r="S268" s="74" t="str">
        <f t="shared" si="70"/>
        <v>15,15</v>
      </c>
      <c r="T268" s="74" t="str">
        <f t="shared" si="71"/>
        <v>131.900784,32.958116</v>
      </c>
      <c r="W268" s="239">
        <v>1</v>
      </c>
      <c r="X268" s="239" t="s">
        <v>3209</v>
      </c>
      <c r="Y268" s="239" t="str">
        <f t="shared" si="72"/>
        <v>中の島調剤薬局</v>
      </c>
      <c r="Z268" s="239" t="s">
        <v>3202</v>
      </c>
      <c r="AA268" s="239" t="str">
        <f t="shared" si="73"/>
        <v>種別：薬局&lt;br&gt;名称：中の島調剤薬局&lt;br&gt;住所：佐伯市中の島１丁目２番２８号&lt;br&gt;TEL：0972-22-0551&lt;br&gt;</v>
      </c>
      <c r="AB268" s="239" t="s">
        <v>3684</v>
      </c>
      <c r="AC268" s="239" t="str">
        <f t="shared" si="74"/>
        <v>https://www.pref.oita.jp/uploaded/life/2327624_4659446_img.png</v>
      </c>
      <c r="AD268" s="239" t="s">
        <v>3204</v>
      </c>
      <c r="AE268" s="239" t="str">
        <f t="shared" si="75"/>
        <v>30,30</v>
      </c>
      <c r="AF268" s="239" t="s">
        <v>3205</v>
      </c>
      <c r="AG268" s="239" t="str">
        <f t="shared" si="76"/>
        <v>15,15</v>
      </c>
      <c r="AH268" s="239" t="s">
        <v>3206</v>
      </c>
      <c r="AI268" s="239" t="str">
        <f t="shared" si="77"/>
        <v>131.900784,32.958116</v>
      </c>
      <c r="AJ268" s="239" t="s">
        <v>3207</v>
      </c>
      <c r="AL268" s="8" t="str">
        <f t="shared" si="78"/>
        <v>,{"type":"Feature","properties":{"name":"中の島調剤薬局","description":"種別：薬局&lt;br&gt;名称：中の島調剤薬局&lt;br&gt;住所：佐伯市中の島１丁目２番２８号&lt;br&gt;TEL：0972-22-0551&lt;br&gt;","_markerType":"Icon","_iconUrl":"https://www.pref.oita.jp/uploaded/life/2327624_4659446_img.png","_iconSize":[30,30],"_iconAnchor":[15,15]},"geometry":{"type":"Point","coordinates":[131.900784,32.958116]}}</v>
      </c>
    </row>
    <row r="269" spans="1:38">
      <c r="A269" s="1" t="s">
        <v>2419</v>
      </c>
      <c r="B269" s="1" t="s">
        <v>2025</v>
      </c>
      <c r="C269" s="1" t="s">
        <v>2419</v>
      </c>
      <c r="D269" s="1" t="s">
        <v>2037</v>
      </c>
      <c r="E269" s="1" t="s">
        <v>2038</v>
      </c>
      <c r="I269" s="236" t="s">
        <v>4085</v>
      </c>
      <c r="J269" s="1" t="s">
        <v>3210</v>
      </c>
      <c r="K269" s="1" t="s">
        <v>3211</v>
      </c>
      <c r="L269" s="1">
        <v>32.955858999999997</v>
      </c>
      <c r="M269" s="1">
        <v>131.88890900000001</v>
      </c>
      <c r="O269" s="74" t="str">
        <f t="shared" si="67"/>
        <v>夢見堂薬局西谷店</v>
      </c>
      <c r="P269" s="74" t="str">
        <f t="shared" si="68"/>
        <v>種別：薬局&lt;br&gt;名称：夢見堂薬局西谷店&lt;br&gt;住所：佐伯市西谷町２番１７号&lt;br&gt;TEL：0972-20-5050&lt;br&gt;</v>
      </c>
      <c r="Q269" s="74" t="str">
        <f t="shared" si="69"/>
        <v>https://www.pref.oita.jp/uploaded/life/2327624_4659446_img.png</v>
      </c>
      <c r="R269" s="74" t="str">
        <f t="shared" si="70"/>
        <v>30,30</v>
      </c>
      <c r="S269" s="74" t="str">
        <f t="shared" si="70"/>
        <v>15,15</v>
      </c>
      <c r="T269" s="74" t="str">
        <f t="shared" si="71"/>
        <v>131.888909,32.955859</v>
      </c>
      <c r="W269" s="239">
        <v>1</v>
      </c>
      <c r="X269" s="239" t="s">
        <v>3209</v>
      </c>
      <c r="Y269" s="239" t="str">
        <f t="shared" si="72"/>
        <v>夢見堂薬局西谷店</v>
      </c>
      <c r="Z269" s="239" t="s">
        <v>3202</v>
      </c>
      <c r="AA269" s="239" t="str">
        <f t="shared" si="73"/>
        <v>種別：薬局&lt;br&gt;名称：夢見堂薬局西谷店&lt;br&gt;住所：佐伯市西谷町２番１７号&lt;br&gt;TEL：0972-20-5050&lt;br&gt;</v>
      </c>
      <c r="AB269" s="239" t="s">
        <v>3684</v>
      </c>
      <c r="AC269" s="239" t="str">
        <f t="shared" si="74"/>
        <v>https://www.pref.oita.jp/uploaded/life/2327624_4659446_img.png</v>
      </c>
      <c r="AD269" s="239" t="s">
        <v>3204</v>
      </c>
      <c r="AE269" s="239" t="str">
        <f t="shared" si="75"/>
        <v>30,30</v>
      </c>
      <c r="AF269" s="239" t="s">
        <v>3205</v>
      </c>
      <c r="AG269" s="239" t="str">
        <f t="shared" si="76"/>
        <v>15,15</v>
      </c>
      <c r="AH269" s="239" t="s">
        <v>3206</v>
      </c>
      <c r="AI269" s="239" t="str">
        <f t="shared" si="77"/>
        <v>131.888909,32.955859</v>
      </c>
      <c r="AJ269" s="239" t="s">
        <v>3207</v>
      </c>
      <c r="AL269" s="8" t="str">
        <f t="shared" si="78"/>
        <v>,{"type":"Feature","properties":{"name":"夢見堂薬局西谷店","description":"種別：薬局&lt;br&gt;名称：夢見堂薬局西谷店&lt;br&gt;住所：佐伯市西谷町２番１７号&lt;br&gt;TEL：0972-20-5050&lt;br&gt;","_markerType":"Icon","_iconUrl":"https://www.pref.oita.jp/uploaded/life/2327624_4659446_img.png","_iconSize":[30,30],"_iconAnchor":[15,15]},"geometry":{"type":"Point","coordinates":[131.888909,32.955859]}}</v>
      </c>
    </row>
    <row r="270" spans="1:38">
      <c r="A270" s="1" t="s">
        <v>1772</v>
      </c>
      <c r="B270" s="1" t="s">
        <v>2025</v>
      </c>
      <c r="C270" s="1" t="s">
        <v>1772</v>
      </c>
      <c r="D270" s="1" t="s">
        <v>2039</v>
      </c>
      <c r="E270" s="1" t="s">
        <v>2040</v>
      </c>
      <c r="I270" s="236" t="s">
        <v>4085</v>
      </c>
      <c r="J270" s="1" t="s">
        <v>3210</v>
      </c>
      <c r="K270" s="1" t="s">
        <v>3211</v>
      </c>
      <c r="L270" s="1">
        <v>32.95384</v>
      </c>
      <c r="M270" s="1">
        <v>131.90286800000001</v>
      </c>
      <c r="O270" s="74" t="str">
        <f t="shared" si="67"/>
        <v>東中の島調剤薬局</v>
      </c>
      <c r="P270" s="74" t="str">
        <f t="shared" si="68"/>
        <v>種別：薬局&lt;br&gt;名称：東中の島調剤薬局&lt;br&gt;住所：佐伯市中の島３丁目２番１号&lt;br&gt;TEL：0972-20-3311&lt;br&gt;</v>
      </c>
      <c r="Q270" s="74" t="str">
        <f t="shared" si="69"/>
        <v>https://www.pref.oita.jp/uploaded/life/2327624_4659446_img.png</v>
      </c>
      <c r="R270" s="74" t="str">
        <f t="shared" si="70"/>
        <v>30,30</v>
      </c>
      <c r="S270" s="74" t="str">
        <f t="shared" si="70"/>
        <v>15,15</v>
      </c>
      <c r="T270" s="74" t="str">
        <f t="shared" si="71"/>
        <v>131.902868,32.95384</v>
      </c>
      <c r="W270" s="239">
        <v>1</v>
      </c>
      <c r="X270" s="239" t="s">
        <v>3209</v>
      </c>
      <c r="Y270" s="239" t="str">
        <f t="shared" si="72"/>
        <v>東中の島調剤薬局</v>
      </c>
      <c r="Z270" s="239" t="s">
        <v>3202</v>
      </c>
      <c r="AA270" s="239" t="str">
        <f t="shared" si="73"/>
        <v>種別：薬局&lt;br&gt;名称：東中の島調剤薬局&lt;br&gt;住所：佐伯市中の島３丁目２番１号&lt;br&gt;TEL：0972-20-3311&lt;br&gt;</v>
      </c>
      <c r="AB270" s="239" t="s">
        <v>3684</v>
      </c>
      <c r="AC270" s="239" t="str">
        <f t="shared" si="74"/>
        <v>https://www.pref.oita.jp/uploaded/life/2327624_4659446_img.png</v>
      </c>
      <c r="AD270" s="239" t="s">
        <v>3204</v>
      </c>
      <c r="AE270" s="239" t="str">
        <f t="shared" si="75"/>
        <v>30,30</v>
      </c>
      <c r="AF270" s="239" t="s">
        <v>3205</v>
      </c>
      <c r="AG270" s="239" t="str">
        <f t="shared" si="76"/>
        <v>15,15</v>
      </c>
      <c r="AH270" s="239" t="s">
        <v>3206</v>
      </c>
      <c r="AI270" s="239" t="str">
        <f t="shared" si="77"/>
        <v>131.902868,32.95384</v>
      </c>
      <c r="AJ270" s="239" t="s">
        <v>3207</v>
      </c>
      <c r="AL270" s="8" t="str">
        <f t="shared" si="78"/>
        <v>,{"type":"Feature","properties":{"name":"東中の島調剤薬局","description":"種別：薬局&lt;br&gt;名称：東中の島調剤薬局&lt;br&gt;住所：佐伯市中の島３丁目２番１号&lt;br&gt;TEL：0972-20-3311&lt;br&gt;","_markerType":"Icon","_iconUrl":"https://www.pref.oita.jp/uploaded/life/2327624_4659446_img.png","_iconSize":[30,30],"_iconAnchor":[15,15]},"geometry":{"type":"Point","coordinates":[131.902868,32.95384]}}</v>
      </c>
    </row>
    <row r="271" spans="1:38">
      <c r="A271" s="1" t="s">
        <v>2138</v>
      </c>
      <c r="B271" s="1" t="s">
        <v>2025</v>
      </c>
      <c r="C271" s="1" t="s">
        <v>2138</v>
      </c>
      <c r="D271" s="1" t="s">
        <v>2041</v>
      </c>
      <c r="E271" s="1" t="s">
        <v>2042</v>
      </c>
      <c r="I271" s="236" t="s">
        <v>4085</v>
      </c>
      <c r="J271" s="1" t="s">
        <v>3210</v>
      </c>
      <c r="K271" s="1" t="s">
        <v>3211</v>
      </c>
      <c r="L271" s="1">
        <v>32.958844999999997</v>
      </c>
      <c r="M271" s="1">
        <v>131.88197600000001</v>
      </c>
      <c r="O271" s="74" t="str">
        <f t="shared" si="67"/>
        <v>しもかわ調剤薬局</v>
      </c>
      <c r="P271" s="74" t="str">
        <f t="shared" si="68"/>
        <v>種別：薬局&lt;br&gt;名称：しもかわ調剤薬局&lt;br&gt;住所：佐伯市鶴岡町１丁目１０番２２号&lt;br&gt;TEL：0972-25-1800&lt;br&gt;</v>
      </c>
      <c r="Q271" s="74" t="str">
        <f t="shared" si="69"/>
        <v>https://www.pref.oita.jp/uploaded/life/2327624_4659446_img.png</v>
      </c>
      <c r="R271" s="74" t="str">
        <f t="shared" si="70"/>
        <v>30,30</v>
      </c>
      <c r="S271" s="74" t="str">
        <f t="shared" si="70"/>
        <v>15,15</v>
      </c>
      <c r="T271" s="74" t="str">
        <f t="shared" si="71"/>
        <v>131.881976,32.958845</v>
      </c>
      <c r="W271" s="239">
        <v>1</v>
      </c>
      <c r="X271" s="239" t="s">
        <v>3209</v>
      </c>
      <c r="Y271" s="239" t="str">
        <f t="shared" si="72"/>
        <v>しもかわ調剤薬局</v>
      </c>
      <c r="Z271" s="239" t="s">
        <v>3202</v>
      </c>
      <c r="AA271" s="239" t="str">
        <f t="shared" si="73"/>
        <v>種別：薬局&lt;br&gt;名称：しもかわ調剤薬局&lt;br&gt;住所：佐伯市鶴岡町１丁目１０番２２号&lt;br&gt;TEL：0972-25-1800&lt;br&gt;</v>
      </c>
      <c r="AB271" s="239" t="s">
        <v>3684</v>
      </c>
      <c r="AC271" s="239" t="str">
        <f t="shared" si="74"/>
        <v>https://www.pref.oita.jp/uploaded/life/2327624_4659446_img.png</v>
      </c>
      <c r="AD271" s="239" t="s">
        <v>3204</v>
      </c>
      <c r="AE271" s="239" t="str">
        <f t="shared" si="75"/>
        <v>30,30</v>
      </c>
      <c r="AF271" s="239" t="s">
        <v>3205</v>
      </c>
      <c r="AG271" s="239" t="str">
        <f t="shared" si="76"/>
        <v>15,15</v>
      </c>
      <c r="AH271" s="239" t="s">
        <v>3206</v>
      </c>
      <c r="AI271" s="239" t="str">
        <f t="shared" si="77"/>
        <v>131.881976,32.958845</v>
      </c>
      <c r="AJ271" s="239" t="s">
        <v>3207</v>
      </c>
      <c r="AL271" s="8" t="str">
        <f t="shared" si="78"/>
        <v>,{"type":"Feature","properties":{"name":"しもかわ調剤薬局","description":"種別：薬局&lt;br&gt;名称：しもかわ調剤薬局&lt;br&gt;住所：佐伯市鶴岡町１丁目１０番２２号&lt;br&gt;TEL：0972-25-1800&lt;br&gt;","_markerType":"Icon","_iconUrl":"https://www.pref.oita.jp/uploaded/life/2327624_4659446_img.png","_iconSize":[30,30],"_iconAnchor":[15,15]},"geometry":{"type":"Point","coordinates":[131.881976,32.958845]}}</v>
      </c>
    </row>
    <row r="272" spans="1:38">
      <c r="A272" s="1" t="s">
        <v>2420</v>
      </c>
      <c r="B272" s="1" t="s">
        <v>2025</v>
      </c>
      <c r="C272" s="1" t="s">
        <v>2420</v>
      </c>
      <c r="D272" s="1" t="s">
        <v>2043</v>
      </c>
      <c r="E272" s="1" t="s">
        <v>2044</v>
      </c>
      <c r="I272" s="236" t="s">
        <v>4085</v>
      </c>
      <c r="J272" s="1" t="s">
        <v>3210</v>
      </c>
      <c r="K272" s="1" t="s">
        <v>3211</v>
      </c>
      <c r="L272" s="1">
        <v>32.956122000000001</v>
      </c>
      <c r="M272" s="1">
        <v>131.91099700000001</v>
      </c>
      <c r="O272" s="74" t="str">
        <f t="shared" si="67"/>
        <v>ほじん薬局佐伯店</v>
      </c>
      <c r="P272" s="74" t="str">
        <f t="shared" si="68"/>
        <v>種別：薬局&lt;br&gt;名称：ほじん薬局佐伯店&lt;br&gt;住所：佐伯市女島区７２７２番地の１&lt;br&gt;TEL：0972-20-4515&lt;br&gt;</v>
      </c>
      <c r="Q272" s="74" t="str">
        <f t="shared" si="69"/>
        <v>https://www.pref.oita.jp/uploaded/life/2327624_4659446_img.png</v>
      </c>
      <c r="R272" s="74" t="str">
        <f t="shared" si="70"/>
        <v>30,30</v>
      </c>
      <c r="S272" s="74" t="str">
        <f t="shared" si="70"/>
        <v>15,15</v>
      </c>
      <c r="T272" s="74" t="str">
        <f t="shared" si="71"/>
        <v>131.910997,32.956122</v>
      </c>
      <c r="W272" s="239">
        <v>1</v>
      </c>
      <c r="X272" s="239" t="s">
        <v>3209</v>
      </c>
      <c r="Y272" s="239" t="str">
        <f t="shared" si="72"/>
        <v>ほじん薬局佐伯店</v>
      </c>
      <c r="Z272" s="239" t="s">
        <v>3202</v>
      </c>
      <c r="AA272" s="239" t="str">
        <f t="shared" si="73"/>
        <v>種別：薬局&lt;br&gt;名称：ほじん薬局佐伯店&lt;br&gt;住所：佐伯市女島区７２７２番地の１&lt;br&gt;TEL：0972-20-4515&lt;br&gt;</v>
      </c>
      <c r="AB272" s="239" t="s">
        <v>3684</v>
      </c>
      <c r="AC272" s="239" t="str">
        <f t="shared" si="74"/>
        <v>https://www.pref.oita.jp/uploaded/life/2327624_4659446_img.png</v>
      </c>
      <c r="AD272" s="239" t="s">
        <v>3204</v>
      </c>
      <c r="AE272" s="239" t="str">
        <f t="shared" si="75"/>
        <v>30,30</v>
      </c>
      <c r="AF272" s="239" t="s">
        <v>3205</v>
      </c>
      <c r="AG272" s="239" t="str">
        <f t="shared" si="76"/>
        <v>15,15</v>
      </c>
      <c r="AH272" s="239" t="s">
        <v>3206</v>
      </c>
      <c r="AI272" s="239" t="str">
        <f t="shared" si="77"/>
        <v>131.910997,32.956122</v>
      </c>
      <c r="AJ272" s="239" t="s">
        <v>3207</v>
      </c>
      <c r="AL272" s="8" t="str">
        <f t="shared" si="78"/>
        <v>,{"type":"Feature","properties":{"name":"ほじん薬局佐伯店","description":"種別：薬局&lt;br&gt;名称：ほじん薬局佐伯店&lt;br&gt;住所：佐伯市女島区７２７２番地の１&lt;br&gt;TEL：0972-20-4515&lt;br&gt;","_markerType":"Icon","_iconUrl":"https://www.pref.oita.jp/uploaded/life/2327624_4659446_img.png","_iconSize":[30,30],"_iconAnchor":[15,15]},"geometry":{"type":"Point","coordinates":[131.910997,32.956122]}}</v>
      </c>
    </row>
    <row r="273" spans="1:38">
      <c r="A273" s="1" t="s">
        <v>2421</v>
      </c>
      <c r="B273" s="1" t="s">
        <v>2025</v>
      </c>
      <c r="C273" s="1" t="s">
        <v>2421</v>
      </c>
      <c r="D273" s="1" t="s">
        <v>2045</v>
      </c>
      <c r="E273" s="1" t="s">
        <v>2046</v>
      </c>
      <c r="I273" s="236" t="s">
        <v>4085</v>
      </c>
      <c r="J273" s="1" t="s">
        <v>3210</v>
      </c>
      <c r="K273" s="1" t="s">
        <v>3211</v>
      </c>
      <c r="L273" s="1">
        <v>32.936914202509499</v>
      </c>
      <c r="M273" s="1">
        <v>131.880838905025</v>
      </c>
      <c r="O273" s="74" t="str">
        <f t="shared" si="67"/>
        <v>タカサキ薬局佐伯店</v>
      </c>
      <c r="P273" s="74" t="str">
        <f t="shared" si="68"/>
        <v>種別：薬局&lt;br&gt;名称：タカサキ薬局佐伯店&lt;br&gt;住所：佐伯市大字長谷７７２８番地の１&lt;br&gt;TEL：0972-22-8556&lt;br&gt;</v>
      </c>
      <c r="Q273" s="74" t="str">
        <f t="shared" si="69"/>
        <v>https://www.pref.oita.jp/uploaded/life/2327624_4659446_img.png</v>
      </c>
      <c r="R273" s="74" t="str">
        <f t="shared" si="70"/>
        <v>30,30</v>
      </c>
      <c r="S273" s="74" t="str">
        <f t="shared" si="70"/>
        <v>15,15</v>
      </c>
      <c r="T273" s="74" t="str">
        <f t="shared" si="71"/>
        <v>131.880838905025,32.9369142025095</v>
      </c>
      <c r="W273" s="239">
        <v>1</v>
      </c>
      <c r="X273" s="239" t="s">
        <v>3209</v>
      </c>
      <c r="Y273" s="239" t="str">
        <f t="shared" si="72"/>
        <v>タカサキ薬局佐伯店</v>
      </c>
      <c r="Z273" s="239" t="s">
        <v>3202</v>
      </c>
      <c r="AA273" s="239" t="str">
        <f t="shared" si="73"/>
        <v>種別：薬局&lt;br&gt;名称：タカサキ薬局佐伯店&lt;br&gt;住所：佐伯市大字長谷７７２８番地の１&lt;br&gt;TEL：0972-22-8556&lt;br&gt;</v>
      </c>
      <c r="AB273" s="239" t="s">
        <v>3684</v>
      </c>
      <c r="AC273" s="239" t="str">
        <f t="shared" si="74"/>
        <v>https://www.pref.oita.jp/uploaded/life/2327624_4659446_img.png</v>
      </c>
      <c r="AD273" s="239" t="s">
        <v>3204</v>
      </c>
      <c r="AE273" s="239" t="str">
        <f t="shared" si="75"/>
        <v>30,30</v>
      </c>
      <c r="AF273" s="239" t="s">
        <v>3205</v>
      </c>
      <c r="AG273" s="239" t="str">
        <f t="shared" si="76"/>
        <v>15,15</v>
      </c>
      <c r="AH273" s="239" t="s">
        <v>3206</v>
      </c>
      <c r="AI273" s="239" t="str">
        <f t="shared" si="77"/>
        <v>131.880838905025,32.9369142025095</v>
      </c>
      <c r="AJ273" s="239" t="s">
        <v>3207</v>
      </c>
      <c r="AL273" s="8" t="str">
        <f t="shared" si="78"/>
        <v>,{"type":"Feature","properties":{"name":"タカサキ薬局佐伯店","description":"種別：薬局&lt;br&gt;名称：タカサキ薬局佐伯店&lt;br&gt;住所：佐伯市大字長谷７７２８番地の１&lt;br&gt;TEL：0972-22-8556&lt;br&gt;","_markerType":"Icon","_iconUrl":"https://www.pref.oita.jp/uploaded/life/2327624_4659446_img.png","_iconSize":[30,30],"_iconAnchor":[15,15]},"geometry":{"type":"Point","coordinates":[131.880838905025,32.9369142025095]}}</v>
      </c>
    </row>
    <row r="274" spans="1:38">
      <c r="A274" s="1" t="s">
        <v>2422</v>
      </c>
      <c r="B274" s="1" t="s">
        <v>2025</v>
      </c>
      <c r="C274" s="1" t="s">
        <v>2422</v>
      </c>
      <c r="D274" s="1" t="s">
        <v>2047</v>
      </c>
      <c r="E274" s="1" t="s">
        <v>2048</v>
      </c>
      <c r="I274" s="236" t="s">
        <v>4085</v>
      </c>
      <c r="J274" s="1" t="s">
        <v>3210</v>
      </c>
      <c r="K274" s="1" t="s">
        <v>3211</v>
      </c>
      <c r="L274" s="1">
        <v>32.939712</v>
      </c>
      <c r="M274" s="1">
        <v>131.82819599999999</v>
      </c>
      <c r="O274" s="74" t="str">
        <f t="shared" si="67"/>
        <v>輔仁薬局弥生店</v>
      </c>
      <c r="P274" s="74" t="str">
        <f t="shared" si="68"/>
        <v>種別：薬局&lt;br&gt;名称：輔仁薬局弥生店&lt;br&gt;住所：佐伯市弥生大字江良１０５８番１&lt;br&gt;TEL：0972-25-3822&lt;br&gt;</v>
      </c>
      <c r="Q274" s="74" t="str">
        <f t="shared" si="69"/>
        <v>https://www.pref.oita.jp/uploaded/life/2327624_4659446_img.png</v>
      </c>
      <c r="R274" s="74" t="str">
        <f t="shared" si="70"/>
        <v>30,30</v>
      </c>
      <c r="S274" s="74" t="str">
        <f t="shared" si="70"/>
        <v>15,15</v>
      </c>
      <c r="T274" s="74" t="str">
        <f t="shared" si="71"/>
        <v>131.828196,32.939712</v>
      </c>
      <c r="W274" s="239">
        <v>1</v>
      </c>
      <c r="X274" s="239" t="s">
        <v>3209</v>
      </c>
      <c r="Y274" s="239" t="str">
        <f t="shared" si="72"/>
        <v>輔仁薬局弥生店</v>
      </c>
      <c r="Z274" s="239" t="s">
        <v>3202</v>
      </c>
      <c r="AA274" s="239" t="str">
        <f t="shared" si="73"/>
        <v>種別：薬局&lt;br&gt;名称：輔仁薬局弥生店&lt;br&gt;住所：佐伯市弥生大字江良１０５８番１&lt;br&gt;TEL：0972-25-3822&lt;br&gt;</v>
      </c>
      <c r="AB274" s="239" t="s">
        <v>3684</v>
      </c>
      <c r="AC274" s="239" t="str">
        <f t="shared" si="74"/>
        <v>https://www.pref.oita.jp/uploaded/life/2327624_4659446_img.png</v>
      </c>
      <c r="AD274" s="239" t="s">
        <v>3204</v>
      </c>
      <c r="AE274" s="239" t="str">
        <f t="shared" si="75"/>
        <v>30,30</v>
      </c>
      <c r="AF274" s="239" t="s">
        <v>3205</v>
      </c>
      <c r="AG274" s="239" t="str">
        <f t="shared" si="76"/>
        <v>15,15</v>
      </c>
      <c r="AH274" s="239" t="s">
        <v>3206</v>
      </c>
      <c r="AI274" s="239" t="str">
        <f t="shared" si="77"/>
        <v>131.828196,32.939712</v>
      </c>
      <c r="AJ274" s="239" t="s">
        <v>3207</v>
      </c>
      <c r="AL274" s="8" t="str">
        <f t="shared" si="78"/>
        <v>,{"type":"Feature","properties":{"name":"輔仁薬局弥生店","description":"種別：薬局&lt;br&gt;名称：輔仁薬局弥生店&lt;br&gt;住所：佐伯市弥生大字江良１０５８番１&lt;br&gt;TEL：0972-25-3822&lt;br&gt;","_markerType":"Icon","_iconUrl":"https://www.pref.oita.jp/uploaded/life/2327624_4659446_img.png","_iconSize":[30,30],"_iconAnchor":[15,15]},"geometry":{"type":"Point","coordinates":[131.828196,32.939712]}}</v>
      </c>
    </row>
    <row r="275" spans="1:38">
      <c r="A275" s="1" t="s">
        <v>1773</v>
      </c>
      <c r="B275" s="1" t="s">
        <v>2025</v>
      </c>
      <c r="C275" s="1" t="s">
        <v>1773</v>
      </c>
      <c r="D275" s="1" t="s">
        <v>2049</v>
      </c>
      <c r="E275" s="1" t="s">
        <v>2050</v>
      </c>
      <c r="I275" s="236" t="s">
        <v>4085</v>
      </c>
      <c r="J275" s="1" t="s">
        <v>3210</v>
      </c>
      <c r="K275" s="1" t="s">
        <v>3211</v>
      </c>
      <c r="L275" s="1">
        <v>32.798144999999998</v>
      </c>
      <c r="M275" s="1">
        <v>131.92738700000001</v>
      </c>
      <c r="O275" s="74" t="str">
        <f t="shared" si="67"/>
        <v>かまえ調剤薬局</v>
      </c>
      <c r="P275" s="74" t="str">
        <f t="shared" si="68"/>
        <v>種別：薬局&lt;br&gt;名称：かまえ調剤薬局&lt;br&gt;住所：佐伯市蒲江大字蒲江浦字中村２１７３番地&lt;br&gt;TEL：0972-42-5801&lt;br&gt;</v>
      </c>
      <c r="Q275" s="74" t="str">
        <f t="shared" si="69"/>
        <v>https://www.pref.oita.jp/uploaded/life/2327624_4659446_img.png</v>
      </c>
      <c r="R275" s="74" t="str">
        <f t="shared" si="70"/>
        <v>30,30</v>
      </c>
      <c r="S275" s="74" t="str">
        <f t="shared" si="70"/>
        <v>15,15</v>
      </c>
      <c r="T275" s="74" t="str">
        <f t="shared" si="71"/>
        <v>131.927387,32.798145</v>
      </c>
      <c r="W275" s="239">
        <v>1</v>
      </c>
      <c r="X275" s="239" t="s">
        <v>3209</v>
      </c>
      <c r="Y275" s="239" t="str">
        <f t="shared" si="72"/>
        <v>かまえ調剤薬局</v>
      </c>
      <c r="Z275" s="239" t="s">
        <v>3202</v>
      </c>
      <c r="AA275" s="239" t="str">
        <f t="shared" si="73"/>
        <v>種別：薬局&lt;br&gt;名称：かまえ調剤薬局&lt;br&gt;住所：佐伯市蒲江大字蒲江浦字中村２１７３番地&lt;br&gt;TEL：0972-42-5801&lt;br&gt;</v>
      </c>
      <c r="AB275" s="239" t="s">
        <v>3684</v>
      </c>
      <c r="AC275" s="239" t="str">
        <f t="shared" si="74"/>
        <v>https://www.pref.oita.jp/uploaded/life/2327624_4659446_img.png</v>
      </c>
      <c r="AD275" s="239" t="s">
        <v>3204</v>
      </c>
      <c r="AE275" s="239" t="str">
        <f t="shared" si="75"/>
        <v>30,30</v>
      </c>
      <c r="AF275" s="239" t="s">
        <v>3205</v>
      </c>
      <c r="AG275" s="239" t="str">
        <f t="shared" si="76"/>
        <v>15,15</v>
      </c>
      <c r="AH275" s="239" t="s">
        <v>3206</v>
      </c>
      <c r="AI275" s="239" t="str">
        <f t="shared" si="77"/>
        <v>131.927387,32.798145</v>
      </c>
      <c r="AJ275" s="239" t="s">
        <v>3207</v>
      </c>
      <c r="AL275" s="8" t="str">
        <f t="shared" si="78"/>
        <v>,{"type":"Feature","properties":{"name":"かまえ調剤薬局","description":"種別：薬局&lt;br&gt;名称：かまえ調剤薬局&lt;br&gt;住所：佐伯市蒲江大字蒲江浦字中村２１７３番地&lt;br&gt;TEL：0972-42-5801&lt;br&gt;","_markerType":"Icon","_iconUrl":"https://www.pref.oita.jp/uploaded/life/2327624_4659446_img.png","_iconSize":[30,30],"_iconAnchor":[15,15]},"geometry":{"type":"Point","coordinates":[131.927387,32.798145]}}</v>
      </c>
    </row>
    <row r="276" spans="1:38">
      <c r="A276" s="1" t="s">
        <v>1774</v>
      </c>
      <c r="B276" s="1" t="s">
        <v>2025</v>
      </c>
      <c r="C276" s="1" t="s">
        <v>1774</v>
      </c>
      <c r="D276" s="1" t="s">
        <v>2051</v>
      </c>
      <c r="E276" s="1" t="s">
        <v>2052</v>
      </c>
      <c r="I276" s="236" t="s">
        <v>4085</v>
      </c>
      <c r="J276" s="1" t="s">
        <v>3210</v>
      </c>
      <c r="K276" s="1" t="s">
        <v>3211</v>
      </c>
      <c r="L276" s="1">
        <v>32.959924000000001</v>
      </c>
      <c r="M276" s="1">
        <v>131.90074899999999</v>
      </c>
      <c r="O276" s="74" t="str">
        <f t="shared" si="67"/>
        <v>佐伯センター調剤</v>
      </c>
      <c r="P276" s="74" t="str">
        <f t="shared" si="68"/>
        <v>種別：薬局&lt;br&gt;名称：佐伯センター調剤&lt;br&gt;住所：佐伯市中村東町２番１号１０２&lt;br&gt;TEL：0972-22-8001&lt;br&gt;</v>
      </c>
      <c r="Q276" s="74" t="str">
        <f t="shared" si="69"/>
        <v>https://www.pref.oita.jp/uploaded/life/2327624_4659446_img.png</v>
      </c>
      <c r="R276" s="74" t="str">
        <f t="shared" si="70"/>
        <v>30,30</v>
      </c>
      <c r="S276" s="74" t="str">
        <f t="shared" si="70"/>
        <v>15,15</v>
      </c>
      <c r="T276" s="74" t="str">
        <f t="shared" si="71"/>
        <v>131.900749,32.959924</v>
      </c>
      <c r="W276" s="239">
        <v>1</v>
      </c>
      <c r="X276" s="239" t="s">
        <v>3209</v>
      </c>
      <c r="Y276" s="239" t="str">
        <f t="shared" si="72"/>
        <v>佐伯センター調剤</v>
      </c>
      <c r="Z276" s="239" t="s">
        <v>3202</v>
      </c>
      <c r="AA276" s="239" t="str">
        <f t="shared" si="73"/>
        <v>種別：薬局&lt;br&gt;名称：佐伯センター調剤&lt;br&gt;住所：佐伯市中村東町２番１号１０２&lt;br&gt;TEL：0972-22-8001&lt;br&gt;</v>
      </c>
      <c r="AB276" s="239" t="s">
        <v>3684</v>
      </c>
      <c r="AC276" s="239" t="str">
        <f t="shared" si="74"/>
        <v>https://www.pref.oita.jp/uploaded/life/2327624_4659446_img.png</v>
      </c>
      <c r="AD276" s="239" t="s">
        <v>3204</v>
      </c>
      <c r="AE276" s="239" t="str">
        <f t="shared" si="75"/>
        <v>30,30</v>
      </c>
      <c r="AF276" s="239" t="s">
        <v>3205</v>
      </c>
      <c r="AG276" s="239" t="str">
        <f t="shared" si="76"/>
        <v>15,15</v>
      </c>
      <c r="AH276" s="239" t="s">
        <v>3206</v>
      </c>
      <c r="AI276" s="239" t="str">
        <f t="shared" si="77"/>
        <v>131.900749,32.959924</v>
      </c>
      <c r="AJ276" s="239" t="s">
        <v>3207</v>
      </c>
      <c r="AL276" s="8" t="str">
        <f t="shared" si="78"/>
        <v>,{"type":"Feature","properties":{"name":"佐伯センター調剤","description":"種別：薬局&lt;br&gt;名称：佐伯センター調剤&lt;br&gt;住所：佐伯市中村東町２番１号１０２&lt;br&gt;TEL：0972-22-8001&lt;br&gt;","_markerType":"Icon","_iconUrl":"https://www.pref.oita.jp/uploaded/life/2327624_4659446_img.png","_iconSize":[30,30],"_iconAnchor":[15,15]},"geometry":{"type":"Point","coordinates":[131.900749,32.959924]}}</v>
      </c>
    </row>
    <row r="277" spans="1:38">
      <c r="A277" s="1" t="s">
        <v>2423</v>
      </c>
      <c r="B277" s="1" t="s">
        <v>2025</v>
      </c>
      <c r="C277" s="1" t="s">
        <v>2423</v>
      </c>
      <c r="D277" s="1" t="s">
        <v>2053</v>
      </c>
      <c r="E277" s="1" t="s">
        <v>2054</v>
      </c>
      <c r="I277" s="236" t="s">
        <v>4085</v>
      </c>
      <c r="J277" s="1" t="s">
        <v>3210</v>
      </c>
      <c r="K277" s="1" t="s">
        <v>3211</v>
      </c>
      <c r="L277" s="1">
        <v>32.959378999999998</v>
      </c>
      <c r="M277" s="1">
        <v>131.909842</v>
      </c>
      <c r="O277" s="74" t="str">
        <f t="shared" si="67"/>
        <v>ゆう調剤薬局佐伯店</v>
      </c>
      <c r="P277" s="74" t="str">
        <f t="shared" si="68"/>
        <v>種別：薬局&lt;br&gt;名称：ゆう調剤薬局佐伯店&lt;br&gt;住所：佐伯市長島町２丁目２１番１０号&lt;br&gt;TEL：0972-24-1480&lt;br&gt;</v>
      </c>
      <c r="Q277" s="74" t="str">
        <f t="shared" si="69"/>
        <v>https://www.pref.oita.jp/uploaded/life/2327624_4659446_img.png</v>
      </c>
      <c r="R277" s="74" t="str">
        <f t="shared" si="70"/>
        <v>30,30</v>
      </c>
      <c r="S277" s="74" t="str">
        <f t="shared" si="70"/>
        <v>15,15</v>
      </c>
      <c r="T277" s="74" t="str">
        <f t="shared" si="71"/>
        <v>131.909842,32.959379</v>
      </c>
      <c r="W277" s="239">
        <v>1</v>
      </c>
      <c r="X277" s="239" t="s">
        <v>3209</v>
      </c>
      <c r="Y277" s="239" t="str">
        <f t="shared" si="72"/>
        <v>ゆう調剤薬局佐伯店</v>
      </c>
      <c r="Z277" s="239" t="s">
        <v>3202</v>
      </c>
      <c r="AA277" s="239" t="str">
        <f t="shared" si="73"/>
        <v>種別：薬局&lt;br&gt;名称：ゆう調剤薬局佐伯店&lt;br&gt;住所：佐伯市長島町２丁目２１番１０号&lt;br&gt;TEL：0972-24-1480&lt;br&gt;</v>
      </c>
      <c r="AB277" s="239" t="s">
        <v>3684</v>
      </c>
      <c r="AC277" s="239" t="str">
        <f t="shared" si="74"/>
        <v>https://www.pref.oita.jp/uploaded/life/2327624_4659446_img.png</v>
      </c>
      <c r="AD277" s="239" t="s">
        <v>3204</v>
      </c>
      <c r="AE277" s="239" t="str">
        <f t="shared" si="75"/>
        <v>30,30</v>
      </c>
      <c r="AF277" s="239" t="s">
        <v>3205</v>
      </c>
      <c r="AG277" s="239" t="str">
        <f t="shared" si="76"/>
        <v>15,15</v>
      </c>
      <c r="AH277" s="239" t="s">
        <v>3206</v>
      </c>
      <c r="AI277" s="239" t="str">
        <f t="shared" si="77"/>
        <v>131.909842,32.959379</v>
      </c>
      <c r="AJ277" s="239" t="s">
        <v>3207</v>
      </c>
      <c r="AL277" s="8" t="str">
        <f t="shared" si="78"/>
        <v>,{"type":"Feature","properties":{"name":"ゆう調剤薬局佐伯店","description":"種別：薬局&lt;br&gt;名称：ゆう調剤薬局佐伯店&lt;br&gt;住所：佐伯市長島町２丁目２１番１０号&lt;br&gt;TEL：0972-24-1480&lt;br&gt;","_markerType":"Icon","_iconUrl":"https://www.pref.oita.jp/uploaded/life/2327624_4659446_img.png","_iconSize":[30,30],"_iconAnchor":[15,15]},"geometry":{"type":"Point","coordinates":[131.909842,32.959379]}}</v>
      </c>
    </row>
    <row r="278" spans="1:38">
      <c r="A278" s="1" t="s">
        <v>1775</v>
      </c>
      <c r="B278" s="1" t="s">
        <v>2025</v>
      </c>
      <c r="C278" s="1" t="s">
        <v>1775</v>
      </c>
      <c r="D278" s="1" t="s">
        <v>2055</v>
      </c>
      <c r="E278" s="1" t="s">
        <v>2056</v>
      </c>
      <c r="I278" s="236" t="s">
        <v>4085</v>
      </c>
      <c r="J278" s="1" t="s">
        <v>3210</v>
      </c>
      <c r="K278" s="1" t="s">
        <v>3211</v>
      </c>
      <c r="L278" s="1">
        <v>32.954943</v>
      </c>
      <c r="M278" s="1">
        <v>131.895017</v>
      </c>
      <c r="O278" s="74" t="str">
        <f t="shared" si="67"/>
        <v>東洋漢方中央薬局</v>
      </c>
      <c r="P278" s="74" t="str">
        <f t="shared" si="68"/>
        <v>種別：薬局&lt;br&gt;名称：東洋漢方中央薬局&lt;br&gt;住所：佐伯市船頭町３３９－１&lt;br&gt;TEL：0972-23-0616&lt;br&gt;</v>
      </c>
      <c r="Q278" s="74" t="str">
        <f t="shared" si="69"/>
        <v>https://www.pref.oita.jp/uploaded/life/2327624_4659446_img.png</v>
      </c>
      <c r="R278" s="74" t="str">
        <f t="shared" si="70"/>
        <v>30,30</v>
      </c>
      <c r="S278" s="74" t="str">
        <f t="shared" si="70"/>
        <v>15,15</v>
      </c>
      <c r="T278" s="74" t="str">
        <f t="shared" si="71"/>
        <v>131.895017,32.954943</v>
      </c>
      <c r="W278" s="239">
        <v>1</v>
      </c>
      <c r="X278" s="239" t="s">
        <v>3209</v>
      </c>
      <c r="Y278" s="239" t="str">
        <f t="shared" si="72"/>
        <v>東洋漢方中央薬局</v>
      </c>
      <c r="Z278" s="239" t="s">
        <v>3202</v>
      </c>
      <c r="AA278" s="239" t="str">
        <f t="shared" si="73"/>
        <v>種別：薬局&lt;br&gt;名称：東洋漢方中央薬局&lt;br&gt;住所：佐伯市船頭町３３９－１&lt;br&gt;TEL：0972-23-0616&lt;br&gt;</v>
      </c>
      <c r="AB278" s="239" t="s">
        <v>3684</v>
      </c>
      <c r="AC278" s="239" t="str">
        <f t="shared" si="74"/>
        <v>https://www.pref.oita.jp/uploaded/life/2327624_4659446_img.png</v>
      </c>
      <c r="AD278" s="239" t="s">
        <v>3204</v>
      </c>
      <c r="AE278" s="239" t="str">
        <f t="shared" si="75"/>
        <v>30,30</v>
      </c>
      <c r="AF278" s="239" t="s">
        <v>3205</v>
      </c>
      <c r="AG278" s="239" t="str">
        <f t="shared" si="76"/>
        <v>15,15</v>
      </c>
      <c r="AH278" s="239" t="s">
        <v>3206</v>
      </c>
      <c r="AI278" s="239" t="str">
        <f t="shared" si="77"/>
        <v>131.895017,32.954943</v>
      </c>
      <c r="AJ278" s="239" t="s">
        <v>3207</v>
      </c>
      <c r="AL278" s="8" t="str">
        <f t="shared" si="78"/>
        <v>,{"type":"Feature","properties":{"name":"東洋漢方中央薬局","description":"種別：薬局&lt;br&gt;名称：東洋漢方中央薬局&lt;br&gt;住所：佐伯市船頭町３３９－１&lt;br&gt;TEL：0972-23-0616&lt;br&gt;","_markerType":"Icon","_iconUrl":"https://www.pref.oita.jp/uploaded/life/2327624_4659446_img.png","_iconSize":[30,30],"_iconAnchor":[15,15]},"geometry":{"type":"Point","coordinates":[131.895017,32.954943]}}</v>
      </c>
    </row>
    <row r="279" spans="1:38">
      <c r="A279" s="1" t="s">
        <v>1776</v>
      </c>
      <c r="B279" s="1" t="s">
        <v>2025</v>
      </c>
      <c r="C279" s="1" t="s">
        <v>1776</v>
      </c>
      <c r="D279" s="1" t="s">
        <v>2057</v>
      </c>
      <c r="E279" s="1" t="s">
        <v>2058</v>
      </c>
      <c r="I279" s="236" t="s">
        <v>4085</v>
      </c>
      <c r="J279" s="1" t="s">
        <v>3210</v>
      </c>
      <c r="K279" s="1" t="s">
        <v>3211</v>
      </c>
      <c r="L279" s="1">
        <v>32.945841999999999</v>
      </c>
      <c r="M279" s="1">
        <v>131.90044700000001</v>
      </c>
      <c r="O279" s="74" t="str">
        <f t="shared" si="67"/>
        <v>蛇崎調剤薬局</v>
      </c>
      <c r="P279" s="74" t="str">
        <f t="shared" si="68"/>
        <v>種別：薬局&lt;br&gt;名称：蛇崎調剤薬局&lt;br&gt;住所：佐伯市池田１９３８番地１&lt;br&gt;TEL：0972-28-7855&lt;br&gt;</v>
      </c>
      <c r="Q279" s="74" t="str">
        <f t="shared" si="69"/>
        <v>https://www.pref.oita.jp/uploaded/life/2327624_4659446_img.png</v>
      </c>
      <c r="R279" s="74" t="str">
        <f t="shared" si="70"/>
        <v>30,30</v>
      </c>
      <c r="S279" s="74" t="str">
        <f t="shared" si="70"/>
        <v>15,15</v>
      </c>
      <c r="T279" s="74" t="str">
        <f t="shared" si="71"/>
        <v>131.900447,32.945842</v>
      </c>
      <c r="W279" s="239">
        <v>1</v>
      </c>
      <c r="X279" s="239" t="s">
        <v>3209</v>
      </c>
      <c r="Y279" s="239" t="str">
        <f t="shared" si="72"/>
        <v>蛇崎調剤薬局</v>
      </c>
      <c r="Z279" s="239" t="s">
        <v>3202</v>
      </c>
      <c r="AA279" s="239" t="str">
        <f t="shared" si="73"/>
        <v>種別：薬局&lt;br&gt;名称：蛇崎調剤薬局&lt;br&gt;住所：佐伯市池田１９３８番地１&lt;br&gt;TEL：0972-28-7855&lt;br&gt;</v>
      </c>
      <c r="AB279" s="239" t="s">
        <v>3684</v>
      </c>
      <c r="AC279" s="239" t="str">
        <f t="shared" si="74"/>
        <v>https://www.pref.oita.jp/uploaded/life/2327624_4659446_img.png</v>
      </c>
      <c r="AD279" s="239" t="s">
        <v>3204</v>
      </c>
      <c r="AE279" s="239" t="str">
        <f t="shared" si="75"/>
        <v>30,30</v>
      </c>
      <c r="AF279" s="239" t="s">
        <v>3205</v>
      </c>
      <c r="AG279" s="239" t="str">
        <f t="shared" si="76"/>
        <v>15,15</v>
      </c>
      <c r="AH279" s="239" t="s">
        <v>3206</v>
      </c>
      <c r="AI279" s="239" t="str">
        <f t="shared" si="77"/>
        <v>131.900447,32.945842</v>
      </c>
      <c r="AJ279" s="239" t="s">
        <v>3207</v>
      </c>
      <c r="AL279" s="8" t="str">
        <f t="shared" si="78"/>
        <v>,{"type":"Feature","properties":{"name":"蛇崎調剤薬局","description":"種別：薬局&lt;br&gt;名称：蛇崎調剤薬局&lt;br&gt;住所：佐伯市池田１９３８番地１&lt;br&gt;TEL：0972-28-7855&lt;br&gt;","_markerType":"Icon","_iconUrl":"https://www.pref.oita.jp/uploaded/life/2327624_4659446_img.png","_iconSize":[30,30],"_iconAnchor":[15,15]},"geometry":{"type":"Point","coordinates":[131.900447,32.945842]}}</v>
      </c>
    </row>
    <row r="280" spans="1:38">
      <c r="A280" s="1" t="s">
        <v>2139</v>
      </c>
      <c r="B280" s="1" t="s">
        <v>2025</v>
      </c>
      <c r="C280" s="1" t="s">
        <v>2139</v>
      </c>
      <c r="D280" s="1" t="s">
        <v>2059</v>
      </c>
      <c r="E280" s="1" t="s">
        <v>2060</v>
      </c>
      <c r="I280" s="236" t="s">
        <v>4085</v>
      </c>
      <c r="J280" s="1" t="s">
        <v>3210</v>
      </c>
      <c r="K280" s="1" t="s">
        <v>3211</v>
      </c>
      <c r="L280" s="1">
        <v>32.958978999999999</v>
      </c>
      <c r="M280" s="1">
        <v>131.86482699999999</v>
      </c>
      <c r="O280" s="74" t="str">
        <f t="shared" si="67"/>
        <v>クレイン調剤薬局</v>
      </c>
      <c r="P280" s="74" t="str">
        <f t="shared" si="68"/>
        <v>種別：薬局&lt;br&gt;名称：クレイン調剤薬局&lt;br&gt;住所：佐伯市鶴岡西町２丁目２６７番地&lt;br&gt;TEL：0972-20-3500&lt;br&gt;</v>
      </c>
      <c r="Q280" s="74" t="str">
        <f t="shared" si="69"/>
        <v>https://www.pref.oita.jp/uploaded/life/2327624_4659446_img.png</v>
      </c>
      <c r="R280" s="74" t="str">
        <f t="shared" ref="R280:S340" si="79">J280</f>
        <v>30,30</v>
      </c>
      <c r="S280" s="74" t="str">
        <f t="shared" si="79"/>
        <v>15,15</v>
      </c>
      <c r="T280" s="74" t="str">
        <f t="shared" si="71"/>
        <v>131.864827,32.958979</v>
      </c>
      <c r="W280" s="239">
        <v>1</v>
      </c>
      <c r="X280" s="239" t="s">
        <v>3209</v>
      </c>
      <c r="Y280" s="239" t="str">
        <f t="shared" si="72"/>
        <v>クレイン調剤薬局</v>
      </c>
      <c r="Z280" s="239" t="s">
        <v>3202</v>
      </c>
      <c r="AA280" s="239" t="str">
        <f t="shared" si="73"/>
        <v>種別：薬局&lt;br&gt;名称：クレイン調剤薬局&lt;br&gt;住所：佐伯市鶴岡西町２丁目２６７番地&lt;br&gt;TEL：0972-20-3500&lt;br&gt;</v>
      </c>
      <c r="AB280" s="239" t="s">
        <v>3684</v>
      </c>
      <c r="AC280" s="239" t="str">
        <f t="shared" si="74"/>
        <v>https://www.pref.oita.jp/uploaded/life/2327624_4659446_img.png</v>
      </c>
      <c r="AD280" s="239" t="s">
        <v>3204</v>
      </c>
      <c r="AE280" s="239" t="str">
        <f t="shared" si="75"/>
        <v>30,30</v>
      </c>
      <c r="AF280" s="239" t="s">
        <v>3205</v>
      </c>
      <c r="AG280" s="239" t="str">
        <f t="shared" si="76"/>
        <v>15,15</v>
      </c>
      <c r="AH280" s="239" t="s">
        <v>3206</v>
      </c>
      <c r="AI280" s="239" t="str">
        <f t="shared" si="77"/>
        <v>131.864827,32.958979</v>
      </c>
      <c r="AJ280" s="239" t="s">
        <v>3207</v>
      </c>
      <c r="AL280" s="8" t="str">
        <f t="shared" si="78"/>
        <v>,{"type":"Feature","properties":{"name":"クレイン調剤薬局","description":"種別：薬局&lt;br&gt;名称：クレイン調剤薬局&lt;br&gt;住所：佐伯市鶴岡西町２丁目２６７番地&lt;br&gt;TEL：0972-20-3500&lt;br&gt;","_markerType":"Icon","_iconUrl":"https://www.pref.oita.jp/uploaded/life/2327624_4659446_img.png","_iconSize":[30,30],"_iconAnchor":[15,15]},"geometry":{"type":"Point","coordinates":[131.864827,32.958979]}}</v>
      </c>
    </row>
    <row r="281" spans="1:38">
      <c r="A281" s="1" t="s">
        <v>1777</v>
      </c>
      <c r="B281" s="1" t="s">
        <v>2025</v>
      </c>
      <c r="C281" s="1" t="s">
        <v>1777</v>
      </c>
      <c r="D281" s="1" t="s">
        <v>2061</v>
      </c>
      <c r="E281" s="1" t="s">
        <v>2062</v>
      </c>
      <c r="I281" s="236" t="s">
        <v>4085</v>
      </c>
      <c r="J281" s="1" t="s">
        <v>3210</v>
      </c>
      <c r="K281" s="1" t="s">
        <v>3211</v>
      </c>
      <c r="L281" s="1">
        <v>32.958078999999998</v>
      </c>
      <c r="M281" s="1">
        <v>131.89472699999999</v>
      </c>
      <c r="O281" s="74" t="str">
        <f t="shared" si="67"/>
        <v>しろやま調剤薬局</v>
      </c>
      <c r="P281" s="74" t="str">
        <f t="shared" si="68"/>
        <v>種別：薬局&lt;br&gt;名称：しろやま調剤薬局&lt;br&gt;住所：佐伯市城下西町７００番&lt;br&gt;TEL：0972-28-5115&lt;br&gt;</v>
      </c>
      <c r="Q281" s="74" t="str">
        <f t="shared" si="69"/>
        <v>https://www.pref.oita.jp/uploaded/life/2327624_4659446_img.png</v>
      </c>
      <c r="R281" s="74" t="str">
        <f t="shared" si="79"/>
        <v>30,30</v>
      </c>
      <c r="S281" s="74" t="str">
        <f t="shared" si="79"/>
        <v>15,15</v>
      </c>
      <c r="T281" s="74" t="str">
        <f t="shared" si="71"/>
        <v>131.894727,32.958079</v>
      </c>
      <c r="W281" s="239">
        <v>1</v>
      </c>
      <c r="X281" s="239" t="s">
        <v>3209</v>
      </c>
      <c r="Y281" s="239" t="str">
        <f t="shared" si="72"/>
        <v>しろやま調剤薬局</v>
      </c>
      <c r="Z281" s="239" t="s">
        <v>3202</v>
      </c>
      <c r="AA281" s="239" t="str">
        <f t="shared" si="73"/>
        <v>種別：薬局&lt;br&gt;名称：しろやま調剤薬局&lt;br&gt;住所：佐伯市城下西町７００番&lt;br&gt;TEL：0972-28-5115&lt;br&gt;</v>
      </c>
      <c r="AB281" s="239" t="s">
        <v>3684</v>
      </c>
      <c r="AC281" s="239" t="str">
        <f t="shared" si="74"/>
        <v>https://www.pref.oita.jp/uploaded/life/2327624_4659446_img.png</v>
      </c>
      <c r="AD281" s="239" t="s">
        <v>3204</v>
      </c>
      <c r="AE281" s="239" t="str">
        <f t="shared" si="75"/>
        <v>30,30</v>
      </c>
      <c r="AF281" s="239" t="s">
        <v>3205</v>
      </c>
      <c r="AG281" s="239" t="str">
        <f t="shared" si="76"/>
        <v>15,15</v>
      </c>
      <c r="AH281" s="239" t="s">
        <v>3206</v>
      </c>
      <c r="AI281" s="239" t="str">
        <f t="shared" si="77"/>
        <v>131.894727,32.958079</v>
      </c>
      <c r="AJ281" s="239" t="s">
        <v>3207</v>
      </c>
      <c r="AL281" s="8" t="str">
        <f t="shared" si="78"/>
        <v>,{"type":"Feature","properties":{"name":"しろやま調剤薬局","description":"種別：薬局&lt;br&gt;名称：しろやま調剤薬局&lt;br&gt;住所：佐伯市城下西町７００番&lt;br&gt;TEL：0972-28-5115&lt;br&gt;","_markerType":"Icon","_iconUrl":"https://www.pref.oita.jp/uploaded/life/2327624_4659446_img.png","_iconSize":[30,30],"_iconAnchor":[15,15]},"geometry":{"type":"Point","coordinates":[131.894727,32.958079]}}</v>
      </c>
    </row>
    <row r="282" spans="1:38">
      <c r="A282" s="1" t="s">
        <v>1778</v>
      </c>
      <c r="B282" s="1" t="s">
        <v>2025</v>
      </c>
      <c r="C282" s="1" t="s">
        <v>1778</v>
      </c>
      <c r="D282" s="1" t="s">
        <v>2063</v>
      </c>
      <c r="E282" s="1" t="s">
        <v>2064</v>
      </c>
      <c r="I282" s="236" t="s">
        <v>4085</v>
      </c>
      <c r="J282" s="1" t="s">
        <v>3210</v>
      </c>
      <c r="K282" s="1" t="s">
        <v>3211</v>
      </c>
      <c r="L282" s="1">
        <v>32.955452999999999</v>
      </c>
      <c r="M282" s="1">
        <v>131.90349000000001</v>
      </c>
      <c r="O282" s="74" t="str">
        <f t="shared" si="67"/>
        <v>下川薬局長島店</v>
      </c>
      <c r="P282" s="74" t="str">
        <f t="shared" si="68"/>
        <v>種別：薬局&lt;br&gt;名称：下川薬局長島店&lt;br&gt;住所：佐伯市長島町４丁目１番６号&lt;br&gt;TEL：0972-28-5301&lt;br&gt;</v>
      </c>
      <c r="Q282" s="74" t="str">
        <f t="shared" si="69"/>
        <v>https://www.pref.oita.jp/uploaded/life/2327624_4659446_img.png</v>
      </c>
      <c r="R282" s="74" t="str">
        <f t="shared" si="79"/>
        <v>30,30</v>
      </c>
      <c r="S282" s="74" t="str">
        <f t="shared" si="79"/>
        <v>15,15</v>
      </c>
      <c r="T282" s="74" t="str">
        <f t="shared" si="71"/>
        <v>131.90349,32.955453</v>
      </c>
      <c r="W282" s="239">
        <v>1</v>
      </c>
      <c r="X282" s="239" t="s">
        <v>3209</v>
      </c>
      <c r="Y282" s="239" t="str">
        <f t="shared" si="72"/>
        <v>下川薬局長島店</v>
      </c>
      <c r="Z282" s="239" t="s">
        <v>3202</v>
      </c>
      <c r="AA282" s="239" t="str">
        <f t="shared" si="73"/>
        <v>種別：薬局&lt;br&gt;名称：下川薬局長島店&lt;br&gt;住所：佐伯市長島町４丁目１番６号&lt;br&gt;TEL：0972-28-5301&lt;br&gt;</v>
      </c>
      <c r="AB282" s="239" t="s">
        <v>3684</v>
      </c>
      <c r="AC282" s="239" t="str">
        <f t="shared" si="74"/>
        <v>https://www.pref.oita.jp/uploaded/life/2327624_4659446_img.png</v>
      </c>
      <c r="AD282" s="239" t="s">
        <v>3204</v>
      </c>
      <c r="AE282" s="239" t="str">
        <f t="shared" si="75"/>
        <v>30,30</v>
      </c>
      <c r="AF282" s="239" t="s">
        <v>3205</v>
      </c>
      <c r="AG282" s="239" t="str">
        <f t="shared" si="76"/>
        <v>15,15</v>
      </c>
      <c r="AH282" s="239" t="s">
        <v>3206</v>
      </c>
      <c r="AI282" s="239" t="str">
        <f t="shared" si="77"/>
        <v>131.90349,32.955453</v>
      </c>
      <c r="AJ282" s="239" t="s">
        <v>3207</v>
      </c>
      <c r="AL282" s="8" t="str">
        <f t="shared" si="78"/>
        <v>,{"type":"Feature","properties":{"name":"下川薬局長島店","description":"種別：薬局&lt;br&gt;名称：下川薬局長島店&lt;br&gt;住所：佐伯市長島町４丁目１番６号&lt;br&gt;TEL：0972-28-5301&lt;br&gt;","_markerType":"Icon","_iconUrl":"https://www.pref.oita.jp/uploaded/life/2327624_4659446_img.png","_iconSize":[30,30],"_iconAnchor":[15,15]},"geometry":{"type":"Point","coordinates":[131.90349,32.955453]}}</v>
      </c>
    </row>
    <row r="283" spans="1:38">
      <c r="A283" s="1" t="s">
        <v>2424</v>
      </c>
      <c r="B283" s="1" t="s">
        <v>2025</v>
      </c>
      <c r="C283" s="1" t="s">
        <v>2424</v>
      </c>
      <c r="D283" s="1" t="s">
        <v>2065</v>
      </c>
      <c r="E283" s="1" t="s">
        <v>2066</v>
      </c>
      <c r="I283" s="236" t="s">
        <v>4085</v>
      </c>
      <c r="J283" s="1" t="s">
        <v>3210</v>
      </c>
      <c r="K283" s="1" t="s">
        <v>3211</v>
      </c>
      <c r="L283" s="1">
        <v>32.959220000000002</v>
      </c>
      <c r="M283" s="1">
        <v>131.882159</v>
      </c>
      <c r="O283" s="74" t="str">
        <f t="shared" si="67"/>
        <v>ファン薬局長門記念病院前</v>
      </c>
      <c r="P283" s="74" t="str">
        <f t="shared" si="68"/>
        <v>種別：薬局&lt;br&gt;名称：ファン薬局長門記念病院前&lt;br&gt;住所：佐伯市鶴岡町１丁目２００７番７&lt;br&gt;TEL：0972-23-6181&lt;br&gt;</v>
      </c>
      <c r="Q283" s="74" t="str">
        <f t="shared" si="69"/>
        <v>https://www.pref.oita.jp/uploaded/life/2327624_4659446_img.png</v>
      </c>
      <c r="R283" s="74" t="str">
        <f t="shared" si="79"/>
        <v>30,30</v>
      </c>
      <c r="S283" s="74" t="str">
        <f t="shared" si="79"/>
        <v>15,15</v>
      </c>
      <c r="T283" s="74" t="str">
        <f t="shared" si="71"/>
        <v>131.882159,32.95922</v>
      </c>
      <c r="W283" s="239">
        <v>1</v>
      </c>
      <c r="X283" s="239" t="s">
        <v>3209</v>
      </c>
      <c r="Y283" s="239" t="str">
        <f t="shared" si="72"/>
        <v>ファン薬局長門記念病院前</v>
      </c>
      <c r="Z283" s="239" t="s">
        <v>3202</v>
      </c>
      <c r="AA283" s="239" t="str">
        <f t="shared" si="73"/>
        <v>種別：薬局&lt;br&gt;名称：ファン薬局長門記念病院前&lt;br&gt;住所：佐伯市鶴岡町１丁目２００７番７&lt;br&gt;TEL：0972-23-6181&lt;br&gt;</v>
      </c>
      <c r="AB283" s="239" t="s">
        <v>3684</v>
      </c>
      <c r="AC283" s="239" t="str">
        <f t="shared" si="74"/>
        <v>https://www.pref.oita.jp/uploaded/life/2327624_4659446_img.png</v>
      </c>
      <c r="AD283" s="239" t="s">
        <v>3204</v>
      </c>
      <c r="AE283" s="239" t="str">
        <f t="shared" si="75"/>
        <v>30,30</v>
      </c>
      <c r="AF283" s="239" t="s">
        <v>3205</v>
      </c>
      <c r="AG283" s="239" t="str">
        <f t="shared" si="76"/>
        <v>15,15</v>
      </c>
      <c r="AH283" s="239" t="s">
        <v>3206</v>
      </c>
      <c r="AI283" s="239" t="str">
        <f t="shared" si="77"/>
        <v>131.882159,32.95922</v>
      </c>
      <c r="AJ283" s="239" t="s">
        <v>3207</v>
      </c>
      <c r="AL283" s="8" t="str">
        <f t="shared" si="78"/>
        <v>,{"type":"Feature","properties":{"name":"ファン薬局長門記念病院前","description":"種別：薬局&lt;br&gt;名称：ファン薬局長門記念病院前&lt;br&gt;住所：佐伯市鶴岡町１丁目２００７番７&lt;br&gt;TEL：0972-23-6181&lt;br&gt;","_markerType":"Icon","_iconUrl":"https://www.pref.oita.jp/uploaded/life/2327624_4659446_img.png","_iconSize":[30,30],"_iconAnchor":[15,15]},"geometry":{"type":"Point","coordinates":[131.882159,32.95922]}}</v>
      </c>
    </row>
    <row r="284" spans="1:38">
      <c r="A284" s="1" t="s">
        <v>2425</v>
      </c>
      <c r="B284" s="1" t="s">
        <v>2025</v>
      </c>
      <c r="C284" s="1" t="s">
        <v>2425</v>
      </c>
      <c r="D284" s="1" t="s">
        <v>2067</v>
      </c>
      <c r="E284" s="1" t="s">
        <v>2068</v>
      </c>
      <c r="I284" s="236" t="s">
        <v>4085</v>
      </c>
      <c r="J284" s="1" t="s">
        <v>3210</v>
      </c>
      <c r="K284" s="1" t="s">
        <v>3211</v>
      </c>
      <c r="L284" s="1">
        <v>32.959971589774199</v>
      </c>
      <c r="M284" s="1">
        <v>131.86461804492799</v>
      </c>
      <c r="O284" s="74" t="str">
        <f t="shared" si="67"/>
        <v>ゆう調剤薬局佐伯コスモ店</v>
      </c>
      <c r="P284" s="74" t="str">
        <f t="shared" si="68"/>
        <v>種別：薬局&lt;br&gt;名称：ゆう調剤薬局佐伯コスモ店&lt;br&gt;住所：佐伯市鶴岡西町２丁目２１６番&lt;br&gt;TEL：0972-28-7521&lt;br&gt;</v>
      </c>
      <c r="Q284" s="74" t="str">
        <f t="shared" si="69"/>
        <v>https://www.pref.oita.jp/uploaded/life/2327624_4659446_img.png</v>
      </c>
      <c r="R284" s="74" t="str">
        <f t="shared" si="79"/>
        <v>30,30</v>
      </c>
      <c r="S284" s="74" t="str">
        <f t="shared" si="79"/>
        <v>15,15</v>
      </c>
      <c r="T284" s="74" t="str">
        <f t="shared" si="71"/>
        <v>131.864618044928,32.9599715897742</v>
      </c>
      <c r="W284" s="239">
        <v>1</v>
      </c>
      <c r="X284" s="239" t="s">
        <v>3209</v>
      </c>
      <c r="Y284" s="239" t="str">
        <f t="shared" si="72"/>
        <v>ゆう調剤薬局佐伯コスモ店</v>
      </c>
      <c r="Z284" s="239" t="s">
        <v>3202</v>
      </c>
      <c r="AA284" s="239" t="str">
        <f t="shared" si="73"/>
        <v>種別：薬局&lt;br&gt;名称：ゆう調剤薬局佐伯コスモ店&lt;br&gt;住所：佐伯市鶴岡西町２丁目２１６番&lt;br&gt;TEL：0972-28-7521&lt;br&gt;</v>
      </c>
      <c r="AB284" s="239" t="s">
        <v>3684</v>
      </c>
      <c r="AC284" s="239" t="str">
        <f t="shared" si="74"/>
        <v>https://www.pref.oita.jp/uploaded/life/2327624_4659446_img.png</v>
      </c>
      <c r="AD284" s="239" t="s">
        <v>3204</v>
      </c>
      <c r="AE284" s="239" t="str">
        <f t="shared" si="75"/>
        <v>30,30</v>
      </c>
      <c r="AF284" s="239" t="s">
        <v>3205</v>
      </c>
      <c r="AG284" s="239" t="str">
        <f t="shared" si="76"/>
        <v>15,15</v>
      </c>
      <c r="AH284" s="239" t="s">
        <v>3206</v>
      </c>
      <c r="AI284" s="239" t="str">
        <f t="shared" si="77"/>
        <v>131.864618044928,32.9599715897742</v>
      </c>
      <c r="AJ284" s="239" t="s">
        <v>3207</v>
      </c>
      <c r="AL284" s="8" t="str">
        <f t="shared" si="78"/>
        <v>,{"type":"Feature","properties":{"name":"ゆう調剤薬局佐伯コスモ店","description":"種別：薬局&lt;br&gt;名称：ゆう調剤薬局佐伯コスモ店&lt;br&gt;住所：佐伯市鶴岡西町２丁目２１６番&lt;br&gt;TEL：0972-28-7521&lt;br&gt;","_markerType":"Icon","_iconUrl":"https://www.pref.oita.jp/uploaded/life/2327624_4659446_img.png","_iconSize":[30,30],"_iconAnchor":[15,15]},"geometry":{"type":"Point","coordinates":[131.864618044928,32.9599715897742]}}</v>
      </c>
    </row>
    <row r="285" spans="1:38">
      <c r="A285" s="1" t="s">
        <v>4083</v>
      </c>
      <c r="B285" s="1" t="s">
        <v>2025</v>
      </c>
      <c r="C285" s="1" t="s">
        <v>4083</v>
      </c>
      <c r="D285" s="1" t="s">
        <v>2069</v>
      </c>
      <c r="E285" s="1" t="s">
        <v>2070</v>
      </c>
      <c r="I285" s="236" t="s">
        <v>4085</v>
      </c>
      <c r="J285" s="1" t="s">
        <v>3210</v>
      </c>
      <c r="K285" s="1" t="s">
        <v>3211</v>
      </c>
      <c r="L285" s="1">
        <v>32.957692000000002</v>
      </c>
      <c r="M285" s="1">
        <v>131.88294099999999</v>
      </c>
      <c r="O285" s="74" t="str">
        <f t="shared" si="67"/>
        <v>みつばち薬局</v>
      </c>
      <c r="P285" s="74" t="str">
        <f t="shared" si="68"/>
        <v>種別：薬局&lt;br&gt;名称：みつばち薬局&lt;br&gt;住所：佐伯市鶴岡町１丁目２番３３&lt;br&gt;TEL：0972-24-3281&lt;br&gt;</v>
      </c>
      <c r="Q285" s="74" t="str">
        <f t="shared" si="69"/>
        <v>https://www.pref.oita.jp/uploaded/life/2327624_4659446_img.png</v>
      </c>
      <c r="R285" s="74" t="str">
        <f t="shared" si="79"/>
        <v>30,30</v>
      </c>
      <c r="S285" s="74" t="str">
        <f t="shared" si="79"/>
        <v>15,15</v>
      </c>
      <c r="T285" s="74" t="str">
        <f t="shared" si="71"/>
        <v>131.882941,32.957692</v>
      </c>
      <c r="W285" s="239">
        <v>1</v>
      </c>
      <c r="X285" s="239" t="s">
        <v>3209</v>
      </c>
      <c r="Y285" s="239" t="str">
        <f t="shared" si="72"/>
        <v>みつばち薬局</v>
      </c>
      <c r="Z285" s="239" t="s">
        <v>3202</v>
      </c>
      <c r="AA285" s="239" t="str">
        <f t="shared" si="73"/>
        <v>種別：薬局&lt;br&gt;名称：みつばち薬局&lt;br&gt;住所：佐伯市鶴岡町１丁目２番３３&lt;br&gt;TEL：0972-24-3281&lt;br&gt;</v>
      </c>
      <c r="AB285" s="239" t="s">
        <v>3684</v>
      </c>
      <c r="AC285" s="239" t="str">
        <f t="shared" si="74"/>
        <v>https://www.pref.oita.jp/uploaded/life/2327624_4659446_img.png</v>
      </c>
      <c r="AD285" s="239" t="s">
        <v>3204</v>
      </c>
      <c r="AE285" s="239" t="str">
        <f t="shared" si="75"/>
        <v>30,30</v>
      </c>
      <c r="AF285" s="239" t="s">
        <v>3205</v>
      </c>
      <c r="AG285" s="239" t="str">
        <f t="shared" si="76"/>
        <v>15,15</v>
      </c>
      <c r="AH285" s="239" t="s">
        <v>3206</v>
      </c>
      <c r="AI285" s="239" t="str">
        <f t="shared" si="77"/>
        <v>131.882941,32.957692</v>
      </c>
      <c r="AJ285" s="239" t="s">
        <v>3207</v>
      </c>
      <c r="AL285" s="8" t="str">
        <f t="shared" si="78"/>
        <v>,{"type":"Feature","properties":{"name":"みつばち薬局","description":"種別：薬局&lt;br&gt;名称：みつばち薬局&lt;br&gt;住所：佐伯市鶴岡町１丁目２番３３&lt;br&gt;TEL：0972-24-3281&lt;br&gt;","_markerType":"Icon","_iconUrl":"https://www.pref.oita.jp/uploaded/life/2327624_4659446_img.png","_iconSize":[30,30],"_iconAnchor":[15,15]},"geometry":{"type":"Point","coordinates":[131.882941,32.957692]}}</v>
      </c>
    </row>
    <row r="286" spans="1:38">
      <c r="A286" s="1" t="s">
        <v>1779</v>
      </c>
      <c r="B286" s="1" t="s">
        <v>2025</v>
      </c>
      <c r="C286" s="1" t="s">
        <v>1779</v>
      </c>
      <c r="D286" s="1" t="s">
        <v>2071</v>
      </c>
      <c r="E286" s="1" t="s">
        <v>2072</v>
      </c>
      <c r="I286" s="236" t="s">
        <v>4085</v>
      </c>
      <c r="J286" s="1" t="s">
        <v>3210</v>
      </c>
      <c r="K286" s="1" t="s">
        <v>3211</v>
      </c>
      <c r="L286" s="1">
        <v>32.956569336403099</v>
      </c>
      <c r="M286" s="1">
        <v>131.89982736156901</v>
      </c>
      <c r="O286" s="74" t="str">
        <f t="shared" si="67"/>
        <v>もみじ薬局</v>
      </c>
      <c r="P286" s="74" t="str">
        <f t="shared" si="68"/>
        <v>種別：薬局&lt;br&gt;名称：もみじ薬局&lt;br&gt;住所：佐伯市中の島一丁目１４番２３号&lt;br&gt;TEL：0972-28-6738&lt;br&gt;</v>
      </c>
      <c r="Q286" s="74" t="str">
        <f t="shared" si="69"/>
        <v>https://www.pref.oita.jp/uploaded/life/2327624_4659446_img.png</v>
      </c>
      <c r="R286" s="74" t="str">
        <f t="shared" si="79"/>
        <v>30,30</v>
      </c>
      <c r="S286" s="74" t="str">
        <f t="shared" si="79"/>
        <v>15,15</v>
      </c>
      <c r="T286" s="74" t="str">
        <f t="shared" si="71"/>
        <v>131.899827361569,32.9565693364031</v>
      </c>
      <c r="W286" s="239">
        <v>1</v>
      </c>
      <c r="X286" s="239" t="s">
        <v>3209</v>
      </c>
      <c r="Y286" s="239" t="str">
        <f t="shared" si="72"/>
        <v>もみじ薬局</v>
      </c>
      <c r="Z286" s="239" t="s">
        <v>3202</v>
      </c>
      <c r="AA286" s="239" t="str">
        <f t="shared" si="73"/>
        <v>種別：薬局&lt;br&gt;名称：もみじ薬局&lt;br&gt;住所：佐伯市中の島一丁目１４番２３号&lt;br&gt;TEL：0972-28-6738&lt;br&gt;</v>
      </c>
      <c r="AB286" s="239" t="s">
        <v>3684</v>
      </c>
      <c r="AC286" s="239" t="str">
        <f t="shared" si="74"/>
        <v>https://www.pref.oita.jp/uploaded/life/2327624_4659446_img.png</v>
      </c>
      <c r="AD286" s="239" t="s">
        <v>3204</v>
      </c>
      <c r="AE286" s="239" t="str">
        <f t="shared" si="75"/>
        <v>30,30</v>
      </c>
      <c r="AF286" s="239" t="s">
        <v>3205</v>
      </c>
      <c r="AG286" s="239" t="str">
        <f t="shared" si="76"/>
        <v>15,15</v>
      </c>
      <c r="AH286" s="239" t="s">
        <v>3206</v>
      </c>
      <c r="AI286" s="239" t="str">
        <f t="shared" si="77"/>
        <v>131.899827361569,32.9565693364031</v>
      </c>
      <c r="AJ286" s="239" t="s">
        <v>3207</v>
      </c>
      <c r="AL286" s="8" t="str">
        <f t="shared" si="78"/>
        <v>,{"type":"Feature","properties":{"name":"もみじ薬局","description":"種別：薬局&lt;br&gt;名称：もみじ薬局&lt;br&gt;住所：佐伯市中の島一丁目１４番２３号&lt;br&gt;TEL：0972-28-6738&lt;br&gt;","_markerType":"Icon","_iconUrl":"https://www.pref.oita.jp/uploaded/life/2327624_4659446_img.png","_iconSize":[30,30],"_iconAnchor":[15,15]},"geometry":{"type":"Point","coordinates":[131.899827361569,32.9565693364031]}}</v>
      </c>
    </row>
    <row r="287" spans="1:38">
      <c r="A287" s="1" t="s">
        <v>2426</v>
      </c>
      <c r="B287" s="1" t="s">
        <v>2025</v>
      </c>
      <c r="C287" s="1" t="s">
        <v>2426</v>
      </c>
      <c r="D287" s="1" t="s">
        <v>2073</v>
      </c>
      <c r="E287" s="1" t="s">
        <v>2074</v>
      </c>
      <c r="I287" s="236" t="s">
        <v>4085</v>
      </c>
      <c r="J287" s="1" t="s">
        <v>3210</v>
      </c>
      <c r="K287" s="1" t="s">
        <v>3211</v>
      </c>
      <c r="L287" s="1">
        <v>32.964165369560803</v>
      </c>
      <c r="M287" s="1">
        <v>131.90598823055799</v>
      </c>
      <c r="O287" s="74" t="str">
        <f t="shared" si="67"/>
        <v>ゆう調剤薬局佐伯東店</v>
      </c>
      <c r="P287" s="74" t="str">
        <f t="shared" si="68"/>
        <v>種別：薬局&lt;br&gt;名称：ゆう調剤薬局佐伯東店&lt;br&gt;住所：佐伯市長島町１丁目４番１７号&lt;br&gt;TEL：0972-28-5533&lt;br&gt;</v>
      </c>
      <c r="Q287" s="74" t="str">
        <f t="shared" si="69"/>
        <v>https://www.pref.oita.jp/uploaded/life/2327624_4659446_img.png</v>
      </c>
      <c r="R287" s="74" t="str">
        <f t="shared" si="79"/>
        <v>30,30</v>
      </c>
      <c r="S287" s="74" t="str">
        <f t="shared" si="79"/>
        <v>15,15</v>
      </c>
      <c r="T287" s="74" t="str">
        <f t="shared" si="71"/>
        <v>131.905988230558,32.9641653695608</v>
      </c>
      <c r="W287" s="239">
        <v>1</v>
      </c>
      <c r="X287" s="239" t="s">
        <v>3209</v>
      </c>
      <c r="Y287" s="239" t="str">
        <f t="shared" si="72"/>
        <v>ゆう調剤薬局佐伯東店</v>
      </c>
      <c r="Z287" s="239" t="s">
        <v>3202</v>
      </c>
      <c r="AA287" s="239" t="str">
        <f t="shared" si="73"/>
        <v>種別：薬局&lt;br&gt;名称：ゆう調剤薬局佐伯東店&lt;br&gt;住所：佐伯市長島町１丁目４番１７号&lt;br&gt;TEL：0972-28-5533&lt;br&gt;</v>
      </c>
      <c r="AB287" s="239" t="s">
        <v>3684</v>
      </c>
      <c r="AC287" s="239" t="str">
        <f t="shared" si="74"/>
        <v>https://www.pref.oita.jp/uploaded/life/2327624_4659446_img.png</v>
      </c>
      <c r="AD287" s="239" t="s">
        <v>3204</v>
      </c>
      <c r="AE287" s="239" t="str">
        <f t="shared" si="75"/>
        <v>30,30</v>
      </c>
      <c r="AF287" s="239" t="s">
        <v>3205</v>
      </c>
      <c r="AG287" s="239" t="str">
        <f t="shared" si="76"/>
        <v>15,15</v>
      </c>
      <c r="AH287" s="239" t="s">
        <v>3206</v>
      </c>
      <c r="AI287" s="239" t="str">
        <f t="shared" si="77"/>
        <v>131.905988230558,32.9641653695608</v>
      </c>
      <c r="AJ287" s="239" t="s">
        <v>3207</v>
      </c>
      <c r="AL287" s="8" t="str">
        <f t="shared" si="78"/>
        <v>,{"type":"Feature","properties":{"name":"ゆう調剤薬局佐伯東店","description":"種別：薬局&lt;br&gt;名称：ゆう調剤薬局佐伯東店&lt;br&gt;住所：佐伯市長島町１丁目４番１７号&lt;br&gt;TEL：0972-28-5533&lt;br&gt;","_markerType":"Icon","_iconUrl":"https://www.pref.oita.jp/uploaded/life/2327624_4659446_img.png","_iconSize":[30,30],"_iconAnchor":[15,15]},"geometry":{"type":"Point","coordinates":[131.905988230558,32.9641653695608]}}</v>
      </c>
    </row>
    <row r="288" spans="1:38">
      <c r="A288" s="1" t="s">
        <v>2140</v>
      </c>
      <c r="B288" s="1" t="s">
        <v>2025</v>
      </c>
      <c r="C288" s="1" t="s">
        <v>2140</v>
      </c>
      <c r="D288" s="1" t="s">
        <v>2075</v>
      </c>
      <c r="E288" s="1" t="s">
        <v>2076</v>
      </c>
      <c r="I288" s="236" t="s">
        <v>4085</v>
      </c>
      <c r="J288" s="1" t="s">
        <v>3210</v>
      </c>
      <c r="K288" s="1" t="s">
        <v>3211</v>
      </c>
      <c r="L288" s="1">
        <v>32.946427757539297</v>
      </c>
      <c r="M288" s="1">
        <v>131.89687597027299</v>
      </c>
      <c r="O288" s="74" t="str">
        <f t="shared" si="67"/>
        <v>下川薬局光陽台店</v>
      </c>
      <c r="P288" s="74" t="str">
        <f t="shared" si="68"/>
        <v>種別：薬局&lt;br&gt;名称：下川薬局光陽台店&lt;br&gt;住所：佐伯市池田１７１２番３０&lt;br&gt;TEL：0972-28-8585&lt;br&gt;</v>
      </c>
      <c r="Q288" s="74" t="str">
        <f t="shared" si="69"/>
        <v>https://www.pref.oita.jp/uploaded/life/2327624_4659446_img.png</v>
      </c>
      <c r="R288" s="74" t="str">
        <f t="shared" si="79"/>
        <v>30,30</v>
      </c>
      <c r="S288" s="74" t="str">
        <f t="shared" si="79"/>
        <v>15,15</v>
      </c>
      <c r="T288" s="74" t="str">
        <f t="shared" si="71"/>
        <v>131.896875970273,32.9464277575393</v>
      </c>
      <c r="W288" s="239">
        <v>1</v>
      </c>
      <c r="X288" s="239" t="s">
        <v>3209</v>
      </c>
      <c r="Y288" s="239" t="str">
        <f t="shared" si="72"/>
        <v>下川薬局光陽台店</v>
      </c>
      <c r="Z288" s="239" t="s">
        <v>3202</v>
      </c>
      <c r="AA288" s="239" t="str">
        <f t="shared" si="73"/>
        <v>種別：薬局&lt;br&gt;名称：下川薬局光陽台店&lt;br&gt;住所：佐伯市池田１７１２番３０&lt;br&gt;TEL：0972-28-8585&lt;br&gt;</v>
      </c>
      <c r="AB288" s="239" t="s">
        <v>3684</v>
      </c>
      <c r="AC288" s="239" t="str">
        <f t="shared" si="74"/>
        <v>https://www.pref.oita.jp/uploaded/life/2327624_4659446_img.png</v>
      </c>
      <c r="AD288" s="239" t="s">
        <v>3204</v>
      </c>
      <c r="AE288" s="239" t="str">
        <f t="shared" si="75"/>
        <v>30,30</v>
      </c>
      <c r="AF288" s="239" t="s">
        <v>3205</v>
      </c>
      <c r="AG288" s="239" t="str">
        <f t="shared" si="76"/>
        <v>15,15</v>
      </c>
      <c r="AH288" s="239" t="s">
        <v>3206</v>
      </c>
      <c r="AI288" s="239" t="str">
        <f t="shared" si="77"/>
        <v>131.896875970273,32.9464277575393</v>
      </c>
      <c r="AJ288" s="239" t="s">
        <v>3207</v>
      </c>
      <c r="AL288" s="8" t="str">
        <f t="shared" si="78"/>
        <v>,{"type":"Feature","properties":{"name":"下川薬局光陽台店","description":"種別：薬局&lt;br&gt;名称：下川薬局光陽台店&lt;br&gt;住所：佐伯市池田１７１２番３０&lt;br&gt;TEL：0972-28-8585&lt;br&gt;","_markerType":"Icon","_iconUrl":"https://www.pref.oita.jp/uploaded/life/2327624_4659446_img.png","_iconSize":[30,30],"_iconAnchor":[15,15]},"geometry":{"type":"Point","coordinates":[131.896875970273,32.9464277575393]}}</v>
      </c>
    </row>
    <row r="289" spans="1:38">
      <c r="A289" s="1" t="s">
        <v>1780</v>
      </c>
      <c r="B289" s="1" t="s">
        <v>2025</v>
      </c>
      <c r="C289" s="1" t="s">
        <v>1780</v>
      </c>
      <c r="D289" s="1" t="s">
        <v>1930</v>
      </c>
      <c r="E289" s="1" t="s">
        <v>2077</v>
      </c>
      <c r="I289" s="236" t="s">
        <v>4085</v>
      </c>
      <c r="J289" s="1" t="s">
        <v>3210</v>
      </c>
      <c r="K289" s="1" t="s">
        <v>3211</v>
      </c>
      <c r="L289" s="1">
        <v>32.961708000000002</v>
      </c>
      <c r="M289" s="1">
        <v>131.909605</v>
      </c>
      <c r="O289" s="74" t="str">
        <f t="shared" si="67"/>
        <v>渡町台調剤薬局</v>
      </c>
      <c r="P289" s="74" t="str">
        <f t="shared" si="68"/>
        <v>種別：薬局&lt;br&gt;名称：渡町台調剤薬局&lt;br&gt;住所：佐伯市長島町２－１３３－２&lt;br&gt;TEL：0972-28-7052&lt;br&gt;</v>
      </c>
      <c r="Q289" s="74" t="str">
        <f t="shared" si="69"/>
        <v>https://www.pref.oita.jp/uploaded/life/2327624_4659446_img.png</v>
      </c>
      <c r="R289" s="74" t="str">
        <f t="shared" si="79"/>
        <v>30,30</v>
      </c>
      <c r="S289" s="74" t="str">
        <f t="shared" si="79"/>
        <v>15,15</v>
      </c>
      <c r="T289" s="74" t="str">
        <f t="shared" si="71"/>
        <v>131.909605,32.961708</v>
      </c>
      <c r="W289" s="239">
        <v>1</v>
      </c>
      <c r="X289" s="239" t="s">
        <v>3209</v>
      </c>
      <c r="Y289" s="239" t="str">
        <f t="shared" si="72"/>
        <v>渡町台調剤薬局</v>
      </c>
      <c r="Z289" s="239" t="s">
        <v>3202</v>
      </c>
      <c r="AA289" s="239" t="str">
        <f t="shared" si="73"/>
        <v>種別：薬局&lt;br&gt;名称：渡町台調剤薬局&lt;br&gt;住所：佐伯市長島町２－１３３－２&lt;br&gt;TEL：0972-28-7052&lt;br&gt;</v>
      </c>
      <c r="AB289" s="239" t="s">
        <v>3684</v>
      </c>
      <c r="AC289" s="239" t="str">
        <f t="shared" si="74"/>
        <v>https://www.pref.oita.jp/uploaded/life/2327624_4659446_img.png</v>
      </c>
      <c r="AD289" s="239" t="s">
        <v>3204</v>
      </c>
      <c r="AE289" s="239" t="str">
        <f t="shared" si="75"/>
        <v>30,30</v>
      </c>
      <c r="AF289" s="239" t="s">
        <v>3205</v>
      </c>
      <c r="AG289" s="239" t="str">
        <f t="shared" si="76"/>
        <v>15,15</v>
      </c>
      <c r="AH289" s="239" t="s">
        <v>3206</v>
      </c>
      <c r="AI289" s="239" t="str">
        <f t="shared" si="77"/>
        <v>131.909605,32.961708</v>
      </c>
      <c r="AJ289" s="239" t="s">
        <v>3207</v>
      </c>
      <c r="AL289" s="8" t="str">
        <f t="shared" si="78"/>
        <v>,{"type":"Feature","properties":{"name":"渡町台調剤薬局","description":"種別：薬局&lt;br&gt;名称：渡町台調剤薬局&lt;br&gt;住所：佐伯市長島町２－１３３－２&lt;br&gt;TEL：0972-28-7052&lt;br&gt;","_markerType":"Icon","_iconUrl":"https://www.pref.oita.jp/uploaded/life/2327624_4659446_img.png","_iconSize":[30,30],"_iconAnchor":[15,15]},"geometry":{"type":"Point","coordinates":[131.909605,32.961708]}}</v>
      </c>
    </row>
    <row r="290" spans="1:38">
      <c r="A290" s="1" t="s">
        <v>1781</v>
      </c>
      <c r="B290" s="1" t="s">
        <v>2025</v>
      </c>
      <c r="C290" s="1" t="s">
        <v>1781</v>
      </c>
      <c r="D290" s="1" t="s">
        <v>2078</v>
      </c>
      <c r="E290" s="1" t="s">
        <v>2079</v>
      </c>
      <c r="I290" s="236" t="s">
        <v>4085</v>
      </c>
      <c r="J290" s="1" t="s">
        <v>3210</v>
      </c>
      <c r="K290" s="1" t="s">
        <v>3211</v>
      </c>
      <c r="L290" s="1">
        <v>32.964427999999998</v>
      </c>
      <c r="M290" s="1">
        <v>131.90917099999999</v>
      </c>
      <c r="O290" s="74" t="str">
        <f t="shared" si="67"/>
        <v>東町調剤薬局</v>
      </c>
      <c r="P290" s="74" t="str">
        <f t="shared" si="68"/>
        <v>種別：薬局&lt;br&gt;名称：東町調剤薬局&lt;br&gt;住所：佐伯市東町１２２５１番２&lt;br&gt;TEL：0972-28-7033&lt;br&gt;</v>
      </c>
      <c r="Q290" s="74" t="str">
        <f t="shared" si="69"/>
        <v>https://www.pref.oita.jp/uploaded/life/2327624_4659446_img.png</v>
      </c>
      <c r="R290" s="74" t="str">
        <f t="shared" si="79"/>
        <v>30,30</v>
      </c>
      <c r="S290" s="74" t="str">
        <f t="shared" si="79"/>
        <v>15,15</v>
      </c>
      <c r="T290" s="74" t="str">
        <f t="shared" si="71"/>
        <v>131.909171,32.964428</v>
      </c>
      <c r="W290" s="239">
        <v>1</v>
      </c>
      <c r="X290" s="239" t="s">
        <v>3209</v>
      </c>
      <c r="Y290" s="239" t="str">
        <f t="shared" si="72"/>
        <v>東町調剤薬局</v>
      </c>
      <c r="Z290" s="239" t="s">
        <v>3202</v>
      </c>
      <c r="AA290" s="239" t="str">
        <f t="shared" si="73"/>
        <v>種別：薬局&lt;br&gt;名称：東町調剤薬局&lt;br&gt;住所：佐伯市東町１２２５１番２&lt;br&gt;TEL：0972-28-7033&lt;br&gt;</v>
      </c>
      <c r="AB290" s="239" t="s">
        <v>3684</v>
      </c>
      <c r="AC290" s="239" t="str">
        <f t="shared" si="74"/>
        <v>https://www.pref.oita.jp/uploaded/life/2327624_4659446_img.png</v>
      </c>
      <c r="AD290" s="239" t="s">
        <v>3204</v>
      </c>
      <c r="AE290" s="239" t="str">
        <f t="shared" si="75"/>
        <v>30,30</v>
      </c>
      <c r="AF290" s="239" t="s">
        <v>3205</v>
      </c>
      <c r="AG290" s="239" t="str">
        <f t="shared" si="76"/>
        <v>15,15</v>
      </c>
      <c r="AH290" s="239" t="s">
        <v>3206</v>
      </c>
      <c r="AI290" s="239" t="str">
        <f t="shared" si="77"/>
        <v>131.909171,32.964428</v>
      </c>
      <c r="AJ290" s="239" t="s">
        <v>3207</v>
      </c>
      <c r="AL290" s="8" t="str">
        <f t="shared" si="78"/>
        <v>,{"type":"Feature","properties":{"name":"東町調剤薬局","description":"種別：薬局&lt;br&gt;名称：東町調剤薬局&lt;br&gt;住所：佐伯市東町１２２５１番２&lt;br&gt;TEL：0972-28-7033&lt;br&gt;","_markerType":"Icon","_iconUrl":"https://www.pref.oita.jp/uploaded/life/2327624_4659446_img.png","_iconSize":[30,30],"_iconAnchor":[15,15]},"geometry":{"type":"Point","coordinates":[131.909171,32.964428]}}</v>
      </c>
    </row>
    <row r="291" spans="1:38">
      <c r="A291" s="1" t="s">
        <v>1782</v>
      </c>
      <c r="B291" s="1" t="s">
        <v>2025</v>
      </c>
      <c r="C291" s="1" t="s">
        <v>1782</v>
      </c>
      <c r="D291" s="1" t="s">
        <v>2080</v>
      </c>
      <c r="E291" s="1" t="s">
        <v>2081</v>
      </c>
      <c r="I291" s="236" t="s">
        <v>4085</v>
      </c>
      <c r="J291" s="1" t="s">
        <v>3210</v>
      </c>
      <c r="K291" s="1" t="s">
        <v>3211</v>
      </c>
      <c r="L291" s="1">
        <v>32.965023741810903</v>
      </c>
      <c r="M291" s="1">
        <v>131.89981219112201</v>
      </c>
      <c r="O291" s="74" t="str">
        <f t="shared" si="67"/>
        <v>佐伯調剤薬局</v>
      </c>
      <c r="P291" s="74" t="str">
        <f t="shared" si="68"/>
        <v>種別：薬局&lt;br&gt;名称：佐伯調剤薬局&lt;br&gt;住所：佐伯市常盤西町７番１３号&lt;br&gt;TEL：0972-22-9789&lt;br&gt;</v>
      </c>
      <c r="Q291" s="74" t="str">
        <f t="shared" si="69"/>
        <v>https://www.pref.oita.jp/uploaded/life/2327624_4659446_img.png</v>
      </c>
      <c r="R291" s="74" t="str">
        <f t="shared" si="79"/>
        <v>30,30</v>
      </c>
      <c r="S291" s="74" t="str">
        <f t="shared" si="79"/>
        <v>15,15</v>
      </c>
      <c r="T291" s="74" t="str">
        <f t="shared" si="71"/>
        <v>131.899812191122,32.9650237418109</v>
      </c>
      <c r="W291" s="239">
        <v>1</v>
      </c>
      <c r="X291" s="239" t="s">
        <v>3209</v>
      </c>
      <c r="Y291" s="239" t="str">
        <f t="shared" si="72"/>
        <v>佐伯調剤薬局</v>
      </c>
      <c r="Z291" s="239" t="s">
        <v>3202</v>
      </c>
      <c r="AA291" s="239" t="str">
        <f t="shared" si="73"/>
        <v>種別：薬局&lt;br&gt;名称：佐伯調剤薬局&lt;br&gt;住所：佐伯市常盤西町７番１３号&lt;br&gt;TEL：0972-22-9789&lt;br&gt;</v>
      </c>
      <c r="AB291" s="239" t="s">
        <v>3684</v>
      </c>
      <c r="AC291" s="239" t="str">
        <f t="shared" si="74"/>
        <v>https://www.pref.oita.jp/uploaded/life/2327624_4659446_img.png</v>
      </c>
      <c r="AD291" s="239" t="s">
        <v>3204</v>
      </c>
      <c r="AE291" s="239" t="str">
        <f t="shared" si="75"/>
        <v>30,30</v>
      </c>
      <c r="AF291" s="239" t="s">
        <v>3205</v>
      </c>
      <c r="AG291" s="239" t="str">
        <f t="shared" si="76"/>
        <v>15,15</v>
      </c>
      <c r="AH291" s="239" t="s">
        <v>3206</v>
      </c>
      <c r="AI291" s="239" t="str">
        <f t="shared" si="77"/>
        <v>131.899812191122,32.9650237418109</v>
      </c>
      <c r="AJ291" s="239" t="s">
        <v>3207</v>
      </c>
      <c r="AL291" s="8" t="str">
        <f t="shared" si="78"/>
        <v>,{"type":"Feature","properties":{"name":"佐伯調剤薬局","description":"種別：薬局&lt;br&gt;名称：佐伯調剤薬局&lt;br&gt;住所：佐伯市常盤西町７番１３号&lt;br&gt;TEL：0972-22-9789&lt;br&gt;","_markerType":"Icon","_iconUrl":"https://www.pref.oita.jp/uploaded/life/2327624_4659446_img.png","_iconSize":[30,30],"_iconAnchor":[15,15]},"geometry":{"type":"Point","coordinates":[131.899812191122,32.9650237418109]}}</v>
      </c>
    </row>
    <row r="292" spans="1:38">
      <c r="A292" s="1" t="s">
        <v>1783</v>
      </c>
      <c r="B292" s="1" t="s">
        <v>2025</v>
      </c>
      <c r="C292" s="1" t="s">
        <v>1783</v>
      </c>
      <c r="D292" s="1" t="s">
        <v>2082</v>
      </c>
      <c r="E292" s="1" t="s">
        <v>2083</v>
      </c>
      <c r="I292" s="236" t="s">
        <v>4085</v>
      </c>
      <c r="J292" s="1" t="s">
        <v>3210</v>
      </c>
      <c r="K292" s="1" t="s">
        <v>3211</v>
      </c>
      <c r="L292" s="1">
        <v>32.966326030903097</v>
      </c>
      <c r="M292" s="1">
        <v>131.90277134097801</v>
      </c>
      <c r="O292" s="74" t="str">
        <f t="shared" si="67"/>
        <v>いちご薬局</v>
      </c>
      <c r="P292" s="74" t="str">
        <f t="shared" si="68"/>
        <v>種別：薬局&lt;br&gt;名称：いちご薬局&lt;br&gt;住所：佐伯市常盤東町１０番１６号&lt;br&gt;TEL：0972-28-5080&lt;br&gt;</v>
      </c>
      <c r="Q292" s="74" t="str">
        <f t="shared" si="69"/>
        <v>https://www.pref.oita.jp/uploaded/life/2327624_4659446_img.png</v>
      </c>
      <c r="R292" s="74" t="str">
        <f t="shared" si="79"/>
        <v>30,30</v>
      </c>
      <c r="S292" s="74" t="str">
        <f t="shared" si="79"/>
        <v>15,15</v>
      </c>
      <c r="T292" s="74" t="str">
        <f t="shared" si="71"/>
        <v>131.902771340978,32.9663260309031</v>
      </c>
      <c r="W292" s="239">
        <v>1</v>
      </c>
      <c r="X292" s="239" t="s">
        <v>3209</v>
      </c>
      <c r="Y292" s="239" t="str">
        <f t="shared" si="72"/>
        <v>いちご薬局</v>
      </c>
      <c r="Z292" s="239" t="s">
        <v>3202</v>
      </c>
      <c r="AA292" s="239" t="str">
        <f t="shared" si="73"/>
        <v>種別：薬局&lt;br&gt;名称：いちご薬局&lt;br&gt;住所：佐伯市常盤東町１０番１６号&lt;br&gt;TEL：0972-28-5080&lt;br&gt;</v>
      </c>
      <c r="AB292" s="239" t="s">
        <v>3684</v>
      </c>
      <c r="AC292" s="239" t="str">
        <f t="shared" si="74"/>
        <v>https://www.pref.oita.jp/uploaded/life/2327624_4659446_img.png</v>
      </c>
      <c r="AD292" s="239" t="s">
        <v>3204</v>
      </c>
      <c r="AE292" s="239" t="str">
        <f t="shared" si="75"/>
        <v>30,30</v>
      </c>
      <c r="AF292" s="239" t="s">
        <v>3205</v>
      </c>
      <c r="AG292" s="239" t="str">
        <f t="shared" si="76"/>
        <v>15,15</v>
      </c>
      <c r="AH292" s="239" t="s">
        <v>3206</v>
      </c>
      <c r="AI292" s="239" t="str">
        <f t="shared" si="77"/>
        <v>131.902771340978,32.9663260309031</v>
      </c>
      <c r="AJ292" s="239" t="s">
        <v>3207</v>
      </c>
      <c r="AL292" s="8" t="str">
        <f t="shared" si="78"/>
        <v>,{"type":"Feature","properties":{"name":"いちご薬局","description":"種別：薬局&lt;br&gt;名称：いちご薬局&lt;br&gt;住所：佐伯市常盤東町１０番１６号&lt;br&gt;TEL：0972-28-5080&lt;br&gt;","_markerType":"Icon","_iconUrl":"https://www.pref.oita.jp/uploaded/life/2327624_4659446_img.png","_iconSize":[30,30],"_iconAnchor":[15,15]},"geometry":{"type":"Point","coordinates":[131.902771340978,32.9663260309031]}}</v>
      </c>
    </row>
    <row r="293" spans="1:38">
      <c r="A293" s="1" t="s">
        <v>1784</v>
      </c>
      <c r="B293" s="1" t="s">
        <v>2025</v>
      </c>
      <c r="C293" s="1" t="s">
        <v>1784</v>
      </c>
      <c r="D293" s="1" t="s">
        <v>2084</v>
      </c>
      <c r="E293" s="1" t="s">
        <v>2085</v>
      </c>
      <c r="I293" s="236" t="s">
        <v>4085</v>
      </c>
      <c r="J293" s="1" t="s">
        <v>3210</v>
      </c>
      <c r="K293" s="1" t="s">
        <v>3211</v>
      </c>
      <c r="L293" s="1">
        <v>32.973266000000002</v>
      </c>
      <c r="M293" s="1">
        <v>131.90281999999999</v>
      </c>
      <c r="O293" s="74" t="str">
        <f t="shared" si="67"/>
        <v>駅前調剤薬局</v>
      </c>
      <c r="P293" s="74" t="str">
        <f t="shared" si="68"/>
        <v>種別：薬局&lt;br&gt;名称：駅前調剤薬局&lt;br&gt;住所：佐伯市駅前２丁目５番１０号&lt;br&gt;TEL：0972-23-0145&lt;br&gt;</v>
      </c>
      <c r="Q293" s="74" t="str">
        <f t="shared" si="69"/>
        <v>https://www.pref.oita.jp/uploaded/life/2327624_4659446_img.png</v>
      </c>
      <c r="R293" s="74" t="str">
        <f t="shared" si="79"/>
        <v>30,30</v>
      </c>
      <c r="S293" s="74" t="str">
        <f t="shared" si="79"/>
        <v>15,15</v>
      </c>
      <c r="T293" s="74" t="str">
        <f t="shared" si="71"/>
        <v>131.90282,32.973266</v>
      </c>
      <c r="W293" s="239">
        <v>1</v>
      </c>
      <c r="X293" s="239" t="s">
        <v>3209</v>
      </c>
      <c r="Y293" s="239" t="str">
        <f t="shared" si="72"/>
        <v>駅前調剤薬局</v>
      </c>
      <c r="Z293" s="239" t="s">
        <v>3202</v>
      </c>
      <c r="AA293" s="239" t="str">
        <f t="shared" si="73"/>
        <v>種別：薬局&lt;br&gt;名称：駅前調剤薬局&lt;br&gt;住所：佐伯市駅前２丁目５番１０号&lt;br&gt;TEL：0972-23-0145&lt;br&gt;</v>
      </c>
      <c r="AB293" s="239" t="s">
        <v>3684</v>
      </c>
      <c r="AC293" s="239" t="str">
        <f t="shared" si="74"/>
        <v>https://www.pref.oita.jp/uploaded/life/2327624_4659446_img.png</v>
      </c>
      <c r="AD293" s="239" t="s">
        <v>3204</v>
      </c>
      <c r="AE293" s="239" t="str">
        <f t="shared" si="75"/>
        <v>30,30</v>
      </c>
      <c r="AF293" s="239" t="s">
        <v>3205</v>
      </c>
      <c r="AG293" s="239" t="str">
        <f t="shared" si="76"/>
        <v>15,15</v>
      </c>
      <c r="AH293" s="239" t="s">
        <v>3206</v>
      </c>
      <c r="AI293" s="239" t="str">
        <f t="shared" si="77"/>
        <v>131.90282,32.973266</v>
      </c>
      <c r="AJ293" s="239" t="s">
        <v>3207</v>
      </c>
      <c r="AL293" s="8" t="str">
        <f t="shared" si="78"/>
        <v>,{"type":"Feature","properties":{"name":"駅前調剤薬局","description":"種別：薬局&lt;br&gt;名称：駅前調剤薬局&lt;br&gt;住所：佐伯市駅前２丁目５番１０号&lt;br&gt;TEL：0972-23-0145&lt;br&gt;","_markerType":"Icon","_iconUrl":"https://www.pref.oita.jp/uploaded/life/2327624_4659446_img.png","_iconSize":[30,30],"_iconAnchor":[15,15]},"geometry":{"type":"Point","coordinates":[131.90282,32.973266]}}</v>
      </c>
    </row>
    <row r="294" spans="1:38">
      <c r="A294" s="1" t="s">
        <v>3043</v>
      </c>
      <c r="B294" s="1" t="s">
        <v>2025</v>
      </c>
      <c r="C294" s="1" t="s">
        <v>3043</v>
      </c>
      <c r="D294" s="1" t="s">
        <v>2115</v>
      </c>
      <c r="E294" s="1" t="s">
        <v>2116</v>
      </c>
      <c r="I294" s="236" t="s">
        <v>4085</v>
      </c>
      <c r="J294" s="1" t="s">
        <v>3210</v>
      </c>
      <c r="K294" s="1" t="s">
        <v>3211</v>
      </c>
      <c r="L294" s="1">
        <v>32.955472016699503</v>
      </c>
      <c r="M294" s="1">
        <v>131.90264118787101</v>
      </c>
      <c r="O294" s="74" t="str">
        <f t="shared" si="67"/>
        <v>ドラッグセイムス佐伯中の島薬局</v>
      </c>
      <c r="P294" s="74" t="str">
        <f t="shared" si="68"/>
        <v>種別：薬局&lt;br&gt;名称：ドラッグセイムス佐伯中の島薬局&lt;br&gt;住所：佐伯市中の島１－８－７&lt;br&gt;TEL：0972-20-5777&lt;br&gt;</v>
      </c>
      <c r="Q294" s="74" t="str">
        <f t="shared" si="69"/>
        <v>https://www.pref.oita.jp/uploaded/life/2327624_4659446_img.png</v>
      </c>
      <c r="R294" s="74" t="str">
        <f t="shared" si="79"/>
        <v>30,30</v>
      </c>
      <c r="S294" s="74" t="str">
        <f t="shared" si="79"/>
        <v>15,15</v>
      </c>
      <c r="T294" s="74" t="str">
        <f t="shared" si="71"/>
        <v>131.902641187871,32.9554720166995</v>
      </c>
      <c r="W294" s="239">
        <v>1</v>
      </c>
      <c r="X294" s="239" t="s">
        <v>3209</v>
      </c>
      <c r="Y294" s="239" t="str">
        <f t="shared" si="72"/>
        <v>ドラッグセイムス佐伯中の島薬局</v>
      </c>
      <c r="Z294" s="239" t="s">
        <v>3202</v>
      </c>
      <c r="AA294" s="239" t="str">
        <f t="shared" si="73"/>
        <v>種別：薬局&lt;br&gt;名称：ドラッグセイムス佐伯中の島薬局&lt;br&gt;住所：佐伯市中の島１－８－７&lt;br&gt;TEL：0972-20-5777&lt;br&gt;</v>
      </c>
      <c r="AB294" s="239" t="s">
        <v>3684</v>
      </c>
      <c r="AC294" s="239" t="str">
        <f t="shared" si="74"/>
        <v>https://www.pref.oita.jp/uploaded/life/2327624_4659446_img.png</v>
      </c>
      <c r="AD294" s="239" t="s">
        <v>3204</v>
      </c>
      <c r="AE294" s="239" t="str">
        <f t="shared" si="75"/>
        <v>30,30</v>
      </c>
      <c r="AF294" s="239" t="s">
        <v>3205</v>
      </c>
      <c r="AG294" s="239" t="str">
        <f t="shared" si="76"/>
        <v>15,15</v>
      </c>
      <c r="AH294" s="239" t="s">
        <v>3206</v>
      </c>
      <c r="AI294" s="239" t="str">
        <f t="shared" si="77"/>
        <v>131.902641187871,32.9554720166995</v>
      </c>
      <c r="AJ294" s="239" t="s">
        <v>3207</v>
      </c>
      <c r="AL294" s="8" t="str">
        <f t="shared" si="78"/>
        <v>,{"type":"Feature","properties":{"name":"ドラッグセイムス佐伯中の島薬局","description":"種別：薬局&lt;br&gt;名称：ドラッグセイムス佐伯中の島薬局&lt;br&gt;住所：佐伯市中の島１－８－７&lt;br&gt;TEL：0972-20-5777&lt;br&gt;","_markerType":"Icon","_iconUrl":"https://www.pref.oita.jp/uploaded/life/2327624_4659446_img.png","_iconSize":[30,30],"_iconAnchor":[15,15]},"geometry":{"type":"Point","coordinates":[131.902641187871,32.9554720166995]}}</v>
      </c>
    </row>
    <row r="295" spans="1:38">
      <c r="W295" s="239">
        <v>1</v>
      </c>
      <c r="AL295" s="8" t="s">
        <v>3214</v>
      </c>
    </row>
    <row r="296" spans="1:38">
      <c r="W296" s="239">
        <v>1</v>
      </c>
      <c r="AL296" s="8"/>
    </row>
    <row r="297" spans="1:38">
      <c r="W297" s="239">
        <v>1</v>
      </c>
      <c r="AL297" s="8"/>
    </row>
    <row r="298" spans="1:38">
      <c r="W298" s="239">
        <v>1</v>
      </c>
      <c r="AL298" s="8" t="s">
        <v>4086</v>
      </c>
    </row>
    <row r="299" spans="1:38">
      <c r="A299" s="1" t="s">
        <v>2141</v>
      </c>
      <c r="B299" s="1" t="s">
        <v>4087</v>
      </c>
      <c r="C299" s="1" t="s">
        <v>2141</v>
      </c>
      <c r="D299" s="1" t="s">
        <v>2087</v>
      </c>
      <c r="E299" s="1" t="s">
        <v>2088</v>
      </c>
      <c r="I299" s="236" t="s">
        <v>4089</v>
      </c>
      <c r="J299" s="1" t="s">
        <v>3210</v>
      </c>
      <c r="K299" s="1" t="s">
        <v>3211</v>
      </c>
      <c r="L299" s="1">
        <v>32.960591999999998</v>
      </c>
      <c r="M299" s="1">
        <v>131.91650000000001</v>
      </c>
      <c r="O299" s="74" t="str">
        <f>A299</f>
        <v>ドラッグコスモス佐伯女島店</v>
      </c>
      <c r="P299" s="74" t="str">
        <f>$B$7&amp;B299&amp;"&lt;br&gt;"&amp;$C$7&amp;C299&amp;"&lt;br&gt;"&amp;IF(D299="","",$D$7&amp;D299&amp;"&lt;br&gt;")&amp;IF(E299="","",$E$7&amp;E299&amp;"&lt;br&gt;")&amp;IF(F299="","",$F$7&amp;F299&amp;"&lt;br&gt;")</f>
        <v>種別：店舗販売（薬店）&lt;br&gt;名称：ドラッグコスモス佐伯女島店&lt;br&gt;住所：佐伯市女島区８９０３－１&lt;br&gt;TEL：0972-20-5135&lt;br&gt;</v>
      </c>
      <c r="Q299" s="74" t="str">
        <f>I299&amp;".png"</f>
        <v>097.png</v>
      </c>
      <c r="R299" s="74" t="str">
        <f>J299</f>
        <v>30,30</v>
      </c>
      <c r="S299" s="74" t="str">
        <f>K299</f>
        <v>15,15</v>
      </c>
      <c r="T299" s="74" t="str">
        <f>M299&amp;","&amp;L299</f>
        <v>131.9165,32.960592</v>
      </c>
      <c r="W299" s="239">
        <v>1</v>
      </c>
      <c r="X299" s="239" t="s">
        <v>3201</v>
      </c>
      <c r="Y299" s="239" t="str">
        <f>O299</f>
        <v>ドラッグコスモス佐伯女島店</v>
      </c>
      <c r="Z299" s="239" t="s">
        <v>3202</v>
      </c>
      <c r="AA299" s="239" t="str">
        <f>P299</f>
        <v>種別：店舗販売（薬店）&lt;br&gt;名称：ドラッグコスモス佐伯女島店&lt;br&gt;住所：佐伯市女島区８９０３－１&lt;br&gt;TEL：0972-20-5135&lt;br&gt;</v>
      </c>
      <c r="AB299" s="239" t="s">
        <v>3203</v>
      </c>
      <c r="AC299" s="239" t="str">
        <f>Q299</f>
        <v>097.png</v>
      </c>
      <c r="AD299" s="239" t="s">
        <v>3204</v>
      </c>
      <c r="AE299" s="239" t="str">
        <f>R299</f>
        <v>30,30</v>
      </c>
      <c r="AF299" s="239" t="s">
        <v>3205</v>
      </c>
      <c r="AG299" s="239" t="str">
        <f>S299</f>
        <v>15,15</v>
      </c>
      <c r="AH299" s="239" t="s">
        <v>3206</v>
      </c>
      <c r="AI299" s="239" t="str">
        <f>T299</f>
        <v>131.9165,32.960592</v>
      </c>
      <c r="AJ299" s="239" t="s">
        <v>3207</v>
      </c>
      <c r="AL299" s="238" t="str">
        <f>_xlfn.CONCAT(X299:AJ299)</f>
        <v>{"type":"Feature","properties":{"name":"ドラッグコスモス佐伯女島店","description":"種別：店舗販売（薬店）&lt;br&gt;名称：ドラッグコスモス佐伯女島店&lt;br&gt;住所：佐伯市女島区８９０３－１&lt;br&gt;TEL：0972-20-5135&lt;br&gt;","_markerType":"Icon","_iconUrl":"https://cyberjapandata.gsi.go.jp/portal/sys/v4/symbols/097.png","_iconSize":[30,30],"_iconAnchor":[15,15]},"geometry":{"type":"Point","coordinates":[131.9165,32.960592]}}</v>
      </c>
    </row>
    <row r="300" spans="1:38">
      <c r="A300" s="1" t="s">
        <v>2142</v>
      </c>
      <c r="B300" s="1" t="s">
        <v>4087</v>
      </c>
      <c r="C300" s="1" t="s">
        <v>2142</v>
      </c>
      <c r="D300" s="1" t="s">
        <v>2089</v>
      </c>
      <c r="E300" s="1" t="s">
        <v>2090</v>
      </c>
      <c r="I300" s="236" t="s">
        <v>4089</v>
      </c>
      <c r="J300" s="1" t="s">
        <v>3210</v>
      </c>
      <c r="K300" s="1" t="s">
        <v>3211</v>
      </c>
      <c r="L300" s="1">
        <v>32.961405846090102</v>
      </c>
      <c r="M300" s="1">
        <v>131.86251816337801</v>
      </c>
      <c r="O300" s="74" t="str">
        <f t="shared" si="67"/>
        <v>ドラッグコスモス脇津留店</v>
      </c>
      <c r="P300" s="74" t="str">
        <f t="shared" si="68"/>
        <v>種別：店舗販売（薬店）&lt;br&gt;名称：ドラッグコスモス脇津留店&lt;br&gt;住所：佐伯市鶴岡西町２丁目３２５&lt;br&gt;TEL：0972-20-0103&lt;br&gt;</v>
      </c>
      <c r="Q300" s="74" t="str">
        <f t="shared" si="69"/>
        <v>097.png</v>
      </c>
      <c r="R300" s="74" t="str">
        <f t="shared" si="79"/>
        <v>30,30</v>
      </c>
      <c r="S300" s="74" t="str">
        <f t="shared" si="79"/>
        <v>15,15</v>
      </c>
      <c r="T300" s="74" t="str">
        <f t="shared" si="71"/>
        <v>131.862518163378,32.9614058460901</v>
      </c>
      <c r="W300" s="239">
        <v>1</v>
      </c>
      <c r="X300" s="239" t="s">
        <v>3209</v>
      </c>
      <c r="Y300" s="239" t="str">
        <f t="shared" si="72"/>
        <v>ドラッグコスモス脇津留店</v>
      </c>
      <c r="Z300" s="239" t="s">
        <v>3202</v>
      </c>
      <c r="AA300" s="239" t="str">
        <f t="shared" si="73"/>
        <v>種別：店舗販売（薬店）&lt;br&gt;名称：ドラッグコスモス脇津留店&lt;br&gt;住所：佐伯市鶴岡西町２丁目３２５&lt;br&gt;TEL：0972-20-0103&lt;br&gt;</v>
      </c>
      <c r="AB300" s="239" t="s">
        <v>3203</v>
      </c>
      <c r="AC300" s="239" t="str">
        <f t="shared" si="74"/>
        <v>097.png</v>
      </c>
      <c r="AD300" s="239" t="s">
        <v>3204</v>
      </c>
      <c r="AE300" s="239" t="str">
        <f t="shared" si="75"/>
        <v>30,30</v>
      </c>
      <c r="AF300" s="239" t="s">
        <v>3205</v>
      </c>
      <c r="AG300" s="239" t="str">
        <f t="shared" si="76"/>
        <v>15,15</v>
      </c>
      <c r="AH300" s="239" t="s">
        <v>3206</v>
      </c>
      <c r="AI300" s="239" t="str">
        <f t="shared" si="77"/>
        <v>131.862518163378,32.9614058460901</v>
      </c>
      <c r="AJ300" s="239" t="s">
        <v>3207</v>
      </c>
      <c r="AL300" s="8" t="str">
        <f t="shared" si="78"/>
        <v>,{"type":"Feature","properties":{"name":"ドラッグコスモス脇津留店","description":"種別：店舗販売（薬店）&lt;br&gt;名称：ドラッグコスモス脇津留店&lt;br&gt;住所：佐伯市鶴岡西町２丁目３２５&lt;br&gt;TEL：0972-20-0103&lt;br&gt;","_markerType":"Icon","_iconUrl":"https://cyberjapandata.gsi.go.jp/portal/sys/v4/symbols/097.png","_iconSize":[30,30],"_iconAnchor":[15,15]},"geometry":{"type":"Point","coordinates":[131.862518163378,32.9614058460901]}}</v>
      </c>
    </row>
    <row r="301" spans="1:38">
      <c r="A301" s="1" t="s">
        <v>4084</v>
      </c>
      <c r="B301" s="1" t="s">
        <v>4087</v>
      </c>
      <c r="C301" s="1" t="s">
        <v>4084</v>
      </c>
      <c r="D301" s="1" t="s">
        <v>2091</v>
      </c>
      <c r="E301" s="1" t="s">
        <v>2092</v>
      </c>
      <c r="I301" s="236" t="s">
        <v>4089</v>
      </c>
      <c r="J301" s="1" t="s">
        <v>3210</v>
      </c>
      <c r="K301" s="1" t="s">
        <v>3211</v>
      </c>
      <c r="L301" s="1">
        <v>32.951492999999999</v>
      </c>
      <c r="M301" s="1">
        <v>131.84026800000001</v>
      </c>
      <c r="O301" s="74" t="str">
        <f t="shared" si="67"/>
        <v>ファミリーショップたなか</v>
      </c>
      <c r="P301" s="74" t="str">
        <f t="shared" si="68"/>
        <v>種別：店舗販売（薬店）&lt;br&gt;名称：ファミリーショップたなか&lt;br&gt;住所：佐伯市弥生大字門田７５９－１&lt;br&gt;TEL：0972-46-0036&lt;br&gt;</v>
      </c>
      <c r="Q301" s="74" t="str">
        <f t="shared" si="69"/>
        <v>097.png</v>
      </c>
      <c r="R301" s="74" t="str">
        <f t="shared" si="79"/>
        <v>30,30</v>
      </c>
      <c r="S301" s="74" t="str">
        <f t="shared" si="79"/>
        <v>15,15</v>
      </c>
      <c r="T301" s="74" t="str">
        <f t="shared" si="71"/>
        <v>131.840268,32.951493</v>
      </c>
      <c r="W301" s="239">
        <v>1</v>
      </c>
      <c r="X301" s="239" t="s">
        <v>3209</v>
      </c>
      <c r="Y301" s="239" t="str">
        <f t="shared" si="72"/>
        <v>ファミリーショップたなか</v>
      </c>
      <c r="Z301" s="239" t="s">
        <v>3202</v>
      </c>
      <c r="AA301" s="239" t="str">
        <f t="shared" si="73"/>
        <v>種別：店舗販売（薬店）&lt;br&gt;名称：ファミリーショップたなか&lt;br&gt;住所：佐伯市弥生大字門田７５９－１&lt;br&gt;TEL：0972-46-0036&lt;br&gt;</v>
      </c>
      <c r="AB301" s="239" t="s">
        <v>3203</v>
      </c>
      <c r="AC301" s="239" t="str">
        <f t="shared" si="74"/>
        <v>097.png</v>
      </c>
      <c r="AD301" s="239" t="s">
        <v>3204</v>
      </c>
      <c r="AE301" s="239" t="str">
        <f t="shared" si="75"/>
        <v>30,30</v>
      </c>
      <c r="AF301" s="239" t="s">
        <v>3205</v>
      </c>
      <c r="AG301" s="239" t="str">
        <f t="shared" si="76"/>
        <v>15,15</v>
      </c>
      <c r="AH301" s="239" t="s">
        <v>3206</v>
      </c>
      <c r="AI301" s="239" t="str">
        <f t="shared" si="77"/>
        <v>131.840268,32.951493</v>
      </c>
      <c r="AJ301" s="239" t="s">
        <v>3207</v>
      </c>
      <c r="AL301" s="8" t="str">
        <f t="shared" si="78"/>
        <v>,{"type":"Feature","properties":{"name":"ファミリーショップたなか","description":"種別：店舗販売（薬店）&lt;br&gt;名称：ファミリーショップたなか&lt;br&gt;住所：佐伯市弥生大字門田７５９－１&lt;br&gt;TEL：0972-46-0036&lt;br&gt;","_markerType":"Icon","_iconUrl":"https://cyberjapandata.gsi.go.jp/portal/sys/v4/symbols/097.png","_iconSize":[30,30],"_iconAnchor":[15,15]},"geometry":{"type":"Point","coordinates":[131.840268,32.951493]}}</v>
      </c>
    </row>
    <row r="302" spans="1:38">
      <c r="A302" s="1" t="s">
        <v>2427</v>
      </c>
      <c r="B302" s="1" t="s">
        <v>4087</v>
      </c>
      <c r="C302" s="1" t="s">
        <v>2427</v>
      </c>
      <c r="D302" s="1" t="s">
        <v>2093</v>
      </c>
      <c r="E302" s="1" t="s">
        <v>2094</v>
      </c>
      <c r="I302" s="236" t="s">
        <v>4089</v>
      </c>
      <c r="J302" s="1" t="s">
        <v>3210</v>
      </c>
      <c r="K302" s="1" t="s">
        <v>3211</v>
      </c>
      <c r="L302" s="1">
        <v>32.954864000000001</v>
      </c>
      <c r="M302" s="1">
        <v>131.90041099999999</v>
      </c>
      <c r="O302" s="74" t="str">
        <f t="shared" si="67"/>
        <v>ダイレックス佐伯店</v>
      </c>
      <c r="P302" s="74" t="str">
        <f t="shared" si="68"/>
        <v>種別：店舗販売（薬店）&lt;br&gt;名称：ダイレックス佐伯店&lt;br&gt;住所：佐伯市中の島２丁目４番３号&lt;br&gt;TEL：0972-20-5233&lt;br&gt;</v>
      </c>
      <c r="Q302" s="74" t="str">
        <f t="shared" si="69"/>
        <v>097.png</v>
      </c>
      <c r="R302" s="74" t="str">
        <f t="shared" si="79"/>
        <v>30,30</v>
      </c>
      <c r="S302" s="74" t="str">
        <f t="shared" si="79"/>
        <v>15,15</v>
      </c>
      <c r="T302" s="74" t="str">
        <f t="shared" si="71"/>
        <v>131.900411,32.954864</v>
      </c>
      <c r="W302" s="239">
        <v>1</v>
      </c>
      <c r="X302" s="239" t="s">
        <v>3209</v>
      </c>
      <c r="Y302" s="239" t="str">
        <f t="shared" si="72"/>
        <v>ダイレックス佐伯店</v>
      </c>
      <c r="Z302" s="239" t="s">
        <v>3202</v>
      </c>
      <c r="AA302" s="239" t="str">
        <f t="shared" si="73"/>
        <v>種別：店舗販売（薬店）&lt;br&gt;名称：ダイレックス佐伯店&lt;br&gt;住所：佐伯市中の島２丁目４番３号&lt;br&gt;TEL：0972-20-5233&lt;br&gt;</v>
      </c>
      <c r="AB302" s="239" t="s">
        <v>3203</v>
      </c>
      <c r="AC302" s="239" t="str">
        <f t="shared" si="74"/>
        <v>097.png</v>
      </c>
      <c r="AD302" s="239" t="s">
        <v>3204</v>
      </c>
      <c r="AE302" s="239" t="str">
        <f t="shared" si="75"/>
        <v>30,30</v>
      </c>
      <c r="AF302" s="239" t="s">
        <v>3205</v>
      </c>
      <c r="AG302" s="239" t="str">
        <f t="shared" si="76"/>
        <v>15,15</v>
      </c>
      <c r="AH302" s="239" t="s">
        <v>3206</v>
      </c>
      <c r="AI302" s="239" t="str">
        <f t="shared" si="77"/>
        <v>131.900411,32.954864</v>
      </c>
      <c r="AJ302" s="239" t="s">
        <v>3207</v>
      </c>
      <c r="AL302" s="8" t="str">
        <f t="shared" si="78"/>
        <v>,{"type":"Feature","properties":{"name":"ダイレックス佐伯店","description":"種別：店舗販売（薬店）&lt;br&gt;名称：ダイレックス佐伯店&lt;br&gt;住所：佐伯市中の島２丁目４番３号&lt;br&gt;TEL：0972-20-5233&lt;br&gt;","_markerType":"Icon","_iconUrl":"https://cyberjapandata.gsi.go.jp/portal/sys/v4/symbols/097.png","_iconSize":[30,30],"_iconAnchor":[15,15]},"geometry":{"type":"Point","coordinates":[131.900411,32.954864]}}</v>
      </c>
    </row>
    <row r="303" spans="1:38">
      <c r="A303" s="1" t="s">
        <v>2143</v>
      </c>
      <c r="B303" s="1" t="s">
        <v>4087</v>
      </c>
      <c r="C303" s="1" t="s">
        <v>2143</v>
      </c>
      <c r="D303" s="1" t="s">
        <v>2095</v>
      </c>
      <c r="E303" s="1" t="s">
        <v>2096</v>
      </c>
      <c r="I303" s="236" t="s">
        <v>4089</v>
      </c>
      <c r="J303" s="1" t="s">
        <v>3210</v>
      </c>
      <c r="K303" s="1" t="s">
        <v>3211</v>
      </c>
      <c r="L303" s="1">
        <v>32.796889999999998</v>
      </c>
      <c r="M303" s="1">
        <v>131.92708400000001</v>
      </c>
      <c r="O303" s="74" t="str">
        <f t="shared" si="67"/>
        <v>松崎薬品</v>
      </c>
      <c r="P303" s="74" t="str">
        <f t="shared" si="68"/>
        <v>種別：店舗販売（薬店）&lt;br&gt;名称：松崎薬品&lt;br&gt;住所：佐伯市蒲江大字蒲江浦２２１５番地３&lt;br&gt;TEL：0972-42-0013&lt;br&gt;</v>
      </c>
      <c r="Q303" s="74" t="str">
        <f t="shared" si="69"/>
        <v>097.png</v>
      </c>
      <c r="R303" s="74" t="str">
        <f t="shared" si="79"/>
        <v>30,30</v>
      </c>
      <c r="S303" s="74" t="str">
        <f t="shared" si="79"/>
        <v>15,15</v>
      </c>
      <c r="T303" s="74" t="str">
        <f t="shared" si="71"/>
        <v>131.927084,32.79689</v>
      </c>
      <c r="W303" s="239">
        <v>1</v>
      </c>
      <c r="X303" s="239" t="s">
        <v>3209</v>
      </c>
      <c r="Y303" s="239" t="str">
        <f t="shared" si="72"/>
        <v>松崎薬品</v>
      </c>
      <c r="Z303" s="239" t="s">
        <v>3202</v>
      </c>
      <c r="AA303" s="239" t="str">
        <f t="shared" si="73"/>
        <v>種別：店舗販売（薬店）&lt;br&gt;名称：松崎薬品&lt;br&gt;住所：佐伯市蒲江大字蒲江浦２２１５番地３&lt;br&gt;TEL：0972-42-0013&lt;br&gt;</v>
      </c>
      <c r="AB303" s="239" t="s">
        <v>3203</v>
      </c>
      <c r="AC303" s="239" t="str">
        <f t="shared" si="74"/>
        <v>097.png</v>
      </c>
      <c r="AD303" s="239" t="s">
        <v>3204</v>
      </c>
      <c r="AE303" s="239" t="str">
        <f t="shared" si="75"/>
        <v>30,30</v>
      </c>
      <c r="AF303" s="239" t="s">
        <v>3205</v>
      </c>
      <c r="AG303" s="239" t="str">
        <f t="shared" si="76"/>
        <v>15,15</v>
      </c>
      <c r="AH303" s="239" t="s">
        <v>3206</v>
      </c>
      <c r="AI303" s="239" t="str">
        <f t="shared" si="77"/>
        <v>131.927084,32.79689</v>
      </c>
      <c r="AJ303" s="239" t="s">
        <v>3207</v>
      </c>
      <c r="AL303" s="8" t="str">
        <f t="shared" si="78"/>
        <v>,{"type":"Feature","properties":{"name":"松崎薬品","description":"種別：店舗販売（薬店）&lt;br&gt;名称：松崎薬品&lt;br&gt;住所：佐伯市蒲江大字蒲江浦２２１５番地３&lt;br&gt;TEL：0972-42-0013&lt;br&gt;","_markerType":"Icon","_iconUrl":"https://cyberjapandata.gsi.go.jp/portal/sys/v4/symbols/097.png","_iconSize":[30,30],"_iconAnchor":[15,15]},"geometry":{"type":"Point","coordinates":[131.927084,32.79689]}}</v>
      </c>
    </row>
    <row r="304" spans="1:38">
      <c r="A304" s="1" t="s">
        <v>2144</v>
      </c>
      <c r="B304" s="1" t="s">
        <v>4087</v>
      </c>
      <c r="C304" s="1" t="s">
        <v>2144</v>
      </c>
      <c r="D304" s="1" t="s">
        <v>2097</v>
      </c>
      <c r="E304" s="1" t="s">
        <v>2098</v>
      </c>
      <c r="I304" s="236" t="s">
        <v>4089</v>
      </c>
      <c r="J304" s="1" t="s">
        <v>3210</v>
      </c>
      <c r="K304" s="1" t="s">
        <v>3211</v>
      </c>
      <c r="L304" s="1">
        <v>32.959140853530997</v>
      </c>
      <c r="M304" s="1">
        <v>131.89911865597699</v>
      </c>
      <c r="O304" s="74" t="str">
        <f t="shared" si="67"/>
        <v>コスメドラッグファン佐伯中央店</v>
      </c>
      <c r="P304" s="74" t="str">
        <f t="shared" si="68"/>
        <v>種別：店舗販売（薬店）&lt;br&gt;名称：コスメドラッグファン佐伯中央店&lt;br&gt;住所：佐伯市中村南町１３２９－３&lt;br&gt;TEL：0972-24-0689&lt;br&gt;</v>
      </c>
      <c r="Q304" s="74" t="str">
        <f t="shared" si="69"/>
        <v>097.png</v>
      </c>
      <c r="R304" s="74" t="str">
        <f t="shared" si="79"/>
        <v>30,30</v>
      </c>
      <c r="S304" s="74" t="str">
        <f t="shared" si="79"/>
        <v>15,15</v>
      </c>
      <c r="T304" s="74" t="str">
        <f t="shared" si="71"/>
        <v>131.899118655977,32.959140853531</v>
      </c>
      <c r="W304" s="239">
        <v>1</v>
      </c>
      <c r="X304" s="239" t="s">
        <v>3209</v>
      </c>
      <c r="Y304" s="239" t="str">
        <f t="shared" si="72"/>
        <v>コスメドラッグファン佐伯中央店</v>
      </c>
      <c r="Z304" s="239" t="s">
        <v>3202</v>
      </c>
      <c r="AA304" s="239" t="str">
        <f t="shared" si="73"/>
        <v>種別：店舗販売（薬店）&lt;br&gt;名称：コスメドラッグファン佐伯中央店&lt;br&gt;住所：佐伯市中村南町１３２９－３&lt;br&gt;TEL：0972-24-0689&lt;br&gt;</v>
      </c>
      <c r="AB304" s="239" t="s">
        <v>3203</v>
      </c>
      <c r="AC304" s="239" t="str">
        <f t="shared" si="74"/>
        <v>097.png</v>
      </c>
      <c r="AD304" s="239" t="s">
        <v>3204</v>
      </c>
      <c r="AE304" s="239" t="str">
        <f t="shared" si="75"/>
        <v>30,30</v>
      </c>
      <c r="AF304" s="239" t="s">
        <v>3205</v>
      </c>
      <c r="AG304" s="239" t="str">
        <f t="shared" si="76"/>
        <v>15,15</v>
      </c>
      <c r="AH304" s="239" t="s">
        <v>3206</v>
      </c>
      <c r="AI304" s="239" t="str">
        <f t="shared" si="77"/>
        <v>131.899118655977,32.959140853531</v>
      </c>
      <c r="AJ304" s="239" t="s">
        <v>3207</v>
      </c>
      <c r="AL304" s="8" t="str">
        <f t="shared" si="78"/>
        <v>,{"type":"Feature","properties":{"name":"コスメドラッグファン佐伯中央店","description":"種別：店舗販売（薬店）&lt;br&gt;名称：コスメドラッグファン佐伯中央店&lt;br&gt;住所：佐伯市中村南町１３２９－３&lt;br&gt;TEL：0972-24-0689&lt;br&gt;","_markerType":"Icon","_iconUrl":"https://cyberjapandata.gsi.go.jp/portal/sys/v4/symbols/097.png","_iconSize":[30,30],"_iconAnchor":[15,15]},"geometry":{"type":"Point","coordinates":[131.899118655977,32.959140853531]}}</v>
      </c>
    </row>
    <row r="305" spans="1:38">
      <c r="A305" s="1" t="s">
        <v>2145</v>
      </c>
      <c r="B305" s="1" t="s">
        <v>4087</v>
      </c>
      <c r="C305" s="1" t="s">
        <v>2145</v>
      </c>
      <c r="D305" s="1" t="s">
        <v>2099</v>
      </c>
      <c r="E305" s="1" t="s">
        <v>2100</v>
      </c>
      <c r="I305" s="236" t="s">
        <v>4089</v>
      </c>
      <c r="J305" s="1" t="s">
        <v>3210</v>
      </c>
      <c r="K305" s="1" t="s">
        <v>3211</v>
      </c>
      <c r="L305" s="1">
        <v>32.960297738336301</v>
      </c>
      <c r="M305" s="1">
        <v>131.86281830432799</v>
      </c>
      <c r="O305" s="74" t="str">
        <f t="shared" si="67"/>
        <v>ホームワイド鶴岡店ドラッグ</v>
      </c>
      <c r="P305" s="74" t="str">
        <f t="shared" si="68"/>
        <v>種別：店舗販売（薬店）&lt;br&gt;名称：ホームワイド鶴岡店ドラッグ&lt;br&gt;住所：佐伯市鶴岡西町２丁目２４５番地&lt;br&gt;TEL：0972-25-0122&lt;br&gt;</v>
      </c>
      <c r="Q305" s="74" t="str">
        <f t="shared" si="69"/>
        <v>097.png</v>
      </c>
      <c r="R305" s="74" t="str">
        <f t="shared" si="79"/>
        <v>30,30</v>
      </c>
      <c r="S305" s="74" t="str">
        <f t="shared" si="79"/>
        <v>15,15</v>
      </c>
      <c r="T305" s="74" t="str">
        <f t="shared" si="71"/>
        <v>131.862818304328,32.9602977383363</v>
      </c>
      <c r="W305" s="239">
        <v>1</v>
      </c>
      <c r="X305" s="239" t="s">
        <v>3209</v>
      </c>
      <c r="Y305" s="239" t="str">
        <f t="shared" si="72"/>
        <v>ホームワイド鶴岡店ドラッグ</v>
      </c>
      <c r="Z305" s="239" t="s">
        <v>3202</v>
      </c>
      <c r="AA305" s="239" t="str">
        <f t="shared" si="73"/>
        <v>種別：店舗販売（薬店）&lt;br&gt;名称：ホームワイド鶴岡店ドラッグ&lt;br&gt;住所：佐伯市鶴岡西町２丁目２４５番地&lt;br&gt;TEL：0972-25-0122&lt;br&gt;</v>
      </c>
      <c r="AB305" s="239" t="s">
        <v>3203</v>
      </c>
      <c r="AC305" s="239" t="str">
        <f t="shared" si="74"/>
        <v>097.png</v>
      </c>
      <c r="AD305" s="239" t="s">
        <v>3204</v>
      </c>
      <c r="AE305" s="239" t="str">
        <f t="shared" si="75"/>
        <v>30,30</v>
      </c>
      <c r="AF305" s="239" t="s">
        <v>3205</v>
      </c>
      <c r="AG305" s="239" t="str">
        <f t="shared" si="76"/>
        <v>15,15</v>
      </c>
      <c r="AH305" s="239" t="s">
        <v>3206</v>
      </c>
      <c r="AI305" s="239" t="str">
        <f t="shared" si="77"/>
        <v>131.862818304328,32.9602977383363</v>
      </c>
      <c r="AJ305" s="239" t="s">
        <v>3207</v>
      </c>
      <c r="AL305" s="8" t="str">
        <f t="shared" si="78"/>
        <v>,{"type":"Feature","properties":{"name":"ホームワイド鶴岡店ドラッグ","description":"種別：店舗販売（薬店）&lt;br&gt;名称：ホームワイド鶴岡店ドラッグ&lt;br&gt;住所：佐伯市鶴岡西町２丁目２４５番地&lt;br&gt;TEL：0972-25-0122&lt;br&gt;","_markerType":"Icon","_iconUrl":"https://cyberjapandata.gsi.go.jp/portal/sys/v4/symbols/097.png","_iconSize":[30,30],"_iconAnchor":[15,15]},"geometry":{"type":"Point","coordinates":[131.862818304328,32.9602977383363]}}</v>
      </c>
    </row>
    <row r="306" spans="1:38">
      <c r="A306" s="1" t="s">
        <v>2428</v>
      </c>
      <c r="B306" s="1" t="s">
        <v>4087</v>
      </c>
      <c r="C306" s="1" t="s">
        <v>2428</v>
      </c>
      <c r="D306" s="1" t="s">
        <v>2101</v>
      </c>
      <c r="E306" s="1" t="s">
        <v>2102</v>
      </c>
      <c r="I306" s="236" t="s">
        <v>4089</v>
      </c>
      <c r="J306" s="1" t="s">
        <v>3210</v>
      </c>
      <c r="K306" s="1" t="s">
        <v>3211</v>
      </c>
      <c r="L306" s="1">
        <v>32.945594</v>
      </c>
      <c r="M306" s="1">
        <v>131.90225899999999</v>
      </c>
      <c r="O306" s="74" t="str">
        <f t="shared" si="67"/>
        <v>ミドリ薬品佐伯店</v>
      </c>
      <c r="P306" s="74" t="str">
        <f t="shared" si="68"/>
        <v>種別：店舗販売（薬店）&lt;br&gt;名称：ミドリ薬品佐伯店&lt;br&gt;住所：佐伯市大字池田２０８０&lt;br&gt;TEL：0972-20-3177&lt;br&gt;</v>
      </c>
      <c r="Q306" s="74" t="str">
        <f t="shared" si="69"/>
        <v>097.png</v>
      </c>
      <c r="R306" s="74" t="str">
        <f t="shared" si="79"/>
        <v>30,30</v>
      </c>
      <c r="S306" s="74" t="str">
        <f t="shared" si="79"/>
        <v>15,15</v>
      </c>
      <c r="T306" s="74" t="str">
        <f t="shared" si="71"/>
        <v>131.902259,32.945594</v>
      </c>
      <c r="W306" s="239">
        <v>1</v>
      </c>
      <c r="X306" s="239" t="s">
        <v>3209</v>
      </c>
      <c r="Y306" s="239" t="str">
        <f t="shared" si="72"/>
        <v>ミドリ薬品佐伯店</v>
      </c>
      <c r="Z306" s="239" t="s">
        <v>3202</v>
      </c>
      <c r="AA306" s="239" t="str">
        <f t="shared" si="73"/>
        <v>種別：店舗販売（薬店）&lt;br&gt;名称：ミドリ薬品佐伯店&lt;br&gt;住所：佐伯市大字池田２０８０&lt;br&gt;TEL：0972-20-3177&lt;br&gt;</v>
      </c>
      <c r="AB306" s="239" t="s">
        <v>3203</v>
      </c>
      <c r="AC306" s="239" t="str">
        <f t="shared" si="74"/>
        <v>097.png</v>
      </c>
      <c r="AD306" s="239" t="s">
        <v>3204</v>
      </c>
      <c r="AE306" s="239" t="str">
        <f t="shared" si="75"/>
        <v>30,30</v>
      </c>
      <c r="AF306" s="239" t="s">
        <v>3205</v>
      </c>
      <c r="AG306" s="239" t="str">
        <f t="shared" si="76"/>
        <v>15,15</v>
      </c>
      <c r="AH306" s="239" t="s">
        <v>3206</v>
      </c>
      <c r="AI306" s="239" t="str">
        <f t="shared" si="77"/>
        <v>131.902259,32.945594</v>
      </c>
      <c r="AJ306" s="239" t="s">
        <v>3207</v>
      </c>
      <c r="AL306" s="8" t="str">
        <f t="shared" si="78"/>
        <v>,{"type":"Feature","properties":{"name":"ミドリ薬品佐伯店","description":"種別：店舗販売（薬店）&lt;br&gt;名称：ミドリ薬品佐伯店&lt;br&gt;住所：佐伯市大字池田２０８０&lt;br&gt;TEL：0972-20-3177&lt;br&gt;","_markerType":"Icon","_iconUrl":"https://cyberjapandata.gsi.go.jp/portal/sys/v4/symbols/097.png","_iconSize":[30,30],"_iconAnchor":[15,15]},"geometry":{"type":"Point","coordinates":[131.902259,32.945594]}}</v>
      </c>
    </row>
    <row r="307" spans="1:38">
      <c r="A307" s="1" t="s">
        <v>2146</v>
      </c>
      <c r="B307" s="1" t="s">
        <v>4087</v>
      </c>
      <c r="C307" s="1" t="s">
        <v>2146</v>
      </c>
      <c r="D307" s="1" t="s">
        <v>2103</v>
      </c>
      <c r="E307" s="1" t="s">
        <v>2104</v>
      </c>
      <c r="I307" s="236" t="s">
        <v>4089</v>
      </c>
      <c r="J307" s="1" t="s">
        <v>3210</v>
      </c>
      <c r="K307" s="1" t="s">
        <v>3211</v>
      </c>
      <c r="L307" s="1">
        <v>32.976863000000002</v>
      </c>
      <c r="M307" s="1">
        <v>131.902682</v>
      </c>
      <c r="O307" s="74" t="str">
        <f t="shared" si="67"/>
        <v>村井薬店</v>
      </c>
      <c r="P307" s="74" t="str">
        <f t="shared" si="68"/>
        <v>種別：店舗販売（薬店）&lt;br&gt;名称：村井薬店&lt;br&gt;住所：佐伯市葛港４－１８&lt;br&gt;TEL：0972-22-1319&lt;br&gt;</v>
      </c>
      <c r="Q307" s="74" t="str">
        <f t="shared" si="69"/>
        <v>097.png</v>
      </c>
      <c r="R307" s="74" t="str">
        <f t="shared" si="79"/>
        <v>30,30</v>
      </c>
      <c r="S307" s="74" t="str">
        <f t="shared" si="79"/>
        <v>15,15</v>
      </c>
      <c r="T307" s="74" t="str">
        <f t="shared" si="71"/>
        <v>131.902682,32.976863</v>
      </c>
      <c r="W307" s="239">
        <v>1</v>
      </c>
      <c r="X307" s="239" t="s">
        <v>3209</v>
      </c>
      <c r="Y307" s="239" t="str">
        <f t="shared" si="72"/>
        <v>村井薬店</v>
      </c>
      <c r="Z307" s="239" t="s">
        <v>3202</v>
      </c>
      <c r="AA307" s="239" t="str">
        <f t="shared" si="73"/>
        <v>種別：店舗販売（薬店）&lt;br&gt;名称：村井薬店&lt;br&gt;住所：佐伯市葛港４－１８&lt;br&gt;TEL：0972-22-1319&lt;br&gt;</v>
      </c>
      <c r="AB307" s="239" t="s">
        <v>3203</v>
      </c>
      <c r="AC307" s="239" t="str">
        <f t="shared" si="74"/>
        <v>097.png</v>
      </c>
      <c r="AD307" s="239" t="s">
        <v>3204</v>
      </c>
      <c r="AE307" s="239" t="str">
        <f t="shared" si="75"/>
        <v>30,30</v>
      </c>
      <c r="AF307" s="239" t="s">
        <v>3205</v>
      </c>
      <c r="AG307" s="239" t="str">
        <f t="shared" si="76"/>
        <v>15,15</v>
      </c>
      <c r="AH307" s="239" t="s">
        <v>3206</v>
      </c>
      <c r="AI307" s="239" t="str">
        <f t="shared" si="77"/>
        <v>131.902682,32.976863</v>
      </c>
      <c r="AJ307" s="239" t="s">
        <v>3207</v>
      </c>
      <c r="AL307" s="8" t="str">
        <f t="shared" si="78"/>
        <v>,{"type":"Feature","properties":{"name":"村井薬店","description":"種別：店舗販売（薬店）&lt;br&gt;名称：村井薬店&lt;br&gt;住所：佐伯市葛港４－１８&lt;br&gt;TEL：0972-22-1319&lt;br&gt;","_markerType":"Icon","_iconUrl":"https://cyberjapandata.gsi.go.jp/portal/sys/v4/symbols/097.png","_iconSize":[30,30],"_iconAnchor":[15,15]},"geometry":{"type":"Point","coordinates":[131.902682,32.976863]}}</v>
      </c>
    </row>
    <row r="308" spans="1:38">
      <c r="A308" s="1" t="s">
        <v>2147</v>
      </c>
      <c r="B308" s="1" t="s">
        <v>4087</v>
      </c>
      <c r="C308" s="1" t="s">
        <v>2147</v>
      </c>
      <c r="D308" s="1" t="s">
        <v>2105</v>
      </c>
      <c r="E308" s="1" t="s">
        <v>2106</v>
      </c>
      <c r="I308" s="236" t="s">
        <v>4089</v>
      </c>
      <c r="J308" s="1" t="s">
        <v>3210</v>
      </c>
      <c r="K308" s="1" t="s">
        <v>3211</v>
      </c>
      <c r="L308" s="1">
        <v>32.956966000000001</v>
      </c>
      <c r="M308" s="1">
        <v>131.903921</v>
      </c>
      <c r="O308" s="74" t="str">
        <f t="shared" si="67"/>
        <v>ドラッグコスモス中の島店</v>
      </c>
      <c r="P308" s="74" t="str">
        <f t="shared" si="68"/>
        <v>種別：店舗販売（薬店）&lt;br&gt;名称：ドラッグコスモス中の島店&lt;br&gt;住所：佐伯市中の島１丁目７－７&lt;br&gt;TEL：0972-20-3666&lt;br&gt;</v>
      </c>
      <c r="Q308" s="74" t="str">
        <f t="shared" si="69"/>
        <v>097.png</v>
      </c>
      <c r="R308" s="74" t="str">
        <f t="shared" si="79"/>
        <v>30,30</v>
      </c>
      <c r="S308" s="74" t="str">
        <f t="shared" si="79"/>
        <v>15,15</v>
      </c>
      <c r="T308" s="74" t="str">
        <f t="shared" si="71"/>
        <v>131.903921,32.956966</v>
      </c>
      <c r="W308" s="239">
        <v>1</v>
      </c>
      <c r="X308" s="239" t="s">
        <v>3209</v>
      </c>
      <c r="Y308" s="239" t="str">
        <f t="shared" si="72"/>
        <v>ドラッグコスモス中の島店</v>
      </c>
      <c r="Z308" s="239" t="s">
        <v>3202</v>
      </c>
      <c r="AA308" s="239" t="str">
        <f t="shared" si="73"/>
        <v>種別：店舗販売（薬店）&lt;br&gt;名称：ドラッグコスモス中の島店&lt;br&gt;住所：佐伯市中の島１丁目７－７&lt;br&gt;TEL：0972-20-3666&lt;br&gt;</v>
      </c>
      <c r="AB308" s="239" t="s">
        <v>3203</v>
      </c>
      <c r="AC308" s="239" t="str">
        <f t="shared" si="74"/>
        <v>097.png</v>
      </c>
      <c r="AD308" s="239" t="s">
        <v>3204</v>
      </c>
      <c r="AE308" s="239" t="str">
        <f t="shared" si="75"/>
        <v>30,30</v>
      </c>
      <c r="AF308" s="239" t="s">
        <v>3205</v>
      </c>
      <c r="AG308" s="239" t="str">
        <f t="shared" si="76"/>
        <v>15,15</v>
      </c>
      <c r="AH308" s="239" t="s">
        <v>3206</v>
      </c>
      <c r="AI308" s="239" t="str">
        <f t="shared" si="77"/>
        <v>131.903921,32.956966</v>
      </c>
      <c r="AJ308" s="239" t="s">
        <v>3207</v>
      </c>
      <c r="AL308" s="8" t="str">
        <f t="shared" si="78"/>
        <v>,{"type":"Feature","properties":{"name":"ドラッグコスモス中の島店","description":"種別：店舗販売（薬店）&lt;br&gt;名称：ドラッグコスモス中の島店&lt;br&gt;住所：佐伯市中の島１丁目７－７&lt;br&gt;TEL：0972-20-3666&lt;br&gt;","_markerType":"Icon","_iconUrl":"https://cyberjapandata.gsi.go.jp/portal/sys/v4/symbols/097.png","_iconSize":[30,30],"_iconAnchor":[15,15]},"geometry":{"type":"Point","coordinates":[131.903921,32.956966]}}</v>
      </c>
    </row>
    <row r="309" spans="1:38">
      <c r="A309" s="1" t="s">
        <v>2148</v>
      </c>
      <c r="B309" s="1" t="s">
        <v>4087</v>
      </c>
      <c r="C309" s="1" t="s">
        <v>2148</v>
      </c>
      <c r="D309" s="1" t="s">
        <v>2107</v>
      </c>
      <c r="E309" s="1" t="s">
        <v>2108</v>
      </c>
      <c r="I309" s="236" t="s">
        <v>4089</v>
      </c>
      <c r="J309" s="1" t="s">
        <v>3210</v>
      </c>
      <c r="K309" s="1" t="s">
        <v>3211</v>
      </c>
      <c r="L309" s="1">
        <v>32.947077</v>
      </c>
      <c r="M309" s="1">
        <v>131.88971799999999</v>
      </c>
      <c r="O309" s="74" t="str">
        <f t="shared" si="67"/>
        <v>かわはら薬品</v>
      </c>
      <c r="P309" s="74" t="str">
        <f t="shared" si="68"/>
        <v>種別：店舗販売（薬店）&lt;br&gt;名称：かわはら薬品&lt;br&gt;住所：佐伯市池田７７４－２&lt;br&gt;TEL：0972-23-8328&lt;br&gt;</v>
      </c>
      <c r="Q309" s="74" t="str">
        <f t="shared" si="69"/>
        <v>097.png</v>
      </c>
      <c r="R309" s="74" t="str">
        <f t="shared" si="79"/>
        <v>30,30</v>
      </c>
      <c r="S309" s="74" t="str">
        <f t="shared" si="79"/>
        <v>15,15</v>
      </c>
      <c r="T309" s="74" t="str">
        <f t="shared" si="71"/>
        <v>131.889718,32.947077</v>
      </c>
      <c r="W309" s="239">
        <v>1</v>
      </c>
      <c r="X309" s="239" t="s">
        <v>3209</v>
      </c>
      <c r="Y309" s="239" t="str">
        <f t="shared" si="72"/>
        <v>かわはら薬品</v>
      </c>
      <c r="Z309" s="239" t="s">
        <v>3202</v>
      </c>
      <c r="AA309" s="239" t="str">
        <f t="shared" si="73"/>
        <v>種別：店舗販売（薬店）&lt;br&gt;名称：かわはら薬品&lt;br&gt;住所：佐伯市池田７７４－２&lt;br&gt;TEL：0972-23-8328&lt;br&gt;</v>
      </c>
      <c r="AB309" s="239" t="s">
        <v>3203</v>
      </c>
      <c r="AC309" s="239" t="str">
        <f t="shared" si="74"/>
        <v>097.png</v>
      </c>
      <c r="AD309" s="239" t="s">
        <v>3204</v>
      </c>
      <c r="AE309" s="239" t="str">
        <f t="shared" si="75"/>
        <v>30,30</v>
      </c>
      <c r="AF309" s="239" t="s">
        <v>3205</v>
      </c>
      <c r="AG309" s="239" t="str">
        <f t="shared" si="76"/>
        <v>15,15</v>
      </c>
      <c r="AH309" s="239" t="s">
        <v>3206</v>
      </c>
      <c r="AI309" s="239" t="str">
        <f t="shared" si="77"/>
        <v>131.889718,32.947077</v>
      </c>
      <c r="AJ309" s="239" t="s">
        <v>3207</v>
      </c>
      <c r="AL309" s="8" t="str">
        <f t="shared" si="78"/>
        <v>,{"type":"Feature","properties":{"name":"かわはら薬品","description":"種別：店舗販売（薬店）&lt;br&gt;名称：かわはら薬品&lt;br&gt;住所：佐伯市池田７７４－２&lt;br&gt;TEL：0972-23-8328&lt;br&gt;","_markerType":"Icon","_iconUrl":"https://cyberjapandata.gsi.go.jp/portal/sys/v4/symbols/097.png","_iconSize":[30,30],"_iconAnchor":[15,15]},"geometry":{"type":"Point","coordinates":[131.889718,32.947077]}}</v>
      </c>
    </row>
    <row r="310" spans="1:38">
      <c r="A310" s="1" t="s">
        <v>2149</v>
      </c>
      <c r="B310" s="1" t="s">
        <v>4087</v>
      </c>
      <c r="C310" s="1" t="s">
        <v>2149</v>
      </c>
      <c r="D310" s="1" t="s">
        <v>2109</v>
      </c>
      <c r="E310" s="1" t="s">
        <v>2110</v>
      </c>
      <c r="I310" s="236" t="s">
        <v>4089</v>
      </c>
      <c r="J310" s="1" t="s">
        <v>3210</v>
      </c>
      <c r="K310" s="1" t="s">
        <v>3211</v>
      </c>
      <c r="L310" s="1">
        <v>32.895339999999997</v>
      </c>
      <c r="M310" s="1">
        <v>131.77893900000001</v>
      </c>
      <c r="O310" s="74" t="str">
        <f t="shared" si="67"/>
        <v>くすりの甲斐</v>
      </c>
      <c r="P310" s="74" t="str">
        <f t="shared" si="68"/>
        <v>種別：店舗販売（薬店）&lt;br&gt;名称：くすりの甲斐&lt;br&gt;住所：佐伯市直川大字赤木７７－２&lt;br&gt;TEL：0972-58-3138&lt;br&gt;</v>
      </c>
      <c r="Q310" s="74" t="str">
        <f t="shared" si="69"/>
        <v>097.png</v>
      </c>
      <c r="R310" s="74" t="str">
        <f t="shared" si="79"/>
        <v>30,30</v>
      </c>
      <c r="S310" s="74" t="str">
        <f t="shared" si="79"/>
        <v>15,15</v>
      </c>
      <c r="T310" s="74" t="str">
        <f t="shared" si="71"/>
        <v>131.778939,32.89534</v>
      </c>
      <c r="W310" s="239">
        <v>1</v>
      </c>
      <c r="X310" s="239" t="s">
        <v>3209</v>
      </c>
      <c r="Y310" s="239" t="str">
        <f t="shared" si="72"/>
        <v>くすりの甲斐</v>
      </c>
      <c r="Z310" s="239" t="s">
        <v>3202</v>
      </c>
      <c r="AA310" s="239" t="str">
        <f t="shared" si="73"/>
        <v>種別：店舗販売（薬店）&lt;br&gt;名称：くすりの甲斐&lt;br&gt;住所：佐伯市直川大字赤木７７－２&lt;br&gt;TEL：0972-58-3138&lt;br&gt;</v>
      </c>
      <c r="AB310" s="239" t="s">
        <v>3203</v>
      </c>
      <c r="AC310" s="239" t="str">
        <f t="shared" si="74"/>
        <v>097.png</v>
      </c>
      <c r="AD310" s="239" t="s">
        <v>3204</v>
      </c>
      <c r="AE310" s="239" t="str">
        <f t="shared" si="75"/>
        <v>30,30</v>
      </c>
      <c r="AF310" s="239" t="s">
        <v>3205</v>
      </c>
      <c r="AG310" s="239" t="str">
        <f t="shared" si="76"/>
        <v>15,15</v>
      </c>
      <c r="AH310" s="239" t="s">
        <v>3206</v>
      </c>
      <c r="AI310" s="239" t="str">
        <f t="shared" si="77"/>
        <v>131.778939,32.89534</v>
      </c>
      <c r="AJ310" s="239" t="s">
        <v>3207</v>
      </c>
      <c r="AL310" s="8" t="str">
        <f t="shared" si="78"/>
        <v>,{"type":"Feature","properties":{"name":"くすりの甲斐","description":"種別：店舗販売（薬店）&lt;br&gt;名称：くすりの甲斐&lt;br&gt;住所：佐伯市直川大字赤木７７－２&lt;br&gt;TEL：0972-58-3138&lt;br&gt;","_markerType":"Icon","_iconUrl":"https://cyberjapandata.gsi.go.jp/portal/sys/v4/symbols/097.png","_iconSize":[30,30],"_iconAnchor":[15,15]},"geometry":{"type":"Point","coordinates":[131.778939,32.89534]}}</v>
      </c>
    </row>
    <row r="311" spans="1:38">
      <c r="A311" s="1" t="s">
        <v>2150</v>
      </c>
      <c r="B311" s="1" t="s">
        <v>4087</v>
      </c>
      <c r="C311" s="1" t="s">
        <v>2150</v>
      </c>
      <c r="D311" s="1" t="s">
        <v>2111</v>
      </c>
      <c r="E311" s="1" t="s">
        <v>2112</v>
      </c>
      <c r="I311" s="236" t="s">
        <v>4089</v>
      </c>
      <c r="J311" s="1" t="s">
        <v>3210</v>
      </c>
      <c r="K311" s="1" t="s">
        <v>3211</v>
      </c>
      <c r="L311" s="1">
        <v>32.953645999999999</v>
      </c>
      <c r="M311" s="1">
        <v>131.903627</v>
      </c>
      <c r="O311" s="74" t="str">
        <f t="shared" si="67"/>
        <v>安藤薬品</v>
      </c>
      <c r="P311" s="74" t="str">
        <f t="shared" si="68"/>
        <v>種別：店舗販売（薬店）&lt;br&gt;名称：安藤薬品&lt;br&gt;住所：佐伯市中の島東町３－３３&lt;br&gt;TEL：0972-24-3310&lt;br&gt;</v>
      </c>
      <c r="Q311" s="74" t="str">
        <f t="shared" si="69"/>
        <v>097.png</v>
      </c>
      <c r="R311" s="74" t="str">
        <f t="shared" si="79"/>
        <v>30,30</v>
      </c>
      <c r="S311" s="74" t="str">
        <f t="shared" si="79"/>
        <v>15,15</v>
      </c>
      <c r="T311" s="74" t="str">
        <f t="shared" si="71"/>
        <v>131.903627,32.953646</v>
      </c>
      <c r="W311" s="239">
        <v>1</v>
      </c>
      <c r="X311" s="239" t="s">
        <v>3209</v>
      </c>
      <c r="Y311" s="239" t="str">
        <f t="shared" si="72"/>
        <v>安藤薬品</v>
      </c>
      <c r="Z311" s="239" t="s">
        <v>3202</v>
      </c>
      <c r="AA311" s="239" t="str">
        <f t="shared" si="73"/>
        <v>種別：店舗販売（薬店）&lt;br&gt;名称：安藤薬品&lt;br&gt;住所：佐伯市中の島東町３－３３&lt;br&gt;TEL：0972-24-3310&lt;br&gt;</v>
      </c>
      <c r="AB311" s="239" t="s">
        <v>3203</v>
      </c>
      <c r="AC311" s="239" t="str">
        <f t="shared" si="74"/>
        <v>097.png</v>
      </c>
      <c r="AD311" s="239" t="s">
        <v>3204</v>
      </c>
      <c r="AE311" s="239" t="str">
        <f t="shared" si="75"/>
        <v>30,30</v>
      </c>
      <c r="AF311" s="239" t="s">
        <v>3205</v>
      </c>
      <c r="AG311" s="239" t="str">
        <f t="shared" si="76"/>
        <v>15,15</v>
      </c>
      <c r="AH311" s="239" t="s">
        <v>3206</v>
      </c>
      <c r="AI311" s="239" t="str">
        <f t="shared" si="77"/>
        <v>131.903627,32.953646</v>
      </c>
      <c r="AJ311" s="239" t="s">
        <v>3207</v>
      </c>
      <c r="AL311" s="8" t="str">
        <f t="shared" si="78"/>
        <v>,{"type":"Feature","properties":{"name":"安藤薬品","description":"種別：店舗販売（薬店）&lt;br&gt;名称：安藤薬品&lt;br&gt;住所：佐伯市中の島東町３－３３&lt;br&gt;TEL：0972-24-3310&lt;br&gt;","_markerType":"Icon","_iconUrl":"https://cyberjapandata.gsi.go.jp/portal/sys/v4/symbols/097.png","_iconSize":[30,30],"_iconAnchor":[15,15]},"geometry":{"type":"Point","coordinates":[131.903627,32.953646]}}</v>
      </c>
    </row>
    <row r="312" spans="1:38">
      <c r="A312" s="1" t="s">
        <v>2151</v>
      </c>
      <c r="B312" s="1" t="s">
        <v>4087</v>
      </c>
      <c r="C312" s="1" t="s">
        <v>2151</v>
      </c>
      <c r="D312" s="1" t="s">
        <v>2113</v>
      </c>
      <c r="E312" s="1" t="s">
        <v>2114</v>
      </c>
      <c r="I312" s="236" t="s">
        <v>4089</v>
      </c>
      <c r="J312" s="1" t="s">
        <v>3210</v>
      </c>
      <c r="K312" s="1" t="s">
        <v>3211</v>
      </c>
      <c r="L312" s="1">
        <v>32.968359999999997</v>
      </c>
      <c r="M312" s="1">
        <v>131.90697299999999</v>
      </c>
      <c r="O312" s="74" t="str">
        <f t="shared" si="67"/>
        <v>焼山友愛堂</v>
      </c>
      <c r="P312" s="74" t="str">
        <f t="shared" si="68"/>
        <v>種別：店舗販売（薬店）&lt;br&gt;名称：焼山友愛堂&lt;br&gt;住所：佐伯市野岡町１丁目９番２０号&lt;br&gt;TEL：0972-22-7815&lt;br&gt;</v>
      </c>
      <c r="Q312" s="74" t="str">
        <f t="shared" si="69"/>
        <v>097.png</v>
      </c>
      <c r="R312" s="74" t="str">
        <f t="shared" si="79"/>
        <v>30,30</v>
      </c>
      <c r="S312" s="74" t="str">
        <f t="shared" si="79"/>
        <v>15,15</v>
      </c>
      <c r="T312" s="74" t="str">
        <f t="shared" si="71"/>
        <v>131.906973,32.96836</v>
      </c>
      <c r="W312" s="239">
        <v>1</v>
      </c>
      <c r="X312" s="239" t="s">
        <v>3209</v>
      </c>
      <c r="Y312" s="239" t="str">
        <f t="shared" si="72"/>
        <v>焼山友愛堂</v>
      </c>
      <c r="Z312" s="239" t="s">
        <v>3202</v>
      </c>
      <c r="AA312" s="239" t="str">
        <f t="shared" si="73"/>
        <v>種別：店舗販売（薬店）&lt;br&gt;名称：焼山友愛堂&lt;br&gt;住所：佐伯市野岡町１丁目９番２０号&lt;br&gt;TEL：0972-22-7815&lt;br&gt;</v>
      </c>
      <c r="AB312" s="239" t="s">
        <v>3203</v>
      </c>
      <c r="AC312" s="239" t="str">
        <f t="shared" si="74"/>
        <v>097.png</v>
      </c>
      <c r="AD312" s="239" t="s">
        <v>3204</v>
      </c>
      <c r="AE312" s="239" t="str">
        <f t="shared" si="75"/>
        <v>30,30</v>
      </c>
      <c r="AF312" s="239" t="s">
        <v>3205</v>
      </c>
      <c r="AG312" s="239" t="str">
        <f t="shared" si="76"/>
        <v>15,15</v>
      </c>
      <c r="AH312" s="239" t="s">
        <v>3206</v>
      </c>
      <c r="AI312" s="239" t="str">
        <f t="shared" si="77"/>
        <v>131.906973,32.96836</v>
      </c>
      <c r="AJ312" s="239" t="s">
        <v>3207</v>
      </c>
      <c r="AL312" s="8" t="str">
        <f t="shared" si="78"/>
        <v>,{"type":"Feature","properties":{"name":"焼山友愛堂","description":"種別：店舗販売（薬店）&lt;br&gt;名称：焼山友愛堂&lt;br&gt;住所：佐伯市野岡町１丁目９番２０号&lt;br&gt;TEL：0972-22-7815&lt;br&gt;","_markerType":"Icon","_iconUrl":"https://cyberjapandata.gsi.go.jp/portal/sys/v4/symbols/097.png","_iconSize":[30,30],"_iconAnchor":[15,15]},"geometry":{"type":"Point","coordinates":[131.906973,32.96836]}}</v>
      </c>
    </row>
    <row r="313" spans="1:38">
      <c r="A313" s="1" t="s">
        <v>2152</v>
      </c>
      <c r="B313" s="1" t="s">
        <v>4087</v>
      </c>
      <c r="C313" s="1" t="s">
        <v>2152</v>
      </c>
      <c r="D313" s="1" t="s">
        <v>2117</v>
      </c>
      <c r="E313" s="1" t="s">
        <v>2118</v>
      </c>
      <c r="I313" s="236" t="s">
        <v>4089</v>
      </c>
      <c r="J313" s="1" t="s">
        <v>3210</v>
      </c>
      <c r="K313" s="1" t="s">
        <v>3211</v>
      </c>
      <c r="L313" s="1">
        <v>32.964961000000002</v>
      </c>
      <c r="M313" s="1">
        <v>131.902998</v>
      </c>
      <c r="O313" s="74" t="str">
        <f t="shared" si="67"/>
        <v>ドラッグコスモス佐伯常盤店</v>
      </c>
      <c r="P313" s="74" t="str">
        <f t="shared" si="68"/>
        <v>種別：店舗販売（薬店）&lt;br&gt;名称：ドラッグコスモス佐伯常盤店&lt;br&gt;住所：佐伯市常盤東町７－７&lt;br&gt;TEL：0972-20-4381&lt;br&gt;</v>
      </c>
      <c r="Q313" s="74" t="str">
        <f t="shared" si="69"/>
        <v>097.png</v>
      </c>
      <c r="R313" s="74" t="str">
        <f t="shared" si="79"/>
        <v>30,30</v>
      </c>
      <c r="S313" s="74" t="str">
        <f t="shared" si="79"/>
        <v>15,15</v>
      </c>
      <c r="T313" s="74" t="str">
        <f t="shared" si="71"/>
        <v>131.902998,32.964961</v>
      </c>
      <c r="W313" s="239">
        <v>1</v>
      </c>
      <c r="X313" s="239" t="s">
        <v>3209</v>
      </c>
      <c r="Y313" s="239" t="str">
        <f t="shared" si="72"/>
        <v>ドラッグコスモス佐伯常盤店</v>
      </c>
      <c r="Z313" s="239" t="s">
        <v>3202</v>
      </c>
      <c r="AA313" s="239" t="str">
        <f t="shared" si="73"/>
        <v>種別：店舗販売（薬店）&lt;br&gt;名称：ドラッグコスモス佐伯常盤店&lt;br&gt;住所：佐伯市常盤東町７－７&lt;br&gt;TEL：0972-20-4381&lt;br&gt;</v>
      </c>
      <c r="AB313" s="239" t="s">
        <v>3203</v>
      </c>
      <c r="AC313" s="239" t="str">
        <f t="shared" si="74"/>
        <v>097.png</v>
      </c>
      <c r="AD313" s="239" t="s">
        <v>3204</v>
      </c>
      <c r="AE313" s="239" t="str">
        <f t="shared" si="75"/>
        <v>30,30</v>
      </c>
      <c r="AF313" s="239" t="s">
        <v>3205</v>
      </c>
      <c r="AG313" s="239" t="str">
        <f t="shared" si="76"/>
        <v>15,15</v>
      </c>
      <c r="AH313" s="239" t="s">
        <v>3206</v>
      </c>
      <c r="AI313" s="239" t="str">
        <f t="shared" si="77"/>
        <v>131.902998,32.964961</v>
      </c>
      <c r="AJ313" s="239" t="s">
        <v>3207</v>
      </c>
      <c r="AL313" s="8" t="str">
        <f t="shared" si="78"/>
        <v>,{"type":"Feature","properties":{"name":"ドラッグコスモス佐伯常盤店","description":"種別：店舗販売（薬店）&lt;br&gt;名称：ドラッグコスモス佐伯常盤店&lt;br&gt;住所：佐伯市常盤東町７－７&lt;br&gt;TEL：0972-20-4381&lt;br&gt;","_markerType":"Icon","_iconUrl":"https://cyberjapandata.gsi.go.jp/portal/sys/v4/symbols/097.png","_iconSize":[30,30],"_iconAnchor":[15,15]},"geometry":{"type":"Point","coordinates":[131.902998,32.964961]}}</v>
      </c>
    </row>
    <row r="314" spans="1:38">
      <c r="A314" s="1" t="s">
        <v>2429</v>
      </c>
      <c r="B314" s="1" t="s">
        <v>4087</v>
      </c>
      <c r="C314" s="1" t="s">
        <v>2429</v>
      </c>
      <c r="D314" s="1" t="s">
        <v>2119</v>
      </c>
      <c r="E314" s="1" t="s">
        <v>2120</v>
      </c>
      <c r="I314" s="236" t="s">
        <v>4089</v>
      </c>
      <c r="J314" s="1" t="s">
        <v>3210</v>
      </c>
      <c r="K314" s="1" t="s">
        <v>3211</v>
      </c>
      <c r="L314" s="1">
        <v>32.944104561304599</v>
      </c>
      <c r="M314" s="1">
        <v>131.90160160486801</v>
      </c>
      <c r="O314" s="74" t="str">
        <f t="shared" si="67"/>
        <v>ココカラファイントキハ佐伯店</v>
      </c>
      <c r="P314" s="74" t="str">
        <f t="shared" si="68"/>
        <v>種別：店舗販売（薬店）&lt;br&gt;名称：ココカラファイントキハ佐伯店&lt;br&gt;住所：佐伯市池田２０６４番地トキハインダストリー佐伯店１Ｆ&lt;br&gt;TEL：0972-28-5166&lt;br&gt;</v>
      </c>
      <c r="Q314" s="74" t="str">
        <f t="shared" si="69"/>
        <v>097.png</v>
      </c>
      <c r="R314" s="74" t="str">
        <f t="shared" si="79"/>
        <v>30,30</v>
      </c>
      <c r="S314" s="74" t="str">
        <f t="shared" si="79"/>
        <v>15,15</v>
      </c>
      <c r="T314" s="74" t="str">
        <f t="shared" si="71"/>
        <v>131.901601604868,32.9441045613046</v>
      </c>
      <c r="W314" s="239">
        <v>1</v>
      </c>
      <c r="X314" s="239" t="s">
        <v>3209</v>
      </c>
      <c r="Y314" s="239" t="str">
        <f t="shared" si="72"/>
        <v>ココカラファイントキハ佐伯店</v>
      </c>
      <c r="Z314" s="239" t="s">
        <v>3202</v>
      </c>
      <c r="AA314" s="239" t="str">
        <f t="shared" si="73"/>
        <v>種別：店舗販売（薬店）&lt;br&gt;名称：ココカラファイントキハ佐伯店&lt;br&gt;住所：佐伯市池田２０６４番地トキハインダストリー佐伯店１Ｆ&lt;br&gt;TEL：0972-28-5166&lt;br&gt;</v>
      </c>
      <c r="AB314" s="239" t="s">
        <v>3203</v>
      </c>
      <c r="AC314" s="239" t="str">
        <f t="shared" si="74"/>
        <v>097.png</v>
      </c>
      <c r="AD314" s="239" t="s">
        <v>3204</v>
      </c>
      <c r="AE314" s="239" t="str">
        <f t="shared" si="75"/>
        <v>30,30</v>
      </c>
      <c r="AF314" s="239" t="s">
        <v>3205</v>
      </c>
      <c r="AG314" s="239" t="str">
        <f t="shared" si="76"/>
        <v>15,15</v>
      </c>
      <c r="AH314" s="239" t="s">
        <v>3206</v>
      </c>
      <c r="AI314" s="239" t="str">
        <f t="shared" si="77"/>
        <v>131.901601604868,32.9441045613046</v>
      </c>
      <c r="AJ314" s="239" t="s">
        <v>3207</v>
      </c>
      <c r="AL314" s="8" t="str">
        <f t="shared" si="78"/>
        <v>,{"type":"Feature","properties":{"name":"ココカラファイントキハ佐伯店","description":"種別：店舗販売（薬店）&lt;br&gt;名称：ココカラファイントキハ佐伯店&lt;br&gt;住所：佐伯市池田２０６４番地トキハインダストリー佐伯店１Ｆ&lt;br&gt;TEL：0972-28-5166&lt;br&gt;","_markerType":"Icon","_iconUrl":"https://cyberjapandata.gsi.go.jp/portal/sys/v4/symbols/097.png","_iconSize":[30,30],"_iconAnchor":[15,15]},"geometry":{"type":"Point","coordinates":[131.901601604868,32.9441045613046]}}</v>
      </c>
    </row>
    <row r="315" spans="1:38">
      <c r="A315" s="1" t="s">
        <v>2153</v>
      </c>
      <c r="B315" s="1" t="s">
        <v>4087</v>
      </c>
      <c r="C315" s="1" t="s">
        <v>2153</v>
      </c>
      <c r="D315" s="1" t="s">
        <v>2121</v>
      </c>
      <c r="E315" s="1" t="s">
        <v>2122</v>
      </c>
      <c r="I315" s="236" t="s">
        <v>4089</v>
      </c>
      <c r="J315" s="1" t="s">
        <v>3210</v>
      </c>
      <c r="K315" s="1" t="s">
        <v>3211</v>
      </c>
      <c r="L315" s="1">
        <v>32.961552404093403</v>
      </c>
      <c r="M315" s="1">
        <v>131.866325149038</v>
      </c>
      <c r="O315" s="74" t="str">
        <f t="shared" si="67"/>
        <v>ドラッグストアモリ鶴岡店</v>
      </c>
      <c r="P315" s="74" t="str">
        <f t="shared" si="68"/>
        <v>種別：店舗販売（薬店）&lt;br&gt;名称：ドラッグストアモリ鶴岡店&lt;br&gt;住所：佐伯市鶴岡西町１丁目２１４番地&lt;br&gt;TEL：0972-28-6881&lt;br&gt;</v>
      </c>
      <c r="Q315" s="74" t="str">
        <f t="shared" si="69"/>
        <v>097.png</v>
      </c>
      <c r="R315" s="74" t="str">
        <f t="shared" si="79"/>
        <v>30,30</v>
      </c>
      <c r="S315" s="74" t="str">
        <f t="shared" si="79"/>
        <v>15,15</v>
      </c>
      <c r="T315" s="74" t="str">
        <f t="shared" si="71"/>
        <v>131.866325149038,32.9615524040934</v>
      </c>
      <c r="W315" s="239">
        <v>1</v>
      </c>
      <c r="X315" s="239" t="s">
        <v>3209</v>
      </c>
      <c r="Y315" s="239" t="str">
        <f t="shared" si="72"/>
        <v>ドラッグストアモリ鶴岡店</v>
      </c>
      <c r="Z315" s="239" t="s">
        <v>3202</v>
      </c>
      <c r="AA315" s="239" t="str">
        <f t="shared" si="73"/>
        <v>種別：店舗販売（薬店）&lt;br&gt;名称：ドラッグストアモリ鶴岡店&lt;br&gt;住所：佐伯市鶴岡西町１丁目２１４番地&lt;br&gt;TEL：0972-28-6881&lt;br&gt;</v>
      </c>
      <c r="AB315" s="239" t="s">
        <v>3203</v>
      </c>
      <c r="AC315" s="239" t="str">
        <f t="shared" si="74"/>
        <v>097.png</v>
      </c>
      <c r="AD315" s="239" t="s">
        <v>3204</v>
      </c>
      <c r="AE315" s="239" t="str">
        <f t="shared" si="75"/>
        <v>30,30</v>
      </c>
      <c r="AF315" s="239" t="s">
        <v>3205</v>
      </c>
      <c r="AG315" s="239" t="str">
        <f t="shared" si="76"/>
        <v>15,15</v>
      </c>
      <c r="AH315" s="239" t="s">
        <v>3206</v>
      </c>
      <c r="AI315" s="239" t="str">
        <f t="shared" si="77"/>
        <v>131.866325149038,32.9615524040934</v>
      </c>
      <c r="AJ315" s="239" t="s">
        <v>3207</v>
      </c>
      <c r="AL315" s="8" t="str">
        <f t="shared" si="78"/>
        <v>,{"type":"Feature","properties":{"name":"ドラッグストアモリ鶴岡店","description":"種別：店舗販売（薬店）&lt;br&gt;名称：ドラッグストアモリ鶴岡店&lt;br&gt;住所：佐伯市鶴岡西町１丁目２１４番地&lt;br&gt;TEL：0972-28-6881&lt;br&gt;","_markerType":"Icon","_iconUrl":"https://cyberjapandata.gsi.go.jp/portal/sys/v4/symbols/097.png","_iconSize":[30,30],"_iconAnchor":[15,15]},"geometry":{"type":"Point","coordinates":[131.866325149038,32.9615524040934]}}</v>
      </c>
    </row>
    <row r="316" spans="1:38">
      <c r="A316" s="1" t="s">
        <v>2154</v>
      </c>
      <c r="B316" s="1" t="s">
        <v>4087</v>
      </c>
      <c r="C316" s="1" t="s">
        <v>2154</v>
      </c>
      <c r="D316" s="1" t="s">
        <v>2123</v>
      </c>
      <c r="E316" s="1" t="s">
        <v>2124</v>
      </c>
      <c r="I316" s="236" t="s">
        <v>4089</v>
      </c>
      <c r="J316" s="1" t="s">
        <v>3210</v>
      </c>
      <c r="K316" s="1" t="s">
        <v>3211</v>
      </c>
      <c r="L316" s="1">
        <v>32.966357000000002</v>
      </c>
      <c r="M316" s="1">
        <v>131.880585</v>
      </c>
      <c r="O316" s="74" t="str">
        <f t="shared" si="67"/>
        <v>アタックス佐伯店</v>
      </c>
      <c r="P316" s="74" t="str">
        <f t="shared" si="68"/>
        <v>種別：店舗販売（薬店）&lt;br&gt;名称：アタックス佐伯店&lt;br&gt;住所：佐伯市大字鶴望字深町２３３０番地１&lt;br&gt;TEL：0972-23-2361&lt;br&gt;</v>
      </c>
      <c r="Q316" s="74" t="str">
        <f t="shared" si="69"/>
        <v>097.png</v>
      </c>
      <c r="R316" s="74" t="str">
        <f t="shared" si="79"/>
        <v>30,30</v>
      </c>
      <c r="S316" s="74" t="str">
        <f t="shared" si="79"/>
        <v>15,15</v>
      </c>
      <c r="T316" s="74" t="str">
        <f t="shared" si="71"/>
        <v>131.880585,32.966357</v>
      </c>
      <c r="W316" s="239">
        <v>1</v>
      </c>
      <c r="X316" s="239" t="s">
        <v>3209</v>
      </c>
      <c r="Y316" s="239" t="str">
        <f t="shared" si="72"/>
        <v>アタックス佐伯店</v>
      </c>
      <c r="Z316" s="239" t="s">
        <v>3202</v>
      </c>
      <c r="AA316" s="239" t="str">
        <f t="shared" si="73"/>
        <v>種別：店舗販売（薬店）&lt;br&gt;名称：アタックス佐伯店&lt;br&gt;住所：佐伯市大字鶴望字深町２３３０番地１&lt;br&gt;TEL：0972-23-2361&lt;br&gt;</v>
      </c>
      <c r="AB316" s="239" t="s">
        <v>3203</v>
      </c>
      <c r="AC316" s="239" t="str">
        <f t="shared" si="74"/>
        <v>097.png</v>
      </c>
      <c r="AD316" s="239" t="s">
        <v>3204</v>
      </c>
      <c r="AE316" s="239" t="str">
        <f t="shared" si="75"/>
        <v>30,30</v>
      </c>
      <c r="AF316" s="239" t="s">
        <v>3205</v>
      </c>
      <c r="AG316" s="239" t="str">
        <f t="shared" si="76"/>
        <v>15,15</v>
      </c>
      <c r="AH316" s="239" t="s">
        <v>3206</v>
      </c>
      <c r="AI316" s="239" t="str">
        <f t="shared" si="77"/>
        <v>131.880585,32.966357</v>
      </c>
      <c r="AJ316" s="239" t="s">
        <v>3207</v>
      </c>
      <c r="AL316" s="8" t="str">
        <f t="shared" si="78"/>
        <v>,{"type":"Feature","properties":{"name":"アタックス佐伯店","description":"種別：店舗販売（薬店）&lt;br&gt;名称：アタックス佐伯店&lt;br&gt;住所：佐伯市大字鶴望字深町２３３０番地１&lt;br&gt;TEL：0972-23-2361&lt;br&gt;","_markerType":"Icon","_iconUrl":"https://cyberjapandata.gsi.go.jp/portal/sys/v4/symbols/097.png","_iconSize":[30,30],"_iconAnchor":[15,15]},"geometry":{"type":"Point","coordinates":[131.880585,32.966357]}}</v>
      </c>
    </row>
    <row r="317" spans="1:38">
      <c r="W317" s="239">
        <v>1</v>
      </c>
      <c r="AL317" s="8" t="s">
        <v>3214</v>
      </c>
    </row>
    <row r="318" spans="1:38">
      <c r="W318" s="239">
        <v>1</v>
      </c>
      <c r="AL318" s="8"/>
    </row>
    <row r="319" spans="1:38">
      <c r="W319" s="239">
        <v>1</v>
      </c>
      <c r="AL319" s="8"/>
    </row>
    <row r="320" spans="1:38">
      <c r="W320" s="239">
        <v>1</v>
      </c>
      <c r="AL320" s="8"/>
    </row>
    <row r="321" spans="1:38">
      <c r="W321" s="239">
        <v>1</v>
      </c>
      <c r="AL321" s="8" t="s">
        <v>4088</v>
      </c>
    </row>
    <row r="322" spans="1:38">
      <c r="A322" s="1" t="s">
        <v>2430</v>
      </c>
      <c r="B322" s="1" t="s">
        <v>2125</v>
      </c>
      <c r="C322" s="1" t="s">
        <v>2430</v>
      </c>
      <c r="D322" s="1" t="s">
        <v>2126</v>
      </c>
      <c r="E322" s="1" t="s">
        <v>2127</v>
      </c>
      <c r="I322" s="236" t="s">
        <v>4090</v>
      </c>
      <c r="J322" s="1" t="s">
        <v>3210</v>
      </c>
      <c r="K322" s="1" t="s">
        <v>3211</v>
      </c>
      <c r="L322" s="1">
        <v>32.97733826332</v>
      </c>
      <c r="M322" s="1">
        <v>131.90190151812999</v>
      </c>
      <c r="O322" s="74" t="str">
        <f>A322</f>
        <v>有限会社野村酸素</v>
      </c>
      <c r="P322" s="74" t="str">
        <f>$B$7&amp;B322&amp;"&lt;br&gt;"&amp;$C$7&amp;C322&amp;"&lt;br&gt;"&amp;IF(D322="","",$D$7&amp;D322&amp;"&lt;br&gt;")&amp;IF(E322="","",$E$7&amp;E322&amp;"&lt;br&gt;")&amp;IF(F322="","",$F$7&amp;F322&amp;"&lt;br&gt;")</f>
        <v>種別：卸売販売（医療用ガス）&lt;br&gt;名称：有限会社野村酸素&lt;br&gt;住所：佐伯市葛港７番１８号&lt;br&gt;TEL：0972-22-0724&lt;br&gt;</v>
      </c>
      <c r="Q322" s="74" t="str">
        <f>I322&amp;".png"</f>
        <v>098.png</v>
      </c>
      <c r="R322" s="74" t="str">
        <f>J322</f>
        <v>30,30</v>
      </c>
      <c r="S322" s="74" t="str">
        <f>K322</f>
        <v>15,15</v>
      </c>
      <c r="T322" s="74" t="str">
        <f>M322&amp;","&amp;L322</f>
        <v>131.90190151813,32.97733826332</v>
      </c>
      <c r="W322" s="239">
        <v>1</v>
      </c>
      <c r="X322" s="239" t="s">
        <v>3201</v>
      </c>
      <c r="Y322" s="239" t="str">
        <f>O322</f>
        <v>有限会社野村酸素</v>
      </c>
      <c r="Z322" s="239" t="s">
        <v>3202</v>
      </c>
      <c r="AA322" s="239" t="str">
        <f>P322</f>
        <v>種別：卸売販売（医療用ガス）&lt;br&gt;名称：有限会社野村酸素&lt;br&gt;住所：佐伯市葛港７番１８号&lt;br&gt;TEL：0972-22-0724&lt;br&gt;</v>
      </c>
      <c r="AB322" s="239" t="s">
        <v>3203</v>
      </c>
      <c r="AC322" s="239" t="str">
        <f>Q322</f>
        <v>098.png</v>
      </c>
      <c r="AD322" s="239" t="s">
        <v>3204</v>
      </c>
      <c r="AE322" s="239" t="str">
        <f>R322</f>
        <v>30,30</v>
      </c>
      <c r="AF322" s="239" t="s">
        <v>3205</v>
      </c>
      <c r="AG322" s="239" t="str">
        <f>S322</f>
        <v>15,15</v>
      </c>
      <c r="AH322" s="239" t="s">
        <v>3206</v>
      </c>
      <c r="AI322" s="239" t="str">
        <f>T322</f>
        <v>131.90190151813,32.97733826332</v>
      </c>
      <c r="AJ322" s="239" t="s">
        <v>3207</v>
      </c>
      <c r="AL322" s="238" t="str">
        <f>_xlfn.CONCAT(X322:AJ322)</f>
        <v>{"type":"Feature","properties":{"name":"有限会社野村酸素","description":"種別：卸売販売（医療用ガス）&lt;br&gt;名称：有限会社野村酸素&lt;br&gt;住所：佐伯市葛港７番１８号&lt;br&gt;TEL：0972-22-0724&lt;br&gt;","_markerType":"Icon","_iconUrl":"https://cyberjapandata.gsi.go.jp/portal/sys/v4/symbols/098.png","_iconSize":[30,30],"_iconAnchor":[15,15]},"geometry":{"type":"Point","coordinates":[131.90190151813,32.97733826332]}}</v>
      </c>
    </row>
    <row r="323" spans="1:38">
      <c r="A323" s="1" t="s">
        <v>2431</v>
      </c>
      <c r="B323" s="1" t="s">
        <v>2125</v>
      </c>
      <c r="C323" s="1" t="s">
        <v>2431</v>
      </c>
      <c r="D323" s="1" t="s">
        <v>2128</v>
      </c>
      <c r="E323" s="1" t="s">
        <v>2129</v>
      </c>
      <c r="I323" s="236" t="s">
        <v>4090</v>
      </c>
      <c r="J323" s="1" t="s">
        <v>3210</v>
      </c>
      <c r="K323" s="1" t="s">
        <v>3211</v>
      </c>
      <c r="L323" s="1">
        <v>32.966045000000001</v>
      </c>
      <c r="M323" s="1">
        <v>131.91042400000001</v>
      </c>
      <c r="O323" s="74" t="str">
        <f t="shared" si="67"/>
        <v>江藤酸素株式会社佐伯医療営業所</v>
      </c>
      <c r="P323" s="74" t="str">
        <f t="shared" si="68"/>
        <v>種別：卸売販売（医療用ガス）&lt;br&gt;名称：江藤酸素株式会社佐伯医療営業所&lt;br&gt;住所：佐伯市東町２６番２４号&lt;br&gt;TEL：0972-22-1917&lt;br&gt;</v>
      </c>
      <c r="Q323" s="74" t="str">
        <f t="shared" si="69"/>
        <v>098.png</v>
      </c>
      <c r="R323" s="74" t="str">
        <f t="shared" si="79"/>
        <v>30,30</v>
      </c>
      <c r="S323" s="74" t="str">
        <f t="shared" si="79"/>
        <v>15,15</v>
      </c>
      <c r="T323" s="74" t="str">
        <f t="shared" si="71"/>
        <v>131.910424,32.966045</v>
      </c>
      <c r="W323" s="239">
        <v>1</v>
      </c>
      <c r="X323" s="239" t="s">
        <v>3209</v>
      </c>
      <c r="Y323" s="239" t="str">
        <f t="shared" si="72"/>
        <v>江藤酸素株式会社佐伯医療営業所</v>
      </c>
      <c r="Z323" s="239" t="s">
        <v>3202</v>
      </c>
      <c r="AA323" s="239" t="str">
        <f t="shared" si="73"/>
        <v>種別：卸売販売（医療用ガス）&lt;br&gt;名称：江藤酸素株式会社佐伯医療営業所&lt;br&gt;住所：佐伯市東町２６番２４号&lt;br&gt;TEL：0972-22-1917&lt;br&gt;</v>
      </c>
      <c r="AB323" s="239" t="s">
        <v>3203</v>
      </c>
      <c r="AC323" s="239" t="str">
        <f t="shared" si="74"/>
        <v>098.png</v>
      </c>
      <c r="AD323" s="239" t="s">
        <v>3204</v>
      </c>
      <c r="AE323" s="239" t="str">
        <f t="shared" si="75"/>
        <v>30,30</v>
      </c>
      <c r="AF323" s="239" t="s">
        <v>3205</v>
      </c>
      <c r="AG323" s="239" t="str">
        <f t="shared" si="76"/>
        <v>15,15</v>
      </c>
      <c r="AH323" s="239" t="s">
        <v>3206</v>
      </c>
      <c r="AI323" s="239" t="str">
        <f t="shared" si="77"/>
        <v>131.910424,32.966045</v>
      </c>
      <c r="AJ323" s="239" t="s">
        <v>3207</v>
      </c>
      <c r="AL323" s="8" t="str">
        <f t="shared" si="78"/>
        <v>,{"type":"Feature","properties":{"name":"江藤酸素株式会社佐伯医療営業所","description":"種別：卸売販売（医療用ガス）&lt;br&gt;名称：江藤酸素株式会社佐伯医療営業所&lt;br&gt;住所：佐伯市東町２６番２４号&lt;br&gt;TEL：0972-22-1917&lt;br&gt;","_markerType":"Icon","_iconUrl":"https://cyberjapandata.gsi.go.jp/portal/sys/v4/symbols/098.png","_iconSize":[30,30],"_iconAnchor":[15,15]},"geometry":{"type":"Point","coordinates":[131.910424,32.966045]}}</v>
      </c>
    </row>
    <row r="324" spans="1:38">
      <c r="A324" s="1" t="s">
        <v>2155</v>
      </c>
      <c r="B324" s="1" t="s">
        <v>2125</v>
      </c>
      <c r="C324" s="1" t="s">
        <v>2155</v>
      </c>
      <c r="D324" s="1" t="s">
        <v>2130</v>
      </c>
      <c r="E324" s="1" t="s">
        <v>2131</v>
      </c>
      <c r="I324" s="236" t="s">
        <v>4090</v>
      </c>
      <c r="J324" s="1" t="s">
        <v>3210</v>
      </c>
      <c r="K324" s="1" t="s">
        <v>3211</v>
      </c>
      <c r="L324" s="1">
        <v>32.958148999999999</v>
      </c>
      <c r="M324" s="1">
        <v>131.863845</v>
      </c>
      <c r="O324" s="74" t="str">
        <f t="shared" si="67"/>
        <v>九州福祉医療サービス株式会社佐伯支店</v>
      </c>
      <c r="P324" s="74" t="str">
        <f t="shared" si="68"/>
        <v>種別：卸売販売（医療用ガス）&lt;br&gt;名称：九州福祉医療サービス株式会社佐伯支店&lt;br&gt;住所：佐伯市鶴岡西町２丁目２７２番地&lt;br&gt;TEL：0972-20-3010&lt;br&gt;</v>
      </c>
      <c r="Q324" s="74" t="str">
        <f t="shared" si="69"/>
        <v>098.png</v>
      </c>
      <c r="R324" s="74" t="str">
        <f t="shared" si="79"/>
        <v>30,30</v>
      </c>
      <c r="S324" s="74" t="str">
        <f t="shared" si="79"/>
        <v>15,15</v>
      </c>
      <c r="T324" s="74" t="str">
        <f t="shared" si="71"/>
        <v>131.863845,32.958149</v>
      </c>
      <c r="W324" s="239">
        <v>1</v>
      </c>
      <c r="X324" s="239" t="s">
        <v>3209</v>
      </c>
      <c r="Y324" s="239" t="str">
        <f t="shared" si="72"/>
        <v>九州福祉医療サービス株式会社佐伯支店</v>
      </c>
      <c r="Z324" s="239" t="s">
        <v>3202</v>
      </c>
      <c r="AA324" s="239" t="str">
        <f t="shared" si="73"/>
        <v>種別：卸売販売（医療用ガス）&lt;br&gt;名称：九州福祉医療サービス株式会社佐伯支店&lt;br&gt;住所：佐伯市鶴岡西町２丁目２７２番地&lt;br&gt;TEL：0972-20-3010&lt;br&gt;</v>
      </c>
      <c r="AB324" s="239" t="s">
        <v>3203</v>
      </c>
      <c r="AC324" s="239" t="str">
        <f t="shared" si="74"/>
        <v>098.png</v>
      </c>
      <c r="AD324" s="239" t="s">
        <v>3204</v>
      </c>
      <c r="AE324" s="239" t="str">
        <f t="shared" si="75"/>
        <v>30,30</v>
      </c>
      <c r="AF324" s="239" t="s">
        <v>3205</v>
      </c>
      <c r="AG324" s="239" t="str">
        <f t="shared" si="76"/>
        <v>15,15</v>
      </c>
      <c r="AH324" s="239" t="s">
        <v>3206</v>
      </c>
      <c r="AI324" s="239" t="str">
        <f t="shared" si="77"/>
        <v>131.863845,32.958149</v>
      </c>
      <c r="AJ324" s="239" t="s">
        <v>3207</v>
      </c>
      <c r="AL324" s="8" t="str">
        <f t="shared" si="78"/>
        <v>,{"type":"Feature","properties":{"name":"九州福祉医療サービス株式会社佐伯支店","description":"種別：卸売販売（医療用ガス）&lt;br&gt;名称：九州福祉医療サービス株式会社佐伯支店&lt;br&gt;住所：佐伯市鶴岡西町２丁目２７２番地&lt;br&gt;TEL：0972-20-3010&lt;br&gt;","_markerType":"Icon","_iconUrl":"https://cyberjapandata.gsi.go.jp/portal/sys/v4/symbols/098.png","_iconSize":[30,30],"_iconAnchor":[15,15]},"geometry":{"type":"Point","coordinates":[131.863845,32.958149]}}</v>
      </c>
    </row>
    <row r="325" spans="1:38">
      <c r="A325" s="1" t="s">
        <v>2156</v>
      </c>
      <c r="B325" s="1" t="s">
        <v>2132</v>
      </c>
      <c r="C325" s="1" t="s">
        <v>2156</v>
      </c>
      <c r="D325" s="1" t="s">
        <v>2133</v>
      </c>
      <c r="E325" s="1" t="s">
        <v>2134</v>
      </c>
      <c r="I325" s="236" t="s">
        <v>4090</v>
      </c>
      <c r="J325" s="1" t="s">
        <v>3210</v>
      </c>
      <c r="K325" s="1" t="s">
        <v>3211</v>
      </c>
      <c r="L325" s="1">
        <v>32.954846000000003</v>
      </c>
      <c r="M325" s="1">
        <v>131.85905600000001</v>
      </c>
      <c r="O325" s="74" t="str">
        <f t="shared" si="67"/>
        <v>株式会社アトル佐伯支店</v>
      </c>
      <c r="P325" s="74" t="str">
        <f t="shared" si="68"/>
        <v>種別：卸売販売（医薬品卸）&lt;br&gt;名称：株式会社アトル佐伯支店&lt;br&gt;住所：佐伯市大字上岡糀ノ木１５１２番１&lt;br&gt;TEL：0972-22-1780&lt;br&gt;</v>
      </c>
      <c r="Q325" s="74" t="str">
        <f t="shared" si="69"/>
        <v>098.png</v>
      </c>
      <c r="R325" s="74" t="str">
        <f t="shared" si="79"/>
        <v>30,30</v>
      </c>
      <c r="S325" s="74" t="str">
        <f t="shared" si="79"/>
        <v>15,15</v>
      </c>
      <c r="T325" s="74" t="str">
        <f t="shared" si="71"/>
        <v>131.859056,32.954846</v>
      </c>
      <c r="W325" s="239">
        <v>1</v>
      </c>
      <c r="X325" s="239" t="s">
        <v>3209</v>
      </c>
      <c r="Y325" s="239" t="str">
        <f t="shared" si="72"/>
        <v>株式会社アトル佐伯支店</v>
      </c>
      <c r="Z325" s="239" t="s">
        <v>3202</v>
      </c>
      <c r="AA325" s="239" t="str">
        <f t="shared" si="73"/>
        <v>種別：卸売販売（医薬品卸）&lt;br&gt;名称：株式会社アトル佐伯支店&lt;br&gt;住所：佐伯市大字上岡糀ノ木１５１２番１&lt;br&gt;TEL：0972-22-1780&lt;br&gt;</v>
      </c>
      <c r="AB325" s="239" t="s">
        <v>3203</v>
      </c>
      <c r="AC325" s="239" t="str">
        <f t="shared" si="74"/>
        <v>098.png</v>
      </c>
      <c r="AD325" s="239" t="s">
        <v>3204</v>
      </c>
      <c r="AE325" s="239" t="str">
        <f t="shared" si="75"/>
        <v>30,30</v>
      </c>
      <c r="AF325" s="239" t="s">
        <v>3205</v>
      </c>
      <c r="AG325" s="239" t="str">
        <f t="shared" si="76"/>
        <v>15,15</v>
      </c>
      <c r="AH325" s="239" t="s">
        <v>3206</v>
      </c>
      <c r="AI325" s="239" t="str">
        <f t="shared" si="77"/>
        <v>131.859056,32.954846</v>
      </c>
      <c r="AJ325" s="239" t="s">
        <v>3207</v>
      </c>
      <c r="AL325" s="8" t="str">
        <f t="shared" si="78"/>
        <v>,{"type":"Feature","properties":{"name":"株式会社アトル佐伯支店","description":"種別：卸売販売（医薬品卸）&lt;br&gt;名称：株式会社アトル佐伯支店&lt;br&gt;住所：佐伯市大字上岡糀ノ木１５１２番１&lt;br&gt;TEL：0972-22-1780&lt;br&gt;","_markerType":"Icon","_iconUrl":"https://cyberjapandata.gsi.go.jp/portal/sys/v4/symbols/098.png","_iconSize":[30,30],"_iconAnchor":[15,15]},"geometry":{"type":"Point","coordinates":[131.859056,32.954846]}}</v>
      </c>
    </row>
    <row r="326" spans="1:38">
      <c r="A326" s="1" t="s">
        <v>2157</v>
      </c>
      <c r="B326" s="1" t="s">
        <v>2132</v>
      </c>
      <c r="C326" s="1" t="s">
        <v>2157</v>
      </c>
      <c r="D326" s="1" t="s">
        <v>2135</v>
      </c>
      <c r="E326" s="1" t="s">
        <v>2136</v>
      </c>
      <c r="I326" s="236" t="s">
        <v>4090</v>
      </c>
      <c r="J326" s="1" t="s">
        <v>3210</v>
      </c>
      <c r="K326" s="1" t="s">
        <v>3211</v>
      </c>
      <c r="L326" s="1">
        <v>32.954903000000002</v>
      </c>
      <c r="M326" s="1">
        <v>131.88674700000001</v>
      </c>
      <c r="O326" s="74" t="str">
        <f t="shared" si="67"/>
        <v>株式会社アステム佐伯支店</v>
      </c>
      <c r="P326" s="74" t="str">
        <f t="shared" si="68"/>
        <v>種別：卸売販売（医薬品卸）&lt;br&gt;名称：株式会社アステム佐伯支店&lt;br&gt;住所：佐伯市城南町２８番１６号&lt;br&gt;TEL：0972-22-2911&lt;br&gt;</v>
      </c>
      <c r="Q326" s="74" t="str">
        <f t="shared" si="69"/>
        <v>098.png</v>
      </c>
      <c r="R326" s="74" t="str">
        <f t="shared" si="79"/>
        <v>30,30</v>
      </c>
      <c r="S326" s="74" t="str">
        <f t="shared" si="79"/>
        <v>15,15</v>
      </c>
      <c r="T326" s="74" t="str">
        <f t="shared" si="71"/>
        <v>131.886747,32.954903</v>
      </c>
      <c r="W326" s="239">
        <v>1</v>
      </c>
      <c r="X326" s="239" t="s">
        <v>3209</v>
      </c>
      <c r="Y326" s="239" t="str">
        <f t="shared" si="72"/>
        <v>株式会社アステム佐伯支店</v>
      </c>
      <c r="Z326" s="239" t="s">
        <v>3202</v>
      </c>
      <c r="AA326" s="239" t="str">
        <f t="shared" si="73"/>
        <v>種別：卸売販売（医薬品卸）&lt;br&gt;名称：株式会社アステム佐伯支店&lt;br&gt;住所：佐伯市城南町２８番１６号&lt;br&gt;TEL：0972-22-2911&lt;br&gt;</v>
      </c>
      <c r="AB326" s="239" t="s">
        <v>3203</v>
      </c>
      <c r="AC326" s="239" t="str">
        <f t="shared" si="74"/>
        <v>098.png</v>
      </c>
      <c r="AD326" s="239" t="s">
        <v>3204</v>
      </c>
      <c r="AE326" s="239" t="str">
        <f t="shared" si="75"/>
        <v>30,30</v>
      </c>
      <c r="AF326" s="239" t="s">
        <v>3205</v>
      </c>
      <c r="AG326" s="239" t="str">
        <f t="shared" si="76"/>
        <v>15,15</v>
      </c>
      <c r="AH326" s="239" t="s">
        <v>3206</v>
      </c>
      <c r="AI326" s="239" t="str">
        <f t="shared" si="77"/>
        <v>131.886747,32.954903</v>
      </c>
      <c r="AJ326" s="239" t="s">
        <v>3207</v>
      </c>
      <c r="AL326" s="8" t="str">
        <f t="shared" si="78"/>
        <v>,{"type":"Feature","properties":{"name":"株式会社アステム佐伯支店","description":"種別：卸売販売（医薬品卸）&lt;br&gt;名称：株式会社アステム佐伯支店&lt;br&gt;住所：佐伯市城南町２８番１６号&lt;br&gt;TEL：0972-22-2911&lt;br&gt;","_markerType":"Icon","_iconUrl":"https://cyberjapandata.gsi.go.jp/portal/sys/v4/symbols/098.png","_iconSize":[30,30],"_iconAnchor":[15,15]},"geometry":{"type":"Point","coordinates":[131.886747,32.954903]}}</v>
      </c>
    </row>
    <row r="327" spans="1:38">
      <c r="W327" s="239">
        <v>1</v>
      </c>
      <c r="AL327" s="8" t="s">
        <v>3214</v>
      </c>
    </row>
    <row r="328" spans="1:38">
      <c r="W328" s="239">
        <v>1</v>
      </c>
      <c r="AL328" s="8"/>
    </row>
    <row r="329" spans="1:38">
      <c r="W329" s="239">
        <v>1</v>
      </c>
      <c r="AL329" s="8"/>
    </row>
    <row r="330" spans="1:38">
      <c r="W330" s="239">
        <v>1</v>
      </c>
      <c r="AL330" s="8"/>
    </row>
    <row r="331" spans="1:38">
      <c r="W331" s="239">
        <v>1</v>
      </c>
      <c r="AL331" s="8" t="s">
        <v>3252</v>
      </c>
    </row>
    <row r="332" spans="1:38">
      <c r="A332" s="1" t="s">
        <v>3253</v>
      </c>
      <c r="B332" s="1" t="s">
        <v>3254</v>
      </c>
      <c r="C332" s="1" t="s">
        <v>3253</v>
      </c>
      <c r="D332" s="1" t="s">
        <v>290</v>
      </c>
      <c r="E332" s="1" t="s">
        <v>361</v>
      </c>
      <c r="F332" s="1" t="s">
        <v>3255</v>
      </c>
      <c r="I332" s="236">
        <v>388</v>
      </c>
      <c r="J332" s="1" t="s">
        <v>3210</v>
      </c>
      <c r="K332" s="1" t="s">
        <v>3211</v>
      </c>
      <c r="L332" s="1">
        <v>32.959775451493201</v>
      </c>
      <c r="M332" s="1">
        <v>131.90008240097299</v>
      </c>
      <c r="O332" s="74" t="str">
        <f t="shared" ref="O332:O362" si="80">A332</f>
        <v>佐伯市 防災危機管理課</v>
      </c>
      <c r="P332" s="74" t="str">
        <f t="shared" ref="P332:P362" si="81">$B$7&amp;B332&amp;"&lt;br&gt;"&amp;$C$7&amp;C332&amp;"&lt;br&gt;"&amp;IF(D332="","",$D$7&amp;D332&amp;"&lt;br&gt;")&amp;IF(E332="","",$E$7&amp;E332&amp;"&lt;br&gt;")&amp;IF(F332="","",$F$7&amp;F332&amp;"&lt;br&gt;")</f>
        <v>種別：行政機関&lt;br&gt;名称：佐伯市 防災危機管理課&lt;br&gt;住所：佐伯市中村南町1番1号&lt;br&gt;TEL：0972-22-4567&lt;br&gt;参考：佐伯市地域防災計画　資料編（R6.9月）より&lt;br&gt;</v>
      </c>
      <c r="Q332" s="74" t="str">
        <f>I332&amp;".png"</f>
        <v>388.png</v>
      </c>
      <c r="R332" s="74" t="str">
        <f>J332</f>
        <v>30,30</v>
      </c>
      <c r="S332" s="74" t="str">
        <f>K332</f>
        <v>15,15</v>
      </c>
      <c r="T332" s="74" t="str">
        <f t="shared" ref="T332:T362" si="82">M332&amp;","&amp;L332</f>
        <v>131.900082400973,32.9597754514932</v>
      </c>
      <c r="W332" s="239">
        <v>1</v>
      </c>
      <c r="X332" s="239" t="s">
        <v>3201</v>
      </c>
      <c r="Y332" s="239" t="str">
        <f t="shared" ref="Y332:Y362" si="83">O332</f>
        <v>佐伯市 防災危機管理課</v>
      </c>
      <c r="Z332" s="239" t="s">
        <v>3202</v>
      </c>
      <c r="AA332" s="239" t="str">
        <f t="shared" ref="AA332:AA362" si="84">P332</f>
        <v>種別：行政機関&lt;br&gt;名称：佐伯市 防災危機管理課&lt;br&gt;住所：佐伯市中村南町1番1号&lt;br&gt;TEL：0972-22-4567&lt;br&gt;参考：佐伯市地域防災計画　資料編（R6.9月）より&lt;br&gt;</v>
      </c>
      <c r="AB332" s="239" t="s">
        <v>3203</v>
      </c>
      <c r="AC332" s="239" t="str">
        <f t="shared" ref="AC332:AC362" si="85">Q332</f>
        <v>388.png</v>
      </c>
      <c r="AD332" s="239" t="s">
        <v>3204</v>
      </c>
      <c r="AE332" s="239" t="str">
        <f t="shared" ref="AE332:AE362" si="86">R332</f>
        <v>30,30</v>
      </c>
      <c r="AF332" s="239" t="s">
        <v>3205</v>
      </c>
      <c r="AG332" s="239" t="str">
        <f t="shared" ref="AG332:AG362" si="87">S332</f>
        <v>15,15</v>
      </c>
      <c r="AH332" s="239" t="s">
        <v>3206</v>
      </c>
      <c r="AI332" s="239" t="str">
        <f t="shared" ref="AI332:AI362" si="88">T332</f>
        <v>131.900082400973,32.9597754514932</v>
      </c>
      <c r="AJ332" s="239" t="s">
        <v>3207</v>
      </c>
      <c r="AL332" s="238" t="str">
        <f t="shared" ref="AL332:AL362" si="89">_xlfn.CONCAT(X332:AJ332)</f>
        <v>{"type":"Feature","properties":{"name":"佐伯市 防災危機管理課","description":"種別：行政機関&lt;br&gt;名称：佐伯市 防災危機管理課&lt;br&gt;住所：佐伯市中村南町1番1号&lt;br&gt;TEL：0972-22-4567&lt;br&gt;参考：佐伯市地域防災計画　資料編（R6.9月）より&lt;br&gt;","_markerType":"Icon","_iconUrl":"https://cyberjapandata.gsi.go.jp/portal/sys/v4/symbols/388.png","_iconSize":[30,30],"_iconAnchor":[15,15]},"geometry":{"type":"Point","coordinates":[131.900082400973,32.9597754514932]}}</v>
      </c>
    </row>
    <row r="333" spans="1:38" ht="24">
      <c r="A333" s="1" t="s">
        <v>585</v>
      </c>
      <c r="B333" s="1" t="s">
        <v>3254</v>
      </c>
      <c r="C333" s="1" t="s">
        <v>585</v>
      </c>
      <c r="D333" s="1" t="s">
        <v>535</v>
      </c>
      <c r="E333" s="1" t="s">
        <v>366</v>
      </c>
      <c r="F333" s="1" t="s">
        <v>3255</v>
      </c>
      <c r="I333" s="236">
        <v>388</v>
      </c>
      <c r="J333" s="1" t="s">
        <v>3210</v>
      </c>
      <c r="K333" s="1" t="s">
        <v>3211</v>
      </c>
      <c r="L333" s="1">
        <v>33.053188122970298</v>
      </c>
      <c r="M333" s="1">
        <v>131.93059677643799</v>
      </c>
      <c r="O333" s="74" t="str">
        <f t="shared" si="80"/>
        <v>佐伯市 上浦振興局</v>
      </c>
      <c r="P333" s="74" t="str">
        <f t="shared" si="81"/>
        <v>種別：行政機関&lt;br&gt;名称：佐伯市 上浦振興局&lt;br&gt;住所：佐伯市上浦大字津井浦1400-3&lt;br&gt;TEL：0972-32-3111&lt;br&gt;参考：佐伯市地域防災計画　資料編（R6.9月）より&lt;br&gt;</v>
      </c>
      <c r="Q333" s="74" t="str">
        <f t="shared" ref="Q333:Q362" si="90">I333&amp;".png"</f>
        <v>388.png</v>
      </c>
      <c r="R333" s="74" t="str">
        <f t="shared" ref="R333:S348" si="91">J333</f>
        <v>30,30</v>
      </c>
      <c r="S333" s="74" t="str">
        <f t="shared" si="91"/>
        <v>15,15</v>
      </c>
      <c r="T333" s="74" t="str">
        <f t="shared" si="82"/>
        <v>131.930596776438,33.0531881229703</v>
      </c>
      <c r="W333" s="239">
        <v>1</v>
      </c>
      <c r="X333" s="239" t="s">
        <v>3208</v>
      </c>
      <c r="Y333" s="239" t="str">
        <f t="shared" si="83"/>
        <v>佐伯市 上浦振興局</v>
      </c>
      <c r="Z333" s="239" t="s">
        <v>3202</v>
      </c>
      <c r="AA333" s="239" t="str">
        <f t="shared" si="84"/>
        <v>種別：行政機関&lt;br&gt;名称：佐伯市 上浦振興局&lt;br&gt;住所：佐伯市上浦大字津井浦1400-3&lt;br&gt;TEL：0972-32-3111&lt;br&gt;参考：佐伯市地域防災計画　資料編（R6.9月）より&lt;br&gt;</v>
      </c>
      <c r="AB333" s="239" t="s">
        <v>3203</v>
      </c>
      <c r="AC333" s="239" t="str">
        <f t="shared" si="85"/>
        <v>388.png</v>
      </c>
      <c r="AD333" s="239" t="s">
        <v>3204</v>
      </c>
      <c r="AE333" s="239" t="str">
        <f t="shared" si="86"/>
        <v>30,30</v>
      </c>
      <c r="AF333" s="239" t="s">
        <v>3205</v>
      </c>
      <c r="AG333" s="239" t="str">
        <f t="shared" si="87"/>
        <v>15,15</v>
      </c>
      <c r="AH333" s="239" t="s">
        <v>3206</v>
      </c>
      <c r="AI333" s="239" t="str">
        <f t="shared" si="88"/>
        <v>131.930596776438,33.0531881229703</v>
      </c>
      <c r="AJ333" s="239" t="s">
        <v>3207</v>
      </c>
      <c r="AL333" s="8" t="str">
        <f t="shared" si="89"/>
        <v>,{"type":"Feature","properties":{"name":"佐伯市 上浦振興局","description":"種別：行政機関&lt;br&gt;名称：佐伯市 上浦振興局&lt;br&gt;住所：佐伯市上浦大字津井浦1400-3&lt;br&gt;TEL：0972-32-3111&lt;br&gt;参考：佐伯市地域防災計画　資料編（R6.9月）より&lt;br&gt;","_markerType":"Icon","_iconUrl":"https://cyberjapandata.gsi.go.jp/portal/sys/v4/symbols/388.png","_iconSize":[30,30],"_iconAnchor":[15,15]},"geometry":{"type":"Point","coordinates":[131.930596776438,33.0531881229703]}}</v>
      </c>
    </row>
    <row r="334" spans="1:38">
      <c r="A334" s="1" t="s">
        <v>586</v>
      </c>
      <c r="B334" s="1" t="s">
        <v>3254</v>
      </c>
      <c r="C334" s="1" t="s">
        <v>586</v>
      </c>
      <c r="D334" s="1" t="s">
        <v>370</v>
      </c>
      <c r="E334" s="1" t="s">
        <v>368</v>
      </c>
      <c r="F334" s="1" t="s">
        <v>3255</v>
      </c>
      <c r="I334" s="236">
        <v>388</v>
      </c>
      <c r="J334" s="1" t="s">
        <v>3210</v>
      </c>
      <c r="K334" s="1" t="s">
        <v>3211</v>
      </c>
      <c r="L334" s="1">
        <v>32.968512422788798</v>
      </c>
      <c r="M334" s="1">
        <v>131.83739586843299</v>
      </c>
      <c r="O334" s="74" t="str">
        <f t="shared" si="80"/>
        <v>佐伯市 弥生振興局</v>
      </c>
      <c r="P334" s="74" t="str">
        <f t="shared" si="81"/>
        <v>種別：行政機関&lt;br&gt;名称：佐伯市 弥生振興局&lt;br&gt;住所：佐伯市弥生大字上小倉656-1&lt;br&gt;TEL：0972-46-1111&lt;br&gt;参考：佐伯市地域防災計画　資料編（R6.9月）より&lt;br&gt;</v>
      </c>
      <c r="Q334" s="74" t="str">
        <f t="shared" si="90"/>
        <v>388.png</v>
      </c>
      <c r="R334" s="74" t="str">
        <f t="shared" si="91"/>
        <v>30,30</v>
      </c>
      <c r="S334" s="74" t="str">
        <f t="shared" si="91"/>
        <v>15,15</v>
      </c>
      <c r="T334" s="74" t="str">
        <f t="shared" si="82"/>
        <v>131.837395868433,32.9685124227888</v>
      </c>
      <c r="W334" s="239">
        <v>1</v>
      </c>
      <c r="X334" s="239" t="s">
        <v>3209</v>
      </c>
      <c r="Y334" s="239" t="str">
        <f t="shared" si="83"/>
        <v>佐伯市 弥生振興局</v>
      </c>
      <c r="Z334" s="239" t="s">
        <v>3202</v>
      </c>
      <c r="AA334" s="239" t="str">
        <f t="shared" si="84"/>
        <v>種別：行政機関&lt;br&gt;名称：佐伯市 弥生振興局&lt;br&gt;住所：佐伯市弥生大字上小倉656-1&lt;br&gt;TEL：0972-46-1111&lt;br&gt;参考：佐伯市地域防災計画　資料編（R6.9月）より&lt;br&gt;</v>
      </c>
      <c r="AB334" s="239" t="s">
        <v>3203</v>
      </c>
      <c r="AC334" s="239" t="str">
        <f t="shared" si="85"/>
        <v>388.png</v>
      </c>
      <c r="AD334" s="239" t="s">
        <v>3204</v>
      </c>
      <c r="AE334" s="239" t="str">
        <f t="shared" si="86"/>
        <v>30,30</v>
      </c>
      <c r="AF334" s="239" t="s">
        <v>3205</v>
      </c>
      <c r="AG334" s="239" t="str">
        <f t="shared" si="87"/>
        <v>15,15</v>
      </c>
      <c r="AH334" s="239" t="s">
        <v>3206</v>
      </c>
      <c r="AI334" s="239" t="str">
        <f t="shared" si="88"/>
        <v>131.837395868433,32.9685124227888</v>
      </c>
      <c r="AJ334" s="239" t="s">
        <v>3207</v>
      </c>
      <c r="AL334" s="8" t="str">
        <f t="shared" si="89"/>
        <v>,{"type":"Feature","properties":{"name":"佐伯市 弥生振興局","description":"種別：行政機関&lt;br&gt;名称：佐伯市 弥生振興局&lt;br&gt;住所：佐伯市弥生大字上小倉656-1&lt;br&gt;TEL：0972-46-1111&lt;br&gt;参考：佐伯市地域防災計画　資料編（R6.9月）より&lt;br&gt;","_markerType":"Icon","_iconUrl":"https://cyberjapandata.gsi.go.jp/portal/sys/v4/symbols/388.png","_iconSize":[30,30],"_iconAnchor":[15,15]},"geometry":{"type":"Point","coordinates":[131.837395868433,32.9685124227888]}}</v>
      </c>
    </row>
    <row r="335" spans="1:38">
      <c r="A335" s="1" t="s">
        <v>587</v>
      </c>
      <c r="B335" s="1" t="s">
        <v>3254</v>
      </c>
      <c r="C335" s="1" t="s">
        <v>587</v>
      </c>
      <c r="D335" s="1" t="s">
        <v>536</v>
      </c>
      <c r="E335" s="1" t="s">
        <v>371</v>
      </c>
      <c r="F335" s="1" t="s">
        <v>3255</v>
      </c>
      <c r="I335" s="236">
        <v>388</v>
      </c>
      <c r="J335" s="1" t="s">
        <v>3210</v>
      </c>
      <c r="K335" s="1" t="s">
        <v>3211</v>
      </c>
      <c r="L335" s="1">
        <v>32.952784247706397</v>
      </c>
      <c r="M335" s="1">
        <v>131.80234337761601</v>
      </c>
      <c r="O335" s="74" t="str">
        <f t="shared" si="80"/>
        <v>佐伯市 本匠振興局</v>
      </c>
      <c r="P335" s="74" t="str">
        <f t="shared" si="81"/>
        <v>種別：行政機関&lt;br&gt;名称：佐伯市 本匠振興局&lt;br&gt;住所：佐伯市本匠大字笠掛2-5&lt;br&gt;TEL：0972-56-5111&lt;br&gt;参考：佐伯市地域防災計画　資料編（R6.9月）より&lt;br&gt;</v>
      </c>
      <c r="Q335" s="74" t="str">
        <f t="shared" si="90"/>
        <v>388.png</v>
      </c>
      <c r="R335" s="74" t="str">
        <f t="shared" si="91"/>
        <v>30,30</v>
      </c>
      <c r="S335" s="74" t="str">
        <f t="shared" si="91"/>
        <v>15,15</v>
      </c>
      <c r="T335" s="74" t="str">
        <f t="shared" si="82"/>
        <v>131.802343377616,32.9527842477064</v>
      </c>
      <c r="W335" s="239">
        <v>1</v>
      </c>
      <c r="X335" s="239" t="s">
        <v>3209</v>
      </c>
      <c r="Y335" s="239" t="str">
        <f t="shared" si="83"/>
        <v>佐伯市 本匠振興局</v>
      </c>
      <c r="Z335" s="239" t="s">
        <v>3202</v>
      </c>
      <c r="AA335" s="239" t="str">
        <f t="shared" si="84"/>
        <v>種別：行政機関&lt;br&gt;名称：佐伯市 本匠振興局&lt;br&gt;住所：佐伯市本匠大字笠掛2-5&lt;br&gt;TEL：0972-56-5111&lt;br&gt;参考：佐伯市地域防災計画　資料編（R6.9月）より&lt;br&gt;</v>
      </c>
      <c r="AB335" s="239" t="s">
        <v>3203</v>
      </c>
      <c r="AC335" s="239" t="str">
        <f t="shared" si="85"/>
        <v>388.png</v>
      </c>
      <c r="AD335" s="239" t="s">
        <v>3204</v>
      </c>
      <c r="AE335" s="239" t="str">
        <f t="shared" si="86"/>
        <v>30,30</v>
      </c>
      <c r="AF335" s="239" t="s">
        <v>3205</v>
      </c>
      <c r="AG335" s="239" t="str">
        <f t="shared" si="87"/>
        <v>15,15</v>
      </c>
      <c r="AH335" s="239" t="s">
        <v>3206</v>
      </c>
      <c r="AI335" s="239" t="str">
        <f t="shared" si="88"/>
        <v>131.802343377616,32.9527842477064</v>
      </c>
      <c r="AJ335" s="239" t="s">
        <v>3207</v>
      </c>
      <c r="AL335" s="8" t="str">
        <f t="shared" si="89"/>
        <v>,{"type":"Feature","properties":{"name":"佐伯市 本匠振興局","description":"種別：行政機関&lt;br&gt;名称：佐伯市 本匠振興局&lt;br&gt;住所：佐伯市本匠大字笠掛2-5&lt;br&gt;TEL：0972-56-5111&lt;br&gt;参考：佐伯市地域防災計画　資料編（R6.9月）より&lt;br&gt;","_markerType":"Icon","_iconUrl":"https://cyberjapandata.gsi.go.jp/portal/sys/v4/symbols/388.png","_iconSize":[30,30],"_iconAnchor":[15,15]},"geometry":{"type":"Point","coordinates":[131.802343377616,32.9527842477064]}}</v>
      </c>
    </row>
    <row r="336" spans="1:38">
      <c r="A336" s="1" t="s">
        <v>588</v>
      </c>
      <c r="B336" s="1" t="s">
        <v>3254</v>
      </c>
      <c r="C336" s="1" t="s">
        <v>588</v>
      </c>
      <c r="D336" s="1" t="s">
        <v>375</v>
      </c>
      <c r="E336" s="1" t="s">
        <v>373</v>
      </c>
      <c r="F336" s="1" t="s">
        <v>3255</v>
      </c>
      <c r="I336" s="236">
        <v>388</v>
      </c>
      <c r="J336" s="1" t="s">
        <v>3210</v>
      </c>
      <c r="K336" s="1" t="s">
        <v>3211</v>
      </c>
      <c r="L336" s="1">
        <v>32.858022902716797</v>
      </c>
      <c r="M336" s="1">
        <v>131.656544115001</v>
      </c>
      <c r="O336" s="74" t="str">
        <f t="shared" si="80"/>
        <v>佐伯市 宇目振興局</v>
      </c>
      <c r="P336" s="74" t="str">
        <f t="shared" si="81"/>
        <v>種別：行政機関&lt;br&gt;名称：佐伯市 宇目振興局&lt;br&gt;住所：佐伯市宇目大字千束1060-1&lt;br&gt;TEL：0972-52-1111&lt;br&gt;参考：佐伯市地域防災計画　資料編（R6.9月）より&lt;br&gt;</v>
      </c>
      <c r="Q336" s="74" t="str">
        <f t="shared" si="90"/>
        <v>388.png</v>
      </c>
      <c r="R336" s="74" t="str">
        <f t="shared" si="91"/>
        <v>30,30</v>
      </c>
      <c r="S336" s="74" t="str">
        <f t="shared" si="91"/>
        <v>15,15</v>
      </c>
      <c r="T336" s="74" t="str">
        <f t="shared" si="82"/>
        <v>131.656544115001,32.8580229027168</v>
      </c>
      <c r="W336" s="239">
        <v>1</v>
      </c>
      <c r="X336" s="239" t="s">
        <v>3209</v>
      </c>
      <c r="Y336" s="239" t="str">
        <f t="shared" si="83"/>
        <v>佐伯市 宇目振興局</v>
      </c>
      <c r="Z336" s="239" t="s">
        <v>3202</v>
      </c>
      <c r="AA336" s="239" t="str">
        <f t="shared" si="84"/>
        <v>種別：行政機関&lt;br&gt;名称：佐伯市 宇目振興局&lt;br&gt;住所：佐伯市宇目大字千束1060-1&lt;br&gt;TEL：0972-52-1111&lt;br&gt;参考：佐伯市地域防災計画　資料編（R6.9月）より&lt;br&gt;</v>
      </c>
      <c r="AB336" s="239" t="s">
        <v>3203</v>
      </c>
      <c r="AC336" s="239" t="str">
        <f t="shared" si="85"/>
        <v>388.png</v>
      </c>
      <c r="AD336" s="239" t="s">
        <v>3204</v>
      </c>
      <c r="AE336" s="239" t="str">
        <f t="shared" si="86"/>
        <v>30,30</v>
      </c>
      <c r="AF336" s="239" t="s">
        <v>3205</v>
      </c>
      <c r="AG336" s="239" t="str">
        <f t="shared" si="87"/>
        <v>15,15</v>
      </c>
      <c r="AH336" s="239" t="s">
        <v>3206</v>
      </c>
      <c r="AI336" s="239" t="str">
        <f t="shared" si="88"/>
        <v>131.656544115001,32.8580229027168</v>
      </c>
      <c r="AJ336" s="239" t="s">
        <v>3207</v>
      </c>
      <c r="AL336" s="8" t="str">
        <f t="shared" si="89"/>
        <v>,{"type":"Feature","properties":{"name":"佐伯市 宇目振興局","description":"種別：行政機関&lt;br&gt;名称：佐伯市 宇目振興局&lt;br&gt;住所：佐伯市宇目大字千束1060-1&lt;br&gt;TEL：0972-52-1111&lt;br&gt;参考：佐伯市地域防災計画　資料編（R6.9月）より&lt;br&gt;","_markerType":"Icon","_iconUrl":"https://cyberjapandata.gsi.go.jp/portal/sys/v4/symbols/388.png","_iconSize":[30,30],"_iconAnchor":[15,15]},"geometry":{"type":"Point","coordinates":[131.656544115001,32.8580229027168]}}</v>
      </c>
    </row>
    <row r="337" spans="1:38">
      <c r="A337" s="1" t="s">
        <v>589</v>
      </c>
      <c r="B337" s="1" t="s">
        <v>3254</v>
      </c>
      <c r="C337" s="1" t="s">
        <v>589</v>
      </c>
      <c r="D337" s="1" t="s">
        <v>378</v>
      </c>
      <c r="E337" s="1" t="s">
        <v>376</v>
      </c>
      <c r="F337" s="1" t="s">
        <v>3255</v>
      </c>
      <c r="I337" s="236">
        <v>388</v>
      </c>
      <c r="J337" s="1" t="s">
        <v>3210</v>
      </c>
      <c r="K337" s="1" t="s">
        <v>3211</v>
      </c>
      <c r="L337" s="1">
        <v>32.896301726501399</v>
      </c>
      <c r="M337" s="1">
        <v>131.77870436203</v>
      </c>
      <c r="O337" s="74" t="str">
        <f t="shared" si="80"/>
        <v>佐伯市 直川振興局</v>
      </c>
      <c r="P337" s="74" t="str">
        <f t="shared" si="81"/>
        <v>種別：行政機関&lt;br&gt;名称：佐伯市 直川振興局&lt;br&gt;住所：佐伯市直川大字赤木105&lt;br&gt;TEL：0972-58-2111&lt;br&gt;参考：佐伯市地域防災計画　資料編（R6.9月）より&lt;br&gt;</v>
      </c>
      <c r="Q337" s="74" t="str">
        <f t="shared" si="90"/>
        <v>388.png</v>
      </c>
      <c r="R337" s="74" t="str">
        <f t="shared" si="91"/>
        <v>30,30</v>
      </c>
      <c r="S337" s="74" t="str">
        <f t="shared" si="91"/>
        <v>15,15</v>
      </c>
      <c r="T337" s="74" t="str">
        <f t="shared" si="82"/>
        <v>131.77870436203,32.8963017265014</v>
      </c>
      <c r="W337" s="239">
        <v>1</v>
      </c>
      <c r="X337" s="239" t="s">
        <v>3209</v>
      </c>
      <c r="Y337" s="239" t="str">
        <f t="shared" si="83"/>
        <v>佐伯市 直川振興局</v>
      </c>
      <c r="Z337" s="239" t="s">
        <v>3202</v>
      </c>
      <c r="AA337" s="239" t="str">
        <f t="shared" si="84"/>
        <v>種別：行政機関&lt;br&gt;名称：佐伯市 直川振興局&lt;br&gt;住所：佐伯市直川大字赤木105&lt;br&gt;TEL：0972-58-2111&lt;br&gt;参考：佐伯市地域防災計画　資料編（R6.9月）より&lt;br&gt;</v>
      </c>
      <c r="AB337" s="239" t="s">
        <v>3203</v>
      </c>
      <c r="AC337" s="239" t="str">
        <f t="shared" si="85"/>
        <v>388.png</v>
      </c>
      <c r="AD337" s="239" t="s">
        <v>3204</v>
      </c>
      <c r="AE337" s="239" t="str">
        <f t="shared" si="86"/>
        <v>30,30</v>
      </c>
      <c r="AF337" s="239" t="s">
        <v>3205</v>
      </c>
      <c r="AG337" s="239" t="str">
        <f t="shared" si="87"/>
        <v>15,15</v>
      </c>
      <c r="AH337" s="239" t="s">
        <v>3206</v>
      </c>
      <c r="AI337" s="239" t="str">
        <f t="shared" si="88"/>
        <v>131.77870436203,32.8963017265014</v>
      </c>
      <c r="AJ337" s="239" t="s">
        <v>3207</v>
      </c>
      <c r="AL337" s="8" t="str">
        <f t="shared" si="89"/>
        <v>,{"type":"Feature","properties":{"name":"佐伯市 直川振興局","description":"種別：行政機関&lt;br&gt;名称：佐伯市 直川振興局&lt;br&gt;住所：佐伯市直川大字赤木105&lt;br&gt;TEL：0972-58-2111&lt;br&gt;参考：佐伯市地域防災計画　資料編（R6.9月）より&lt;br&gt;","_markerType":"Icon","_iconUrl":"https://cyberjapandata.gsi.go.jp/portal/sys/v4/symbols/388.png","_iconSize":[30,30],"_iconAnchor":[15,15]},"geometry":{"type":"Point","coordinates":[131.77870436203,32.8963017265014]}}</v>
      </c>
    </row>
    <row r="338" spans="1:38">
      <c r="A338" s="1" t="s">
        <v>590</v>
      </c>
      <c r="B338" s="1" t="s">
        <v>3254</v>
      </c>
      <c r="C338" s="1" t="s">
        <v>590</v>
      </c>
      <c r="D338" s="1" t="s">
        <v>381</v>
      </c>
      <c r="E338" s="1" t="s">
        <v>379</v>
      </c>
      <c r="F338" s="1" t="s">
        <v>3255</v>
      </c>
      <c r="I338" s="236">
        <v>388</v>
      </c>
      <c r="J338" s="1" t="s">
        <v>3210</v>
      </c>
      <c r="K338" s="1" t="s">
        <v>3211</v>
      </c>
      <c r="L338" s="1">
        <v>32.945116815813101</v>
      </c>
      <c r="M338" s="1">
        <v>131.96067617404</v>
      </c>
      <c r="O338" s="74" t="str">
        <f t="shared" si="80"/>
        <v>佐伯市 鶴見振興局</v>
      </c>
      <c r="P338" s="74" t="str">
        <f t="shared" si="81"/>
        <v>種別：行政機関&lt;br&gt;名称：佐伯市 鶴見振興局&lt;br&gt;住所：佐伯市鶴見大字地松浦2008-6&lt;br&gt;TEL：0972-33-1111&lt;br&gt;参考：佐伯市地域防災計画　資料編（R6.9月）より&lt;br&gt;</v>
      </c>
      <c r="Q338" s="74" t="str">
        <f t="shared" si="90"/>
        <v>388.png</v>
      </c>
      <c r="R338" s="74" t="str">
        <f t="shared" si="91"/>
        <v>30,30</v>
      </c>
      <c r="S338" s="74" t="str">
        <f t="shared" si="91"/>
        <v>15,15</v>
      </c>
      <c r="T338" s="74" t="str">
        <f t="shared" si="82"/>
        <v>131.96067617404,32.9451168158131</v>
      </c>
      <c r="W338" s="239">
        <v>1</v>
      </c>
      <c r="X338" s="239" t="s">
        <v>3209</v>
      </c>
      <c r="Y338" s="239" t="str">
        <f t="shared" si="83"/>
        <v>佐伯市 鶴見振興局</v>
      </c>
      <c r="Z338" s="239" t="s">
        <v>3202</v>
      </c>
      <c r="AA338" s="239" t="str">
        <f t="shared" si="84"/>
        <v>種別：行政機関&lt;br&gt;名称：佐伯市 鶴見振興局&lt;br&gt;住所：佐伯市鶴見大字地松浦2008-6&lt;br&gt;TEL：0972-33-1111&lt;br&gt;参考：佐伯市地域防災計画　資料編（R6.9月）より&lt;br&gt;</v>
      </c>
      <c r="AB338" s="239" t="s">
        <v>3203</v>
      </c>
      <c r="AC338" s="239" t="str">
        <f t="shared" si="85"/>
        <v>388.png</v>
      </c>
      <c r="AD338" s="239" t="s">
        <v>3204</v>
      </c>
      <c r="AE338" s="239" t="str">
        <f t="shared" si="86"/>
        <v>30,30</v>
      </c>
      <c r="AF338" s="239" t="s">
        <v>3205</v>
      </c>
      <c r="AG338" s="239" t="str">
        <f t="shared" si="87"/>
        <v>15,15</v>
      </c>
      <c r="AH338" s="239" t="s">
        <v>3206</v>
      </c>
      <c r="AI338" s="239" t="str">
        <f t="shared" si="88"/>
        <v>131.96067617404,32.9451168158131</v>
      </c>
      <c r="AJ338" s="239" t="s">
        <v>3207</v>
      </c>
      <c r="AL338" s="8" t="str">
        <f t="shared" si="89"/>
        <v>,{"type":"Feature","properties":{"name":"佐伯市 鶴見振興局","description":"種別：行政機関&lt;br&gt;名称：佐伯市 鶴見振興局&lt;br&gt;住所：佐伯市鶴見大字地松浦2008-6&lt;br&gt;TEL：0972-33-1111&lt;br&gt;参考：佐伯市地域防災計画　資料編（R6.9月）より&lt;br&gt;","_markerType":"Icon","_iconUrl":"https://cyberjapandata.gsi.go.jp/portal/sys/v4/symbols/388.png","_iconSize":[30,30],"_iconAnchor":[15,15]},"geometry":{"type":"Point","coordinates":[131.96067617404,32.9451168158131]}}</v>
      </c>
    </row>
    <row r="339" spans="1:38">
      <c r="A339" s="1" t="s">
        <v>591</v>
      </c>
      <c r="B339" s="1" t="s">
        <v>3254</v>
      </c>
      <c r="C339" s="1" t="s">
        <v>591</v>
      </c>
      <c r="D339" s="1" t="s">
        <v>384</v>
      </c>
      <c r="E339" s="1" t="s">
        <v>382</v>
      </c>
      <c r="F339" s="1" t="s">
        <v>3255</v>
      </c>
      <c r="I339" s="236">
        <v>388</v>
      </c>
      <c r="J339" s="1" t="s">
        <v>3210</v>
      </c>
      <c r="K339" s="1" t="s">
        <v>3211</v>
      </c>
      <c r="L339" s="1">
        <v>32.921189850294198</v>
      </c>
      <c r="M339" s="1">
        <v>131.975888947188</v>
      </c>
      <c r="O339" s="74" t="str">
        <f t="shared" si="80"/>
        <v>佐伯市 米水津振興局</v>
      </c>
      <c r="P339" s="74" t="str">
        <f t="shared" si="81"/>
        <v>種別：行政機関&lt;br&gt;名称：佐伯市 米水津振興局&lt;br&gt;住所：佐伯市米水津大字浦代浦1239-2&lt;br&gt;TEL：0972-35-6111&lt;br&gt;参考：佐伯市地域防災計画　資料編（R6.9月）より&lt;br&gt;</v>
      </c>
      <c r="Q339" s="74" t="str">
        <f t="shared" si="90"/>
        <v>388.png</v>
      </c>
      <c r="R339" s="74" t="str">
        <f t="shared" si="91"/>
        <v>30,30</v>
      </c>
      <c r="S339" s="74" t="str">
        <f t="shared" si="91"/>
        <v>15,15</v>
      </c>
      <c r="T339" s="74" t="str">
        <f t="shared" si="82"/>
        <v>131.975888947188,32.9211898502942</v>
      </c>
      <c r="W339" s="239">
        <v>1</v>
      </c>
      <c r="X339" s="239" t="s">
        <v>3209</v>
      </c>
      <c r="Y339" s="239" t="str">
        <f t="shared" si="83"/>
        <v>佐伯市 米水津振興局</v>
      </c>
      <c r="Z339" s="239" t="s">
        <v>3202</v>
      </c>
      <c r="AA339" s="239" t="str">
        <f t="shared" si="84"/>
        <v>種別：行政機関&lt;br&gt;名称：佐伯市 米水津振興局&lt;br&gt;住所：佐伯市米水津大字浦代浦1239-2&lt;br&gt;TEL：0972-35-6111&lt;br&gt;参考：佐伯市地域防災計画　資料編（R6.9月）より&lt;br&gt;</v>
      </c>
      <c r="AB339" s="239" t="s">
        <v>3256</v>
      </c>
      <c r="AC339" s="239" t="str">
        <f t="shared" si="85"/>
        <v>388.png</v>
      </c>
      <c r="AD339" s="239" t="s">
        <v>3204</v>
      </c>
      <c r="AE339" s="239" t="str">
        <f t="shared" si="86"/>
        <v>30,30</v>
      </c>
      <c r="AF339" s="239" t="s">
        <v>3205</v>
      </c>
      <c r="AG339" s="239" t="str">
        <f t="shared" si="87"/>
        <v>15,15</v>
      </c>
      <c r="AH339" s="239" t="s">
        <v>3206</v>
      </c>
      <c r="AI339" s="239" t="str">
        <f t="shared" si="88"/>
        <v>131.975888947188,32.9211898502942</v>
      </c>
      <c r="AJ339" s="239" t="s">
        <v>3207</v>
      </c>
      <c r="AL339" s="8" t="str">
        <f t="shared" si="89"/>
        <v>,{"type":"Feature","properties":{"name":"佐伯市 米水津振興局","description":"種別：行政機関&lt;br&gt;名称：佐伯市 米水津振興局&lt;br&gt;住所：佐伯市米水津大字浦代浦1239-2&lt;br&gt;TEL：0972-35-6111&lt;br&gt;参考：佐伯市地域防災計画　資料編（R6.9月）より&lt;br&gt;","_markerType":"Icon","_iconUrl":"https://cyberjapandata.gsi.go.jp/portal/sys/v4/symbols/388.png","_iconSize":[30,30],"_iconAnchor":[15,15]},"geometry":{"type":"Point","coordinates":[131.975888947188,32.9211898502942]}}</v>
      </c>
    </row>
    <row r="340" spans="1:38">
      <c r="A340" s="1" t="s">
        <v>592</v>
      </c>
      <c r="B340" s="1" t="s">
        <v>3254</v>
      </c>
      <c r="C340" s="1" t="s">
        <v>592</v>
      </c>
      <c r="D340" s="1" t="s">
        <v>387</v>
      </c>
      <c r="E340" s="1" t="s">
        <v>385</v>
      </c>
      <c r="F340" s="1" t="s">
        <v>3255</v>
      </c>
      <c r="I340" s="236">
        <v>388</v>
      </c>
      <c r="J340" s="1" t="s">
        <v>3210</v>
      </c>
      <c r="K340" s="1" t="s">
        <v>3211</v>
      </c>
      <c r="L340" s="1">
        <v>32.800876879167902</v>
      </c>
      <c r="M340" s="1">
        <v>131.93579529029299</v>
      </c>
      <c r="O340" s="74" t="str">
        <f t="shared" si="80"/>
        <v>佐伯市 蒲江振興局</v>
      </c>
      <c r="P340" s="74" t="str">
        <f t="shared" si="81"/>
        <v>種別：行政機関&lt;br&gt;名称：佐伯市 蒲江振興局&lt;br&gt;住所：佐伯市蒲江大字蒲江浦373-1&lt;br&gt;TEL：0972-42-1111&lt;br&gt;参考：佐伯市地域防災計画　資料編（R6.9月）より&lt;br&gt;</v>
      </c>
      <c r="Q340" s="74" t="str">
        <f t="shared" si="90"/>
        <v>388.png</v>
      </c>
      <c r="R340" s="74" t="str">
        <f t="shared" si="91"/>
        <v>30,30</v>
      </c>
      <c r="S340" s="74" t="str">
        <f t="shared" si="91"/>
        <v>15,15</v>
      </c>
      <c r="T340" s="74" t="str">
        <f t="shared" si="82"/>
        <v>131.935795290293,32.8008768791679</v>
      </c>
      <c r="W340" s="239">
        <v>1</v>
      </c>
      <c r="X340" s="239" t="s">
        <v>3209</v>
      </c>
      <c r="Y340" s="239" t="str">
        <f t="shared" si="83"/>
        <v>佐伯市 蒲江振興局</v>
      </c>
      <c r="Z340" s="239" t="s">
        <v>3202</v>
      </c>
      <c r="AA340" s="239" t="str">
        <f t="shared" si="84"/>
        <v>種別：行政機関&lt;br&gt;名称：佐伯市 蒲江振興局&lt;br&gt;住所：佐伯市蒲江大字蒲江浦373-1&lt;br&gt;TEL：0972-42-1111&lt;br&gt;参考：佐伯市地域防災計画　資料編（R6.9月）より&lt;br&gt;</v>
      </c>
      <c r="AB340" s="239" t="s">
        <v>3256</v>
      </c>
      <c r="AC340" s="239" t="str">
        <f t="shared" si="85"/>
        <v>388.png</v>
      </c>
      <c r="AD340" s="239" t="s">
        <v>3204</v>
      </c>
      <c r="AE340" s="239" t="str">
        <f t="shared" si="86"/>
        <v>30,30</v>
      </c>
      <c r="AF340" s="239" t="s">
        <v>3205</v>
      </c>
      <c r="AG340" s="239" t="str">
        <f t="shared" si="87"/>
        <v>15,15</v>
      </c>
      <c r="AH340" s="239" t="s">
        <v>3206</v>
      </c>
      <c r="AI340" s="239" t="str">
        <f t="shared" si="88"/>
        <v>131.935795290293,32.8008768791679</v>
      </c>
      <c r="AJ340" s="239" t="s">
        <v>3207</v>
      </c>
      <c r="AL340" s="8" t="str">
        <f t="shared" si="89"/>
        <v>,{"type":"Feature","properties":{"name":"佐伯市 蒲江振興局","description":"種別：行政機関&lt;br&gt;名称：佐伯市 蒲江振興局&lt;br&gt;住所：佐伯市蒲江大字蒲江浦373-1&lt;br&gt;TEL：0972-42-1111&lt;br&gt;参考：佐伯市地域防災計画　資料編（R6.9月）より&lt;br&gt;","_markerType":"Icon","_iconUrl":"https://cyberjapandata.gsi.go.jp/portal/sys/v4/symbols/388.png","_iconSize":[30,30],"_iconAnchor":[15,15]},"geometry":{"type":"Point","coordinates":[131.935795290293,32.8008768791679]}}</v>
      </c>
    </row>
    <row r="341" spans="1:38">
      <c r="A341" s="1" t="s">
        <v>3257</v>
      </c>
      <c r="B341" s="1" t="s">
        <v>3254</v>
      </c>
      <c r="C341" s="1" t="s">
        <v>3258</v>
      </c>
      <c r="D341" s="1" t="s">
        <v>390</v>
      </c>
      <c r="E341" s="1" t="s">
        <v>388</v>
      </c>
      <c r="I341" s="236">
        <v>385</v>
      </c>
      <c r="J341" s="1" t="s">
        <v>3210</v>
      </c>
      <c r="K341" s="1" t="s">
        <v>3211</v>
      </c>
      <c r="L341" s="1">
        <v>33.23816629561</v>
      </c>
      <c r="M341" s="1">
        <v>131.61281541123901</v>
      </c>
      <c r="O341" s="74" t="str">
        <f t="shared" si="80"/>
        <v>大分県防災対策企画課</v>
      </c>
      <c r="P341" s="74" t="str">
        <f t="shared" si="81"/>
        <v>種別：行政機関&lt;br&gt;名称：防災対策企画課&lt;br&gt;住所：大分市大手町3丁目1番1号&lt;br&gt;TEL：097-506-3067&lt;br&gt;</v>
      </c>
      <c r="Q341" s="74" t="str">
        <f t="shared" si="90"/>
        <v>385.png</v>
      </c>
      <c r="R341" s="74" t="str">
        <f t="shared" si="91"/>
        <v>30,30</v>
      </c>
      <c r="S341" s="74" t="str">
        <f t="shared" si="91"/>
        <v>15,15</v>
      </c>
      <c r="T341" s="74" t="str">
        <f t="shared" si="82"/>
        <v>131.612815411239,33.23816629561</v>
      </c>
      <c r="W341" s="239">
        <v>1</v>
      </c>
      <c r="X341" s="239" t="s">
        <v>3209</v>
      </c>
      <c r="Y341" s="239" t="str">
        <f t="shared" si="83"/>
        <v>大分県防災対策企画課</v>
      </c>
      <c r="Z341" s="239" t="s">
        <v>3202</v>
      </c>
      <c r="AA341" s="239" t="str">
        <f t="shared" si="84"/>
        <v>種別：行政機関&lt;br&gt;名称：防災対策企画課&lt;br&gt;住所：大分市大手町3丁目1番1号&lt;br&gt;TEL：097-506-3067&lt;br&gt;</v>
      </c>
      <c r="AB341" s="239" t="s">
        <v>3256</v>
      </c>
      <c r="AC341" s="239" t="str">
        <f t="shared" si="85"/>
        <v>385.png</v>
      </c>
      <c r="AD341" s="239" t="s">
        <v>3204</v>
      </c>
      <c r="AE341" s="239" t="str">
        <f t="shared" si="86"/>
        <v>30,30</v>
      </c>
      <c r="AF341" s="239" t="s">
        <v>3205</v>
      </c>
      <c r="AG341" s="239" t="str">
        <f t="shared" si="87"/>
        <v>15,15</v>
      </c>
      <c r="AH341" s="239" t="s">
        <v>3206</v>
      </c>
      <c r="AI341" s="239" t="str">
        <f t="shared" si="88"/>
        <v>131.612815411239,33.23816629561</v>
      </c>
      <c r="AJ341" s="239" t="s">
        <v>3207</v>
      </c>
      <c r="AL341" s="8" t="str">
        <f t="shared" si="89"/>
        <v>,{"type":"Feature","properties":{"name":"大分県防災対策企画課","description":"種別：行政機関&lt;br&gt;名称：防災対策企画課&lt;br&gt;住所：大分市大手町3丁目1番1号&lt;br&gt;TEL：097-506-3067&lt;br&gt;","_markerType":"Icon","_iconUrl":"https://cyberjapandata.gsi.go.jp/portal/sys/v4/symbols/385.png","_iconSize":[30,30],"_iconAnchor":[15,15]},"geometry":{"type":"Point","coordinates":[131.612815411239,33.23816629561]}}</v>
      </c>
    </row>
    <row r="342" spans="1:38">
      <c r="A342" s="1" t="s">
        <v>3259</v>
      </c>
      <c r="B342" s="1" t="s">
        <v>3254</v>
      </c>
      <c r="C342" s="1" t="s">
        <v>657</v>
      </c>
      <c r="D342" s="1" t="s">
        <v>390</v>
      </c>
      <c r="E342" s="1" t="s">
        <v>391</v>
      </c>
      <c r="I342" s="236">
        <v>385</v>
      </c>
      <c r="J342" s="1" t="s">
        <v>3210</v>
      </c>
      <c r="K342" s="1" t="s">
        <v>3211</v>
      </c>
      <c r="L342" s="1">
        <v>33.238096944018302</v>
      </c>
      <c r="M342" s="1">
        <v>131.612801449892</v>
      </c>
      <c r="O342" s="74" t="str">
        <f t="shared" si="80"/>
        <v>大分県危機管理室</v>
      </c>
      <c r="P342" s="74" t="str">
        <f t="shared" si="81"/>
        <v>種別：行政機関&lt;br&gt;名称：危機管理室&lt;br&gt;住所：大分市大手町3丁目1番1号&lt;br&gt;TEL：097-506-3152&lt;br&gt;</v>
      </c>
      <c r="Q342" s="74" t="str">
        <f t="shared" si="90"/>
        <v>385.png</v>
      </c>
      <c r="R342" s="74" t="str">
        <f t="shared" si="91"/>
        <v>30,30</v>
      </c>
      <c r="S342" s="74" t="str">
        <f t="shared" si="91"/>
        <v>15,15</v>
      </c>
      <c r="T342" s="74" t="str">
        <f t="shared" si="82"/>
        <v>131.612801449892,33.2380969440183</v>
      </c>
      <c r="W342" s="239">
        <v>1</v>
      </c>
      <c r="X342" s="239" t="s">
        <v>3209</v>
      </c>
      <c r="Y342" s="239" t="str">
        <f t="shared" si="83"/>
        <v>大分県危機管理室</v>
      </c>
      <c r="Z342" s="239" t="s">
        <v>3202</v>
      </c>
      <c r="AA342" s="239" t="str">
        <f t="shared" si="84"/>
        <v>種別：行政機関&lt;br&gt;名称：危機管理室&lt;br&gt;住所：大分市大手町3丁目1番1号&lt;br&gt;TEL：097-506-3152&lt;br&gt;</v>
      </c>
      <c r="AB342" s="239" t="s">
        <v>3256</v>
      </c>
      <c r="AC342" s="239" t="str">
        <f t="shared" si="85"/>
        <v>385.png</v>
      </c>
      <c r="AD342" s="239" t="s">
        <v>3204</v>
      </c>
      <c r="AE342" s="239" t="str">
        <f t="shared" si="86"/>
        <v>30,30</v>
      </c>
      <c r="AF342" s="239" t="s">
        <v>3205</v>
      </c>
      <c r="AG342" s="239" t="str">
        <f t="shared" si="87"/>
        <v>15,15</v>
      </c>
      <c r="AH342" s="239" t="s">
        <v>3206</v>
      </c>
      <c r="AI342" s="239" t="str">
        <f t="shared" si="88"/>
        <v>131.612801449892,33.2380969440183</v>
      </c>
      <c r="AJ342" s="239" t="s">
        <v>3207</v>
      </c>
      <c r="AL342" s="8" t="str">
        <f t="shared" si="89"/>
        <v>,{"type":"Feature","properties":{"name":"大分県危機管理室","description":"種別：行政機関&lt;br&gt;名称：危機管理室&lt;br&gt;住所：大分市大手町3丁目1番1号&lt;br&gt;TEL：097-506-3152&lt;br&gt;","_markerType":"Icon","_iconUrl":"https://cyberjapandata.gsi.go.jp/portal/sys/v4/symbols/385.png","_iconSize":[30,30],"_iconAnchor":[15,15]},"geometry":{"type":"Point","coordinates":[131.612801449892,33.2380969440183]}}</v>
      </c>
    </row>
    <row r="343" spans="1:38">
      <c r="A343" s="1" t="s">
        <v>693</v>
      </c>
      <c r="B343" s="1" t="s">
        <v>3254</v>
      </c>
      <c r="C343" s="1" t="s">
        <v>3260</v>
      </c>
      <c r="D343" s="1" t="s">
        <v>394</v>
      </c>
      <c r="E343" s="1" t="s">
        <v>392</v>
      </c>
      <c r="I343" s="236">
        <v>385</v>
      </c>
      <c r="J343" s="1" t="s">
        <v>3210</v>
      </c>
      <c r="K343" s="1" t="s">
        <v>3211</v>
      </c>
      <c r="L343" s="1">
        <v>32.964629919424603</v>
      </c>
      <c r="M343" s="1">
        <v>131.90470928557701</v>
      </c>
      <c r="O343" s="74" t="str">
        <f t="shared" si="80"/>
        <v>大分県南部振興局</v>
      </c>
      <c r="P343" s="74" t="str">
        <f t="shared" si="81"/>
        <v>種別：行政機関&lt;br&gt;名称：南部振興局&lt;br&gt;住所：佐伯市長島町1丁目2番1号&lt;br&gt;TEL：0972-22-0390&lt;br&gt;</v>
      </c>
      <c r="Q343" s="74" t="str">
        <f t="shared" si="90"/>
        <v>385.png</v>
      </c>
      <c r="R343" s="74" t="str">
        <f>J343</f>
        <v>30,30</v>
      </c>
      <c r="S343" s="74" t="str">
        <f t="shared" si="91"/>
        <v>15,15</v>
      </c>
      <c r="T343" s="74" t="str">
        <f t="shared" si="82"/>
        <v>131.904709285577,32.9646299194246</v>
      </c>
      <c r="W343" s="239">
        <v>1</v>
      </c>
      <c r="X343" s="239" t="s">
        <v>3209</v>
      </c>
      <c r="Y343" s="239" t="str">
        <f t="shared" si="83"/>
        <v>大分県南部振興局</v>
      </c>
      <c r="Z343" s="239" t="s">
        <v>3202</v>
      </c>
      <c r="AA343" s="239" t="str">
        <f t="shared" si="84"/>
        <v>種別：行政機関&lt;br&gt;名称：南部振興局&lt;br&gt;住所：佐伯市長島町1丁目2番1号&lt;br&gt;TEL：0972-22-0390&lt;br&gt;</v>
      </c>
      <c r="AB343" s="239" t="s">
        <v>3256</v>
      </c>
      <c r="AC343" s="239" t="str">
        <f t="shared" si="85"/>
        <v>385.png</v>
      </c>
      <c r="AD343" s="239" t="s">
        <v>3204</v>
      </c>
      <c r="AE343" s="239" t="str">
        <f t="shared" si="86"/>
        <v>30,30</v>
      </c>
      <c r="AF343" s="239" t="s">
        <v>3205</v>
      </c>
      <c r="AG343" s="239" t="str">
        <f t="shared" si="87"/>
        <v>15,15</v>
      </c>
      <c r="AH343" s="239" t="s">
        <v>3206</v>
      </c>
      <c r="AI343" s="239" t="str">
        <f t="shared" si="88"/>
        <v>131.904709285577,32.9646299194246</v>
      </c>
      <c r="AJ343" s="239" t="s">
        <v>3207</v>
      </c>
      <c r="AL343" s="8" t="str">
        <f t="shared" si="89"/>
        <v>,{"type":"Feature","properties":{"name":"大分県南部振興局","description":"種別：行政機関&lt;br&gt;名称：南部振興局&lt;br&gt;住所：佐伯市長島町1丁目2番1号&lt;br&gt;TEL：0972-22-0390&lt;br&gt;","_markerType":"Icon","_iconUrl":"https://cyberjapandata.gsi.go.jp/portal/sys/v4/symbols/385.png","_iconSize":[30,30],"_iconAnchor":[15,15]},"geometry":{"type":"Point","coordinates":[131.904709285577,32.9646299194246]}}</v>
      </c>
    </row>
    <row r="344" spans="1:38">
      <c r="A344" s="1" t="s">
        <v>694</v>
      </c>
      <c r="B344" s="1" t="s">
        <v>3254</v>
      </c>
      <c r="C344" s="1" t="s">
        <v>3261</v>
      </c>
      <c r="D344" s="1" t="s">
        <v>394</v>
      </c>
      <c r="E344" s="1" t="s">
        <v>395</v>
      </c>
      <c r="I344" s="236">
        <v>385</v>
      </c>
      <c r="J344" s="1" t="s">
        <v>3210</v>
      </c>
      <c r="K344" s="1" t="s">
        <v>3211</v>
      </c>
      <c r="L344" s="1">
        <v>32.964834370311799</v>
      </c>
      <c r="M344" s="1">
        <v>131.904327124779</v>
      </c>
      <c r="O344" s="74" t="str">
        <f t="shared" si="80"/>
        <v>大分県佐伯土木事務所</v>
      </c>
      <c r="P344" s="74" t="str">
        <f t="shared" si="81"/>
        <v>種別：行政機関&lt;br&gt;名称：佐伯土木事務所&lt;br&gt;住所：佐伯市長島町1丁目2番1号&lt;br&gt;TEL：0972-22-3171&lt;br&gt;</v>
      </c>
      <c r="Q344" s="74" t="str">
        <f t="shared" si="90"/>
        <v>385.png</v>
      </c>
      <c r="R344" s="74" t="str">
        <f t="shared" ref="R344:S353" si="92">J344</f>
        <v>30,30</v>
      </c>
      <c r="S344" s="74" t="str">
        <f t="shared" si="91"/>
        <v>15,15</v>
      </c>
      <c r="T344" s="74" t="str">
        <f t="shared" si="82"/>
        <v>131.904327124779,32.9648343703118</v>
      </c>
      <c r="W344" s="239">
        <v>1</v>
      </c>
      <c r="X344" s="239" t="s">
        <v>3209</v>
      </c>
      <c r="Y344" s="239" t="str">
        <f t="shared" si="83"/>
        <v>大分県佐伯土木事務所</v>
      </c>
      <c r="Z344" s="239" t="s">
        <v>3202</v>
      </c>
      <c r="AA344" s="239" t="str">
        <f t="shared" si="84"/>
        <v>種別：行政機関&lt;br&gt;名称：佐伯土木事務所&lt;br&gt;住所：佐伯市長島町1丁目2番1号&lt;br&gt;TEL：0972-22-3171&lt;br&gt;</v>
      </c>
      <c r="AB344" s="239" t="s">
        <v>3256</v>
      </c>
      <c r="AC344" s="239" t="str">
        <f t="shared" si="85"/>
        <v>385.png</v>
      </c>
      <c r="AD344" s="239" t="s">
        <v>3204</v>
      </c>
      <c r="AE344" s="239" t="str">
        <f t="shared" si="86"/>
        <v>30,30</v>
      </c>
      <c r="AF344" s="239" t="s">
        <v>3205</v>
      </c>
      <c r="AG344" s="239" t="str">
        <f t="shared" si="87"/>
        <v>15,15</v>
      </c>
      <c r="AH344" s="239" t="s">
        <v>3206</v>
      </c>
      <c r="AI344" s="239" t="str">
        <f t="shared" si="88"/>
        <v>131.904327124779,32.9648343703118</v>
      </c>
      <c r="AJ344" s="239" t="s">
        <v>3207</v>
      </c>
      <c r="AL344" s="8" t="str">
        <f t="shared" si="89"/>
        <v>,{"type":"Feature","properties":{"name":"大分県佐伯土木事務所","description":"種別：行政機関&lt;br&gt;名称：佐伯土木事務所&lt;br&gt;住所：佐伯市長島町1丁目2番1号&lt;br&gt;TEL：0972-22-3171&lt;br&gt;","_markerType":"Icon","_iconUrl":"https://cyberjapandata.gsi.go.jp/portal/sys/v4/symbols/385.png","_iconSize":[30,30],"_iconAnchor":[15,15]},"geometry":{"type":"Point","coordinates":[131.904327124779,32.9648343703118]}}</v>
      </c>
    </row>
    <row r="345" spans="1:38">
      <c r="A345" s="1" t="s">
        <v>695</v>
      </c>
      <c r="B345" s="1" t="s">
        <v>3254</v>
      </c>
      <c r="C345" s="1" t="s">
        <v>3262</v>
      </c>
      <c r="D345" s="1" t="s">
        <v>399</v>
      </c>
      <c r="E345" s="1" t="s">
        <v>397</v>
      </c>
      <c r="F345" s="1" t="s">
        <v>3263</v>
      </c>
      <c r="I345" s="236">
        <v>508</v>
      </c>
      <c r="J345" s="1" t="s">
        <v>3212</v>
      </c>
      <c r="K345" s="1" t="s">
        <v>3213</v>
      </c>
      <c r="L345" s="1">
        <v>32.9576409172018</v>
      </c>
      <c r="M345" s="1">
        <v>131.89869034122501</v>
      </c>
      <c r="O345" s="74" t="str">
        <f t="shared" si="80"/>
        <v>大分県南部保健所</v>
      </c>
      <c r="P345" s="74" t="str">
        <f t="shared" si="81"/>
        <v>種別：行政機関&lt;br&gt;名称：南部保健所&lt;br&gt;住所：佐伯市向島1丁目4番1号&lt;br&gt;TEL：0972-22-0562&lt;br&gt;参考：庁舎被災時は佐伯豊南高校に臨時保健所を設置予定。&lt;br&gt;</v>
      </c>
      <c r="Q345" s="74" t="str">
        <f t="shared" si="90"/>
        <v>508.png</v>
      </c>
      <c r="R345" s="74" t="str">
        <f t="shared" si="92"/>
        <v>40,40</v>
      </c>
      <c r="S345" s="74" t="str">
        <f t="shared" si="91"/>
        <v>20,20</v>
      </c>
      <c r="T345" s="74" t="str">
        <f t="shared" si="82"/>
        <v>131.898690341225,32.9576409172018</v>
      </c>
      <c r="W345" s="239">
        <v>1</v>
      </c>
      <c r="X345" s="239" t="s">
        <v>3209</v>
      </c>
      <c r="Y345" s="239" t="str">
        <f t="shared" si="83"/>
        <v>大分県南部保健所</v>
      </c>
      <c r="Z345" s="239" t="s">
        <v>3202</v>
      </c>
      <c r="AA345" s="239" t="str">
        <f t="shared" si="84"/>
        <v>種別：行政機関&lt;br&gt;名称：南部保健所&lt;br&gt;住所：佐伯市向島1丁目4番1号&lt;br&gt;TEL：0972-22-0562&lt;br&gt;参考：庁舎被災時は佐伯豊南高校に臨時保健所を設置予定。&lt;br&gt;</v>
      </c>
      <c r="AB345" s="239" t="s">
        <v>3256</v>
      </c>
      <c r="AC345" s="239" t="str">
        <f t="shared" si="85"/>
        <v>508.png</v>
      </c>
      <c r="AD345" s="239" t="s">
        <v>3204</v>
      </c>
      <c r="AE345" s="239" t="str">
        <f t="shared" si="86"/>
        <v>40,40</v>
      </c>
      <c r="AF345" s="239" t="s">
        <v>3205</v>
      </c>
      <c r="AG345" s="239" t="str">
        <f t="shared" si="87"/>
        <v>20,20</v>
      </c>
      <c r="AH345" s="239" t="s">
        <v>3206</v>
      </c>
      <c r="AI345" s="239" t="str">
        <f t="shared" si="88"/>
        <v>131.898690341225,32.9576409172018</v>
      </c>
      <c r="AJ345" s="239" t="s">
        <v>3207</v>
      </c>
      <c r="AL345" s="8" t="str">
        <f t="shared" si="89"/>
        <v>,{"type":"Feature","properties":{"name":"大分県南部保健所","description":"種別：行政機関&lt;br&gt;名称：南部保健所&lt;br&gt;住所：佐伯市向島1丁目4番1号&lt;br&gt;TEL：0972-22-0562&lt;br&gt;参考：庁舎被災時は佐伯豊南高校に臨時保健所を設置予定。&lt;br&gt;","_markerType":"Icon","_iconUrl":"https://cyberjapandata.gsi.go.jp/portal/sys/v4/symbols/508.png","_iconSize":[40,40],"_iconAnchor":[20,20]},"geometry":{"type":"Point","coordinates":[131.898690341225,32.9576409172018]}}</v>
      </c>
    </row>
    <row r="346" spans="1:38">
      <c r="A346" s="1" t="s">
        <v>696</v>
      </c>
      <c r="B346" s="1" t="s">
        <v>3254</v>
      </c>
      <c r="C346" s="1" t="s">
        <v>3264</v>
      </c>
      <c r="D346" s="1" t="s">
        <v>402</v>
      </c>
      <c r="E346" s="1" t="s">
        <v>400</v>
      </c>
      <c r="I346" s="236">
        <v>385</v>
      </c>
      <c r="J346" s="1" t="s">
        <v>3210</v>
      </c>
      <c r="K346" s="1" t="s">
        <v>3211</v>
      </c>
      <c r="L346" s="1">
        <v>33.0278602101601</v>
      </c>
      <c r="M346" s="1">
        <v>131.50254965399199</v>
      </c>
      <c r="O346" s="74" t="str">
        <f t="shared" si="80"/>
        <v>大分県防災航空隊（県央飛行場）</v>
      </c>
      <c r="P346" s="74" t="str">
        <f t="shared" si="81"/>
        <v>種別：行政機関&lt;br&gt;名称：防災航空隊（県央飛行場）&lt;br&gt;住所：豊後大野市大野町田代2592-2&lt;br&gt;TEL：0974-34-2192&lt;br&gt;</v>
      </c>
      <c r="Q346" s="74" t="str">
        <f t="shared" si="90"/>
        <v>385.png</v>
      </c>
      <c r="R346" s="74" t="str">
        <f t="shared" si="92"/>
        <v>30,30</v>
      </c>
      <c r="S346" s="74" t="str">
        <f t="shared" si="91"/>
        <v>15,15</v>
      </c>
      <c r="T346" s="74" t="str">
        <f t="shared" si="82"/>
        <v>131.502549653992,33.0278602101601</v>
      </c>
      <c r="W346" s="239">
        <v>1</v>
      </c>
      <c r="X346" s="239" t="s">
        <v>3209</v>
      </c>
      <c r="Y346" s="239" t="str">
        <f t="shared" si="83"/>
        <v>大分県防災航空隊（県央飛行場）</v>
      </c>
      <c r="Z346" s="239" t="s">
        <v>3202</v>
      </c>
      <c r="AA346" s="239" t="str">
        <f t="shared" si="84"/>
        <v>種別：行政機関&lt;br&gt;名称：防災航空隊（県央飛行場）&lt;br&gt;住所：豊後大野市大野町田代2592-2&lt;br&gt;TEL：0974-34-2192&lt;br&gt;</v>
      </c>
      <c r="AB346" s="239" t="s">
        <v>3256</v>
      </c>
      <c r="AC346" s="239" t="str">
        <f t="shared" si="85"/>
        <v>385.png</v>
      </c>
      <c r="AD346" s="239" t="s">
        <v>3204</v>
      </c>
      <c r="AE346" s="239" t="str">
        <f t="shared" si="86"/>
        <v>30,30</v>
      </c>
      <c r="AF346" s="239" t="s">
        <v>3205</v>
      </c>
      <c r="AG346" s="239" t="str">
        <f t="shared" si="87"/>
        <v>15,15</v>
      </c>
      <c r="AH346" s="239" t="s">
        <v>3206</v>
      </c>
      <c r="AI346" s="239" t="str">
        <f t="shared" si="88"/>
        <v>131.502549653992,33.0278602101601</v>
      </c>
      <c r="AJ346" s="239" t="s">
        <v>3207</v>
      </c>
      <c r="AL346" s="8" t="str">
        <f t="shared" si="89"/>
        <v>,{"type":"Feature","properties":{"name":"大分県防災航空隊（県央飛行場）","description":"種別：行政機関&lt;br&gt;名称：防災航空隊（県央飛行場）&lt;br&gt;住所：豊後大野市大野町田代2592-2&lt;br&gt;TEL：0974-34-2192&lt;br&gt;","_markerType":"Icon","_iconUrl":"https://cyberjapandata.gsi.go.jp/portal/sys/v4/symbols/385.png","_iconSize":[30,30],"_iconAnchor":[15,15]},"geometry":{"type":"Point","coordinates":[131.502549653992,33.0278602101601]}}</v>
      </c>
    </row>
    <row r="347" spans="1:38">
      <c r="A347" s="1" t="s">
        <v>415</v>
      </c>
      <c r="B347" s="1" t="s">
        <v>3254</v>
      </c>
      <c r="C347" s="1" t="s">
        <v>415</v>
      </c>
      <c r="D347" s="1" t="s">
        <v>416</v>
      </c>
      <c r="E347" s="1" t="s">
        <v>411</v>
      </c>
      <c r="F347" s="1" t="s">
        <v>3255</v>
      </c>
      <c r="I347" s="236">
        <v>563</v>
      </c>
      <c r="J347" s="1" t="s">
        <v>3212</v>
      </c>
      <c r="K347" s="1" t="s">
        <v>3213</v>
      </c>
      <c r="L347" s="1">
        <v>33.268657491666303</v>
      </c>
      <c r="M347" s="1">
        <v>131.35954594946099</v>
      </c>
      <c r="O347" s="74" t="str">
        <f t="shared" si="80"/>
        <v>陸上自衛隊西部方面隊　西部方面特科隊　第132特科大隊</v>
      </c>
      <c r="P347" s="74" t="str">
        <f t="shared" si="81"/>
        <v>種別：行政機関&lt;br&gt;名称：陸上自衛隊西部方面隊　西部方面特科隊　第132特科大隊&lt;br&gt;住所：由布市湯布院町大字川上941&lt;br&gt;TEL：0977-84-2111&lt;br&gt;参考：佐伯市地域防災計画　資料編（R6.9月）より&lt;br&gt;</v>
      </c>
      <c r="Q347" s="74" t="str">
        <f t="shared" si="90"/>
        <v>563.png</v>
      </c>
      <c r="R347" s="74" t="str">
        <f t="shared" si="92"/>
        <v>40,40</v>
      </c>
      <c r="S347" s="74" t="str">
        <f t="shared" si="91"/>
        <v>20,20</v>
      </c>
      <c r="T347" s="74" t="str">
        <f t="shared" si="82"/>
        <v>131.359545949461,33.2686574916663</v>
      </c>
      <c r="W347" s="239">
        <v>1</v>
      </c>
      <c r="X347" s="239" t="s">
        <v>3209</v>
      </c>
      <c r="Y347" s="239" t="str">
        <f t="shared" si="83"/>
        <v>陸上自衛隊西部方面隊　西部方面特科隊　第132特科大隊</v>
      </c>
      <c r="Z347" s="239" t="s">
        <v>3202</v>
      </c>
      <c r="AA347" s="239" t="str">
        <f t="shared" si="84"/>
        <v>種別：行政機関&lt;br&gt;名称：陸上自衛隊西部方面隊　西部方面特科隊　第132特科大隊&lt;br&gt;住所：由布市湯布院町大字川上941&lt;br&gt;TEL：0977-84-2111&lt;br&gt;参考：佐伯市地域防災計画　資料編（R6.9月）より&lt;br&gt;</v>
      </c>
      <c r="AB347" s="239" t="s">
        <v>3256</v>
      </c>
      <c r="AC347" s="239" t="str">
        <f t="shared" si="85"/>
        <v>563.png</v>
      </c>
      <c r="AD347" s="239" t="s">
        <v>3204</v>
      </c>
      <c r="AE347" s="239" t="str">
        <f t="shared" si="86"/>
        <v>40,40</v>
      </c>
      <c r="AF347" s="239" t="s">
        <v>3205</v>
      </c>
      <c r="AG347" s="239" t="str">
        <f t="shared" si="87"/>
        <v>20,20</v>
      </c>
      <c r="AH347" s="239" t="s">
        <v>3206</v>
      </c>
      <c r="AI347" s="239" t="str">
        <f t="shared" si="88"/>
        <v>131.359545949461,33.2686574916663</v>
      </c>
      <c r="AJ347" s="239" t="s">
        <v>3207</v>
      </c>
      <c r="AL347" s="8" t="str">
        <f t="shared" si="89"/>
        <v>,{"type":"Feature","properties":{"name":"陸上自衛隊西部方面隊　西部方面特科隊　第132特科大隊","description":"種別：行政機関&lt;br&gt;名称：陸上自衛隊西部方面隊　西部方面特科隊　第132特科大隊&lt;br&gt;住所：由布市湯布院町大字川上941&lt;br&gt;TEL：0977-84-2111&lt;br&gt;参考：佐伯市地域防災計画　資料編（R6.9月）より&lt;br&gt;","_markerType":"Icon","_iconUrl":"https://cyberjapandata.gsi.go.jp/portal/sys/v4/symbols/563.png","_iconSize":[40,40],"_iconAnchor":[20,20]},"geometry":{"type":"Point","coordinates":[131.359545949461,33.2686574916663]}}</v>
      </c>
    </row>
    <row r="348" spans="1:38">
      <c r="A348" s="1" t="s">
        <v>417</v>
      </c>
      <c r="B348" s="1" t="s">
        <v>3254</v>
      </c>
      <c r="C348" s="1" t="s">
        <v>417</v>
      </c>
      <c r="D348" s="1" t="s">
        <v>414</v>
      </c>
      <c r="E348" s="1" t="s">
        <v>412</v>
      </c>
      <c r="F348" s="1" t="s">
        <v>3255</v>
      </c>
      <c r="I348" s="236">
        <v>494</v>
      </c>
      <c r="J348" s="1" t="s">
        <v>3212</v>
      </c>
      <c r="K348" s="1" t="s">
        <v>3213</v>
      </c>
      <c r="L348" s="1">
        <v>32.968804296060597</v>
      </c>
      <c r="M348" s="1">
        <v>131.91412120698899</v>
      </c>
      <c r="O348" s="74" t="str">
        <f t="shared" si="80"/>
        <v>海上自衛隊呉地方総幹部呉警備隊　佐伯基地分遣隊　警備科</v>
      </c>
      <c r="P348" s="74" t="str">
        <f t="shared" si="81"/>
        <v>種別：行政機関&lt;br&gt;名称：海上自衛隊呉地方総幹部呉警備隊　佐伯基地分遣隊　警備科&lt;br&gt;住所：佐伯市鶴谷町3丁目3番37号&lt;br&gt;TEL：0972-22-0370&lt;br&gt;参考：佐伯市地域防災計画　資料編（R6.9月）より&lt;br&gt;</v>
      </c>
      <c r="Q348" s="74" t="str">
        <f t="shared" si="90"/>
        <v>494.png</v>
      </c>
      <c r="R348" s="74" t="str">
        <f t="shared" si="92"/>
        <v>40,40</v>
      </c>
      <c r="S348" s="74" t="str">
        <f t="shared" si="91"/>
        <v>20,20</v>
      </c>
      <c r="T348" s="74" t="str">
        <f t="shared" si="82"/>
        <v>131.914121206989,32.9688042960606</v>
      </c>
      <c r="W348" s="239">
        <v>1</v>
      </c>
      <c r="X348" s="239" t="s">
        <v>3209</v>
      </c>
      <c r="Y348" s="239" t="str">
        <f t="shared" si="83"/>
        <v>海上自衛隊呉地方総幹部呉警備隊　佐伯基地分遣隊　警備科</v>
      </c>
      <c r="Z348" s="239" t="s">
        <v>3202</v>
      </c>
      <c r="AA348" s="239" t="str">
        <f t="shared" si="84"/>
        <v>種別：行政機関&lt;br&gt;名称：海上自衛隊呉地方総幹部呉警備隊　佐伯基地分遣隊　警備科&lt;br&gt;住所：佐伯市鶴谷町3丁目3番37号&lt;br&gt;TEL：0972-22-0370&lt;br&gt;参考：佐伯市地域防災計画　資料編（R6.9月）より&lt;br&gt;</v>
      </c>
      <c r="AB348" s="239" t="s">
        <v>3256</v>
      </c>
      <c r="AC348" s="239" t="str">
        <f t="shared" si="85"/>
        <v>494.png</v>
      </c>
      <c r="AD348" s="239" t="s">
        <v>3204</v>
      </c>
      <c r="AE348" s="239" t="str">
        <f t="shared" si="86"/>
        <v>40,40</v>
      </c>
      <c r="AF348" s="239" t="s">
        <v>3205</v>
      </c>
      <c r="AG348" s="239" t="str">
        <f t="shared" si="87"/>
        <v>20,20</v>
      </c>
      <c r="AH348" s="239" t="s">
        <v>3206</v>
      </c>
      <c r="AI348" s="239" t="str">
        <f t="shared" si="88"/>
        <v>131.914121206989,32.9688042960606</v>
      </c>
      <c r="AJ348" s="239" t="s">
        <v>3207</v>
      </c>
      <c r="AL348" s="8" t="str">
        <f t="shared" si="89"/>
        <v>,{"type":"Feature","properties":{"name":"海上自衛隊呉地方総幹部呉警備隊　佐伯基地分遣隊　警備科","description":"種別：行政機関&lt;br&gt;名称：海上自衛隊呉地方総幹部呉警備隊　佐伯基地分遣隊　警備科&lt;br&gt;住所：佐伯市鶴谷町3丁目3番37号&lt;br&gt;TEL：0972-22-0370&lt;br&gt;参考：佐伯市地域防災計画　資料編（R6.9月）より&lt;br&gt;","_markerType":"Icon","_iconUrl":"https://cyberjapandata.gsi.go.jp/portal/sys/v4/symbols/494.png","_iconSize":[40,40],"_iconAnchor":[20,20]},"geometry":{"type":"Point","coordinates":[131.914121206989,32.9688042960606]}}</v>
      </c>
    </row>
    <row r="349" spans="1:38">
      <c r="A349" s="1" t="s">
        <v>429</v>
      </c>
      <c r="B349" s="1" t="s">
        <v>3254</v>
      </c>
      <c r="C349" s="1" t="s">
        <v>429</v>
      </c>
      <c r="D349" s="1" t="s">
        <v>421</v>
      </c>
      <c r="E349" s="1" t="s">
        <v>419</v>
      </c>
      <c r="F349" s="1" t="s">
        <v>3255</v>
      </c>
      <c r="I349" s="236">
        <v>384</v>
      </c>
      <c r="J349" s="1" t="s">
        <v>3212</v>
      </c>
      <c r="K349" s="1" t="s">
        <v>3213</v>
      </c>
      <c r="L349" s="1">
        <v>33.236241803819098</v>
      </c>
      <c r="M349" s="1">
        <v>131.61962213626501</v>
      </c>
      <c r="O349" s="74" t="str">
        <f t="shared" si="80"/>
        <v>気象庁福岡管区気象台　大分地方気象台</v>
      </c>
      <c r="P349" s="74" t="str">
        <f t="shared" si="81"/>
        <v>種別：行政機関&lt;br&gt;名称：気象庁福岡管区気象台　大分地方気象台&lt;br&gt;住所：大分市長浜町3丁目1番38号&lt;br&gt;TEL：097-532-0644&lt;br&gt;参考：佐伯市地域防災計画　資料編（R6.9月）より&lt;br&gt;</v>
      </c>
      <c r="Q349" s="74" t="str">
        <f t="shared" si="90"/>
        <v>384.png</v>
      </c>
      <c r="R349" s="74" t="str">
        <f t="shared" si="92"/>
        <v>40,40</v>
      </c>
      <c r="S349" s="74" t="str">
        <f t="shared" si="92"/>
        <v>20,20</v>
      </c>
      <c r="T349" s="74" t="str">
        <f t="shared" si="82"/>
        <v>131.619622136265,33.2362418038191</v>
      </c>
      <c r="W349" s="239">
        <v>1</v>
      </c>
      <c r="X349" s="239" t="s">
        <v>3209</v>
      </c>
      <c r="Y349" s="239" t="str">
        <f t="shared" si="83"/>
        <v>気象庁福岡管区気象台　大分地方気象台</v>
      </c>
      <c r="Z349" s="239" t="s">
        <v>3202</v>
      </c>
      <c r="AA349" s="239" t="str">
        <f t="shared" si="84"/>
        <v>種別：行政機関&lt;br&gt;名称：気象庁福岡管区気象台　大分地方気象台&lt;br&gt;住所：大分市長浜町3丁目1番38号&lt;br&gt;TEL：097-532-0644&lt;br&gt;参考：佐伯市地域防災計画　資料編（R6.9月）より&lt;br&gt;</v>
      </c>
      <c r="AB349" s="239" t="s">
        <v>3256</v>
      </c>
      <c r="AC349" s="239" t="str">
        <f t="shared" si="85"/>
        <v>384.png</v>
      </c>
      <c r="AD349" s="239" t="s">
        <v>3204</v>
      </c>
      <c r="AE349" s="239" t="str">
        <f t="shared" si="86"/>
        <v>40,40</v>
      </c>
      <c r="AF349" s="239" t="s">
        <v>3205</v>
      </c>
      <c r="AG349" s="239" t="str">
        <f t="shared" si="87"/>
        <v>20,20</v>
      </c>
      <c r="AH349" s="239" t="s">
        <v>3206</v>
      </c>
      <c r="AI349" s="239" t="str">
        <f t="shared" si="88"/>
        <v>131.619622136265,33.2362418038191</v>
      </c>
      <c r="AJ349" s="239" t="s">
        <v>3207</v>
      </c>
      <c r="AL349" s="8" t="str">
        <f t="shared" si="89"/>
        <v>,{"type":"Feature","properties":{"name":"気象庁福岡管区気象台　大分地方気象台","description":"種別：行政機関&lt;br&gt;名称：気象庁福岡管区気象台　大分地方気象台&lt;br&gt;住所：大分市長浜町3丁目1番38号&lt;br&gt;TEL：097-532-0644&lt;br&gt;参考：佐伯市地域防災計画　資料編（R6.9月）より&lt;br&gt;","_markerType":"Icon","_iconUrl":"https://cyberjapandata.gsi.go.jp/portal/sys/v4/symbols/384.png","_iconSize":[40,40],"_iconAnchor":[20,20]},"geometry":{"type":"Point","coordinates":[131.619622136265,33.2362418038191]}}</v>
      </c>
    </row>
    <row r="350" spans="1:38">
      <c r="A350" s="1" t="s">
        <v>430</v>
      </c>
      <c r="B350" s="1" t="s">
        <v>3254</v>
      </c>
      <c r="C350" s="1" t="s">
        <v>430</v>
      </c>
      <c r="D350" s="1" t="s">
        <v>424</v>
      </c>
      <c r="E350" s="1" t="s">
        <v>422</v>
      </c>
      <c r="F350" s="1" t="s">
        <v>3255</v>
      </c>
      <c r="I350" s="236">
        <v>384</v>
      </c>
      <c r="J350" s="1" t="s">
        <v>3212</v>
      </c>
      <c r="K350" s="1" t="s">
        <v>3213</v>
      </c>
      <c r="L350" s="1">
        <v>32.974363338639499</v>
      </c>
      <c r="M350" s="1">
        <v>131.910054243746</v>
      </c>
      <c r="O350" s="74" t="str">
        <f t="shared" si="80"/>
        <v>第七管区海上保安本部　　大分海上保安部/佐伯海上保安署</v>
      </c>
      <c r="P350" s="74" t="str">
        <f t="shared" si="81"/>
        <v>種別：行政機関&lt;br&gt;名称：第七管区海上保安本部　　大分海上保安部/佐伯海上保安署&lt;br&gt;住所：佐伯市鶴谷町2丁目3番30号&lt;br&gt;TEL：0972-22-4999&lt;br&gt;参考：佐伯市地域防災計画　資料編（R6.9月）より&lt;br&gt;</v>
      </c>
      <c r="Q350" s="74" t="str">
        <f t="shared" si="90"/>
        <v>384.png</v>
      </c>
      <c r="R350" s="74" t="str">
        <f t="shared" si="92"/>
        <v>40,40</v>
      </c>
      <c r="S350" s="74" t="str">
        <f t="shared" si="92"/>
        <v>20,20</v>
      </c>
      <c r="T350" s="74" t="str">
        <f t="shared" si="82"/>
        <v>131.910054243746,32.9743633386395</v>
      </c>
      <c r="W350" s="239">
        <v>1</v>
      </c>
      <c r="X350" s="239" t="s">
        <v>3209</v>
      </c>
      <c r="Y350" s="239" t="str">
        <f t="shared" si="83"/>
        <v>第七管区海上保安本部　　大分海上保安部/佐伯海上保安署</v>
      </c>
      <c r="Z350" s="239" t="s">
        <v>3202</v>
      </c>
      <c r="AA350" s="239" t="str">
        <f t="shared" si="84"/>
        <v>種別：行政機関&lt;br&gt;名称：第七管区海上保安本部　　大分海上保安部/佐伯海上保安署&lt;br&gt;住所：佐伯市鶴谷町2丁目3番30号&lt;br&gt;TEL：0972-22-4999&lt;br&gt;参考：佐伯市地域防災計画　資料編（R6.9月）より&lt;br&gt;</v>
      </c>
      <c r="AB350" s="239" t="s">
        <v>3256</v>
      </c>
      <c r="AC350" s="239" t="str">
        <f t="shared" si="85"/>
        <v>384.png</v>
      </c>
      <c r="AD350" s="239" t="s">
        <v>3204</v>
      </c>
      <c r="AE350" s="239" t="str">
        <f t="shared" si="86"/>
        <v>40,40</v>
      </c>
      <c r="AF350" s="239" t="s">
        <v>3205</v>
      </c>
      <c r="AG350" s="239" t="str">
        <f t="shared" si="87"/>
        <v>20,20</v>
      </c>
      <c r="AH350" s="239" t="s">
        <v>3206</v>
      </c>
      <c r="AI350" s="239" t="str">
        <f t="shared" si="88"/>
        <v>131.910054243746,32.9743633386395</v>
      </c>
      <c r="AJ350" s="239" t="s">
        <v>3207</v>
      </c>
      <c r="AL350" s="8" t="str">
        <f t="shared" si="89"/>
        <v>,{"type":"Feature","properties":{"name":"第七管区海上保安本部　　大分海上保安部/佐伯海上保安署","description":"種別：行政機関&lt;br&gt;名称：第七管区海上保安本部　　大分海上保安部/佐伯海上保安署&lt;br&gt;住所：佐伯市鶴谷町2丁目3番30号&lt;br&gt;TEL：0972-22-4999&lt;br&gt;参考：佐伯市地域防災計画　資料編（R6.9月）より&lt;br&gt;","_markerType":"Icon","_iconUrl":"https://cyberjapandata.gsi.go.jp/portal/sys/v4/symbols/384.png","_iconSize":[40,40],"_iconAnchor":[20,20]},"geometry":{"type":"Point","coordinates":[131.910054243746,32.9743633386395]}}</v>
      </c>
    </row>
    <row r="351" spans="1:38">
      <c r="A351" s="1" t="s">
        <v>431</v>
      </c>
      <c r="B351" s="1" t="s">
        <v>3254</v>
      </c>
      <c r="C351" s="1" t="s">
        <v>431</v>
      </c>
      <c r="D351" s="1" t="s">
        <v>432</v>
      </c>
      <c r="E351" s="1" t="s">
        <v>425</v>
      </c>
      <c r="F351" s="1" t="s">
        <v>3255</v>
      </c>
      <c r="I351" s="236">
        <v>384</v>
      </c>
      <c r="J351" s="1" t="s">
        <v>3212</v>
      </c>
      <c r="K351" s="1" t="s">
        <v>3213</v>
      </c>
      <c r="L351" s="1">
        <v>32.953779707410597</v>
      </c>
      <c r="M351" s="1">
        <v>131.90634497836899</v>
      </c>
      <c r="O351" s="74" t="str">
        <f t="shared" si="80"/>
        <v>国土交通省九州地方整備局　佐伯河川国道事務所</v>
      </c>
      <c r="P351" s="74" t="str">
        <f t="shared" si="81"/>
        <v>種別：行政機関&lt;br&gt;名称：国土交通省九州地方整備局　佐伯河川国道事務所&lt;br&gt;住所：佐伯市長島町4丁目14番14号&lt;br&gt;TEL：0972-22-1880&lt;br&gt;参考：佐伯市地域防災計画　資料編（R6.9月）より&lt;br&gt;</v>
      </c>
      <c r="Q351" s="74" t="str">
        <f t="shared" si="90"/>
        <v>384.png</v>
      </c>
      <c r="R351" s="74" t="str">
        <f t="shared" si="92"/>
        <v>40,40</v>
      </c>
      <c r="S351" s="74" t="str">
        <f t="shared" si="92"/>
        <v>20,20</v>
      </c>
      <c r="T351" s="74" t="str">
        <f t="shared" si="82"/>
        <v>131.906344978369,32.9537797074106</v>
      </c>
      <c r="W351" s="239">
        <v>1</v>
      </c>
      <c r="X351" s="239" t="s">
        <v>3209</v>
      </c>
      <c r="Y351" s="239" t="str">
        <f t="shared" si="83"/>
        <v>国土交通省九州地方整備局　佐伯河川国道事務所</v>
      </c>
      <c r="Z351" s="239" t="s">
        <v>3202</v>
      </c>
      <c r="AA351" s="239" t="str">
        <f t="shared" si="84"/>
        <v>種別：行政機関&lt;br&gt;名称：国土交通省九州地方整備局　佐伯河川国道事務所&lt;br&gt;住所：佐伯市長島町4丁目14番14号&lt;br&gt;TEL：0972-22-1880&lt;br&gt;参考：佐伯市地域防災計画　資料編（R6.9月）より&lt;br&gt;</v>
      </c>
      <c r="AB351" s="239" t="s">
        <v>3256</v>
      </c>
      <c r="AC351" s="239" t="str">
        <f t="shared" si="85"/>
        <v>384.png</v>
      </c>
      <c r="AD351" s="239" t="s">
        <v>3204</v>
      </c>
      <c r="AE351" s="239" t="str">
        <f t="shared" si="86"/>
        <v>40,40</v>
      </c>
      <c r="AF351" s="239" t="s">
        <v>3205</v>
      </c>
      <c r="AG351" s="239" t="str">
        <f t="shared" si="87"/>
        <v>20,20</v>
      </c>
      <c r="AH351" s="239" t="s">
        <v>3206</v>
      </c>
      <c r="AI351" s="239" t="str">
        <f t="shared" si="88"/>
        <v>131.906344978369,32.9537797074106</v>
      </c>
      <c r="AJ351" s="239" t="s">
        <v>3207</v>
      </c>
      <c r="AL351" s="8" t="str">
        <f t="shared" si="89"/>
        <v>,{"type":"Feature","properties":{"name":"国土交通省九州地方整備局　佐伯河川国道事務所","description":"種別：行政機関&lt;br&gt;名称：国土交通省九州地方整備局　佐伯河川国道事務所&lt;br&gt;住所：佐伯市長島町4丁目14番14号&lt;br&gt;TEL：0972-22-1880&lt;br&gt;参考：佐伯市地域防災計画　資料編（R6.9月）より&lt;br&gt;","_markerType":"Icon","_iconUrl":"https://cyberjapandata.gsi.go.jp/portal/sys/v4/symbols/384.png","_iconSize":[40,40],"_iconAnchor":[20,20]},"geometry":{"type":"Point","coordinates":[131.906344978369,32.9537797074106]}}</v>
      </c>
    </row>
    <row r="352" spans="1:38">
      <c r="A352" s="1" t="s">
        <v>1614</v>
      </c>
      <c r="B352" s="1" t="s">
        <v>3254</v>
      </c>
      <c r="C352" s="1" t="s">
        <v>1614</v>
      </c>
      <c r="D352" s="1" t="s">
        <v>723</v>
      </c>
      <c r="E352" s="1" t="s">
        <v>3265</v>
      </c>
      <c r="I352" s="236">
        <v>384</v>
      </c>
      <c r="J352" s="1" t="s">
        <v>3212</v>
      </c>
      <c r="K352" s="1" t="s">
        <v>3213</v>
      </c>
      <c r="L352" s="1">
        <v>32.969673522084101</v>
      </c>
      <c r="M352" s="1">
        <v>131.83961116769299</v>
      </c>
      <c r="O352" s="74" t="str">
        <f t="shared" si="80"/>
        <v>佐伯河川国道事務所　佐伯出張所</v>
      </c>
      <c r="P352" s="74" t="str">
        <f t="shared" si="81"/>
        <v>種別：行政機関&lt;br&gt;名称：佐伯河川国道事務所　佐伯出張所&lt;br&gt;住所：佐伯市弥生大字井崎1244-１&lt;br&gt;TEL：0972-22-1794&lt;br&gt;</v>
      </c>
      <c r="Q352" s="74" t="str">
        <f t="shared" si="90"/>
        <v>384.png</v>
      </c>
      <c r="R352" s="74" t="str">
        <f t="shared" si="92"/>
        <v>40,40</v>
      </c>
      <c r="S352" s="74" t="str">
        <f t="shared" si="92"/>
        <v>20,20</v>
      </c>
      <c r="T352" s="74" t="str">
        <f t="shared" si="82"/>
        <v>131.839611167693,32.9696735220841</v>
      </c>
      <c r="W352" s="239">
        <v>1</v>
      </c>
      <c r="X352" s="239" t="s">
        <v>3209</v>
      </c>
      <c r="Y352" s="239" t="str">
        <f t="shared" si="83"/>
        <v>佐伯河川国道事務所　佐伯出張所</v>
      </c>
      <c r="Z352" s="239" t="s">
        <v>3202</v>
      </c>
      <c r="AA352" s="239" t="str">
        <f t="shared" si="84"/>
        <v>種別：行政機関&lt;br&gt;名称：佐伯河川国道事務所　佐伯出張所&lt;br&gt;住所：佐伯市弥生大字井崎1244-１&lt;br&gt;TEL：0972-22-1794&lt;br&gt;</v>
      </c>
      <c r="AB352" s="239" t="s">
        <v>3256</v>
      </c>
      <c r="AC352" s="239" t="str">
        <f t="shared" si="85"/>
        <v>384.png</v>
      </c>
      <c r="AD352" s="239" t="s">
        <v>3204</v>
      </c>
      <c r="AE352" s="239" t="str">
        <f t="shared" si="86"/>
        <v>40,40</v>
      </c>
      <c r="AF352" s="239" t="s">
        <v>3205</v>
      </c>
      <c r="AG352" s="239" t="str">
        <f t="shared" si="87"/>
        <v>20,20</v>
      </c>
      <c r="AH352" s="239" t="s">
        <v>3206</v>
      </c>
      <c r="AI352" s="239" t="str">
        <f t="shared" si="88"/>
        <v>131.839611167693,32.9696735220841</v>
      </c>
      <c r="AJ352" s="239" t="s">
        <v>3207</v>
      </c>
      <c r="AL352" s="8" t="str">
        <f t="shared" si="89"/>
        <v>,{"type":"Feature","properties":{"name":"佐伯河川国道事務所　佐伯出張所","description":"種別：行政機関&lt;br&gt;名称：佐伯河川国道事務所　佐伯出張所&lt;br&gt;住所：佐伯市弥生大字井崎1244-１&lt;br&gt;TEL：0972-22-1794&lt;br&gt;","_markerType":"Icon","_iconUrl":"https://cyberjapandata.gsi.go.jp/portal/sys/v4/symbols/384.png","_iconSize":[40,40],"_iconAnchor":[20,20]},"geometry":{"type":"Point","coordinates":[131.839611167693,32.9696735220841]}}</v>
      </c>
    </row>
    <row r="353" spans="1:38">
      <c r="A353" s="1" t="s">
        <v>434</v>
      </c>
      <c r="B353" s="1" t="s">
        <v>3254</v>
      </c>
      <c r="C353" s="1" t="s">
        <v>434</v>
      </c>
      <c r="D353" s="1" t="s">
        <v>428</v>
      </c>
      <c r="E353" s="1" t="s">
        <v>433</v>
      </c>
      <c r="F353" s="1" t="s">
        <v>3255</v>
      </c>
      <c r="I353" s="236">
        <v>384</v>
      </c>
      <c r="J353" s="1" t="s">
        <v>3212</v>
      </c>
      <c r="K353" s="1" t="s">
        <v>3213</v>
      </c>
      <c r="L353" s="1">
        <v>33.248768818368802</v>
      </c>
      <c r="M353" s="1">
        <v>131.630306596444</v>
      </c>
      <c r="O353" s="74" t="str">
        <f t="shared" si="80"/>
        <v>国土交通省九州運輸局大分運輸支局総務企画部門</v>
      </c>
      <c r="P353" s="74" t="str">
        <f t="shared" si="81"/>
        <v>種別：行政機関&lt;br&gt;名称：国土交通省九州運輸局大分運輸支局総務企画部門&lt;br&gt;住所：大分市大州浜1丁目1番45号&lt;br&gt;TEL：097-558-2235&lt;br&gt;参考：佐伯市地域防災計画　資料編（R6.9月）より&lt;br&gt;</v>
      </c>
      <c r="Q353" s="74" t="str">
        <f t="shared" si="90"/>
        <v>384.png</v>
      </c>
      <c r="R353" s="74" t="str">
        <f t="shared" si="92"/>
        <v>40,40</v>
      </c>
      <c r="S353" s="74" t="str">
        <f t="shared" si="92"/>
        <v>20,20</v>
      </c>
      <c r="T353" s="74" t="str">
        <f t="shared" si="82"/>
        <v>131.630306596444,33.2487688183688</v>
      </c>
      <c r="W353" s="239">
        <v>1</v>
      </c>
      <c r="X353" s="239" t="s">
        <v>3209</v>
      </c>
      <c r="Y353" s="239" t="str">
        <f t="shared" si="83"/>
        <v>国土交通省九州運輸局大分運輸支局総務企画部門</v>
      </c>
      <c r="Z353" s="239" t="s">
        <v>3202</v>
      </c>
      <c r="AA353" s="239" t="str">
        <f t="shared" si="84"/>
        <v>種別：行政機関&lt;br&gt;名称：国土交通省九州運輸局大分運輸支局総務企画部門&lt;br&gt;住所：大分市大州浜1丁目1番45号&lt;br&gt;TEL：097-558-2235&lt;br&gt;参考：佐伯市地域防災計画　資料編（R6.9月）より&lt;br&gt;</v>
      </c>
      <c r="AB353" s="239" t="s">
        <v>3256</v>
      </c>
      <c r="AC353" s="239" t="str">
        <f t="shared" si="85"/>
        <v>384.png</v>
      </c>
      <c r="AD353" s="239" t="s">
        <v>3204</v>
      </c>
      <c r="AE353" s="239" t="str">
        <f t="shared" si="86"/>
        <v>40,40</v>
      </c>
      <c r="AF353" s="239" t="s">
        <v>3205</v>
      </c>
      <c r="AG353" s="239" t="str">
        <f t="shared" si="87"/>
        <v>20,20</v>
      </c>
      <c r="AH353" s="239" t="s">
        <v>3206</v>
      </c>
      <c r="AI353" s="239" t="str">
        <f t="shared" si="88"/>
        <v>131.630306596444,33.2487688183688</v>
      </c>
      <c r="AJ353" s="239" t="s">
        <v>3207</v>
      </c>
      <c r="AL353" s="8" t="str">
        <f t="shared" si="89"/>
        <v>,{"type":"Feature","properties":{"name":"国土交通省九州運輸局大分運輸支局総務企画部門","description":"種別：行政機関&lt;br&gt;名称：国土交通省九州運輸局大分運輸支局総務企画部門&lt;br&gt;住所：大分市大州浜1丁目1番45号&lt;br&gt;TEL：097-558-2235&lt;br&gt;参考：佐伯市地域防災計画　資料編（R6.9月）より&lt;br&gt;","_markerType":"Icon","_iconUrl":"https://cyberjapandata.gsi.go.jp/portal/sys/v4/symbols/384.png","_iconSize":[40,40],"_iconAnchor":[20,20]},"geometry":{"type":"Point","coordinates":[131.630306596444,33.2487688183688]}}</v>
      </c>
    </row>
    <row r="354" spans="1:38">
      <c r="A354" s="4" t="s">
        <v>708</v>
      </c>
      <c r="B354" s="4" t="s">
        <v>3254</v>
      </c>
      <c r="C354" s="4" t="s">
        <v>708</v>
      </c>
      <c r="D354" s="4" t="s">
        <v>717</v>
      </c>
      <c r="E354" s="4"/>
      <c r="F354" s="4" t="s">
        <v>709</v>
      </c>
      <c r="H354" s="4"/>
      <c r="I354" s="236">
        <v>515</v>
      </c>
      <c r="J354" s="1" t="s">
        <v>3212</v>
      </c>
      <c r="K354" s="1" t="s">
        <v>3213</v>
      </c>
      <c r="L354" s="1">
        <v>32.926542680707897</v>
      </c>
      <c r="M354" s="1">
        <v>131.86695811385701</v>
      </c>
      <c r="O354" s="74" t="str">
        <f t="shared" si="80"/>
        <v>佐伯市総合運動公園</v>
      </c>
      <c r="P354" s="74" t="str">
        <f t="shared" si="81"/>
        <v>種別：行政機関&lt;br&gt;名称：佐伯市総合運動公園&lt;br&gt;住所：佐伯市長谷2614&lt;br&gt;参考：防災拠点・輸送拠点（緊急輸送基地）&lt;br&gt;</v>
      </c>
      <c r="Q354" s="74" t="str">
        <f t="shared" si="90"/>
        <v>515.png</v>
      </c>
      <c r="R354" s="74" t="str">
        <f>J354</f>
        <v>40,40</v>
      </c>
      <c r="S354" s="74" t="str">
        <f>K354</f>
        <v>20,20</v>
      </c>
      <c r="T354" s="74" t="str">
        <f t="shared" si="82"/>
        <v>131.866958113857,32.9265426807079</v>
      </c>
      <c r="W354" s="239">
        <v>1</v>
      </c>
      <c r="X354" s="239" t="s">
        <v>3209</v>
      </c>
      <c r="Y354" s="239" t="str">
        <f t="shared" si="83"/>
        <v>佐伯市総合運動公園</v>
      </c>
      <c r="Z354" s="239" t="s">
        <v>3202</v>
      </c>
      <c r="AA354" s="239" t="str">
        <f t="shared" si="84"/>
        <v>種別：行政機関&lt;br&gt;名称：佐伯市総合運動公園&lt;br&gt;住所：佐伯市長谷2614&lt;br&gt;参考：防災拠点・輸送拠点（緊急輸送基地）&lt;br&gt;</v>
      </c>
      <c r="AB354" s="239" t="s">
        <v>3203</v>
      </c>
      <c r="AC354" s="239" t="str">
        <f t="shared" si="85"/>
        <v>515.png</v>
      </c>
      <c r="AD354" s="239" t="s">
        <v>3204</v>
      </c>
      <c r="AE354" s="239" t="str">
        <f t="shared" si="86"/>
        <v>40,40</v>
      </c>
      <c r="AF354" s="239" t="s">
        <v>3205</v>
      </c>
      <c r="AG354" s="239" t="str">
        <f t="shared" si="87"/>
        <v>20,20</v>
      </c>
      <c r="AH354" s="239" t="s">
        <v>3206</v>
      </c>
      <c r="AI354" s="239" t="str">
        <f t="shared" si="88"/>
        <v>131.866958113857,32.9265426807079</v>
      </c>
      <c r="AJ354" s="239" t="s">
        <v>3207</v>
      </c>
      <c r="AL354" s="8" t="str">
        <f t="shared" si="89"/>
        <v>,{"type":"Feature","properties":{"name":"佐伯市総合運動公園","description":"種別：行政機関&lt;br&gt;名称：佐伯市総合運動公園&lt;br&gt;住所：佐伯市長谷2614&lt;br&gt;参考：防災拠点・輸送拠点（緊急輸送基地）&lt;br&gt;","_markerType":"Icon","_iconUrl":"https://cyberjapandata.gsi.go.jp/portal/sys/v4/symbols/515.png","_iconSize":[40,40],"_iconAnchor":[20,20]},"geometry":{"type":"Point","coordinates":[131.866958113857,32.9265426807079]}}</v>
      </c>
    </row>
    <row r="355" spans="1:38">
      <c r="A355" s="4" t="s">
        <v>104</v>
      </c>
      <c r="B355" s="4" t="s">
        <v>3254</v>
      </c>
      <c r="C355" s="4" t="s">
        <v>104</v>
      </c>
      <c r="D355" s="4" t="s">
        <v>283</v>
      </c>
      <c r="E355" s="4" t="s">
        <v>766</v>
      </c>
      <c r="F355" s="4" t="s">
        <v>765</v>
      </c>
      <c r="H355" s="4"/>
      <c r="I355" s="236">
        <v>508</v>
      </c>
      <c r="J355" s="1" t="s">
        <v>3210</v>
      </c>
      <c r="K355" s="1" t="s">
        <v>3211</v>
      </c>
      <c r="L355" s="1">
        <v>32.958276241051898</v>
      </c>
      <c r="M355" s="1">
        <v>131.899778664086</v>
      </c>
      <c r="O355" s="74" t="str">
        <f t="shared" si="80"/>
        <v>保健福祉総合センター和楽</v>
      </c>
      <c r="P355" s="74" t="str">
        <f t="shared" si="81"/>
        <v>種別：行政機関&lt;br&gt;名称：保健福祉総合センター和楽&lt;br&gt;住所：佐伯市向島1丁目3番8号&lt;br&gt;TEL：0972-23-5115&lt;br&gt;参考：市保健センター&lt;br&gt;</v>
      </c>
      <c r="Q355" s="74" t="str">
        <f t="shared" si="90"/>
        <v>508.png</v>
      </c>
      <c r="R355" s="74" t="str">
        <f t="shared" ref="R355:S362" si="93">J355</f>
        <v>30,30</v>
      </c>
      <c r="S355" s="74" t="str">
        <f t="shared" si="93"/>
        <v>15,15</v>
      </c>
      <c r="T355" s="74" t="str">
        <f t="shared" si="82"/>
        <v>131.899778664086,32.9582762410519</v>
      </c>
      <c r="W355" s="239">
        <v>1</v>
      </c>
      <c r="X355" s="239" t="s">
        <v>3209</v>
      </c>
      <c r="Y355" s="239" t="str">
        <f t="shared" si="83"/>
        <v>保健福祉総合センター和楽</v>
      </c>
      <c r="Z355" s="239" t="s">
        <v>3202</v>
      </c>
      <c r="AA355" s="239" t="str">
        <f t="shared" si="84"/>
        <v>種別：行政機関&lt;br&gt;名称：保健福祉総合センター和楽&lt;br&gt;住所：佐伯市向島1丁目3番8号&lt;br&gt;TEL：0972-23-5115&lt;br&gt;参考：市保健センター&lt;br&gt;</v>
      </c>
      <c r="AB355" s="239" t="s">
        <v>3203</v>
      </c>
      <c r="AC355" s="239" t="str">
        <f t="shared" si="85"/>
        <v>508.png</v>
      </c>
      <c r="AD355" s="239" t="s">
        <v>3204</v>
      </c>
      <c r="AE355" s="239" t="str">
        <f t="shared" si="86"/>
        <v>30,30</v>
      </c>
      <c r="AF355" s="239" t="s">
        <v>3205</v>
      </c>
      <c r="AG355" s="239" t="str">
        <f t="shared" si="87"/>
        <v>15,15</v>
      </c>
      <c r="AH355" s="239" t="s">
        <v>3206</v>
      </c>
      <c r="AI355" s="239" t="str">
        <f t="shared" si="88"/>
        <v>131.899778664086,32.9582762410519</v>
      </c>
      <c r="AJ355" s="239" t="s">
        <v>3207</v>
      </c>
      <c r="AL355" s="8" t="str">
        <f t="shared" si="89"/>
        <v>,{"type":"Feature","properties":{"name":"保健福祉総合センター和楽","description":"種別：行政機関&lt;br&gt;名称：保健福祉総合センター和楽&lt;br&gt;住所：佐伯市向島1丁目3番8号&lt;br&gt;TEL：0972-23-5115&lt;br&gt;参考：市保健センター&lt;br&gt;","_markerType":"Icon","_iconUrl":"https://cyberjapandata.gsi.go.jp/portal/sys/v4/symbols/508.png","_iconSize":[30,30],"_iconAnchor":[15,15]},"geometry":{"type":"Point","coordinates":[131.899778664086,32.9582762410519]}}</v>
      </c>
    </row>
    <row r="356" spans="1:38">
      <c r="A356" s="4" t="s">
        <v>123</v>
      </c>
      <c r="B356" s="4" t="s">
        <v>3254</v>
      </c>
      <c r="C356" s="4" t="s">
        <v>123</v>
      </c>
      <c r="D356" s="4" t="s">
        <v>247</v>
      </c>
      <c r="E356" s="4" t="s">
        <v>767</v>
      </c>
      <c r="F356" s="4" t="s">
        <v>765</v>
      </c>
      <c r="H356" s="4"/>
      <c r="I356" s="236">
        <v>508</v>
      </c>
      <c r="J356" s="1" t="s">
        <v>3210</v>
      </c>
      <c r="K356" s="1" t="s">
        <v>3211</v>
      </c>
      <c r="L356" s="1">
        <v>32.968668451956297</v>
      </c>
      <c r="M356" s="1">
        <v>131.840225140521</v>
      </c>
      <c r="O356" s="74" t="str">
        <f t="shared" si="80"/>
        <v>弥生保健センター</v>
      </c>
      <c r="P356" s="74" t="str">
        <f t="shared" si="81"/>
        <v>種別：行政機関&lt;br&gt;名称：弥生保健センター&lt;br&gt;住所：佐伯市弥生大字上小倉1196番地&lt;br&gt;TEL：0972-46-0265&lt;br&gt;参考：市保健センター&lt;br&gt;</v>
      </c>
      <c r="Q356" s="74" t="str">
        <f t="shared" si="90"/>
        <v>508.png</v>
      </c>
      <c r="R356" s="74" t="str">
        <f t="shared" si="93"/>
        <v>30,30</v>
      </c>
      <c r="S356" s="74" t="str">
        <f t="shared" si="93"/>
        <v>15,15</v>
      </c>
      <c r="T356" s="74" t="str">
        <f t="shared" si="82"/>
        <v>131.840225140521,32.9686684519563</v>
      </c>
      <c r="W356" s="239">
        <v>1</v>
      </c>
      <c r="X356" s="239" t="s">
        <v>3209</v>
      </c>
      <c r="Y356" s="239" t="str">
        <f t="shared" si="83"/>
        <v>弥生保健センター</v>
      </c>
      <c r="Z356" s="239" t="s">
        <v>3202</v>
      </c>
      <c r="AA356" s="239" t="str">
        <f t="shared" si="84"/>
        <v>種別：行政機関&lt;br&gt;名称：弥生保健センター&lt;br&gt;住所：佐伯市弥生大字上小倉1196番地&lt;br&gt;TEL：0972-46-0265&lt;br&gt;参考：市保健センター&lt;br&gt;</v>
      </c>
      <c r="AB356" s="239" t="s">
        <v>3203</v>
      </c>
      <c r="AC356" s="239" t="str">
        <f t="shared" si="85"/>
        <v>508.png</v>
      </c>
      <c r="AD356" s="239" t="s">
        <v>3204</v>
      </c>
      <c r="AE356" s="239" t="str">
        <f t="shared" si="86"/>
        <v>30,30</v>
      </c>
      <c r="AF356" s="239" t="s">
        <v>3205</v>
      </c>
      <c r="AG356" s="239" t="str">
        <f t="shared" si="87"/>
        <v>15,15</v>
      </c>
      <c r="AH356" s="239" t="s">
        <v>3206</v>
      </c>
      <c r="AI356" s="239" t="str">
        <f t="shared" si="88"/>
        <v>131.840225140521,32.9686684519563</v>
      </c>
      <c r="AJ356" s="239" t="s">
        <v>3207</v>
      </c>
      <c r="AL356" s="8" t="str">
        <f t="shared" si="89"/>
        <v>,{"type":"Feature","properties":{"name":"弥生保健センター","description":"種別：行政機関&lt;br&gt;名称：弥生保健センター&lt;br&gt;住所：佐伯市弥生大字上小倉1196番地&lt;br&gt;TEL：0972-46-0265&lt;br&gt;参考：市保健センター&lt;br&gt;","_markerType":"Icon","_iconUrl":"https://cyberjapandata.gsi.go.jp/portal/sys/v4/symbols/508.png","_iconSize":[30,30],"_iconAnchor":[15,15]},"geometry":{"type":"Point","coordinates":[131.840225140521,32.9686684519563]}}</v>
      </c>
    </row>
    <row r="357" spans="1:38">
      <c r="A357" s="4" t="s">
        <v>768</v>
      </c>
      <c r="B357" s="4" t="s">
        <v>3254</v>
      </c>
      <c r="C357" s="4" t="s">
        <v>768</v>
      </c>
      <c r="D357" s="4" t="s">
        <v>774</v>
      </c>
      <c r="E357" s="4" t="s">
        <v>769</v>
      </c>
      <c r="F357" s="4" t="s">
        <v>765</v>
      </c>
      <c r="H357" s="4"/>
      <c r="I357" s="236">
        <v>508</v>
      </c>
      <c r="J357" s="1" t="s">
        <v>3210</v>
      </c>
      <c r="K357" s="1" t="s">
        <v>3211</v>
      </c>
      <c r="L357" s="1">
        <v>32.858771257215601</v>
      </c>
      <c r="M357" s="1">
        <v>131.65747650341299</v>
      </c>
      <c r="O357" s="74" t="str">
        <f t="shared" si="80"/>
        <v>宇目保健センター</v>
      </c>
      <c r="P357" s="74" t="str">
        <f t="shared" si="81"/>
        <v>種別：行政機関&lt;br&gt;名称：宇目保健センター&lt;br&gt;住所：佐伯市宇目大字千束1075番地&lt;br&gt;TEL：0972-23-4500&lt;br&gt;参考：市保健センター&lt;br&gt;</v>
      </c>
      <c r="Q357" s="74" t="str">
        <f t="shared" si="90"/>
        <v>508.png</v>
      </c>
      <c r="R357" s="74" t="str">
        <f t="shared" si="93"/>
        <v>30,30</v>
      </c>
      <c r="S357" s="74" t="str">
        <f t="shared" si="93"/>
        <v>15,15</v>
      </c>
      <c r="T357" s="74" t="str">
        <f t="shared" si="82"/>
        <v>131.657476503413,32.8587712572156</v>
      </c>
      <c r="W357" s="239">
        <v>1</v>
      </c>
      <c r="X357" s="239" t="s">
        <v>3209</v>
      </c>
      <c r="Y357" s="239" t="str">
        <f t="shared" si="83"/>
        <v>宇目保健センター</v>
      </c>
      <c r="Z357" s="239" t="s">
        <v>3202</v>
      </c>
      <c r="AA357" s="239" t="str">
        <f t="shared" si="84"/>
        <v>種別：行政機関&lt;br&gt;名称：宇目保健センター&lt;br&gt;住所：佐伯市宇目大字千束1075番地&lt;br&gt;TEL：0972-23-4500&lt;br&gt;参考：市保健センター&lt;br&gt;</v>
      </c>
      <c r="AB357" s="239" t="s">
        <v>3203</v>
      </c>
      <c r="AC357" s="239" t="str">
        <f t="shared" si="85"/>
        <v>508.png</v>
      </c>
      <c r="AD357" s="239" t="s">
        <v>3204</v>
      </c>
      <c r="AE357" s="239" t="str">
        <f t="shared" si="86"/>
        <v>30,30</v>
      </c>
      <c r="AF357" s="239" t="s">
        <v>3205</v>
      </c>
      <c r="AG357" s="239" t="str">
        <f t="shared" si="87"/>
        <v>15,15</v>
      </c>
      <c r="AH357" s="239" t="s">
        <v>3206</v>
      </c>
      <c r="AI357" s="239" t="str">
        <f t="shared" si="88"/>
        <v>131.657476503413,32.8587712572156</v>
      </c>
      <c r="AJ357" s="239" t="s">
        <v>3207</v>
      </c>
      <c r="AL357" s="8" t="str">
        <f t="shared" si="89"/>
        <v>,{"type":"Feature","properties":{"name":"宇目保健センター","description":"種別：行政機関&lt;br&gt;名称：宇目保健センター&lt;br&gt;住所：佐伯市宇目大字千束1075番地&lt;br&gt;TEL：0972-23-4500&lt;br&gt;参考：市保健センター&lt;br&gt;","_markerType":"Icon","_iconUrl":"https://cyberjapandata.gsi.go.jp/portal/sys/v4/symbols/508.png","_iconSize":[30,30],"_iconAnchor":[15,15]},"geometry":{"type":"Point","coordinates":[131.657476503413,32.8587712572156]}}</v>
      </c>
    </row>
    <row r="358" spans="1:38">
      <c r="A358" s="4" t="s">
        <v>84</v>
      </c>
      <c r="B358" s="4" t="s">
        <v>3254</v>
      </c>
      <c r="C358" s="4" t="s">
        <v>84</v>
      </c>
      <c r="D358" s="4" t="s">
        <v>202</v>
      </c>
      <c r="E358" s="4" t="s">
        <v>769</v>
      </c>
      <c r="F358" s="4" t="s">
        <v>765</v>
      </c>
      <c r="H358" s="4"/>
      <c r="I358" s="236">
        <v>508</v>
      </c>
      <c r="J358" s="1" t="s">
        <v>3210</v>
      </c>
      <c r="K358" s="1" t="s">
        <v>3211</v>
      </c>
      <c r="L358" s="1">
        <v>32.896548668449498</v>
      </c>
      <c r="M358" s="1">
        <v>131.77873119857799</v>
      </c>
      <c r="O358" s="74" t="str">
        <f t="shared" si="80"/>
        <v>直川保健センター</v>
      </c>
      <c r="P358" s="74" t="str">
        <f t="shared" si="81"/>
        <v>種別：行政機関&lt;br&gt;名称：直川保健センター&lt;br&gt;住所：佐伯市直川大字赤木106番地&lt;br&gt;TEL：0972-23-4500&lt;br&gt;参考：市保健センター&lt;br&gt;</v>
      </c>
      <c r="Q358" s="74" t="str">
        <f t="shared" si="90"/>
        <v>508.png</v>
      </c>
      <c r="R358" s="74" t="str">
        <f t="shared" si="93"/>
        <v>30,30</v>
      </c>
      <c r="S358" s="74" t="str">
        <f t="shared" si="93"/>
        <v>15,15</v>
      </c>
      <c r="T358" s="74" t="str">
        <f t="shared" si="82"/>
        <v>131.778731198578,32.8965486684495</v>
      </c>
      <c r="W358" s="239">
        <v>1</v>
      </c>
      <c r="X358" s="239" t="s">
        <v>3209</v>
      </c>
      <c r="Y358" s="239" t="str">
        <f t="shared" si="83"/>
        <v>直川保健センター</v>
      </c>
      <c r="Z358" s="239" t="s">
        <v>3202</v>
      </c>
      <c r="AA358" s="239" t="str">
        <f t="shared" si="84"/>
        <v>種別：行政機関&lt;br&gt;名称：直川保健センター&lt;br&gt;住所：佐伯市直川大字赤木106番地&lt;br&gt;TEL：0972-23-4500&lt;br&gt;参考：市保健センター&lt;br&gt;</v>
      </c>
      <c r="AB358" s="239" t="s">
        <v>3203</v>
      </c>
      <c r="AC358" s="239" t="str">
        <f t="shared" si="85"/>
        <v>508.png</v>
      </c>
      <c r="AD358" s="239" t="s">
        <v>3204</v>
      </c>
      <c r="AE358" s="239" t="str">
        <f t="shared" si="86"/>
        <v>30,30</v>
      </c>
      <c r="AF358" s="239" t="s">
        <v>3205</v>
      </c>
      <c r="AG358" s="239" t="str">
        <f t="shared" si="87"/>
        <v>15,15</v>
      </c>
      <c r="AH358" s="239" t="s">
        <v>3206</v>
      </c>
      <c r="AI358" s="239" t="str">
        <f t="shared" si="88"/>
        <v>131.778731198578,32.8965486684495</v>
      </c>
      <c r="AJ358" s="239" t="s">
        <v>3207</v>
      </c>
      <c r="AL358" s="8" t="str">
        <f t="shared" si="89"/>
        <v>,{"type":"Feature","properties":{"name":"直川保健センター","description":"種別：行政機関&lt;br&gt;名称：直川保健センター&lt;br&gt;住所：佐伯市直川大字赤木106番地&lt;br&gt;TEL：0972-23-4500&lt;br&gt;参考：市保健センター&lt;br&gt;","_markerType":"Icon","_iconUrl":"https://cyberjapandata.gsi.go.jp/portal/sys/v4/symbols/508.png","_iconSize":[30,30],"_iconAnchor":[15,15]},"geometry":{"type":"Point","coordinates":[131.778731198578,32.8965486684495]}}</v>
      </c>
    </row>
    <row r="359" spans="1:38">
      <c r="A359" s="4" t="s">
        <v>185</v>
      </c>
      <c r="B359" s="4" t="s">
        <v>3254</v>
      </c>
      <c r="C359" s="4" t="s">
        <v>185</v>
      </c>
      <c r="D359" s="4" t="s">
        <v>328</v>
      </c>
      <c r="E359" s="4" t="s">
        <v>770</v>
      </c>
      <c r="F359" s="4" t="s">
        <v>765</v>
      </c>
      <c r="H359" s="4"/>
      <c r="I359" s="236">
        <v>508</v>
      </c>
      <c r="J359" s="1" t="s">
        <v>3210</v>
      </c>
      <c r="K359" s="1" t="s">
        <v>3211</v>
      </c>
      <c r="L359" s="1">
        <v>32.942262749640498</v>
      </c>
      <c r="M359" s="1">
        <v>131.96268225103199</v>
      </c>
      <c r="O359" s="74" t="str">
        <f t="shared" si="80"/>
        <v>鶴見保健センター</v>
      </c>
      <c r="P359" s="74" t="str">
        <f t="shared" si="81"/>
        <v>種別：行政機関&lt;br&gt;名称：鶴見保健センター&lt;br&gt;住所：佐伯市鶴見大字沖松浦508番地2&lt;br&gt;TEL：0972-33-1300&lt;br&gt;参考：市保健センター&lt;br&gt;</v>
      </c>
      <c r="Q359" s="74" t="str">
        <f t="shared" si="90"/>
        <v>508.png</v>
      </c>
      <c r="R359" s="74" t="str">
        <f t="shared" si="93"/>
        <v>30,30</v>
      </c>
      <c r="S359" s="74" t="str">
        <f t="shared" si="93"/>
        <v>15,15</v>
      </c>
      <c r="T359" s="74" t="str">
        <f t="shared" si="82"/>
        <v>131.962682251032,32.9422627496405</v>
      </c>
      <c r="W359" s="239">
        <v>1</v>
      </c>
      <c r="X359" s="239" t="s">
        <v>3209</v>
      </c>
      <c r="Y359" s="239" t="str">
        <f t="shared" si="83"/>
        <v>鶴見保健センター</v>
      </c>
      <c r="Z359" s="239" t="s">
        <v>3202</v>
      </c>
      <c r="AA359" s="239" t="str">
        <f t="shared" si="84"/>
        <v>種別：行政機関&lt;br&gt;名称：鶴見保健センター&lt;br&gt;住所：佐伯市鶴見大字沖松浦508番地2&lt;br&gt;TEL：0972-33-1300&lt;br&gt;参考：市保健センター&lt;br&gt;</v>
      </c>
      <c r="AB359" s="239" t="s">
        <v>3203</v>
      </c>
      <c r="AC359" s="239" t="str">
        <f t="shared" si="85"/>
        <v>508.png</v>
      </c>
      <c r="AD359" s="239" t="s">
        <v>3204</v>
      </c>
      <c r="AE359" s="239" t="str">
        <f t="shared" si="86"/>
        <v>30,30</v>
      </c>
      <c r="AF359" s="239" t="s">
        <v>3205</v>
      </c>
      <c r="AG359" s="239" t="str">
        <f t="shared" si="87"/>
        <v>15,15</v>
      </c>
      <c r="AH359" s="239" t="s">
        <v>3206</v>
      </c>
      <c r="AI359" s="239" t="str">
        <f t="shared" si="88"/>
        <v>131.962682251032,32.9422627496405</v>
      </c>
      <c r="AJ359" s="239" t="s">
        <v>3207</v>
      </c>
      <c r="AL359" s="8" t="str">
        <f t="shared" si="89"/>
        <v>,{"type":"Feature","properties":{"name":"鶴見保健センター","description":"種別：行政機関&lt;br&gt;名称：鶴見保健センター&lt;br&gt;住所：佐伯市鶴見大字沖松浦508番地2&lt;br&gt;TEL：0972-33-1300&lt;br&gt;参考：市保健センター&lt;br&gt;","_markerType":"Icon","_iconUrl":"https://cyberjapandata.gsi.go.jp/portal/sys/v4/symbols/508.png","_iconSize":[30,30],"_iconAnchor":[15,15]},"geometry":{"type":"Point","coordinates":[131.962682251032,32.9422627496405]}}</v>
      </c>
    </row>
    <row r="360" spans="1:38">
      <c r="A360" s="4" t="s">
        <v>771</v>
      </c>
      <c r="B360" s="4" t="s">
        <v>3254</v>
      </c>
      <c r="C360" s="4" t="s">
        <v>771</v>
      </c>
      <c r="D360" s="4" t="s">
        <v>205</v>
      </c>
      <c r="E360" s="4" t="s">
        <v>769</v>
      </c>
      <c r="F360" s="4" t="s">
        <v>765</v>
      </c>
      <c r="H360" s="4"/>
      <c r="I360" s="236">
        <v>508</v>
      </c>
      <c r="J360" s="1" t="s">
        <v>3210</v>
      </c>
      <c r="K360" s="1" t="s">
        <v>3211</v>
      </c>
      <c r="L360" s="1">
        <v>32.921324601133399</v>
      </c>
      <c r="M360" s="1">
        <v>131.974820358665</v>
      </c>
      <c r="O360" s="74" t="str">
        <f t="shared" si="80"/>
        <v>米水津保健センター</v>
      </c>
      <c r="P360" s="74" t="str">
        <f t="shared" si="81"/>
        <v>種別：行政機関&lt;br&gt;名称：米水津保健センター&lt;br&gt;住所：佐伯市米水津大字浦代浦1215番地&lt;br&gt;TEL：0972-23-4500&lt;br&gt;参考：市保健センター&lt;br&gt;</v>
      </c>
      <c r="Q360" s="74" t="str">
        <f t="shared" si="90"/>
        <v>508.png</v>
      </c>
      <c r="R360" s="74" t="str">
        <f t="shared" si="93"/>
        <v>30,30</v>
      </c>
      <c r="S360" s="74" t="str">
        <f t="shared" si="93"/>
        <v>15,15</v>
      </c>
      <c r="T360" s="74" t="str">
        <f t="shared" si="82"/>
        <v>131.974820358665,32.9213246011334</v>
      </c>
      <c r="W360" s="239">
        <v>1</v>
      </c>
      <c r="X360" s="239" t="s">
        <v>3209</v>
      </c>
      <c r="Y360" s="239" t="str">
        <f t="shared" si="83"/>
        <v>米水津保健センター</v>
      </c>
      <c r="Z360" s="239" t="s">
        <v>3202</v>
      </c>
      <c r="AA360" s="239" t="str">
        <f t="shared" si="84"/>
        <v>種別：行政機関&lt;br&gt;名称：米水津保健センター&lt;br&gt;住所：佐伯市米水津大字浦代浦1215番地&lt;br&gt;TEL：0972-23-4500&lt;br&gt;参考：市保健センター&lt;br&gt;</v>
      </c>
      <c r="AB360" s="239" t="s">
        <v>3203</v>
      </c>
      <c r="AC360" s="239" t="str">
        <f t="shared" si="85"/>
        <v>508.png</v>
      </c>
      <c r="AD360" s="239" t="s">
        <v>3204</v>
      </c>
      <c r="AE360" s="239" t="str">
        <f t="shared" si="86"/>
        <v>30,30</v>
      </c>
      <c r="AF360" s="239" t="s">
        <v>3205</v>
      </c>
      <c r="AG360" s="239" t="str">
        <f t="shared" si="87"/>
        <v>15,15</v>
      </c>
      <c r="AH360" s="239" t="s">
        <v>3206</v>
      </c>
      <c r="AI360" s="239" t="str">
        <f t="shared" si="88"/>
        <v>131.974820358665,32.9213246011334</v>
      </c>
      <c r="AJ360" s="239" t="s">
        <v>3207</v>
      </c>
      <c r="AL360" s="8" t="str">
        <f t="shared" si="89"/>
        <v>,{"type":"Feature","properties":{"name":"米水津保健センター","description":"種別：行政機関&lt;br&gt;名称：米水津保健センター&lt;br&gt;住所：佐伯市米水津大字浦代浦1215番地&lt;br&gt;TEL：0972-23-4500&lt;br&gt;参考：市保健センター&lt;br&gt;","_markerType":"Icon","_iconUrl":"https://cyberjapandata.gsi.go.jp/portal/sys/v4/symbols/508.png","_iconSize":[30,30],"_iconAnchor":[15,15]},"geometry":{"type":"Point","coordinates":[131.974820358665,32.9213246011334]}}</v>
      </c>
    </row>
    <row r="361" spans="1:38">
      <c r="A361" s="4" t="s">
        <v>772</v>
      </c>
      <c r="B361" s="4" t="s">
        <v>3254</v>
      </c>
      <c r="C361" s="4" t="s">
        <v>772</v>
      </c>
      <c r="D361" s="4" t="s">
        <v>775</v>
      </c>
      <c r="E361" s="4" t="s">
        <v>769</v>
      </c>
      <c r="F361" s="4" t="s">
        <v>765</v>
      </c>
      <c r="H361" s="4"/>
      <c r="I361" s="236">
        <v>508</v>
      </c>
      <c r="J361" s="1" t="s">
        <v>3210</v>
      </c>
      <c r="K361" s="1" t="s">
        <v>3211</v>
      </c>
      <c r="L361" s="1">
        <v>32.802602269287</v>
      </c>
      <c r="M361" s="1">
        <v>131.92405462692801</v>
      </c>
      <c r="O361" s="74" t="str">
        <f t="shared" si="80"/>
        <v>蒲江保健センター</v>
      </c>
      <c r="P361" s="74" t="str">
        <f t="shared" si="81"/>
        <v>種別：行政機関&lt;br&gt;名称：蒲江保健センター&lt;br&gt;住所：佐伯市蒲江大字蒲江浦3522番地5&lt;br&gt;TEL：0972-23-4500&lt;br&gt;参考：市保健センター&lt;br&gt;</v>
      </c>
      <c r="Q361" s="74" t="str">
        <f t="shared" si="90"/>
        <v>508.png</v>
      </c>
      <c r="R361" s="74" t="str">
        <f t="shared" si="93"/>
        <v>30,30</v>
      </c>
      <c r="S361" s="74" t="str">
        <f t="shared" si="93"/>
        <v>15,15</v>
      </c>
      <c r="T361" s="74" t="str">
        <f t="shared" si="82"/>
        <v>131.924054626928,32.802602269287</v>
      </c>
      <c r="W361" s="239">
        <v>1</v>
      </c>
      <c r="X361" s="239" t="s">
        <v>3209</v>
      </c>
      <c r="Y361" s="239" t="str">
        <f t="shared" si="83"/>
        <v>蒲江保健センター</v>
      </c>
      <c r="Z361" s="239" t="s">
        <v>3202</v>
      </c>
      <c r="AA361" s="239" t="str">
        <f t="shared" si="84"/>
        <v>種別：行政機関&lt;br&gt;名称：蒲江保健センター&lt;br&gt;住所：佐伯市蒲江大字蒲江浦3522番地5&lt;br&gt;TEL：0972-23-4500&lt;br&gt;参考：市保健センター&lt;br&gt;</v>
      </c>
      <c r="AB361" s="239" t="s">
        <v>3203</v>
      </c>
      <c r="AC361" s="239" t="str">
        <f t="shared" si="85"/>
        <v>508.png</v>
      </c>
      <c r="AD361" s="239" t="s">
        <v>3204</v>
      </c>
      <c r="AE361" s="239" t="str">
        <f t="shared" si="86"/>
        <v>30,30</v>
      </c>
      <c r="AF361" s="239" t="s">
        <v>3205</v>
      </c>
      <c r="AG361" s="239" t="str">
        <f t="shared" si="87"/>
        <v>15,15</v>
      </c>
      <c r="AH361" s="239" t="s">
        <v>3206</v>
      </c>
      <c r="AI361" s="239" t="str">
        <f t="shared" si="88"/>
        <v>131.924054626928,32.802602269287</v>
      </c>
      <c r="AJ361" s="239" t="s">
        <v>3207</v>
      </c>
      <c r="AL361" s="8" t="str">
        <f t="shared" si="89"/>
        <v>,{"type":"Feature","properties":{"name":"蒲江保健センター","description":"種別：行政機関&lt;br&gt;名称：蒲江保健センター&lt;br&gt;住所：佐伯市蒲江大字蒲江浦3522番地5&lt;br&gt;TEL：0972-23-4500&lt;br&gt;参考：市保健センター&lt;br&gt;","_markerType":"Icon","_iconUrl":"https://cyberjapandata.gsi.go.jp/portal/sys/v4/symbols/508.png","_iconSize":[30,30],"_iconAnchor":[15,15]},"geometry":{"type":"Point","coordinates":[131.924054626928,32.802602269287]}}</v>
      </c>
    </row>
    <row r="362" spans="1:38">
      <c r="A362" s="4" t="s">
        <v>184</v>
      </c>
      <c r="B362" s="4" t="s">
        <v>3254</v>
      </c>
      <c r="C362" s="4" t="s">
        <v>184</v>
      </c>
      <c r="D362" s="4" t="s">
        <v>40</v>
      </c>
      <c r="E362" s="4" t="s">
        <v>773</v>
      </c>
      <c r="F362" s="4" t="s">
        <v>765</v>
      </c>
      <c r="H362" s="4"/>
      <c r="I362" s="236">
        <v>508</v>
      </c>
      <c r="J362" s="1" t="s">
        <v>3210</v>
      </c>
      <c r="K362" s="1" t="s">
        <v>3211</v>
      </c>
      <c r="L362" s="1">
        <v>32.873144773383501</v>
      </c>
      <c r="M362" s="1">
        <v>131.78465677418501</v>
      </c>
      <c r="O362" s="74" t="str">
        <f t="shared" si="80"/>
        <v>直川地域福祉センター</v>
      </c>
      <c r="P362" s="74" t="str">
        <f t="shared" si="81"/>
        <v>種別：行政機関&lt;br&gt;名称：直川地域福祉センター&lt;br&gt;住所：佐伯市直川大字赤木1235番地&lt;br&gt;TEL：0972-58-2041&lt;br&gt;参考：市保健センター&lt;br&gt;</v>
      </c>
      <c r="Q362" s="74" t="str">
        <f t="shared" si="90"/>
        <v>508.png</v>
      </c>
      <c r="R362" s="74" t="str">
        <f t="shared" si="93"/>
        <v>30,30</v>
      </c>
      <c r="S362" s="74" t="str">
        <f t="shared" si="93"/>
        <v>15,15</v>
      </c>
      <c r="T362" s="74" t="str">
        <f t="shared" si="82"/>
        <v>131.784656774185,32.8731447733835</v>
      </c>
      <c r="W362" s="239">
        <v>1</v>
      </c>
      <c r="X362" s="239" t="s">
        <v>3209</v>
      </c>
      <c r="Y362" s="239" t="str">
        <f t="shared" si="83"/>
        <v>直川地域福祉センター</v>
      </c>
      <c r="Z362" s="239" t="s">
        <v>3202</v>
      </c>
      <c r="AA362" s="239" t="str">
        <f t="shared" si="84"/>
        <v>種別：行政機関&lt;br&gt;名称：直川地域福祉センター&lt;br&gt;住所：佐伯市直川大字赤木1235番地&lt;br&gt;TEL：0972-58-2041&lt;br&gt;参考：市保健センター&lt;br&gt;</v>
      </c>
      <c r="AB362" s="239" t="s">
        <v>3203</v>
      </c>
      <c r="AC362" s="239" t="str">
        <f t="shared" si="85"/>
        <v>508.png</v>
      </c>
      <c r="AD362" s="239" t="s">
        <v>3204</v>
      </c>
      <c r="AE362" s="239" t="str">
        <f t="shared" si="86"/>
        <v>30,30</v>
      </c>
      <c r="AF362" s="239" t="s">
        <v>3205</v>
      </c>
      <c r="AG362" s="239" t="str">
        <f t="shared" si="87"/>
        <v>15,15</v>
      </c>
      <c r="AH362" s="239" t="s">
        <v>3206</v>
      </c>
      <c r="AI362" s="239" t="str">
        <f t="shared" si="88"/>
        <v>131.784656774185,32.8731447733835</v>
      </c>
      <c r="AJ362" s="239" t="s">
        <v>3207</v>
      </c>
      <c r="AL362" s="8" t="str">
        <f t="shared" si="89"/>
        <v>,{"type":"Feature","properties":{"name":"直川地域福祉センター","description":"種別：行政機関&lt;br&gt;名称：直川地域福祉センター&lt;br&gt;住所：佐伯市直川大字赤木1235番地&lt;br&gt;TEL：0972-58-2041&lt;br&gt;参考：市保健センター&lt;br&gt;","_markerType":"Icon","_iconUrl":"https://cyberjapandata.gsi.go.jp/portal/sys/v4/symbols/508.png","_iconSize":[30,30],"_iconAnchor":[15,15]},"geometry":{"type":"Point","coordinates":[131.784656774185,32.8731447733835]}}</v>
      </c>
    </row>
    <row r="363" spans="1:38">
      <c r="W363" s="239">
        <v>1</v>
      </c>
      <c r="AL363" s="8" t="s">
        <v>3214</v>
      </c>
    </row>
    <row r="364" spans="1:38">
      <c r="W364" s="239">
        <v>1</v>
      </c>
      <c r="AL364" s="8"/>
    </row>
    <row r="365" spans="1:38">
      <c r="W365" s="239">
        <v>1</v>
      </c>
      <c r="AL365" s="8" t="s">
        <v>3266</v>
      </c>
    </row>
    <row r="366" spans="1:38">
      <c r="A366" s="1" t="s">
        <v>409</v>
      </c>
      <c r="B366" s="1" t="s">
        <v>3267</v>
      </c>
      <c r="C366" s="1" t="s">
        <v>409</v>
      </c>
      <c r="D366" s="1" t="s">
        <v>390</v>
      </c>
      <c r="E366" s="1" t="s">
        <v>405</v>
      </c>
      <c r="F366" s="1" t="s">
        <v>3255</v>
      </c>
      <c r="I366" s="236">
        <v>496</v>
      </c>
      <c r="J366" s="1" t="s">
        <v>3212</v>
      </c>
      <c r="K366" s="1" t="s">
        <v>3213</v>
      </c>
      <c r="L366" s="1">
        <v>33.238837159730899</v>
      </c>
      <c r="M366" s="1">
        <v>131.61243393914501</v>
      </c>
      <c r="O366" s="74" t="str">
        <f t="shared" si="1"/>
        <v>大分県警察本部　警備第2課</v>
      </c>
      <c r="P366" s="74" t="str">
        <f t="shared" ref="P366:P383" si="94">$B$7&amp;B366&amp;"&lt;br&gt;"&amp;$C$7&amp;C366&amp;"&lt;br&gt;"&amp;IF(D366="","",$D$7&amp;D366&amp;"&lt;br&gt;")&amp;IF(E366="","",$E$7&amp;E366&amp;"&lt;br&gt;")&amp;IF(F366="","",$F$7&amp;F366&amp;"&lt;br&gt;")</f>
        <v>種別：警察&lt;br&gt;名称：大分県警察本部　警備第2課&lt;br&gt;住所：大分市大手町3丁目1番1号&lt;br&gt;TEL：097-536-2131&lt;br&gt;参考：佐伯市地域防災計画　資料編（R6.9月）より&lt;br&gt;</v>
      </c>
      <c r="Q366" s="74" t="str">
        <f t="shared" ref="Q366:Q422" si="95">I366&amp;".png"</f>
        <v>496.png</v>
      </c>
      <c r="R366" s="74" t="str">
        <f t="shared" ref="R366:S422" si="96">J366</f>
        <v>40,40</v>
      </c>
      <c r="S366" s="74" t="str">
        <f t="shared" si="96"/>
        <v>20,20</v>
      </c>
      <c r="T366" s="74" t="str">
        <f t="shared" si="4"/>
        <v>131.612433939145,33.2388371597309</v>
      </c>
      <c r="W366" s="239">
        <v>1</v>
      </c>
      <c r="X366" s="239" t="s">
        <v>3268</v>
      </c>
      <c r="Y366" s="239" t="str">
        <f t="shared" si="5"/>
        <v>大分県警察本部　警備第2課</v>
      </c>
      <c r="Z366" s="239" t="s">
        <v>3202</v>
      </c>
      <c r="AA366" s="239" t="str">
        <f t="shared" si="6"/>
        <v>種別：警察&lt;br&gt;名称：大分県警察本部　警備第2課&lt;br&gt;住所：大分市大手町3丁目1番1号&lt;br&gt;TEL：097-536-2131&lt;br&gt;参考：佐伯市地域防災計画　資料編（R6.9月）より&lt;br&gt;</v>
      </c>
      <c r="AB366" s="239" t="s">
        <v>3256</v>
      </c>
      <c r="AC366" s="239" t="str">
        <f t="shared" si="7"/>
        <v>496.png</v>
      </c>
      <c r="AD366" s="239" t="s">
        <v>3204</v>
      </c>
      <c r="AE366" s="239" t="str">
        <f t="shared" si="8"/>
        <v>40,40</v>
      </c>
      <c r="AF366" s="239" t="s">
        <v>3205</v>
      </c>
      <c r="AG366" s="239" t="str">
        <f t="shared" si="9"/>
        <v>20,20</v>
      </c>
      <c r="AH366" s="239" t="s">
        <v>3206</v>
      </c>
      <c r="AI366" s="239" t="str">
        <f t="shared" si="10"/>
        <v>131.612433939145,33.2388371597309</v>
      </c>
      <c r="AJ366" s="239" t="s">
        <v>3207</v>
      </c>
      <c r="AL366" s="238" t="str">
        <f t="shared" si="11"/>
        <v>{"type":"Feature","properties":{"name":"大分県警察本部　警備第2課","description":"種別：警察&lt;br&gt;名称：大分県警察本部　警備第2課&lt;br&gt;住所：大分市大手町3丁目1番1号&lt;br&gt;TEL：097-536-2131&lt;br&gt;参考：佐伯市地域防災計画　資料編（R6.9月）より&lt;br&gt;","_markerType":"Icon","_iconUrl":"https://cyberjapandata.gsi.go.jp/portal/sys/v4/symbols/496.png","_iconSize":[40,40],"_iconAnchor":[20,20]},"geometry":{"type":"Point","coordinates":[131.612433939145,33.2388371597309]}}</v>
      </c>
    </row>
    <row r="367" spans="1:38">
      <c r="A367" s="1" t="s">
        <v>410</v>
      </c>
      <c r="B367" s="1" t="s">
        <v>3267</v>
      </c>
      <c r="C367" s="1" t="s">
        <v>410</v>
      </c>
      <c r="D367" s="1" t="s">
        <v>408</v>
      </c>
      <c r="E367" s="1" t="s">
        <v>406</v>
      </c>
      <c r="F367" s="1" t="s">
        <v>3255</v>
      </c>
      <c r="I367" s="236">
        <v>496</v>
      </c>
      <c r="J367" s="1" t="s">
        <v>3212</v>
      </c>
      <c r="K367" s="1" t="s">
        <v>3213</v>
      </c>
      <c r="L367" s="1">
        <v>32.965641136108601</v>
      </c>
      <c r="M367" s="1">
        <v>131.87989317269901</v>
      </c>
      <c r="O367" s="74" t="str">
        <f t="shared" si="1"/>
        <v>大分県警察　佐伯警察署警備課</v>
      </c>
      <c r="P367" s="74" t="str">
        <f t="shared" si="94"/>
        <v>種別：警察&lt;br&gt;名称：大分県警察　佐伯警察署警備課&lt;br&gt;住所：佐伯市大字鶴望2825-4&lt;br&gt;TEL：0972-22-2131&lt;br&gt;参考：佐伯市地域防災計画　資料編（R6.9月）より&lt;br&gt;</v>
      </c>
      <c r="Q367" s="74" t="str">
        <f t="shared" si="95"/>
        <v>496.png</v>
      </c>
      <c r="R367" s="74" t="str">
        <f t="shared" si="96"/>
        <v>40,40</v>
      </c>
      <c r="S367" s="74" t="str">
        <f t="shared" si="96"/>
        <v>20,20</v>
      </c>
      <c r="T367" s="74" t="str">
        <f t="shared" si="4"/>
        <v>131.879893172699,32.9656411361086</v>
      </c>
      <c r="W367" s="239">
        <v>1</v>
      </c>
      <c r="X367" s="239" t="s">
        <v>3209</v>
      </c>
      <c r="Y367" s="239" t="str">
        <f t="shared" si="5"/>
        <v>大分県警察　佐伯警察署警備課</v>
      </c>
      <c r="Z367" s="239" t="s">
        <v>3202</v>
      </c>
      <c r="AA367" s="239" t="str">
        <f t="shared" si="6"/>
        <v>種別：警察&lt;br&gt;名称：大分県警察　佐伯警察署警備課&lt;br&gt;住所：佐伯市大字鶴望2825-4&lt;br&gt;TEL：0972-22-2131&lt;br&gt;参考：佐伯市地域防災計画　資料編（R6.9月）より&lt;br&gt;</v>
      </c>
      <c r="AB367" s="239" t="s">
        <v>3256</v>
      </c>
      <c r="AC367" s="239" t="str">
        <f t="shared" si="7"/>
        <v>496.png</v>
      </c>
      <c r="AD367" s="239" t="s">
        <v>3204</v>
      </c>
      <c r="AE367" s="239" t="str">
        <f t="shared" si="8"/>
        <v>40,40</v>
      </c>
      <c r="AF367" s="239" t="s">
        <v>3205</v>
      </c>
      <c r="AG367" s="239" t="str">
        <f t="shared" si="9"/>
        <v>20,20</v>
      </c>
      <c r="AH367" s="239" t="s">
        <v>3206</v>
      </c>
      <c r="AI367" s="239" t="str">
        <f t="shared" si="10"/>
        <v>131.879893172699,32.9656411361086</v>
      </c>
      <c r="AJ367" s="239" t="s">
        <v>3207</v>
      </c>
      <c r="AL367" s="8" t="str">
        <f t="shared" si="11"/>
        <v>,{"type":"Feature","properties":{"name":"大分県警察　佐伯警察署警備課","description":"種別：警察&lt;br&gt;名称：大分県警察　佐伯警察署警備課&lt;br&gt;住所：佐伯市大字鶴望2825-4&lt;br&gt;TEL：0972-22-2131&lt;br&gt;参考：佐伯市地域防災計画　資料編（R6.9月）より&lt;br&gt;","_markerType":"Icon","_iconUrl":"https://cyberjapandata.gsi.go.jp/portal/sys/v4/symbols/496.png","_iconSize":[40,40],"_iconAnchor":[20,20]},"geometry":{"type":"Point","coordinates":[131.879893172699,32.9656411361086]}}</v>
      </c>
    </row>
    <row r="368" spans="1:38">
      <c r="A368" s="1" t="s">
        <v>537</v>
      </c>
      <c r="B368" s="1" t="s">
        <v>3267</v>
      </c>
      <c r="C368" s="1" t="s">
        <v>537</v>
      </c>
      <c r="D368" s="1" t="s">
        <v>572</v>
      </c>
      <c r="E368" s="1" t="s">
        <v>557</v>
      </c>
      <c r="F368" s="1" t="s">
        <v>3269</v>
      </c>
      <c r="I368" s="236">
        <v>496</v>
      </c>
      <c r="J368" s="1" t="s">
        <v>3210</v>
      </c>
      <c r="K368" s="1" t="s">
        <v>3211</v>
      </c>
      <c r="L368" s="1">
        <v>32.964838824329</v>
      </c>
      <c r="M368" s="1">
        <v>131.904088805877</v>
      </c>
      <c r="O368" s="74" t="str">
        <f t="shared" si="1"/>
        <v>佐伯中央交番</v>
      </c>
      <c r="P368" s="74" t="str">
        <f t="shared" si="94"/>
        <v>種別：警察&lt;br&gt;名称：佐伯中央交番&lt;br&gt;住所：佐伯市長島町1-2-1 大分県佐伯総合庁舎1階&lt;br&gt;TEL：0972-25-0155&lt;br&gt;参考：佐伯市ホームページ（R7.8月現在）&lt;br&gt;</v>
      </c>
      <c r="Q368" s="74" t="str">
        <f t="shared" si="95"/>
        <v>496.png</v>
      </c>
      <c r="R368" s="74" t="str">
        <f t="shared" si="96"/>
        <v>30,30</v>
      </c>
      <c r="S368" s="74" t="str">
        <f t="shared" si="96"/>
        <v>15,15</v>
      </c>
      <c r="T368" s="74" t="str">
        <f t="shared" si="4"/>
        <v>131.904088805877,32.964838824329</v>
      </c>
      <c r="W368" s="239">
        <v>1</v>
      </c>
      <c r="X368" s="239" t="s">
        <v>3209</v>
      </c>
      <c r="Y368" s="239" t="str">
        <f t="shared" si="5"/>
        <v>佐伯中央交番</v>
      </c>
      <c r="Z368" s="239" t="s">
        <v>3202</v>
      </c>
      <c r="AA368" s="239" t="str">
        <f t="shared" si="6"/>
        <v>種別：警察&lt;br&gt;名称：佐伯中央交番&lt;br&gt;住所：佐伯市長島町1-2-1 大分県佐伯総合庁舎1階&lt;br&gt;TEL：0972-25-0155&lt;br&gt;参考：佐伯市ホームページ（R7.8月現在）&lt;br&gt;</v>
      </c>
      <c r="AB368" s="239" t="s">
        <v>3256</v>
      </c>
      <c r="AC368" s="239" t="str">
        <f t="shared" si="7"/>
        <v>496.png</v>
      </c>
      <c r="AD368" s="239" t="s">
        <v>3204</v>
      </c>
      <c r="AE368" s="239" t="str">
        <f t="shared" si="8"/>
        <v>30,30</v>
      </c>
      <c r="AF368" s="239" t="s">
        <v>3205</v>
      </c>
      <c r="AG368" s="239" t="str">
        <f t="shared" si="9"/>
        <v>15,15</v>
      </c>
      <c r="AH368" s="239" t="s">
        <v>3206</v>
      </c>
      <c r="AI368" s="239" t="str">
        <f t="shared" si="10"/>
        <v>131.904088805877,32.964838824329</v>
      </c>
      <c r="AJ368" s="239" t="s">
        <v>3207</v>
      </c>
      <c r="AL368" s="8" t="str">
        <f t="shared" si="11"/>
        <v>,{"type":"Feature","properties":{"name":"佐伯中央交番","description":"種別：警察&lt;br&gt;名称：佐伯中央交番&lt;br&gt;住所：佐伯市長島町1-2-1 大分県佐伯総合庁舎1階&lt;br&gt;TEL：0972-25-0155&lt;br&gt;参考：佐伯市ホームページ（R7.8月現在）&lt;br&gt;","_markerType":"Icon","_iconUrl":"https://cyberjapandata.gsi.go.jp/portal/sys/v4/symbols/496.png","_iconSize":[30,30],"_iconAnchor":[15,15]},"geometry":{"type":"Point","coordinates":[131.904088805877,32.964838824329]}}</v>
      </c>
    </row>
    <row r="369" spans="1:38">
      <c r="A369" s="1" t="s">
        <v>538</v>
      </c>
      <c r="B369" s="1" t="s">
        <v>3267</v>
      </c>
      <c r="C369" s="1" t="s">
        <v>538</v>
      </c>
      <c r="D369" s="1" t="s">
        <v>578</v>
      </c>
      <c r="E369" s="1" t="s">
        <v>558</v>
      </c>
      <c r="F369" s="1" t="s">
        <v>3269</v>
      </c>
      <c r="I369" s="236">
        <v>496</v>
      </c>
      <c r="J369" s="1" t="s">
        <v>3210</v>
      </c>
      <c r="K369" s="1" t="s">
        <v>3211</v>
      </c>
      <c r="L369" s="1">
        <v>32.998929496865898</v>
      </c>
      <c r="M369" s="1">
        <v>131.92334880276101</v>
      </c>
      <c r="O369" s="74" t="str">
        <f t="shared" si="1"/>
        <v>大入島警察官駐在所</v>
      </c>
      <c r="P369" s="74" t="str">
        <f t="shared" si="94"/>
        <v>種別：警察&lt;br&gt;名称：大入島警察官駐在所&lt;br&gt;住所：佐伯市大字久保浦1059-13&lt;br&gt;TEL：0972-22-7936&lt;br&gt;参考：佐伯市ホームページ（R7.8月現在）&lt;br&gt;</v>
      </c>
      <c r="Q369" s="74" t="str">
        <f t="shared" si="95"/>
        <v>496.png</v>
      </c>
      <c r="R369" s="74" t="str">
        <f t="shared" si="96"/>
        <v>30,30</v>
      </c>
      <c r="S369" s="74" t="str">
        <f t="shared" si="96"/>
        <v>15,15</v>
      </c>
      <c r="T369" s="74" t="str">
        <f t="shared" si="4"/>
        <v>131.923348802761,32.9989294968659</v>
      </c>
      <c r="W369" s="239">
        <v>1</v>
      </c>
      <c r="X369" s="239" t="s">
        <v>3209</v>
      </c>
      <c r="Y369" s="239" t="str">
        <f t="shared" si="5"/>
        <v>大入島警察官駐在所</v>
      </c>
      <c r="Z369" s="239" t="s">
        <v>3202</v>
      </c>
      <c r="AA369" s="239" t="str">
        <f t="shared" si="6"/>
        <v>種別：警察&lt;br&gt;名称：大入島警察官駐在所&lt;br&gt;住所：佐伯市大字久保浦1059-13&lt;br&gt;TEL：0972-22-7936&lt;br&gt;参考：佐伯市ホームページ（R7.8月現在）&lt;br&gt;</v>
      </c>
      <c r="AB369" s="239" t="s">
        <v>3256</v>
      </c>
      <c r="AC369" s="239" t="str">
        <f t="shared" si="7"/>
        <v>496.png</v>
      </c>
      <c r="AD369" s="239" t="s">
        <v>3204</v>
      </c>
      <c r="AE369" s="239" t="str">
        <f t="shared" si="8"/>
        <v>30,30</v>
      </c>
      <c r="AF369" s="239" t="s">
        <v>3205</v>
      </c>
      <c r="AG369" s="239" t="str">
        <f t="shared" si="9"/>
        <v>15,15</v>
      </c>
      <c r="AH369" s="239" t="s">
        <v>3206</v>
      </c>
      <c r="AI369" s="239" t="str">
        <f t="shared" si="10"/>
        <v>131.923348802761,32.9989294968659</v>
      </c>
      <c r="AJ369" s="239" t="s">
        <v>3207</v>
      </c>
      <c r="AL369" s="8" t="str">
        <f t="shared" si="11"/>
        <v>,{"type":"Feature","properties":{"name":"大入島警察官駐在所","description":"種別：警察&lt;br&gt;名称：大入島警察官駐在所&lt;br&gt;住所：佐伯市大字久保浦1059-13&lt;br&gt;TEL：0972-22-7936&lt;br&gt;参考：佐伯市ホームページ（R7.8月現在）&lt;br&gt;","_markerType":"Icon","_iconUrl":"https://cyberjapandata.gsi.go.jp/portal/sys/v4/symbols/496.png","_iconSize":[30,30],"_iconAnchor":[15,15]},"geometry":{"type":"Point","coordinates":[131.923348802761,32.9989294968659]}}</v>
      </c>
    </row>
    <row r="370" spans="1:38">
      <c r="A370" s="1" t="s">
        <v>539</v>
      </c>
      <c r="B370" s="1" t="s">
        <v>3267</v>
      </c>
      <c r="C370" s="1" t="s">
        <v>539</v>
      </c>
      <c r="D370" s="1" t="s">
        <v>540</v>
      </c>
      <c r="E370" s="1" t="s">
        <v>559</v>
      </c>
      <c r="F370" s="1" t="s">
        <v>3269</v>
      </c>
      <c r="I370" s="236">
        <v>496</v>
      </c>
      <c r="J370" s="1" t="s">
        <v>3210</v>
      </c>
      <c r="K370" s="1" t="s">
        <v>3211</v>
      </c>
      <c r="L370" s="1">
        <v>32.931649274145997</v>
      </c>
      <c r="M370" s="1">
        <v>131.87640605895299</v>
      </c>
      <c r="O370" s="74" t="str">
        <f t="shared" si="1"/>
        <v>堅田警察官駐在所</v>
      </c>
      <c r="P370" s="74" t="str">
        <f t="shared" si="94"/>
        <v>種別：警察&lt;br&gt;名称：堅田警察官駐在所&lt;br&gt;住所：佐伯市大字長良62&lt;br&gt;TEL：0972-23-7347&lt;br&gt;参考：佐伯市ホームページ（R7.8月現在）&lt;br&gt;</v>
      </c>
      <c r="Q370" s="74" t="str">
        <f t="shared" si="95"/>
        <v>496.png</v>
      </c>
      <c r="R370" s="74" t="str">
        <f t="shared" si="96"/>
        <v>30,30</v>
      </c>
      <c r="S370" s="74" t="str">
        <f t="shared" si="96"/>
        <v>15,15</v>
      </c>
      <c r="T370" s="74" t="str">
        <f t="shared" si="4"/>
        <v>131.876406058953,32.931649274146</v>
      </c>
      <c r="W370" s="239">
        <v>1</v>
      </c>
      <c r="X370" s="239" t="s">
        <v>3209</v>
      </c>
      <c r="Y370" s="239" t="str">
        <f t="shared" si="5"/>
        <v>堅田警察官駐在所</v>
      </c>
      <c r="Z370" s="239" t="s">
        <v>3202</v>
      </c>
      <c r="AA370" s="239" t="str">
        <f t="shared" si="6"/>
        <v>種別：警察&lt;br&gt;名称：堅田警察官駐在所&lt;br&gt;住所：佐伯市大字長良62&lt;br&gt;TEL：0972-23-7347&lt;br&gt;参考：佐伯市ホームページ（R7.8月現在）&lt;br&gt;</v>
      </c>
      <c r="AB370" s="239" t="s">
        <v>3256</v>
      </c>
      <c r="AC370" s="239" t="str">
        <f t="shared" si="7"/>
        <v>496.png</v>
      </c>
      <c r="AD370" s="239" t="s">
        <v>3204</v>
      </c>
      <c r="AE370" s="239" t="str">
        <f t="shared" si="8"/>
        <v>30,30</v>
      </c>
      <c r="AF370" s="239" t="s">
        <v>3205</v>
      </c>
      <c r="AG370" s="239" t="str">
        <f t="shared" si="9"/>
        <v>15,15</v>
      </c>
      <c r="AH370" s="239" t="s">
        <v>3206</v>
      </c>
      <c r="AI370" s="239" t="str">
        <f t="shared" si="10"/>
        <v>131.876406058953,32.931649274146</v>
      </c>
      <c r="AJ370" s="239" t="s">
        <v>3207</v>
      </c>
      <c r="AL370" s="8" t="str">
        <f t="shared" si="11"/>
        <v>,{"type":"Feature","properties":{"name":"堅田警察官駐在所","description":"種別：警察&lt;br&gt;名称：堅田警察官駐在所&lt;br&gt;住所：佐伯市大字長良62&lt;br&gt;TEL：0972-23-7347&lt;br&gt;参考：佐伯市ホームページ（R7.8月現在）&lt;br&gt;","_markerType":"Icon","_iconUrl":"https://cyberjapandata.gsi.go.jp/portal/sys/v4/symbols/496.png","_iconSize":[30,30],"_iconAnchor":[15,15]},"geometry":{"type":"Point","coordinates":[131.876406058953,32.931649274146]}}</v>
      </c>
    </row>
    <row r="371" spans="1:38">
      <c r="A371" s="1" t="s">
        <v>541</v>
      </c>
      <c r="B371" s="1" t="s">
        <v>3267</v>
      </c>
      <c r="C371" s="1" t="s">
        <v>541</v>
      </c>
      <c r="D371" s="1" t="s">
        <v>573</v>
      </c>
      <c r="E371" s="1" t="s">
        <v>560</v>
      </c>
      <c r="F371" s="1" t="s">
        <v>3269</v>
      </c>
      <c r="I371" s="236">
        <v>496</v>
      </c>
      <c r="J371" s="1" t="s">
        <v>3210</v>
      </c>
      <c r="K371" s="1" t="s">
        <v>3211</v>
      </c>
      <c r="L371" s="1">
        <v>32.919132885297699</v>
      </c>
      <c r="M371" s="1">
        <v>131.927542980298</v>
      </c>
      <c r="O371" s="74" t="str">
        <f t="shared" si="1"/>
        <v>木立警察官駐在所</v>
      </c>
      <c r="P371" s="74" t="str">
        <f t="shared" si="94"/>
        <v>種別：警察&lt;br&gt;名称：木立警察官駐在所&lt;br&gt;住所：佐伯市大字木立1431-5&lt;br&gt;TEL：0972-28-3643&lt;br&gt;参考：佐伯市ホームページ（R7.8月現在）&lt;br&gt;</v>
      </c>
      <c r="Q371" s="74" t="str">
        <f t="shared" si="95"/>
        <v>496.png</v>
      </c>
      <c r="R371" s="74" t="str">
        <f t="shared" si="96"/>
        <v>30,30</v>
      </c>
      <c r="S371" s="74" t="str">
        <f t="shared" si="96"/>
        <v>15,15</v>
      </c>
      <c r="T371" s="74" t="str">
        <f t="shared" si="4"/>
        <v>131.927542980298,32.9191328852977</v>
      </c>
      <c r="W371" s="239">
        <v>1</v>
      </c>
      <c r="X371" s="239" t="s">
        <v>3209</v>
      </c>
      <c r="Y371" s="239" t="str">
        <f t="shared" si="5"/>
        <v>木立警察官駐在所</v>
      </c>
      <c r="Z371" s="239" t="s">
        <v>3202</v>
      </c>
      <c r="AA371" s="239" t="str">
        <f t="shared" si="6"/>
        <v>種別：警察&lt;br&gt;名称：木立警察官駐在所&lt;br&gt;住所：佐伯市大字木立1431-5&lt;br&gt;TEL：0972-28-3643&lt;br&gt;参考：佐伯市ホームページ（R7.8月現在）&lt;br&gt;</v>
      </c>
      <c r="AB371" s="239" t="s">
        <v>3256</v>
      </c>
      <c r="AC371" s="239" t="str">
        <f t="shared" si="7"/>
        <v>496.png</v>
      </c>
      <c r="AD371" s="239" t="s">
        <v>3204</v>
      </c>
      <c r="AE371" s="239" t="str">
        <f t="shared" si="8"/>
        <v>30,30</v>
      </c>
      <c r="AF371" s="239" t="s">
        <v>3205</v>
      </c>
      <c r="AG371" s="239" t="str">
        <f t="shared" si="9"/>
        <v>15,15</v>
      </c>
      <c r="AH371" s="239" t="s">
        <v>3206</v>
      </c>
      <c r="AI371" s="239" t="str">
        <f t="shared" si="10"/>
        <v>131.927542980298,32.9191328852977</v>
      </c>
      <c r="AJ371" s="239" t="s">
        <v>3207</v>
      </c>
      <c r="AL371" s="8" t="str">
        <f t="shared" si="11"/>
        <v>,{"type":"Feature","properties":{"name":"木立警察官駐在所","description":"種別：警察&lt;br&gt;名称：木立警察官駐在所&lt;br&gt;住所：佐伯市大字木立1431-5&lt;br&gt;TEL：0972-28-3643&lt;br&gt;参考：佐伯市ホームページ（R7.8月現在）&lt;br&gt;","_markerType":"Icon","_iconUrl":"https://cyberjapandata.gsi.go.jp/portal/sys/v4/symbols/496.png","_iconSize":[30,30],"_iconAnchor":[15,15]},"geometry":{"type":"Point","coordinates":[131.927542980298,32.9191328852977]}}</v>
      </c>
    </row>
    <row r="372" spans="1:38">
      <c r="A372" s="1" t="s">
        <v>542</v>
      </c>
      <c r="B372" s="1" t="s">
        <v>3267</v>
      </c>
      <c r="C372" s="1" t="s">
        <v>542</v>
      </c>
      <c r="D372" s="1" t="s">
        <v>543</v>
      </c>
      <c r="E372" s="1" t="s">
        <v>560</v>
      </c>
      <c r="F372" s="1" t="s">
        <v>3269</v>
      </c>
      <c r="I372" s="236">
        <v>496</v>
      </c>
      <c r="J372" s="1" t="s">
        <v>3210</v>
      </c>
      <c r="K372" s="1" t="s">
        <v>3211</v>
      </c>
      <c r="L372" s="1">
        <v>32.952515983253797</v>
      </c>
      <c r="M372" s="1">
        <v>131.83818077808601</v>
      </c>
      <c r="O372" s="74" t="str">
        <f t="shared" si="1"/>
        <v>弥生南警察官駐在所</v>
      </c>
      <c r="P372" s="74" t="str">
        <f t="shared" si="94"/>
        <v>種別：警察&lt;br&gt;名称：弥生南警察官駐在所&lt;br&gt;住所：佐伯市弥生大字門田1320-4&lt;br&gt;TEL：0972-28-3643&lt;br&gt;参考：佐伯市ホームページ（R7.8月現在）&lt;br&gt;</v>
      </c>
      <c r="Q372" s="74" t="str">
        <f t="shared" si="95"/>
        <v>496.png</v>
      </c>
      <c r="R372" s="74" t="str">
        <f t="shared" si="96"/>
        <v>30,30</v>
      </c>
      <c r="S372" s="74" t="str">
        <f t="shared" si="96"/>
        <v>15,15</v>
      </c>
      <c r="T372" s="74" t="str">
        <f t="shared" si="4"/>
        <v>131.838180778086,32.9525159832538</v>
      </c>
      <c r="W372" s="239">
        <v>1</v>
      </c>
      <c r="X372" s="239" t="s">
        <v>3209</v>
      </c>
      <c r="Y372" s="239" t="str">
        <f t="shared" si="5"/>
        <v>弥生南警察官駐在所</v>
      </c>
      <c r="Z372" s="239" t="s">
        <v>3202</v>
      </c>
      <c r="AA372" s="239" t="str">
        <f t="shared" si="6"/>
        <v>種別：警察&lt;br&gt;名称：弥生南警察官駐在所&lt;br&gt;住所：佐伯市弥生大字門田1320-4&lt;br&gt;TEL：0972-28-3643&lt;br&gt;参考：佐伯市ホームページ（R7.8月現在）&lt;br&gt;</v>
      </c>
      <c r="AB372" s="239" t="s">
        <v>3256</v>
      </c>
      <c r="AC372" s="239" t="str">
        <f t="shared" si="7"/>
        <v>496.png</v>
      </c>
      <c r="AD372" s="239" t="s">
        <v>3204</v>
      </c>
      <c r="AE372" s="239" t="str">
        <f t="shared" si="8"/>
        <v>30,30</v>
      </c>
      <c r="AF372" s="239" t="s">
        <v>3205</v>
      </c>
      <c r="AG372" s="239" t="str">
        <f t="shared" si="9"/>
        <v>15,15</v>
      </c>
      <c r="AH372" s="239" t="s">
        <v>3206</v>
      </c>
      <c r="AI372" s="239" t="str">
        <f t="shared" si="10"/>
        <v>131.838180778086,32.9525159832538</v>
      </c>
      <c r="AJ372" s="239" t="s">
        <v>3207</v>
      </c>
      <c r="AL372" s="8" t="str">
        <f t="shared" si="11"/>
        <v>,{"type":"Feature","properties":{"name":"弥生南警察官駐在所","description":"種別：警察&lt;br&gt;名称：弥生南警察官駐在所&lt;br&gt;住所：佐伯市弥生大字門田1320-4&lt;br&gt;TEL：0972-28-3643&lt;br&gt;参考：佐伯市ホームページ（R7.8月現在）&lt;br&gt;","_markerType":"Icon","_iconUrl":"https://cyberjapandata.gsi.go.jp/portal/sys/v4/symbols/496.png","_iconSize":[30,30],"_iconAnchor":[15,15]},"geometry":{"type":"Point","coordinates":[131.838180778086,32.9525159832538]}}</v>
      </c>
    </row>
    <row r="373" spans="1:38">
      <c r="A373" s="1" t="s">
        <v>544</v>
      </c>
      <c r="B373" s="1" t="s">
        <v>3267</v>
      </c>
      <c r="C373" s="1" t="s">
        <v>544</v>
      </c>
      <c r="D373" s="1" t="s">
        <v>574</v>
      </c>
      <c r="E373" s="1" t="s">
        <v>561</v>
      </c>
      <c r="F373" s="1" t="s">
        <v>3269</v>
      </c>
      <c r="I373" s="236">
        <v>496</v>
      </c>
      <c r="J373" s="1" t="s">
        <v>3210</v>
      </c>
      <c r="K373" s="1" t="s">
        <v>3211</v>
      </c>
      <c r="L373" s="1">
        <v>32.979200566843602</v>
      </c>
      <c r="M373" s="1">
        <v>131.84793019904899</v>
      </c>
      <c r="O373" s="74" t="str">
        <f t="shared" si="1"/>
        <v>弥生北警察官駐在所</v>
      </c>
      <c r="P373" s="74" t="str">
        <f t="shared" si="94"/>
        <v>種別：警察&lt;br&gt;名称：弥生北警察官駐在所&lt;br&gt;住所：佐伯市弥生大字井崎1798-5&lt;br&gt;TEL：0972-46-0062&lt;br&gt;参考：佐伯市ホームページ（R7.8月現在）&lt;br&gt;</v>
      </c>
      <c r="Q373" s="74" t="str">
        <f t="shared" si="95"/>
        <v>496.png</v>
      </c>
      <c r="R373" s="74" t="str">
        <f t="shared" si="96"/>
        <v>30,30</v>
      </c>
      <c r="S373" s="74" t="str">
        <f t="shared" si="96"/>
        <v>15,15</v>
      </c>
      <c r="T373" s="74" t="str">
        <f t="shared" si="4"/>
        <v>131.847930199049,32.9792005668436</v>
      </c>
      <c r="W373" s="239">
        <v>1</v>
      </c>
      <c r="X373" s="239" t="s">
        <v>3209</v>
      </c>
      <c r="Y373" s="239" t="str">
        <f t="shared" si="5"/>
        <v>弥生北警察官駐在所</v>
      </c>
      <c r="Z373" s="239" t="s">
        <v>3202</v>
      </c>
      <c r="AA373" s="239" t="str">
        <f t="shared" si="6"/>
        <v>種別：警察&lt;br&gt;名称：弥生北警察官駐在所&lt;br&gt;住所：佐伯市弥生大字井崎1798-5&lt;br&gt;TEL：0972-46-0062&lt;br&gt;参考：佐伯市ホームページ（R7.8月現在）&lt;br&gt;</v>
      </c>
      <c r="AB373" s="239" t="s">
        <v>3256</v>
      </c>
      <c r="AC373" s="239" t="str">
        <f t="shared" si="7"/>
        <v>496.png</v>
      </c>
      <c r="AD373" s="239" t="s">
        <v>3204</v>
      </c>
      <c r="AE373" s="239" t="str">
        <f t="shared" si="8"/>
        <v>30,30</v>
      </c>
      <c r="AF373" s="239" t="s">
        <v>3205</v>
      </c>
      <c r="AG373" s="239" t="str">
        <f t="shared" si="9"/>
        <v>15,15</v>
      </c>
      <c r="AH373" s="239" t="s">
        <v>3206</v>
      </c>
      <c r="AI373" s="239" t="str">
        <f t="shared" si="10"/>
        <v>131.847930199049,32.9792005668436</v>
      </c>
      <c r="AJ373" s="239" t="s">
        <v>3207</v>
      </c>
      <c r="AL373" s="8" t="str">
        <f t="shared" si="11"/>
        <v>,{"type":"Feature","properties":{"name":"弥生北警察官駐在所","description":"種別：警察&lt;br&gt;名称：弥生北警察官駐在所&lt;br&gt;住所：佐伯市弥生大字井崎1798-5&lt;br&gt;TEL：0972-46-0062&lt;br&gt;参考：佐伯市ホームページ（R7.8月現在）&lt;br&gt;","_markerType":"Icon","_iconUrl":"https://cyberjapandata.gsi.go.jp/portal/sys/v4/symbols/496.png","_iconSize":[30,30],"_iconAnchor":[15,15]},"geometry":{"type":"Point","coordinates":[131.847930199049,32.9792005668436]}}</v>
      </c>
    </row>
    <row r="374" spans="1:38">
      <c r="A374" s="1" t="s">
        <v>545</v>
      </c>
      <c r="B374" s="1" t="s">
        <v>3267</v>
      </c>
      <c r="C374" s="1" t="s">
        <v>545</v>
      </c>
      <c r="D374" s="1" t="s">
        <v>575</v>
      </c>
      <c r="E374" s="1" t="s">
        <v>562</v>
      </c>
      <c r="F374" s="1" t="s">
        <v>3269</v>
      </c>
      <c r="I374" s="236">
        <v>496</v>
      </c>
      <c r="J374" s="1" t="s">
        <v>3210</v>
      </c>
      <c r="K374" s="1" t="s">
        <v>3211</v>
      </c>
      <c r="L374" s="1">
        <v>32.9217138266144</v>
      </c>
      <c r="M374" s="1">
        <v>131.975161279426</v>
      </c>
      <c r="O374" s="74" t="str">
        <f t="shared" si="1"/>
        <v>米水津警察官駐在所</v>
      </c>
      <c r="P374" s="74" t="str">
        <f t="shared" si="94"/>
        <v>種別：警察&lt;br&gt;名称：米水津警察官駐在所&lt;br&gt;住所：佐伯市米水津大字浦代浦1215-2&lt;br&gt;TEL：0972-35-6001&lt;br&gt;参考：佐伯市ホームページ（R7.8月現在）&lt;br&gt;</v>
      </c>
      <c r="Q374" s="74" t="str">
        <f t="shared" si="95"/>
        <v>496.png</v>
      </c>
      <c r="R374" s="74" t="str">
        <f t="shared" si="96"/>
        <v>30,30</v>
      </c>
      <c r="S374" s="74" t="str">
        <f t="shared" si="96"/>
        <v>15,15</v>
      </c>
      <c r="T374" s="74" t="str">
        <f t="shared" si="4"/>
        <v>131.975161279426,32.9217138266144</v>
      </c>
      <c r="W374" s="239">
        <v>1</v>
      </c>
      <c r="X374" s="239" t="s">
        <v>3209</v>
      </c>
      <c r="Y374" s="239" t="str">
        <f t="shared" si="5"/>
        <v>米水津警察官駐在所</v>
      </c>
      <c r="Z374" s="239" t="s">
        <v>3202</v>
      </c>
      <c r="AA374" s="239" t="str">
        <f t="shared" si="6"/>
        <v>種別：警察&lt;br&gt;名称：米水津警察官駐在所&lt;br&gt;住所：佐伯市米水津大字浦代浦1215-2&lt;br&gt;TEL：0972-35-6001&lt;br&gt;参考：佐伯市ホームページ（R7.8月現在）&lt;br&gt;</v>
      </c>
      <c r="AB374" s="239" t="s">
        <v>3256</v>
      </c>
      <c r="AC374" s="239" t="str">
        <f t="shared" si="7"/>
        <v>496.png</v>
      </c>
      <c r="AD374" s="239" t="s">
        <v>3204</v>
      </c>
      <c r="AE374" s="239" t="str">
        <f t="shared" si="8"/>
        <v>30,30</v>
      </c>
      <c r="AF374" s="239" t="s">
        <v>3205</v>
      </c>
      <c r="AG374" s="239" t="str">
        <f t="shared" si="9"/>
        <v>15,15</v>
      </c>
      <c r="AH374" s="239" t="s">
        <v>3206</v>
      </c>
      <c r="AI374" s="239" t="str">
        <f t="shared" si="10"/>
        <v>131.975161279426,32.9217138266144</v>
      </c>
      <c r="AJ374" s="239" t="s">
        <v>3207</v>
      </c>
      <c r="AL374" s="8" t="str">
        <f t="shared" si="11"/>
        <v>,{"type":"Feature","properties":{"name":"米水津警察官駐在所","description":"種別：警察&lt;br&gt;名称：米水津警察官駐在所&lt;br&gt;住所：佐伯市米水津大字浦代浦1215-2&lt;br&gt;TEL：0972-35-6001&lt;br&gt;参考：佐伯市ホームページ（R7.8月現在）&lt;br&gt;","_markerType":"Icon","_iconUrl":"https://cyberjapandata.gsi.go.jp/portal/sys/v4/symbols/496.png","_iconSize":[30,30],"_iconAnchor":[15,15]},"geometry":{"type":"Point","coordinates":[131.975161279426,32.9217138266144]}}</v>
      </c>
    </row>
    <row r="375" spans="1:38">
      <c r="A375" s="1" t="s">
        <v>546</v>
      </c>
      <c r="B375" s="1" t="s">
        <v>3267</v>
      </c>
      <c r="C375" s="1" t="s">
        <v>546</v>
      </c>
      <c r="D375" s="1" t="s">
        <v>579</v>
      </c>
      <c r="E375" s="1" t="s">
        <v>563</v>
      </c>
      <c r="F375" s="1" t="s">
        <v>3269</v>
      </c>
      <c r="I375" s="236">
        <v>496</v>
      </c>
      <c r="J375" s="1" t="s">
        <v>3210</v>
      </c>
      <c r="K375" s="1" t="s">
        <v>3211</v>
      </c>
      <c r="L375" s="1">
        <v>33.046002627409102</v>
      </c>
      <c r="M375" s="1">
        <v>131.92476831026499</v>
      </c>
      <c r="O375" s="74" t="str">
        <f t="shared" si="1"/>
        <v>上浦警察官駐在所</v>
      </c>
      <c r="P375" s="74" t="str">
        <f t="shared" si="94"/>
        <v>種別：警察&lt;br&gt;名称：上浦警察官駐在所&lt;br&gt;住所：佐伯市上浦大字浅海井浦2-4&lt;br&gt;TEL：0972-32-2131&lt;br&gt;参考：佐伯市ホームページ（R7.8月現在）&lt;br&gt;</v>
      </c>
      <c r="Q375" s="74" t="str">
        <f t="shared" si="95"/>
        <v>496.png</v>
      </c>
      <c r="R375" s="74" t="str">
        <f t="shared" si="96"/>
        <v>30,30</v>
      </c>
      <c r="S375" s="74" t="str">
        <f t="shared" si="96"/>
        <v>15,15</v>
      </c>
      <c r="T375" s="74" t="str">
        <f t="shared" si="4"/>
        <v>131.924768310265,33.0460026274091</v>
      </c>
      <c r="W375" s="239">
        <v>1</v>
      </c>
      <c r="X375" s="239" t="s">
        <v>3209</v>
      </c>
      <c r="Y375" s="239" t="str">
        <f t="shared" si="5"/>
        <v>上浦警察官駐在所</v>
      </c>
      <c r="Z375" s="239" t="s">
        <v>3202</v>
      </c>
      <c r="AA375" s="239" t="str">
        <f t="shared" si="6"/>
        <v>種別：警察&lt;br&gt;名称：上浦警察官駐在所&lt;br&gt;住所：佐伯市上浦大字浅海井浦2-4&lt;br&gt;TEL：0972-32-2131&lt;br&gt;参考：佐伯市ホームページ（R7.8月現在）&lt;br&gt;</v>
      </c>
      <c r="AB375" s="239" t="s">
        <v>3256</v>
      </c>
      <c r="AC375" s="239" t="str">
        <f t="shared" si="7"/>
        <v>496.png</v>
      </c>
      <c r="AD375" s="239" t="s">
        <v>3204</v>
      </c>
      <c r="AE375" s="239" t="str">
        <f t="shared" si="8"/>
        <v>30,30</v>
      </c>
      <c r="AF375" s="239" t="s">
        <v>3205</v>
      </c>
      <c r="AG375" s="239" t="str">
        <f t="shared" si="9"/>
        <v>15,15</v>
      </c>
      <c r="AH375" s="239" t="s">
        <v>3206</v>
      </c>
      <c r="AI375" s="239" t="str">
        <f t="shared" si="10"/>
        <v>131.924768310265,33.0460026274091</v>
      </c>
      <c r="AJ375" s="239" t="s">
        <v>3207</v>
      </c>
      <c r="AL375" s="8" t="str">
        <f t="shared" si="11"/>
        <v>,{"type":"Feature","properties":{"name":"上浦警察官駐在所","description":"種別：警察&lt;br&gt;名称：上浦警察官駐在所&lt;br&gt;住所：佐伯市上浦大字浅海井浦2-4&lt;br&gt;TEL：0972-32-2131&lt;br&gt;参考：佐伯市ホームページ（R7.8月現在）&lt;br&gt;","_markerType":"Icon","_iconUrl":"https://cyberjapandata.gsi.go.jp/portal/sys/v4/symbols/496.png","_iconSize":[30,30],"_iconAnchor":[15,15]},"geometry":{"type":"Point","coordinates":[131.924768310265,33.0460026274091]}}</v>
      </c>
    </row>
    <row r="376" spans="1:38">
      <c r="A376" s="1" t="s">
        <v>547</v>
      </c>
      <c r="B376" s="1" t="s">
        <v>3267</v>
      </c>
      <c r="C376" s="1" t="s">
        <v>547</v>
      </c>
      <c r="D376" s="1" t="s">
        <v>576</v>
      </c>
      <c r="E376" s="1" t="s">
        <v>564</v>
      </c>
      <c r="F376" s="1" t="s">
        <v>3269</v>
      </c>
      <c r="I376" s="236">
        <v>496</v>
      </c>
      <c r="J376" s="1" t="s">
        <v>3210</v>
      </c>
      <c r="K376" s="1" t="s">
        <v>3211</v>
      </c>
      <c r="L376" s="1">
        <v>32.955133575437898</v>
      </c>
      <c r="M376" s="1">
        <v>131.80222721027101</v>
      </c>
      <c r="O376" s="74" t="str">
        <f t="shared" si="1"/>
        <v>本匠警察官駐在所</v>
      </c>
      <c r="P376" s="74" t="str">
        <f t="shared" si="94"/>
        <v>種別：警察&lt;br&gt;名称：本匠警察官駐在所&lt;br&gt;住所：佐伯市本匠大字笠掛1402&lt;br&gt;TEL：0972-56-5019&lt;br&gt;参考：佐伯市ホームページ（R7.8月現在）&lt;br&gt;</v>
      </c>
      <c r="Q376" s="74" t="str">
        <f t="shared" si="95"/>
        <v>496.png</v>
      </c>
      <c r="R376" s="74" t="str">
        <f t="shared" si="96"/>
        <v>30,30</v>
      </c>
      <c r="S376" s="74" t="str">
        <f t="shared" si="96"/>
        <v>15,15</v>
      </c>
      <c r="T376" s="74" t="str">
        <f t="shared" si="4"/>
        <v>131.802227210271,32.9551335754379</v>
      </c>
      <c r="W376" s="239">
        <v>1</v>
      </c>
      <c r="X376" s="239" t="s">
        <v>3209</v>
      </c>
      <c r="Y376" s="239" t="str">
        <f t="shared" si="5"/>
        <v>本匠警察官駐在所</v>
      </c>
      <c r="Z376" s="239" t="s">
        <v>3202</v>
      </c>
      <c r="AA376" s="239" t="str">
        <f t="shared" si="6"/>
        <v>種別：警察&lt;br&gt;名称：本匠警察官駐在所&lt;br&gt;住所：佐伯市本匠大字笠掛1402&lt;br&gt;TEL：0972-56-5019&lt;br&gt;参考：佐伯市ホームページ（R7.8月現在）&lt;br&gt;</v>
      </c>
      <c r="AB376" s="239" t="s">
        <v>3256</v>
      </c>
      <c r="AC376" s="239" t="str">
        <f t="shared" si="7"/>
        <v>496.png</v>
      </c>
      <c r="AD376" s="239" t="s">
        <v>3204</v>
      </c>
      <c r="AE376" s="239" t="str">
        <f t="shared" si="8"/>
        <v>30,30</v>
      </c>
      <c r="AF376" s="239" t="s">
        <v>3205</v>
      </c>
      <c r="AG376" s="239" t="str">
        <f t="shared" si="9"/>
        <v>15,15</v>
      </c>
      <c r="AH376" s="239" t="s">
        <v>3206</v>
      </c>
      <c r="AI376" s="239" t="str">
        <f t="shared" si="10"/>
        <v>131.802227210271,32.9551335754379</v>
      </c>
      <c r="AJ376" s="239" t="s">
        <v>3207</v>
      </c>
      <c r="AL376" s="8" t="str">
        <f t="shared" si="11"/>
        <v>,{"type":"Feature","properties":{"name":"本匠警察官駐在所","description":"種別：警察&lt;br&gt;名称：本匠警察官駐在所&lt;br&gt;住所：佐伯市本匠大字笠掛1402&lt;br&gt;TEL：0972-56-5019&lt;br&gt;参考：佐伯市ホームページ（R7.8月現在）&lt;br&gt;","_markerType":"Icon","_iconUrl":"https://cyberjapandata.gsi.go.jp/portal/sys/v4/symbols/496.png","_iconSize":[30,30],"_iconAnchor":[15,15]},"geometry":{"type":"Point","coordinates":[131.802227210271,32.9551335754379]}}</v>
      </c>
    </row>
    <row r="377" spans="1:38">
      <c r="A377" s="1" t="s">
        <v>548</v>
      </c>
      <c r="B377" s="1" t="s">
        <v>3267</v>
      </c>
      <c r="C377" s="1" t="s">
        <v>548</v>
      </c>
      <c r="D377" s="1" t="s">
        <v>580</v>
      </c>
      <c r="E377" s="1" t="s">
        <v>565</v>
      </c>
      <c r="F377" s="1" t="s">
        <v>3269</v>
      </c>
      <c r="I377" s="236">
        <v>496</v>
      </c>
      <c r="J377" s="1" t="s">
        <v>3210</v>
      </c>
      <c r="K377" s="1" t="s">
        <v>3211</v>
      </c>
      <c r="L377" s="1">
        <v>32.947567577750199</v>
      </c>
      <c r="M377" s="1">
        <v>131.95765548918999</v>
      </c>
      <c r="O377" s="74" t="str">
        <f t="shared" si="1"/>
        <v>鶴見警察官駐在所</v>
      </c>
      <c r="P377" s="74" t="str">
        <f t="shared" si="94"/>
        <v>種別：警察&lt;br&gt;名称：鶴見警察官駐在所&lt;br&gt;住所：佐伯市鶴見大字地松浦395-19&lt;br&gt;TEL：0972-33-1131&lt;br&gt;参考：佐伯市ホームページ（R7.8月現在）&lt;br&gt;</v>
      </c>
      <c r="Q377" s="74" t="str">
        <f t="shared" si="95"/>
        <v>496.png</v>
      </c>
      <c r="R377" s="74" t="str">
        <f t="shared" si="96"/>
        <v>30,30</v>
      </c>
      <c r="S377" s="74" t="str">
        <f t="shared" si="96"/>
        <v>15,15</v>
      </c>
      <c r="T377" s="74" t="str">
        <f t="shared" si="4"/>
        <v>131.95765548919,32.9475675777502</v>
      </c>
      <c r="W377" s="239">
        <v>1</v>
      </c>
      <c r="X377" s="239" t="s">
        <v>3209</v>
      </c>
      <c r="Y377" s="239" t="str">
        <f t="shared" si="5"/>
        <v>鶴見警察官駐在所</v>
      </c>
      <c r="Z377" s="239" t="s">
        <v>3202</v>
      </c>
      <c r="AA377" s="239" t="str">
        <f t="shared" si="6"/>
        <v>種別：警察&lt;br&gt;名称：鶴見警察官駐在所&lt;br&gt;住所：佐伯市鶴見大字地松浦395-19&lt;br&gt;TEL：0972-33-1131&lt;br&gt;参考：佐伯市ホームページ（R7.8月現在）&lt;br&gt;</v>
      </c>
      <c r="AB377" s="239" t="s">
        <v>3256</v>
      </c>
      <c r="AC377" s="239" t="str">
        <f t="shared" si="7"/>
        <v>496.png</v>
      </c>
      <c r="AD377" s="239" t="s">
        <v>3204</v>
      </c>
      <c r="AE377" s="239" t="str">
        <f t="shared" si="8"/>
        <v>30,30</v>
      </c>
      <c r="AF377" s="239" t="s">
        <v>3205</v>
      </c>
      <c r="AG377" s="239" t="str">
        <f t="shared" si="9"/>
        <v>15,15</v>
      </c>
      <c r="AH377" s="239" t="s">
        <v>3206</v>
      </c>
      <c r="AI377" s="239" t="str">
        <f t="shared" si="10"/>
        <v>131.95765548919,32.9475675777502</v>
      </c>
      <c r="AJ377" s="239" t="s">
        <v>3207</v>
      </c>
      <c r="AL377" s="8" t="str">
        <f t="shared" si="11"/>
        <v>,{"type":"Feature","properties":{"name":"鶴見警察官駐在所","description":"種別：警察&lt;br&gt;名称：鶴見警察官駐在所&lt;br&gt;住所：佐伯市鶴見大字地松浦395-19&lt;br&gt;TEL：0972-33-1131&lt;br&gt;参考：佐伯市ホームページ（R7.8月現在）&lt;br&gt;","_markerType":"Icon","_iconUrl":"https://cyberjapandata.gsi.go.jp/portal/sys/v4/symbols/496.png","_iconSize":[30,30],"_iconAnchor":[15,15]},"geometry":{"type":"Point","coordinates":[131.95765548919,32.9475675777502]}}</v>
      </c>
    </row>
    <row r="378" spans="1:38">
      <c r="A378" s="1" t="s">
        <v>549</v>
      </c>
      <c r="B378" s="1" t="s">
        <v>3267</v>
      </c>
      <c r="C378" s="1" t="s">
        <v>549</v>
      </c>
      <c r="D378" s="1" t="s">
        <v>581</v>
      </c>
      <c r="E378" s="1" t="s">
        <v>566</v>
      </c>
      <c r="F378" s="1" t="s">
        <v>3269</v>
      </c>
      <c r="I378" s="236">
        <v>496</v>
      </c>
      <c r="J378" s="1" t="s">
        <v>3210</v>
      </c>
      <c r="K378" s="1" t="s">
        <v>3211</v>
      </c>
      <c r="L378" s="1">
        <v>32.802338118698799</v>
      </c>
      <c r="M378" s="1">
        <v>131.925069204366</v>
      </c>
      <c r="O378" s="74" t="str">
        <f t="shared" si="1"/>
        <v>蒲江警察官駐在所</v>
      </c>
      <c r="P378" s="74" t="str">
        <f t="shared" si="94"/>
        <v>種別：警察&lt;br&gt;名称：蒲江警察官駐在所&lt;br&gt;住所：佐伯市蒲江大字蒲江浦5104-1&lt;br&gt;TEL：0972-42-0724&lt;br&gt;参考：佐伯市ホームページ（R7.8月現在）&lt;br&gt;</v>
      </c>
      <c r="Q378" s="74" t="str">
        <f t="shared" si="95"/>
        <v>496.png</v>
      </c>
      <c r="R378" s="74" t="str">
        <f t="shared" si="96"/>
        <v>30,30</v>
      </c>
      <c r="S378" s="74" t="str">
        <f t="shared" si="96"/>
        <v>15,15</v>
      </c>
      <c r="T378" s="74" t="str">
        <f t="shared" si="4"/>
        <v>131.925069204366,32.8023381186988</v>
      </c>
      <c r="W378" s="239">
        <v>1</v>
      </c>
      <c r="X378" s="239" t="s">
        <v>3209</v>
      </c>
      <c r="Y378" s="239" t="str">
        <f t="shared" si="5"/>
        <v>蒲江警察官駐在所</v>
      </c>
      <c r="Z378" s="239" t="s">
        <v>3202</v>
      </c>
      <c r="AA378" s="239" t="str">
        <f t="shared" si="6"/>
        <v>種別：警察&lt;br&gt;名称：蒲江警察官駐在所&lt;br&gt;住所：佐伯市蒲江大字蒲江浦5104-1&lt;br&gt;TEL：0972-42-0724&lt;br&gt;参考：佐伯市ホームページ（R7.8月現在）&lt;br&gt;</v>
      </c>
      <c r="AB378" s="239" t="s">
        <v>3256</v>
      </c>
      <c r="AC378" s="239" t="str">
        <f t="shared" si="7"/>
        <v>496.png</v>
      </c>
      <c r="AD378" s="239" t="s">
        <v>3204</v>
      </c>
      <c r="AE378" s="239" t="str">
        <f t="shared" si="8"/>
        <v>30,30</v>
      </c>
      <c r="AF378" s="239" t="s">
        <v>3205</v>
      </c>
      <c r="AG378" s="239" t="str">
        <f t="shared" si="9"/>
        <v>15,15</v>
      </c>
      <c r="AH378" s="239" t="s">
        <v>3206</v>
      </c>
      <c r="AI378" s="239" t="str">
        <f t="shared" si="10"/>
        <v>131.925069204366,32.8023381186988</v>
      </c>
      <c r="AJ378" s="239" t="s">
        <v>3207</v>
      </c>
      <c r="AL378" s="8" t="str">
        <f t="shared" si="11"/>
        <v>,{"type":"Feature","properties":{"name":"蒲江警察官駐在所","description":"種別：警察&lt;br&gt;名称：蒲江警察官駐在所&lt;br&gt;住所：佐伯市蒲江大字蒲江浦5104-1&lt;br&gt;TEL：0972-42-0724&lt;br&gt;参考：佐伯市ホームページ（R7.8月現在）&lt;br&gt;","_markerType":"Icon","_iconUrl":"https://cyberjapandata.gsi.go.jp/portal/sys/v4/symbols/496.png","_iconSize":[30,30],"_iconAnchor":[15,15]},"geometry":{"type":"Point","coordinates":[131.925069204366,32.8023381186988]}}</v>
      </c>
    </row>
    <row r="379" spans="1:38">
      <c r="A379" s="1" t="s">
        <v>550</v>
      </c>
      <c r="B379" s="1" t="s">
        <v>3267</v>
      </c>
      <c r="C379" s="1" t="s">
        <v>550</v>
      </c>
      <c r="D379" s="1" t="s">
        <v>582</v>
      </c>
      <c r="E379" s="1" t="s">
        <v>567</v>
      </c>
      <c r="F379" s="1" t="s">
        <v>3269</v>
      </c>
      <c r="I379" s="236">
        <v>496</v>
      </c>
      <c r="J379" s="1" t="s">
        <v>3210</v>
      </c>
      <c r="K379" s="1" t="s">
        <v>3211</v>
      </c>
      <c r="L379" s="1">
        <v>32.793628552269404</v>
      </c>
      <c r="M379" s="1">
        <v>131.875106126974</v>
      </c>
      <c r="O379" s="74" t="str">
        <f t="shared" si="1"/>
        <v>名護屋警察官駐在所</v>
      </c>
      <c r="P379" s="74" t="str">
        <f t="shared" si="94"/>
        <v>種別：警察&lt;br&gt;名称：名護屋警察官駐在所&lt;br&gt;住所：佐伯市蒲江大字丸市尾浦636-1&lt;br&gt;TEL：0972-44-0034&lt;br&gt;参考：佐伯市ホームページ（R7.8月現在）&lt;br&gt;</v>
      </c>
      <c r="Q379" s="74" t="str">
        <f t="shared" si="95"/>
        <v>496.png</v>
      </c>
      <c r="R379" s="74" t="str">
        <f t="shared" si="96"/>
        <v>30,30</v>
      </c>
      <c r="S379" s="74" t="str">
        <f t="shared" si="96"/>
        <v>15,15</v>
      </c>
      <c r="T379" s="74" t="str">
        <f t="shared" si="4"/>
        <v>131.875106126974,32.7936285522694</v>
      </c>
      <c r="W379" s="239">
        <v>1</v>
      </c>
      <c r="X379" s="239" t="s">
        <v>3209</v>
      </c>
      <c r="Y379" s="239" t="str">
        <f t="shared" si="5"/>
        <v>名護屋警察官駐在所</v>
      </c>
      <c r="Z379" s="239" t="s">
        <v>3202</v>
      </c>
      <c r="AA379" s="239" t="str">
        <f t="shared" si="6"/>
        <v>種別：警察&lt;br&gt;名称：名護屋警察官駐在所&lt;br&gt;住所：佐伯市蒲江大字丸市尾浦636-1&lt;br&gt;TEL：0972-44-0034&lt;br&gt;参考：佐伯市ホームページ（R7.8月現在）&lt;br&gt;</v>
      </c>
      <c r="AB379" s="239" t="s">
        <v>3256</v>
      </c>
      <c r="AC379" s="239" t="str">
        <f t="shared" si="7"/>
        <v>496.png</v>
      </c>
      <c r="AD379" s="239" t="s">
        <v>3204</v>
      </c>
      <c r="AE379" s="239" t="str">
        <f t="shared" si="8"/>
        <v>30,30</v>
      </c>
      <c r="AF379" s="239" t="s">
        <v>3205</v>
      </c>
      <c r="AG379" s="239" t="str">
        <f t="shared" si="9"/>
        <v>15,15</v>
      </c>
      <c r="AH379" s="239" t="s">
        <v>3206</v>
      </c>
      <c r="AI379" s="239" t="str">
        <f t="shared" si="10"/>
        <v>131.875106126974,32.7936285522694</v>
      </c>
      <c r="AJ379" s="239" t="s">
        <v>3207</v>
      </c>
      <c r="AL379" s="8" t="str">
        <f t="shared" si="11"/>
        <v>,{"type":"Feature","properties":{"name":"名護屋警察官駐在所","description":"種別：警察&lt;br&gt;名称：名護屋警察官駐在所&lt;br&gt;住所：佐伯市蒲江大字丸市尾浦636-1&lt;br&gt;TEL：0972-44-0034&lt;br&gt;参考：佐伯市ホームページ（R7.8月現在）&lt;br&gt;","_markerType":"Icon","_iconUrl":"https://cyberjapandata.gsi.go.jp/portal/sys/v4/symbols/496.png","_iconSize":[30,30],"_iconAnchor":[15,15]},"geometry":{"type":"Point","coordinates":[131.875106126974,32.7936285522694]}}</v>
      </c>
    </row>
    <row r="380" spans="1:38">
      <c r="A380" s="1" t="s">
        <v>551</v>
      </c>
      <c r="B380" s="1" t="s">
        <v>3267</v>
      </c>
      <c r="C380" s="1" t="s">
        <v>551</v>
      </c>
      <c r="D380" s="1" t="s">
        <v>577</v>
      </c>
      <c r="E380" s="1" t="s">
        <v>568</v>
      </c>
      <c r="F380" s="1" t="s">
        <v>3269</v>
      </c>
      <c r="I380" s="236">
        <v>496</v>
      </c>
      <c r="J380" s="1" t="s">
        <v>3210</v>
      </c>
      <c r="K380" s="1" t="s">
        <v>3211</v>
      </c>
      <c r="L380" s="1">
        <v>32.861484476441298</v>
      </c>
      <c r="M380" s="1">
        <v>131.94873583180799</v>
      </c>
      <c r="O380" s="74" t="str">
        <f t="shared" si="1"/>
        <v>上入津警察官駐在所</v>
      </c>
      <c r="P380" s="74" t="str">
        <f t="shared" si="94"/>
        <v>種別：警察&lt;br&gt;名称：上入津警察官駐在所&lt;br&gt;住所：佐伯市蒲江大字畑野浦1700-4&lt;br&gt;TEL：0972-45-0678&lt;br&gt;参考：佐伯市ホームページ（R7.8月現在）&lt;br&gt;</v>
      </c>
      <c r="Q380" s="74" t="str">
        <f t="shared" si="95"/>
        <v>496.png</v>
      </c>
      <c r="R380" s="74" t="str">
        <f t="shared" si="96"/>
        <v>30,30</v>
      </c>
      <c r="S380" s="74" t="str">
        <f t="shared" si="96"/>
        <v>15,15</v>
      </c>
      <c r="T380" s="74" t="str">
        <f t="shared" si="4"/>
        <v>131.948735831808,32.8614844764413</v>
      </c>
      <c r="W380" s="239">
        <v>1</v>
      </c>
      <c r="X380" s="239" t="s">
        <v>3209</v>
      </c>
      <c r="Y380" s="239" t="str">
        <f t="shared" si="5"/>
        <v>上入津警察官駐在所</v>
      </c>
      <c r="Z380" s="239" t="s">
        <v>3202</v>
      </c>
      <c r="AA380" s="239" t="str">
        <f t="shared" si="6"/>
        <v>種別：警察&lt;br&gt;名称：上入津警察官駐在所&lt;br&gt;住所：佐伯市蒲江大字畑野浦1700-4&lt;br&gt;TEL：0972-45-0678&lt;br&gt;参考：佐伯市ホームページ（R7.8月現在）&lt;br&gt;</v>
      </c>
      <c r="AB380" s="239" t="s">
        <v>3256</v>
      </c>
      <c r="AC380" s="239" t="str">
        <f t="shared" si="7"/>
        <v>496.png</v>
      </c>
      <c r="AD380" s="239" t="s">
        <v>3204</v>
      </c>
      <c r="AE380" s="239" t="str">
        <f t="shared" si="8"/>
        <v>30,30</v>
      </c>
      <c r="AF380" s="239" t="s">
        <v>3205</v>
      </c>
      <c r="AG380" s="239" t="str">
        <f t="shared" si="9"/>
        <v>15,15</v>
      </c>
      <c r="AH380" s="239" t="s">
        <v>3206</v>
      </c>
      <c r="AI380" s="239" t="str">
        <f t="shared" si="10"/>
        <v>131.948735831808,32.8614844764413</v>
      </c>
      <c r="AJ380" s="239" t="s">
        <v>3207</v>
      </c>
      <c r="AL380" s="8" t="str">
        <f t="shared" si="11"/>
        <v>,{"type":"Feature","properties":{"name":"上入津警察官駐在所","description":"種別：警察&lt;br&gt;名称：上入津警察官駐在所&lt;br&gt;住所：佐伯市蒲江大字畑野浦1700-4&lt;br&gt;TEL：0972-45-0678&lt;br&gt;参考：佐伯市ホームページ（R7.8月現在）&lt;br&gt;","_markerType":"Icon","_iconUrl":"https://cyberjapandata.gsi.go.jp/portal/sys/v4/symbols/496.png","_iconSize":[30,30],"_iconAnchor":[15,15]},"geometry":{"type":"Point","coordinates":[131.948735831808,32.8614844764413]}}</v>
      </c>
    </row>
    <row r="381" spans="1:38">
      <c r="A381" s="1" t="s">
        <v>552</v>
      </c>
      <c r="B381" s="1" t="s">
        <v>3267</v>
      </c>
      <c r="C381" s="1" t="s">
        <v>552</v>
      </c>
      <c r="D381" s="1" t="s">
        <v>553</v>
      </c>
      <c r="E381" s="1" t="s">
        <v>569</v>
      </c>
      <c r="F381" s="1" t="s">
        <v>3269</v>
      </c>
      <c r="I381" s="236">
        <v>496</v>
      </c>
      <c r="J381" s="1" t="s">
        <v>3210</v>
      </c>
      <c r="K381" s="1" t="s">
        <v>3211</v>
      </c>
      <c r="L381" s="1">
        <v>32.896877039784002</v>
      </c>
      <c r="M381" s="1">
        <v>131.779069265006</v>
      </c>
      <c r="O381" s="74" t="str">
        <f t="shared" si="1"/>
        <v>直川警察官駐在所</v>
      </c>
      <c r="P381" s="74" t="str">
        <f t="shared" si="94"/>
        <v>種別：警察&lt;br&gt;名称：直川警察官駐在所&lt;br&gt;住所：佐伯市直川大字上直見571-5&lt;br&gt;TEL：0972-58-2131&lt;br&gt;参考：佐伯市ホームページ（R7.8月現在）&lt;br&gt;</v>
      </c>
      <c r="Q381" s="74" t="str">
        <f t="shared" si="95"/>
        <v>496.png</v>
      </c>
      <c r="R381" s="74" t="str">
        <f t="shared" si="96"/>
        <v>30,30</v>
      </c>
      <c r="S381" s="74" t="str">
        <f t="shared" si="96"/>
        <v>15,15</v>
      </c>
      <c r="T381" s="74" t="str">
        <f t="shared" si="4"/>
        <v>131.779069265006,32.896877039784</v>
      </c>
      <c r="W381" s="239">
        <v>1</v>
      </c>
      <c r="X381" s="239" t="s">
        <v>3209</v>
      </c>
      <c r="Y381" s="239" t="str">
        <f t="shared" si="5"/>
        <v>直川警察官駐在所</v>
      </c>
      <c r="Z381" s="239" t="s">
        <v>3202</v>
      </c>
      <c r="AA381" s="239" t="str">
        <f t="shared" si="6"/>
        <v>種別：警察&lt;br&gt;名称：直川警察官駐在所&lt;br&gt;住所：佐伯市直川大字上直見571-5&lt;br&gt;TEL：0972-58-2131&lt;br&gt;参考：佐伯市ホームページ（R7.8月現在）&lt;br&gt;</v>
      </c>
      <c r="AB381" s="239" t="s">
        <v>3256</v>
      </c>
      <c r="AC381" s="239" t="str">
        <f t="shared" si="7"/>
        <v>496.png</v>
      </c>
      <c r="AD381" s="239" t="s">
        <v>3204</v>
      </c>
      <c r="AE381" s="239" t="str">
        <f t="shared" si="8"/>
        <v>30,30</v>
      </c>
      <c r="AF381" s="239" t="s">
        <v>3205</v>
      </c>
      <c r="AG381" s="239" t="str">
        <f t="shared" si="9"/>
        <v>15,15</v>
      </c>
      <c r="AH381" s="239" t="s">
        <v>3206</v>
      </c>
      <c r="AI381" s="239" t="str">
        <f t="shared" si="10"/>
        <v>131.779069265006,32.896877039784</v>
      </c>
      <c r="AJ381" s="239" t="s">
        <v>3207</v>
      </c>
      <c r="AL381" s="8" t="str">
        <f t="shared" si="11"/>
        <v>,{"type":"Feature","properties":{"name":"直川警察官駐在所","description":"種別：警察&lt;br&gt;名称：直川警察官駐在所&lt;br&gt;住所：佐伯市直川大字上直見571-5&lt;br&gt;TEL：0972-58-2131&lt;br&gt;参考：佐伯市ホームページ（R7.8月現在）&lt;br&gt;","_markerType":"Icon","_iconUrl":"https://cyberjapandata.gsi.go.jp/portal/sys/v4/symbols/496.png","_iconSize":[30,30],"_iconAnchor":[15,15]},"geometry":{"type":"Point","coordinates":[131.779069265006,32.896877039784]}}</v>
      </c>
    </row>
    <row r="382" spans="1:38">
      <c r="A382" s="1" t="s">
        <v>554</v>
      </c>
      <c r="B382" s="1" t="s">
        <v>3267</v>
      </c>
      <c r="C382" s="1" t="s">
        <v>554</v>
      </c>
      <c r="D382" s="1" t="s">
        <v>583</v>
      </c>
      <c r="E382" s="1" t="s">
        <v>570</v>
      </c>
      <c r="F382" s="1" t="s">
        <v>3269</v>
      </c>
      <c r="I382" s="236">
        <v>496</v>
      </c>
      <c r="J382" s="1" t="s">
        <v>3210</v>
      </c>
      <c r="K382" s="1" t="s">
        <v>3211</v>
      </c>
      <c r="L382" s="1">
        <v>32.851318613114998</v>
      </c>
      <c r="M382" s="1">
        <v>131.691759686663</v>
      </c>
      <c r="O382" s="74" t="str">
        <f t="shared" si="1"/>
        <v>重岡警察官駐在所</v>
      </c>
      <c r="P382" s="74" t="str">
        <f t="shared" si="94"/>
        <v>種別：警察&lt;br&gt;名称：重岡警察官駐在所&lt;br&gt;住所：佐伯市宇目大字塩見園1494-1&lt;br&gt;TEL：0972-52-1149&lt;br&gt;参考：佐伯市ホームページ（R7.8月現在）&lt;br&gt;</v>
      </c>
      <c r="Q382" s="74" t="str">
        <f t="shared" si="95"/>
        <v>496.png</v>
      </c>
      <c r="R382" s="74" t="str">
        <f t="shared" si="96"/>
        <v>30,30</v>
      </c>
      <c r="S382" s="74" t="str">
        <f t="shared" si="96"/>
        <v>15,15</v>
      </c>
      <c r="T382" s="74" t="str">
        <f t="shared" si="4"/>
        <v>131.691759686663,32.851318613115</v>
      </c>
      <c r="W382" s="239">
        <v>1</v>
      </c>
      <c r="X382" s="239" t="s">
        <v>3209</v>
      </c>
      <c r="Y382" s="239" t="str">
        <f t="shared" si="5"/>
        <v>重岡警察官駐在所</v>
      </c>
      <c r="Z382" s="239" t="s">
        <v>3202</v>
      </c>
      <c r="AA382" s="239" t="str">
        <f t="shared" si="6"/>
        <v>種別：警察&lt;br&gt;名称：重岡警察官駐在所&lt;br&gt;住所：佐伯市宇目大字塩見園1494-1&lt;br&gt;TEL：0972-52-1149&lt;br&gt;参考：佐伯市ホームページ（R7.8月現在）&lt;br&gt;</v>
      </c>
      <c r="AB382" s="239" t="s">
        <v>3256</v>
      </c>
      <c r="AC382" s="239" t="str">
        <f t="shared" si="7"/>
        <v>496.png</v>
      </c>
      <c r="AD382" s="239" t="s">
        <v>3204</v>
      </c>
      <c r="AE382" s="239" t="str">
        <f t="shared" si="8"/>
        <v>30,30</v>
      </c>
      <c r="AF382" s="239" t="s">
        <v>3205</v>
      </c>
      <c r="AG382" s="239" t="str">
        <f t="shared" si="9"/>
        <v>15,15</v>
      </c>
      <c r="AH382" s="239" t="s">
        <v>3206</v>
      </c>
      <c r="AI382" s="239" t="str">
        <f t="shared" si="10"/>
        <v>131.691759686663,32.851318613115</v>
      </c>
      <c r="AJ382" s="239" t="s">
        <v>3207</v>
      </c>
      <c r="AL382" s="8" t="str">
        <f t="shared" si="11"/>
        <v>,{"type":"Feature","properties":{"name":"重岡警察官駐在所","description":"種別：警察&lt;br&gt;名称：重岡警察官駐在所&lt;br&gt;住所：佐伯市宇目大字塩見園1494-1&lt;br&gt;TEL：0972-52-1149&lt;br&gt;参考：佐伯市ホームページ（R7.8月現在）&lt;br&gt;","_markerType":"Icon","_iconUrl":"https://cyberjapandata.gsi.go.jp/portal/sys/v4/symbols/496.png","_iconSize":[30,30],"_iconAnchor":[15,15]},"geometry":{"type":"Point","coordinates":[131.691759686663,32.851318613115]}}</v>
      </c>
    </row>
    <row r="383" spans="1:38">
      <c r="A383" s="1" t="s">
        <v>555</v>
      </c>
      <c r="B383" s="1" t="s">
        <v>3267</v>
      </c>
      <c r="C383" s="1" t="s">
        <v>555</v>
      </c>
      <c r="D383" s="1" t="s">
        <v>556</v>
      </c>
      <c r="E383" s="1" t="s">
        <v>571</v>
      </c>
      <c r="F383" s="1" t="s">
        <v>3269</v>
      </c>
      <c r="I383" s="236">
        <v>496</v>
      </c>
      <c r="J383" s="1" t="s">
        <v>3210</v>
      </c>
      <c r="K383" s="1" t="s">
        <v>3211</v>
      </c>
      <c r="L383" s="1">
        <v>32.856803322934901</v>
      </c>
      <c r="M383" s="1">
        <v>131.63075059454201</v>
      </c>
      <c r="O383" s="74" t="str">
        <f t="shared" si="1"/>
        <v>小野市警察官駐在所</v>
      </c>
      <c r="P383" s="74" t="str">
        <f t="shared" si="94"/>
        <v>種別：警察&lt;br&gt;名称：小野市警察官駐在所&lt;br&gt;住所：佐伯市宇目大字小野市2864&lt;br&gt;TEL：0972-54-3230&lt;br&gt;参考：佐伯市ホームページ（R7.8月現在）&lt;br&gt;</v>
      </c>
      <c r="Q383" s="74" t="str">
        <f t="shared" si="95"/>
        <v>496.png</v>
      </c>
      <c r="R383" s="74" t="str">
        <f t="shared" si="96"/>
        <v>30,30</v>
      </c>
      <c r="S383" s="74" t="str">
        <f t="shared" si="96"/>
        <v>15,15</v>
      </c>
      <c r="T383" s="74" t="str">
        <f t="shared" si="4"/>
        <v>131.630750594542,32.8568033229349</v>
      </c>
      <c r="W383" s="239">
        <v>1</v>
      </c>
      <c r="X383" s="239" t="s">
        <v>3209</v>
      </c>
      <c r="Y383" s="239" t="str">
        <f t="shared" si="5"/>
        <v>小野市警察官駐在所</v>
      </c>
      <c r="Z383" s="239" t="s">
        <v>3202</v>
      </c>
      <c r="AA383" s="239" t="str">
        <f t="shared" si="6"/>
        <v>種別：警察&lt;br&gt;名称：小野市警察官駐在所&lt;br&gt;住所：佐伯市宇目大字小野市2864&lt;br&gt;TEL：0972-54-3230&lt;br&gt;参考：佐伯市ホームページ（R7.8月現在）&lt;br&gt;</v>
      </c>
      <c r="AB383" s="239" t="s">
        <v>3256</v>
      </c>
      <c r="AC383" s="239" t="str">
        <f t="shared" si="7"/>
        <v>496.png</v>
      </c>
      <c r="AD383" s="239" t="s">
        <v>3204</v>
      </c>
      <c r="AE383" s="239" t="str">
        <f t="shared" si="8"/>
        <v>30,30</v>
      </c>
      <c r="AF383" s="239" t="s">
        <v>3205</v>
      </c>
      <c r="AG383" s="239" t="str">
        <f t="shared" si="9"/>
        <v>15,15</v>
      </c>
      <c r="AH383" s="239" t="s">
        <v>3206</v>
      </c>
      <c r="AI383" s="239" t="str">
        <f t="shared" si="10"/>
        <v>131.630750594542,32.8568033229349</v>
      </c>
      <c r="AJ383" s="239" t="s">
        <v>3207</v>
      </c>
      <c r="AL383" s="8" t="str">
        <f t="shared" si="11"/>
        <v>,{"type":"Feature","properties":{"name":"小野市警察官駐在所","description":"種別：警察&lt;br&gt;名称：小野市警察官駐在所&lt;br&gt;住所：佐伯市宇目大字小野市2864&lt;br&gt;TEL：0972-54-3230&lt;br&gt;参考：佐伯市ホームページ（R7.8月現在）&lt;br&gt;","_markerType":"Icon","_iconUrl":"https://cyberjapandata.gsi.go.jp/portal/sys/v4/symbols/496.png","_iconSize":[30,30],"_iconAnchor":[15,15]},"geometry":{"type":"Point","coordinates":[131.630750594542,32.8568033229349]}}</v>
      </c>
    </row>
    <row r="384" spans="1:38">
      <c r="W384" s="239">
        <v>1</v>
      </c>
      <c r="AL384" s="8" t="s">
        <v>3214</v>
      </c>
    </row>
    <row r="385" spans="1:38">
      <c r="W385" s="239">
        <v>1</v>
      </c>
      <c r="AL385" s="8"/>
    </row>
    <row r="386" spans="1:38">
      <c r="W386" s="239">
        <v>1</v>
      </c>
      <c r="AL386" s="8"/>
    </row>
    <row r="387" spans="1:38">
      <c r="W387" s="239">
        <v>1</v>
      </c>
      <c r="AL387" s="8" t="s">
        <v>3270</v>
      </c>
    </row>
    <row r="388" spans="1:38">
      <c r="A388" s="1" t="s">
        <v>363</v>
      </c>
      <c r="B388" s="1" t="s">
        <v>3271</v>
      </c>
      <c r="C388" s="1" t="s">
        <v>363</v>
      </c>
      <c r="D388" s="1" t="s">
        <v>320</v>
      </c>
      <c r="E388" s="1" t="s">
        <v>364</v>
      </c>
      <c r="F388" s="1" t="s">
        <v>3269</v>
      </c>
      <c r="I388" s="236">
        <v>497</v>
      </c>
      <c r="J388" s="1" t="s">
        <v>3210</v>
      </c>
      <c r="K388" s="1" t="s">
        <v>3211</v>
      </c>
      <c r="L388" s="1">
        <v>32.961654130851599</v>
      </c>
      <c r="M388" s="1">
        <v>131.86482855990201</v>
      </c>
      <c r="O388" s="74" t="str">
        <f t="shared" ref="O388:O393" si="97">A388</f>
        <v>佐伯市消防本部</v>
      </c>
      <c r="P388" s="74" t="str">
        <f t="shared" ref="P388:P393" si="98">$B$7&amp;B388&amp;"&lt;br&gt;"&amp;$C$7&amp;C388&amp;"&lt;br&gt;"&amp;IF(D388="","",$D$7&amp;D388&amp;"&lt;br&gt;")&amp;IF(E388="","",$E$7&amp;E388&amp;"&lt;br&gt;")&amp;IF(F388="","",$F$7&amp;F388&amp;"&lt;br&gt;")</f>
        <v>種別：消防&lt;br&gt;名称：佐伯市消防本部&lt;br&gt;住所：佐伯市鶴岡西町1丁目223番地&lt;br&gt;TEL：0972-22-3301&lt;br&gt;参考：佐伯市ホームページ（R7.8月現在）&lt;br&gt;</v>
      </c>
      <c r="Q388" s="74" t="str">
        <f t="shared" ref="Q388:Q393" si="99">I388&amp;".png"</f>
        <v>497.png</v>
      </c>
      <c r="R388" s="74" t="str">
        <f t="shared" ref="R388:S393" si="100">J388</f>
        <v>30,30</v>
      </c>
      <c r="S388" s="74" t="str">
        <f t="shared" si="100"/>
        <v>15,15</v>
      </c>
      <c r="T388" s="74" t="str">
        <f t="shared" ref="T388:T393" si="101">M388&amp;","&amp;L388</f>
        <v>131.864828559902,32.9616541308516</v>
      </c>
      <c r="W388" s="239">
        <v>1</v>
      </c>
      <c r="X388" s="239" t="s">
        <v>3268</v>
      </c>
      <c r="Y388" s="239" t="str">
        <f t="shared" ref="Y388:Y393" si="102">O388</f>
        <v>佐伯市消防本部</v>
      </c>
      <c r="Z388" s="239" t="s">
        <v>3202</v>
      </c>
      <c r="AA388" s="239" t="str">
        <f t="shared" ref="AA388:AA393" si="103">P388</f>
        <v>種別：消防&lt;br&gt;名称：佐伯市消防本部&lt;br&gt;住所：佐伯市鶴岡西町1丁目223番地&lt;br&gt;TEL：0972-22-3301&lt;br&gt;参考：佐伯市ホームページ（R7.8月現在）&lt;br&gt;</v>
      </c>
      <c r="AB388" s="239" t="s">
        <v>3256</v>
      </c>
      <c r="AC388" s="239" t="str">
        <f t="shared" ref="AC388:AC393" si="104">Q388</f>
        <v>497.png</v>
      </c>
      <c r="AD388" s="239" t="s">
        <v>3204</v>
      </c>
      <c r="AE388" s="239" t="str">
        <f t="shared" ref="AE388:AE393" si="105">R388</f>
        <v>30,30</v>
      </c>
      <c r="AF388" s="239" t="s">
        <v>3205</v>
      </c>
      <c r="AG388" s="239" t="str">
        <f t="shared" ref="AG388:AG393" si="106">S388</f>
        <v>15,15</v>
      </c>
      <c r="AH388" s="239" t="s">
        <v>3206</v>
      </c>
      <c r="AI388" s="239" t="str">
        <f t="shared" ref="AI388:AI393" si="107">T388</f>
        <v>131.864828559902,32.9616541308516</v>
      </c>
      <c r="AJ388" s="239" t="s">
        <v>3207</v>
      </c>
      <c r="AL388" s="238" t="str">
        <f t="shared" ref="AL388:AL393" si="108">_xlfn.CONCAT(X388:AJ388)</f>
        <v>{"type":"Feature","properties":{"name":"佐伯市消防本部","description":"種別：消防&lt;br&gt;名称：佐伯市消防本部&lt;br&gt;住所：佐伯市鶴岡西町1丁目223番地&lt;br&gt;TEL：0972-22-3301&lt;br&gt;参考：佐伯市ホームページ（R7.8月現在）&lt;br&gt;","_markerType":"Icon","_iconUrl":"https://cyberjapandata.gsi.go.jp/portal/sys/v4/symbols/497.png","_iconSize":[30,30],"_iconAnchor":[15,15]},"geometry":{"type":"Point","coordinates":[131.864828559902,32.9616541308516]}}</v>
      </c>
    </row>
    <row r="389" spans="1:38">
      <c r="A389" s="1" t="s">
        <v>518</v>
      </c>
      <c r="B389" s="1" t="s">
        <v>3271</v>
      </c>
      <c r="C389" s="1" t="s">
        <v>518</v>
      </c>
      <c r="D389" s="1" t="s">
        <v>320</v>
      </c>
      <c r="E389" s="1" t="s">
        <v>364</v>
      </c>
      <c r="F389" s="1" t="s">
        <v>3269</v>
      </c>
      <c r="I389" s="236">
        <v>497</v>
      </c>
      <c r="J389" s="1" t="s">
        <v>3210</v>
      </c>
      <c r="K389" s="1" t="s">
        <v>3211</v>
      </c>
      <c r="L389" s="1">
        <v>32.961587645111599</v>
      </c>
      <c r="M389" s="1">
        <v>131.86529875913999</v>
      </c>
      <c r="O389" s="74" t="str">
        <f t="shared" si="97"/>
        <v>佐伯市消防署</v>
      </c>
      <c r="P389" s="74" t="str">
        <f t="shared" si="98"/>
        <v>種別：消防&lt;br&gt;名称：佐伯市消防署&lt;br&gt;住所：佐伯市鶴岡西町1丁目223番地&lt;br&gt;TEL：0972-22-3301&lt;br&gt;参考：佐伯市ホームページ（R7.8月現在）&lt;br&gt;</v>
      </c>
      <c r="Q389" s="74" t="str">
        <f t="shared" si="99"/>
        <v>497.png</v>
      </c>
      <c r="R389" s="74" t="str">
        <f t="shared" si="100"/>
        <v>30,30</v>
      </c>
      <c r="S389" s="74" t="str">
        <f t="shared" si="100"/>
        <v>15,15</v>
      </c>
      <c r="T389" s="74" t="str">
        <f t="shared" si="101"/>
        <v>131.86529875914,32.9615876451116</v>
      </c>
      <c r="W389" s="239">
        <v>1</v>
      </c>
      <c r="X389" s="239" t="s">
        <v>3209</v>
      </c>
      <c r="Y389" s="239" t="str">
        <f t="shared" si="102"/>
        <v>佐伯市消防署</v>
      </c>
      <c r="Z389" s="239" t="s">
        <v>3202</v>
      </c>
      <c r="AA389" s="239" t="str">
        <f t="shared" si="103"/>
        <v>種別：消防&lt;br&gt;名称：佐伯市消防署&lt;br&gt;住所：佐伯市鶴岡西町1丁目223番地&lt;br&gt;TEL：0972-22-3301&lt;br&gt;参考：佐伯市ホームページ（R7.8月現在）&lt;br&gt;</v>
      </c>
      <c r="AB389" s="239" t="s">
        <v>3256</v>
      </c>
      <c r="AC389" s="239" t="str">
        <f t="shared" si="104"/>
        <v>497.png</v>
      </c>
      <c r="AD389" s="239" t="s">
        <v>3204</v>
      </c>
      <c r="AE389" s="239" t="str">
        <f t="shared" si="105"/>
        <v>30,30</v>
      </c>
      <c r="AF389" s="239" t="s">
        <v>3205</v>
      </c>
      <c r="AG389" s="239" t="str">
        <f t="shared" si="106"/>
        <v>15,15</v>
      </c>
      <c r="AH389" s="239" t="s">
        <v>3206</v>
      </c>
      <c r="AI389" s="239" t="str">
        <f t="shared" si="107"/>
        <v>131.86529875914,32.9615876451116</v>
      </c>
      <c r="AJ389" s="239" t="s">
        <v>3207</v>
      </c>
      <c r="AL389" s="8" t="str">
        <f t="shared" si="108"/>
        <v>,{"type":"Feature","properties":{"name":"佐伯市消防署","description":"種別：消防&lt;br&gt;名称：佐伯市消防署&lt;br&gt;住所：佐伯市鶴岡西町1丁目223番地&lt;br&gt;TEL：0972-22-3301&lt;br&gt;参考：佐伯市ホームページ（R7.8月現在）&lt;br&gt;","_markerType":"Icon","_iconUrl":"https://cyberjapandata.gsi.go.jp/portal/sys/v4/symbols/497.png","_iconSize":[30,30],"_iconAnchor":[15,15]},"geometry":{"type":"Point","coordinates":[131.86529875914,32.9615876451116]}}</v>
      </c>
    </row>
    <row r="390" spans="1:38">
      <c r="A390" s="1" t="s">
        <v>519</v>
      </c>
      <c r="B390" s="1" t="s">
        <v>3271</v>
      </c>
      <c r="C390" s="1" t="s">
        <v>519</v>
      </c>
      <c r="D390" s="1" t="s">
        <v>523</v>
      </c>
      <c r="E390" s="1" t="s">
        <v>531</v>
      </c>
      <c r="F390" s="1" t="s">
        <v>3269</v>
      </c>
      <c r="I390" s="236">
        <v>497</v>
      </c>
      <c r="J390" s="1" t="s">
        <v>3210</v>
      </c>
      <c r="K390" s="1" t="s">
        <v>3211</v>
      </c>
      <c r="L390" s="1">
        <v>32.800902245118401</v>
      </c>
      <c r="M390" s="1">
        <v>131.93625829164</v>
      </c>
      <c r="O390" s="74" t="str">
        <f t="shared" si="97"/>
        <v>佐伯市消防署　蒲江分署</v>
      </c>
      <c r="P390" s="74" t="str">
        <f t="shared" si="98"/>
        <v>種別：消防&lt;br&gt;名称：佐伯市消防署　蒲江分署&lt;br&gt;住所：佐伯市蒲江大字蒲江浦385番地1&lt;br&gt;TEL：0972-42-1199&lt;br&gt;参考：佐伯市ホームページ（R7.8月現在）&lt;br&gt;</v>
      </c>
      <c r="Q390" s="74" t="str">
        <f t="shared" si="99"/>
        <v>497.png</v>
      </c>
      <c r="R390" s="74" t="str">
        <f t="shared" si="100"/>
        <v>30,30</v>
      </c>
      <c r="S390" s="74" t="str">
        <f t="shared" si="100"/>
        <v>15,15</v>
      </c>
      <c r="T390" s="74" t="str">
        <f t="shared" si="101"/>
        <v>131.93625829164,32.8009022451184</v>
      </c>
      <c r="W390" s="239">
        <v>1</v>
      </c>
      <c r="X390" s="239" t="s">
        <v>3209</v>
      </c>
      <c r="Y390" s="239" t="str">
        <f t="shared" si="102"/>
        <v>佐伯市消防署　蒲江分署</v>
      </c>
      <c r="Z390" s="239" t="s">
        <v>3202</v>
      </c>
      <c r="AA390" s="239" t="str">
        <f t="shared" si="103"/>
        <v>種別：消防&lt;br&gt;名称：佐伯市消防署　蒲江分署&lt;br&gt;住所：佐伯市蒲江大字蒲江浦385番地1&lt;br&gt;TEL：0972-42-1199&lt;br&gt;参考：佐伯市ホームページ（R7.8月現在）&lt;br&gt;</v>
      </c>
      <c r="AB390" s="239" t="s">
        <v>3256</v>
      </c>
      <c r="AC390" s="239" t="str">
        <f t="shared" si="104"/>
        <v>497.png</v>
      </c>
      <c r="AD390" s="239" t="s">
        <v>3204</v>
      </c>
      <c r="AE390" s="239" t="str">
        <f t="shared" si="105"/>
        <v>30,30</v>
      </c>
      <c r="AF390" s="239" t="s">
        <v>3205</v>
      </c>
      <c r="AG390" s="239" t="str">
        <f t="shared" si="106"/>
        <v>15,15</v>
      </c>
      <c r="AH390" s="239" t="s">
        <v>3206</v>
      </c>
      <c r="AI390" s="239" t="str">
        <f t="shared" si="107"/>
        <v>131.93625829164,32.8009022451184</v>
      </c>
      <c r="AJ390" s="239" t="s">
        <v>3207</v>
      </c>
      <c r="AL390" s="8" t="str">
        <f t="shared" si="108"/>
        <v>,{"type":"Feature","properties":{"name":"佐伯市消防署　蒲江分署","description":"種別：消防&lt;br&gt;名称：佐伯市消防署　蒲江分署&lt;br&gt;住所：佐伯市蒲江大字蒲江浦385番地1&lt;br&gt;TEL：0972-42-1199&lt;br&gt;参考：佐伯市ホームページ（R7.8月現在）&lt;br&gt;","_markerType":"Icon","_iconUrl":"https://cyberjapandata.gsi.go.jp/portal/sys/v4/symbols/497.png","_iconSize":[30,30],"_iconAnchor":[15,15]},"geometry":{"type":"Point","coordinates":[131.93625829164,32.8009022451184]}}</v>
      </c>
    </row>
    <row r="391" spans="1:38">
      <c r="A391" s="1" t="s">
        <v>520</v>
      </c>
      <c r="B391" s="1" t="s">
        <v>3271</v>
      </c>
      <c r="C391" s="1" t="s">
        <v>520</v>
      </c>
      <c r="D391" s="1" t="s">
        <v>533</v>
      </c>
      <c r="E391" s="1" t="s">
        <v>529</v>
      </c>
      <c r="F391" s="1" t="s">
        <v>3269</v>
      </c>
      <c r="I391" s="236">
        <v>497</v>
      </c>
      <c r="J391" s="1" t="s">
        <v>3210</v>
      </c>
      <c r="K391" s="1" t="s">
        <v>3211</v>
      </c>
      <c r="L391" s="1">
        <v>32.939478815080001</v>
      </c>
      <c r="M391" s="1">
        <v>131.96234250085999</v>
      </c>
      <c r="O391" s="74" t="str">
        <f t="shared" si="97"/>
        <v>佐伯市消防署　東部分署</v>
      </c>
      <c r="P391" s="74" t="str">
        <f t="shared" si="98"/>
        <v>種別：消防&lt;br&gt;名称：佐伯市消防署　東部分署&lt;br&gt;住所：佐伯市鶴見大字地松浦1878番地1&lt;br&gt;TEL：0972-33-0294&lt;br&gt;参考：佐伯市ホームページ（R7.8月現在）&lt;br&gt;</v>
      </c>
      <c r="Q391" s="74" t="str">
        <f t="shared" si="99"/>
        <v>497.png</v>
      </c>
      <c r="R391" s="74" t="str">
        <f t="shared" si="100"/>
        <v>30,30</v>
      </c>
      <c r="S391" s="74" t="str">
        <f t="shared" si="100"/>
        <v>15,15</v>
      </c>
      <c r="T391" s="74" t="str">
        <f t="shared" si="101"/>
        <v>131.96234250086,32.93947881508</v>
      </c>
      <c r="W391" s="239">
        <v>1</v>
      </c>
      <c r="X391" s="239" t="s">
        <v>3209</v>
      </c>
      <c r="Y391" s="239" t="str">
        <f t="shared" si="102"/>
        <v>佐伯市消防署　東部分署</v>
      </c>
      <c r="Z391" s="239" t="s">
        <v>3202</v>
      </c>
      <c r="AA391" s="239" t="str">
        <f t="shared" si="103"/>
        <v>種別：消防&lt;br&gt;名称：佐伯市消防署　東部分署&lt;br&gt;住所：佐伯市鶴見大字地松浦1878番地1&lt;br&gt;TEL：0972-33-0294&lt;br&gt;参考：佐伯市ホームページ（R7.8月現在）&lt;br&gt;</v>
      </c>
      <c r="AB391" s="239" t="s">
        <v>3256</v>
      </c>
      <c r="AC391" s="239" t="str">
        <f t="shared" si="104"/>
        <v>497.png</v>
      </c>
      <c r="AD391" s="239" t="s">
        <v>3204</v>
      </c>
      <c r="AE391" s="239" t="str">
        <f t="shared" si="105"/>
        <v>30,30</v>
      </c>
      <c r="AF391" s="239" t="s">
        <v>3205</v>
      </c>
      <c r="AG391" s="239" t="str">
        <f t="shared" si="106"/>
        <v>15,15</v>
      </c>
      <c r="AH391" s="239" t="s">
        <v>3206</v>
      </c>
      <c r="AI391" s="239" t="str">
        <f t="shared" si="107"/>
        <v>131.96234250086,32.93947881508</v>
      </c>
      <c r="AJ391" s="239" t="s">
        <v>3207</v>
      </c>
      <c r="AL391" s="8" t="str">
        <f t="shared" si="108"/>
        <v>,{"type":"Feature","properties":{"name":"佐伯市消防署　東部分署","description":"種別：消防&lt;br&gt;名称：佐伯市消防署　東部分署&lt;br&gt;住所：佐伯市鶴見大字地松浦1878番地1&lt;br&gt;TEL：0972-33-0294&lt;br&gt;参考：佐伯市ホームページ（R7.8月現在）&lt;br&gt;","_markerType":"Icon","_iconUrl":"https://cyberjapandata.gsi.go.jp/portal/sys/v4/symbols/497.png","_iconSize":[30,30],"_iconAnchor":[15,15]},"geometry":{"type":"Point","coordinates":[131.96234250086,32.93947881508]}}</v>
      </c>
    </row>
    <row r="392" spans="1:38">
      <c r="A392" s="1" t="s">
        <v>521</v>
      </c>
      <c r="B392" s="1" t="s">
        <v>3271</v>
      </c>
      <c r="C392" s="1" t="s">
        <v>521</v>
      </c>
      <c r="D392" s="1" t="s">
        <v>534</v>
      </c>
      <c r="E392" s="1" t="s">
        <v>527</v>
      </c>
      <c r="F392" s="1" t="s">
        <v>3269</v>
      </c>
      <c r="I392" s="236">
        <v>497</v>
      </c>
      <c r="J392" s="1" t="s">
        <v>3210</v>
      </c>
      <c r="K392" s="1" t="s">
        <v>3211</v>
      </c>
      <c r="L392" s="1">
        <v>32.857885336322099</v>
      </c>
      <c r="M392" s="1">
        <v>131.68243245798101</v>
      </c>
      <c r="O392" s="74" t="str">
        <f t="shared" si="97"/>
        <v>佐伯市消防署　宇目分署</v>
      </c>
      <c r="P392" s="74" t="str">
        <f t="shared" si="98"/>
        <v>種別：消防&lt;br&gt;名称：佐伯市消防署　宇目分署&lt;br&gt;住所：佐伯市宇目大字千束2892番地1&lt;br&gt;TEL：0972-52-1100&lt;br&gt;参考：佐伯市ホームページ（R7.8月現在）&lt;br&gt;</v>
      </c>
      <c r="Q392" s="74" t="str">
        <f t="shared" si="99"/>
        <v>497.png</v>
      </c>
      <c r="R392" s="74" t="str">
        <f t="shared" si="100"/>
        <v>30,30</v>
      </c>
      <c r="S392" s="74" t="str">
        <f t="shared" si="100"/>
        <v>15,15</v>
      </c>
      <c r="T392" s="74" t="str">
        <f t="shared" si="101"/>
        <v>131.682432457981,32.8578853363221</v>
      </c>
      <c r="W392" s="239">
        <v>1</v>
      </c>
      <c r="X392" s="239" t="s">
        <v>3209</v>
      </c>
      <c r="Y392" s="239" t="str">
        <f t="shared" si="102"/>
        <v>佐伯市消防署　宇目分署</v>
      </c>
      <c r="Z392" s="239" t="s">
        <v>3202</v>
      </c>
      <c r="AA392" s="239" t="str">
        <f t="shared" si="103"/>
        <v>種別：消防&lt;br&gt;名称：佐伯市消防署　宇目分署&lt;br&gt;住所：佐伯市宇目大字千束2892番地1&lt;br&gt;TEL：0972-52-1100&lt;br&gt;参考：佐伯市ホームページ（R7.8月現在）&lt;br&gt;</v>
      </c>
      <c r="AB392" s="239" t="s">
        <v>3256</v>
      </c>
      <c r="AC392" s="239" t="str">
        <f t="shared" si="104"/>
        <v>497.png</v>
      </c>
      <c r="AD392" s="239" t="s">
        <v>3204</v>
      </c>
      <c r="AE392" s="239" t="str">
        <f t="shared" si="105"/>
        <v>30,30</v>
      </c>
      <c r="AF392" s="239" t="s">
        <v>3205</v>
      </c>
      <c r="AG392" s="239" t="str">
        <f t="shared" si="106"/>
        <v>15,15</v>
      </c>
      <c r="AH392" s="239" t="s">
        <v>3206</v>
      </c>
      <c r="AI392" s="239" t="str">
        <f t="shared" si="107"/>
        <v>131.682432457981,32.8578853363221</v>
      </c>
      <c r="AJ392" s="239" t="s">
        <v>3207</v>
      </c>
      <c r="AL392" s="8" t="str">
        <f t="shared" si="108"/>
        <v>,{"type":"Feature","properties":{"name":"佐伯市消防署　宇目分署","description":"種別：消防&lt;br&gt;名称：佐伯市消防署　宇目分署&lt;br&gt;住所：佐伯市宇目大字千束2892番地1&lt;br&gt;TEL：0972-52-1100&lt;br&gt;参考：佐伯市ホームページ（R7.8月現在）&lt;br&gt;","_markerType":"Icon","_iconUrl":"https://cyberjapandata.gsi.go.jp/portal/sys/v4/symbols/497.png","_iconSize":[30,30],"_iconAnchor":[15,15]},"geometry":{"type":"Point","coordinates":[131.682432457981,32.8578853363221]}}</v>
      </c>
    </row>
    <row r="393" spans="1:38">
      <c r="A393" s="1" t="s">
        <v>522</v>
      </c>
      <c r="B393" s="1" t="s">
        <v>3271</v>
      </c>
      <c r="C393" s="1" t="s">
        <v>522</v>
      </c>
      <c r="D393" s="1" t="s">
        <v>234</v>
      </c>
      <c r="E393" s="1" t="s">
        <v>525</v>
      </c>
      <c r="F393" s="1" t="s">
        <v>3269</v>
      </c>
      <c r="I393" s="236">
        <v>497</v>
      </c>
      <c r="J393" s="1" t="s">
        <v>3210</v>
      </c>
      <c r="K393" s="1" t="s">
        <v>3211</v>
      </c>
      <c r="L393" s="1">
        <v>33.042293487013303</v>
      </c>
      <c r="M393" s="1">
        <v>131.92077665294701</v>
      </c>
      <c r="O393" s="74" t="str">
        <f t="shared" si="97"/>
        <v>佐伯市消防署　上浦派出所</v>
      </c>
      <c r="P393" s="74" t="str">
        <f t="shared" si="98"/>
        <v>種別：消防&lt;br&gt;名称：佐伯市消防署　上浦派出所&lt;br&gt;住所：佐伯市上浦大字浅海井浦489番地10&lt;br&gt;TEL：0972-32-2088&lt;br&gt;参考：佐伯市ホームページ（R7.8月現在）&lt;br&gt;</v>
      </c>
      <c r="Q393" s="74" t="str">
        <f t="shared" si="99"/>
        <v>497.png</v>
      </c>
      <c r="R393" s="74" t="str">
        <f t="shared" si="100"/>
        <v>30,30</v>
      </c>
      <c r="S393" s="74" t="str">
        <f t="shared" si="100"/>
        <v>15,15</v>
      </c>
      <c r="T393" s="74" t="str">
        <f t="shared" si="101"/>
        <v>131.920776652947,33.0422934870133</v>
      </c>
      <c r="W393" s="239">
        <v>1</v>
      </c>
      <c r="X393" s="239" t="s">
        <v>3209</v>
      </c>
      <c r="Y393" s="239" t="str">
        <f t="shared" si="102"/>
        <v>佐伯市消防署　上浦派出所</v>
      </c>
      <c r="Z393" s="239" t="s">
        <v>3202</v>
      </c>
      <c r="AA393" s="239" t="str">
        <f t="shared" si="103"/>
        <v>種別：消防&lt;br&gt;名称：佐伯市消防署　上浦派出所&lt;br&gt;住所：佐伯市上浦大字浅海井浦489番地10&lt;br&gt;TEL：0972-32-2088&lt;br&gt;参考：佐伯市ホームページ（R7.8月現在）&lt;br&gt;</v>
      </c>
      <c r="AB393" s="239" t="s">
        <v>3256</v>
      </c>
      <c r="AC393" s="239" t="str">
        <f t="shared" si="104"/>
        <v>497.png</v>
      </c>
      <c r="AD393" s="239" t="s">
        <v>3204</v>
      </c>
      <c r="AE393" s="239" t="str">
        <f t="shared" si="105"/>
        <v>30,30</v>
      </c>
      <c r="AF393" s="239" t="s">
        <v>3205</v>
      </c>
      <c r="AG393" s="239" t="str">
        <f t="shared" si="106"/>
        <v>15,15</v>
      </c>
      <c r="AH393" s="239" t="s">
        <v>3206</v>
      </c>
      <c r="AI393" s="239" t="str">
        <f t="shared" si="107"/>
        <v>131.920776652947,33.0422934870133</v>
      </c>
      <c r="AJ393" s="239" t="s">
        <v>3207</v>
      </c>
      <c r="AL393" s="8" t="str">
        <f t="shared" si="108"/>
        <v>,{"type":"Feature","properties":{"name":"佐伯市消防署　上浦派出所","description":"種別：消防&lt;br&gt;名称：佐伯市消防署　上浦派出所&lt;br&gt;住所：佐伯市上浦大字浅海井浦489番地10&lt;br&gt;TEL：0972-32-2088&lt;br&gt;参考：佐伯市ホームページ（R7.8月現在）&lt;br&gt;","_markerType":"Icon","_iconUrl":"https://cyberjapandata.gsi.go.jp/portal/sys/v4/symbols/497.png","_iconSize":[30,30],"_iconAnchor":[15,15]},"geometry":{"type":"Point","coordinates":[131.920776652947,33.0422934870133]}}</v>
      </c>
    </row>
    <row r="394" spans="1:38">
      <c r="W394" s="239">
        <v>1</v>
      </c>
      <c r="AL394" s="8" t="s">
        <v>3214</v>
      </c>
    </row>
    <row r="395" spans="1:38">
      <c r="W395" s="239">
        <v>1</v>
      </c>
      <c r="AL395" s="8"/>
    </row>
    <row r="396" spans="1:38">
      <c r="W396" s="239">
        <v>1</v>
      </c>
      <c r="AL396" s="8" t="s">
        <v>3272</v>
      </c>
    </row>
    <row r="397" spans="1:38">
      <c r="A397" s="1" t="s">
        <v>461</v>
      </c>
      <c r="B397" s="1" t="s">
        <v>3273</v>
      </c>
      <c r="C397" s="1" t="s">
        <v>461</v>
      </c>
      <c r="D397" s="1" t="s">
        <v>438</v>
      </c>
      <c r="E397" s="1" t="s">
        <v>436</v>
      </c>
      <c r="F397" s="1" t="s">
        <v>3255</v>
      </c>
      <c r="I397" s="236">
        <v>383</v>
      </c>
      <c r="J397" s="1" t="s">
        <v>3210</v>
      </c>
      <c r="K397" s="1" t="s">
        <v>3211</v>
      </c>
      <c r="L397" s="1">
        <v>33.244109181338999</v>
      </c>
      <c r="M397" s="1">
        <v>131.60587144907501</v>
      </c>
      <c r="O397" s="74" t="str">
        <f t="shared" ref="O397:O422" si="109">A397</f>
        <v>日本赤十字社　大分県支部　事業推進課</v>
      </c>
      <c r="P397" s="74" t="str">
        <f t="shared" ref="P397:P422" si="110">$B$7&amp;B397&amp;"&lt;br&gt;"&amp;$C$7&amp;C397&amp;"&lt;br&gt;"&amp;IF(D397="","",$D$7&amp;D397&amp;"&lt;br&gt;")&amp;IF(E397="","",$E$7&amp;E397&amp;"&lt;br&gt;")&amp;IF(F397="","",$F$7&amp;F397&amp;"&lt;br&gt;")</f>
        <v>種別：公共機関等&lt;br&gt;名称：日本赤十字社　大分県支部　事業推進課&lt;br&gt;住所：大分市千代町2丁目3番31号&lt;br&gt;TEL：097-534-2236&lt;br&gt;参考：佐伯市地域防災計画　資料編（R6.9月）より&lt;br&gt;</v>
      </c>
      <c r="Q397" s="74" t="str">
        <f t="shared" si="95"/>
        <v>383.png</v>
      </c>
      <c r="R397" s="74" t="str">
        <f t="shared" si="96"/>
        <v>30,30</v>
      </c>
      <c r="S397" s="74" t="str">
        <f t="shared" si="96"/>
        <v>15,15</v>
      </c>
      <c r="T397" s="74" t="str">
        <f t="shared" ref="T397:T422" si="111">M397&amp;","&amp;L397</f>
        <v>131.605871449075,33.244109181339</v>
      </c>
      <c r="W397" s="239">
        <v>1</v>
      </c>
      <c r="X397" s="239" t="s">
        <v>3268</v>
      </c>
      <c r="Y397" s="239" t="str">
        <f t="shared" ref="Y397:Y422" si="112">O397</f>
        <v>日本赤十字社　大分県支部　事業推進課</v>
      </c>
      <c r="Z397" s="239" t="s">
        <v>3202</v>
      </c>
      <c r="AA397" s="239" t="str">
        <f t="shared" ref="AA397:AA422" si="113">P397</f>
        <v>種別：公共機関等&lt;br&gt;名称：日本赤十字社　大分県支部　事業推進課&lt;br&gt;住所：大分市千代町2丁目3番31号&lt;br&gt;TEL：097-534-2236&lt;br&gt;参考：佐伯市地域防災計画　資料編（R6.9月）より&lt;br&gt;</v>
      </c>
      <c r="AB397" s="239" t="s">
        <v>3256</v>
      </c>
      <c r="AC397" s="239" t="str">
        <f t="shared" ref="AC397:AC421" si="114">Q397</f>
        <v>383.png</v>
      </c>
      <c r="AD397" s="239" t="s">
        <v>3204</v>
      </c>
      <c r="AE397" s="239" t="str">
        <f t="shared" ref="AE397:AE422" si="115">R397</f>
        <v>30,30</v>
      </c>
      <c r="AF397" s="239" t="s">
        <v>3205</v>
      </c>
      <c r="AG397" s="239" t="str">
        <f t="shared" ref="AG397:AG422" si="116">S397</f>
        <v>15,15</v>
      </c>
      <c r="AH397" s="239" t="s">
        <v>3206</v>
      </c>
      <c r="AI397" s="239" t="str">
        <f t="shared" ref="AI397:AI421" si="117">T397</f>
        <v>131.605871449075,33.244109181339</v>
      </c>
      <c r="AJ397" s="239" t="s">
        <v>3207</v>
      </c>
      <c r="AL397" s="238" t="str">
        <f t="shared" ref="AL397:AL422" si="118">_xlfn.CONCAT(X397:AJ397)</f>
        <v>{"type":"Feature","properties":{"name":"日本赤十字社　大分県支部　事業推進課","description":"種別：公共機関等&lt;br&gt;名称：日本赤十字社　大分県支部　事業推進課&lt;br&gt;住所：大分市千代町2丁目3番31号&lt;br&gt;TEL：097-534-2236&lt;br&gt;参考：佐伯市地域防災計画　資料編（R6.9月）より&lt;br&gt;","_markerType":"Icon","_iconUrl":"https://cyberjapandata.gsi.go.jp/portal/sys/v4/symbols/383.png","_iconSize":[30,30],"_iconAnchor":[15,15]},"geometry":{"type":"Point","coordinates":[131.605871449075,33.244109181339]}}</v>
      </c>
    </row>
    <row r="398" spans="1:38">
      <c r="A398" s="1" t="s">
        <v>532</v>
      </c>
      <c r="B398" s="1" t="s">
        <v>3273</v>
      </c>
      <c r="C398" s="1" t="s">
        <v>532</v>
      </c>
      <c r="D398" s="1" t="s">
        <v>441</v>
      </c>
      <c r="E398" s="1" t="s">
        <v>439</v>
      </c>
      <c r="F398" s="1" t="s">
        <v>3255</v>
      </c>
      <c r="I398" s="236">
        <v>383</v>
      </c>
      <c r="J398" s="1" t="s">
        <v>3210</v>
      </c>
      <c r="K398" s="1" t="s">
        <v>3211</v>
      </c>
      <c r="L398" s="1">
        <v>32.9573920667194</v>
      </c>
      <c r="M398" s="1">
        <v>131.911329620602</v>
      </c>
      <c r="O398" s="74" t="str">
        <f t="shared" si="109"/>
        <v>社会福祉法人　佐伯市社会福祉協議会　地域福祉課</v>
      </c>
      <c r="P398" s="74" t="str">
        <f t="shared" si="110"/>
        <v>種別：公共機関等&lt;br&gt;名称：社会福祉法人　佐伯市社会福祉協議会　地域福祉課&lt;br&gt;住所：佐伯市7255番地13&lt;br&gt;TEL：0972-24-2956&lt;br&gt;参考：佐伯市地域防災計画　資料編（R6.9月）より&lt;br&gt;</v>
      </c>
      <c r="Q398" s="74" t="str">
        <f t="shared" si="95"/>
        <v>383.png</v>
      </c>
      <c r="R398" s="74" t="str">
        <f t="shared" si="96"/>
        <v>30,30</v>
      </c>
      <c r="S398" s="74" t="str">
        <f t="shared" si="96"/>
        <v>15,15</v>
      </c>
      <c r="T398" s="74" t="str">
        <f t="shared" si="111"/>
        <v>131.911329620602,32.9573920667194</v>
      </c>
      <c r="W398" s="239">
        <v>1</v>
      </c>
      <c r="X398" s="239" t="s">
        <v>3209</v>
      </c>
      <c r="Y398" s="239" t="str">
        <f t="shared" si="112"/>
        <v>社会福祉法人　佐伯市社会福祉協議会　地域福祉課</v>
      </c>
      <c r="Z398" s="239" t="s">
        <v>3202</v>
      </c>
      <c r="AA398" s="239" t="str">
        <f t="shared" si="113"/>
        <v>種別：公共機関等&lt;br&gt;名称：社会福祉法人　佐伯市社会福祉協議会　地域福祉課&lt;br&gt;住所：佐伯市7255番地13&lt;br&gt;TEL：0972-24-2956&lt;br&gt;参考：佐伯市地域防災計画　資料編（R6.9月）より&lt;br&gt;</v>
      </c>
      <c r="AB398" s="239" t="s">
        <v>3256</v>
      </c>
      <c r="AC398" s="239" t="str">
        <f t="shared" si="114"/>
        <v>383.png</v>
      </c>
      <c r="AD398" s="239" t="s">
        <v>3204</v>
      </c>
      <c r="AE398" s="239" t="str">
        <f t="shared" si="115"/>
        <v>30,30</v>
      </c>
      <c r="AF398" s="239" t="s">
        <v>3205</v>
      </c>
      <c r="AG398" s="239" t="str">
        <f t="shared" si="116"/>
        <v>15,15</v>
      </c>
      <c r="AH398" s="239" t="s">
        <v>3206</v>
      </c>
      <c r="AI398" s="239" t="str">
        <f t="shared" si="117"/>
        <v>131.911329620602,32.9573920667194</v>
      </c>
      <c r="AJ398" s="239" t="s">
        <v>3207</v>
      </c>
      <c r="AL398" s="8" t="str">
        <f t="shared" si="118"/>
        <v>,{"type":"Feature","properties":{"name":"社会福祉法人　佐伯市社会福祉協議会　地域福祉課","description":"種別：公共機関等&lt;br&gt;名称：社会福祉法人　佐伯市社会福祉協議会　地域福祉課&lt;br&gt;住所：佐伯市7255番地13&lt;br&gt;TEL：0972-24-2956&lt;br&gt;参考：佐伯市地域防災計画　資料編（R6.9月）より&lt;br&gt;","_markerType":"Icon","_iconUrl":"https://cyberjapandata.gsi.go.jp/portal/sys/v4/symbols/383.png","_iconSize":[30,30],"_iconAnchor":[15,15]},"geometry":{"type":"Point","coordinates":[131.911329620602,32.9573920667194]}}</v>
      </c>
    </row>
    <row r="399" spans="1:38">
      <c r="A399" s="1" t="s">
        <v>462</v>
      </c>
      <c r="B399" s="1" t="s">
        <v>3273</v>
      </c>
      <c r="C399" s="1" t="s">
        <v>462</v>
      </c>
      <c r="D399" s="1" t="s">
        <v>444</v>
      </c>
      <c r="E399" s="1" t="s">
        <v>442</v>
      </c>
      <c r="F399" s="1" t="s">
        <v>3255</v>
      </c>
      <c r="I399" s="236">
        <v>383</v>
      </c>
      <c r="J399" s="1" t="s">
        <v>3210</v>
      </c>
      <c r="K399" s="1" t="s">
        <v>3211</v>
      </c>
      <c r="L399" s="1">
        <v>32.971227960769603</v>
      </c>
      <c r="M399" s="1">
        <v>131.90255401526099</v>
      </c>
      <c r="O399" s="74" t="str">
        <f t="shared" si="109"/>
        <v>九州電力（株）　佐伯営業所　営業グループ</v>
      </c>
      <c r="P399" s="74" t="str">
        <f t="shared" si="110"/>
        <v>種別：公共機関等&lt;br&gt;名称：九州電力（株）　佐伯営業所　営業グループ&lt;br&gt;住所：佐伯市駅前2丁目6番53号&lt;br&gt;TEL：0120-986-506&lt;br&gt;参考：佐伯市地域防災計画　資料編（R6.9月）より&lt;br&gt;</v>
      </c>
      <c r="Q399" s="74" t="str">
        <f t="shared" si="95"/>
        <v>383.png</v>
      </c>
      <c r="R399" s="74" t="str">
        <f t="shared" si="96"/>
        <v>30,30</v>
      </c>
      <c r="S399" s="74" t="str">
        <f t="shared" si="96"/>
        <v>15,15</v>
      </c>
      <c r="T399" s="74" t="str">
        <f t="shared" si="111"/>
        <v>131.902554015261,32.9712279607696</v>
      </c>
      <c r="W399" s="239">
        <v>1</v>
      </c>
      <c r="X399" s="239" t="s">
        <v>3209</v>
      </c>
      <c r="Y399" s="239" t="str">
        <f t="shared" si="112"/>
        <v>九州電力（株）　佐伯営業所　営業グループ</v>
      </c>
      <c r="Z399" s="239" t="s">
        <v>3202</v>
      </c>
      <c r="AA399" s="239" t="str">
        <f t="shared" si="113"/>
        <v>種別：公共機関等&lt;br&gt;名称：九州電力（株）　佐伯営業所　営業グループ&lt;br&gt;住所：佐伯市駅前2丁目6番53号&lt;br&gt;TEL：0120-986-506&lt;br&gt;参考：佐伯市地域防災計画　資料編（R6.9月）より&lt;br&gt;</v>
      </c>
      <c r="AB399" s="239" t="s">
        <v>3256</v>
      </c>
      <c r="AC399" s="239" t="str">
        <f t="shared" si="114"/>
        <v>383.png</v>
      </c>
      <c r="AD399" s="239" t="s">
        <v>3204</v>
      </c>
      <c r="AE399" s="239" t="str">
        <f t="shared" si="115"/>
        <v>30,30</v>
      </c>
      <c r="AF399" s="239" t="s">
        <v>3205</v>
      </c>
      <c r="AG399" s="239" t="str">
        <f t="shared" si="116"/>
        <v>15,15</v>
      </c>
      <c r="AH399" s="239" t="s">
        <v>3206</v>
      </c>
      <c r="AI399" s="239" t="str">
        <f t="shared" si="117"/>
        <v>131.902554015261,32.9712279607696</v>
      </c>
      <c r="AJ399" s="239" t="s">
        <v>3207</v>
      </c>
      <c r="AL399" s="8" t="str">
        <f t="shared" si="118"/>
        <v>,{"type":"Feature","properties":{"name":"九州電力（株）　佐伯営業所　営業グループ","description":"種別：公共機関等&lt;br&gt;名称：九州電力（株）　佐伯営業所　営業グループ&lt;br&gt;住所：佐伯市駅前2丁目6番53号&lt;br&gt;TEL：0120-986-506&lt;br&gt;参考：佐伯市地域防災計画　資料編（R6.9月）より&lt;br&gt;","_markerType":"Icon","_iconUrl":"https://cyberjapandata.gsi.go.jp/portal/sys/v4/symbols/383.png","_iconSize":[30,30],"_iconAnchor":[15,15]},"geometry":{"type":"Point","coordinates":[131.902554015261,32.9712279607696]}}</v>
      </c>
    </row>
    <row r="400" spans="1:38">
      <c r="A400" s="1" t="s">
        <v>463</v>
      </c>
      <c r="B400" s="1" t="s">
        <v>3273</v>
      </c>
      <c r="C400" s="1" t="s">
        <v>463</v>
      </c>
      <c r="D400" s="1" t="s">
        <v>447</v>
      </c>
      <c r="E400" s="1" t="s">
        <v>445</v>
      </c>
      <c r="F400" s="1" t="s">
        <v>3255</v>
      </c>
      <c r="I400" s="236">
        <v>383</v>
      </c>
      <c r="J400" s="1" t="s">
        <v>3210</v>
      </c>
      <c r="K400" s="1" t="s">
        <v>3211</v>
      </c>
      <c r="L400" s="1">
        <v>32.972570359616697</v>
      </c>
      <c r="M400" s="1">
        <v>131.902101767479</v>
      </c>
      <c r="O400" s="74" t="str">
        <f t="shared" si="109"/>
        <v>九州旅客鉄道（株）大分支社佐伯駅</v>
      </c>
      <c r="P400" s="74" t="str">
        <f t="shared" si="110"/>
        <v>種別：公共機関等&lt;br&gt;名称：九州旅客鉄道（株）大分支社佐伯駅&lt;br&gt;住所：佐伯市駅前2丁目6番35号&lt;br&gt;TEL：0972-22-0142&lt;br&gt;参考：佐伯市地域防災計画　資料編（R6.9月）より&lt;br&gt;</v>
      </c>
      <c r="Q400" s="74" t="str">
        <f t="shared" si="95"/>
        <v>383.png</v>
      </c>
      <c r="R400" s="74" t="str">
        <f t="shared" si="96"/>
        <v>30,30</v>
      </c>
      <c r="S400" s="74" t="str">
        <f t="shared" si="96"/>
        <v>15,15</v>
      </c>
      <c r="T400" s="74" t="str">
        <f t="shared" si="111"/>
        <v>131.902101767479,32.9725703596167</v>
      </c>
      <c r="W400" s="239">
        <v>1</v>
      </c>
      <c r="X400" s="239" t="s">
        <v>3209</v>
      </c>
      <c r="Y400" s="239" t="str">
        <f t="shared" si="112"/>
        <v>九州旅客鉄道（株）大分支社佐伯駅</v>
      </c>
      <c r="Z400" s="239" t="s">
        <v>3202</v>
      </c>
      <c r="AA400" s="239" t="str">
        <f t="shared" si="113"/>
        <v>種別：公共機関等&lt;br&gt;名称：九州旅客鉄道（株）大分支社佐伯駅&lt;br&gt;住所：佐伯市駅前2丁目6番35号&lt;br&gt;TEL：0972-22-0142&lt;br&gt;参考：佐伯市地域防災計画　資料編（R6.9月）より&lt;br&gt;</v>
      </c>
      <c r="AB400" s="239" t="s">
        <v>3256</v>
      </c>
      <c r="AC400" s="239" t="str">
        <f t="shared" si="114"/>
        <v>383.png</v>
      </c>
      <c r="AD400" s="239" t="s">
        <v>3204</v>
      </c>
      <c r="AE400" s="239" t="str">
        <f t="shared" si="115"/>
        <v>30,30</v>
      </c>
      <c r="AF400" s="239" t="s">
        <v>3205</v>
      </c>
      <c r="AG400" s="239" t="str">
        <f t="shared" si="116"/>
        <v>15,15</v>
      </c>
      <c r="AH400" s="239" t="s">
        <v>3206</v>
      </c>
      <c r="AI400" s="239" t="str">
        <f t="shared" si="117"/>
        <v>131.902101767479,32.9725703596167</v>
      </c>
      <c r="AJ400" s="239" t="s">
        <v>3207</v>
      </c>
      <c r="AL400" s="8" t="str">
        <f t="shared" si="118"/>
        <v>,{"type":"Feature","properties":{"name":"九州旅客鉄道（株）大分支社佐伯駅","description":"種別：公共機関等&lt;br&gt;名称：九州旅客鉄道（株）大分支社佐伯駅&lt;br&gt;住所：佐伯市駅前2丁目6番35号&lt;br&gt;TEL：0972-22-0142&lt;br&gt;参考：佐伯市地域防災計画　資料編（R6.9月）より&lt;br&gt;","_markerType":"Icon","_iconUrl":"https://cyberjapandata.gsi.go.jp/portal/sys/v4/symbols/383.png","_iconSize":[30,30],"_iconAnchor":[15,15]},"geometry":{"type":"Point","coordinates":[131.902101767479,32.9725703596167]}}</v>
      </c>
    </row>
    <row r="401" spans="1:38">
      <c r="A401" s="1" t="s">
        <v>464</v>
      </c>
      <c r="B401" s="1" t="s">
        <v>3273</v>
      </c>
      <c r="C401" s="1" t="s">
        <v>464</v>
      </c>
      <c r="D401" s="1" t="s">
        <v>450</v>
      </c>
      <c r="E401" s="1" t="s">
        <v>448</v>
      </c>
      <c r="F401" s="1" t="s">
        <v>3255</v>
      </c>
      <c r="I401" s="236">
        <v>383</v>
      </c>
      <c r="J401" s="1" t="s">
        <v>3210</v>
      </c>
      <c r="K401" s="1" t="s">
        <v>3211</v>
      </c>
      <c r="L401" s="1">
        <v>32.961894026744197</v>
      </c>
      <c r="M401" s="1">
        <v>131.90169185364999</v>
      </c>
      <c r="O401" s="74" t="str">
        <f t="shared" si="109"/>
        <v>日本郵便（株）　佐伯郵便局総務課</v>
      </c>
      <c r="P401" s="74" t="str">
        <f t="shared" si="110"/>
        <v>種別：公共機関等&lt;br&gt;名称：日本郵便（株）　佐伯郵便局総務課&lt;br&gt;住所：佐伯市中村東町8番35号&lt;br&gt;TEL：0972-22-0077&lt;br&gt;参考：佐伯市地域防災計画　資料編（R6.9月）より&lt;br&gt;</v>
      </c>
      <c r="Q401" s="74" t="str">
        <f t="shared" si="95"/>
        <v>383.png</v>
      </c>
      <c r="R401" s="74" t="str">
        <f t="shared" si="96"/>
        <v>30,30</v>
      </c>
      <c r="S401" s="74" t="str">
        <f t="shared" si="96"/>
        <v>15,15</v>
      </c>
      <c r="T401" s="74" t="str">
        <f t="shared" si="111"/>
        <v>131.90169185365,32.9618940267442</v>
      </c>
      <c r="W401" s="239">
        <v>1</v>
      </c>
      <c r="X401" s="239" t="s">
        <v>3209</v>
      </c>
      <c r="Y401" s="239" t="str">
        <f t="shared" si="112"/>
        <v>日本郵便（株）　佐伯郵便局総務課</v>
      </c>
      <c r="Z401" s="239" t="s">
        <v>3202</v>
      </c>
      <c r="AA401" s="239" t="str">
        <f t="shared" si="113"/>
        <v>種別：公共機関等&lt;br&gt;名称：日本郵便（株）　佐伯郵便局総務課&lt;br&gt;住所：佐伯市中村東町8番35号&lt;br&gt;TEL：0972-22-0077&lt;br&gt;参考：佐伯市地域防災計画　資料編（R6.9月）より&lt;br&gt;</v>
      </c>
      <c r="AB401" s="239" t="s">
        <v>3256</v>
      </c>
      <c r="AC401" s="239" t="str">
        <f t="shared" si="114"/>
        <v>383.png</v>
      </c>
      <c r="AD401" s="239" t="s">
        <v>3204</v>
      </c>
      <c r="AE401" s="239" t="str">
        <f t="shared" si="115"/>
        <v>30,30</v>
      </c>
      <c r="AF401" s="239" t="s">
        <v>3205</v>
      </c>
      <c r="AG401" s="239" t="str">
        <f t="shared" si="116"/>
        <v>15,15</v>
      </c>
      <c r="AH401" s="239" t="s">
        <v>3206</v>
      </c>
      <c r="AI401" s="239" t="str">
        <f t="shared" si="117"/>
        <v>131.90169185365,32.9618940267442</v>
      </c>
      <c r="AJ401" s="239" t="s">
        <v>3207</v>
      </c>
      <c r="AL401" s="8" t="str">
        <f t="shared" si="118"/>
        <v>,{"type":"Feature","properties":{"name":"日本郵便（株）　佐伯郵便局総務課","description":"種別：公共機関等&lt;br&gt;名称：日本郵便（株）　佐伯郵便局総務課&lt;br&gt;住所：佐伯市中村東町8番35号&lt;br&gt;TEL：0972-22-0077&lt;br&gt;参考：佐伯市地域防災計画　資料編（R6.9月）より&lt;br&gt;","_markerType":"Icon","_iconUrl":"https://cyberjapandata.gsi.go.jp/portal/sys/v4/symbols/383.png","_iconSize":[30,30],"_iconAnchor":[15,15]},"geometry":{"type":"Point","coordinates":[131.90169185365,32.9618940267442]}}</v>
      </c>
    </row>
    <row r="402" spans="1:38">
      <c r="A402" s="1" t="s">
        <v>465</v>
      </c>
      <c r="B402" s="1" t="s">
        <v>3273</v>
      </c>
      <c r="C402" s="1" t="s">
        <v>465</v>
      </c>
      <c r="D402" s="1" t="s">
        <v>466</v>
      </c>
      <c r="E402" s="1" t="s">
        <v>451</v>
      </c>
      <c r="F402" s="1" t="s">
        <v>3255</v>
      </c>
      <c r="I402" s="236">
        <v>383</v>
      </c>
      <c r="J402" s="1" t="s">
        <v>3210</v>
      </c>
      <c r="K402" s="1" t="s">
        <v>3211</v>
      </c>
      <c r="L402" s="1">
        <v>33.238449324350597</v>
      </c>
      <c r="M402" s="1">
        <v>131.61923145111101</v>
      </c>
      <c r="O402" s="74" t="str">
        <f t="shared" si="109"/>
        <v>西日本電信電話（株）大分支店</v>
      </c>
      <c r="P402" s="74" t="str">
        <f t="shared" si="110"/>
        <v>種別：公共機関等&lt;br&gt;名称：西日本電信電話（株）大分支店&lt;br&gt;住所：大分市長浜町3丁目15番7号&lt;br&gt;TEL：097-513-0101&lt;br&gt;参考：佐伯市地域防災計画　資料編（R6.9月）より&lt;br&gt;</v>
      </c>
      <c r="Q402" s="74" t="str">
        <f t="shared" si="95"/>
        <v>383.png</v>
      </c>
      <c r="R402" s="74" t="str">
        <f t="shared" si="96"/>
        <v>30,30</v>
      </c>
      <c r="S402" s="74" t="str">
        <f t="shared" si="96"/>
        <v>15,15</v>
      </c>
      <c r="T402" s="74" t="str">
        <f t="shared" si="111"/>
        <v>131.619231451111,33.2384493243506</v>
      </c>
      <c r="W402" s="239">
        <v>1</v>
      </c>
      <c r="X402" s="239" t="s">
        <v>3209</v>
      </c>
      <c r="Y402" s="239" t="str">
        <f t="shared" si="112"/>
        <v>西日本電信電話（株）大分支店</v>
      </c>
      <c r="Z402" s="239" t="s">
        <v>3202</v>
      </c>
      <c r="AA402" s="239" t="str">
        <f t="shared" si="113"/>
        <v>種別：公共機関等&lt;br&gt;名称：西日本電信電話（株）大分支店&lt;br&gt;住所：大分市長浜町3丁目15番7号&lt;br&gt;TEL：097-513-0101&lt;br&gt;参考：佐伯市地域防災計画　資料編（R6.9月）より&lt;br&gt;</v>
      </c>
      <c r="AB402" s="239" t="s">
        <v>3256</v>
      </c>
      <c r="AC402" s="239" t="str">
        <f t="shared" si="114"/>
        <v>383.png</v>
      </c>
      <c r="AD402" s="239" t="s">
        <v>3204</v>
      </c>
      <c r="AE402" s="239" t="str">
        <f t="shared" si="115"/>
        <v>30,30</v>
      </c>
      <c r="AF402" s="239" t="s">
        <v>3205</v>
      </c>
      <c r="AG402" s="239" t="str">
        <f t="shared" si="116"/>
        <v>15,15</v>
      </c>
      <c r="AH402" s="239" t="s">
        <v>3206</v>
      </c>
      <c r="AI402" s="239" t="str">
        <f t="shared" si="117"/>
        <v>131.619231451111,33.2384493243506</v>
      </c>
      <c r="AJ402" s="239" t="s">
        <v>3207</v>
      </c>
      <c r="AL402" s="8" t="str">
        <f t="shared" si="118"/>
        <v>,{"type":"Feature","properties":{"name":"西日本電信電話（株）大分支店","description":"種別：公共機関等&lt;br&gt;名称：西日本電信電話（株）大分支店&lt;br&gt;住所：大分市長浜町3丁目15番7号&lt;br&gt;TEL：097-513-0101&lt;br&gt;参考：佐伯市地域防災計画　資料編（R6.9月）より&lt;br&gt;","_markerType":"Icon","_iconUrl":"https://cyberjapandata.gsi.go.jp/portal/sys/v4/symbols/383.png","_iconSize":[30,30],"_iconAnchor":[15,15]},"geometry":{"type":"Point","coordinates":[131.619231451111,33.2384493243506]}}</v>
      </c>
    </row>
    <row r="403" spans="1:38">
      <c r="A403" s="1" t="s">
        <v>467</v>
      </c>
      <c r="B403" s="1" t="s">
        <v>3273</v>
      </c>
      <c r="C403" s="1" t="s">
        <v>467</v>
      </c>
      <c r="D403" s="1" t="s">
        <v>468</v>
      </c>
      <c r="E403" s="1" t="s">
        <v>452</v>
      </c>
      <c r="F403" s="1" t="s">
        <v>3255</v>
      </c>
      <c r="I403" s="236">
        <v>383</v>
      </c>
      <c r="J403" s="1" t="s">
        <v>3210</v>
      </c>
      <c r="K403" s="1" t="s">
        <v>3211</v>
      </c>
      <c r="L403" s="1">
        <v>33.224325704181801</v>
      </c>
      <c r="M403" s="1">
        <v>131.573862866822</v>
      </c>
      <c r="O403" s="74" t="str">
        <f t="shared" si="109"/>
        <v>西日本高速道路（株）九州支社　大分高速道路事務所</v>
      </c>
      <c r="P403" s="74" t="str">
        <f t="shared" si="110"/>
        <v>種別：公共機関等&lt;br&gt;名称：西日本高速道路（株）九州支社　大分高速道路事務所&lt;br&gt;住所：大分市大字金谷迫字塚田1438&lt;br&gt;TEL：097-546-8061&lt;br&gt;参考：佐伯市地域防災計画　資料編（R6.9月）より&lt;br&gt;</v>
      </c>
      <c r="Q403" s="74" t="str">
        <f t="shared" si="95"/>
        <v>383.png</v>
      </c>
      <c r="R403" s="74" t="str">
        <f t="shared" si="96"/>
        <v>30,30</v>
      </c>
      <c r="S403" s="74" t="str">
        <f t="shared" si="96"/>
        <v>15,15</v>
      </c>
      <c r="T403" s="74" t="str">
        <f t="shared" si="111"/>
        <v>131.573862866822,33.2243257041818</v>
      </c>
      <c r="W403" s="239">
        <v>1</v>
      </c>
      <c r="X403" s="239" t="s">
        <v>3209</v>
      </c>
      <c r="Y403" s="239" t="str">
        <f t="shared" si="112"/>
        <v>西日本高速道路（株）九州支社　大分高速道路事務所</v>
      </c>
      <c r="Z403" s="239" t="s">
        <v>3202</v>
      </c>
      <c r="AA403" s="239" t="str">
        <f t="shared" si="113"/>
        <v>種別：公共機関等&lt;br&gt;名称：西日本高速道路（株）九州支社　大分高速道路事務所&lt;br&gt;住所：大分市大字金谷迫字塚田1438&lt;br&gt;TEL：097-546-8061&lt;br&gt;参考：佐伯市地域防災計画　資料編（R6.9月）より&lt;br&gt;</v>
      </c>
      <c r="AB403" s="239" t="s">
        <v>3256</v>
      </c>
      <c r="AC403" s="239" t="str">
        <f t="shared" si="114"/>
        <v>383.png</v>
      </c>
      <c r="AD403" s="239" t="s">
        <v>3204</v>
      </c>
      <c r="AE403" s="239" t="str">
        <f t="shared" si="115"/>
        <v>30,30</v>
      </c>
      <c r="AF403" s="239" t="s">
        <v>3205</v>
      </c>
      <c r="AG403" s="239" t="str">
        <f t="shared" si="116"/>
        <v>15,15</v>
      </c>
      <c r="AH403" s="239" t="s">
        <v>3206</v>
      </c>
      <c r="AI403" s="239" t="str">
        <f t="shared" si="117"/>
        <v>131.573862866822,33.2243257041818</v>
      </c>
      <c r="AJ403" s="239" t="s">
        <v>3207</v>
      </c>
      <c r="AL403" s="8" t="str">
        <f t="shared" si="118"/>
        <v>,{"type":"Feature","properties":{"name":"西日本高速道路（株）九州支社　大分高速道路事務所","description":"種別：公共機関等&lt;br&gt;名称：西日本高速道路（株）九州支社　大分高速道路事務所&lt;br&gt;住所：大分市大字金谷迫字塚田1438&lt;br&gt;TEL：097-546-8061&lt;br&gt;参考：佐伯市地域防災計画　資料編（R6.9月）より&lt;br&gt;","_markerType":"Icon","_iconUrl":"https://cyberjapandata.gsi.go.jp/portal/sys/v4/symbols/383.png","_iconSize":[30,30],"_iconAnchor":[15,15]},"geometry":{"type":"Point","coordinates":[131.573862866822,33.2243257041818]}}</v>
      </c>
    </row>
    <row r="404" spans="1:38">
      <c r="A404" s="1" t="s">
        <v>469</v>
      </c>
      <c r="B404" s="1" t="s">
        <v>3273</v>
      </c>
      <c r="C404" s="1" t="s">
        <v>469</v>
      </c>
      <c r="D404" s="1" t="s">
        <v>454</v>
      </c>
      <c r="E404" s="1" t="s">
        <v>453</v>
      </c>
      <c r="F404" s="1" t="s">
        <v>3255</v>
      </c>
      <c r="I404" s="236">
        <v>383</v>
      </c>
      <c r="J404" s="1" t="s">
        <v>3210</v>
      </c>
      <c r="K404" s="1" t="s">
        <v>3211</v>
      </c>
      <c r="L404" s="1">
        <v>32.973624893586198</v>
      </c>
      <c r="M404" s="1">
        <v>131.90362988666001</v>
      </c>
      <c r="O404" s="74" t="str">
        <f t="shared" si="109"/>
        <v>大分バス（株）佐伯営業所</v>
      </c>
      <c r="P404" s="74" t="str">
        <f t="shared" si="110"/>
        <v>種別：公共機関等&lt;br&gt;名称：大分バス（株）佐伯営業所&lt;br&gt;住所：佐伯市駅前2丁目10番6号&lt;br&gt;TEL：0972-22-1852&lt;br&gt;参考：佐伯市地域防災計画　資料編（R6.9月）より&lt;br&gt;</v>
      </c>
      <c r="Q404" s="74" t="str">
        <f t="shared" si="95"/>
        <v>383.png</v>
      </c>
      <c r="R404" s="74" t="str">
        <f t="shared" si="96"/>
        <v>30,30</v>
      </c>
      <c r="S404" s="74" t="str">
        <f t="shared" si="96"/>
        <v>15,15</v>
      </c>
      <c r="T404" s="74" t="str">
        <f t="shared" si="111"/>
        <v>131.90362988666,32.9736248935862</v>
      </c>
      <c r="W404" s="239">
        <v>1</v>
      </c>
      <c r="X404" s="239" t="s">
        <v>3209</v>
      </c>
      <c r="Y404" s="239" t="str">
        <f t="shared" si="112"/>
        <v>大分バス（株）佐伯営業所</v>
      </c>
      <c r="Z404" s="239" t="s">
        <v>3202</v>
      </c>
      <c r="AA404" s="239" t="str">
        <f t="shared" si="113"/>
        <v>種別：公共機関等&lt;br&gt;名称：大分バス（株）佐伯営業所&lt;br&gt;住所：佐伯市駅前2丁目10番6号&lt;br&gt;TEL：0972-22-1852&lt;br&gt;参考：佐伯市地域防災計画　資料編（R6.9月）より&lt;br&gt;</v>
      </c>
      <c r="AB404" s="239" t="s">
        <v>3256</v>
      </c>
      <c r="AC404" s="239" t="str">
        <f t="shared" si="114"/>
        <v>383.png</v>
      </c>
      <c r="AD404" s="239" t="s">
        <v>3204</v>
      </c>
      <c r="AE404" s="239" t="str">
        <f t="shared" si="115"/>
        <v>30,30</v>
      </c>
      <c r="AF404" s="239" t="s">
        <v>3205</v>
      </c>
      <c r="AG404" s="239" t="str">
        <f t="shared" si="116"/>
        <v>15,15</v>
      </c>
      <c r="AH404" s="239" t="s">
        <v>3206</v>
      </c>
      <c r="AI404" s="239" t="str">
        <f t="shared" si="117"/>
        <v>131.90362988666,32.9736248935862</v>
      </c>
      <c r="AJ404" s="239" t="s">
        <v>3207</v>
      </c>
      <c r="AL404" s="8" t="str">
        <f t="shared" si="118"/>
        <v>,{"type":"Feature","properties":{"name":"大分バス（株）佐伯営業所","description":"種別：公共機関等&lt;br&gt;名称：大分バス（株）佐伯営業所&lt;br&gt;住所：佐伯市駅前2丁目10番6号&lt;br&gt;TEL：0972-22-1852&lt;br&gt;参考：佐伯市地域防災計画　資料編（R6.9月）より&lt;br&gt;","_markerType":"Icon","_iconUrl":"https://cyberjapandata.gsi.go.jp/portal/sys/v4/symbols/383.png","_iconSize":[30,30],"_iconAnchor":[15,15]},"geometry":{"type":"Point","coordinates":[131.90362988666,32.9736248935862]}}</v>
      </c>
    </row>
    <row r="405" spans="1:38">
      <c r="A405" s="1" t="s">
        <v>470</v>
      </c>
      <c r="B405" s="1" t="s">
        <v>3273</v>
      </c>
      <c r="C405" s="1" t="s">
        <v>470</v>
      </c>
      <c r="D405" s="1" t="s">
        <v>457</v>
      </c>
      <c r="E405" s="1" t="s">
        <v>455</v>
      </c>
      <c r="F405" s="1" t="s">
        <v>3255</v>
      </c>
      <c r="I405" s="236">
        <v>383</v>
      </c>
      <c r="J405" s="1" t="s">
        <v>3210</v>
      </c>
      <c r="K405" s="1" t="s">
        <v>3211</v>
      </c>
      <c r="L405" s="1">
        <v>32.974450954368798</v>
      </c>
      <c r="M405" s="1">
        <v>131.90947159081401</v>
      </c>
      <c r="O405" s="74" t="str">
        <f t="shared" si="109"/>
        <v>日本通運（株）佐伯営業所</v>
      </c>
      <c r="P405" s="74" t="str">
        <f t="shared" si="110"/>
        <v>種別：公共機関等&lt;br&gt;名称：日本通運（株）佐伯営業所&lt;br&gt;住所：佐伯市鶴谷町2丁目3番32号&lt;br&gt;TEL：0972-22-2721&lt;br&gt;参考：佐伯市地域防災計画　資料編（R6.9月）より&lt;br&gt;</v>
      </c>
      <c r="Q405" s="74" t="str">
        <f t="shared" si="95"/>
        <v>383.png</v>
      </c>
      <c r="R405" s="74" t="str">
        <f t="shared" si="96"/>
        <v>30,30</v>
      </c>
      <c r="S405" s="74" t="str">
        <f t="shared" si="96"/>
        <v>15,15</v>
      </c>
      <c r="T405" s="74" t="str">
        <f t="shared" si="111"/>
        <v>131.909471590814,32.9744509543688</v>
      </c>
      <c r="W405" s="239">
        <v>1</v>
      </c>
      <c r="X405" s="239" t="s">
        <v>3209</v>
      </c>
      <c r="Y405" s="239" t="str">
        <f t="shared" si="112"/>
        <v>日本通運（株）佐伯営業所</v>
      </c>
      <c r="Z405" s="239" t="s">
        <v>3202</v>
      </c>
      <c r="AA405" s="239" t="str">
        <f t="shared" si="113"/>
        <v>種別：公共機関等&lt;br&gt;名称：日本通運（株）佐伯営業所&lt;br&gt;住所：佐伯市鶴谷町2丁目3番32号&lt;br&gt;TEL：0972-22-2721&lt;br&gt;参考：佐伯市地域防災計画　資料編（R6.9月）より&lt;br&gt;</v>
      </c>
      <c r="AB405" s="239" t="s">
        <v>3256</v>
      </c>
      <c r="AC405" s="239" t="str">
        <f t="shared" si="114"/>
        <v>383.png</v>
      </c>
      <c r="AD405" s="239" t="s">
        <v>3204</v>
      </c>
      <c r="AE405" s="239" t="str">
        <f t="shared" si="115"/>
        <v>30,30</v>
      </c>
      <c r="AF405" s="239" t="s">
        <v>3205</v>
      </c>
      <c r="AG405" s="239" t="str">
        <f t="shared" si="116"/>
        <v>15,15</v>
      </c>
      <c r="AH405" s="239" t="s">
        <v>3206</v>
      </c>
      <c r="AI405" s="239" t="str">
        <f t="shared" si="117"/>
        <v>131.909471590814,32.9744509543688</v>
      </c>
      <c r="AJ405" s="239" t="s">
        <v>3207</v>
      </c>
      <c r="AL405" s="8" t="str">
        <f t="shared" si="118"/>
        <v>,{"type":"Feature","properties":{"name":"日本通運（株）佐伯営業所","description":"種別：公共機関等&lt;br&gt;名称：日本通運（株）佐伯営業所&lt;br&gt;住所：佐伯市鶴谷町2丁目3番32号&lt;br&gt;TEL：0972-22-2721&lt;br&gt;参考：佐伯市地域防災計画　資料編（R6.9月）より&lt;br&gt;","_markerType":"Icon","_iconUrl":"https://cyberjapandata.gsi.go.jp/portal/sys/v4/symbols/383.png","_iconSize":[30,30],"_iconAnchor":[15,15]},"geometry":{"type":"Point","coordinates":[131.909471590814,32.9744509543688]}}</v>
      </c>
    </row>
    <row r="406" spans="1:38">
      <c r="A406" s="1" t="s">
        <v>471</v>
      </c>
      <c r="B406" s="1" t="s">
        <v>3273</v>
      </c>
      <c r="C406" s="1" t="s">
        <v>471</v>
      </c>
      <c r="D406" s="1" t="s">
        <v>472</v>
      </c>
      <c r="E406" s="1" t="s">
        <v>458</v>
      </c>
      <c r="F406" s="1" t="s">
        <v>3255</v>
      </c>
      <c r="I406" s="236">
        <v>383</v>
      </c>
      <c r="J406" s="1" t="s">
        <v>3210</v>
      </c>
      <c r="K406" s="1" t="s">
        <v>3211</v>
      </c>
      <c r="L406" s="1">
        <v>32.946831283399199</v>
      </c>
      <c r="M406" s="1">
        <v>131.889241033567</v>
      </c>
      <c r="O406" s="74" t="str">
        <f t="shared" si="109"/>
        <v>公益社団法人　大分県トラック協会　佐伯分会</v>
      </c>
      <c r="P406" s="74" t="str">
        <f t="shared" si="110"/>
        <v>種別：公共機関等&lt;br&gt;名称：公益社団法人　大分県トラック協会　佐伯分会&lt;br&gt;住所：佐伯市大字池田777番地（伯友クレーン）&lt;br&gt;TEL：0972-23-4511&lt;br&gt;参考：佐伯市地域防災計画　資料編（R6.9月）より&lt;br&gt;</v>
      </c>
      <c r="Q406" s="74" t="str">
        <f t="shared" si="95"/>
        <v>383.png</v>
      </c>
      <c r="R406" s="74" t="str">
        <f t="shared" si="96"/>
        <v>30,30</v>
      </c>
      <c r="S406" s="74" t="str">
        <f t="shared" si="96"/>
        <v>15,15</v>
      </c>
      <c r="T406" s="74" t="str">
        <f t="shared" si="111"/>
        <v>131.889241033567,32.9468312833992</v>
      </c>
      <c r="W406" s="239">
        <v>1</v>
      </c>
      <c r="X406" s="239" t="s">
        <v>3209</v>
      </c>
      <c r="Y406" s="239" t="str">
        <f t="shared" si="112"/>
        <v>公益社団法人　大分県トラック協会　佐伯分会</v>
      </c>
      <c r="Z406" s="239" t="s">
        <v>3202</v>
      </c>
      <c r="AA406" s="239" t="str">
        <f t="shared" si="113"/>
        <v>種別：公共機関等&lt;br&gt;名称：公益社団法人　大分県トラック協会　佐伯分会&lt;br&gt;住所：佐伯市大字池田777番地（伯友クレーン）&lt;br&gt;TEL：0972-23-4511&lt;br&gt;参考：佐伯市地域防災計画　資料編（R6.9月）より&lt;br&gt;</v>
      </c>
      <c r="AB406" s="239" t="s">
        <v>3256</v>
      </c>
      <c r="AC406" s="239" t="str">
        <f t="shared" si="114"/>
        <v>383.png</v>
      </c>
      <c r="AD406" s="239" t="s">
        <v>3204</v>
      </c>
      <c r="AE406" s="239" t="str">
        <f t="shared" si="115"/>
        <v>30,30</v>
      </c>
      <c r="AF406" s="239" t="s">
        <v>3205</v>
      </c>
      <c r="AG406" s="239" t="str">
        <f t="shared" si="116"/>
        <v>15,15</v>
      </c>
      <c r="AH406" s="239" t="s">
        <v>3206</v>
      </c>
      <c r="AI406" s="239" t="str">
        <f t="shared" si="117"/>
        <v>131.889241033567,32.9468312833992</v>
      </c>
      <c r="AJ406" s="239" t="s">
        <v>3207</v>
      </c>
      <c r="AL406" s="8" t="str">
        <f t="shared" si="118"/>
        <v>,{"type":"Feature","properties":{"name":"公益社団法人　大分県トラック協会　佐伯分会","description":"種別：公共機関等&lt;br&gt;名称：公益社団法人　大分県トラック協会　佐伯分会&lt;br&gt;住所：佐伯市大字池田777番地（伯友クレーン）&lt;br&gt;TEL：0972-23-4511&lt;br&gt;参考：佐伯市地域防災計画　資料編（R6.9月）より&lt;br&gt;","_markerType":"Icon","_iconUrl":"https://cyberjapandata.gsi.go.jp/portal/sys/v4/symbols/383.png","_iconSize":[30,30],"_iconAnchor":[15,15]},"geometry":{"type":"Point","coordinates":[131.889241033567,32.9468312833992]}}</v>
      </c>
    </row>
    <row r="407" spans="1:38">
      <c r="A407" s="1" t="s">
        <v>474</v>
      </c>
      <c r="B407" s="1" t="s">
        <v>3273</v>
      </c>
      <c r="C407" s="1" t="s">
        <v>474</v>
      </c>
      <c r="D407" s="1" t="s">
        <v>460</v>
      </c>
      <c r="E407" s="1" t="s">
        <v>473</v>
      </c>
      <c r="F407" s="1" t="s">
        <v>3255</v>
      </c>
      <c r="I407" s="236">
        <v>383</v>
      </c>
      <c r="J407" s="1" t="s">
        <v>3210</v>
      </c>
      <c r="K407" s="1" t="s">
        <v>3211</v>
      </c>
      <c r="L407" s="1">
        <v>32.974894405361603</v>
      </c>
      <c r="M407" s="1">
        <v>131.90819930068</v>
      </c>
      <c r="O407" s="74" t="str">
        <f t="shared" si="109"/>
        <v>一般社団法人　大分県医師会　佐伯市医師会</v>
      </c>
      <c r="P407" s="74" t="str">
        <f t="shared" si="110"/>
        <v>種別：公共機関等&lt;br&gt;名称：一般社団法人　大分県医師会　佐伯市医師会&lt;br&gt;住所：佐伯市鶴谷町1丁目7番28号&lt;br&gt;TEL：0972-23-1300&lt;br&gt;参考：佐伯市地域防災計画　資料編（R6.9月）より&lt;br&gt;</v>
      </c>
      <c r="Q407" s="74" t="str">
        <f t="shared" si="95"/>
        <v>383.png</v>
      </c>
      <c r="R407" s="74" t="str">
        <f t="shared" si="96"/>
        <v>30,30</v>
      </c>
      <c r="S407" s="74" t="str">
        <f t="shared" si="96"/>
        <v>15,15</v>
      </c>
      <c r="T407" s="74" t="str">
        <f t="shared" si="111"/>
        <v>131.90819930068,32.9748944053616</v>
      </c>
      <c r="W407" s="239">
        <v>1</v>
      </c>
      <c r="X407" s="239" t="s">
        <v>3209</v>
      </c>
      <c r="Y407" s="239" t="str">
        <f t="shared" si="112"/>
        <v>一般社団法人　大分県医師会　佐伯市医師会</v>
      </c>
      <c r="Z407" s="239" t="s">
        <v>3202</v>
      </c>
      <c r="AA407" s="239" t="str">
        <f t="shared" si="113"/>
        <v>種別：公共機関等&lt;br&gt;名称：一般社団法人　大分県医師会　佐伯市医師会&lt;br&gt;住所：佐伯市鶴谷町1丁目7番28号&lt;br&gt;TEL：0972-23-1300&lt;br&gt;参考：佐伯市地域防災計画　資料編（R6.9月）より&lt;br&gt;</v>
      </c>
      <c r="AB407" s="239" t="s">
        <v>3256</v>
      </c>
      <c r="AC407" s="239" t="str">
        <f t="shared" si="114"/>
        <v>383.png</v>
      </c>
      <c r="AD407" s="239" t="s">
        <v>3204</v>
      </c>
      <c r="AE407" s="239" t="str">
        <f t="shared" si="115"/>
        <v>30,30</v>
      </c>
      <c r="AF407" s="239" t="s">
        <v>3205</v>
      </c>
      <c r="AG407" s="239" t="str">
        <f t="shared" si="116"/>
        <v>15,15</v>
      </c>
      <c r="AH407" s="239" t="s">
        <v>3206</v>
      </c>
      <c r="AI407" s="239" t="str">
        <f t="shared" si="117"/>
        <v>131.90819930068,32.9748944053616</v>
      </c>
      <c r="AJ407" s="239" t="s">
        <v>3207</v>
      </c>
      <c r="AL407" s="8" t="str">
        <f t="shared" si="118"/>
        <v>,{"type":"Feature","properties":{"name":"一般社団法人　大分県医師会　佐伯市医師会","description":"種別：公共機関等&lt;br&gt;名称：一般社団法人　大分県医師会　佐伯市医師会&lt;br&gt;住所：佐伯市鶴谷町1丁目7番28号&lt;br&gt;TEL：0972-23-1300&lt;br&gt;参考：佐伯市地域防災計画　資料編（R6.9月）より&lt;br&gt;","_markerType":"Icon","_iconUrl":"https://cyberjapandata.gsi.go.jp/portal/sys/v4/symbols/383.png","_iconSize":[30,30],"_iconAnchor":[15,15]},"geometry":{"type":"Point","coordinates":[131.90819930068,32.9748944053616]}}</v>
      </c>
    </row>
    <row r="408" spans="1:38">
      <c r="A408" s="1" t="s">
        <v>482</v>
      </c>
      <c r="B408" s="1" t="s">
        <v>3273</v>
      </c>
      <c r="C408" s="1" t="s">
        <v>482</v>
      </c>
      <c r="D408" s="1" t="s">
        <v>483</v>
      </c>
      <c r="E408" s="1" t="s">
        <v>475</v>
      </c>
      <c r="F408" s="1" t="s">
        <v>3255</v>
      </c>
      <c r="I408" s="236">
        <v>383</v>
      </c>
      <c r="J408" s="1" t="s">
        <v>3210</v>
      </c>
      <c r="K408" s="1" t="s">
        <v>3211</v>
      </c>
      <c r="L408" s="1">
        <v>32.855411621360098</v>
      </c>
      <c r="M408" s="1">
        <v>131.94965815868301</v>
      </c>
      <c r="O408" s="74" t="str">
        <f t="shared" si="109"/>
        <v>一般社団法人　大分県歯科医師会　佐伯市歯科医師会</v>
      </c>
      <c r="P408" s="74" t="str">
        <f t="shared" si="110"/>
        <v>種別：公共機関等&lt;br&gt;名称：一般社団法人　大分県歯科医師会　佐伯市歯科医師会&lt;br&gt;住所：佐伯市蒲江大字畑野浦389-5（戸髙歯科医院内）&lt;br&gt;TEL：0972-45-0841&lt;br&gt;参考：佐伯市地域防災計画　資料編（R6.9月）より&lt;br&gt;</v>
      </c>
      <c r="Q408" s="74" t="str">
        <f t="shared" si="95"/>
        <v>383.png</v>
      </c>
      <c r="R408" s="74" t="str">
        <f t="shared" si="96"/>
        <v>30,30</v>
      </c>
      <c r="S408" s="74" t="str">
        <f t="shared" si="96"/>
        <v>15,15</v>
      </c>
      <c r="T408" s="74" t="str">
        <f t="shared" si="111"/>
        <v>131.949658158683,32.8554116213601</v>
      </c>
      <c r="W408" s="239">
        <v>1</v>
      </c>
      <c r="X408" s="239" t="s">
        <v>3209</v>
      </c>
      <c r="Y408" s="239" t="str">
        <f t="shared" si="112"/>
        <v>一般社団法人　大分県歯科医師会　佐伯市歯科医師会</v>
      </c>
      <c r="Z408" s="239" t="s">
        <v>3202</v>
      </c>
      <c r="AA408" s="239" t="str">
        <f t="shared" si="113"/>
        <v>種別：公共機関等&lt;br&gt;名称：一般社団法人　大分県歯科医師会　佐伯市歯科医師会&lt;br&gt;住所：佐伯市蒲江大字畑野浦389-5（戸髙歯科医院内）&lt;br&gt;TEL：0972-45-0841&lt;br&gt;参考：佐伯市地域防災計画　資料編（R6.9月）より&lt;br&gt;</v>
      </c>
      <c r="AB408" s="239" t="s">
        <v>3256</v>
      </c>
      <c r="AC408" s="239" t="str">
        <f t="shared" si="114"/>
        <v>383.png</v>
      </c>
      <c r="AD408" s="239" t="s">
        <v>3204</v>
      </c>
      <c r="AE408" s="239" t="str">
        <f t="shared" si="115"/>
        <v>30,30</v>
      </c>
      <c r="AF408" s="239" t="s">
        <v>3205</v>
      </c>
      <c r="AG408" s="239" t="str">
        <f t="shared" si="116"/>
        <v>15,15</v>
      </c>
      <c r="AH408" s="239" t="s">
        <v>3206</v>
      </c>
      <c r="AI408" s="239" t="str">
        <f t="shared" si="117"/>
        <v>131.949658158683,32.8554116213601</v>
      </c>
      <c r="AJ408" s="239" t="s">
        <v>3207</v>
      </c>
      <c r="AL408" s="8" t="str">
        <f t="shared" si="118"/>
        <v>,{"type":"Feature","properties":{"name":"一般社団法人　大分県歯科医師会　佐伯市歯科医師会","description":"種別：公共機関等&lt;br&gt;名称：一般社団法人　大分県歯科医師会　佐伯市歯科医師会&lt;br&gt;住所：佐伯市蒲江大字畑野浦389-5（戸髙歯科医院内）&lt;br&gt;TEL：0972-45-0841&lt;br&gt;参考：佐伯市地域防災計画　資料編（R6.9月）より&lt;br&gt;","_markerType":"Icon","_iconUrl":"https://cyberjapandata.gsi.go.jp/portal/sys/v4/symbols/383.png","_iconSize":[30,30],"_iconAnchor":[15,15]},"geometry":{"type":"Point","coordinates":[131.949658158683,32.8554116213601]}}</v>
      </c>
    </row>
    <row r="409" spans="1:38">
      <c r="A409" s="1" t="s">
        <v>484</v>
      </c>
      <c r="B409" s="1" t="s">
        <v>3273</v>
      </c>
      <c r="C409" s="1" t="s">
        <v>484</v>
      </c>
      <c r="D409" s="1" t="s">
        <v>485</v>
      </c>
      <c r="E409" s="1" t="s">
        <v>477</v>
      </c>
      <c r="F409" s="1" t="s">
        <v>3255</v>
      </c>
      <c r="I409" s="236">
        <v>383</v>
      </c>
      <c r="J409" s="1" t="s">
        <v>3210</v>
      </c>
      <c r="K409" s="1" t="s">
        <v>3211</v>
      </c>
      <c r="L409" s="1">
        <v>32.9650074758312</v>
      </c>
      <c r="M409" s="1">
        <v>131.89983243699399</v>
      </c>
      <c r="O409" s="74" t="str">
        <f t="shared" si="109"/>
        <v>公益社団法人　大分県薬剤師会　佐伯市薬剤師会</v>
      </c>
      <c r="P409" s="74" t="str">
        <f t="shared" si="110"/>
        <v>種別：公共機関等&lt;br&gt;名称：公益社団法人　大分県薬剤師会　佐伯市薬剤師会&lt;br&gt;住所：佐伯市上岡木戸ノ瀬1258-4（上岡調剤薬局）&lt;br&gt;TEL：0972-20-3388&lt;br&gt;参考：佐伯市地域防災計画　資料編（R6.9月）より&lt;br&gt;</v>
      </c>
      <c r="Q409" s="74" t="str">
        <f t="shared" si="95"/>
        <v>383.png</v>
      </c>
      <c r="R409" s="74" t="str">
        <f t="shared" si="96"/>
        <v>30,30</v>
      </c>
      <c r="S409" s="74" t="str">
        <f t="shared" si="96"/>
        <v>15,15</v>
      </c>
      <c r="T409" s="74" t="str">
        <f t="shared" si="111"/>
        <v>131.899832436994,32.9650074758312</v>
      </c>
      <c r="W409" s="239">
        <v>1</v>
      </c>
      <c r="X409" s="239" t="s">
        <v>3209</v>
      </c>
      <c r="Y409" s="239" t="str">
        <f t="shared" si="112"/>
        <v>公益社団法人　大分県薬剤師会　佐伯市薬剤師会</v>
      </c>
      <c r="Z409" s="239" t="s">
        <v>3202</v>
      </c>
      <c r="AA409" s="239" t="str">
        <f t="shared" si="113"/>
        <v>種別：公共機関等&lt;br&gt;名称：公益社団法人　大分県薬剤師会　佐伯市薬剤師会&lt;br&gt;住所：佐伯市上岡木戸ノ瀬1258-4（上岡調剤薬局）&lt;br&gt;TEL：0972-20-3388&lt;br&gt;参考：佐伯市地域防災計画　資料編（R6.9月）より&lt;br&gt;</v>
      </c>
      <c r="AB409" s="239" t="s">
        <v>3256</v>
      </c>
      <c r="AC409" s="239" t="str">
        <f t="shared" si="114"/>
        <v>383.png</v>
      </c>
      <c r="AD409" s="239" t="s">
        <v>3204</v>
      </c>
      <c r="AE409" s="239" t="str">
        <f t="shared" si="115"/>
        <v>30,30</v>
      </c>
      <c r="AF409" s="239" t="s">
        <v>3205</v>
      </c>
      <c r="AG409" s="239" t="str">
        <f t="shared" si="116"/>
        <v>15,15</v>
      </c>
      <c r="AH409" s="239" t="s">
        <v>3206</v>
      </c>
      <c r="AI409" s="239" t="str">
        <f t="shared" si="117"/>
        <v>131.899832436994,32.9650074758312</v>
      </c>
      <c r="AJ409" s="239" t="s">
        <v>3207</v>
      </c>
      <c r="AL409" s="8" t="str">
        <f t="shared" si="118"/>
        <v>,{"type":"Feature","properties":{"name":"公益社団法人　大分県薬剤師会　佐伯市薬剤師会","description":"種別：公共機関等&lt;br&gt;名称：公益社団法人　大分県薬剤師会　佐伯市薬剤師会&lt;br&gt;住所：佐伯市上岡木戸ノ瀬1258-4（上岡調剤薬局）&lt;br&gt;TEL：0972-20-3388&lt;br&gt;参考：佐伯市地域防災計画　資料編（R6.9月）より&lt;br&gt;","_markerType":"Icon","_iconUrl":"https://cyberjapandata.gsi.go.jp/portal/sys/v4/symbols/383.png","_iconSize":[30,30],"_iconAnchor":[15,15]},"geometry":{"type":"Point","coordinates":[131.899832436994,32.9650074758312]}}</v>
      </c>
    </row>
    <row r="410" spans="1:38">
      <c r="A410" s="1" t="s">
        <v>486</v>
      </c>
      <c r="B410" s="1" t="s">
        <v>3273</v>
      </c>
      <c r="C410" s="1" t="s">
        <v>486</v>
      </c>
      <c r="D410" s="1" t="s">
        <v>487</v>
      </c>
      <c r="E410" s="1" t="s">
        <v>479</v>
      </c>
      <c r="F410" s="1" t="s">
        <v>3255</v>
      </c>
      <c r="I410" s="236">
        <v>383</v>
      </c>
      <c r="J410" s="1" t="s">
        <v>3210</v>
      </c>
      <c r="K410" s="1" t="s">
        <v>3211</v>
      </c>
      <c r="L410" s="1">
        <v>32.965257769327899</v>
      </c>
      <c r="M410" s="1">
        <v>131.902369749889</v>
      </c>
      <c r="O410" s="74" t="str">
        <f t="shared" si="109"/>
        <v>公益社団法人　大分県看護協会　佐伯地区</v>
      </c>
      <c r="P410" s="74" t="str">
        <f t="shared" si="110"/>
        <v>種別：公共機関等&lt;br&gt;名称：公益社団法人　大分県看護協会　佐伯地区&lt;br&gt;住所：佐伯市常盤東町6番30号（佐伯中央病院内）&lt;br&gt;TEL：0972-22-8846&lt;br&gt;参考：佐伯市地域防災計画　資料編（R6.9月）より&lt;br&gt;</v>
      </c>
      <c r="Q410" s="74" t="str">
        <f t="shared" si="95"/>
        <v>383.png</v>
      </c>
      <c r="R410" s="74" t="str">
        <f t="shared" si="96"/>
        <v>30,30</v>
      </c>
      <c r="S410" s="74" t="str">
        <f t="shared" si="96"/>
        <v>15,15</v>
      </c>
      <c r="T410" s="74" t="str">
        <f t="shared" si="111"/>
        <v>131.902369749889,32.9652577693279</v>
      </c>
      <c r="W410" s="239">
        <v>1</v>
      </c>
      <c r="X410" s="239" t="s">
        <v>3209</v>
      </c>
      <c r="Y410" s="239" t="str">
        <f t="shared" si="112"/>
        <v>公益社団法人　大分県看護協会　佐伯地区</v>
      </c>
      <c r="Z410" s="239" t="s">
        <v>3202</v>
      </c>
      <c r="AA410" s="239" t="str">
        <f t="shared" si="113"/>
        <v>種別：公共機関等&lt;br&gt;名称：公益社団法人　大分県看護協会　佐伯地区&lt;br&gt;住所：佐伯市常盤東町6番30号（佐伯中央病院内）&lt;br&gt;TEL：0972-22-8846&lt;br&gt;参考：佐伯市地域防災計画　資料編（R6.9月）より&lt;br&gt;</v>
      </c>
      <c r="AB410" s="239" t="s">
        <v>3256</v>
      </c>
      <c r="AC410" s="239" t="str">
        <f t="shared" si="114"/>
        <v>383.png</v>
      </c>
      <c r="AD410" s="239" t="s">
        <v>3204</v>
      </c>
      <c r="AE410" s="239" t="str">
        <f t="shared" si="115"/>
        <v>30,30</v>
      </c>
      <c r="AF410" s="239" t="s">
        <v>3205</v>
      </c>
      <c r="AG410" s="239" t="str">
        <f t="shared" si="116"/>
        <v>15,15</v>
      </c>
      <c r="AH410" s="239" t="s">
        <v>3206</v>
      </c>
      <c r="AI410" s="239" t="str">
        <f t="shared" si="117"/>
        <v>131.902369749889,32.9652577693279</v>
      </c>
      <c r="AJ410" s="239" t="s">
        <v>3207</v>
      </c>
      <c r="AL410" s="8" t="str">
        <f t="shared" si="118"/>
        <v>,{"type":"Feature","properties":{"name":"公益社団法人　大分県看護協会　佐伯地区","description":"種別：公共機関等&lt;br&gt;名称：公益社団法人　大分県看護協会　佐伯地区&lt;br&gt;住所：佐伯市常盤東町6番30号（佐伯中央病院内）&lt;br&gt;TEL：0972-22-8846&lt;br&gt;参考：佐伯市地域防災計画　資料編（R6.9月）より&lt;br&gt;","_markerType":"Icon","_iconUrl":"https://cyberjapandata.gsi.go.jp/portal/sys/v4/symbols/383.png","_iconSize":[30,30],"_iconAnchor":[15,15]},"geometry":{"type":"Point","coordinates":[131.902369749889,32.9652577693279]}}</v>
      </c>
    </row>
    <row r="411" spans="1:38">
      <c r="A411" s="1" t="s">
        <v>488</v>
      </c>
      <c r="B411" s="1" t="s">
        <v>3273</v>
      </c>
      <c r="C411" s="1" t="s">
        <v>488</v>
      </c>
      <c r="D411" s="1" t="s">
        <v>489</v>
      </c>
      <c r="E411" s="1" t="s">
        <v>481</v>
      </c>
      <c r="F411" s="1" t="s">
        <v>3255</v>
      </c>
      <c r="I411" s="236">
        <v>383</v>
      </c>
      <c r="J411" s="1" t="s">
        <v>3210</v>
      </c>
      <c r="K411" s="1" t="s">
        <v>3211</v>
      </c>
      <c r="L411" s="1">
        <v>32.957549044283802</v>
      </c>
      <c r="M411" s="1">
        <v>131.906946766115</v>
      </c>
      <c r="O411" s="74" t="str">
        <f t="shared" si="109"/>
        <v>一般社団法人　大分県ＬＰガス協会　佐伯地区ＬＰガス協議会</v>
      </c>
      <c r="P411" s="74" t="str">
        <f t="shared" si="110"/>
        <v>種別：公共機関等&lt;br&gt;名称：一般社団法人　大分県ＬＰガス協会　佐伯地区ＬＰガス協議会&lt;br&gt;住所：佐伯市長島町3丁目14番1号（イワタニ九州㈱佐伯営業所内）&lt;br&gt;TEL：0972-28-5433&lt;br&gt;参考：佐伯市地域防災計画　資料編（R6.9月）より&lt;br&gt;</v>
      </c>
      <c r="Q411" s="74" t="str">
        <f t="shared" si="95"/>
        <v>383.png</v>
      </c>
      <c r="R411" s="74" t="str">
        <f t="shared" si="96"/>
        <v>30,30</v>
      </c>
      <c r="S411" s="74" t="str">
        <f t="shared" si="96"/>
        <v>15,15</v>
      </c>
      <c r="T411" s="74" t="str">
        <f t="shared" si="111"/>
        <v>131.906946766115,32.9575490442838</v>
      </c>
      <c r="W411" s="239">
        <v>1</v>
      </c>
      <c r="X411" s="239" t="s">
        <v>3209</v>
      </c>
      <c r="Y411" s="239" t="str">
        <f t="shared" si="112"/>
        <v>一般社団法人　大分県ＬＰガス協会　佐伯地区ＬＰガス協議会</v>
      </c>
      <c r="Z411" s="239" t="s">
        <v>3202</v>
      </c>
      <c r="AA411" s="239" t="str">
        <f t="shared" si="113"/>
        <v>種別：公共機関等&lt;br&gt;名称：一般社団法人　大分県ＬＰガス協会　佐伯地区ＬＰガス協議会&lt;br&gt;住所：佐伯市長島町3丁目14番1号（イワタニ九州㈱佐伯営業所内）&lt;br&gt;TEL：0972-28-5433&lt;br&gt;参考：佐伯市地域防災計画　資料編（R6.9月）より&lt;br&gt;</v>
      </c>
      <c r="AB411" s="239" t="s">
        <v>3256</v>
      </c>
      <c r="AC411" s="239" t="str">
        <f t="shared" si="114"/>
        <v>383.png</v>
      </c>
      <c r="AD411" s="239" t="s">
        <v>3204</v>
      </c>
      <c r="AE411" s="239" t="str">
        <f t="shared" si="115"/>
        <v>30,30</v>
      </c>
      <c r="AF411" s="239" t="s">
        <v>3205</v>
      </c>
      <c r="AG411" s="239" t="str">
        <f t="shared" si="116"/>
        <v>15,15</v>
      </c>
      <c r="AH411" s="239" t="s">
        <v>3206</v>
      </c>
      <c r="AI411" s="239" t="str">
        <f t="shared" si="117"/>
        <v>131.906946766115,32.9575490442838</v>
      </c>
      <c r="AJ411" s="239" t="s">
        <v>3207</v>
      </c>
      <c r="AL411" s="8" t="str">
        <f t="shared" si="118"/>
        <v>,{"type":"Feature","properties":{"name":"一般社団法人　大分県ＬＰガス協会　佐伯地区ＬＰガス協議会","description":"種別：公共機関等&lt;br&gt;名称：一般社団法人　大分県ＬＰガス協会　佐伯地区ＬＰガス協議会&lt;br&gt;住所：佐伯市長島町3丁目14番1号（イワタニ九州㈱佐伯営業所内）&lt;br&gt;TEL：0972-28-5433&lt;br&gt;参考：佐伯市地域防災計画　資料編（R6.9月）より&lt;br&gt;","_markerType":"Icon","_iconUrl":"https://cyberjapandata.gsi.go.jp/portal/sys/v4/symbols/383.png","_iconSize":[30,30],"_iconAnchor":[15,15]},"geometry":{"type":"Point","coordinates":[131.906946766115,32.9575490442838]}}</v>
      </c>
    </row>
    <row r="412" spans="1:38" ht="15.6" customHeight="1">
      <c r="A412" s="4" t="s">
        <v>684</v>
      </c>
      <c r="B412" s="4" t="s">
        <v>3273</v>
      </c>
      <c r="C412" s="4" t="s">
        <v>684</v>
      </c>
      <c r="D412" s="4" t="s">
        <v>714</v>
      </c>
      <c r="E412" s="4"/>
      <c r="F412" s="4" t="s">
        <v>678</v>
      </c>
      <c r="H412" s="4"/>
      <c r="I412" s="236">
        <v>383</v>
      </c>
      <c r="J412" s="1" t="s">
        <v>3212</v>
      </c>
      <c r="K412" s="1" t="s">
        <v>3213</v>
      </c>
      <c r="L412" s="1">
        <v>32.971644220555497</v>
      </c>
      <c r="M412" s="1">
        <v>131.92502185641101</v>
      </c>
      <c r="O412" s="74" t="str">
        <f t="shared" si="109"/>
        <v>エコセンター番匠</v>
      </c>
      <c r="P412" s="74" t="str">
        <f t="shared" si="110"/>
        <v>種別：公共機関等&lt;br&gt;名称：エコセンター番匠&lt;br&gt;住所：佐伯市東浜1-38&lt;br&gt;参考：ごみ処理施設&lt;br&gt;</v>
      </c>
      <c r="Q412" s="74" t="str">
        <f t="shared" si="95"/>
        <v>383.png</v>
      </c>
      <c r="R412" s="74" t="str">
        <f t="shared" si="96"/>
        <v>40,40</v>
      </c>
      <c r="S412" s="74" t="str">
        <f t="shared" si="96"/>
        <v>20,20</v>
      </c>
      <c r="T412" s="74" t="str">
        <f t="shared" si="111"/>
        <v>131.925021856411,32.9716442205555</v>
      </c>
      <c r="W412" s="239">
        <v>1</v>
      </c>
      <c r="X412" s="239" t="s">
        <v>3208</v>
      </c>
      <c r="Y412" s="239" t="str">
        <f>O412</f>
        <v>エコセンター番匠</v>
      </c>
      <c r="Z412" s="239" t="s">
        <v>3202</v>
      </c>
      <c r="AA412" s="239" t="str">
        <f>P412</f>
        <v>種別：公共機関等&lt;br&gt;名称：エコセンター番匠&lt;br&gt;住所：佐伯市東浜1-38&lt;br&gt;参考：ごみ処理施設&lt;br&gt;</v>
      </c>
      <c r="AB412" s="239" t="s">
        <v>3203</v>
      </c>
      <c r="AC412" s="239" t="str">
        <f>Q412</f>
        <v>383.png</v>
      </c>
      <c r="AD412" s="239" t="s">
        <v>3204</v>
      </c>
      <c r="AE412" s="239" t="str">
        <f>R412</f>
        <v>40,40</v>
      </c>
      <c r="AF412" s="239" t="s">
        <v>3205</v>
      </c>
      <c r="AG412" s="239" t="str">
        <f>S412</f>
        <v>20,20</v>
      </c>
      <c r="AH412" s="239" t="s">
        <v>3206</v>
      </c>
      <c r="AI412" s="239" t="str">
        <f>T412</f>
        <v>131.925021856411,32.9716442205555</v>
      </c>
      <c r="AJ412" s="239" t="s">
        <v>3207</v>
      </c>
      <c r="AL412" s="8" t="str">
        <f>_xlfn.CONCAT(X412:AJ412)</f>
        <v>,{"type":"Feature","properties":{"name":"エコセンター番匠","description":"種別：公共機関等&lt;br&gt;名称：エコセンター番匠&lt;br&gt;住所：佐伯市東浜1-38&lt;br&gt;参考：ごみ処理施設&lt;br&gt;","_markerType":"Icon","_iconUrl":"https://cyberjapandata.gsi.go.jp/portal/sys/v4/symbols/383.png","_iconSize":[40,40],"_iconAnchor":[20,20]},"geometry":{"type":"Point","coordinates":[131.925021856411,32.9716442205555]}}</v>
      </c>
    </row>
    <row r="413" spans="1:38">
      <c r="A413" s="4" t="s">
        <v>681</v>
      </c>
      <c r="B413" s="4" t="s">
        <v>3273</v>
      </c>
      <c r="C413" s="4" t="s">
        <v>681</v>
      </c>
      <c r="D413" s="4" t="s">
        <v>722</v>
      </c>
      <c r="E413" s="4"/>
      <c r="F413" s="4" t="s">
        <v>679</v>
      </c>
      <c r="H413" s="4"/>
      <c r="I413" s="236">
        <v>383</v>
      </c>
      <c r="J413" s="1" t="s">
        <v>3210</v>
      </c>
      <c r="K413" s="1" t="s">
        <v>3211</v>
      </c>
      <c r="L413" s="1">
        <v>32.964636897188399</v>
      </c>
      <c r="M413" s="1">
        <v>131.889585382767</v>
      </c>
      <c r="O413" s="74" t="str">
        <f t="shared" si="109"/>
        <v>佐伯市火葬場「紫翠苑」</v>
      </c>
      <c r="P413" s="74" t="str">
        <f t="shared" si="110"/>
        <v>種別：公共機関等&lt;br&gt;名称：佐伯市火葬場「紫翠苑」&lt;br&gt;住所：佐伯市臼坪2881&lt;br&gt;参考：火葬場&lt;br&gt;</v>
      </c>
      <c r="Q413" s="74" t="str">
        <f t="shared" si="95"/>
        <v>383.png</v>
      </c>
      <c r="R413" s="74" t="str">
        <f t="shared" si="96"/>
        <v>30,30</v>
      </c>
      <c r="S413" s="74" t="str">
        <f t="shared" si="96"/>
        <v>15,15</v>
      </c>
      <c r="T413" s="74" t="str">
        <f t="shared" si="111"/>
        <v>131.889585382767,32.9646368971884</v>
      </c>
      <c r="W413" s="239">
        <v>1</v>
      </c>
      <c r="X413" s="239" t="s">
        <v>3209</v>
      </c>
      <c r="Y413" s="239" t="str">
        <f t="shared" ref="Y413:Y414" si="119">O413</f>
        <v>佐伯市火葬場「紫翠苑」</v>
      </c>
      <c r="Z413" s="239" t="s">
        <v>3202</v>
      </c>
      <c r="AA413" s="239" t="str">
        <f t="shared" ref="AA413:AA414" si="120">P413</f>
        <v>種別：公共機関等&lt;br&gt;名称：佐伯市火葬場「紫翠苑」&lt;br&gt;住所：佐伯市臼坪2881&lt;br&gt;参考：火葬場&lt;br&gt;</v>
      </c>
      <c r="AB413" s="239" t="s">
        <v>3203</v>
      </c>
      <c r="AC413" s="239" t="str">
        <f t="shared" ref="AC413:AC414" si="121">Q413</f>
        <v>383.png</v>
      </c>
      <c r="AD413" s="239" t="s">
        <v>3204</v>
      </c>
      <c r="AE413" s="239" t="str">
        <f t="shared" ref="AE413:AE414" si="122">R413</f>
        <v>30,30</v>
      </c>
      <c r="AF413" s="239" t="s">
        <v>3205</v>
      </c>
      <c r="AG413" s="239" t="str">
        <f t="shared" ref="AG413:AG414" si="123">S413</f>
        <v>15,15</v>
      </c>
      <c r="AH413" s="239" t="s">
        <v>3206</v>
      </c>
      <c r="AI413" s="239" t="str">
        <f t="shared" ref="AI413:AI414" si="124">T413</f>
        <v>131.889585382767,32.9646368971884</v>
      </c>
      <c r="AJ413" s="239" t="s">
        <v>3207</v>
      </c>
      <c r="AL413" s="8" t="str">
        <f t="shared" ref="AL413:AL414" si="125">_xlfn.CONCAT(X413:AJ413)</f>
        <v>,{"type":"Feature","properties":{"name":"佐伯市火葬場「紫翠苑」","description":"種別：公共機関等&lt;br&gt;名称：佐伯市火葬場「紫翠苑」&lt;br&gt;住所：佐伯市臼坪2881&lt;br&gt;参考：火葬場&lt;br&gt;","_markerType":"Icon","_iconUrl":"https://cyberjapandata.gsi.go.jp/portal/sys/v4/symbols/383.png","_iconSize":[30,30],"_iconAnchor":[15,15]},"geometry":{"type":"Point","coordinates":[131.889585382767,32.9646368971884]}}</v>
      </c>
    </row>
    <row r="414" spans="1:38">
      <c r="A414" s="4" t="s">
        <v>682</v>
      </c>
      <c r="B414" s="4" t="s">
        <v>3273</v>
      </c>
      <c r="C414" s="4" t="s">
        <v>682</v>
      </c>
      <c r="D414" s="4" t="s">
        <v>763</v>
      </c>
      <c r="E414" s="4"/>
      <c r="F414" s="4" t="s">
        <v>679</v>
      </c>
      <c r="H414" s="4"/>
      <c r="I414" s="236">
        <v>383</v>
      </c>
      <c r="J414" s="1" t="s">
        <v>3210</v>
      </c>
      <c r="K414" s="1" t="s">
        <v>3211</v>
      </c>
      <c r="L414" s="1">
        <v>32.965999003931699</v>
      </c>
      <c r="M414" s="1">
        <v>131.841914518175</v>
      </c>
      <c r="O414" s="74" t="str">
        <f t="shared" si="109"/>
        <v>弥生火葬場「弥照園」</v>
      </c>
      <c r="P414" s="74" t="str">
        <f t="shared" si="110"/>
        <v>種別：公共機関等&lt;br&gt;名称：弥生火葬場「弥照園」&lt;br&gt;住所：佐伯市弥生大字上小倉1412-2&lt;br&gt;参考：火葬場&lt;br&gt;</v>
      </c>
      <c r="Q414" s="74" t="str">
        <f t="shared" si="95"/>
        <v>383.png</v>
      </c>
      <c r="R414" s="74" t="str">
        <f t="shared" si="96"/>
        <v>30,30</v>
      </c>
      <c r="S414" s="74" t="str">
        <f t="shared" si="96"/>
        <v>15,15</v>
      </c>
      <c r="T414" s="74" t="str">
        <f t="shared" si="111"/>
        <v>131.841914518175,32.9659990039317</v>
      </c>
      <c r="W414" s="239">
        <v>1</v>
      </c>
      <c r="X414" s="239" t="s">
        <v>3209</v>
      </c>
      <c r="Y414" s="239" t="str">
        <f t="shared" si="119"/>
        <v>弥生火葬場「弥照園」</v>
      </c>
      <c r="Z414" s="239" t="s">
        <v>3202</v>
      </c>
      <c r="AA414" s="239" t="str">
        <f t="shared" si="120"/>
        <v>種別：公共機関等&lt;br&gt;名称：弥生火葬場「弥照園」&lt;br&gt;住所：佐伯市弥生大字上小倉1412-2&lt;br&gt;参考：火葬場&lt;br&gt;</v>
      </c>
      <c r="AB414" s="239" t="s">
        <v>3203</v>
      </c>
      <c r="AC414" s="239" t="str">
        <f t="shared" si="121"/>
        <v>383.png</v>
      </c>
      <c r="AD414" s="239" t="s">
        <v>3204</v>
      </c>
      <c r="AE414" s="239" t="str">
        <f t="shared" si="122"/>
        <v>30,30</v>
      </c>
      <c r="AF414" s="239" t="s">
        <v>3205</v>
      </c>
      <c r="AG414" s="239" t="str">
        <f t="shared" si="123"/>
        <v>15,15</v>
      </c>
      <c r="AH414" s="239" t="s">
        <v>3206</v>
      </c>
      <c r="AI414" s="239" t="str">
        <f t="shared" si="124"/>
        <v>131.841914518175,32.9659990039317</v>
      </c>
      <c r="AJ414" s="239" t="s">
        <v>3207</v>
      </c>
      <c r="AL414" s="8" t="str">
        <f t="shared" si="125"/>
        <v>,{"type":"Feature","properties":{"name":"弥生火葬場「弥照園」","description":"種別：公共機関等&lt;br&gt;名称：弥生火葬場「弥照園」&lt;br&gt;住所：佐伯市弥生大字上小倉1412-2&lt;br&gt;参考：火葬場&lt;br&gt;","_markerType":"Icon","_iconUrl":"https://cyberjapandata.gsi.go.jp/portal/sys/v4/symbols/383.png","_iconSize":[30,30],"_iconAnchor":[15,15]},"geometry":{"type":"Point","coordinates":[131.841914518175,32.9659990039317]}}</v>
      </c>
    </row>
    <row r="415" spans="1:38">
      <c r="A415" s="4" t="s">
        <v>683</v>
      </c>
      <c r="B415" s="4" t="s">
        <v>3273</v>
      </c>
      <c r="C415" s="4" t="s">
        <v>683</v>
      </c>
      <c r="D415" s="4" t="s">
        <v>764</v>
      </c>
      <c r="E415" s="4"/>
      <c r="F415" s="4" t="s">
        <v>679</v>
      </c>
      <c r="H415" s="4"/>
      <c r="I415" s="236">
        <v>383</v>
      </c>
      <c r="J415" s="1" t="s">
        <v>3210</v>
      </c>
      <c r="K415" s="1" t="s">
        <v>3211</v>
      </c>
      <c r="L415" s="1">
        <v>32.800605506267601</v>
      </c>
      <c r="M415" s="1">
        <v>131.94596500484101</v>
      </c>
      <c r="O415" s="74" t="str">
        <f>A415</f>
        <v>蒲江火葬場「花明苑」</v>
      </c>
      <c r="P415" s="74" t="str">
        <f t="shared" si="110"/>
        <v>種別：公共機関等&lt;br&gt;名称：蒲江火葬場「花明苑」&lt;br&gt;住所：佐伯市蒲江大字蒲江浦1234&lt;br&gt;参考：火葬場&lt;br&gt;</v>
      </c>
      <c r="Q415" s="74" t="str">
        <f>I415&amp;".png"</f>
        <v>383.png</v>
      </c>
      <c r="R415" s="74" t="str">
        <f>J415</f>
        <v>30,30</v>
      </c>
      <c r="S415" s="74" t="str">
        <f>K415</f>
        <v>15,15</v>
      </c>
      <c r="T415" s="74" t="str">
        <f>M415&amp;","&amp;L415</f>
        <v>131.945965004841,32.8006055062676</v>
      </c>
      <c r="W415" s="239">
        <v>1</v>
      </c>
      <c r="X415" s="239" t="s">
        <v>3209</v>
      </c>
      <c r="Y415" s="239" t="str">
        <f>O415</f>
        <v>蒲江火葬場「花明苑」</v>
      </c>
      <c r="Z415" s="239" t="s">
        <v>3202</v>
      </c>
      <c r="AA415" s="239" t="str">
        <f>P415</f>
        <v>種別：公共機関等&lt;br&gt;名称：蒲江火葬場「花明苑」&lt;br&gt;住所：佐伯市蒲江大字蒲江浦1234&lt;br&gt;参考：火葬場&lt;br&gt;</v>
      </c>
      <c r="AB415" s="239" t="s">
        <v>3203</v>
      </c>
      <c r="AC415" s="239" t="str">
        <f>Q415</f>
        <v>383.png</v>
      </c>
      <c r="AD415" s="239" t="s">
        <v>3204</v>
      </c>
      <c r="AE415" s="239" t="str">
        <f>R415</f>
        <v>30,30</v>
      </c>
      <c r="AF415" s="239" t="s">
        <v>3205</v>
      </c>
      <c r="AG415" s="239" t="str">
        <f>S415</f>
        <v>15,15</v>
      </c>
      <c r="AH415" s="239" t="s">
        <v>3206</v>
      </c>
      <c r="AI415" s="239" t="str">
        <f>T415</f>
        <v>131.945965004841,32.8006055062676</v>
      </c>
      <c r="AJ415" s="239" t="s">
        <v>3207</v>
      </c>
      <c r="AL415" s="8" t="str">
        <f>_xlfn.CONCAT(X415:AJ415)</f>
        <v>,{"type":"Feature","properties":{"name":"蒲江火葬場「花明苑」","description":"種別：公共機関等&lt;br&gt;名称：蒲江火葬場「花明苑」&lt;br&gt;住所：佐伯市蒲江大字蒲江浦1234&lt;br&gt;参考：火葬場&lt;br&gt;","_markerType":"Icon","_iconUrl":"https://cyberjapandata.gsi.go.jp/portal/sys/v4/symbols/383.png","_iconSize":[30,30],"_iconAnchor":[15,15]},"geometry":{"type":"Point","coordinates":[131.945965004841,32.8006055062676]}}</v>
      </c>
    </row>
    <row r="416" spans="1:38">
      <c r="A416" s="1" t="s">
        <v>506</v>
      </c>
      <c r="B416" s="1" t="s">
        <v>3273</v>
      </c>
      <c r="C416" s="1" t="s">
        <v>506</v>
      </c>
      <c r="D416" s="1" t="s">
        <v>492</v>
      </c>
      <c r="E416" s="1" t="s">
        <v>507</v>
      </c>
      <c r="F416" s="1" t="s">
        <v>3255</v>
      </c>
      <c r="I416" s="236">
        <v>386</v>
      </c>
      <c r="J416" s="1" t="s">
        <v>3210</v>
      </c>
      <c r="K416" s="1" t="s">
        <v>3211</v>
      </c>
      <c r="L416" s="1">
        <v>33.238662134238801</v>
      </c>
      <c r="M416" s="1">
        <v>131.60227797584</v>
      </c>
      <c r="O416" s="74" t="str">
        <f t="shared" si="109"/>
        <v>NHK大分放送局　企画総務総務係</v>
      </c>
      <c r="P416" s="74" t="str">
        <f t="shared" si="110"/>
        <v>種別：公共機関等&lt;br&gt;名称：NHK大分放送局　企画総務総務係&lt;br&gt;住所：大分市高砂町2番36号&lt;br&gt;TEL：097-533-2801、097-533-2808&lt;br&gt;参考：佐伯市地域防災計画　資料編（R6.9月）より&lt;br&gt;</v>
      </c>
      <c r="Q416" s="74" t="str">
        <f t="shared" si="95"/>
        <v>386.png</v>
      </c>
      <c r="R416" s="74" t="str">
        <f t="shared" si="96"/>
        <v>30,30</v>
      </c>
      <c r="S416" s="74" t="str">
        <f t="shared" si="96"/>
        <v>15,15</v>
      </c>
      <c r="T416" s="74" t="str">
        <f t="shared" si="111"/>
        <v>131.60227797584,33.2386621342388</v>
      </c>
      <c r="W416" s="239">
        <v>1</v>
      </c>
      <c r="X416" s="239" t="s">
        <v>3209</v>
      </c>
      <c r="Y416" s="239" t="str">
        <f t="shared" si="112"/>
        <v>NHK大分放送局　企画総務総務係</v>
      </c>
      <c r="Z416" s="239" t="s">
        <v>3202</v>
      </c>
      <c r="AA416" s="239" t="str">
        <f t="shared" si="113"/>
        <v>種別：公共機関等&lt;br&gt;名称：NHK大分放送局　企画総務総務係&lt;br&gt;住所：大分市高砂町2番36号&lt;br&gt;TEL：097-533-2801、097-533-2808&lt;br&gt;参考：佐伯市地域防災計画　資料編（R6.9月）より&lt;br&gt;</v>
      </c>
      <c r="AB416" s="239" t="s">
        <v>3256</v>
      </c>
      <c r="AC416" s="239" t="str">
        <f t="shared" si="114"/>
        <v>386.png</v>
      </c>
      <c r="AD416" s="239" t="s">
        <v>3204</v>
      </c>
      <c r="AE416" s="239" t="str">
        <f t="shared" si="115"/>
        <v>30,30</v>
      </c>
      <c r="AF416" s="239" t="s">
        <v>3205</v>
      </c>
      <c r="AG416" s="239" t="str">
        <f t="shared" si="116"/>
        <v>15,15</v>
      </c>
      <c r="AH416" s="239" t="s">
        <v>3206</v>
      </c>
      <c r="AI416" s="239" t="str">
        <f t="shared" si="117"/>
        <v>131.60227797584,33.2386621342388</v>
      </c>
      <c r="AJ416" s="239" t="s">
        <v>3207</v>
      </c>
      <c r="AL416" s="8" t="str">
        <f t="shared" si="118"/>
        <v>,{"type":"Feature","properties":{"name":"NHK大分放送局　企画総務総務係","description":"種別：公共機関等&lt;br&gt;名称：NHK大分放送局　企画総務総務係&lt;br&gt;住所：大分市高砂町2番36号&lt;br&gt;TEL：097-533-2801、097-533-2808&lt;br&gt;参考：佐伯市地域防災計画　資料編（R6.9月）より&lt;br&gt;","_markerType":"Icon","_iconUrl":"https://cyberjapandata.gsi.go.jp/portal/sys/v4/symbols/386.png","_iconSize":[30,30],"_iconAnchor":[15,15]},"geometry":{"type":"Point","coordinates":[131.60227797584,33.2386621342388]}}</v>
      </c>
    </row>
    <row r="417" spans="1:38">
      <c r="A417" s="1" t="s">
        <v>508</v>
      </c>
      <c r="B417" s="1" t="s">
        <v>3273</v>
      </c>
      <c r="C417" s="1" t="s">
        <v>508</v>
      </c>
      <c r="D417" s="1" t="s">
        <v>494</v>
      </c>
      <c r="E417" s="1" t="s">
        <v>509</v>
      </c>
      <c r="F417" s="1" t="s">
        <v>3255</v>
      </c>
      <c r="I417" s="236">
        <v>386</v>
      </c>
      <c r="J417" s="1" t="s">
        <v>3210</v>
      </c>
      <c r="K417" s="1" t="s">
        <v>3211</v>
      </c>
      <c r="L417" s="1">
        <v>33.241524153914398</v>
      </c>
      <c r="M417" s="1">
        <v>131.626900634024</v>
      </c>
      <c r="O417" s="74" t="str">
        <f t="shared" si="109"/>
        <v>（株）大分放送総務局総務部</v>
      </c>
      <c r="P417" s="74" t="str">
        <f t="shared" si="110"/>
        <v>種別：公共機関等&lt;br&gt;名称：（株）大分放送総務局総務部&lt;br&gt;住所：大分市今津留3丁目1番1号&lt;br&gt;TEL：097-558-1111、097-558-0989&lt;br&gt;参考：佐伯市地域防災計画　資料編（R6.9月）より&lt;br&gt;</v>
      </c>
      <c r="Q417" s="74" t="str">
        <f t="shared" si="95"/>
        <v>386.png</v>
      </c>
      <c r="R417" s="74" t="str">
        <f t="shared" si="96"/>
        <v>30,30</v>
      </c>
      <c r="S417" s="74" t="str">
        <f t="shared" si="96"/>
        <v>15,15</v>
      </c>
      <c r="T417" s="74" t="str">
        <f t="shared" si="111"/>
        <v>131.626900634024,33.2415241539144</v>
      </c>
      <c r="W417" s="239">
        <v>1</v>
      </c>
      <c r="X417" s="239" t="s">
        <v>3209</v>
      </c>
      <c r="Y417" s="239" t="str">
        <f t="shared" si="112"/>
        <v>（株）大分放送総務局総務部</v>
      </c>
      <c r="Z417" s="239" t="s">
        <v>3202</v>
      </c>
      <c r="AA417" s="239" t="str">
        <f t="shared" si="113"/>
        <v>種別：公共機関等&lt;br&gt;名称：（株）大分放送総務局総務部&lt;br&gt;住所：大分市今津留3丁目1番1号&lt;br&gt;TEL：097-558-1111、097-558-0989&lt;br&gt;参考：佐伯市地域防災計画　資料編（R6.9月）より&lt;br&gt;</v>
      </c>
      <c r="AB417" s="239" t="s">
        <v>3256</v>
      </c>
      <c r="AC417" s="239" t="str">
        <f t="shared" si="114"/>
        <v>386.png</v>
      </c>
      <c r="AD417" s="239" t="s">
        <v>3204</v>
      </c>
      <c r="AE417" s="239" t="str">
        <f t="shared" si="115"/>
        <v>30,30</v>
      </c>
      <c r="AF417" s="239" t="s">
        <v>3205</v>
      </c>
      <c r="AG417" s="239" t="str">
        <f t="shared" si="116"/>
        <v>15,15</v>
      </c>
      <c r="AH417" s="239" t="s">
        <v>3206</v>
      </c>
      <c r="AI417" s="239" t="str">
        <f t="shared" si="117"/>
        <v>131.626900634024,33.2415241539144</v>
      </c>
      <c r="AJ417" s="239" t="s">
        <v>3207</v>
      </c>
      <c r="AL417" s="8" t="str">
        <f t="shared" si="118"/>
        <v>,{"type":"Feature","properties":{"name":"（株）大分放送総務局総務部","description":"種別：公共機関等&lt;br&gt;名称：（株）大分放送総務局総務部&lt;br&gt;住所：大分市今津留3丁目1番1号&lt;br&gt;TEL：097-558-1111、097-558-0989&lt;br&gt;参考：佐伯市地域防災計画　資料編（R6.9月）より&lt;br&gt;","_markerType":"Icon","_iconUrl":"https://cyberjapandata.gsi.go.jp/portal/sys/v4/symbols/386.png","_iconSize":[30,30],"_iconAnchor":[15,15]},"geometry":{"type":"Point","coordinates":[131.626900634024,33.2415241539144]}}</v>
      </c>
    </row>
    <row r="418" spans="1:38">
      <c r="A418" s="1" t="s">
        <v>510</v>
      </c>
      <c r="B418" s="1" t="s">
        <v>3273</v>
      </c>
      <c r="C418" s="1" t="s">
        <v>510</v>
      </c>
      <c r="D418" s="1" t="s">
        <v>496</v>
      </c>
      <c r="E418" s="1" t="s">
        <v>511</v>
      </c>
      <c r="F418" s="1" t="s">
        <v>3255</v>
      </c>
      <c r="I418" s="236">
        <v>386</v>
      </c>
      <c r="J418" s="1" t="s">
        <v>3210</v>
      </c>
      <c r="K418" s="1" t="s">
        <v>3211</v>
      </c>
      <c r="L418" s="1">
        <v>33.246964320153999</v>
      </c>
      <c r="M418" s="1">
        <v>131.59726683573999</v>
      </c>
      <c r="O418" s="74" t="str">
        <f t="shared" si="109"/>
        <v>（株）テレビ大分　総務局総務部</v>
      </c>
      <c r="P418" s="74" t="str">
        <f t="shared" si="110"/>
        <v>種別：公共機関等&lt;br&gt;名称：（株）テレビ大分　総務局総務部&lt;br&gt;住所：大分市春日浦843-25&lt;br&gt;TEL：097-532-9111、097-537-5521&lt;br&gt;参考：佐伯市地域防災計画　資料編（R6.9月）より&lt;br&gt;</v>
      </c>
      <c r="Q418" s="74" t="str">
        <f t="shared" si="95"/>
        <v>386.png</v>
      </c>
      <c r="R418" s="74" t="str">
        <f t="shared" si="96"/>
        <v>30,30</v>
      </c>
      <c r="S418" s="74" t="str">
        <f t="shared" si="96"/>
        <v>15,15</v>
      </c>
      <c r="T418" s="74" t="str">
        <f t="shared" si="111"/>
        <v>131.59726683574,33.246964320154</v>
      </c>
      <c r="W418" s="239">
        <v>1</v>
      </c>
      <c r="X418" s="239" t="s">
        <v>3209</v>
      </c>
      <c r="Y418" s="239" t="str">
        <f t="shared" si="112"/>
        <v>（株）テレビ大分　総務局総務部</v>
      </c>
      <c r="Z418" s="239" t="s">
        <v>3202</v>
      </c>
      <c r="AA418" s="239" t="str">
        <f t="shared" si="113"/>
        <v>種別：公共機関等&lt;br&gt;名称：（株）テレビ大分　総務局総務部&lt;br&gt;住所：大分市春日浦843-25&lt;br&gt;TEL：097-532-9111、097-537-5521&lt;br&gt;参考：佐伯市地域防災計画　資料編（R6.9月）より&lt;br&gt;</v>
      </c>
      <c r="AB418" s="239" t="s">
        <v>3256</v>
      </c>
      <c r="AC418" s="239" t="str">
        <f t="shared" si="114"/>
        <v>386.png</v>
      </c>
      <c r="AD418" s="239" t="s">
        <v>3204</v>
      </c>
      <c r="AE418" s="239" t="str">
        <f t="shared" si="115"/>
        <v>30,30</v>
      </c>
      <c r="AF418" s="239" t="s">
        <v>3205</v>
      </c>
      <c r="AG418" s="239" t="str">
        <f t="shared" si="116"/>
        <v>15,15</v>
      </c>
      <c r="AH418" s="239" t="s">
        <v>3206</v>
      </c>
      <c r="AI418" s="239" t="str">
        <f t="shared" si="117"/>
        <v>131.59726683574,33.246964320154</v>
      </c>
      <c r="AJ418" s="239" t="s">
        <v>3207</v>
      </c>
      <c r="AL418" s="8" t="str">
        <f t="shared" si="118"/>
        <v>,{"type":"Feature","properties":{"name":"（株）テレビ大分　総務局総務部","description":"種別：公共機関等&lt;br&gt;名称：（株）テレビ大分　総務局総務部&lt;br&gt;住所：大分市春日浦843-25&lt;br&gt;TEL：097-532-9111、097-537-5521&lt;br&gt;参考：佐伯市地域防災計画　資料編（R6.9月）より&lt;br&gt;","_markerType":"Icon","_iconUrl":"https://cyberjapandata.gsi.go.jp/portal/sys/v4/symbols/386.png","_iconSize":[30,30],"_iconAnchor":[15,15]},"geometry":{"type":"Point","coordinates":[131.59726683574,33.246964320154]}}</v>
      </c>
    </row>
    <row r="419" spans="1:38">
      <c r="A419" s="1" t="s">
        <v>512</v>
      </c>
      <c r="B419" s="1" t="s">
        <v>3273</v>
      </c>
      <c r="C419" s="1" t="s">
        <v>512</v>
      </c>
      <c r="D419" s="1" t="s">
        <v>498</v>
      </c>
      <c r="E419" s="1" t="s">
        <v>513</v>
      </c>
      <c r="F419" s="1" t="s">
        <v>3255</v>
      </c>
      <c r="I419" s="236">
        <v>386</v>
      </c>
      <c r="J419" s="1" t="s">
        <v>3210</v>
      </c>
      <c r="K419" s="1" t="s">
        <v>3211</v>
      </c>
      <c r="L419" s="1">
        <v>33.249223467976698</v>
      </c>
      <c r="M419" s="1">
        <v>131.60544741682699</v>
      </c>
      <c r="O419" s="74" t="str">
        <f t="shared" si="109"/>
        <v>（株）大分朝日放送　総務局総務部</v>
      </c>
      <c r="P419" s="74" t="str">
        <f t="shared" si="110"/>
        <v>種別：公共機関等&lt;br&gt;名称：（株）大分朝日放送　総務局総務部&lt;br&gt;住所：大分市新川西12組&lt;br&gt;TEL：097-538-8506、097-538-8507&lt;br&gt;参考：佐伯市地域防災計画　資料編（R6.9月）より&lt;br&gt;</v>
      </c>
      <c r="Q419" s="74" t="str">
        <f t="shared" si="95"/>
        <v>386.png</v>
      </c>
      <c r="R419" s="74" t="str">
        <f t="shared" si="96"/>
        <v>30,30</v>
      </c>
      <c r="S419" s="74" t="str">
        <f t="shared" si="96"/>
        <v>15,15</v>
      </c>
      <c r="T419" s="74" t="str">
        <f t="shared" si="111"/>
        <v>131.605447416827,33.2492234679767</v>
      </c>
      <c r="W419" s="239">
        <v>1</v>
      </c>
      <c r="X419" s="239" t="s">
        <v>3209</v>
      </c>
      <c r="Y419" s="239" t="str">
        <f t="shared" si="112"/>
        <v>（株）大分朝日放送　総務局総務部</v>
      </c>
      <c r="Z419" s="239" t="s">
        <v>3202</v>
      </c>
      <c r="AA419" s="239" t="str">
        <f t="shared" si="113"/>
        <v>種別：公共機関等&lt;br&gt;名称：（株）大分朝日放送　総務局総務部&lt;br&gt;住所：大分市新川西12組&lt;br&gt;TEL：097-538-8506、097-538-8507&lt;br&gt;参考：佐伯市地域防災計画　資料編（R6.9月）より&lt;br&gt;</v>
      </c>
      <c r="AB419" s="239" t="s">
        <v>3256</v>
      </c>
      <c r="AC419" s="239" t="str">
        <f t="shared" si="114"/>
        <v>386.png</v>
      </c>
      <c r="AD419" s="239" t="s">
        <v>3204</v>
      </c>
      <c r="AE419" s="239" t="str">
        <f t="shared" si="115"/>
        <v>30,30</v>
      </c>
      <c r="AF419" s="239" t="s">
        <v>3205</v>
      </c>
      <c r="AG419" s="239" t="str">
        <f t="shared" si="116"/>
        <v>15,15</v>
      </c>
      <c r="AH419" s="239" t="s">
        <v>3206</v>
      </c>
      <c r="AI419" s="239" t="str">
        <f t="shared" si="117"/>
        <v>131.605447416827,33.2492234679767</v>
      </c>
      <c r="AJ419" s="239" t="s">
        <v>3207</v>
      </c>
      <c r="AL419" s="8" t="str">
        <f t="shared" si="118"/>
        <v>,{"type":"Feature","properties":{"name":"（株）大分朝日放送　総務局総務部","description":"種別：公共機関等&lt;br&gt;名称：（株）大分朝日放送　総務局総務部&lt;br&gt;住所：大分市新川西12組&lt;br&gt;TEL：097-538-8506、097-538-8507&lt;br&gt;参考：佐伯市地域防災計画　資料編（R6.9月）より&lt;br&gt;","_markerType":"Icon","_iconUrl":"https://cyberjapandata.gsi.go.jp/portal/sys/v4/symbols/386.png","_iconSize":[30,30],"_iconAnchor":[15,15]},"geometry":{"type":"Point","coordinates":[131.605447416827,33.2492234679767]}}</v>
      </c>
    </row>
    <row r="420" spans="1:38">
      <c r="A420" s="1" t="s">
        <v>514</v>
      </c>
      <c r="B420" s="1" t="s">
        <v>3273</v>
      </c>
      <c r="C420" s="1" t="s">
        <v>514</v>
      </c>
      <c r="D420" s="1" t="s">
        <v>3274</v>
      </c>
      <c r="E420" s="1" t="s">
        <v>515</v>
      </c>
      <c r="F420" s="1" t="s">
        <v>3255</v>
      </c>
      <c r="G420" s="1" t="s">
        <v>3275</v>
      </c>
      <c r="I420" s="236">
        <v>386</v>
      </c>
      <c r="J420" s="1" t="s">
        <v>3210</v>
      </c>
      <c r="K420" s="1" t="s">
        <v>3211</v>
      </c>
      <c r="L420" s="1">
        <v>33.238235254104801</v>
      </c>
      <c r="M420" s="1">
        <v>131.610184300903</v>
      </c>
      <c r="O420" s="74" t="str">
        <f t="shared" si="109"/>
        <v>（株）エフエム大分　放送部</v>
      </c>
      <c r="P420" s="74" t="str">
        <f t="shared" si="110"/>
        <v>種別：公共機関等&lt;br&gt;名称：（株）エフエム大分　放送部&lt;br&gt;住所：大分市東春日町17番19号&lt;br&gt;TEL：097-534-8888、097-534-0612&lt;br&gt;参考：佐伯市地域防災計画　資料編（R6.9月）より&lt;br&gt;</v>
      </c>
      <c r="Q420" s="74" t="str">
        <f t="shared" si="95"/>
        <v>386.png</v>
      </c>
      <c r="R420" s="74" t="str">
        <f t="shared" si="96"/>
        <v>30,30</v>
      </c>
      <c r="S420" s="74" t="str">
        <f t="shared" si="96"/>
        <v>15,15</v>
      </c>
      <c r="T420" s="74" t="str">
        <f t="shared" si="111"/>
        <v>131.610184300903,33.2382352541048</v>
      </c>
      <c r="W420" s="239">
        <v>1</v>
      </c>
      <c r="X420" s="239" t="s">
        <v>3209</v>
      </c>
      <c r="Y420" s="239" t="str">
        <f t="shared" si="112"/>
        <v>（株）エフエム大分　放送部</v>
      </c>
      <c r="Z420" s="239" t="s">
        <v>3202</v>
      </c>
      <c r="AA420" s="239" t="str">
        <f t="shared" si="113"/>
        <v>種別：公共機関等&lt;br&gt;名称：（株）エフエム大分　放送部&lt;br&gt;住所：大分市東春日町17番19号&lt;br&gt;TEL：097-534-8888、097-534-0612&lt;br&gt;参考：佐伯市地域防災計画　資料編（R6.9月）より&lt;br&gt;</v>
      </c>
      <c r="AB420" s="239" t="s">
        <v>3256</v>
      </c>
      <c r="AC420" s="239" t="str">
        <f t="shared" si="114"/>
        <v>386.png</v>
      </c>
      <c r="AD420" s="239" t="s">
        <v>3204</v>
      </c>
      <c r="AE420" s="239" t="str">
        <f t="shared" si="115"/>
        <v>30,30</v>
      </c>
      <c r="AF420" s="239" t="s">
        <v>3205</v>
      </c>
      <c r="AG420" s="239" t="str">
        <f t="shared" si="116"/>
        <v>15,15</v>
      </c>
      <c r="AH420" s="239" t="s">
        <v>3206</v>
      </c>
      <c r="AI420" s="239" t="str">
        <f t="shared" si="117"/>
        <v>131.610184300903,33.2382352541048</v>
      </c>
      <c r="AJ420" s="239" t="s">
        <v>3207</v>
      </c>
      <c r="AL420" s="8" t="str">
        <f t="shared" si="118"/>
        <v>,{"type":"Feature","properties":{"name":"（株）エフエム大分　放送部","description":"種別：公共機関等&lt;br&gt;名称：（株）エフエム大分　放送部&lt;br&gt;住所：大分市東春日町17番19号&lt;br&gt;TEL：097-534-8888、097-534-0612&lt;br&gt;参考：佐伯市地域防災計画　資料編（R6.9月）より&lt;br&gt;","_markerType":"Icon","_iconUrl":"https://cyberjapandata.gsi.go.jp/portal/sys/v4/symbols/386.png","_iconSize":[30,30],"_iconAnchor":[15,15]},"geometry":{"type":"Point","coordinates":[131.610184300903,33.2382352541048]}}</v>
      </c>
    </row>
    <row r="421" spans="1:38">
      <c r="A421" s="1" t="s">
        <v>516</v>
      </c>
      <c r="B421" s="1" t="s">
        <v>3273</v>
      </c>
      <c r="C421" s="1" t="s">
        <v>516</v>
      </c>
      <c r="D421" s="1" t="s">
        <v>502</v>
      </c>
      <c r="E421" s="1" t="s">
        <v>500</v>
      </c>
      <c r="F421" s="1" t="s">
        <v>3255</v>
      </c>
      <c r="I421" s="236">
        <v>386</v>
      </c>
      <c r="J421" s="1" t="s">
        <v>3210</v>
      </c>
      <c r="K421" s="1" t="s">
        <v>3211</v>
      </c>
      <c r="L421" s="1">
        <v>32.9524126474806</v>
      </c>
      <c r="M421" s="1">
        <v>131.89446453624799</v>
      </c>
      <c r="O421" s="74" t="str">
        <f t="shared" si="109"/>
        <v>（株）ケーブルテレビ　佐伯業務部</v>
      </c>
      <c r="P421" s="74" t="str">
        <f t="shared" si="110"/>
        <v>種別：公共機関等&lt;br&gt;名称：（株）ケーブルテレビ　佐伯業務部&lt;br&gt;住所：佐伯市池船町20番3号&lt;br&gt;TEL：0972-22-9811&lt;br&gt;参考：佐伯市地域防災計画　資料編（R6.9月）より&lt;br&gt;</v>
      </c>
      <c r="Q421" s="74" t="str">
        <f t="shared" si="95"/>
        <v>386.png</v>
      </c>
      <c r="R421" s="74" t="str">
        <f t="shared" si="96"/>
        <v>30,30</v>
      </c>
      <c r="S421" s="74" t="str">
        <f t="shared" si="96"/>
        <v>15,15</v>
      </c>
      <c r="T421" s="74" t="str">
        <f t="shared" si="111"/>
        <v>131.894464536248,32.9524126474806</v>
      </c>
      <c r="W421" s="239">
        <v>1</v>
      </c>
      <c r="X421" s="239" t="s">
        <v>3209</v>
      </c>
      <c r="Y421" s="239" t="str">
        <f t="shared" si="112"/>
        <v>（株）ケーブルテレビ　佐伯業務部</v>
      </c>
      <c r="Z421" s="239" t="s">
        <v>3202</v>
      </c>
      <c r="AA421" s="239" t="str">
        <f t="shared" si="113"/>
        <v>種別：公共機関等&lt;br&gt;名称：（株）ケーブルテレビ　佐伯業務部&lt;br&gt;住所：佐伯市池船町20番3号&lt;br&gt;TEL：0972-22-9811&lt;br&gt;参考：佐伯市地域防災計画　資料編（R6.9月）より&lt;br&gt;</v>
      </c>
      <c r="AB421" s="239" t="s">
        <v>3256</v>
      </c>
      <c r="AC421" s="239" t="str">
        <f t="shared" si="114"/>
        <v>386.png</v>
      </c>
      <c r="AD421" s="239" t="s">
        <v>3204</v>
      </c>
      <c r="AE421" s="239" t="str">
        <f t="shared" si="115"/>
        <v>30,30</v>
      </c>
      <c r="AF421" s="239" t="s">
        <v>3205</v>
      </c>
      <c r="AG421" s="239" t="str">
        <f t="shared" si="116"/>
        <v>15,15</v>
      </c>
      <c r="AH421" s="239" t="s">
        <v>3206</v>
      </c>
      <c r="AI421" s="239" t="str">
        <f t="shared" si="117"/>
        <v>131.894464536248,32.9524126474806</v>
      </c>
      <c r="AJ421" s="239" t="s">
        <v>3207</v>
      </c>
      <c r="AL421" s="8" t="str">
        <f t="shared" si="118"/>
        <v>,{"type":"Feature","properties":{"name":"（株）ケーブルテレビ　佐伯業務部","description":"種別：公共機関等&lt;br&gt;名称：（株）ケーブルテレビ　佐伯業務部&lt;br&gt;住所：佐伯市池船町20番3号&lt;br&gt;TEL：0972-22-9811&lt;br&gt;参考：佐伯市地域防災計画　資料編（R6.9月）より&lt;br&gt;","_markerType":"Icon","_iconUrl":"https://cyberjapandata.gsi.go.jp/portal/sys/v4/symbols/386.png","_iconSize":[30,30],"_iconAnchor":[15,15]},"geometry":{"type":"Point","coordinates":[131.894464536248,32.9524126474806]}}</v>
      </c>
    </row>
    <row r="422" spans="1:38">
      <c r="A422" s="1" t="s">
        <v>517</v>
      </c>
      <c r="B422" s="1" t="s">
        <v>3273</v>
      </c>
      <c r="C422" s="1" t="s">
        <v>517</v>
      </c>
      <c r="D422" s="1" t="s">
        <v>505</v>
      </c>
      <c r="E422" s="1" t="s">
        <v>503</v>
      </c>
      <c r="F422" s="1" t="s">
        <v>3255</v>
      </c>
      <c r="I422" s="236">
        <v>386</v>
      </c>
      <c r="J422" s="1" t="s">
        <v>3210</v>
      </c>
      <c r="K422" s="1" t="s">
        <v>3211</v>
      </c>
      <c r="L422" s="1">
        <v>32.951586413305002</v>
      </c>
      <c r="M422" s="1">
        <v>131.89409323541801</v>
      </c>
      <c r="O422" s="74" t="str">
        <f t="shared" si="109"/>
        <v>さいき市民放送（株）　エフエムさいき</v>
      </c>
      <c r="P422" s="74" t="str">
        <f t="shared" si="110"/>
        <v>種別：公共機関等&lt;br&gt;名称：さいき市民放送（株）　エフエムさいき&lt;br&gt;住所：佐伯市池船町21番5号&lt;br&gt;TEL：0972-22-0763&lt;br&gt;参考：佐伯市地域防災計画　資料編（R6.9月）より&lt;br&gt;</v>
      </c>
      <c r="Q422" s="74" t="str">
        <f t="shared" si="95"/>
        <v>386.png</v>
      </c>
      <c r="R422" s="74" t="str">
        <f t="shared" si="96"/>
        <v>30,30</v>
      </c>
      <c r="S422" s="74" t="str">
        <f t="shared" si="96"/>
        <v>15,15</v>
      </c>
      <c r="T422" s="74" t="str">
        <f t="shared" si="111"/>
        <v>131.894093235418,32.951586413305</v>
      </c>
      <c r="W422" s="239">
        <v>1</v>
      </c>
      <c r="X422" s="239" t="s">
        <v>3209</v>
      </c>
      <c r="Y422" s="239" t="str">
        <f t="shared" si="112"/>
        <v>さいき市民放送（株）　エフエムさいき</v>
      </c>
      <c r="Z422" s="239" t="s">
        <v>3202</v>
      </c>
      <c r="AA422" s="239" t="str">
        <f t="shared" si="113"/>
        <v>種別：公共機関等&lt;br&gt;名称：さいき市民放送（株）　エフエムさいき&lt;br&gt;住所：佐伯市池船町21番5号&lt;br&gt;TEL：0972-22-0763&lt;br&gt;参考：佐伯市地域防災計画　資料編（R6.9月）より&lt;br&gt;</v>
      </c>
      <c r="AB422" s="239" t="s">
        <v>3256</v>
      </c>
      <c r="AC422" s="239" t="str">
        <f>Q422</f>
        <v>386.png</v>
      </c>
      <c r="AD422" s="239" t="s">
        <v>3204</v>
      </c>
      <c r="AE422" s="239" t="str">
        <f t="shared" si="115"/>
        <v>30,30</v>
      </c>
      <c r="AF422" s="239" t="s">
        <v>3205</v>
      </c>
      <c r="AG422" s="239" t="str">
        <f t="shared" si="116"/>
        <v>15,15</v>
      </c>
      <c r="AH422" s="239" t="s">
        <v>3206</v>
      </c>
      <c r="AI422" s="239" t="str">
        <f>T422</f>
        <v>131.894093235418,32.951586413305</v>
      </c>
      <c r="AJ422" s="239" t="s">
        <v>3207</v>
      </c>
      <c r="AL422" s="8" t="str">
        <f t="shared" si="118"/>
        <v>,{"type":"Feature","properties":{"name":"さいき市民放送（株）　エフエムさいき","description":"種別：公共機関等&lt;br&gt;名称：さいき市民放送（株）　エフエムさいき&lt;br&gt;住所：佐伯市池船町21番5号&lt;br&gt;TEL：0972-22-0763&lt;br&gt;参考：佐伯市地域防災計画　資料編（R6.9月）より&lt;br&gt;","_markerType":"Icon","_iconUrl":"https://cyberjapandata.gsi.go.jp/portal/sys/v4/symbols/386.png","_iconSize":[30,30],"_iconAnchor":[15,15]},"geometry":{"type":"Point","coordinates":[131.894093235418,32.951586413305]}}</v>
      </c>
    </row>
    <row r="423" spans="1:38">
      <c r="W423" s="239">
        <v>1</v>
      </c>
      <c r="AL423" s="8" t="s">
        <v>3214</v>
      </c>
    </row>
    <row r="424" spans="1:38">
      <c r="W424" s="239">
        <v>1</v>
      </c>
      <c r="AL424" s="8"/>
    </row>
    <row r="425" spans="1:38">
      <c r="W425" s="239">
        <v>1</v>
      </c>
      <c r="AL425" s="8"/>
    </row>
    <row r="426" spans="1:38">
      <c r="W426" s="239">
        <v>1</v>
      </c>
      <c r="AL426" s="8" t="s">
        <v>3219</v>
      </c>
    </row>
    <row r="427" spans="1:38">
      <c r="A427" s="1" t="s">
        <v>708</v>
      </c>
      <c r="B427" s="1" t="s">
        <v>3276</v>
      </c>
      <c r="C427" s="1" t="s">
        <v>708</v>
      </c>
      <c r="D427" s="1" t="s">
        <v>3220</v>
      </c>
      <c r="F427" s="1" t="s">
        <v>709</v>
      </c>
      <c r="I427" s="237">
        <v>515</v>
      </c>
      <c r="J427" s="1" t="s">
        <v>3212</v>
      </c>
      <c r="K427" s="1" t="s">
        <v>3213</v>
      </c>
      <c r="L427" s="4">
        <v>32.930073627568298</v>
      </c>
      <c r="M427" s="1">
        <v>131.86264185679801</v>
      </c>
      <c r="O427" s="74" t="str">
        <f>A427</f>
        <v>佐伯市総合運動公園</v>
      </c>
      <c r="P427" s="74" t="str">
        <f t="shared" ref="P427:P449" si="126">$B$7&amp;B427&amp;"&lt;br&gt;"&amp;$C$7&amp;C427&amp;"&lt;br&gt;"&amp;IF(D427="","",$D$7&amp;D427&amp;"&lt;br&gt;")&amp;IF(E427="","",$E$7&amp;E427&amp;"&lt;br&gt;")&amp;IF(F427="","",$F$7&amp;F427&amp;"&lt;br&gt;")</f>
        <v>種別：備蓄倉庫&lt;br&gt;名称：佐伯市総合運動公園&lt;br&gt;住所：佐伯市長谷2614&lt;br&gt;参考：防災拠点・輸送拠点（緊急輸送基地）&lt;br&gt;</v>
      </c>
      <c r="Q427" s="74" t="str">
        <f>I427&amp;".png"</f>
        <v>515.png</v>
      </c>
      <c r="R427" s="74" t="str">
        <f>J427</f>
        <v>40,40</v>
      </c>
      <c r="S427" s="74" t="str">
        <f>K427</f>
        <v>20,20</v>
      </c>
      <c r="T427" s="74" t="str">
        <f>M427&amp;","&amp;L427</f>
        <v>131.862641856798,32.9300736275683</v>
      </c>
      <c r="W427" s="239">
        <v>1</v>
      </c>
      <c r="X427" s="239" t="s">
        <v>3201</v>
      </c>
      <c r="Y427" s="239" t="str">
        <f>O427</f>
        <v>佐伯市総合運動公園</v>
      </c>
      <c r="Z427" s="239" t="s">
        <v>3202</v>
      </c>
      <c r="AA427" s="239" t="str">
        <f>P427</f>
        <v>種別：備蓄倉庫&lt;br&gt;名称：佐伯市総合運動公園&lt;br&gt;住所：佐伯市長谷2614&lt;br&gt;参考：防災拠点・輸送拠点（緊急輸送基地）&lt;br&gt;</v>
      </c>
      <c r="AB427" s="239" t="s">
        <v>3203</v>
      </c>
      <c r="AC427" s="239" t="str">
        <f>Q427</f>
        <v>515.png</v>
      </c>
      <c r="AD427" s="239" t="s">
        <v>3204</v>
      </c>
      <c r="AE427" s="239" t="str">
        <f>R427</f>
        <v>40,40</v>
      </c>
      <c r="AF427" s="239" t="s">
        <v>3205</v>
      </c>
      <c r="AG427" s="239" t="str">
        <f>S427</f>
        <v>20,20</v>
      </c>
      <c r="AH427" s="239" t="s">
        <v>3206</v>
      </c>
      <c r="AI427" s="239" t="str">
        <f>T427</f>
        <v>131.862641856798,32.9300736275683</v>
      </c>
      <c r="AJ427" s="239" t="s">
        <v>3207</v>
      </c>
      <c r="AL427" s="238" t="str">
        <f>_xlfn.CONCAT(X427:AJ427)</f>
        <v>{"type":"Feature","properties":{"name":"佐伯市総合運動公園","description":"種別：備蓄倉庫&lt;br&gt;名称：佐伯市総合運動公園&lt;br&gt;住所：佐伯市長谷2614&lt;br&gt;参考：防災拠点・輸送拠点（緊急輸送基地）&lt;br&gt;","_markerType":"Icon","_iconUrl":"https://cyberjapandata.gsi.go.jp/portal/sys/v4/symbols/515.png","_iconSize":[40,40],"_iconAnchor":[20,20]},"geometry":{"type":"Point","coordinates":[131.862641856798,32.9300736275683]}}</v>
      </c>
    </row>
    <row r="428" spans="1:38">
      <c r="A428" s="1" t="s">
        <v>3221</v>
      </c>
      <c r="B428" s="1" t="s">
        <v>3276</v>
      </c>
      <c r="C428" s="1" t="s">
        <v>3221</v>
      </c>
      <c r="D428" s="1" t="s">
        <v>698</v>
      </c>
      <c r="F428" s="1" t="s">
        <v>680</v>
      </c>
      <c r="I428" s="237">
        <v>515</v>
      </c>
      <c r="J428" s="1" t="s">
        <v>3210</v>
      </c>
      <c r="K428" s="1" t="s">
        <v>3211</v>
      </c>
      <c r="L428" s="4">
        <v>32.959910220126098</v>
      </c>
      <c r="M428" s="1">
        <v>131.899977559446</v>
      </c>
      <c r="O428" s="74" t="str">
        <f t="shared" ref="O428:O449" si="127">A428</f>
        <v>市役所倉庫</v>
      </c>
      <c r="P428" s="74" t="str">
        <f t="shared" si="126"/>
        <v>種別：備蓄倉庫&lt;br&gt;名称：市役所倉庫&lt;br&gt;住所：佐伯市中村南町1番1号&lt;br&gt;参考：災害備蓄倉庫&lt;br&gt;</v>
      </c>
      <c r="Q428" s="74" t="str">
        <f t="shared" ref="Q428:Q449" si="128">I428&amp;".png"</f>
        <v>515.png</v>
      </c>
      <c r="R428" s="74" t="str">
        <f t="shared" ref="R428:S449" si="129">J428</f>
        <v>30,30</v>
      </c>
      <c r="S428" s="74" t="str">
        <f t="shared" si="129"/>
        <v>15,15</v>
      </c>
      <c r="T428" s="74" t="str">
        <f t="shared" ref="T428:T449" si="130">M428&amp;","&amp;L428</f>
        <v>131.899977559446,32.9599102201261</v>
      </c>
      <c r="W428" s="239">
        <v>1</v>
      </c>
      <c r="X428" s="239" t="s">
        <v>3209</v>
      </c>
      <c r="Y428" s="239" t="str">
        <f t="shared" ref="Y428:Y449" si="131">O428</f>
        <v>市役所倉庫</v>
      </c>
      <c r="Z428" s="239" t="s">
        <v>3202</v>
      </c>
      <c r="AA428" s="239" t="str">
        <f t="shared" ref="AA428:AA449" si="132">P428</f>
        <v>種別：備蓄倉庫&lt;br&gt;名称：市役所倉庫&lt;br&gt;住所：佐伯市中村南町1番1号&lt;br&gt;参考：災害備蓄倉庫&lt;br&gt;</v>
      </c>
      <c r="AB428" s="239" t="s">
        <v>3203</v>
      </c>
      <c r="AC428" s="239" t="str">
        <f t="shared" ref="AC428:AC449" si="133">Q428</f>
        <v>515.png</v>
      </c>
      <c r="AD428" s="239" t="s">
        <v>3204</v>
      </c>
      <c r="AE428" s="239" t="str">
        <f t="shared" ref="AE428:AE449" si="134">R428</f>
        <v>30,30</v>
      </c>
      <c r="AF428" s="239" t="s">
        <v>3205</v>
      </c>
      <c r="AG428" s="239" t="str">
        <f t="shared" ref="AG428:AG449" si="135">S428</f>
        <v>15,15</v>
      </c>
      <c r="AH428" s="239" t="s">
        <v>3206</v>
      </c>
      <c r="AI428" s="239" t="str">
        <f t="shared" ref="AI428:AI449" si="136">T428</f>
        <v>131.899977559446,32.9599102201261</v>
      </c>
      <c r="AJ428" s="239" t="s">
        <v>3207</v>
      </c>
      <c r="AL428" s="8" t="str">
        <f t="shared" ref="AL428:AL449" si="137">_xlfn.CONCAT(X428:AJ428)</f>
        <v>,{"type":"Feature","properties":{"name":"市役所倉庫","description":"種別：備蓄倉庫&lt;br&gt;名称：市役所倉庫&lt;br&gt;住所：佐伯市中村南町1番1号&lt;br&gt;参考：災害備蓄倉庫&lt;br&gt;","_markerType":"Icon","_iconUrl":"https://cyberjapandata.gsi.go.jp/portal/sys/v4/symbols/515.png","_iconSize":[30,30],"_iconAnchor":[15,15]},"geometry":{"type":"Point","coordinates":[131.899977559446,32.9599102201261]}}</v>
      </c>
    </row>
    <row r="429" spans="1:38">
      <c r="A429" s="1" t="s">
        <v>3222</v>
      </c>
      <c r="B429" s="1" t="s">
        <v>3276</v>
      </c>
      <c r="C429" s="1" t="s">
        <v>3222</v>
      </c>
      <c r="D429" s="1" t="s">
        <v>698</v>
      </c>
      <c r="F429" s="1" t="s">
        <v>680</v>
      </c>
      <c r="I429" s="237">
        <v>515</v>
      </c>
      <c r="J429" s="1" t="s">
        <v>3210</v>
      </c>
      <c r="K429" s="1" t="s">
        <v>3211</v>
      </c>
      <c r="L429" s="4">
        <v>32.9597072375295</v>
      </c>
      <c r="M429" s="1">
        <v>131.90045315444101</v>
      </c>
      <c r="O429" s="74" t="str">
        <f t="shared" si="127"/>
        <v>市役所公用車管理室倉庫</v>
      </c>
      <c r="P429" s="74" t="str">
        <f t="shared" si="126"/>
        <v>種別：備蓄倉庫&lt;br&gt;名称：市役所公用車管理室倉庫&lt;br&gt;住所：佐伯市中村南町1番1号&lt;br&gt;参考：災害備蓄倉庫&lt;br&gt;</v>
      </c>
      <c r="Q429" s="74" t="str">
        <f t="shared" si="128"/>
        <v>515.png</v>
      </c>
      <c r="R429" s="74" t="str">
        <f t="shared" si="129"/>
        <v>30,30</v>
      </c>
      <c r="S429" s="74" t="str">
        <f t="shared" si="129"/>
        <v>15,15</v>
      </c>
      <c r="T429" s="74" t="str">
        <f t="shared" si="130"/>
        <v>131.900453154441,32.9597072375295</v>
      </c>
      <c r="W429" s="239">
        <v>1</v>
      </c>
      <c r="X429" s="239" t="s">
        <v>3209</v>
      </c>
      <c r="Y429" s="239" t="str">
        <f t="shared" si="131"/>
        <v>市役所公用車管理室倉庫</v>
      </c>
      <c r="Z429" s="239" t="s">
        <v>3202</v>
      </c>
      <c r="AA429" s="239" t="str">
        <f t="shared" si="132"/>
        <v>種別：備蓄倉庫&lt;br&gt;名称：市役所公用車管理室倉庫&lt;br&gt;住所：佐伯市中村南町1番1号&lt;br&gt;参考：災害備蓄倉庫&lt;br&gt;</v>
      </c>
      <c r="AB429" s="239" t="s">
        <v>3203</v>
      </c>
      <c r="AC429" s="239" t="str">
        <f t="shared" si="133"/>
        <v>515.png</v>
      </c>
      <c r="AD429" s="239" t="s">
        <v>3204</v>
      </c>
      <c r="AE429" s="239" t="str">
        <f t="shared" si="134"/>
        <v>30,30</v>
      </c>
      <c r="AF429" s="239" t="s">
        <v>3205</v>
      </c>
      <c r="AG429" s="239" t="str">
        <f t="shared" si="135"/>
        <v>15,15</v>
      </c>
      <c r="AH429" s="239" t="s">
        <v>3206</v>
      </c>
      <c r="AI429" s="239" t="str">
        <f t="shared" si="136"/>
        <v>131.900453154441,32.9597072375295</v>
      </c>
      <c r="AJ429" s="239" t="s">
        <v>3207</v>
      </c>
      <c r="AL429" s="8" t="str">
        <f t="shared" si="137"/>
        <v>,{"type":"Feature","properties":{"name":"市役所公用車管理室倉庫","description":"種別：備蓄倉庫&lt;br&gt;名称：市役所公用車管理室倉庫&lt;br&gt;住所：佐伯市中村南町1番1号&lt;br&gt;参考：災害備蓄倉庫&lt;br&gt;","_markerType":"Icon","_iconUrl":"https://cyberjapandata.gsi.go.jp/portal/sys/v4/symbols/515.png","_iconSize":[30,30],"_iconAnchor":[15,15]},"geometry":{"type":"Point","coordinates":[131.900453154441,32.9597072375295]}}</v>
      </c>
    </row>
    <row r="430" spans="1:38">
      <c r="A430" s="1" t="s">
        <v>3223</v>
      </c>
      <c r="B430" s="1" t="s">
        <v>3276</v>
      </c>
      <c r="C430" s="1" t="s">
        <v>3223</v>
      </c>
      <c r="D430" s="1" t="s">
        <v>697</v>
      </c>
      <c r="F430" s="1" t="s">
        <v>680</v>
      </c>
      <c r="I430" s="237">
        <v>515</v>
      </c>
      <c r="J430" s="1" t="s">
        <v>3210</v>
      </c>
      <c r="K430" s="1" t="s">
        <v>3211</v>
      </c>
      <c r="L430" s="4">
        <v>32.929290623725898</v>
      </c>
      <c r="M430" s="1">
        <v>131.874140429454</v>
      </c>
      <c r="O430" s="74" t="str">
        <f t="shared" si="127"/>
        <v>堅田水防倉庫</v>
      </c>
      <c r="P430" s="74" t="str">
        <f t="shared" si="126"/>
        <v>種別：備蓄倉庫&lt;br&gt;名称：堅田水防倉庫&lt;br&gt;住所：佐伯市大字長良539番地&lt;br&gt;参考：災害備蓄倉庫&lt;br&gt;</v>
      </c>
      <c r="Q430" s="74" t="str">
        <f t="shared" si="128"/>
        <v>515.png</v>
      </c>
      <c r="R430" s="74" t="str">
        <f t="shared" si="129"/>
        <v>30,30</v>
      </c>
      <c r="S430" s="74" t="str">
        <f t="shared" si="129"/>
        <v>15,15</v>
      </c>
      <c r="T430" s="74" t="str">
        <f t="shared" si="130"/>
        <v>131.874140429454,32.9292906237259</v>
      </c>
      <c r="W430" s="239">
        <v>1</v>
      </c>
      <c r="X430" s="239" t="s">
        <v>3209</v>
      </c>
      <c r="Y430" s="239" t="str">
        <f t="shared" si="131"/>
        <v>堅田水防倉庫</v>
      </c>
      <c r="Z430" s="239" t="s">
        <v>3202</v>
      </c>
      <c r="AA430" s="239" t="str">
        <f t="shared" si="132"/>
        <v>種別：備蓄倉庫&lt;br&gt;名称：堅田水防倉庫&lt;br&gt;住所：佐伯市大字長良539番地&lt;br&gt;参考：災害備蓄倉庫&lt;br&gt;</v>
      </c>
      <c r="AB430" s="239" t="s">
        <v>3203</v>
      </c>
      <c r="AC430" s="239" t="str">
        <f t="shared" si="133"/>
        <v>515.png</v>
      </c>
      <c r="AD430" s="239" t="s">
        <v>3204</v>
      </c>
      <c r="AE430" s="239" t="str">
        <f t="shared" si="134"/>
        <v>30,30</v>
      </c>
      <c r="AF430" s="239" t="s">
        <v>3205</v>
      </c>
      <c r="AG430" s="239" t="str">
        <f t="shared" si="135"/>
        <v>15,15</v>
      </c>
      <c r="AH430" s="239" t="s">
        <v>3206</v>
      </c>
      <c r="AI430" s="239" t="str">
        <f t="shared" si="136"/>
        <v>131.874140429454,32.9292906237259</v>
      </c>
      <c r="AJ430" s="239" t="s">
        <v>3207</v>
      </c>
      <c r="AL430" s="8" t="str">
        <f t="shared" si="137"/>
        <v>,{"type":"Feature","properties":{"name":"堅田水防倉庫","description":"種別：備蓄倉庫&lt;br&gt;名称：堅田水防倉庫&lt;br&gt;住所：佐伯市大字長良539番地&lt;br&gt;参考：災害備蓄倉庫&lt;br&gt;","_markerType":"Icon","_iconUrl":"https://cyberjapandata.gsi.go.jp/portal/sys/v4/symbols/515.png","_iconSize":[30,30],"_iconAnchor":[15,15]},"geometry":{"type":"Point","coordinates":[131.874140429454,32.9292906237259]}}</v>
      </c>
    </row>
    <row r="431" spans="1:38">
      <c r="A431" s="1" t="s">
        <v>3224</v>
      </c>
      <c r="B431" s="1" t="s">
        <v>3276</v>
      </c>
      <c r="C431" s="1" t="s">
        <v>3224</v>
      </c>
      <c r="D431" s="1" t="s">
        <v>718</v>
      </c>
      <c r="F431" s="1" t="s">
        <v>680</v>
      </c>
      <c r="I431" s="237">
        <v>515</v>
      </c>
      <c r="J431" s="1" t="s">
        <v>3210</v>
      </c>
      <c r="K431" s="1" t="s">
        <v>3211</v>
      </c>
      <c r="L431" s="4">
        <v>32.967322985665703</v>
      </c>
      <c r="M431" s="1">
        <v>131.910324445496</v>
      </c>
      <c r="O431" s="74" t="str">
        <f t="shared" si="127"/>
        <v>東町水防倉庫</v>
      </c>
      <c r="P431" s="74" t="str">
        <f t="shared" si="126"/>
        <v>種別：備蓄倉庫&lt;br&gt;名称：東町水防倉庫&lt;br&gt;住所：佐伯市東町25&lt;br&gt;参考：災害備蓄倉庫&lt;br&gt;</v>
      </c>
      <c r="Q431" s="74" t="str">
        <f t="shared" si="128"/>
        <v>515.png</v>
      </c>
      <c r="R431" s="74" t="str">
        <f t="shared" si="129"/>
        <v>30,30</v>
      </c>
      <c r="S431" s="74" t="str">
        <f t="shared" si="129"/>
        <v>15,15</v>
      </c>
      <c r="T431" s="74" t="str">
        <f t="shared" si="130"/>
        <v>131.910324445496,32.9673229856657</v>
      </c>
      <c r="W431" s="239">
        <v>1</v>
      </c>
      <c r="X431" s="239" t="s">
        <v>3209</v>
      </c>
      <c r="Y431" s="239" t="str">
        <f t="shared" si="131"/>
        <v>東町水防倉庫</v>
      </c>
      <c r="Z431" s="239" t="s">
        <v>3202</v>
      </c>
      <c r="AA431" s="239" t="str">
        <f t="shared" si="132"/>
        <v>種別：備蓄倉庫&lt;br&gt;名称：東町水防倉庫&lt;br&gt;住所：佐伯市東町25&lt;br&gt;参考：災害備蓄倉庫&lt;br&gt;</v>
      </c>
      <c r="AB431" s="239" t="s">
        <v>3203</v>
      </c>
      <c r="AC431" s="239" t="str">
        <f t="shared" si="133"/>
        <v>515.png</v>
      </c>
      <c r="AD431" s="239" t="s">
        <v>3204</v>
      </c>
      <c r="AE431" s="239" t="str">
        <f t="shared" si="134"/>
        <v>30,30</v>
      </c>
      <c r="AF431" s="239" t="s">
        <v>3205</v>
      </c>
      <c r="AG431" s="239" t="str">
        <f t="shared" si="135"/>
        <v>15,15</v>
      </c>
      <c r="AH431" s="239" t="s">
        <v>3206</v>
      </c>
      <c r="AI431" s="239" t="str">
        <f t="shared" si="136"/>
        <v>131.910324445496,32.9673229856657</v>
      </c>
      <c r="AJ431" s="239" t="s">
        <v>3207</v>
      </c>
      <c r="AL431" s="8" t="str">
        <f t="shared" si="137"/>
        <v>,{"type":"Feature","properties":{"name":"東町水防倉庫","description":"種別：備蓄倉庫&lt;br&gt;名称：東町水防倉庫&lt;br&gt;住所：佐伯市東町25&lt;br&gt;参考：災害備蓄倉庫&lt;br&gt;","_markerType":"Icon","_iconUrl":"https://cyberjapandata.gsi.go.jp/portal/sys/v4/symbols/515.png","_iconSize":[30,30],"_iconAnchor":[15,15]},"geometry":{"type":"Point","coordinates":[131.910324445496,32.9673229856657]}}</v>
      </c>
    </row>
    <row r="432" spans="1:38">
      <c r="A432" s="1" t="s">
        <v>3225</v>
      </c>
      <c r="B432" s="1" t="s">
        <v>3276</v>
      </c>
      <c r="C432" s="1" t="s">
        <v>3225</v>
      </c>
      <c r="D432" s="1" t="s">
        <v>280</v>
      </c>
      <c r="F432" s="1" t="s">
        <v>680</v>
      </c>
      <c r="I432" s="237">
        <v>515</v>
      </c>
      <c r="J432" s="1" t="s">
        <v>3210</v>
      </c>
      <c r="K432" s="1" t="s">
        <v>3211</v>
      </c>
      <c r="L432" s="4">
        <v>32.924012928879399</v>
      </c>
      <c r="M432" s="1">
        <v>131.929143805123</v>
      </c>
      <c r="O432" s="74" t="str">
        <f t="shared" si="127"/>
        <v>木立公民館</v>
      </c>
      <c r="P432" s="74" t="str">
        <f t="shared" si="126"/>
        <v>種別：備蓄倉庫&lt;br&gt;名称：木立公民館&lt;br&gt;住所：佐伯市大字木立890番地&lt;br&gt;参考：災害備蓄倉庫&lt;br&gt;</v>
      </c>
      <c r="Q432" s="74" t="str">
        <f t="shared" si="128"/>
        <v>515.png</v>
      </c>
      <c r="R432" s="74" t="str">
        <f t="shared" si="129"/>
        <v>30,30</v>
      </c>
      <c r="S432" s="74" t="str">
        <f t="shared" si="129"/>
        <v>15,15</v>
      </c>
      <c r="T432" s="74" t="str">
        <f t="shared" si="130"/>
        <v>131.929143805123,32.9240129288794</v>
      </c>
      <c r="W432" s="239">
        <v>1</v>
      </c>
      <c r="X432" s="239" t="s">
        <v>3209</v>
      </c>
      <c r="Y432" s="239" t="str">
        <f t="shared" si="131"/>
        <v>木立公民館</v>
      </c>
      <c r="Z432" s="239" t="s">
        <v>3202</v>
      </c>
      <c r="AA432" s="239" t="str">
        <f t="shared" si="132"/>
        <v>種別：備蓄倉庫&lt;br&gt;名称：木立公民館&lt;br&gt;住所：佐伯市大字木立890番地&lt;br&gt;参考：災害備蓄倉庫&lt;br&gt;</v>
      </c>
      <c r="AB432" s="239" t="s">
        <v>3203</v>
      </c>
      <c r="AC432" s="239" t="str">
        <f t="shared" si="133"/>
        <v>515.png</v>
      </c>
      <c r="AD432" s="239" t="s">
        <v>3204</v>
      </c>
      <c r="AE432" s="239" t="str">
        <f t="shared" si="134"/>
        <v>30,30</v>
      </c>
      <c r="AF432" s="239" t="s">
        <v>3205</v>
      </c>
      <c r="AG432" s="239" t="str">
        <f t="shared" si="135"/>
        <v>15,15</v>
      </c>
      <c r="AH432" s="239" t="s">
        <v>3206</v>
      </c>
      <c r="AI432" s="239" t="str">
        <f t="shared" si="136"/>
        <v>131.929143805123,32.9240129288794</v>
      </c>
      <c r="AJ432" s="239" t="s">
        <v>3207</v>
      </c>
      <c r="AL432" s="8" t="str">
        <f t="shared" si="137"/>
        <v>,{"type":"Feature","properties":{"name":"木立公民館","description":"種別：備蓄倉庫&lt;br&gt;名称：木立公民館&lt;br&gt;住所：佐伯市大字木立890番地&lt;br&gt;参考：災害備蓄倉庫&lt;br&gt;","_markerType":"Icon","_iconUrl":"https://cyberjapandata.gsi.go.jp/portal/sys/v4/symbols/515.png","_iconSize":[30,30],"_iconAnchor":[15,15]},"geometry":{"type":"Point","coordinates":[131.929143805123,32.9240129288794]}}</v>
      </c>
    </row>
    <row r="433" spans="1:38">
      <c r="A433" s="1" t="s">
        <v>76</v>
      </c>
      <c r="B433" s="1" t="s">
        <v>3276</v>
      </c>
      <c r="C433" s="1" t="s">
        <v>76</v>
      </c>
      <c r="D433" s="1" t="s">
        <v>699</v>
      </c>
      <c r="F433" s="1" t="s">
        <v>680</v>
      </c>
      <c r="I433" s="237">
        <v>515</v>
      </c>
      <c r="J433" s="1" t="s">
        <v>3210</v>
      </c>
      <c r="K433" s="1" t="s">
        <v>3211</v>
      </c>
      <c r="L433" s="4">
        <v>33.053154271753598</v>
      </c>
      <c r="M433" s="1">
        <v>131.93076311616099</v>
      </c>
      <c r="O433" s="74" t="str">
        <f t="shared" si="127"/>
        <v>上浦振興局</v>
      </c>
      <c r="P433" s="74" t="str">
        <f t="shared" si="126"/>
        <v>種別：備蓄倉庫&lt;br&gt;名称：上浦振興局&lt;br&gt;住所：佐伯市上浦大字津井浦1400番地3&lt;br&gt;参考：災害備蓄倉庫&lt;br&gt;</v>
      </c>
      <c r="Q433" s="74" t="str">
        <f t="shared" si="128"/>
        <v>515.png</v>
      </c>
      <c r="R433" s="74" t="str">
        <f t="shared" si="129"/>
        <v>30,30</v>
      </c>
      <c r="S433" s="74" t="str">
        <f t="shared" si="129"/>
        <v>15,15</v>
      </c>
      <c r="T433" s="74" t="str">
        <f t="shared" si="130"/>
        <v>131.930763116161,33.0531542717536</v>
      </c>
      <c r="W433" s="239">
        <v>1</v>
      </c>
      <c r="X433" s="239" t="s">
        <v>3209</v>
      </c>
      <c r="Y433" s="239" t="str">
        <f t="shared" si="131"/>
        <v>上浦振興局</v>
      </c>
      <c r="Z433" s="239" t="s">
        <v>3202</v>
      </c>
      <c r="AA433" s="239" t="str">
        <f t="shared" si="132"/>
        <v>種別：備蓄倉庫&lt;br&gt;名称：上浦振興局&lt;br&gt;住所：佐伯市上浦大字津井浦1400番地3&lt;br&gt;参考：災害備蓄倉庫&lt;br&gt;</v>
      </c>
      <c r="AB433" s="239" t="s">
        <v>3203</v>
      </c>
      <c r="AC433" s="239" t="str">
        <f t="shared" si="133"/>
        <v>515.png</v>
      </c>
      <c r="AD433" s="239" t="s">
        <v>3204</v>
      </c>
      <c r="AE433" s="239" t="str">
        <f t="shared" si="134"/>
        <v>30,30</v>
      </c>
      <c r="AF433" s="239" t="s">
        <v>3205</v>
      </c>
      <c r="AG433" s="239" t="str">
        <f t="shared" si="135"/>
        <v>15,15</v>
      </c>
      <c r="AH433" s="239" t="s">
        <v>3206</v>
      </c>
      <c r="AI433" s="239" t="str">
        <f t="shared" si="136"/>
        <v>131.930763116161,33.0531542717536</v>
      </c>
      <c r="AJ433" s="239" t="s">
        <v>3207</v>
      </c>
      <c r="AL433" s="8" t="str">
        <f t="shared" si="137"/>
        <v>,{"type":"Feature","properties":{"name":"上浦振興局","description":"種別：備蓄倉庫&lt;br&gt;名称：上浦振興局&lt;br&gt;住所：佐伯市上浦大字津井浦1400番地3&lt;br&gt;参考：災害備蓄倉庫&lt;br&gt;","_markerType":"Icon","_iconUrl":"https://cyberjapandata.gsi.go.jp/portal/sys/v4/symbols/515.png","_iconSize":[30,30],"_iconAnchor":[15,15]},"geometry":{"type":"Point","coordinates":[131.930763116161,33.0531542717536]}}</v>
      </c>
    </row>
    <row r="434" spans="1:38">
      <c r="A434" s="1" t="s">
        <v>3226</v>
      </c>
      <c r="B434" s="1" t="s">
        <v>3276</v>
      </c>
      <c r="C434" s="1" t="s">
        <v>3226</v>
      </c>
      <c r="D434" s="1" t="s">
        <v>3227</v>
      </c>
      <c r="F434" s="1" t="s">
        <v>680</v>
      </c>
      <c r="I434" s="237">
        <v>515</v>
      </c>
      <c r="J434" s="1" t="s">
        <v>3210</v>
      </c>
      <c r="K434" s="1" t="s">
        <v>3211</v>
      </c>
      <c r="L434" s="4">
        <v>32.968703000705901</v>
      </c>
      <c r="M434" s="1">
        <v>131.83722018030599</v>
      </c>
      <c r="O434" s="74" t="str">
        <f t="shared" si="127"/>
        <v>弥生振興局防災備蓄倉庫</v>
      </c>
      <c r="P434" s="74" t="str">
        <f t="shared" si="126"/>
        <v>種別：備蓄倉庫&lt;br&gt;名称：弥生振興局防災備蓄倉庫&lt;br&gt;住所：弥生大字上小倉656番地1&lt;br&gt;参考：災害備蓄倉庫&lt;br&gt;</v>
      </c>
      <c r="Q434" s="74" t="str">
        <f t="shared" si="128"/>
        <v>515.png</v>
      </c>
      <c r="R434" s="74" t="str">
        <f t="shared" si="129"/>
        <v>30,30</v>
      </c>
      <c r="S434" s="74" t="str">
        <f t="shared" si="129"/>
        <v>15,15</v>
      </c>
      <c r="T434" s="74" t="str">
        <f t="shared" si="130"/>
        <v>131.837220180306,32.9687030007059</v>
      </c>
      <c r="W434" s="239">
        <v>1</v>
      </c>
      <c r="X434" s="239" t="s">
        <v>3209</v>
      </c>
      <c r="Y434" s="239" t="str">
        <f t="shared" si="131"/>
        <v>弥生振興局防災備蓄倉庫</v>
      </c>
      <c r="Z434" s="239" t="s">
        <v>3202</v>
      </c>
      <c r="AA434" s="239" t="str">
        <f t="shared" si="132"/>
        <v>種別：備蓄倉庫&lt;br&gt;名称：弥生振興局防災備蓄倉庫&lt;br&gt;住所：弥生大字上小倉656番地1&lt;br&gt;参考：災害備蓄倉庫&lt;br&gt;</v>
      </c>
      <c r="AB434" s="239" t="s">
        <v>3203</v>
      </c>
      <c r="AC434" s="239" t="str">
        <f t="shared" si="133"/>
        <v>515.png</v>
      </c>
      <c r="AD434" s="239" t="s">
        <v>3204</v>
      </c>
      <c r="AE434" s="239" t="str">
        <f t="shared" si="134"/>
        <v>30,30</v>
      </c>
      <c r="AF434" s="239" t="s">
        <v>3205</v>
      </c>
      <c r="AG434" s="239" t="str">
        <f t="shared" si="135"/>
        <v>15,15</v>
      </c>
      <c r="AH434" s="239" t="s">
        <v>3206</v>
      </c>
      <c r="AI434" s="239" t="str">
        <f t="shared" si="136"/>
        <v>131.837220180306,32.9687030007059</v>
      </c>
      <c r="AJ434" s="239" t="s">
        <v>3207</v>
      </c>
      <c r="AL434" s="8" t="str">
        <f t="shared" si="137"/>
        <v>,{"type":"Feature","properties":{"name":"弥生振興局防災備蓄倉庫","description":"種別：備蓄倉庫&lt;br&gt;名称：弥生振興局防災備蓄倉庫&lt;br&gt;住所：弥生大字上小倉656番地1&lt;br&gt;参考：災害備蓄倉庫&lt;br&gt;","_markerType":"Icon","_iconUrl":"https://cyberjapandata.gsi.go.jp/portal/sys/v4/symbols/515.png","_iconSize":[30,30],"_iconAnchor":[15,15]},"geometry":{"type":"Point","coordinates":[131.837220180306,32.9687030007059]}}</v>
      </c>
    </row>
    <row r="435" spans="1:38">
      <c r="A435" s="1" t="s">
        <v>3228</v>
      </c>
      <c r="B435" s="1" t="s">
        <v>3276</v>
      </c>
      <c r="C435" s="1" t="s">
        <v>3228</v>
      </c>
      <c r="D435" s="1" t="s">
        <v>3227</v>
      </c>
      <c r="F435" s="1" t="s">
        <v>680</v>
      </c>
      <c r="I435" s="237">
        <v>515</v>
      </c>
      <c r="J435" s="1" t="s">
        <v>3210</v>
      </c>
      <c r="K435" s="1" t="s">
        <v>3211</v>
      </c>
      <c r="L435" s="4">
        <v>32.968533058632502</v>
      </c>
      <c r="M435" s="1">
        <v>131.83761979477001</v>
      </c>
      <c r="O435" s="74" t="str">
        <f t="shared" si="127"/>
        <v>弥生振興局倉庫</v>
      </c>
      <c r="P435" s="74" t="str">
        <f t="shared" si="126"/>
        <v>種別：備蓄倉庫&lt;br&gt;名称：弥生振興局倉庫&lt;br&gt;住所：弥生大字上小倉656番地1&lt;br&gt;参考：災害備蓄倉庫&lt;br&gt;</v>
      </c>
      <c r="Q435" s="74" t="str">
        <f t="shared" si="128"/>
        <v>515.png</v>
      </c>
      <c r="R435" s="74" t="str">
        <f t="shared" si="129"/>
        <v>30,30</v>
      </c>
      <c r="S435" s="74" t="str">
        <f t="shared" si="129"/>
        <v>15,15</v>
      </c>
      <c r="T435" s="74" t="str">
        <f t="shared" si="130"/>
        <v>131.83761979477,32.9685330586325</v>
      </c>
      <c r="W435" s="239">
        <v>1</v>
      </c>
      <c r="X435" s="239" t="s">
        <v>3209</v>
      </c>
      <c r="Y435" s="239" t="str">
        <f t="shared" si="131"/>
        <v>弥生振興局倉庫</v>
      </c>
      <c r="Z435" s="239" t="s">
        <v>3202</v>
      </c>
      <c r="AA435" s="239" t="str">
        <f t="shared" si="132"/>
        <v>種別：備蓄倉庫&lt;br&gt;名称：弥生振興局倉庫&lt;br&gt;住所：弥生大字上小倉656番地1&lt;br&gt;参考：災害備蓄倉庫&lt;br&gt;</v>
      </c>
      <c r="AB435" s="239" t="s">
        <v>3203</v>
      </c>
      <c r="AC435" s="239" t="str">
        <f t="shared" si="133"/>
        <v>515.png</v>
      </c>
      <c r="AD435" s="239" t="s">
        <v>3204</v>
      </c>
      <c r="AE435" s="239" t="str">
        <f t="shared" si="134"/>
        <v>30,30</v>
      </c>
      <c r="AF435" s="239" t="s">
        <v>3205</v>
      </c>
      <c r="AG435" s="239" t="str">
        <f t="shared" si="135"/>
        <v>15,15</v>
      </c>
      <c r="AH435" s="239" t="s">
        <v>3206</v>
      </c>
      <c r="AI435" s="239" t="str">
        <f t="shared" si="136"/>
        <v>131.83761979477,32.9685330586325</v>
      </c>
      <c r="AJ435" s="239" t="s">
        <v>3207</v>
      </c>
      <c r="AL435" s="8" t="str">
        <f t="shared" si="137"/>
        <v>,{"type":"Feature","properties":{"name":"弥生振興局倉庫","description":"種別：備蓄倉庫&lt;br&gt;名称：弥生振興局倉庫&lt;br&gt;住所：弥生大字上小倉656番地1&lt;br&gt;参考：災害備蓄倉庫&lt;br&gt;","_markerType":"Icon","_iconUrl":"https://cyberjapandata.gsi.go.jp/portal/sys/v4/symbols/515.png","_iconSize":[30,30],"_iconAnchor":[15,15]},"geometry":{"type":"Point","coordinates":[131.83761979477,32.9685330586325]}}</v>
      </c>
    </row>
    <row r="436" spans="1:38">
      <c r="A436" s="1" t="s">
        <v>3229</v>
      </c>
      <c r="B436" s="1" t="s">
        <v>3276</v>
      </c>
      <c r="C436" s="1" t="s">
        <v>3229</v>
      </c>
      <c r="D436" s="1" t="s">
        <v>3230</v>
      </c>
      <c r="F436" s="1" t="s">
        <v>680</v>
      </c>
      <c r="I436" s="237">
        <v>515</v>
      </c>
      <c r="J436" s="1" t="s">
        <v>3210</v>
      </c>
      <c r="K436" s="1" t="s">
        <v>3211</v>
      </c>
      <c r="L436" s="4">
        <v>32.969728725990997</v>
      </c>
      <c r="M436" s="1">
        <v>131.84240743495999</v>
      </c>
      <c r="O436" s="74" t="str">
        <f t="shared" si="127"/>
        <v>旧弥生給食センター</v>
      </c>
      <c r="P436" s="74" t="str">
        <f t="shared" si="126"/>
        <v>種別：備蓄倉庫&lt;br&gt;名称：旧弥生給食センター&lt;br&gt;住所：佐伯市弥生大字井崎781&lt;br&gt;参考：災害備蓄倉庫&lt;br&gt;</v>
      </c>
      <c r="Q436" s="74" t="str">
        <f t="shared" si="128"/>
        <v>515.png</v>
      </c>
      <c r="R436" s="74" t="str">
        <f t="shared" si="129"/>
        <v>30,30</v>
      </c>
      <c r="S436" s="74" t="str">
        <f t="shared" si="129"/>
        <v>15,15</v>
      </c>
      <c r="T436" s="74" t="str">
        <f t="shared" si="130"/>
        <v>131.84240743496,32.969728725991</v>
      </c>
      <c r="W436" s="239">
        <v>1</v>
      </c>
      <c r="X436" s="239" t="s">
        <v>3209</v>
      </c>
      <c r="Y436" s="239" t="str">
        <f t="shared" si="131"/>
        <v>旧弥生給食センター</v>
      </c>
      <c r="Z436" s="239" t="s">
        <v>3202</v>
      </c>
      <c r="AA436" s="239" t="str">
        <f t="shared" si="132"/>
        <v>種別：備蓄倉庫&lt;br&gt;名称：旧弥生給食センター&lt;br&gt;住所：佐伯市弥生大字井崎781&lt;br&gt;参考：災害備蓄倉庫&lt;br&gt;</v>
      </c>
      <c r="AB436" s="239" t="s">
        <v>3203</v>
      </c>
      <c r="AC436" s="239" t="str">
        <f t="shared" si="133"/>
        <v>515.png</v>
      </c>
      <c r="AD436" s="239" t="s">
        <v>3204</v>
      </c>
      <c r="AE436" s="239" t="str">
        <f t="shared" si="134"/>
        <v>30,30</v>
      </c>
      <c r="AF436" s="239" t="s">
        <v>3205</v>
      </c>
      <c r="AG436" s="239" t="str">
        <f t="shared" si="135"/>
        <v>15,15</v>
      </c>
      <c r="AH436" s="239" t="s">
        <v>3206</v>
      </c>
      <c r="AI436" s="239" t="str">
        <f t="shared" si="136"/>
        <v>131.84240743496,32.969728725991</v>
      </c>
      <c r="AJ436" s="239" t="s">
        <v>3207</v>
      </c>
      <c r="AL436" s="8" t="str">
        <f t="shared" si="137"/>
        <v>,{"type":"Feature","properties":{"name":"旧弥生給食センター","description":"種別：備蓄倉庫&lt;br&gt;名称：旧弥生給食センター&lt;br&gt;住所：佐伯市弥生大字井崎781&lt;br&gt;参考：災害備蓄倉庫&lt;br&gt;","_markerType":"Icon","_iconUrl":"https://cyberjapandata.gsi.go.jp/portal/sys/v4/symbols/515.png","_iconSize":[30,30],"_iconAnchor":[15,15]},"geometry":{"type":"Point","coordinates":[131.84240743496,32.969728725991]}}</v>
      </c>
    </row>
    <row r="437" spans="1:38">
      <c r="A437" s="1" t="s">
        <v>3231</v>
      </c>
      <c r="B437" s="1" t="s">
        <v>3276</v>
      </c>
      <c r="C437" s="1" t="s">
        <v>3231</v>
      </c>
      <c r="D437" s="1" t="s">
        <v>3232</v>
      </c>
      <c r="F437" s="1" t="s">
        <v>680</v>
      </c>
      <c r="I437" s="237">
        <v>515</v>
      </c>
      <c r="J437" s="1" t="s">
        <v>3210</v>
      </c>
      <c r="K437" s="1" t="s">
        <v>3211</v>
      </c>
      <c r="L437" s="4">
        <v>32.952761011171802</v>
      </c>
      <c r="M437" s="1">
        <v>131.80233248715101</v>
      </c>
      <c r="O437" s="74" t="str">
        <f t="shared" si="127"/>
        <v>本匠振興局</v>
      </c>
      <c r="P437" s="74" t="str">
        <f t="shared" si="126"/>
        <v>種別：備蓄倉庫&lt;br&gt;名称：本匠振興局&lt;br&gt;住所：佐伯市本匠大字笠掛2-5&lt;br&gt;参考：災害備蓄倉庫&lt;br&gt;</v>
      </c>
      <c r="Q437" s="74" t="str">
        <f t="shared" si="128"/>
        <v>515.png</v>
      </c>
      <c r="R437" s="74" t="str">
        <f t="shared" si="129"/>
        <v>30,30</v>
      </c>
      <c r="S437" s="74" t="str">
        <f t="shared" si="129"/>
        <v>15,15</v>
      </c>
      <c r="T437" s="74" t="str">
        <f t="shared" si="130"/>
        <v>131.802332487151,32.9527610111718</v>
      </c>
      <c r="W437" s="239">
        <v>1</v>
      </c>
      <c r="X437" s="239" t="s">
        <v>3209</v>
      </c>
      <c r="Y437" s="239" t="str">
        <f t="shared" si="131"/>
        <v>本匠振興局</v>
      </c>
      <c r="Z437" s="239" t="s">
        <v>3202</v>
      </c>
      <c r="AA437" s="239" t="str">
        <f t="shared" si="132"/>
        <v>種別：備蓄倉庫&lt;br&gt;名称：本匠振興局&lt;br&gt;住所：佐伯市本匠大字笠掛2-5&lt;br&gt;参考：災害備蓄倉庫&lt;br&gt;</v>
      </c>
      <c r="AB437" s="239" t="s">
        <v>3203</v>
      </c>
      <c r="AC437" s="239" t="str">
        <f t="shared" si="133"/>
        <v>515.png</v>
      </c>
      <c r="AD437" s="239" t="s">
        <v>3204</v>
      </c>
      <c r="AE437" s="239" t="str">
        <f t="shared" si="134"/>
        <v>30,30</v>
      </c>
      <c r="AF437" s="239" t="s">
        <v>3205</v>
      </c>
      <c r="AG437" s="239" t="str">
        <f t="shared" si="135"/>
        <v>15,15</v>
      </c>
      <c r="AH437" s="239" t="s">
        <v>3206</v>
      </c>
      <c r="AI437" s="239" t="str">
        <f t="shared" si="136"/>
        <v>131.802332487151,32.9527610111718</v>
      </c>
      <c r="AJ437" s="239" t="s">
        <v>3207</v>
      </c>
      <c r="AL437" s="8" t="str">
        <f t="shared" si="137"/>
        <v>,{"type":"Feature","properties":{"name":"本匠振興局","description":"種別：備蓄倉庫&lt;br&gt;名称：本匠振興局&lt;br&gt;住所：佐伯市本匠大字笠掛2-5&lt;br&gt;参考：災害備蓄倉庫&lt;br&gt;","_markerType":"Icon","_iconUrl":"https://cyberjapandata.gsi.go.jp/portal/sys/v4/symbols/515.png","_iconSize":[30,30],"_iconAnchor":[15,15]},"geometry":{"type":"Point","coordinates":[131.802332487151,32.9527610111718]}}</v>
      </c>
    </row>
    <row r="438" spans="1:38">
      <c r="A438" s="1" t="s">
        <v>3233</v>
      </c>
      <c r="B438" s="1" t="s">
        <v>3276</v>
      </c>
      <c r="C438" s="1" t="s">
        <v>3233</v>
      </c>
      <c r="D438" s="1" t="s">
        <v>701</v>
      </c>
      <c r="F438" s="1" t="s">
        <v>680</v>
      </c>
      <c r="I438" s="237">
        <v>515</v>
      </c>
      <c r="J438" s="1" t="s">
        <v>3210</v>
      </c>
      <c r="K438" s="1" t="s">
        <v>3211</v>
      </c>
      <c r="L438" s="4">
        <v>32.928241303613902</v>
      </c>
      <c r="M438" s="1">
        <v>131.712951483127</v>
      </c>
      <c r="O438" s="74" t="str">
        <f t="shared" si="127"/>
        <v>因尾出張所</v>
      </c>
      <c r="P438" s="74" t="str">
        <f t="shared" si="126"/>
        <v>種別：備蓄倉庫&lt;br&gt;名称：因尾出張所&lt;br&gt;住所：佐伯市本匠大字堂ノ間1061番地&lt;br&gt;参考：災害備蓄倉庫&lt;br&gt;</v>
      </c>
      <c r="Q438" s="74" t="str">
        <f t="shared" si="128"/>
        <v>515.png</v>
      </c>
      <c r="R438" s="74" t="str">
        <f t="shared" si="129"/>
        <v>30,30</v>
      </c>
      <c r="S438" s="74" t="str">
        <f t="shared" si="129"/>
        <v>15,15</v>
      </c>
      <c r="T438" s="74" t="str">
        <f t="shared" si="130"/>
        <v>131.712951483127,32.9282413036139</v>
      </c>
      <c r="W438" s="239">
        <v>1</v>
      </c>
      <c r="X438" s="239" t="s">
        <v>3209</v>
      </c>
      <c r="Y438" s="239" t="str">
        <f t="shared" si="131"/>
        <v>因尾出張所</v>
      </c>
      <c r="Z438" s="239" t="s">
        <v>3202</v>
      </c>
      <c r="AA438" s="239" t="str">
        <f t="shared" si="132"/>
        <v>種別：備蓄倉庫&lt;br&gt;名称：因尾出張所&lt;br&gt;住所：佐伯市本匠大字堂ノ間1061番地&lt;br&gt;参考：災害備蓄倉庫&lt;br&gt;</v>
      </c>
      <c r="AB438" s="239" t="s">
        <v>3203</v>
      </c>
      <c r="AC438" s="239" t="str">
        <f t="shared" si="133"/>
        <v>515.png</v>
      </c>
      <c r="AD438" s="239" t="s">
        <v>3204</v>
      </c>
      <c r="AE438" s="239" t="str">
        <f t="shared" si="134"/>
        <v>30,30</v>
      </c>
      <c r="AF438" s="239" t="s">
        <v>3205</v>
      </c>
      <c r="AG438" s="239" t="str">
        <f t="shared" si="135"/>
        <v>15,15</v>
      </c>
      <c r="AH438" s="239" t="s">
        <v>3206</v>
      </c>
      <c r="AI438" s="239" t="str">
        <f t="shared" si="136"/>
        <v>131.712951483127,32.9282413036139</v>
      </c>
      <c r="AJ438" s="239" t="s">
        <v>3207</v>
      </c>
      <c r="AL438" s="8" t="str">
        <f t="shared" si="137"/>
        <v>,{"type":"Feature","properties":{"name":"因尾出張所","description":"種別：備蓄倉庫&lt;br&gt;名称：因尾出張所&lt;br&gt;住所：佐伯市本匠大字堂ノ間1061番地&lt;br&gt;参考：災害備蓄倉庫&lt;br&gt;","_markerType":"Icon","_iconUrl":"https://cyberjapandata.gsi.go.jp/portal/sys/v4/symbols/515.png","_iconSize":[30,30],"_iconAnchor":[15,15]},"geometry":{"type":"Point","coordinates":[131.712951483127,32.9282413036139]}}</v>
      </c>
    </row>
    <row r="439" spans="1:38">
      <c r="A439" s="1" t="s">
        <v>3234</v>
      </c>
      <c r="B439" s="1" t="s">
        <v>3276</v>
      </c>
      <c r="C439" s="1" t="s">
        <v>3234</v>
      </c>
      <c r="D439" s="1" t="s">
        <v>3235</v>
      </c>
      <c r="F439" s="1" t="s">
        <v>680</v>
      </c>
      <c r="I439" s="237">
        <v>515</v>
      </c>
      <c r="J439" s="1" t="s">
        <v>3210</v>
      </c>
      <c r="K439" s="1" t="s">
        <v>3211</v>
      </c>
      <c r="L439" s="4">
        <v>32.954949241380703</v>
      </c>
      <c r="M439" s="1">
        <v>131.80248442231999</v>
      </c>
      <c r="O439" s="74" t="str">
        <f t="shared" si="127"/>
        <v>旧本匠保育所</v>
      </c>
      <c r="P439" s="74" t="str">
        <f t="shared" si="126"/>
        <v>種別：備蓄倉庫&lt;br&gt;名称：旧本匠保育所&lt;br&gt;住所：佐伯市本匠大字笠掛1426番地&lt;br&gt;参考：災害備蓄倉庫&lt;br&gt;</v>
      </c>
      <c r="Q439" s="74" t="str">
        <f t="shared" si="128"/>
        <v>515.png</v>
      </c>
      <c r="R439" s="74" t="str">
        <f t="shared" si="129"/>
        <v>30,30</v>
      </c>
      <c r="S439" s="74" t="str">
        <f t="shared" si="129"/>
        <v>15,15</v>
      </c>
      <c r="T439" s="74" t="str">
        <f t="shared" si="130"/>
        <v>131.80248442232,32.9549492413807</v>
      </c>
      <c r="W439" s="239">
        <v>1</v>
      </c>
      <c r="X439" s="239" t="s">
        <v>3209</v>
      </c>
      <c r="Y439" s="239" t="str">
        <f t="shared" si="131"/>
        <v>旧本匠保育所</v>
      </c>
      <c r="Z439" s="239" t="s">
        <v>3202</v>
      </c>
      <c r="AA439" s="239" t="str">
        <f t="shared" si="132"/>
        <v>種別：備蓄倉庫&lt;br&gt;名称：旧本匠保育所&lt;br&gt;住所：佐伯市本匠大字笠掛1426番地&lt;br&gt;参考：災害備蓄倉庫&lt;br&gt;</v>
      </c>
      <c r="AB439" s="239" t="s">
        <v>3203</v>
      </c>
      <c r="AC439" s="239" t="str">
        <f t="shared" si="133"/>
        <v>515.png</v>
      </c>
      <c r="AD439" s="239" t="s">
        <v>3204</v>
      </c>
      <c r="AE439" s="239" t="str">
        <f t="shared" si="134"/>
        <v>30,30</v>
      </c>
      <c r="AF439" s="239" t="s">
        <v>3205</v>
      </c>
      <c r="AG439" s="239" t="str">
        <f t="shared" si="135"/>
        <v>15,15</v>
      </c>
      <c r="AH439" s="239" t="s">
        <v>3206</v>
      </c>
      <c r="AI439" s="239" t="str">
        <f t="shared" si="136"/>
        <v>131.80248442232,32.9549492413807</v>
      </c>
      <c r="AJ439" s="239" t="s">
        <v>3207</v>
      </c>
      <c r="AL439" s="8" t="str">
        <f t="shared" si="137"/>
        <v>,{"type":"Feature","properties":{"name":"旧本匠保育所","description":"種別：備蓄倉庫&lt;br&gt;名称：旧本匠保育所&lt;br&gt;住所：佐伯市本匠大字笠掛1426番地&lt;br&gt;参考：災害備蓄倉庫&lt;br&gt;","_markerType":"Icon","_iconUrl":"https://cyberjapandata.gsi.go.jp/portal/sys/v4/symbols/515.png","_iconSize":[30,30],"_iconAnchor":[15,15]},"geometry":{"type":"Point","coordinates":[131.80248442232,32.9549492413807]}}</v>
      </c>
    </row>
    <row r="440" spans="1:38">
      <c r="A440" s="1" t="s">
        <v>3236</v>
      </c>
      <c r="B440" s="1" t="s">
        <v>3276</v>
      </c>
      <c r="C440" s="1" t="s">
        <v>3236</v>
      </c>
      <c r="D440" s="1" t="s">
        <v>703</v>
      </c>
      <c r="F440" s="1" t="s">
        <v>680</v>
      </c>
      <c r="I440" s="237">
        <v>515</v>
      </c>
      <c r="J440" s="1" t="s">
        <v>3210</v>
      </c>
      <c r="K440" s="1" t="s">
        <v>3211</v>
      </c>
      <c r="L440" s="4">
        <v>32.858040481891599</v>
      </c>
      <c r="M440" s="1">
        <v>131.65648441354099</v>
      </c>
      <c r="O440" s="74" t="str">
        <f t="shared" si="127"/>
        <v>宇目振興局</v>
      </c>
      <c r="P440" s="74" t="str">
        <f t="shared" si="126"/>
        <v>種別：備蓄倉庫&lt;br&gt;名称：宇目振興局&lt;br&gt;住所：佐伯市宇目大字千束1060番地1&lt;br&gt;参考：災害備蓄倉庫&lt;br&gt;</v>
      </c>
      <c r="Q440" s="74" t="str">
        <f t="shared" si="128"/>
        <v>515.png</v>
      </c>
      <c r="R440" s="74" t="str">
        <f t="shared" si="129"/>
        <v>30,30</v>
      </c>
      <c r="S440" s="74" t="str">
        <f t="shared" si="129"/>
        <v>15,15</v>
      </c>
      <c r="T440" s="74" t="str">
        <f t="shared" si="130"/>
        <v>131.656484413541,32.8580404818916</v>
      </c>
      <c r="W440" s="239">
        <v>1</v>
      </c>
      <c r="X440" s="239" t="s">
        <v>3209</v>
      </c>
      <c r="Y440" s="239" t="str">
        <f t="shared" si="131"/>
        <v>宇目振興局</v>
      </c>
      <c r="Z440" s="239" t="s">
        <v>3202</v>
      </c>
      <c r="AA440" s="239" t="str">
        <f t="shared" si="132"/>
        <v>種別：備蓄倉庫&lt;br&gt;名称：宇目振興局&lt;br&gt;住所：佐伯市宇目大字千束1060番地1&lt;br&gt;参考：災害備蓄倉庫&lt;br&gt;</v>
      </c>
      <c r="AB440" s="239" t="s">
        <v>3203</v>
      </c>
      <c r="AC440" s="239" t="str">
        <f t="shared" si="133"/>
        <v>515.png</v>
      </c>
      <c r="AD440" s="239" t="s">
        <v>3204</v>
      </c>
      <c r="AE440" s="239" t="str">
        <f t="shared" si="134"/>
        <v>30,30</v>
      </c>
      <c r="AF440" s="239" t="s">
        <v>3205</v>
      </c>
      <c r="AG440" s="239" t="str">
        <f t="shared" si="135"/>
        <v>15,15</v>
      </c>
      <c r="AH440" s="239" t="s">
        <v>3206</v>
      </c>
      <c r="AI440" s="239" t="str">
        <f t="shared" si="136"/>
        <v>131.656484413541,32.8580404818916</v>
      </c>
      <c r="AJ440" s="239" t="s">
        <v>3207</v>
      </c>
      <c r="AL440" s="8" t="str">
        <f t="shared" si="137"/>
        <v>,{"type":"Feature","properties":{"name":"宇目振興局","description":"種別：備蓄倉庫&lt;br&gt;名称：宇目振興局&lt;br&gt;住所：佐伯市宇目大字千束1060番地1&lt;br&gt;参考：災害備蓄倉庫&lt;br&gt;","_markerType":"Icon","_iconUrl":"https://cyberjapandata.gsi.go.jp/portal/sys/v4/symbols/515.png","_iconSize":[30,30],"_iconAnchor":[15,15]},"geometry":{"type":"Point","coordinates":[131.656484413541,32.8580404818916]}}</v>
      </c>
    </row>
    <row r="441" spans="1:38">
      <c r="A441" s="1" t="s">
        <v>3237</v>
      </c>
      <c r="B441" s="1" t="s">
        <v>3276</v>
      </c>
      <c r="C441" s="1" t="s">
        <v>3237</v>
      </c>
      <c r="D441" s="1" t="s">
        <v>3238</v>
      </c>
      <c r="F441" s="1" t="s">
        <v>680</v>
      </c>
      <c r="I441" s="237">
        <v>515</v>
      </c>
      <c r="J441" s="1" t="s">
        <v>3210</v>
      </c>
      <c r="K441" s="1" t="s">
        <v>3211</v>
      </c>
      <c r="L441" s="4">
        <v>32.854455376682097</v>
      </c>
      <c r="M441" s="1">
        <v>131.62851289177601</v>
      </c>
      <c r="O441" s="74" t="str">
        <f t="shared" si="127"/>
        <v>宇目小野市地区防災備蓄倉庫</v>
      </c>
      <c r="P441" s="74" t="str">
        <f t="shared" si="126"/>
        <v>種別：備蓄倉庫&lt;br&gt;名称：宇目小野市地区防災備蓄倉庫&lt;br&gt;住所：佐伯市宇目大字小野市3734&lt;br&gt;参考：災害備蓄倉庫&lt;br&gt;</v>
      </c>
      <c r="Q441" s="74" t="str">
        <f t="shared" si="128"/>
        <v>515.png</v>
      </c>
      <c r="R441" s="74" t="str">
        <f t="shared" si="129"/>
        <v>30,30</v>
      </c>
      <c r="S441" s="74" t="str">
        <f t="shared" si="129"/>
        <v>15,15</v>
      </c>
      <c r="T441" s="74" t="str">
        <f t="shared" si="130"/>
        <v>131.628512891776,32.8544553766821</v>
      </c>
      <c r="W441" s="239">
        <v>1</v>
      </c>
      <c r="X441" s="239" t="s">
        <v>3209</v>
      </c>
      <c r="Y441" s="239" t="str">
        <f t="shared" si="131"/>
        <v>宇目小野市地区防災備蓄倉庫</v>
      </c>
      <c r="Z441" s="239" t="s">
        <v>3202</v>
      </c>
      <c r="AA441" s="239" t="str">
        <f t="shared" si="132"/>
        <v>種別：備蓄倉庫&lt;br&gt;名称：宇目小野市地区防災備蓄倉庫&lt;br&gt;住所：佐伯市宇目大字小野市3734&lt;br&gt;参考：災害備蓄倉庫&lt;br&gt;</v>
      </c>
      <c r="AB441" s="239" t="s">
        <v>3203</v>
      </c>
      <c r="AC441" s="239" t="str">
        <f t="shared" si="133"/>
        <v>515.png</v>
      </c>
      <c r="AD441" s="239" t="s">
        <v>3204</v>
      </c>
      <c r="AE441" s="239" t="str">
        <f t="shared" si="134"/>
        <v>30,30</v>
      </c>
      <c r="AF441" s="239" t="s">
        <v>3205</v>
      </c>
      <c r="AG441" s="239" t="str">
        <f t="shared" si="135"/>
        <v>15,15</v>
      </c>
      <c r="AH441" s="239" t="s">
        <v>3206</v>
      </c>
      <c r="AI441" s="239" t="str">
        <f t="shared" si="136"/>
        <v>131.628512891776,32.8544553766821</v>
      </c>
      <c r="AJ441" s="239" t="s">
        <v>3207</v>
      </c>
      <c r="AL441" s="8" t="str">
        <f t="shared" si="137"/>
        <v>,{"type":"Feature","properties":{"name":"宇目小野市地区防災備蓄倉庫","description":"種別：備蓄倉庫&lt;br&gt;名称：宇目小野市地区防災備蓄倉庫&lt;br&gt;住所：佐伯市宇目大字小野市3734&lt;br&gt;参考：災害備蓄倉庫&lt;br&gt;","_markerType":"Icon","_iconUrl":"https://cyberjapandata.gsi.go.jp/portal/sys/v4/symbols/515.png","_iconSize":[30,30],"_iconAnchor":[15,15]},"geometry":{"type":"Point","coordinates":[131.628512891776,32.8544553766821]}}</v>
      </c>
    </row>
    <row r="442" spans="1:38">
      <c r="A442" s="1" t="s">
        <v>86</v>
      </c>
      <c r="B442" s="1" t="s">
        <v>3276</v>
      </c>
      <c r="C442" s="1" t="s">
        <v>86</v>
      </c>
      <c r="D442" s="1" t="s">
        <v>704</v>
      </c>
      <c r="F442" s="1" t="s">
        <v>680</v>
      </c>
      <c r="I442" s="237">
        <v>515</v>
      </c>
      <c r="J442" s="1" t="s">
        <v>3210</v>
      </c>
      <c r="K442" s="1" t="s">
        <v>3211</v>
      </c>
      <c r="L442" s="4">
        <v>32.896244072886702</v>
      </c>
      <c r="M442" s="1">
        <v>131.778695596055</v>
      </c>
      <c r="O442" s="74" t="str">
        <f t="shared" si="127"/>
        <v>直川振興局</v>
      </c>
      <c r="P442" s="74" t="str">
        <f t="shared" si="126"/>
        <v>種別：備蓄倉庫&lt;br&gt;名称：直川振興局&lt;br&gt;住所：佐伯市直川大字赤木105番地&lt;br&gt;参考：災害備蓄倉庫&lt;br&gt;</v>
      </c>
      <c r="Q442" s="74" t="str">
        <f t="shared" si="128"/>
        <v>515.png</v>
      </c>
      <c r="R442" s="74" t="str">
        <f t="shared" si="129"/>
        <v>30,30</v>
      </c>
      <c r="S442" s="74" t="str">
        <f t="shared" si="129"/>
        <v>15,15</v>
      </c>
      <c r="T442" s="74" t="str">
        <f t="shared" si="130"/>
        <v>131.778695596055,32.8962440728867</v>
      </c>
      <c r="W442" s="239">
        <v>1</v>
      </c>
      <c r="X442" s="239" t="s">
        <v>3209</v>
      </c>
      <c r="Y442" s="239" t="str">
        <f t="shared" si="131"/>
        <v>直川振興局</v>
      </c>
      <c r="Z442" s="239" t="s">
        <v>3202</v>
      </c>
      <c r="AA442" s="239" t="str">
        <f t="shared" si="132"/>
        <v>種別：備蓄倉庫&lt;br&gt;名称：直川振興局&lt;br&gt;住所：佐伯市直川大字赤木105番地&lt;br&gt;参考：災害備蓄倉庫&lt;br&gt;</v>
      </c>
      <c r="AB442" s="239" t="s">
        <v>3203</v>
      </c>
      <c r="AC442" s="239" t="str">
        <f t="shared" si="133"/>
        <v>515.png</v>
      </c>
      <c r="AD442" s="239" t="s">
        <v>3204</v>
      </c>
      <c r="AE442" s="239" t="str">
        <f t="shared" si="134"/>
        <v>30,30</v>
      </c>
      <c r="AF442" s="239" t="s">
        <v>3205</v>
      </c>
      <c r="AG442" s="239" t="str">
        <f t="shared" si="135"/>
        <v>15,15</v>
      </c>
      <c r="AH442" s="239" t="s">
        <v>3206</v>
      </c>
      <c r="AI442" s="239" t="str">
        <f t="shared" si="136"/>
        <v>131.778695596055,32.8962440728867</v>
      </c>
      <c r="AJ442" s="239" t="s">
        <v>3207</v>
      </c>
      <c r="AL442" s="8" t="str">
        <f t="shared" si="137"/>
        <v>,{"type":"Feature","properties":{"name":"直川振興局","description":"種別：備蓄倉庫&lt;br&gt;名称：直川振興局&lt;br&gt;住所：佐伯市直川大字赤木105番地&lt;br&gt;参考：災害備蓄倉庫&lt;br&gt;","_markerType":"Icon","_iconUrl":"https://cyberjapandata.gsi.go.jp/portal/sys/v4/symbols/515.png","_iconSize":[30,30],"_iconAnchor":[15,15]},"geometry":{"type":"Point","coordinates":[131.778695596055,32.8962440728867]}}</v>
      </c>
    </row>
    <row r="443" spans="1:38">
      <c r="A443" s="1" t="s">
        <v>3239</v>
      </c>
      <c r="B443" s="1" t="s">
        <v>3276</v>
      </c>
      <c r="C443" s="1" t="s">
        <v>3239</v>
      </c>
      <c r="D443" s="1" t="s">
        <v>705</v>
      </c>
      <c r="F443" s="1" t="s">
        <v>680</v>
      </c>
      <c r="I443" s="237">
        <v>515</v>
      </c>
      <c r="J443" s="1" t="s">
        <v>3210</v>
      </c>
      <c r="K443" s="1" t="s">
        <v>3211</v>
      </c>
      <c r="L443" s="4">
        <v>32.945210508902498</v>
      </c>
      <c r="M443" s="1">
        <v>131.960696575187</v>
      </c>
      <c r="O443" s="74" t="str">
        <f t="shared" si="127"/>
        <v>鶴見振興局</v>
      </c>
      <c r="P443" s="74" t="str">
        <f t="shared" si="126"/>
        <v>種別：備蓄倉庫&lt;br&gt;名称：鶴見振興局&lt;br&gt;住所：佐伯市鶴見大字地松浦2008番地6&lt;br&gt;参考：災害備蓄倉庫&lt;br&gt;</v>
      </c>
      <c r="Q443" s="74" t="str">
        <f t="shared" si="128"/>
        <v>515.png</v>
      </c>
      <c r="R443" s="74" t="str">
        <f t="shared" si="129"/>
        <v>30,30</v>
      </c>
      <c r="S443" s="74" t="str">
        <f t="shared" si="129"/>
        <v>15,15</v>
      </c>
      <c r="T443" s="74" t="str">
        <f t="shared" si="130"/>
        <v>131.960696575187,32.9452105089025</v>
      </c>
      <c r="W443" s="239">
        <v>1</v>
      </c>
      <c r="X443" s="239" t="s">
        <v>3209</v>
      </c>
      <c r="Y443" s="239" t="str">
        <f t="shared" si="131"/>
        <v>鶴見振興局</v>
      </c>
      <c r="Z443" s="239" t="s">
        <v>3202</v>
      </c>
      <c r="AA443" s="239" t="str">
        <f t="shared" si="132"/>
        <v>種別：備蓄倉庫&lt;br&gt;名称：鶴見振興局&lt;br&gt;住所：佐伯市鶴見大字地松浦2008番地6&lt;br&gt;参考：災害備蓄倉庫&lt;br&gt;</v>
      </c>
      <c r="AB443" s="239" t="s">
        <v>3203</v>
      </c>
      <c r="AC443" s="239" t="str">
        <f t="shared" si="133"/>
        <v>515.png</v>
      </c>
      <c r="AD443" s="239" t="s">
        <v>3204</v>
      </c>
      <c r="AE443" s="239" t="str">
        <f t="shared" si="134"/>
        <v>30,30</v>
      </c>
      <c r="AF443" s="239" t="s">
        <v>3205</v>
      </c>
      <c r="AG443" s="239" t="str">
        <f t="shared" si="135"/>
        <v>15,15</v>
      </c>
      <c r="AH443" s="239" t="s">
        <v>3206</v>
      </c>
      <c r="AI443" s="239" t="str">
        <f t="shared" si="136"/>
        <v>131.960696575187,32.9452105089025</v>
      </c>
      <c r="AJ443" s="239" t="s">
        <v>3207</v>
      </c>
      <c r="AL443" s="8" t="str">
        <f t="shared" si="137"/>
        <v>,{"type":"Feature","properties":{"name":"鶴見振興局","description":"種別：備蓄倉庫&lt;br&gt;名称：鶴見振興局&lt;br&gt;住所：佐伯市鶴見大字地松浦2008番地6&lt;br&gt;参考：災害備蓄倉庫&lt;br&gt;","_markerType":"Icon","_iconUrl":"https://cyberjapandata.gsi.go.jp/portal/sys/v4/symbols/515.png","_iconSize":[30,30],"_iconAnchor":[15,15]},"geometry":{"type":"Point","coordinates":[131.960696575187,32.9452105089025]}}</v>
      </c>
    </row>
    <row r="444" spans="1:38">
      <c r="A444" s="1" t="s">
        <v>96</v>
      </c>
      <c r="B444" s="1" t="s">
        <v>3276</v>
      </c>
      <c r="C444" s="1" t="s">
        <v>96</v>
      </c>
      <c r="D444" s="1" t="s">
        <v>706</v>
      </c>
      <c r="F444" s="1" t="s">
        <v>680</v>
      </c>
      <c r="I444" s="237">
        <v>515</v>
      </c>
      <c r="J444" s="1" t="s">
        <v>3210</v>
      </c>
      <c r="K444" s="1" t="s">
        <v>3211</v>
      </c>
      <c r="L444" s="4">
        <v>32.921230028558597</v>
      </c>
      <c r="M444" s="1">
        <v>131.97598504982699</v>
      </c>
      <c r="O444" s="74" t="str">
        <f t="shared" si="127"/>
        <v>米水津振興局</v>
      </c>
      <c r="P444" s="74" t="str">
        <f t="shared" si="126"/>
        <v>種別：備蓄倉庫&lt;br&gt;名称：米水津振興局&lt;br&gt;住所：佐伯市米水津大字浦代浦1239 番地2&lt;br&gt;参考：災害備蓄倉庫&lt;br&gt;</v>
      </c>
      <c r="Q444" s="74" t="str">
        <f t="shared" si="128"/>
        <v>515.png</v>
      </c>
      <c r="R444" s="74" t="str">
        <f t="shared" si="129"/>
        <v>30,30</v>
      </c>
      <c r="S444" s="74" t="str">
        <f t="shared" si="129"/>
        <v>15,15</v>
      </c>
      <c r="T444" s="74" t="str">
        <f t="shared" si="130"/>
        <v>131.975985049827,32.9212300285586</v>
      </c>
      <c r="W444" s="239">
        <v>1</v>
      </c>
      <c r="X444" s="239" t="s">
        <v>3209</v>
      </c>
      <c r="Y444" s="239" t="str">
        <f t="shared" si="131"/>
        <v>米水津振興局</v>
      </c>
      <c r="Z444" s="239" t="s">
        <v>3202</v>
      </c>
      <c r="AA444" s="239" t="str">
        <f t="shared" si="132"/>
        <v>種別：備蓄倉庫&lt;br&gt;名称：米水津振興局&lt;br&gt;住所：佐伯市米水津大字浦代浦1239 番地2&lt;br&gt;参考：災害備蓄倉庫&lt;br&gt;</v>
      </c>
      <c r="AB444" s="239" t="s">
        <v>3203</v>
      </c>
      <c r="AC444" s="239" t="str">
        <f t="shared" si="133"/>
        <v>515.png</v>
      </c>
      <c r="AD444" s="239" t="s">
        <v>3204</v>
      </c>
      <c r="AE444" s="239" t="str">
        <f t="shared" si="134"/>
        <v>30,30</v>
      </c>
      <c r="AF444" s="239" t="s">
        <v>3205</v>
      </c>
      <c r="AG444" s="239" t="str">
        <f t="shared" si="135"/>
        <v>15,15</v>
      </c>
      <c r="AH444" s="239" t="s">
        <v>3206</v>
      </c>
      <c r="AI444" s="239" t="str">
        <f t="shared" si="136"/>
        <v>131.975985049827,32.9212300285586</v>
      </c>
      <c r="AJ444" s="239" t="s">
        <v>3207</v>
      </c>
      <c r="AL444" s="8" t="str">
        <f t="shared" si="137"/>
        <v>,{"type":"Feature","properties":{"name":"米水津振興局","description":"種別：備蓄倉庫&lt;br&gt;名称：米水津振興局&lt;br&gt;住所：佐伯市米水津大字浦代浦1239 番地2&lt;br&gt;参考：災害備蓄倉庫&lt;br&gt;","_markerType":"Icon","_iconUrl":"https://cyberjapandata.gsi.go.jp/portal/sys/v4/symbols/515.png","_iconSize":[30,30],"_iconAnchor":[15,15]},"geometry":{"type":"Point","coordinates":[131.975985049827,32.9212300285586]}}</v>
      </c>
    </row>
    <row r="445" spans="1:38">
      <c r="A445" s="1" t="s">
        <v>3240</v>
      </c>
      <c r="B445" s="1" t="s">
        <v>3276</v>
      </c>
      <c r="C445" s="1" t="s">
        <v>3240</v>
      </c>
      <c r="D445" s="1" t="s">
        <v>707</v>
      </c>
      <c r="F445" s="1" t="s">
        <v>680</v>
      </c>
      <c r="I445" s="237">
        <v>515</v>
      </c>
      <c r="J445" s="1" t="s">
        <v>3210</v>
      </c>
      <c r="K445" s="1" t="s">
        <v>3211</v>
      </c>
      <c r="L445" s="4">
        <v>32.800841511229898</v>
      </c>
      <c r="M445" s="1">
        <v>131.93580682231101</v>
      </c>
      <c r="O445" s="74" t="str">
        <f t="shared" si="127"/>
        <v>蒲江振興局庁舎</v>
      </c>
      <c r="P445" s="74" t="str">
        <f t="shared" si="126"/>
        <v>種別：備蓄倉庫&lt;br&gt;名称：蒲江振興局庁舎&lt;br&gt;住所：佐伯市蒲江大字蒲江浦3283番地&lt;br&gt;参考：災害備蓄倉庫&lt;br&gt;</v>
      </c>
      <c r="Q445" s="74" t="str">
        <f t="shared" si="128"/>
        <v>515.png</v>
      </c>
      <c r="R445" s="74" t="str">
        <f t="shared" si="129"/>
        <v>30,30</v>
      </c>
      <c r="S445" s="74" t="str">
        <f t="shared" si="129"/>
        <v>15,15</v>
      </c>
      <c r="T445" s="74" t="str">
        <f t="shared" si="130"/>
        <v>131.935806822311,32.8008415112299</v>
      </c>
      <c r="W445" s="239">
        <v>1</v>
      </c>
      <c r="X445" s="239" t="s">
        <v>3209</v>
      </c>
      <c r="Y445" s="239" t="str">
        <f t="shared" si="131"/>
        <v>蒲江振興局庁舎</v>
      </c>
      <c r="Z445" s="239" t="s">
        <v>3202</v>
      </c>
      <c r="AA445" s="239" t="str">
        <f t="shared" si="132"/>
        <v>種別：備蓄倉庫&lt;br&gt;名称：蒲江振興局庁舎&lt;br&gt;住所：佐伯市蒲江大字蒲江浦3283番地&lt;br&gt;参考：災害備蓄倉庫&lt;br&gt;</v>
      </c>
      <c r="AB445" s="239" t="s">
        <v>3203</v>
      </c>
      <c r="AC445" s="239" t="str">
        <f t="shared" si="133"/>
        <v>515.png</v>
      </c>
      <c r="AD445" s="239" t="s">
        <v>3204</v>
      </c>
      <c r="AE445" s="239" t="str">
        <f t="shared" si="134"/>
        <v>30,30</v>
      </c>
      <c r="AF445" s="239" t="s">
        <v>3205</v>
      </c>
      <c r="AG445" s="239" t="str">
        <f t="shared" si="135"/>
        <v>15,15</v>
      </c>
      <c r="AH445" s="239" t="s">
        <v>3206</v>
      </c>
      <c r="AI445" s="239" t="str">
        <f t="shared" si="136"/>
        <v>131.935806822311,32.8008415112299</v>
      </c>
      <c r="AJ445" s="239" t="s">
        <v>3207</v>
      </c>
      <c r="AL445" s="8" t="str">
        <f t="shared" si="137"/>
        <v>,{"type":"Feature","properties":{"name":"蒲江振興局庁舎","description":"種別：備蓄倉庫&lt;br&gt;名称：蒲江振興局庁舎&lt;br&gt;住所：佐伯市蒲江大字蒲江浦3283番地&lt;br&gt;参考：災害備蓄倉庫&lt;br&gt;","_markerType":"Icon","_iconUrl":"https://cyberjapandata.gsi.go.jp/portal/sys/v4/symbols/515.png","_iconSize":[30,30],"_iconAnchor":[15,15]},"geometry":{"type":"Point","coordinates":[131.935806822311,32.8008415112299]}}</v>
      </c>
    </row>
    <row r="446" spans="1:38">
      <c r="A446" s="1" t="s">
        <v>658</v>
      </c>
      <c r="B446" s="1" t="s">
        <v>3276</v>
      </c>
      <c r="C446" s="1" t="s">
        <v>658</v>
      </c>
      <c r="D446" s="1" t="s">
        <v>707</v>
      </c>
      <c r="F446" s="1" t="s">
        <v>680</v>
      </c>
      <c r="I446" s="237">
        <v>515</v>
      </c>
      <c r="J446" s="1" t="s">
        <v>3210</v>
      </c>
      <c r="K446" s="1" t="s">
        <v>3211</v>
      </c>
      <c r="L446" s="4">
        <v>32.8011432216203</v>
      </c>
      <c r="M446" s="1">
        <v>131.93598842396599</v>
      </c>
      <c r="O446" s="74" t="str">
        <f t="shared" si="127"/>
        <v>蒲江振興局防災備蓄倉庫</v>
      </c>
      <c r="P446" s="74" t="str">
        <f t="shared" si="126"/>
        <v>種別：備蓄倉庫&lt;br&gt;名称：蒲江振興局防災備蓄倉庫&lt;br&gt;住所：佐伯市蒲江大字蒲江浦3283番地&lt;br&gt;参考：災害備蓄倉庫&lt;br&gt;</v>
      </c>
      <c r="Q446" s="74" t="str">
        <f t="shared" si="128"/>
        <v>515.png</v>
      </c>
      <c r="R446" s="74" t="str">
        <f t="shared" si="129"/>
        <v>30,30</v>
      </c>
      <c r="S446" s="74" t="str">
        <f t="shared" si="129"/>
        <v>15,15</v>
      </c>
      <c r="T446" s="74" t="str">
        <f t="shared" si="130"/>
        <v>131.935988423966,32.8011432216203</v>
      </c>
      <c r="W446" s="239">
        <v>1</v>
      </c>
      <c r="X446" s="239" t="s">
        <v>3209</v>
      </c>
      <c r="Y446" s="239" t="str">
        <f t="shared" si="131"/>
        <v>蒲江振興局防災備蓄倉庫</v>
      </c>
      <c r="Z446" s="239" t="s">
        <v>3202</v>
      </c>
      <c r="AA446" s="239" t="str">
        <f t="shared" si="132"/>
        <v>種別：備蓄倉庫&lt;br&gt;名称：蒲江振興局防災備蓄倉庫&lt;br&gt;住所：佐伯市蒲江大字蒲江浦3283番地&lt;br&gt;参考：災害備蓄倉庫&lt;br&gt;</v>
      </c>
      <c r="AB446" s="239" t="s">
        <v>3203</v>
      </c>
      <c r="AC446" s="239" t="str">
        <f t="shared" si="133"/>
        <v>515.png</v>
      </c>
      <c r="AD446" s="239" t="s">
        <v>3204</v>
      </c>
      <c r="AE446" s="239" t="str">
        <f t="shared" si="134"/>
        <v>30,30</v>
      </c>
      <c r="AF446" s="239" t="s">
        <v>3205</v>
      </c>
      <c r="AG446" s="239" t="str">
        <f t="shared" si="135"/>
        <v>15,15</v>
      </c>
      <c r="AH446" s="239" t="s">
        <v>3206</v>
      </c>
      <c r="AI446" s="239" t="str">
        <f t="shared" si="136"/>
        <v>131.935988423966,32.8011432216203</v>
      </c>
      <c r="AJ446" s="239" t="s">
        <v>3207</v>
      </c>
      <c r="AL446" s="8" t="str">
        <f t="shared" si="137"/>
        <v>,{"type":"Feature","properties":{"name":"蒲江振興局防災備蓄倉庫","description":"種別：備蓄倉庫&lt;br&gt;名称：蒲江振興局防災備蓄倉庫&lt;br&gt;住所：佐伯市蒲江大字蒲江浦3283番地&lt;br&gt;参考：災害備蓄倉庫&lt;br&gt;","_markerType":"Icon","_iconUrl":"https://cyberjapandata.gsi.go.jp/portal/sys/v4/symbols/515.png","_iconSize":[30,30],"_iconAnchor":[15,15]},"geometry":{"type":"Point","coordinates":[131.935988423966,32.8011432216203]}}</v>
      </c>
    </row>
    <row r="447" spans="1:38">
      <c r="A447" s="1" t="s">
        <v>3241</v>
      </c>
      <c r="B447" s="1" t="s">
        <v>3276</v>
      </c>
      <c r="C447" s="1" t="s">
        <v>3241</v>
      </c>
      <c r="D447" s="1" t="s">
        <v>712</v>
      </c>
      <c r="F447" s="1" t="s">
        <v>680</v>
      </c>
      <c r="I447" s="237">
        <v>515</v>
      </c>
      <c r="J447" s="1" t="s">
        <v>3210</v>
      </c>
      <c r="K447" s="1" t="s">
        <v>3211</v>
      </c>
      <c r="L447" s="4">
        <v>32.9580327494131</v>
      </c>
      <c r="M447" s="1">
        <v>131.90671689313101</v>
      </c>
      <c r="O447" s="74" t="str">
        <f t="shared" si="127"/>
        <v>やまばと児童公園防災備蓄倉庫</v>
      </c>
      <c r="P447" s="74" t="str">
        <f t="shared" si="126"/>
        <v>種別：備蓄倉庫&lt;br&gt;名称：やまばと児童公園防災備蓄倉庫&lt;br&gt;住所：佐伯市長島町３丁目8番&lt;br&gt;参考：災害備蓄倉庫&lt;br&gt;</v>
      </c>
      <c r="Q447" s="74" t="str">
        <f t="shared" si="128"/>
        <v>515.png</v>
      </c>
      <c r="R447" s="74" t="str">
        <f t="shared" si="129"/>
        <v>30,30</v>
      </c>
      <c r="S447" s="74" t="str">
        <f t="shared" si="129"/>
        <v>15,15</v>
      </c>
      <c r="T447" s="74" t="str">
        <f t="shared" si="130"/>
        <v>131.906716893131,32.9580327494131</v>
      </c>
      <c r="W447" s="239">
        <v>1</v>
      </c>
      <c r="X447" s="239" t="s">
        <v>3209</v>
      </c>
      <c r="Y447" s="239" t="str">
        <f t="shared" si="131"/>
        <v>やまばと児童公園防災備蓄倉庫</v>
      </c>
      <c r="Z447" s="239" t="s">
        <v>3202</v>
      </c>
      <c r="AA447" s="239" t="str">
        <f t="shared" si="132"/>
        <v>種別：備蓄倉庫&lt;br&gt;名称：やまばと児童公園防災備蓄倉庫&lt;br&gt;住所：佐伯市長島町３丁目8番&lt;br&gt;参考：災害備蓄倉庫&lt;br&gt;</v>
      </c>
      <c r="AB447" s="239" t="s">
        <v>3203</v>
      </c>
      <c r="AC447" s="239" t="str">
        <f t="shared" si="133"/>
        <v>515.png</v>
      </c>
      <c r="AD447" s="239" t="s">
        <v>3204</v>
      </c>
      <c r="AE447" s="239" t="str">
        <f t="shared" si="134"/>
        <v>30,30</v>
      </c>
      <c r="AF447" s="239" t="s">
        <v>3205</v>
      </c>
      <c r="AG447" s="239" t="str">
        <f t="shared" si="135"/>
        <v>15,15</v>
      </c>
      <c r="AH447" s="239" t="s">
        <v>3206</v>
      </c>
      <c r="AI447" s="239" t="str">
        <f t="shared" si="136"/>
        <v>131.906716893131,32.9580327494131</v>
      </c>
      <c r="AJ447" s="239" t="s">
        <v>3207</v>
      </c>
      <c r="AL447" s="8" t="str">
        <f t="shared" si="137"/>
        <v>,{"type":"Feature","properties":{"name":"やまばと児童公園防災備蓄倉庫","description":"種別：備蓄倉庫&lt;br&gt;名称：やまばと児童公園防災備蓄倉庫&lt;br&gt;住所：佐伯市長島町３丁目8番&lt;br&gt;参考：災害備蓄倉庫&lt;br&gt;","_markerType":"Icon","_iconUrl":"https://cyberjapandata.gsi.go.jp/portal/sys/v4/symbols/515.png","_iconSize":[30,30],"_iconAnchor":[15,15]},"geometry":{"type":"Point","coordinates":[131.906716893131,32.9580327494131]}}</v>
      </c>
    </row>
    <row r="448" spans="1:38">
      <c r="A448" s="1" t="s">
        <v>3242</v>
      </c>
      <c r="B448" s="1" t="s">
        <v>3276</v>
      </c>
      <c r="C448" s="1" t="s">
        <v>3242</v>
      </c>
      <c r="D448" s="1" t="s">
        <v>713</v>
      </c>
      <c r="F448" s="1" t="s">
        <v>680</v>
      </c>
      <c r="I448" s="237">
        <v>515</v>
      </c>
      <c r="J448" s="1" t="s">
        <v>3210</v>
      </c>
      <c r="K448" s="1" t="s">
        <v>3211</v>
      </c>
      <c r="L448" s="4">
        <v>32.963666277818902</v>
      </c>
      <c r="M448" s="1">
        <v>131.88917771699201</v>
      </c>
      <c r="O448" s="74" t="str">
        <f t="shared" si="127"/>
        <v>城山北防災備蓄倉庫</v>
      </c>
      <c r="P448" s="74" t="str">
        <f t="shared" si="126"/>
        <v>種別：備蓄倉庫&lt;br&gt;名称：城山北防災備蓄倉庫&lt;br&gt;住所：佐伯市臼坪2881前&lt;br&gt;参考：災害備蓄倉庫&lt;br&gt;</v>
      </c>
      <c r="Q448" s="74" t="str">
        <f t="shared" si="128"/>
        <v>515.png</v>
      </c>
      <c r="R448" s="74" t="str">
        <f t="shared" si="129"/>
        <v>30,30</v>
      </c>
      <c r="S448" s="74" t="str">
        <f t="shared" si="129"/>
        <v>15,15</v>
      </c>
      <c r="T448" s="74" t="str">
        <f t="shared" si="130"/>
        <v>131.889177716992,32.9636662778189</v>
      </c>
      <c r="W448" s="239">
        <v>1</v>
      </c>
      <c r="X448" s="239" t="s">
        <v>3209</v>
      </c>
      <c r="Y448" s="239" t="str">
        <f t="shared" si="131"/>
        <v>城山北防災備蓄倉庫</v>
      </c>
      <c r="Z448" s="239" t="s">
        <v>3202</v>
      </c>
      <c r="AA448" s="239" t="str">
        <f t="shared" si="132"/>
        <v>種別：備蓄倉庫&lt;br&gt;名称：城山北防災備蓄倉庫&lt;br&gt;住所：佐伯市臼坪2881前&lt;br&gt;参考：災害備蓄倉庫&lt;br&gt;</v>
      </c>
      <c r="AB448" s="239" t="s">
        <v>3203</v>
      </c>
      <c r="AC448" s="239" t="str">
        <f t="shared" si="133"/>
        <v>515.png</v>
      </c>
      <c r="AD448" s="239" t="s">
        <v>3204</v>
      </c>
      <c r="AE448" s="239" t="str">
        <f t="shared" si="134"/>
        <v>30,30</v>
      </c>
      <c r="AF448" s="239" t="s">
        <v>3205</v>
      </c>
      <c r="AG448" s="239" t="str">
        <f t="shared" si="135"/>
        <v>15,15</v>
      </c>
      <c r="AH448" s="239" t="s">
        <v>3206</v>
      </c>
      <c r="AI448" s="239" t="str">
        <f t="shared" si="136"/>
        <v>131.889177716992,32.9636662778189</v>
      </c>
      <c r="AJ448" s="239" t="s">
        <v>3207</v>
      </c>
      <c r="AL448" s="8" t="str">
        <f t="shared" si="137"/>
        <v>,{"type":"Feature","properties":{"name":"城山北防災備蓄倉庫","description":"種別：備蓄倉庫&lt;br&gt;名称：城山北防災備蓄倉庫&lt;br&gt;住所：佐伯市臼坪2881前&lt;br&gt;参考：災害備蓄倉庫&lt;br&gt;","_markerType":"Icon","_iconUrl":"https://cyberjapandata.gsi.go.jp/portal/sys/v4/symbols/515.png","_iconSize":[30,30],"_iconAnchor":[15,15]},"geometry":{"type":"Point","coordinates":[131.889177716992,32.9636662778189]}}</v>
      </c>
    </row>
    <row r="449" spans="1:38">
      <c r="A449" s="1" t="s">
        <v>3243</v>
      </c>
      <c r="B449" s="1" t="s">
        <v>3276</v>
      </c>
      <c r="C449" s="1" t="s">
        <v>3243</v>
      </c>
      <c r="D449" s="1" t="s">
        <v>3244</v>
      </c>
      <c r="F449" s="1" t="s">
        <v>680</v>
      </c>
      <c r="I449" s="237">
        <v>515</v>
      </c>
      <c r="J449" s="1" t="s">
        <v>3210</v>
      </c>
      <c r="K449" s="1" t="s">
        <v>3211</v>
      </c>
      <c r="L449" s="4">
        <v>32.929375949354899</v>
      </c>
      <c r="M449" s="1">
        <v>131.862960373128</v>
      </c>
      <c r="O449" s="74" t="str">
        <f t="shared" si="127"/>
        <v>上堅田上城地区防災備蓄倉庫</v>
      </c>
      <c r="P449" s="74" t="str">
        <f t="shared" si="126"/>
        <v>種別：備蓄倉庫&lt;br&gt;名称：上堅田上城地区防災備蓄倉庫&lt;br&gt;住所：佐伯市長谷4979&lt;br&gt;参考：災害備蓄倉庫&lt;br&gt;</v>
      </c>
      <c r="Q449" s="74" t="str">
        <f t="shared" si="128"/>
        <v>515.png</v>
      </c>
      <c r="R449" s="74" t="str">
        <f t="shared" si="129"/>
        <v>30,30</v>
      </c>
      <c r="S449" s="74" t="str">
        <f t="shared" si="129"/>
        <v>15,15</v>
      </c>
      <c r="T449" s="74" t="str">
        <f t="shared" si="130"/>
        <v>131.862960373128,32.9293759493549</v>
      </c>
      <c r="W449" s="239">
        <v>1</v>
      </c>
      <c r="X449" s="239" t="s">
        <v>3209</v>
      </c>
      <c r="Y449" s="239" t="str">
        <f t="shared" si="131"/>
        <v>上堅田上城地区防災備蓄倉庫</v>
      </c>
      <c r="Z449" s="239" t="s">
        <v>3202</v>
      </c>
      <c r="AA449" s="239" t="str">
        <f t="shared" si="132"/>
        <v>種別：備蓄倉庫&lt;br&gt;名称：上堅田上城地区防災備蓄倉庫&lt;br&gt;住所：佐伯市長谷4979&lt;br&gt;参考：災害備蓄倉庫&lt;br&gt;</v>
      </c>
      <c r="AB449" s="239" t="s">
        <v>3203</v>
      </c>
      <c r="AC449" s="239" t="str">
        <f t="shared" si="133"/>
        <v>515.png</v>
      </c>
      <c r="AD449" s="239" t="s">
        <v>3204</v>
      </c>
      <c r="AE449" s="239" t="str">
        <f t="shared" si="134"/>
        <v>30,30</v>
      </c>
      <c r="AF449" s="239" t="s">
        <v>3205</v>
      </c>
      <c r="AG449" s="239" t="str">
        <f t="shared" si="135"/>
        <v>15,15</v>
      </c>
      <c r="AH449" s="239" t="s">
        <v>3206</v>
      </c>
      <c r="AI449" s="239" t="str">
        <f t="shared" si="136"/>
        <v>131.862960373128,32.9293759493549</v>
      </c>
      <c r="AJ449" s="239" t="s">
        <v>3207</v>
      </c>
      <c r="AL449" s="8" t="str">
        <f t="shared" si="137"/>
        <v>,{"type":"Feature","properties":{"name":"上堅田上城地区防災備蓄倉庫","description":"種別：備蓄倉庫&lt;br&gt;名称：上堅田上城地区防災備蓄倉庫&lt;br&gt;住所：佐伯市長谷4979&lt;br&gt;参考：災害備蓄倉庫&lt;br&gt;","_markerType":"Icon","_iconUrl":"https://cyberjapandata.gsi.go.jp/portal/sys/v4/symbols/515.png","_iconSize":[30,30],"_iconAnchor":[15,15]},"geometry":{"type":"Point","coordinates":[131.862960373128,32.9293759493549]}}</v>
      </c>
    </row>
    <row r="450" spans="1:38">
      <c r="W450" s="239">
        <v>1</v>
      </c>
      <c r="AL450" s="8" t="s">
        <v>3214</v>
      </c>
    </row>
    <row r="451" spans="1:38">
      <c r="W451" s="239">
        <v>1</v>
      </c>
      <c r="AL451" s="8"/>
    </row>
    <row r="452" spans="1:38">
      <c r="W452" s="239">
        <v>1</v>
      </c>
    </row>
    <row r="453" spans="1:38">
      <c r="W453" s="239">
        <v>1</v>
      </c>
      <c r="AL453" s="8" t="s">
        <v>3277</v>
      </c>
    </row>
    <row r="454" spans="1:38">
      <c r="A454" s="1" t="s">
        <v>137</v>
      </c>
      <c r="B454" s="1" t="s">
        <v>3278</v>
      </c>
      <c r="C454" s="1" t="s">
        <v>137</v>
      </c>
      <c r="D454" s="1" t="s">
        <v>730</v>
      </c>
      <c r="F454" s="4" t="s">
        <v>1624</v>
      </c>
      <c r="I454" s="236">
        <v>474</v>
      </c>
      <c r="J454" s="1" t="s">
        <v>3210</v>
      </c>
      <c r="K454" s="1" t="s">
        <v>3211</v>
      </c>
      <c r="L454" s="1">
        <v>32.9644394664667</v>
      </c>
      <c r="M454" s="1">
        <v>131.838663389282</v>
      </c>
      <c r="O454" s="74" t="str">
        <f t="shared" ref="O454:O473" si="138">A454</f>
        <v>道の駅やよい</v>
      </c>
      <c r="P454" s="74" t="str">
        <f t="shared" ref="P454:P474" si="139">$B$7&amp;B454&amp;"&lt;br&gt;"&amp;$C$7&amp;C454&amp;"&lt;br&gt;"&amp;IF(D454="","",$D$7&amp;D454&amp;"&lt;br&gt;")&amp;IF(E454="","",$E$7&amp;E454&amp;"&lt;br&gt;")&amp;IF(F454="","",$F$7&amp;F454&amp;"&lt;br&gt;")</f>
        <v>種別：活動拠点&lt;br&gt;名称：道の駅やよい&lt;br&gt;住所：佐伯市弥生大字上小倉898-1&lt;br&gt;参考：大分県道路啓開計画 防災拠点一覧表&lt;br&gt;</v>
      </c>
      <c r="Q454" s="74" t="str">
        <f t="shared" ref="Q454:Q474" si="140">I454&amp;".png"</f>
        <v>474.png</v>
      </c>
      <c r="R454" s="74" t="str">
        <f t="shared" ref="R454:S474" si="141">J454</f>
        <v>30,30</v>
      </c>
      <c r="S454" s="74" t="str">
        <f t="shared" si="141"/>
        <v>15,15</v>
      </c>
      <c r="T454" s="74" t="str">
        <f t="shared" ref="T454:T474" si="142">M454&amp;","&amp;L454</f>
        <v>131.838663389282,32.9644394664667</v>
      </c>
      <c r="W454" s="239">
        <v>1</v>
      </c>
      <c r="X454" s="239" t="s">
        <v>3268</v>
      </c>
      <c r="Y454" s="239" t="str">
        <f>O454</f>
        <v>道の駅やよい</v>
      </c>
      <c r="Z454" s="239" t="s">
        <v>3202</v>
      </c>
      <c r="AA454" s="239" t="str">
        <f t="shared" ref="AA454:AA474" si="143">P454</f>
        <v>種別：活動拠点&lt;br&gt;名称：道の駅やよい&lt;br&gt;住所：佐伯市弥生大字上小倉898-1&lt;br&gt;参考：大分県道路啓開計画 防災拠点一覧表&lt;br&gt;</v>
      </c>
      <c r="AB454" s="239" t="s">
        <v>3256</v>
      </c>
      <c r="AC454" s="239" t="str">
        <f t="shared" ref="AC454:AC474" si="144">Q454</f>
        <v>474.png</v>
      </c>
      <c r="AD454" s="239" t="s">
        <v>3204</v>
      </c>
      <c r="AE454" s="239" t="str">
        <f t="shared" ref="AE454:AE474" si="145">R454</f>
        <v>30,30</v>
      </c>
      <c r="AF454" s="239" t="s">
        <v>3205</v>
      </c>
      <c r="AG454" s="239" t="str">
        <f t="shared" ref="AG454:AG474" si="146">S454</f>
        <v>15,15</v>
      </c>
      <c r="AH454" s="239" t="s">
        <v>3206</v>
      </c>
      <c r="AI454" s="239" t="str">
        <f t="shared" ref="AI454:AI474" si="147">T454</f>
        <v>131.838663389282,32.9644394664667</v>
      </c>
      <c r="AJ454" s="239" t="s">
        <v>3207</v>
      </c>
      <c r="AL454" s="238" t="str">
        <f>_xlfn.CONCAT(X454:AJ454)</f>
        <v>{"type":"Feature","properties":{"name":"道の駅やよい","description":"種別：活動拠点&lt;br&gt;名称：道の駅やよい&lt;br&gt;住所：佐伯市弥生大字上小倉898-1&lt;br&gt;参考：大分県道路啓開計画 防災拠点一覧表&lt;br&gt;","_markerType":"Icon","_iconUrl":"https://cyberjapandata.gsi.go.jp/portal/sys/v4/symbols/474.png","_iconSize":[30,30],"_iconAnchor":[15,15]},"geometry":{"type":"Point","coordinates":[131.838663389282,32.9644394664667]}}</v>
      </c>
    </row>
    <row r="455" spans="1:38">
      <c r="A455" s="1" t="s">
        <v>731</v>
      </c>
      <c r="B455" s="1" t="s">
        <v>3278</v>
      </c>
      <c r="C455" s="1" t="s">
        <v>731</v>
      </c>
      <c r="D455" s="1" t="s">
        <v>732</v>
      </c>
      <c r="F455" s="4" t="s">
        <v>1624</v>
      </c>
      <c r="I455" s="236">
        <v>474</v>
      </c>
      <c r="J455" s="1" t="s">
        <v>3210</v>
      </c>
      <c r="K455" s="1" t="s">
        <v>3211</v>
      </c>
      <c r="L455" s="1">
        <v>32.803616197059803</v>
      </c>
      <c r="M455" s="1">
        <v>131.610464589722</v>
      </c>
      <c r="O455" s="74" t="str">
        <f t="shared" si="138"/>
        <v>道の駅宇目</v>
      </c>
      <c r="P455" s="74" t="str">
        <f t="shared" si="139"/>
        <v>種別：活動拠点&lt;br&gt;名称：道の駅宇目&lt;br&gt;住所：佐伯市宇目大字南田原2513-5&lt;br&gt;参考：大分県道路啓開計画 防災拠点一覧表&lt;br&gt;</v>
      </c>
      <c r="Q455" s="74" t="str">
        <f t="shared" si="140"/>
        <v>474.png</v>
      </c>
      <c r="R455" s="74" t="str">
        <f t="shared" si="141"/>
        <v>30,30</v>
      </c>
      <c r="S455" s="74" t="str">
        <f t="shared" si="141"/>
        <v>15,15</v>
      </c>
      <c r="T455" s="74" t="str">
        <f t="shared" si="142"/>
        <v>131.610464589722,32.8036161970598</v>
      </c>
      <c r="W455" s="239">
        <v>1</v>
      </c>
      <c r="X455" s="239" t="s">
        <v>3209</v>
      </c>
      <c r="Y455" s="239" t="str">
        <f t="shared" ref="Y455:Y474" si="148">O455</f>
        <v>道の駅宇目</v>
      </c>
      <c r="Z455" s="239" t="s">
        <v>3202</v>
      </c>
      <c r="AA455" s="239" t="str">
        <f t="shared" si="143"/>
        <v>種別：活動拠点&lt;br&gt;名称：道の駅宇目&lt;br&gt;住所：佐伯市宇目大字南田原2513-5&lt;br&gt;参考：大分県道路啓開計画 防災拠点一覧表&lt;br&gt;</v>
      </c>
      <c r="AB455" s="239" t="s">
        <v>3256</v>
      </c>
      <c r="AC455" s="239" t="str">
        <f t="shared" si="144"/>
        <v>474.png</v>
      </c>
      <c r="AD455" s="239" t="s">
        <v>3204</v>
      </c>
      <c r="AE455" s="239" t="str">
        <f t="shared" si="145"/>
        <v>30,30</v>
      </c>
      <c r="AF455" s="239" t="s">
        <v>3205</v>
      </c>
      <c r="AG455" s="239" t="str">
        <f t="shared" si="146"/>
        <v>15,15</v>
      </c>
      <c r="AH455" s="239" t="s">
        <v>3206</v>
      </c>
      <c r="AI455" s="239" t="str">
        <f t="shared" si="147"/>
        <v>131.610464589722,32.8036161970598</v>
      </c>
      <c r="AJ455" s="239" t="s">
        <v>3207</v>
      </c>
      <c r="AL455" s="8" t="str">
        <f t="shared" ref="AL455:AL474" si="149">_xlfn.CONCAT(X455:AJ455)</f>
        <v>,{"type":"Feature","properties":{"name":"道の駅宇目","description":"種別：活動拠点&lt;br&gt;名称：道の駅宇目&lt;br&gt;住所：佐伯市宇目大字南田原2513-5&lt;br&gt;参考：大分県道路啓開計画 防災拠点一覧表&lt;br&gt;","_markerType":"Icon","_iconUrl":"https://cyberjapandata.gsi.go.jp/portal/sys/v4/symbols/474.png","_iconSize":[30,30],"_iconAnchor":[15,15]},"geometry":{"type":"Point","coordinates":[131.610464589722,32.8036161970598]}}</v>
      </c>
    </row>
    <row r="456" spans="1:38">
      <c r="A456" s="1" t="s">
        <v>3279</v>
      </c>
      <c r="B456" s="1" t="s">
        <v>3278</v>
      </c>
      <c r="C456" s="1" t="s">
        <v>3279</v>
      </c>
      <c r="D456" s="1" t="s">
        <v>581</v>
      </c>
      <c r="F456" s="4" t="s">
        <v>1624</v>
      </c>
      <c r="I456" s="236">
        <v>474</v>
      </c>
      <c r="J456" s="1" t="s">
        <v>3210</v>
      </c>
      <c r="K456" s="1" t="s">
        <v>3211</v>
      </c>
      <c r="L456" s="1">
        <v>32.8017632686662</v>
      </c>
      <c r="M456" s="1">
        <v>131.924353795586</v>
      </c>
      <c r="O456" s="74" t="str">
        <f t="shared" si="138"/>
        <v>道の駅かまえ</v>
      </c>
      <c r="P456" s="74" t="str">
        <f t="shared" si="139"/>
        <v>種別：活動拠点&lt;br&gt;名称：道の駅かまえ&lt;br&gt;住所：佐伯市蒲江大字蒲江浦5104-1&lt;br&gt;参考：大分県道路啓開計画 防災拠点一覧表&lt;br&gt;</v>
      </c>
      <c r="Q456" s="74" t="str">
        <f t="shared" si="140"/>
        <v>474.png</v>
      </c>
      <c r="R456" s="74" t="str">
        <f t="shared" si="141"/>
        <v>30,30</v>
      </c>
      <c r="S456" s="74" t="str">
        <f t="shared" si="141"/>
        <v>15,15</v>
      </c>
      <c r="T456" s="74" t="str">
        <f t="shared" si="142"/>
        <v>131.924353795586,32.8017632686662</v>
      </c>
      <c r="W456" s="239">
        <v>1</v>
      </c>
      <c r="X456" s="239" t="s">
        <v>3209</v>
      </c>
      <c r="Y456" s="239" t="str">
        <f t="shared" si="148"/>
        <v>道の駅かまえ</v>
      </c>
      <c r="Z456" s="239" t="s">
        <v>3202</v>
      </c>
      <c r="AA456" s="239" t="str">
        <f t="shared" si="143"/>
        <v>種別：活動拠点&lt;br&gt;名称：道の駅かまえ&lt;br&gt;住所：佐伯市蒲江大字蒲江浦5104-1&lt;br&gt;参考：大分県道路啓開計画 防災拠点一覧表&lt;br&gt;</v>
      </c>
      <c r="AB456" s="239" t="s">
        <v>3256</v>
      </c>
      <c r="AC456" s="239" t="str">
        <f t="shared" si="144"/>
        <v>474.png</v>
      </c>
      <c r="AD456" s="239" t="s">
        <v>3204</v>
      </c>
      <c r="AE456" s="239" t="str">
        <f t="shared" si="145"/>
        <v>30,30</v>
      </c>
      <c r="AF456" s="239" t="s">
        <v>3205</v>
      </c>
      <c r="AG456" s="239" t="str">
        <f t="shared" si="146"/>
        <v>15,15</v>
      </c>
      <c r="AH456" s="239" t="s">
        <v>3206</v>
      </c>
      <c r="AI456" s="239" t="str">
        <f t="shared" si="147"/>
        <v>131.924353795586,32.8017632686662</v>
      </c>
      <c r="AJ456" s="239" t="s">
        <v>3207</v>
      </c>
      <c r="AL456" s="8" t="str">
        <f t="shared" si="149"/>
        <v>,{"type":"Feature","properties":{"name":"道の駅かまえ","description":"種別：活動拠点&lt;br&gt;名称：道の駅かまえ&lt;br&gt;住所：佐伯市蒲江大字蒲江浦5104-1&lt;br&gt;参考：大分県道路啓開計画 防災拠点一覧表&lt;br&gt;","_markerType":"Icon","_iconUrl":"https://cyberjapandata.gsi.go.jp/portal/sys/v4/symbols/474.png","_iconSize":[30,30],"_iconAnchor":[15,15]},"geometry":{"type":"Point","coordinates":[131.924353795586,32.8017632686662]}}</v>
      </c>
    </row>
    <row r="457" spans="1:38">
      <c r="A457" s="1" t="s">
        <v>708</v>
      </c>
      <c r="B457" s="1" t="s">
        <v>3278</v>
      </c>
      <c r="C457" s="1" t="s">
        <v>708</v>
      </c>
      <c r="D457" s="1" t="s">
        <v>727</v>
      </c>
      <c r="F457" s="4" t="s">
        <v>1624</v>
      </c>
      <c r="I457" s="236">
        <v>129</v>
      </c>
      <c r="J457" s="1" t="s">
        <v>3210</v>
      </c>
      <c r="K457" s="1" t="s">
        <v>3211</v>
      </c>
      <c r="L457" s="1">
        <v>32.929836198988802</v>
      </c>
      <c r="M457" s="1">
        <v>131.86250741951</v>
      </c>
      <c r="O457" s="74" t="str">
        <f t="shared" si="138"/>
        <v>佐伯市総合運動公園</v>
      </c>
      <c r="P457" s="74" t="str">
        <f t="shared" si="139"/>
        <v>種別：活動拠点&lt;br&gt;名称：佐伯市総合運動公園&lt;br&gt;住所：佐伯市大字長谷2614&lt;br&gt;参考：大分県道路啓開計画 防災拠点一覧表&lt;br&gt;</v>
      </c>
      <c r="Q457" s="74" t="str">
        <f t="shared" si="140"/>
        <v>129.png</v>
      </c>
      <c r="R457" s="74" t="str">
        <f t="shared" si="141"/>
        <v>30,30</v>
      </c>
      <c r="S457" s="74" t="str">
        <f t="shared" si="141"/>
        <v>15,15</v>
      </c>
      <c r="T457" s="74" t="str">
        <f t="shared" si="142"/>
        <v>131.86250741951,32.9298361989888</v>
      </c>
      <c r="W457" s="239">
        <v>1</v>
      </c>
      <c r="X457" s="239" t="s">
        <v>3209</v>
      </c>
      <c r="Y457" s="239" t="str">
        <f t="shared" si="148"/>
        <v>佐伯市総合運動公園</v>
      </c>
      <c r="Z457" s="239" t="s">
        <v>3202</v>
      </c>
      <c r="AA457" s="239" t="str">
        <f t="shared" si="143"/>
        <v>種別：活動拠点&lt;br&gt;名称：佐伯市総合運動公園&lt;br&gt;住所：佐伯市大字長谷2614&lt;br&gt;参考：大分県道路啓開計画 防災拠点一覧表&lt;br&gt;</v>
      </c>
      <c r="AB457" s="239" t="s">
        <v>3256</v>
      </c>
      <c r="AC457" s="239" t="str">
        <f t="shared" si="144"/>
        <v>129.png</v>
      </c>
      <c r="AD457" s="239" t="s">
        <v>3204</v>
      </c>
      <c r="AE457" s="239" t="str">
        <f t="shared" si="145"/>
        <v>30,30</v>
      </c>
      <c r="AF457" s="239" t="s">
        <v>3205</v>
      </c>
      <c r="AG457" s="239" t="str">
        <f t="shared" si="146"/>
        <v>15,15</v>
      </c>
      <c r="AH457" s="239" t="s">
        <v>3206</v>
      </c>
      <c r="AI457" s="239" t="str">
        <f t="shared" si="147"/>
        <v>131.86250741951,32.9298361989888</v>
      </c>
      <c r="AJ457" s="239" t="s">
        <v>3207</v>
      </c>
      <c r="AL457" s="8" t="str">
        <f t="shared" si="149"/>
        <v>,{"type":"Feature","properties":{"name":"佐伯市総合運動公園","description":"種別：活動拠点&lt;br&gt;名称：佐伯市総合運動公園&lt;br&gt;住所：佐伯市大字長谷2614&lt;br&gt;参考：大分県道路啓開計画 防災拠点一覧表&lt;br&gt;","_markerType":"Icon","_iconUrl":"https://cyberjapandata.gsi.go.jp/portal/sys/v4/symbols/129.png","_iconSize":[30,30],"_iconAnchor":[15,15]},"geometry":{"type":"Point","coordinates":[131.86250741951,32.9298361989888]}}</v>
      </c>
    </row>
    <row r="458" spans="1:38">
      <c r="A458" s="1" t="s">
        <v>728</v>
      </c>
      <c r="B458" s="1" t="s">
        <v>3278</v>
      </c>
      <c r="C458" s="1" t="s">
        <v>728</v>
      </c>
      <c r="D458" s="1" t="s">
        <v>729</v>
      </c>
      <c r="F458" s="4" t="s">
        <v>1624</v>
      </c>
      <c r="I458" s="236">
        <v>129</v>
      </c>
      <c r="J458" s="1" t="s">
        <v>3210</v>
      </c>
      <c r="K458" s="1" t="s">
        <v>3211</v>
      </c>
      <c r="L458" s="1">
        <v>32.967376919520802</v>
      </c>
      <c r="M458" s="1">
        <v>131.84029990069001</v>
      </c>
      <c r="O458" s="74" t="str">
        <f t="shared" si="138"/>
        <v>佐伯弥生スポーツ公園</v>
      </c>
      <c r="P458" s="74" t="str">
        <f t="shared" si="139"/>
        <v>種別：活動拠点&lt;br&gt;名称：佐伯弥生スポーツ公園&lt;br&gt;住所：佐伯市弥生大字上小倉&lt;br&gt;参考：大分県道路啓開計画 防災拠点一覧表&lt;br&gt;</v>
      </c>
      <c r="Q458" s="74" t="str">
        <f t="shared" si="140"/>
        <v>129.png</v>
      </c>
      <c r="R458" s="74" t="str">
        <f t="shared" si="141"/>
        <v>30,30</v>
      </c>
      <c r="S458" s="74" t="str">
        <f t="shared" si="141"/>
        <v>15,15</v>
      </c>
      <c r="T458" s="74" t="str">
        <f t="shared" si="142"/>
        <v>131.84029990069,32.9673769195208</v>
      </c>
      <c r="W458" s="239">
        <v>1</v>
      </c>
      <c r="X458" s="239" t="s">
        <v>3209</v>
      </c>
      <c r="Y458" s="239" t="str">
        <f t="shared" si="148"/>
        <v>佐伯弥生スポーツ公園</v>
      </c>
      <c r="Z458" s="239" t="s">
        <v>3202</v>
      </c>
      <c r="AA458" s="239" t="str">
        <f t="shared" si="143"/>
        <v>種別：活動拠点&lt;br&gt;名称：佐伯弥生スポーツ公園&lt;br&gt;住所：佐伯市弥生大字上小倉&lt;br&gt;参考：大分県道路啓開計画 防災拠点一覧表&lt;br&gt;</v>
      </c>
      <c r="AB458" s="239" t="s">
        <v>3256</v>
      </c>
      <c r="AC458" s="239" t="str">
        <f t="shared" si="144"/>
        <v>129.png</v>
      </c>
      <c r="AD458" s="239" t="s">
        <v>3204</v>
      </c>
      <c r="AE458" s="239" t="str">
        <f t="shared" si="145"/>
        <v>30,30</v>
      </c>
      <c r="AF458" s="239" t="s">
        <v>3205</v>
      </c>
      <c r="AG458" s="239" t="str">
        <f t="shared" si="146"/>
        <v>15,15</v>
      </c>
      <c r="AH458" s="239" t="s">
        <v>3206</v>
      </c>
      <c r="AI458" s="239" t="str">
        <f t="shared" si="147"/>
        <v>131.84029990069,32.9673769195208</v>
      </c>
      <c r="AJ458" s="239" t="s">
        <v>3207</v>
      </c>
      <c r="AL458" s="8" t="str">
        <f t="shared" si="149"/>
        <v>,{"type":"Feature","properties":{"name":"佐伯弥生スポーツ公園","description":"種別：活動拠点&lt;br&gt;名称：佐伯弥生スポーツ公園&lt;br&gt;住所：佐伯市弥生大字上小倉&lt;br&gt;参考：大分県道路啓開計画 防災拠点一覧表&lt;br&gt;","_markerType":"Icon","_iconUrl":"https://cyberjapandata.gsi.go.jp/portal/sys/v4/symbols/129.png","_iconSize":[30,30],"_iconAnchor":[15,15]},"geometry":{"type":"Point","coordinates":[131.84029990069,32.9673769195208]}}</v>
      </c>
    </row>
    <row r="459" spans="1:38">
      <c r="A459" s="1" t="s">
        <v>733</v>
      </c>
      <c r="B459" s="1" t="s">
        <v>3278</v>
      </c>
      <c r="C459" s="1" t="s">
        <v>733</v>
      </c>
      <c r="D459" s="1" t="s">
        <v>734</v>
      </c>
      <c r="F459" s="4" t="s">
        <v>1624</v>
      </c>
      <c r="I459" s="236">
        <v>129</v>
      </c>
      <c r="J459" s="1" t="s">
        <v>3210</v>
      </c>
      <c r="K459" s="1" t="s">
        <v>3211</v>
      </c>
      <c r="L459" s="1">
        <v>32.9717233217199</v>
      </c>
      <c r="M459" s="1">
        <v>131.92501297055401</v>
      </c>
      <c r="O459" s="74" t="str">
        <f t="shared" si="138"/>
        <v>エコセンター番匠</v>
      </c>
      <c r="P459" s="74" t="str">
        <f t="shared" si="139"/>
        <v>種別：活動拠点&lt;br&gt;名称：エコセンター番匠&lt;br&gt;住所：佐伯市東浜1-38&lt;br&gt;参考：大分県道路啓開計画 防災拠点一覧表&lt;br&gt;</v>
      </c>
      <c r="Q459" s="74" t="str">
        <f t="shared" si="140"/>
        <v>129.png</v>
      </c>
      <c r="R459" s="74" t="str">
        <f t="shared" si="141"/>
        <v>30,30</v>
      </c>
      <c r="S459" s="74" t="str">
        <f t="shared" si="141"/>
        <v>15,15</v>
      </c>
      <c r="T459" s="74" t="str">
        <f t="shared" si="142"/>
        <v>131.925012970554,32.9717233217199</v>
      </c>
      <c r="W459" s="239">
        <v>1</v>
      </c>
      <c r="X459" s="239" t="s">
        <v>3209</v>
      </c>
      <c r="Y459" s="239" t="str">
        <f t="shared" si="148"/>
        <v>エコセンター番匠</v>
      </c>
      <c r="Z459" s="239" t="s">
        <v>3202</v>
      </c>
      <c r="AA459" s="239" t="str">
        <f t="shared" si="143"/>
        <v>種別：活動拠点&lt;br&gt;名称：エコセンター番匠&lt;br&gt;住所：佐伯市東浜1-38&lt;br&gt;参考：大分県道路啓開計画 防災拠点一覧表&lt;br&gt;</v>
      </c>
      <c r="AB459" s="239" t="s">
        <v>3256</v>
      </c>
      <c r="AC459" s="239" t="str">
        <f t="shared" si="144"/>
        <v>129.png</v>
      </c>
      <c r="AD459" s="239" t="s">
        <v>3204</v>
      </c>
      <c r="AE459" s="239" t="str">
        <f t="shared" si="145"/>
        <v>30,30</v>
      </c>
      <c r="AF459" s="239" t="s">
        <v>3205</v>
      </c>
      <c r="AG459" s="239" t="str">
        <f t="shared" si="146"/>
        <v>15,15</v>
      </c>
      <c r="AH459" s="239" t="s">
        <v>3206</v>
      </c>
      <c r="AI459" s="239" t="str">
        <f t="shared" si="147"/>
        <v>131.925012970554,32.9717233217199</v>
      </c>
      <c r="AJ459" s="239" t="s">
        <v>3207</v>
      </c>
      <c r="AL459" s="8" t="str">
        <f t="shared" si="149"/>
        <v>,{"type":"Feature","properties":{"name":"エコセンター番匠","description":"種別：活動拠点&lt;br&gt;名称：エコセンター番匠&lt;br&gt;住所：佐伯市東浜1-38&lt;br&gt;参考：大分県道路啓開計画 防災拠点一覧表&lt;br&gt;","_markerType":"Icon","_iconUrl":"https://cyberjapandata.gsi.go.jp/portal/sys/v4/symbols/129.png","_iconSize":[30,30],"_iconAnchor":[15,15]},"geometry":{"type":"Point","coordinates":[131.925012970554,32.9717233217199]}}</v>
      </c>
    </row>
    <row r="460" spans="1:38">
      <c r="A460" s="1" t="s">
        <v>735</v>
      </c>
      <c r="B460" s="1" t="s">
        <v>3278</v>
      </c>
      <c r="C460" s="1" t="s">
        <v>735</v>
      </c>
      <c r="D460" s="1" t="s">
        <v>736</v>
      </c>
      <c r="F460" s="4" t="s">
        <v>1624</v>
      </c>
      <c r="I460" s="236">
        <v>129</v>
      </c>
      <c r="J460" s="1" t="s">
        <v>3210</v>
      </c>
      <c r="K460" s="1" t="s">
        <v>3211</v>
      </c>
      <c r="L460" s="1">
        <v>32.8968464818212</v>
      </c>
      <c r="M460" s="1">
        <v>131.78700454200799</v>
      </c>
      <c r="O460" s="74" t="str">
        <f t="shared" si="138"/>
        <v>直川B＆G海洋センター</v>
      </c>
      <c r="P460" s="74" t="str">
        <f t="shared" si="139"/>
        <v>種別：活動拠点&lt;br&gt;名称：直川B＆G海洋センター&lt;br&gt;住所：佐伯市直川大字上直見3781&lt;br&gt;参考：大分県道路啓開計画 防災拠点一覧表&lt;br&gt;</v>
      </c>
      <c r="Q460" s="74" t="str">
        <f t="shared" si="140"/>
        <v>129.png</v>
      </c>
      <c r="R460" s="74" t="str">
        <f t="shared" si="141"/>
        <v>30,30</v>
      </c>
      <c r="S460" s="74" t="str">
        <f t="shared" si="141"/>
        <v>15,15</v>
      </c>
      <c r="T460" s="74" t="str">
        <f t="shared" si="142"/>
        <v>131.787004542008,32.8968464818212</v>
      </c>
      <c r="W460" s="239">
        <v>1</v>
      </c>
      <c r="X460" s="239" t="s">
        <v>3209</v>
      </c>
      <c r="Y460" s="239" t="str">
        <f t="shared" si="148"/>
        <v>直川B＆G海洋センター</v>
      </c>
      <c r="Z460" s="239" t="s">
        <v>3202</v>
      </c>
      <c r="AA460" s="239" t="str">
        <f t="shared" si="143"/>
        <v>種別：活動拠点&lt;br&gt;名称：直川B＆G海洋センター&lt;br&gt;住所：佐伯市直川大字上直見3781&lt;br&gt;参考：大分県道路啓開計画 防災拠点一覧表&lt;br&gt;</v>
      </c>
      <c r="AB460" s="239" t="s">
        <v>3256</v>
      </c>
      <c r="AC460" s="239" t="str">
        <f t="shared" si="144"/>
        <v>129.png</v>
      </c>
      <c r="AD460" s="239" t="s">
        <v>3204</v>
      </c>
      <c r="AE460" s="239" t="str">
        <f t="shared" si="145"/>
        <v>30,30</v>
      </c>
      <c r="AF460" s="239" t="s">
        <v>3205</v>
      </c>
      <c r="AG460" s="239" t="str">
        <f t="shared" si="146"/>
        <v>15,15</v>
      </c>
      <c r="AH460" s="239" t="s">
        <v>3206</v>
      </c>
      <c r="AI460" s="239" t="str">
        <f t="shared" si="147"/>
        <v>131.787004542008,32.8968464818212</v>
      </c>
      <c r="AJ460" s="239" t="s">
        <v>3207</v>
      </c>
      <c r="AL460" s="8" t="str">
        <f t="shared" si="149"/>
        <v>,{"type":"Feature","properties":{"name":"直川B＆G海洋センター","description":"種別：活動拠点&lt;br&gt;名称：直川B＆G海洋センター&lt;br&gt;住所：佐伯市直川大字上直見3781&lt;br&gt;参考：大分県道路啓開計画 防災拠点一覧表&lt;br&gt;","_markerType":"Icon","_iconUrl":"https://cyberjapandata.gsi.go.jp/portal/sys/v4/symbols/129.png","_iconSize":[30,30],"_iconAnchor":[15,15]},"geometry":{"type":"Point","coordinates":[131.787004542008,32.8968464818212]}}</v>
      </c>
    </row>
    <row r="461" spans="1:38">
      <c r="A461" s="1" t="s">
        <v>737</v>
      </c>
      <c r="B461" s="1" t="s">
        <v>3278</v>
      </c>
      <c r="C461" s="1" t="s">
        <v>737</v>
      </c>
      <c r="D461" s="1" t="s">
        <v>738</v>
      </c>
      <c r="F461" s="4" t="s">
        <v>1624</v>
      </c>
      <c r="I461" s="236">
        <v>129</v>
      </c>
      <c r="J461" s="1" t="s">
        <v>3210</v>
      </c>
      <c r="K461" s="1" t="s">
        <v>3211</v>
      </c>
      <c r="L461" s="1">
        <v>32.847008307096402</v>
      </c>
      <c r="M461" s="1">
        <v>131.67834049098801</v>
      </c>
      <c r="O461" s="74" t="str">
        <f t="shared" si="138"/>
        <v>宇目スポーツ公園</v>
      </c>
      <c r="P461" s="74" t="str">
        <f t="shared" si="139"/>
        <v>種別：活動拠点&lt;br&gt;名称：宇目スポーツ公園&lt;br&gt;住所：佐伯市宇目大字塩見園38の1番地&lt;br&gt;参考：大分県道路啓開計画 防災拠点一覧表&lt;br&gt;</v>
      </c>
      <c r="Q461" s="74" t="str">
        <f t="shared" si="140"/>
        <v>129.png</v>
      </c>
      <c r="R461" s="74" t="str">
        <f t="shared" si="141"/>
        <v>30,30</v>
      </c>
      <c r="S461" s="74" t="str">
        <f t="shared" si="141"/>
        <v>15,15</v>
      </c>
      <c r="T461" s="74" t="str">
        <f t="shared" si="142"/>
        <v>131.678340490988,32.8470083070964</v>
      </c>
      <c r="W461" s="239">
        <v>1</v>
      </c>
      <c r="X461" s="239" t="s">
        <v>3209</v>
      </c>
      <c r="Y461" s="239" t="str">
        <f t="shared" si="148"/>
        <v>宇目スポーツ公園</v>
      </c>
      <c r="Z461" s="239" t="s">
        <v>3202</v>
      </c>
      <c r="AA461" s="239" t="str">
        <f t="shared" si="143"/>
        <v>種別：活動拠点&lt;br&gt;名称：宇目スポーツ公園&lt;br&gt;住所：佐伯市宇目大字塩見園38の1番地&lt;br&gt;参考：大分県道路啓開計画 防災拠点一覧表&lt;br&gt;</v>
      </c>
      <c r="AB461" s="239" t="s">
        <v>3256</v>
      </c>
      <c r="AC461" s="239" t="str">
        <f t="shared" si="144"/>
        <v>129.png</v>
      </c>
      <c r="AD461" s="239" t="s">
        <v>3204</v>
      </c>
      <c r="AE461" s="239" t="str">
        <f t="shared" si="145"/>
        <v>30,30</v>
      </c>
      <c r="AF461" s="239" t="s">
        <v>3205</v>
      </c>
      <c r="AG461" s="239" t="str">
        <f t="shared" si="146"/>
        <v>15,15</v>
      </c>
      <c r="AH461" s="239" t="s">
        <v>3206</v>
      </c>
      <c r="AI461" s="239" t="str">
        <f t="shared" si="147"/>
        <v>131.678340490988,32.8470083070964</v>
      </c>
      <c r="AJ461" s="239" t="s">
        <v>3207</v>
      </c>
      <c r="AL461" s="8" t="str">
        <f t="shared" si="149"/>
        <v>,{"type":"Feature","properties":{"name":"宇目スポーツ公園","description":"種別：活動拠点&lt;br&gt;名称：宇目スポーツ公園&lt;br&gt;住所：佐伯市宇目大字塩見園38の1番地&lt;br&gt;参考：大分県道路啓開計画 防災拠点一覧表&lt;br&gt;","_markerType":"Icon","_iconUrl":"https://cyberjapandata.gsi.go.jp/portal/sys/v4/symbols/129.png","_iconSize":[30,30],"_iconAnchor":[15,15]},"geometry":{"type":"Point","coordinates":[131.678340490988,32.8470083070964]}}</v>
      </c>
    </row>
    <row r="462" spans="1:38">
      <c r="A462" s="1" t="s">
        <v>739</v>
      </c>
      <c r="B462" s="1" t="s">
        <v>3278</v>
      </c>
      <c r="C462" s="1" t="s">
        <v>739</v>
      </c>
      <c r="D462" s="1" t="s">
        <v>740</v>
      </c>
      <c r="F462" s="4" t="s">
        <v>1624</v>
      </c>
      <c r="I462" s="236">
        <v>129</v>
      </c>
      <c r="J462" s="1" t="s">
        <v>3210</v>
      </c>
      <c r="K462" s="1" t="s">
        <v>3211</v>
      </c>
      <c r="L462" s="1">
        <v>32.898033421131203</v>
      </c>
      <c r="M462" s="1">
        <v>131.77292718581899</v>
      </c>
      <c r="O462" s="74" t="str">
        <f t="shared" si="138"/>
        <v>直川スポーツ公園</v>
      </c>
      <c r="P462" s="74" t="str">
        <f t="shared" si="139"/>
        <v>種別：活動拠点&lt;br&gt;名称：直川スポーツ公園&lt;br&gt;住所：佐伯市直川大字上直見207番地2&lt;br&gt;参考：大分県道路啓開計画 防災拠点一覧表&lt;br&gt;</v>
      </c>
      <c r="Q462" s="74" t="str">
        <f t="shared" si="140"/>
        <v>129.png</v>
      </c>
      <c r="R462" s="74" t="str">
        <f t="shared" si="141"/>
        <v>30,30</v>
      </c>
      <c r="S462" s="74" t="str">
        <f t="shared" si="141"/>
        <v>15,15</v>
      </c>
      <c r="T462" s="74" t="str">
        <f t="shared" si="142"/>
        <v>131.772927185819,32.8980334211312</v>
      </c>
      <c r="W462" s="239">
        <v>1</v>
      </c>
      <c r="X462" s="239" t="s">
        <v>3209</v>
      </c>
      <c r="Y462" s="239" t="str">
        <f t="shared" si="148"/>
        <v>直川スポーツ公園</v>
      </c>
      <c r="Z462" s="239" t="s">
        <v>3202</v>
      </c>
      <c r="AA462" s="239" t="str">
        <f t="shared" si="143"/>
        <v>種別：活動拠点&lt;br&gt;名称：直川スポーツ公園&lt;br&gt;住所：佐伯市直川大字上直見207番地2&lt;br&gt;参考：大分県道路啓開計画 防災拠点一覧表&lt;br&gt;</v>
      </c>
      <c r="AB462" s="239" t="s">
        <v>3256</v>
      </c>
      <c r="AC462" s="239" t="str">
        <f t="shared" si="144"/>
        <v>129.png</v>
      </c>
      <c r="AD462" s="239" t="s">
        <v>3204</v>
      </c>
      <c r="AE462" s="239" t="str">
        <f t="shared" si="145"/>
        <v>30,30</v>
      </c>
      <c r="AF462" s="239" t="s">
        <v>3205</v>
      </c>
      <c r="AG462" s="239" t="str">
        <f t="shared" si="146"/>
        <v>15,15</v>
      </c>
      <c r="AH462" s="239" t="s">
        <v>3206</v>
      </c>
      <c r="AI462" s="239" t="str">
        <f t="shared" si="147"/>
        <v>131.772927185819,32.8980334211312</v>
      </c>
      <c r="AJ462" s="239" t="s">
        <v>3207</v>
      </c>
      <c r="AL462" s="8" t="str">
        <f t="shared" si="149"/>
        <v>,{"type":"Feature","properties":{"name":"直川スポーツ公園","description":"種別：活動拠点&lt;br&gt;名称：直川スポーツ公園&lt;br&gt;住所：佐伯市直川大字上直見207番地2&lt;br&gt;参考：大分県道路啓開計画 防災拠点一覧表&lt;br&gt;","_markerType":"Icon","_iconUrl":"https://cyberjapandata.gsi.go.jp/portal/sys/v4/symbols/129.png","_iconSize":[30,30],"_iconAnchor":[15,15]},"geometry":{"type":"Point","coordinates":[131.772927185819,32.8980334211312]}}</v>
      </c>
    </row>
    <row r="463" spans="1:38">
      <c r="A463" s="1" t="s">
        <v>742</v>
      </c>
      <c r="B463" s="1" t="s">
        <v>3278</v>
      </c>
      <c r="C463" s="1" t="s">
        <v>742</v>
      </c>
      <c r="D463" s="1" t="s">
        <v>743</v>
      </c>
      <c r="F463" s="4" t="s">
        <v>1624</v>
      </c>
      <c r="I463" s="236">
        <v>129</v>
      </c>
      <c r="J463" s="1" t="s">
        <v>3210</v>
      </c>
      <c r="K463" s="1" t="s">
        <v>3211</v>
      </c>
      <c r="L463" s="1">
        <v>32.923614650389503</v>
      </c>
      <c r="M463" s="1">
        <v>131.928815678425</v>
      </c>
      <c r="O463" s="74" t="str">
        <f t="shared" si="138"/>
        <v>木立グラウンド</v>
      </c>
      <c r="P463" s="74" t="str">
        <f t="shared" si="139"/>
        <v>種別：活動拠点&lt;br&gt;名称：木立グラウンド&lt;br&gt;住所：佐伯市大字木立890&lt;br&gt;参考：大分県道路啓開計画 防災拠点一覧表&lt;br&gt;</v>
      </c>
      <c r="Q463" s="74" t="str">
        <f t="shared" si="140"/>
        <v>129.png</v>
      </c>
      <c r="R463" s="74" t="str">
        <f t="shared" si="141"/>
        <v>30,30</v>
      </c>
      <c r="S463" s="74" t="str">
        <f t="shared" si="141"/>
        <v>15,15</v>
      </c>
      <c r="T463" s="74" t="str">
        <f t="shared" si="142"/>
        <v>131.928815678425,32.9236146503895</v>
      </c>
      <c r="W463" s="239">
        <v>1</v>
      </c>
      <c r="X463" s="239" t="s">
        <v>3209</v>
      </c>
      <c r="Y463" s="239" t="str">
        <f t="shared" si="148"/>
        <v>木立グラウンド</v>
      </c>
      <c r="Z463" s="239" t="s">
        <v>3202</v>
      </c>
      <c r="AA463" s="239" t="str">
        <f t="shared" si="143"/>
        <v>種別：活動拠点&lt;br&gt;名称：木立グラウンド&lt;br&gt;住所：佐伯市大字木立890&lt;br&gt;参考：大分県道路啓開計画 防災拠点一覧表&lt;br&gt;</v>
      </c>
      <c r="AB463" s="239" t="s">
        <v>3256</v>
      </c>
      <c r="AC463" s="239" t="str">
        <f t="shared" si="144"/>
        <v>129.png</v>
      </c>
      <c r="AD463" s="239" t="s">
        <v>3204</v>
      </c>
      <c r="AE463" s="239" t="str">
        <f t="shared" si="145"/>
        <v>30,30</v>
      </c>
      <c r="AF463" s="239" t="s">
        <v>3205</v>
      </c>
      <c r="AG463" s="239" t="str">
        <f t="shared" si="146"/>
        <v>15,15</v>
      </c>
      <c r="AH463" s="239" t="s">
        <v>3206</v>
      </c>
      <c r="AI463" s="239" t="str">
        <f t="shared" si="147"/>
        <v>131.928815678425,32.9236146503895</v>
      </c>
      <c r="AJ463" s="239" t="s">
        <v>3207</v>
      </c>
      <c r="AL463" s="8" t="str">
        <f t="shared" si="149"/>
        <v>,{"type":"Feature","properties":{"name":"木立グラウンド","description":"種別：活動拠点&lt;br&gt;名称：木立グラウンド&lt;br&gt;住所：佐伯市大字木立890&lt;br&gt;参考：大分県道路啓開計画 防災拠点一覧表&lt;br&gt;","_markerType":"Icon","_iconUrl":"https://cyberjapandata.gsi.go.jp/portal/sys/v4/symbols/129.png","_iconSize":[30,30],"_iconAnchor":[15,15]},"geometry":{"type":"Point","coordinates":[131.928815678425,32.9236146503895]}}</v>
      </c>
    </row>
    <row r="464" spans="1:38">
      <c r="A464" s="1" t="s">
        <v>744</v>
      </c>
      <c r="B464" s="1" t="s">
        <v>3278</v>
      </c>
      <c r="C464" s="1" t="s">
        <v>744</v>
      </c>
      <c r="D464" s="1" t="s">
        <v>745</v>
      </c>
      <c r="F464" s="4" t="s">
        <v>1624</v>
      </c>
      <c r="I464" s="236">
        <v>129</v>
      </c>
      <c r="J464" s="1" t="s">
        <v>3210</v>
      </c>
      <c r="K464" s="1" t="s">
        <v>3211</v>
      </c>
      <c r="L464" s="1">
        <v>32.960532044662202</v>
      </c>
      <c r="M464" s="1">
        <v>131.83977798923999</v>
      </c>
      <c r="O464" s="74" t="str">
        <f t="shared" si="138"/>
        <v>佐伯市弥生番匠公園</v>
      </c>
      <c r="P464" s="74" t="str">
        <f t="shared" si="139"/>
        <v>種別：活動拠点&lt;br&gt;名称：佐伯市弥生番匠公園&lt;br&gt;住所：佐伯市弥生大字小田&lt;br&gt;参考：大分県道路啓開計画 防災拠点一覧表&lt;br&gt;</v>
      </c>
      <c r="Q464" s="74" t="str">
        <f t="shared" si="140"/>
        <v>129.png</v>
      </c>
      <c r="R464" s="74" t="str">
        <f t="shared" si="141"/>
        <v>30,30</v>
      </c>
      <c r="S464" s="74" t="str">
        <f t="shared" si="141"/>
        <v>15,15</v>
      </c>
      <c r="T464" s="74" t="str">
        <f t="shared" si="142"/>
        <v>131.83977798924,32.9605320446622</v>
      </c>
      <c r="W464" s="239">
        <v>1</v>
      </c>
      <c r="X464" s="239" t="s">
        <v>3209</v>
      </c>
      <c r="Y464" s="239" t="str">
        <f t="shared" si="148"/>
        <v>佐伯市弥生番匠公園</v>
      </c>
      <c r="Z464" s="239" t="s">
        <v>3202</v>
      </c>
      <c r="AA464" s="239" t="str">
        <f t="shared" si="143"/>
        <v>種別：活動拠点&lt;br&gt;名称：佐伯市弥生番匠公園&lt;br&gt;住所：佐伯市弥生大字小田&lt;br&gt;参考：大分県道路啓開計画 防災拠点一覧表&lt;br&gt;</v>
      </c>
      <c r="AB464" s="239" t="s">
        <v>3256</v>
      </c>
      <c r="AC464" s="239" t="str">
        <f t="shared" si="144"/>
        <v>129.png</v>
      </c>
      <c r="AD464" s="239" t="s">
        <v>3204</v>
      </c>
      <c r="AE464" s="239" t="str">
        <f t="shared" si="145"/>
        <v>30,30</v>
      </c>
      <c r="AF464" s="239" t="s">
        <v>3205</v>
      </c>
      <c r="AG464" s="239" t="str">
        <f t="shared" si="146"/>
        <v>15,15</v>
      </c>
      <c r="AH464" s="239" t="s">
        <v>3206</v>
      </c>
      <c r="AI464" s="239" t="str">
        <f t="shared" si="147"/>
        <v>131.83977798924,32.9605320446622</v>
      </c>
      <c r="AJ464" s="239" t="s">
        <v>3207</v>
      </c>
      <c r="AL464" s="8" t="str">
        <f t="shared" si="149"/>
        <v>,{"type":"Feature","properties":{"name":"佐伯市弥生番匠公園","description":"種別：活動拠点&lt;br&gt;名称：佐伯市弥生番匠公園&lt;br&gt;住所：佐伯市弥生大字小田&lt;br&gt;参考：大分県道路啓開計画 防災拠点一覧表&lt;br&gt;","_markerType":"Icon","_iconUrl":"https://cyberjapandata.gsi.go.jp/portal/sys/v4/symbols/129.png","_iconSize":[30,30],"_iconAnchor":[15,15]},"geometry":{"type":"Point","coordinates":[131.83977798924,32.9605320446622]}}</v>
      </c>
    </row>
    <row r="465" spans="1:38">
      <c r="A465" s="1" t="s">
        <v>746</v>
      </c>
      <c r="B465" s="1" t="s">
        <v>3278</v>
      </c>
      <c r="C465" s="1" t="s">
        <v>746</v>
      </c>
      <c r="D465" s="1" t="s">
        <v>747</v>
      </c>
      <c r="F465" s="4" t="s">
        <v>1624</v>
      </c>
      <c r="I465" s="236">
        <v>129</v>
      </c>
      <c r="J465" s="1" t="s">
        <v>3210</v>
      </c>
      <c r="K465" s="1" t="s">
        <v>3211</v>
      </c>
      <c r="L465" s="1">
        <v>32.970791971521102</v>
      </c>
      <c r="M465" s="1">
        <v>131.83912605981499</v>
      </c>
      <c r="O465" s="74" t="str">
        <f t="shared" si="138"/>
        <v>旧昭和中学校グラウンド</v>
      </c>
      <c r="P465" s="74" t="str">
        <f t="shared" si="139"/>
        <v>種別：活動拠点&lt;br&gt;名称：旧昭和中学校グラウンド&lt;br&gt;住所：佐伯市弥生大市井崎&lt;br&gt;参考：大分県道路啓開計画 防災拠点一覧表&lt;br&gt;</v>
      </c>
      <c r="Q465" s="74" t="str">
        <f t="shared" si="140"/>
        <v>129.png</v>
      </c>
      <c r="R465" s="74" t="str">
        <f t="shared" si="141"/>
        <v>30,30</v>
      </c>
      <c r="S465" s="74" t="str">
        <f t="shared" si="141"/>
        <v>15,15</v>
      </c>
      <c r="T465" s="74" t="str">
        <f t="shared" si="142"/>
        <v>131.839126059815,32.9707919715211</v>
      </c>
      <c r="W465" s="239">
        <v>1</v>
      </c>
      <c r="X465" s="239" t="s">
        <v>3209</v>
      </c>
      <c r="Y465" s="239" t="str">
        <f t="shared" si="148"/>
        <v>旧昭和中学校グラウンド</v>
      </c>
      <c r="Z465" s="239" t="s">
        <v>3202</v>
      </c>
      <c r="AA465" s="239" t="str">
        <f t="shared" si="143"/>
        <v>種別：活動拠点&lt;br&gt;名称：旧昭和中学校グラウンド&lt;br&gt;住所：佐伯市弥生大市井崎&lt;br&gt;参考：大分県道路啓開計画 防災拠点一覧表&lt;br&gt;</v>
      </c>
      <c r="AB465" s="239" t="s">
        <v>3256</v>
      </c>
      <c r="AC465" s="239" t="str">
        <f t="shared" si="144"/>
        <v>129.png</v>
      </c>
      <c r="AD465" s="239" t="s">
        <v>3204</v>
      </c>
      <c r="AE465" s="239" t="str">
        <f t="shared" si="145"/>
        <v>30,30</v>
      </c>
      <c r="AF465" s="239" t="s">
        <v>3205</v>
      </c>
      <c r="AG465" s="239" t="str">
        <f t="shared" si="146"/>
        <v>15,15</v>
      </c>
      <c r="AH465" s="239" t="s">
        <v>3206</v>
      </c>
      <c r="AI465" s="239" t="str">
        <f t="shared" si="147"/>
        <v>131.839126059815,32.9707919715211</v>
      </c>
      <c r="AJ465" s="239" t="s">
        <v>3207</v>
      </c>
      <c r="AL465" s="8" t="str">
        <f t="shared" si="149"/>
        <v>,{"type":"Feature","properties":{"name":"旧昭和中学校グラウンド","description":"種別：活動拠点&lt;br&gt;名称：旧昭和中学校グラウンド&lt;br&gt;住所：佐伯市弥生大市井崎&lt;br&gt;参考：大分県道路啓開計画 防災拠点一覧表&lt;br&gt;","_markerType":"Icon","_iconUrl":"https://cyberjapandata.gsi.go.jp/portal/sys/v4/symbols/129.png","_iconSize":[30,30],"_iconAnchor":[15,15]},"geometry":{"type":"Point","coordinates":[131.839126059815,32.9707919715211]}}</v>
      </c>
    </row>
    <row r="466" spans="1:38">
      <c r="A466" s="1" t="s">
        <v>748</v>
      </c>
      <c r="B466" s="1" t="s">
        <v>3278</v>
      </c>
      <c r="C466" s="1" t="s">
        <v>748</v>
      </c>
      <c r="D466" s="1" t="s">
        <v>749</v>
      </c>
      <c r="F466" s="4" t="s">
        <v>1624</v>
      </c>
      <c r="I466" s="236">
        <v>129</v>
      </c>
      <c r="J466" s="1" t="s">
        <v>3210</v>
      </c>
      <c r="K466" s="1" t="s">
        <v>3211</v>
      </c>
      <c r="L466" s="1">
        <v>32.9995098043428</v>
      </c>
      <c r="M466" s="1">
        <v>131.86249390174899</v>
      </c>
      <c r="O466" s="74" t="str">
        <f t="shared" si="138"/>
        <v>床木グラウンド</v>
      </c>
      <c r="P466" s="74" t="str">
        <f t="shared" si="139"/>
        <v>種別：活動拠点&lt;br&gt;名称：床木グラウンド&lt;br&gt;住所：佐伯市弥生大字床木1339&lt;br&gt;参考：大分県道路啓開計画 防災拠点一覧表&lt;br&gt;</v>
      </c>
      <c r="Q466" s="74" t="str">
        <f t="shared" si="140"/>
        <v>129.png</v>
      </c>
      <c r="R466" s="74" t="str">
        <f t="shared" si="141"/>
        <v>30,30</v>
      </c>
      <c r="S466" s="74" t="str">
        <f t="shared" si="141"/>
        <v>15,15</v>
      </c>
      <c r="T466" s="74" t="str">
        <f t="shared" si="142"/>
        <v>131.862493901749,32.9995098043428</v>
      </c>
      <c r="W466" s="239">
        <v>1</v>
      </c>
      <c r="X466" s="239" t="s">
        <v>3209</v>
      </c>
      <c r="Y466" s="239" t="str">
        <f t="shared" si="148"/>
        <v>床木グラウンド</v>
      </c>
      <c r="Z466" s="239" t="s">
        <v>3202</v>
      </c>
      <c r="AA466" s="239" t="str">
        <f t="shared" si="143"/>
        <v>種別：活動拠点&lt;br&gt;名称：床木グラウンド&lt;br&gt;住所：佐伯市弥生大字床木1339&lt;br&gt;参考：大分県道路啓開計画 防災拠点一覧表&lt;br&gt;</v>
      </c>
      <c r="AB466" s="239" t="s">
        <v>3256</v>
      </c>
      <c r="AC466" s="239" t="str">
        <f t="shared" si="144"/>
        <v>129.png</v>
      </c>
      <c r="AD466" s="239" t="s">
        <v>3204</v>
      </c>
      <c r="AE466" s="239" t="str">
        <f t="shared" si="145"/>
        <v>30,30</v>
      </c>
      <c r="AF466" s="239" t="s">
        <v>3205</v>
      </c>
      <c r="AG466" s="239" t="str">
        <f t="shared" si="146"/>
        <v>15,15</v>
      </c>
      <c r="AH466" s="239" t="s">
        <v>3206</v>
      </c>
      <c r="AI466" s="239" t="str">
        <f t="shared" si="147"/>
        <v>131.862493901749,32.9995098043428</v>
      </c>
      <c r="AJ466" s="239" t="s">
        <v>3207</v>
      </c>
      <c r="AL466" s="8" t="str">
        <f t="shared" si="149"/>
        <v>,{"type":"Feature","properties":{"name":"床木グラウンド","description":"種別：活動拠点&lt;br&gt;名称：床木グラウンド&lt;br&gt;住所：佐伯市弥生大字床木1339&lt;br&gt;参考：大分県道路啓開計画 防災拠点一覧表&lt;br&gt;","_markerType":"Icon","_iconUrl":"https://cyberjapandata.gsi.go.jp/portal/sys/v4/symbols/129.png","_iconSize":[30,30],"_iconAnchor":[15,15]},"geometry":{"type":"Point","coordinates":[131.862493901749,32.9995098043428]}}</v>
      </c>
    </row>
    <row r="467" spans="1:38">
      <c r="A467" s="1" t="s">
        <v>750</v>
      </c>
      <c r="B467" s="1" t="s">
        <v>3278</v>
      </c>
      <c r="C467" s="1" t="s">
        <v>750</v>
      </c>
      <c r="D467" s="1" t="s">
        <v>751</v>
      </c>
      <c r="F467" s="4" t="s">
        <v>1624</v>
      </c>
      <c r="I467" s="236">
        <v>129</v>
      </c>
      <c r="J467" s="1" t="s">
        <v>3210</v>
      </c>
      <c r="K467" s="1" t="s">
        <v>3211</v>
      </c>
      <c r="L467" s="1">
        <v>32.939224955540801</v>
      </c>
      <c r="M467" s="1">
        <v>131.83071267720601</v>
      </c>
      <c r="O467" s="74" t="str">
        <f t="shared" si="138"/>
        <v>上切畑グラウンド</v>
      </c>
      <c r="P467" s="74" t="str">
        <f t="shared" si="139"/>
        <v>種別：活動拠点&lt;br&gt;名称：上切畑グラウンド&lt;br&gt;住所：佐伯市弥生大字江良&lt;br&gt;参考：大分県道路啓開計画 防災拠点一覧表&lt;br&gt;</v>
      </c>
      <c r="Q467" s="74" t="str">
        <f t="shared" si="140"/>
        <v>129.png</v>
      </c>
      <c r="R467" s="74" t="str">
        <f t="shared" si="141"/>
        <v>30,30</v>
      </c>
      <c r="S467" s="74" t="str">
        <f t="shared" si="141"/>
        <v>15,15</v>
      </c>
      <c r="T467" s="74" t="str">
        <f t="shared" si="142"/>
        <v>131.830712677206,32.9392249555408</v>
      </c>
      <c r="W467" s="239">
        <v>1</v>
      </c>
      <c r="X467" s="239" t="s">
        <v>3209</v>
      </c>
      <c r="Y467" s="239" t="str">
        <f t="shared" si="148"/>
        <v>上切畑グラウンド</v>
      </c>
      <c r="Z467" s="239" t="s">
        <v>3202</v>
      </c>
      <c r="AA467" s="239" t="str">
        <f t="shared" si="143"/>
        <v>種別：活動拠点&lt;br&gt;名称：上切畑グラウンド&lt;br&gt;住所：佐伯市弥生大字江良&lt;br&gt;参考：大分県道路啓開計画 防災拠点一覧表&lt;br&gt;</v>
      </c>
      <c r="AB467" s="239" t="s">
        <v>3256</v>
      </c>
      <c r="AC467" s="239" t="str">
        <f t="shared" si="144"/>
        <v>129.png</v>
      </c>
      <c r="AD467" s="239" t="s">
        <v>3204</v>
      </c>
      <c r="AE467" s="239" t="str">
        <f t="shared" si="145"/>
        <v>30,30</v>
      </c>
      <c r="AF467" s="239" t="s">
        <v>3205</v>
      </c>
      <c r="AG467" s="239" t="str">
        <f t="shared" si="146"/>
        <v>15,15</v>
      </c>
      <c r="AH467" s="239" t="s">
        <v>3206</v>
      </c>
      <c r="AI467" s="239" t="str">
        <f t="shared" si="147"/>
        <v>131.830712677206,32.9392249555408</v>
      </c>
      <c r="AJ467" s="239" t="s">
        <v>3207</v>
      </c>
      <c r="AL467" s="8" t="str">
        <f t="shared" si="149"/>
        <v>,{"type":"Feature","properties":{"name":"上切畑グラウンド","description":"種別：活動拠点&lt;br&gt;名称：上切畑グラウンド&lt;br&gt;住所：佐伯市弥生大字江良&lt;br&gt;参考：大分県道路啓開計画 防災拠点一覧表&lt;br&gt;","_markerType":"Icon","_iconUrl":"https://cyberjapandata.gsi.go.jp/portal/sys/v4/symbols/129.png","_iconSize":[30,30],"_iconAnchor":[15,15]},"geometry":{"type":"Point","coordinates":[131.830712677206,32.9392249555408]}}</v>
      </c>
    </row>
    <row r="468" spans="1:38">
      <c r="A468" s="1" t="s">
        <v>752</v>
      </c>
      <c r="B468" s="1" t="s">
        <v>3278</v>
      </c>
      <c r="C468" s="1" t="s">
        <v>752</v>
      </c>
      <c r="D468" s="1" t="s">
        <v>753</v>
      </c>
      <c r="F468" s="4" t="s">
        <v>1624</v>
      </c>
      <c r="I468" s="236">
        <v>129</v>
      </c>
      <c r="J468" s="1" t="s">
        <v>3210</v>
      </c>
      <c r="K468" s="1" t="s">
        <v>3211</v>
      </c>
      <c r="L468" s="1">
        <v>32.987358644623001</v>
      </c>
      <c r="M468" s="1">
        <v>131.82925222603799</v>
      </c>
      <c r="O468" s="74" t="str">
        <f t="shared" si="138"/>
        <v>尺間グラウンド</v>
      </c>
      <c r="P468" s="74" t="str">
        <f t="shared" si="139"/>
        <v>種別：活動拠点&lt;br&gt;名称：尺間グラウンド&lt;br&gt;住所：佐伯市弥生大字尺間538&lt;br&gt;参考：大分県道路啓開計画 防災拠点一覧表&lt;br&gt;</v>
      </c>
      <c r="Q468" s="74" t="str">
        <f t="shared" si="140"/>
        <v>129.png</v>
      </c>
      <c r="R468" s="74" t="str">
        <f t="shared" si="141"/>
        <v>30,30</v>
      </c>
      <c r="S468" s="74" t="str">
        <f t="shared" si="141"/>
        <v>15,15</v>
      </c>
      <c r="T468" s="74" t="str">
        <f t="shared" si="142"/>
        <v>131.829252226038,32.987358644623</v>
      </c>
      <c r="W468" s="239">
        <v>1</v>
      </c>
      <c r="X468" s="239" t="s">
        <v>3209</v>
      </c>
      <c r="Y468" s="239" t="str">
        <f t="shared" si="148"/>
        <v>尺間グラウンド</v>
      </c>
      <c r="Z468" s="239" t="s">
        <v>3202</v>
      </c>
      <c r="AA468" s="239" t="str">
        <f t="shared" si="143"/>
        <v>種別：活動拠点&lt;br&gt;名称：尺間グラウンド&lt;br&gt;住所：佐伯市弥生大字尺間538&lt;br&gt;参考：大分県道路啓開計画 防災拠点一覧表&lt;br&gt;</v>
      </c>
      <c r="AB468" s="239" t="s">
        <v>3256</v>
      </c>
      <c r="AC468" s="239" t="str">
        <f t="shared" si="144"/>
        <v>129.png</v>
      </c>
      <c r="AD468" s="239" t="s">
        <v>3204</v>
      </c>
      <c r="AE468" s="239" t="str">
        <f t="shared" si="145"/>
        <v>30,30</v>
      </c>
      <c r="AF468" s="239" t="s">
        <v>3205</v>
      </c>
      <c r="AG468" s="239" t="str">
        <f t="shared" si="146"/>
        <v>15,15</v>
      </c>
      <c r="AH468" s="239" t="s">
        <v>3206</v>
      </c>
      <c r="AI468" s="239" t="str">
        <f t="shared" si="147"/>
        <v>131.829252226038,32.987358644623</v>
      </c>
      <c r="AJ468" s="239" t="s">
        <v>3207</v>
      </c>
      <c r="AL468" s="8" t="str">
        <f t="shared" si="149"/>
        <v>,{"type":"Feature","properties":{"name":"尺間グラウンド","description":"種別：活動拠点&lt;br&gt;名称：尺間グラウンド&lt;br&gt;住所：佐伯市弥生大字尺間538&lt;br&gt;参考：大分県道路啓開計画 防災拠点一覧表&lt;br&gt;","_markerType":"Icon","_iconUrl":"https://cyberjapandata.gsi.go.jp/portal/sys/v4/symbols/129.png","_iconSize":[30,30],"_iconAnchor":[15,15]},"geometry":{"type":"Point","coordinates":[131.829252226038,32.987358644623]}}</v>
      </c>
    </row>
    <row r="469" spans="1:38">
      <c r="A469" s="1" t="s">
        <v>1617</v>
      </c>
      <c r="B469" s="1" t="s">
        <v>3278</v>
      </c>
      <c r="C469" s="1" t="s">
        <v>1617</v>
      </c>
      <c r="D469" s="1" t="s">
        <v>754</v>
      </c>
      <c r="F469" s="4" t="s">
        <v>1624</v>
      </c>
      <c r="I469" s="236">
        <v>129</v>
      </c>
      <c r="J469" s="1" t="s">
        <v>3210</v>
      </c>
      <c r="K469" s="1" t="s">
        <v>3211</v>
      </c>
      <c r="L469" s="1">
        <v>32.9481607810797</v>
      </c>
      <c r="M469" s="1">
        <v>131.75610562899399</v>
      </c>
      <c r="O469" s="74" t="str">
        <f t="shared" si="138"/>
        <v>小半ふれあい広場</v>
      </c>
      <c r="P469" s="74" t="str">
        <f t="shared" si="139"/>
        <v>種別：活動拠点&lt;br&gt;名称：小半ふれあい広場&lt;br&gt;住所：佐伯市本匠大字小半&lt;br&gt;参考：大分県道路啓開計画 防災拠点一覧表&lt;br&gt;</v>
      </c>
      <c r="Q469" s="74" t="str">
        <f t="shared" si="140"/>
        <v>129.png</v>
      </c>
      <c r="R469" s="74" t="str">
        <f t="shared" si="141"/>
        <v>30,30</v>
      </c>
      <c r="S469" s="74" t="str">
        <f t="shared" si="141"/>
        <v>15,15</v>
      </c>
      <c r="T469" s="74" t="str">
        <f t="shared" si="142"/>
        <v>131.756105628994,32.9481607810797</v>
      </c>
      <c r="W469" s="239">
        <v>1</v>
      </c>
      <c r="X469" s="239" t="s">
        <v>3209</v>
      </c>
      <c r="Y469" s="239" t="str">
        <f t="shared" si="148"/>
        <v>小半ふれあい広場</v>
      </c>
      <c r="Z469" s="239" t="s">
        <v>3202</v>
      </c>
      <c r="AA469" s="239" t="str">
        <f t="shared" si="143"/>
        <v>種別：活動拠点&lt;br&gt;名称：小半ふれあい広場&lt;br&gt;住所：佐伯市本匠大字小半&lt;br&gt;参考：大分県道路啓開計画 防災拠点一覧表&lt;br&gt;</v>
      </c>
      <c r="AB469" s="239" t="s">
        <v>3256</v>
      </c>
      <c r="AC469" s="239" t="str">
        <f t="shared" si="144"/>
        <v>129.png</v>
      </c>
      <c r="AD469" s="239" t="s">
        <v>3204</v>
      </c>
      <c r="AE469" s="239" t="str">
        <f t="shared" si="145"/>
        <v>30,30</v>
      </c>
      <c r="AF469" s="239" t="s">
        <v>3205</v>
      </c>
      <c r="AG469" s="239" t="str">
        <f t="shared" si="146"/>
        <v>15,15</v>
      </c>
      <c r="AH469" s="239" t="s">
        <v>3206</v>
      </c>
      <c r="AI469" s="239" t="str">
        <f t="shared" si="147"/>
        <v>131.756105628994,32.9481607810797</v>
      </c>
      <c r="AJ469" s="239" t="s">
        <v>3207</v>
      </c>
      <c r="AL469" s="8" t="str">
        <f t="shared" si="149"/>
        <v>,{"type":"Feature","properties":{"name":"小半ふれあい広場","description":"種別：活動拠点&lt;br&gt;名称：小半ふれあい広場&lt;br&gt;住所：佐伯市本匠大字小半&lt;br&gt;参考：大分県道路啓開計画 防災拠点一覧表&lt;br&gt;","_markerType":"Icon","_iconUrl":"https://cyberjapandata.gsi.go.jp/portal/sys/v4/symbols/129.png","_iconSize":[30,30],"_iconAnchor":[15,15]},"geometry":{"type":"Point","coordinates":[131.756105628994,32.9481607810797]}}</v>
      </c>
    </row>
    <row r="470" spans="1:38">
      <c r="A470" s="1" t="s">
        <v>755</v>
      </c>
      <c r="B470" s="1" t="s">
        <v>3278</v>
      </c>
      <c r="C470" s="1" t="s">
        <v>755</v>
      </c>
      <c r="D470" s="1" t="s">
        <v>756</v>
      </c>
      <c r="F470" s="4" t="s">
        <v>1624</v>
      </c>
      <c r="I470" s="236">
        <v>129</v>
      </c>
      <c r="J470" s="1" t="s">
        <v>3210</v>
      </c>
      <c r="K470" s="1" t="s">
        <v>3211</v>
      </c>
      <c r="L470" s="1">
        <v>32.934908658384501</v>
      </c>
      <c r="M470" s="1">
        <v>131.72232854315601</v>
      </c>
      <c r="O470" s="74" t="str">
        <f t="shared" si="138"/>
        <v>本匠西スポーツ公園</v>
      </c>
      <c r="P470" s="74" t="str">
        <f t="shared" si="139"/>
        <v>種別：活動拠点&lt;br&gt;名称：本匠西スポーツ公園&lt;br&gt;住所：佐伯市本匠大字因尾826&lt;br&gt;参考：大分県道路啓開計画 防災拠点一覧表&lt;br&gt;</v>
      </c>
      <c r="Q470" s="74" t="str">
        <f t="shared" si="140"/>
        <v>129.png</v>
      </c>
      <c r="R470" s="74" t="str">
        <f t="shared" si="141"/>
        <v>30,30</v>
      </c>
      <c r="S470" s="74" t="str">
        <f t="shared" si="141"/>
        <v>15,15</v>
      </c>
      <c r="T470" s="74" t="str">
        <f t="shared" si="142"/>
        <v>131.722328543156,32.9349086583845</v>
      </c>
      <c r="W470" s="239">
        <v>1</v>
      </c>
      <c r="X470" s="239" t="s">
        <v>3209</v>
      </c>
      <c r="Y470" s="239" t="str">
        <f t="shared" si="148"/>
        <v>本匠西スポーツ公園</v>
      </c>
      <c r="Z470" s="239" t="s">
        <v>3202</v>
      </c>
      <c r="AA470" s="239" t="str">
        <f t="shared" si="143"/>
        <v>種別：活動拠点&lt;br&gt;名称：本匠西スポーツ公園&lt;br&gt;住所：佐伯市本匠大字因尾826&lt;br&gt;参考：大分県道路啓開計画 防災拠点一覧表&lt;br&gt;</v>
      </c>
      <c r="AB470" s="239" t="s">
        <v>3256</v>
      </c>
      <c r="AC470" s="239" t="str">
        <f t="shared" si="144"/>
        <v>129.png</v>
      </c>
      <c r="AD470" s="239" t="s">
        <v>3204</v>
      </c>
      <c r="AE470" s="239" t="str">
        <f t="shared" si="145"/>
        <v>30,30</v>
      </c>
      <c r="AF470" s="239" t="s">
        <v>3205</v>
      </c>
      <c r="AG470" s="239" t="str">
        <f t="shared" si="146"/>
        <v>15,15</v>
      </c>
      <c r="AH470" s="239" t="s">
        <v>3206</v>
      </c>
      <c r="AI470" s="239" t="str">
        <f t="shared" si="147"/>
        <v>131.722328543156,32.9349086583845</v>
      </c>
      <c r="AJ470" s="239" t="s">
        <v>3207</v>
      </c>
      <c r="AL470" s="8" t="str">
        <f t="shared" si="149"/>
        <v>,{"type":"Feature","properties":{"name":"本匠西スポーツ公園","description":"種別：活動拠点&lt;br&gt;名称：本匠西スポーツ公園&lt;br&gt;住所：佐伯市本匠大字因尾826&lt;br&gt;参考：大分県道路啓開計画 防災拠点一覧表&lt;br&gt;","_markerType":"Icon","_iconUrl":"https://cyberjapandata.gsi.go.jp/portal/sys/v4/symbols/129.png","_iconSize":[30,30],"_iconAnchor":[15,15]},"geometry":{"type":"Point","coordinates":[131.722328543156,32.9349086583845]}}</v>
      </c>
    </row>
    <row r="471" spans="1:38">
      <c r="A471" s="1" t="s">
        <v>757</v>
      </c>
      <c r="B471" s="1" t="s">
        <v>3278</v>
      </c>
      <c r="C471" s="1" t="s">
        <v>757</v>
      </c>
      <c r="D471" s="1" t="s">
        <v>758</v>
      </c>
      <c r="F471" s="4" t="s">
        <v>1624</v>
      </c>
      <c r="I471" s="236">
        <v>129</v>
      </c>
      <c r="J471" s="1" t="s">
        <v>3210</v>
      </c>
      <c r="K471" s="1" t="s">
        <v>3211</v>
      </c>
      <c r="L471" s="1">
        <v>32.851251116842597</v>
      </c>
      <c r="M471" s="1">
        <v>131.678634872841</v>
      </c>
      <c r="O471" s="74" t="str">
        <f t="shared" si="138"/>
        <v>旧重岡小学校グラウンド</v>
      </c>
      <c r="P471" s="74" t="str">
        <f t="shared" si="139"/>
        <v>種別：活動拠点&lt;br&gt;名称：旧重岡小学校グラウンド&lt;br&gt;住所：佐伯市宇目大字千束2661&lt;br&gt;参考：大分県道路啓開計画 防災拠点一覧表&lt;br&gt;</v>
      </c>
      <c r="Q471" s="74" t="str">
        <f t="shared" si="140"/>
        <v>129.png</v>
      </c>
      <c r="R471" s="74" t="str">
        <f t="shared" si="141"/>
        <v>30,30</v>
      </c>
      <c r="S471" s="74" t="str">
        <f t="shared" si="141"/>
        <v>15,15</v>
      </c>
      <c r="T471" s="74" t="str">
        <f t="shared" si="142"/>
        <v>131.678634872841,32.8512511168426</v>
      </c>
      <c r="W471" s="239">
        <v>1</v>
      </c>
      <c r="X471" s="239" t="s">
        <v>3209</v>
      </c>
      <c r="Y471" s="239" t="str">
        <f t="shared" si="148"/>
        <v>旧重岡小学校グラウンド</v>
      </c>
      <c r="Z471" s="239" t="s">
        <v>3202</v>
      </c>
      <c r="AA471" s="239" t="str">
        <f t="shared" si="143"/>
        <v>種別：活動拠点&lt;br&gt;名称：旧重岡小学校グラウンド&lt;br&gt;住所：佐伯市宇目大字千束2661&lt;br&gt;参考：大分県道路啓開計画 防災拠点一覧表&lt;br&gt;</v>
      </c>
      <c r="AB471" s="239" t="s">
        <v>3256</v>
      </c>
      <c r="AC471" s="239" t="str">
        <f t="shared" si="144"/>
        <v>129.png</v>
      </c>
      <c r="AD471" s="239" t="s">
        <v>3204</v>
      </c>
      <c r="AE471" s="239" t="str">
        <f t="shared" si="145"/>
        <v>30,30</v>
      </c>
      <c r="AF471" s="239" t="s">
        <v>3205</v>
      </c>
      <c r="AG471" s="239" t="str">
        <f t="shared" si="146"/>
        <v>15,15</v>
      </c>
      <c r="AH471" s="239" t="s">
        <v>3206</v>
      </c>
      <c r="AI471" s="239" t="str">
        <f t="shared" si="147"/>
        <v>131.678634872841,32.8512511168426</v>
      </c>
      <c r="AJ471" s="239" t="s">
        <v>3207</v>
      </c>
      <c r="AL471" s="8" t="str">
        <f t="shared" si="149"/>
        <v>,{"type":"Feature","properties":{"name":"旧重岡小学校グラウンド","description":"種別：活動拠点&lt;br&gt;名称：旧重岡小学校グラウンド&lt;br&gt;住所：佐伯市宇目大字千束2661&lt;br&gt;参考：大分県道路啓開計画 防災拠点一覧表&lt;br&gt;","_markerType":"Icon","_iconUrl":"https://cyberjapandata.gsi.go.jp/portal/sys/v4/symbols/129.png","_iconSize":[30,30],"_iconAnchor":[15,15]},"geometry":{"type":"Point","coordinates":[131.678634872841,32.8512511168426]}}</v>
      </c>
    </row>
    <row r="472" spans="1:38">
      <c r="A472" s="1" t="s">
        <v>759</v>
      </c>
      <c r="B472" s="1" t="s">
        <v>3278</v>
      </c>
      <c r="C472" s="1" t="s">
        <v>759</v>
      </c>
      <c r="D472" s="1" t="s">
        <v>1618</v>
      </c>
      <c r="F472" s="4" t="s">
        <v>1624</v>
      </c>
      <c r="I472" s="236">
        <v>129</v>
      </c>
      <c r="J472" s="1" t="s">
        <v>3210</v>
      </c>
      <c r="K472" s="1" t="s">
        <v>3211</v>
      </c>
      <c r="L472" s="1">
        <v>32.848275738166201</v>
      </c>
      <c r="M472" s="1">
        <v>131.67960824525699</v>
      </c>
      <c r="O472" s="74" t="str">
        <f t="shared" si="138"/>
        <v>八匹原広場</v>
      </c>
      <c r="P472" s="74" t="str">
        <f t="shared" si="139"/>
        <v>種別：活動拠点&lt;br&gt;名称：八匹原広場&lt;br&gt;住所：佐伯市宇目大字塩見園1-1&lt;br&gt;参考：大分県道路啓開計画 防災拠点一覧表&lt;br&gt;</v>
      </c>
      <c r="Q472" s="74" t="str">
        <f t="shared" si="140"/>
        <v>129.png</v>
      </c>
      <c r="R472" s="74" t="str">
        <f t="shared" si="141"/>
        <v>30,30</v>
      </c>
      <c r="S472" s="74" t="str">
        <f t="shared" si="141"/>
        <v>15,15</v>
      </c>
      <c r="T472" s="74" t="str">
        <f t="shared" si="142"/>
        <v>131.679608245257,32.8482757381662</v>
      </c>
      <c r="W472" s="239">
        <v>1</v>
      </c>
      <c r="X472" s="239" t="s">
        <v>3209</v>
      </c>
      <c r="Y472" s="239" t="str">
        <f t="shared" si="148"/>
        <v>八匹原広場</v>
      </c>
      <c r="Z472" s="239" t="s">
        <v>3202</v>
      </c>
      <c r="AA472" s="239" t="str">
        <f t="shared" si="143"/>
        <v>種別：活動拠点&lt;br&gt;名称：八匹原広場&lt;br&gt;住所：佐伯市宇目大字塩見園1-1&lt;br&gt;参考：大分県道路啓開計画 防災拠点一覧表&lt;br&gt;</v>
      </c>
      <c r="AB472" s="239" t="s">
        <v>3256</v>
      </c>
      <c r="AC472" s="239" t="str">
        <f t="shared" si="144"/>
        <v>129.png</v>
      </c>
      <c r="AD472" s="239" t="s">
        <v>3204</v>
      </c>
      <c r="AE472" s="239" t="str">
        <f t="shared" si="145"/>
        <v>30,30</v>
      </c>
      <c r="AF472" s="239" t="s">
        <v>3205</v>
      </c>
      <c r="AG472" s="239" t="str">
        <f t="shared" si="146"/>
        <v>15,15</v>
      </c>
      <c r="AH472" s="239" t="s">
        <v>3206</v>
      </c>
      <c r="AI472" s="239" t="str">
        <f t="shared" si="147"/>
        <v>131.679608245257,32.8482757381662</v>
      </c>
      <c r="AJ472" s="239" t="s">
        <v>3207</v>
      </c>
      <c r="AL472" s="8" t="str">
        <f t="shared" si="149"/>
        <v>,{"type":"Feature","properties":{"name":"八匹原広場","description":"種別：活動拠点&lt;br&gt;名称：八匹原広場&lt;br&gt;住所：佐伯市宇目大字塩見園1-1&lt;br&gt;参考：大分県道路啓開計画 防災拠点一覧表&lt;br&gt;","_markerType":"Icon","_iconUrl":"https://cyberjapandata.gsi.go.jp/portal/sys/v4/symbols/129.png","_iconSize":[30,30],"_iconAnchor":[15,15]},"geometry":{"type":"Point","coordinates":[131.679608245257,32.8482757381662]}}</v>
      </c>
    </row>
    <row r="473" spans="1:38">
      <c r="A473" s="1" t="s">
        <v>760</v>
      </c>
      <c r="B473" s="1" t="s">
        <v>3278</v>
      </c>
      <c r="C473" s="1" t="s">
        <v>760</v>
      </c>
      <c r="D473" s="1" t="s">
        <v>1619</v>
      </c>
      <c r="F473" s="4" t="s">
        <v>1624</v>
      </c>
      <c r="I473" s="236">
        <v>129</v>
      </c>
      <c r="J473" s="1" t="s">
        <v>3210</v>
      </c>
      <c r="K473" s="1" t="s">
        <v>3211</v>
      </c>
      <c r="L473" s="1">
        <v>32.853712190561197</v>
      </c>
      <c r="M473" s="1">
        <v>131.62792334759499</v>
      </c>
      <c r="O473" s="74" t="str">
        <f t="shared" si="138"/>
        <v>小野市グラウンド</v>
      </c>
      <c r="P473" s="74" t="str">
        <f t="shared" si="139"/>
        <v>種別：活動拠点&lt;br&gt;名称：小野市グラウンド&lt;br&gt;住所：佐伯市宇目大字小野市3721番地&lt;br&gt;参考：大分県道路啓開計画 防災拠点一覧表&lt;br&gt;</v>
      </c>
      <c r="Q473" s="74" t="str">
        <f t="shared" si="140"/>
        <v>129.png</v>
      </c>
      <c r="R473" s="74" t="str">
        <f t="shared" si="141"/>
        <v>30,30</v>
      </c>
      <c r="S473" s="74" t="str">
        <f t="shared" si="141"/>
        <v>15,15</v>
      </c>
      <c r="T473" s="74" t="str">
        <f t="shared" si="142"/>
        <v>131.627923347595,32.8537121905612</v>
      </c>
      <c r="W473" s="239">
        <v>1</v>
      </c>
      <c r="X473" s="239" t="s">
        <v>3209</v>
      </c>
      <c r="Y473" s="239" t="str">
        <f t="shared" si="148"/>
        <v>小野市グラウンド</v>
      </c>
      <c r="Z473" s="239" t="s">
        <v>3202</v>
      </c>
      <c r="AA473" s="239" t="str">
        <f t="shared" si="143"/>
        <v>種別：活動拠点&lt;br&gt;名称：小野市グラウンド&lt;br&gt;住所：佐伯市宇目大字小野市3721番地&lt;br&gt;参考：大分県道路啓開計画 防災拠点一覧表&lt;br&gt;</v>
      </c>
      <c r="AB473" s="239" t="s">
        <v>3256</v>
      </c>
      <c r="AC473" s="239" t="str">
        <f t="shared" si="144"/>
        <v>129.png</v>
      </c>
      <c r="AD473" s="239" t="s">
        <v>3204</v>
      </c>
      <c r="AE473" s="239" t="str">
        <f t="shared" si="145"/>
        <v>30,30</v>
      </c>
      <c r="AF473" s="239" t="s">
        <v>3205</v>
      </c>
      <c r="AG473" s="239" t="str">
        <f t="shared" si="146"/>
        <v>15,15</v>
      </c>
      <c r="AH473" s="239" t="s">
        <v>3206</v>
      </c>
      <c r="AI473" s="239" t="str">
        <f t="shared" si="147"/>
        <v>131.627923347595,32.8537121905612</v>
      </c>
      <c r="AJ473" s="239" t="s">
        <v>3207</v>
      </c>
      <c r="AL473" s="8" t="str">
        <f t="shared" si="149"/>
        <v>,{"type":"Feature","properties":{"name":"小野市グラウンド","description":"種別：活動拠点&lt;br&gt;名称：小野市グラウンド&lt;br&gt;住所：佐伯市宇目大字小野市3721番地&lt;br&gt;参考：大分県道路啓開計画 防災拠点一覧表&lt;br&gt;","_markerType":"Icon","_iconUrl":"https://cyberjapandata.gsi.go.jp/portal/sys/v4/symbols/129.png","_iconSize":[30,30],"_iconAnchor":[15,15]},"geometry":{"type":"Point","coordinates":[131.627923347595,32.8537121905612]}}</v>
      </c>
    </row>
    <row r="474" spans="1:38">
      <c r="A474" s="1" t="s">
        <v>761</v>
      </c>
      <c r="B474" s="1" t="s">
        <v>3278</v>
      </c>
      <c r="C474" s="1" t="s">
        <v>761</v>
      </c>
      <c r="D474" s="1" t="s">
        <v>762</v>
      </c>
      <c r="F474" s="4" t="s">
        <v>1624</v>
      </c>
      <c r="I474" s="236">
        <v>129</v>
      </c>
      <c r="J474" s="1" t="s">
        <v>3210</v>
      </c>
      <c r="K474" s="1" t="s">
        <v>3211</v>
      </c>
      <c r="L474" s="1">
        <v>32.897415639304299</v>
      </c>
      <c r="M474" s="1">
        <v>131.786333212399</v>
      </c>
      <c r="O474" s="74" t="str">
        <f>A474</f>
        <v>直川源六原グラウンド</v>
      </c>
      <c r="P474" s="74" t="str">
        <f t="shared" si="139"/>
        <v>種別：活動拠点&lt;br&gt;名称：直川源六原グラウンド&lt;br&gt;住所：佐伯市直川大字上直見3813&lt;br&gt;参考：大分県道路啓開計画 防災拠点一覧表&lt;br&gt;</v>
      </c>
      <c r="Q474" s="74" t="str">
        <f t="shared" si="140"/>
        <v>129.png</v>
      </c>
      <c r="R474" s="74" t="str">
        <f t="shared" si="141"/>
        <v>30,30</v>
      </c>
      <c r="S474" s="74" t="str">
        <f t="shared" si="141"/>
        <v>15,15</v>
      </c>
      <c r="T474" s="74" t="str">
        <f t="shared" si="142"/>
        <v>131.786333212399,32.8974156393043</v>
      </c>
      <c r="W474" s="239">
        <v>1</v>
      </c>
      <c r="X474" s="239" t="s">
        <v>3209</v>
      </c>
      <c r="Y474" s="239" t="str">
        <f t="shared" si="148"/>
        <v>直川源六原グラウンド</v>
      </c>
      <c r="Z474" s="239" t="s">
        <v>3202</v>
      </c>
      <c r="AA474" s="239" t="str">
        <f t="shared" si="143"/>
        <v>種別：活動拠点&lt;br&gt;名称：直川源六原グラウンド&lt;br&gt;住所：佐伯市直川大字上直見3813&lt;br&gt;参考：大分県道路啓開計画 防災拠点一覧表&lt;br&gt;</v>
      </c>
      <c r="AB474" s="239" t="s">
        <v>3256</v>
      </c>
      <c r="AC474" s="239" t="str">
        <f t="shared" si="144"/>
        <v>129.png</v>
      </c>
      <c r="AD474" s="239" t="s">
        <v>3204</v>
      </c>
      <c r="AE474" s="239" t="str">
        <f t="shared" si="145"/>
        <v>30,30</v>
      </c>
      <c r="AF474" s="239" t="s">
        <v>3205</v>
      </c>
      <c r="AG474" s="239" t="str">
        <f t="shared" si="146"/>
        <v>15,15</v>
      </c>
      <c r="AH474" s="239" t="s">
        <v>3206</v>
      </c>
      <c r="AI474" s="239" t="str">
        <f t="shared" si="147"/>
        <v>131.786333212399,32.8974156393043</v>
      </c>
      <c r="AJ474" s="239" t="s">
        <v>3207</v>
      </c>
      <c r="AL474" s="8" t="str">
        <f t="shared" si="149"/>
        <v>,{"type":"Feature","properties":{"name":"直川源六原グラウンド","description":"種別：活動拠点&lt;br&gt;名称：直川源六原グラウンド&lt;br&gt;住所：佐伯市直川大字上直見3813&lt;br&gt;参考：大分県道路啓開計画 防災拠点一覧表&lt;br&gt;","_markerType":"Icon","_iconUrl":"https://cyberjapandata.gsi.go.jp/portal/sys/v4/symbols/129.png","_iconSize":[30,30],"_iconAnchor":[15,15]},"geometry":{"type":"Point","coordinates":[131.786333212399,32.8974156393043]}}</v>
      </c>
    </row>
    <row r="475" spans="1:38">
      <c r="W475" s="239">
        <v>1</v>
      </c>
      <c r="AL475" s="8" t="s">
        <v>3214</v>
      </c>
    </row>
    <row r="476" spans="1:38">
      <c r="W476" s="239">
        <v>1</v>
      </c>
    </row>
    <row r="477" spans="1:38">
      <c r="W477" s="239">
        <v>1</v>
      </c>
      <c r="AL477" s="8" t="s">
        <v>3280</v>
      </c>
    </row>
    <row r="478" spans="1:38">
      <c r="A478" s="1" t="s">
        <v>3281</v>
      </c>
      <c r="B478" s="1" t="s">
        <v>3282</v>
      </c>
      <c r="C478" s="1" t="s">
        <v>1423</v>
      </c>
      <c r="D478" s="1" t="s">
        <v>1425</v>
      </c>
      <c r="E478" s="1" t="s">
        <v>1398</v>
      </c>
      <c r="F478" s="1" t="s">
        <v>3283</v>
      </c>
      <c r="G478" s="1" t="s">
        <v>3284</v>
      </c>
      <c r="I478" s="237" t="s">
        <v>3285</v>
      </c>
      <c r="J478" s="1" t="s">
        <v>3210</v>
      </c>
      <c r="K478" s="1" t="s">
        <v>3211</v>
      </c>
      <c r="L478" s="1">
        <v>32.952006828413303</v>
      </c>
      <c r="M478" s="1">
        <v>131.840902845317</v>
      </c>
      <c r="O478" s="74" t="str">
        <f>A478</f>
        <v>GS-1：ENEOS　弥生SS</v>
      </c>
      <c r="P478" s="74" t="str">
        <f t="shared" ref="P478:P514" si="150">$B$7&amp;B478&amp;"&lt;br&gt;"&amp;$C$7&amp;C478&amp;"&lt;br&gt;"&amp;IF(D478="","",$D$7&amp;D478&amp;"&lt;br&gt;")&amp;IF(E478="","",$E$7&amp;E478&amp;"&lt;br&gt;")&amp;IF(F478="","",$F$7&amp;F478&amp;"&lt;br&gt;")</f>
        <v>種別：ガソリンスタンド&lt;br&gt;名称：ENEOS　弥生SS&lt;br&gt;住所：佐伯市弥生大字門田824&lt;br&gt;TEL：0972-46-2125&lt;br&gt;参考：住民拠点SS&lt;br&gt;</v>
      </c>
      <c r="Q478" s="74" t="str">
        <f t="shared" ref="Q478:Q514" si="151">I478&amp;".png"</f>
        <v>009.png</v>
      </c>
      <c r="R478" s="74" t="str">
        <f t="shared" ref="R478:S493" si="152">J478</f>
        <v>30,30</v>
      </c>
      <c r="S478" s="74" t="str">
        <f t="shared" si="152"/>
        <v>15,15</v>
      </c>
      <c r="T478" s="74" t="str">
        <f t="shared" ref="T478:T514" si="153">M478&amp;","&amp;L478</f>
        <v>131.840902845317,32.9520068284133</v>
      </c>
      <c r="W478" s="239">
        <v>1</v>
      </c>
      <c r="X478" s="239" t="s">
        <v>3268</v>
      </c>
      <c r="Y478" s="239" t="str">
        <f>O478</f>
        <v>GS-1：ENEOS　弥生SS</v>
      </c>
      <c r="Z478" s="239" t="s">
        <v>3202</v>
      </c>
      <c r="AA478" s="239" t="str">
        <f t="shared" ref="AA478:AA514" si="154">P478</f>
        <v>種別：ガソリンスタンド&lt;br&gt;名称：ENEOS　弥生SS&lt;br&gt;住所：佐伯市弥生大字門田824&lt;br&gt;TEL：0972-46-2125&lt;br&gt;参考：住民拠点SS&lt;br&gt;</v>
      </c>
      <c r="AB478" s="239" t="s">
        <v>3256</v>
      </c>
      <c r="AC478" s="239" t="str">
        <f t="shared" ref="AC478:AC514" si="155">Q478</f>
        <v>009.png</v>
      </c>
      <c r="AD478" s="239" t="s">
        <v>3204</v>
      </c>
      <c r="AE478" s="239" t="str">
        <f t="shared" ref="AE478:AE514" si="156">R478</f>
        <v>30,30</v>
      </c>
      <c r="AF478" s="239" t="s">
        <v>3205</v>
      </c>
      <c r="AG478" s="239" t="str">
        <f t="shared" ref="AG478:AG514" si="157">S478</f>
        <v>15,15</v>
      </c>
      <c r="AH478" s="239" t="s">
        <v>3206</v>
      </c>
      <c r="AI478" s="239" t="str">
        <f t="shared" ref="AI478:AI514" si="158">T478</f>
        <v>131.840902845317,32.9520068284133</v>
      </c>
      <c r="AJ478" s="239" t="s">
        <v>3207</v>
      </c>
      <c r="AL478" s="238" t="str">
        <f>_xlfn.CONCAT(X478:AJ478)</f>
        <v>{"type":"Feature","properties":{"name":"GS-1：ENEOS　弥生SS","description":"種別：ガソリンスタンド&lt;br&gt;名称：ENEOS　弥生SS&lt;br&gt;住所：佐伯市弥生大字門田824&lt;br&gt;TEL：0972-46-2125&lt;br&gt;参考：住民拠点SS&lt;br&gt;","_markerType":"Icon","_iconUrl":"https://cyberjapandata.gsi.go.jp/portal/sys/v4/symbols/009.png","_iconSize":[30,30],"_iconAnchor":[15,15]},"geometry":{"type":"Point","coordinates":[131.840902845317,32.9520068284133]}}</v>
      </c>
    </row>
    <row r="479" spans="1:38">
      <c r="A479" s="1" t="s">
        <v>3286</v>
      </c>
      <c r="B479" s="1" t="s">
        <v>3282</v>
      </c>
      <c r="C479" s="1" t="s">
        <v>1427</v>
      </c>
      <c r="D479" s="1" t="s">
        <v>1429</v>
      </c>
      <c r="E479" s="1" t="s">
        <v>1430</v>
      </c>
      <c r="F479" s="1" t="s">
        <v>3283</v>
      </c>
      <c r="G479" s="1" t="s">
        <v>3287</v>
      </c>
      <c r="I479" s="237" t="s">
        <v>3285</v>
      </c>
      <c r="J479" s="1" t="s">
        <v>3210</v>
      </c>
      <c r="K479" s="1" t="s">
        <v>3211</v>
      </c>
      <c r="L479" s="1">
        <v>32.933867035452401</v>
      </c>
      <c r="M479" s="1">
        <v>131.921838297379</v>
      </c>
      <c r="O479" s="74" t="str">
        <f t="shared" ref="O479:O514" si="159">A479</f>
        <v>GS-2：ENEOS　木立SS</v>
      </c>
      <c r="P479" s="74" t="str">
        <f t="shared" si="150"/>
        <v>種別：ガソリンスタンド&lt;br&gt;名称：ENEOS　木立SS&lt;br&gt;住所：佐伯市大字木立6579&lt;br&gt;TEL：0972-29-2107&lt;br&gt;参考：住民拠点SS&lt;br&gt;</v>
      </c>
      <c r="Q479" s="74" t="str">
        <f t="shared" si="151"/>
        <v>009.png</v>
      </c>
      <c r="R479" s="74" t="str">
        <f t="shared" si="152"/>
        <v>30,30</v>
      </c>
      <c r="S479" s="74" t="str">
        <f t="shared" si="152"/>
        <v>15,15</v>
      </c>
      <c r="T479" s="74" t="str">
        <f t="shared" si="153"/>
        <v>131.921838297379,32.9338670354524</v>
      </c>
      <c r="W479" s="239">
        <v>1</v>
      </c>
      <c r="X479" s="239" t="s">
        <v>3209</v>
      </c>
      <c r="Y479" s="239" t="str">
        <f t="shared" ref="Y479:Y514" si="160">O479</f>
        <v>GS-2：ENEOS　木立SS</v>
      </c>
      <c r="Z479" s="239" t="s">
        <v>3202</v>
      </c>
      <c r="AA479" s="239" t="str">
        <f t="shared" si="154"/>
        <v>種別：ガソリンスタンド&lt;br&gt;名称：ENEOS　木立SS&lt;br&gt;住所：佐伯市大字木立6579&lt;br&gt;TEL：0972-29-2107&lt;br&gt;参考：住民拠点SS&lt;br&gt;</v>
      </c>
      <c r="AB479" s="239" t="s">
        <v>3256</v>
      </c>
      <c r="AC479" s="239" t="str">
        <f t="shared" si="155"/>
        <v>009.png</v>
      </c>
      <c r="AD479" s="239" t="s">
        <v>3204</v>
      </c>
      <c r="AE479" s="239" t="str">
        <f t="shared" si="156"/>
        <v>30,30</v>
      </c>
      <c r="AF479" s="239" t="s">
        <v>3205</v>
      </c>
      <c r="AG479" s="239" t="str">
        <f t="shared" si="157"/>
        <v>15,15</v>
      </c>
      <c r="AH479" s="239" t="s">
        <v>3206</v>
      </c>
      <c r="AI479" s="239" t="str">
        <f t="shared" si="158"/>
        <v>131.921838297379,32.9338670354524</v>
      </c>
      <c r="AJ479" s="239" t="s">
        <v>3207</v>
      </c>
      <c r="AL479" s="8" t="str">
        <f t="shared" ref="AL479:AL514" si="161">_xlfn.CONCAT(X479:AJ479)</f>
        <v>,{"type":"Feature","properties":{"name":"GS-2：ENEOS　木立SS","description":"種別：ガソリンスタンド&lt;br&gt;名称：ENEOS　木立SS&lt;br&gt;住所：佐伯市大字木立6579&lt;br&gt;TEL：0972-29-2107&lt;br&gt;参考：住民拠点SS&lt;br&gt;","_markerType":"Icon","_iconUrl":"https://cyberjapandata.gsi.go.jp/portal/sys/v4/symbols/009.png","_iconSize":[30,30],"_iconAnchor":[15,15]},"geometry":{"type":"Point","coordinates":[131.921838297379,32.9338670354524]}}</v>
      </c>
    </row>
    <row r="480" spans="1:38">
      <c r="A480" s="1" t="s">
        <v>3288</v>
      </c>
      <c r="B480" s="1" t="s">
        <v>3282</v>
      </c>
      <c r="C480" s="1" t="s">
        <v>1491</v>
      </c>
      <c r="D480" s="1" t="s">
        <v>1494</v>
      </c>
      <c r="E480" s="1" t="s">
        <v>1495</v>
      </c>
      <c r="G480" s="1" t="s">
        <v>3289</v>
      </c>
      <c r="I480" s="237" t="s">
        <v>3285</v>
      </c>
      <c r="J480" s="1" t="s">
        <v>3213</v>
      </c>
      <c r="K480" s="1" t="s">
        <v>3290</v>
      </c>
      <c r="L480" s="1">
        <v>32.8585335019513</v>
      </c>
      <c r="M480" s="1">
        <v>131.65824681376901</v>
      </c>
      <c r="O480" s="74" t="str">
        <f t="shared" si="159"/>
        <v>GS-3：(有)宇目環境整備事業社</v>
      </c>
      <c r="P480" s="74" t="str">
        <f t="shared" si="150"/>
        <v>種別：ガソリンスタンド&lt;br&gt;名称：(有)宇目環境整備事業社&lt;br&gt;住所：佐伯市宇目大字千束1079-4&lt;br&gt;TEL：0972-52-1143&lt;br&gt;</v>
      </c>
      <c r="Q480" s="74" t="str">
        <f t="shared" si="151"/>
        <v>009.png</v>
      </c>
      <c r="R480" s="74" t="str">
        <f t="shared" si="152"/>
        <v>20,20</v>
      </c>
      <c r="S480" s="74" t="str">
        <f t="shared" si="152"/>
        <v>10,10</v>
      </c>
      <c r="T480" s="74" t="str">
        <f t="shared" si="153"/>
        <v>131.658246813769,32.8585335019513</v>
      </c>
      <c r="W480" s="239">
        <v>1</v>
      </c>
      <c r="X480" s="239" t="s">
        <v>3209</v>
      </c>
      <c r="Y480" s="239" t="str">
        <f t="shared" si="160"/>
        <v>GS-3：(有)宇目環境整備事業社</v>
      </c>
      <c r="Z480" s="239" t="s">
        <v>3202</v>
      </c>
      <c r="AA480" s="239" t="str">
        <f t="shared" si="154"/>
        <v>種別：ガソリンスタンド&lt;br&gt;名称：(有)宇目環境整備事業社&lt;br&gt;住所：佐伯市宇目大字千束1079-4&lt;br&gt;TEL：0972-52-1143&lt;br&gt;</v>
      </c>
      <c r="AB480" s="239" t="s">
        <v>3256</v>
      </c>
      <c r="AC480" s="239" t="str">
        <f t="shared" si="155"/>
        <v>009.png</v>
      </c>
      <c r="AD480" s="239" t="s">
        <v>3204</v>
      </c>
      <c r="AE480" s="239" t="str">
        <f t="shared" si="156"/>
        <v>20,20</v>
      </c>
      <c r="AF480" s="239" t="s">
        <v>3205</v>
      </c>
      <c r="AG480" s="239" t="str">
        <f t="shared" si="157"/>
        <v>10,10</v>
      </c>
      <c r="AH480" s="239" t="s">
        <v>3206</v>
      </c>
      <c r="AI480" s="239" t="str">
        <f t="shared" si="158"/>
        <v>131.658246813769,32.8585335019513</v>
      </c>
      <c r="AJ480" s="239" t="s">
        <v>3207</v>
      </c>
      <c r="AL480" s="8" t="str">
        <f t="shared" si="161"/>
        <v>,{"type":"Feature","properties":{"name":"GS-3：(有)宇目環境整備事業社","description":"種別：ガソリンスタンド&lt;br&gt;名称：(有)宇目環境整備事業社&lt;br&gt;住所：佐伯市宇目大字千束1079-4&lt;br&gt;TEL：0972-52-1143&lt;br&gt;","_markerType":"Icon","_iconUrl":"https://cyberjapandata.gsi.go.jp/portal/sys/v4/symbols/009.png","_iconSize":[20,20],"_iconAnchor":[10,10]},"geometry":{"type":"Point","coordinates":[131.658246813769,32.8585335019513]}}</v>
      </c>
    </row>
    <row r="481" spans="1:38">
      <c r="A481" s="1" t="s">
        <v>3291</v>
      </c>
      <c r="B481" s="1" t="s">
        <v>3282</v>
      </c>
      <c r="C481" s="1" t="s">
        <v>1432</v>
      </c>
      <c r="D481" s="1" t="s">
        <v>1433</v>
      </c>
      <c r="E481" s="1" t="s">
        <v>1434</v>
      </c>
      <c r="F481" s="1" t="s">
        <v>3283</v>
      </c>
      <c r="G481" s="1" t="s">
        <v>3292</v>
      </c>
      <c r="I481" s="237" t="s">
        <v>3285</v>
      </c>
      <c r="J481" s="1" t="s">
        <v>3210</v>
      </c>
      <c r="K481" s="1" t="s">
        <v>3211</v>
      </c>
      <c r="L481" s="1">
        <v>32.892201021951003</v>
      </c>
      <c r="M481" s="1">
        <v>131.98475221638901</v>
      </c>
      <c r="O481" s="74" t="str">
        <f t="shared" si="159"/>
        <v>GS-4：ENEOS　米水津SS</v>
      </c>
      <c r="P481" s="74" t="str">
        <f t="shared" si="150"/>
        <v>種別：ガソリンスタンド&lt;br&gt;名称：ENEOS　米水津SS&lt;br&gt;住所：佐伯市米水津色利浦1278-1&lt;br&gt;TEL：0972-36-7801&lt;br&gt;参考：住民拠点SS&lt;br&gt;</v>
      </c>
      <c r="Q481" s="74" t="str">
        <f t="shared" si="151"/>
        <v>009.png</v>
      </c>
      <c r="R481" s="74" t="str">
        <f t="shared" si="152"/>
        <v>30,30</v>
      </c>
      <c r="S481" s="74" t="str">
        <f t="shared" si="152"/>
        <v>15,15</v>
      </c>
      <c r="T481" s="74" t="str">
        <f t="shared" si="153"/>
        <v>131.984752216389,32.892201021951</v>
      </c>
      <c r="W481" s="239">
        <v>1</v>
      </c>
      <c r="X481" s="239" t="s">
        <v>3209</v>
      </c>
      <c r="Y481" s="239" t="str">
        <f t="shared" si="160"/>
        <v>GS-4：ENEOS　米水津SS</v>
      </c>
      <c r="Z481" s="239" t="s">
        <v>3202</v>
      </c>
      <c r="AA481" s="239" t="str">
        <f t="shared" si="154"/>
        <v>種別：ガソリンスタンド&lt;br&gt;名称：ENEOS　米水津SS&lt;br&gt;住所：佐伯市米水津色利浦1278-1&lt;br&gt;TEL：0972-36-7801&lt;br&gt;参考：住民拠点SS&lt;br&gt;</v>
      </c>
      <c r="AB481" s="239" t="s">
        <v>3256</v>
      </c>
      <c r="AC481" s="239" t="str">
        <f t="shared" si="155"/>
        <v>009.png</v>
      </c>
      <c r="AD481" s="239" t="s">
        <v>3204</v>
      </c>
      <c r="AE481" s="239" t="str">
        <f t="shared" si="156"/>
        <v>30,30</v>
      </c>
      <c r="AF481" s="239" t="s">
        <v>3205</v>
      </c>
      <c r="AG481" s="239" t="str">
        <f t="shared" si="157"/>
        <v>15,15</v>
      </c>
      <c r="AH481" s="239" t="s">
        <v>3206</v>
      </c>
      <c r="AI481" s="239" t="str">
        <f t="shared" si="158"/>
        <v>131.984752216389,32.892201021951</v>
      </c>
      <c r="AJ481" s="239" t="s">
        <v>3207</v>
      </c>
      <c r="AL481" s="8" t="str">
        <f t="shared" si="161"/>
        <v>,{"type":"Feature","properties":{"name":"GS-4：ENEOS　米水津SS","description":"種別：ガソリンスタンド&lt;br&gt;名称：ENEOS　米水津SS&lt;br&gt;住所：佐伯市米水津色利浦1278-1&lt;br&gt;TEL：0972-36-7801&lt;br&gt;参考：住民拠点SS&lt;br&gt;","_markerType":"Icon","_iconUrl":"https://cyberjapandata.gsi.go.jp/portal/sys/v4/symbols/009.png","_iconSize":[30,30],"_iconAnchor":[15,15]},"geometry":{"type":"Point","coordinates":[131.984752216389,32.892201021951]}}</v>
      </c>
    </row>
    <row r="482" spans="1:38">
      <c r="A482" s="1" t="s">
        <v>3293</v>
      </c>
      <c r="B482" s="1" t="s">
        <v>3282</v>
      </c>
      <c r="C482" s="1" t="s">
        <v>1497</v>
      </c>
      <c r="D482" s="1" t="s">
        <v>3294</v>
      </c>
      <c r="E482" s="1" t="s">
        <v>1499</v>
      </c>
      <c r="G482" s="1" t="s">
        <v>3295</v>
      </c>
      <c r="I482" s="237" t="s">
        <v>3285</v>
      </c>
      <c r="J482" s="1" t="s">
        <v>3213</v>
      </c>
      <c r="K482" s="1" t="s">
        <v>3290</v>
      </c>
      <c r="L482" s="1">
        <v>32.915318813142001</v>
      </c>
      <c r="M482" s="1">
        <v>131.928208284297</v>
      </c>
      <c r="O482" s="74" t="str">
        <f t="shared" si="159"/>
        <v>GS-5：江藤石油店　木立給油所</v>
      </c>
      <c r="P482" s="74" t="str">
        <f t="shared" si="150"/>
        <v>種別：ガソリンスタンド&lt;br&gt;名称：江藤石油店　木立給油所&lt;br&gt;住所：佐伯市大字木立字天神の下1874-1&lt;br&gt;TEL：0972-28-3111&lt;br&gt;</v>
      </c>
      <c r="Q482" s="74" t="str">
        <f t="shared" si="151"/>
        <v>009.png</v>
      </c>
      <c r="R482" s="74" t="str">
        <f t="shared" si="152"/>
        <v>20,20</v>
      </c>
      <c r="S482" s="74" t="str">
        <f t="shared" si="152"/>
        <v>10,10</v>
      </c>
      <c r="T482" s="74" t="str">
        <f t="shared" si="153"/>
        <v>131.928208284297,32.915318813142</v>
      </c>
      <c r="W482" s="239">
        <v>1</v>
      </c>
      <c r="X482" s="239" t="s">
        <v>3209</v>
      </c>
      <c r="Y482" s="239" t="str">
        <f t="shared" si="160"/>
        <v>GS-5：江藤石油店　木立給油所</v>
      </c>
      <c r="Z482" s="239" t="s">
        <v>3202</v>
      </c>
      <c r="AA482" s="239" t="str">
        <f t="shared" si="154"/>
        <v>種別：ガソリンスタンド&lt;br&gt;名称：江藤石油店　木立給油所&lt;br&gt;住所：佐伯市大字木立字天神の下1874-1&lt;br&gt;TEL：0972-28-3111&lt;br&gt;</v>
      </c>
      <c r="AB482" s="239" t="s">
        <v>3256</v>
      </c>
      <c r="AC482" s="239" t="str">
        <f t="shared" si="155"/>
        <v>009.png</v>
      </c>
      <c r="AD482" s="239" t="s">
        <v>3204</v>
      </c>
      <c r="AE482" s="239" t="str">
        <f t="shared" si="156"/>
        <v>20,20</v>
      </c>
      <c r="AF482" s="239" t="s">
        <v>3205</v>
      </c>
      <c r="AG482" s="239" t="str">
        <f t="shared" si="157"/>
        <v>10,10</v>
      </c>
      <c r="AH482" s="239" t="s">
        <v>3206</v>
      </c>
      <c r="AI482" s="239" t="str">
        <f t="shared" si="158"/>
        <v>131.928208284297,32.915318813142</v>
      </c>
      <c r="AJ482" s="239" t="s">
        <v>3207</v>
      </c>
      <c r="AL482" s="8" t="str">
        <f t="shared" si="161"/>
        <v>,{"type":"Feature","properties":{"name":"GS-5：江藤石油店　木立給油所","description":"種別：ガソリンスタンド&lt;br&gt;名称：江藤石油店　木立給油所&lt;br&gt;住所：佐伯市大字木立字天神の下1874-1&lt;br&gt;TEL：0972-28-3111&lt;br&gt;","_markerType":"Icon","_iconUrl":"https://cyberjapandata.gsi.go.jp/portal/sys/v4/symbols/009.png","_iconSize":[20,20],"_iconAnchor":[10,10]},"geometry":{"type":"Point","coordinates":[131.928208284297,32.915318813142]}}</v>
      </c>
    </row>
    <row r="483" spans="1:38">
      <c r="A483" s="1" t="s">
        <v>3296</v>
      </c>
      <c r="B483" s="1" t="s">
        <v>3282</v>
      </c>
      <c r="C483" s="1" t="s">
        <v>1501</v>
      </c>
      <c r="D483" s="1" t="s">
        <v>1503</v>
      </c>
      <c r="E483" s="1" t="s">
        <v>1394</v>
      </c>
      <c r="F483" s="1" t="s">
        <v>3283</v>
      </c>
      <c r="G483" s="1" t="s">
        <v>3297</v>
      </c>
      <c r="I483" s="237" t="s">
        <v>3285</v>
      </c>
      <c r="J483" s="1" t="s">
        <v>3210</v>
      </c>
      <c r="K483" s="1" t="s">
        <v>3211</v>
      </c>
      <c r="L483" s="1">
        <v>32.959847690210701</v>
      </c>
      <c r="M483" s="1">
        <v>131.841916019146</v>
      </c>
      <c r="O483" s="74" t="str">
        <f t="shared" si="159"/>
        <v>GS-6：県南石油(株)　弥生給油所</v>
      </c>
      <c r="P483" s="74" t="str">
        <f t="shared" si="150"/>
        <v>種別：ガソリンスタンド&lt;br&gt;名称：県南石油(株)　弥生給油所&lt;br&gt;住所：佐伯市弥生大字小田字西ノ又95-1&lt;br&gt;TEL：0972-46-1821&lt;br&gt;参考：住民拠点SS&lt;br&gt;</v>
      </c>
      <c r="Q483" s="74" t="str">
        <f t="shared" si="151"/>
        <v>009.png</v>
      </c>
      <c r="R483" s="74" t="str">
        <f t="shared" si="152"/>
        <v>30,30</v>
      </c>
      <c r="S483" s="74" t="str">
        <f t="shared" si="152"/>
        <v>15,15</v>
      </c>
      <c r="T483" s="74" t="str">
        <f t="shared" si="153"/>
        <v>131.841916019146,32.9598476902107</v>
      </c>
      <c r="W483" s="239">
        <v>1</v>
      </c>
      <c r="X483" s="239" t="s">
        <v>3209</v>
      </c>
      <c r="Y483" s="239" t="str">
        <f t="shared" si="160"/>
        <v>GS-6：県南石油(株)　弥生給油所</v>
      </c>
      <c r="Z483" s="239" t="s">
        <v>3202</v>
      </c>
      <c r="AA483" s="239" t="str">
        <f t="shared" si="154"/>
        <v>種別：ガソリンスタンド&lt;br&gt;名称：県南石油(株)　弥生給油所&lt;br&gt;住所：佐伯市弥生大字小田字西ノ又95-1&lt;br&gt;TEL：0972-46-1821&lt;br&gt;参考：住民拠点SS&lt;br&gt;</v>
      </c>
      <c r="AB483" s="239" t="s">
        <v>3256</v>
      </c>
      <c r="AC483" s="239" t="str">
        <f t="shared" si="155"/>
        <v>009.png</v>
      </c>
      <c r="AD483" s="239" t="s">
        <v>3204</v>
      </c>
      <c r="AE483" s="239" t="str">
        <f t="shared" si="156"/>
        <v>30,30</v>
      </c>
      <c r="AF483" s="239" t="s">
        <v>3205</v>
      </c>
      <c r="AG483" s="239" t="str">
        <f t="shared" si="157"/>
        <v>15,15</v>
      </c>
      <c r="AH483" s="239" t="s">
        <v>3206</v>
      </c>
      <c r="AI483" s="239" t="str">
        <f t="shared" si="158"/>
        <v>131.841916019146,32.9598476902107</v>
      </c>
      <c r="AJ483" s="239" t="s">
        <v>3207</v>
      </c>
      <c r="AL483" s="8" t="str">
        <f t="shared" si="161"/>
        <v>,{"type":"Feature","properties":{"name":"GS-6：県南石油(株)　弥生給油所","description":"種別：ガソリンスタンド&lt;br&gt;名称：県南石油(株)　弥生給油所&lt;br&gt;住所：佐伯市弥生大字小田字西ノ又95-1&lt;br&gt;TEL：0972-46-1821&lt;br&gt;参考：住民拠点SS&lt;br&gt;","_markerType":"Icon","_iconUrl":"https://cyberjapandata.gsi.go.jp/portal/sys/v4/symbols/009.png","_iconSize":[30,30],"_iconAnchor":[15,15]},"geometry":{"type":"Point","coordinates":[131.841916019146,32.9598476902107]}}</v>
      </c>
    </row>
    <row r="484" spans="1:38">
      <c r="A484" s="1" t="s">
        <v>3298</v>
      </c>
      <c r="B484" s="1" t="s">
        <v>3282</v>
      </c>
      <c r="C484" s="1" t="s">
        <v>1506</v>
      </c>
      <c r="D484" s="1" t="s">
        <v>3299</v>
      </c>
      <c r="E484" s="1" t="s">
        <v>1509</v>
      </c>
      <c r="G484" s="1" t="s">
        <v>3300</v>
      </c>
      <c r="I484" s="237" t="s">
        <v>3285</v>
      </c>
      <c r="J484" s="1" t="s">
        <v>3213</v>
      </c>
      <c r="K484" s="1" t="s">
        <v>3290</v>
      </c>
      <c r="L484" s="1">
        <v>32.961102065900498</v>
      </c>
      <c r="M484" s="1">
        <v>131.86419253488</v>
      </c>
      <c r="O484" s="74" t="str">
        <f t="shared" si="159"/>
        <v>GS-7：apollostation　コスモタウン佐伯SS</v>
      </c>
      <c r="P484" s="74" t="str">
        <f t="shared" si="150"/>
        <v>種別：ガソリンスタンド&lt;br&gt;名称：apollostation　コスモタウン佐伯SS&lt;br&gt;住所：佐伯市鶴岡西町2丁目192番地&lt;br&gt;TEL：0972-25-1660&lt;br&gt;</v>
      </c>
      <c r="Q484" s="74" t="str">
        <f t="shared" si="151"/>
        <v>009.png</v>
      </c>
      <c r="R484" s="74" t="str">
        <f t="shared" si="152"/>
        <v>20,20</v>
      </c>
      <c r="S484" s="74" t="str">
        <f t="shared" si="152"/>
        <v>10,10</v>
      </c>
      <c r="T484" s="74" t="str">
        <f t="shared" si="153"/>
        <v>131.86419253488,32.9611020659005</v>
      </c>
      <c r="W484" s="239">
        <v>1</v>
      </c>
      <c r="X484" s="239" t="s">
        <v>3209</v>
      </c>
      <c r="Y484" s="239" t="str">
        <f t="shared" si="160"/>
        <v>GS-7：apollostation　コスモタウン佐伯SS</v>
      </c>
      <c r="Z484" s="239" t="s">
        <v>3202</v>
      </c>
      <c r="AA484" s="239" t="str">
        <f t="shared" si="154"/>
        <v>種別：ガソリンスタンド&lt;br&gt;名称：apollostation　コスモタウン佐伯SS&lt;br&gt;住所：佐伯市鶴岡西町2丁目192番地&lt;br&gt;TEL：0972-25-1660&lt;br&gt;</v>
      </c>
      <c r="AB484" s="239" t="s">
        <v>3256</v>
      </c>
      <c r="AC484" s="239" t="str">
        <f t="shared" si="155"/>
        <v>009.png</v>
      </c>
      <c r="AD484" s="239" t="s">
        <v>3204</v>
      </c>
      <c r="AE484" s="239" t="str">
        <f t="shared" si="156"/>
        <v>20,20</v>
      </c>
      <c r="AF484" s="239" t="s">
        <v>3205</v>
      </c>
      <c r="AG484" s="239" t="str">
        <f t="shared" si="157"/>
        <v>10,10</v>
      </c>
      <c r="AH484" s="239" t="s">
        <v>3206</v>
      </c>
      <c r="AI484" s="239" t="str">
        <f t="shared" si="158"/>
        <v>131.86419253488,32.9611020659005</v>
      </c>
      <c r="AJ484" s="239" t="s">
        <v>3207</v>
      </c>
      <c r="AL484" s="8" t="str">
        <f t="shared" si="161"/>
        <v>,{"type":"Feature","properties":{"name":"GS-7：apollostation　コスモタウン佐伯SS","description":"種別：ガソリンスタンド&lt;br&gt;名称：apollostation　コスモタウン佐伯SS&lt;br&gt;住所：佐伯市鶴岡西町2丁目192番地&lt;br&gt;TEL：0972-25-1660&lt;br&gt;","_markerType":"Icon","_iconUrl":"https://cyberjapandata.gsi.go.jp/portal/sys/v4/symbols/009.png","_iconSize":[20,20],"_iconAnchor":[10,10]},"geometry":{"type":"Point","coordinates":[131.86419253488,32.9611020659005]}}</v>
      </c>
    </row>
    <row r="485" spans="1:38">
      <c r="A485" s="1" t="s">
        <v>3301</v>
      </c>
      <c r="B485" s="1" t="s">
        <v>3282</v>
      </c>
      <c r="C485" s="1" t="s">
        <v>3302</v>
      </c>
      <c r="D485" s="1" t="s">
        <v>1566</v>
      </c>
      <c r="E485" s="1" t="s">
        <v>1567</v>
      </c>
      <c r="G485" s="1" t="s">
        <v>3303</v>
      </c>
      <c r="I485" s="237" t="s">
        <v>3285</v>
      </c>
      <c r="J485" s="1" t="s">
        <v>3213</v>
      </c>
      <c r="K485" s="1" t="s">
        <v>3290</v>
      </c>
      <c r="L485" s="1">
        <v>32.958576141315497</v>
      </c>
      <c r="M485" s="1">
        <v>131.90559411574301</v>
      </c>
      <c r="O485" s="74" t="str">
        <f t="shared" si="159"/>
        <v xml:space="preserve">GS-8：apollostation 佐伯ながしまSS </v>
      </c>
      <c r="P485" s="74" t="str">
        <f t="shared" si="150"/>
        <v>種別：ガソリンスタンド&lt;br&gt;名称：apollostation 佐伯ながしまSS &lt;br&gt;住所：佐伯市長島町3-529&lt;br&gt;TEL：0972-22-2318&lt;br&gt;</v>
      </c>
      <c r="Q485" s="74" t="str">
        <f t="shared" si="151"/>
        <v>009.png</v>
      </c>
      <c r="R485" s="74" t="str">
        <f t="shared" si="152"/>
        <v>20,20</v>
      </c>
      <c r="S485" s="74" t="str">
        <f t="shared" si="152"/>
        <v>10,10</v>
      </c>
      <c r="T485" s="74" t="str">
        <f t="shared" si="153"/>
        <v>131.905594115743,32.9585761413155</v>
      </c>
      <c r="W485" s="239">
        <v>1</v>
      </c>
      <c r="X485" s="239" t="s">
        <v>3209</v>
      </c>
      <c r="Y485" s="239" t="str">
        <f t="shared" si="160"/>
        <v xml:space="preserve">GS-8：apollostation 佐伯ながしまSS </v>
      </c>
      <c r="Z485" s="239" t="s">
        <v>3202</v>
      </c>
      <c r="AA485" s="239" t="str">
        <f t="shared" si="154"/>
        <v>種別：ガソリンスタンド&lt;br&gt;名称：apollostation 佐伯ながしまSS &lt;br&gt;住所：佐伯市長島町3-529&lt;br&gt;TEL：0972-22-2318&lt;br&gt;</v>
      </c>
      <c r="AB485" s="239" t="s">
        <v>3256</v>
      </c>
      <c r="AC485" s="239" t="str">
        <f t="shared" si="155"/>
        <v>009.png</v>
      </c>
      <c r="AD485" s="239" t="s">
        <v>3204</v>
      </c>
      <c r="AE485" s="239" t="str">
        <f t="shared" si="156"/>
        <v>20,20</v>
      </c>
      <c r="AF485" s="239" t="s">
        <v>3205</v>
      </c>
      <c r="AG485" s="239" t="str">
        <f t="shared" si="157"/>
        <v>10,10</v>
      </c>
      <c r="AH485" s="239" t="s">
        <v>3206</v>
      </c>
      <c r="AI485" s="239" t="str">
        <f t="shared" si="158"/>
        <v>131.905594115743,32.9585761413155</v>
      </c>
      <c r="AJ485" s="239" t="s">
        <v>3207</v>
      </c>
      <c r="AL485" s="8" t="str">
        <f t="shared" si="161"/>
        <v>,{"type":"Feature","properties":{"name":"GS-8：apollostation 佐伯ながしまSS ","description":"種別：ガソリンスタンド&lt;br&gt;名称：apollostation 佐伯ながしまSS &lt;br&gt;住所：佐伯市長島町3-529&lt;br&gt;TEL：0972-22-2318&lt;br&gt;","_markerType":"Icon","_iconUrl":"https://cyberjapandata.gsi.go.jp/portal/sys/v4/symbols/009.png","_iconSize":[20,20],"_iconAnchor":[10,10]},"geometry":{"type":"Point","coordinates":[131.905594115743,32.9585761413155]}}</v>
      </c>
    </row>
    <row r="486" spans="1:38">
      <c r="A486" s="1" t="s">
        <v>3304</v>
      </c>
      <c r="B486" s="1" t="s">
        <v>3282</v>
      </c>
      <c r="C486" s="1" t="s">
        <v>3305</v>
      </c>
      <c r="D486" s="1" t="s">
        <v>1535</v>
      </c>
      <c r="E486" s="1" t="s">
        <v>1397</v>
      </c>
      <c r="F486" s="1" t="s">
        <v>3283</v>
      </c>
      <c r="G486" s="1" t="s">
        <v>3306</v>
      </c>
      <c r="I486" s="237" t="s">
        <v>3285</v>
      </c>
      <c r="J486" s="1" t="s">
        <v>3210</v>
      </c>
      <c r="K486" s="1" t="s">
        <v>3211</v>
      </c>
      <c r="L486" s="1">
        <v>32.943810693993903</v>
      </c>
      <c r="M486" s="1">
        <v>131.832906709116</v>
      </c>
      <c r="O486" s="74" t="str">
        <f t="shared" si="159"/>
        <v xml:space="preserve">GS-9：コスモ石油 山田 SS </v>
      </c>
      <c r="P486" s="74" t="str">
        <f t="shared" si="150"/>
        <v>種別：ガソリンスタンド&lt;br&gt;名称：コスモ石油 山田 SS &lt;br&gt;住所：佐伯市弥生大字江良字山田1862-1&lt;br&gt;TEL：0972-46-0221&lt;br&gt;参考：住民拠点SS&lt;br&gt;</v>
      </c>
      <c r="Q486" s="74" t="str">
        <f t="shared" si="151"/>
        <v>009.png</v>
      </c>
      <c r="R486" s="74" t="str">
        <f t="shared" si="152"/>
        <v>30,30</v>
      </c>
      <c r="S486" s="74" t="str">
        <f t="shared" si="152"/>
        <v>15,15</v>
      </c>
      <c r="T486" s="74" t="str">
        <f t="shared" si="153"/>
        <v>131.832906709116,32.9438106939939</v>
      </c>
      <c r="W486" s="239">
        <v>1</v>
      </c>
      <c r="X486" s="239" t="s">
        <v>3209</v>
      </c>
      <c r="Y486" s="239" t="str">
        <f t="shared" si="160"/>
        <v xml:space="preserve">GS-9：コスモ石油 山田 SS </v>
      </c>
      <c r="Z486" s="239" t="s">
        <v>3202</v>
      </c>
      <c r="AA486" s="239" t="str">
        <f t="shared" si="154"/>
        <v>種別：ガソリンスタンド&lt;br&gt;名称：コスモ石油 山田 SS &lt;br&gt;住所：佐伯市弥生大字江良字山田1862-1&lt;br&gt;TEL：0972-46-0221&lt;br&gt;参考：住民拠点SS&lt;br&gt;</v>
      </c>
      <c r="AB486" s="239" t="s">
        <v>3256</v>
      </c>
      <c r="AC486" s="239" t="str">
        <f t="shared" si="155"/>
        <v>009.png</v>
      </c>
      <c r="AD486" s="239" t="s">
        <v>3204</v>
      </c>
      <c r="AE486" s="239" t="str">
        <f t="shared" si="156"/>
        <v>30,30</v>
      </c>
      <c r="AF486" s="239" t="s">
        <v>3205</v>
      </c>
      <c r="AG486" s="239" t="str">
        <f t="shared" si="157"/>
        <v>15,15</v>
      </c>
      <c r="AH486" s="239" t="s">
        <v>3206</v>
      </c>
      <c r="AI486" s="239" t="str">
        <f t="shared" si="158"/>
        <v>131.832906709116,32.9438106939939</v>
      </c>
      <c r="AJ486" s="239" t="s">
        <v>3207</v>
      </c>
      <c r="AL486" s="8" t="str">
        <f t="shared" si="161"/>
        <v>,{"type":"Feature","properties":{"name":"GS-9：コスモ石油 山田 SS ","description":"種別：ガソリンスタンド&lt;br&gt;名称：コスモ石油 山田 SS &lt;br&gt;住所：佐伯市弥生大字江良字山田1862-1&lt;br&gt;TEL：0972-46-0221&lt;br&gt;参考：住民拠点SS&lt;br&gt;","_markerType":"Icon","_iconUrl":"https://cyberjapandata.gsi.go.jp/portal/sys/v4/symbols/009.png","_iconSize":[30,30],"_iconAnchor":[15,15]},"geometry":{"type":"Point","coordinates":[131.832906709116,32.9438106939939]}}</v>
      </c>
    </row>
    <row r="487" spans="1:38">
      <c r="A487" s="1" t="s">
        <v>3307</v>
      </c>
      <c r="B487" s="1" t="s">
        <v>3282</v>
      </c>
      <c r="C487" s="1" t="s">
        <v>3308</v>
      </c>
      <c r="D487" s="1" t="s">
        <v>1514</v>
      </c>
      <c r="E487" s="1" t="s">
        <v>1515</v>
      </c>
      <c r="F487" s="1" t="s">
        <v>3283</v>
      </c>
      <c r="G487" s="1" t="s">
        <v>3309</v>
      </c>
      <c r="I487" s="237" t="s">
        <v>3285</v>
      </c>
      <c r="J487" s="1" t="s">
        <v>3210</v>
      </c>
      <c r="K487" s="1" t="s">
        <v>3211</v>
      </c>
      <c r="L487" s="1">
        <v>32.994561838383298</v>
      </c>
      <c r="M487" s="1">
        <v>131.82299586283401</v>
      </c>
      <c r="O487" s="74" t="str">
        <f t="shared" si="159"/>
        <v>GS-10：カーエネクス 尺間 SS</v>
      </c>
      <c r="P487" s="74" t="str">
        <f t="shared" si="150"/>
        <v>種別：ガソリンスタンド&lt;br&gt;名称：カーエネクス 尺間 SS&lt;br&gt;住所：佐伯市弥生大字尺間1144&lt;br&gt;TEL：0972-46-0607&lt;br&gt;参考：住民拠点SS&lt;br&gt;</v>
      </c>
      <c r="Q487" s="74" t="str">
        <f t="shared" si="151"/>
        <v>009.png</v>
      </c>
      <c r="R487" s="74" t="str">
        <f t="shared" si="152"/>
        <v>30,30</v>
      </c>
      <c r="S487" s="74" t="str">
        <f t="shared" si="152"/>
        <v>15,15</v>
      </c>
      <c r="T487" s="74" t="str">
        <f t="shared" si="153"/>
        <v>131.822995862834,32.9945618383833</v>
      </c>
      <c r="W487" s="239">
        <v>1</v>
      </c>
      <c r="X487" s="239" t="s">
        <v>3209</v>
      </c>
      <c r="Y487" s="239" t="str">
        <f t="shared" si="160"/>
        <v>GS-10：カーエネクス 尺間 SS</v>
      </c>
      <c r="Z487" s="239" t="s">
        <v>3202</v>
      </c>
      <c r="AA487" s="239" t="str">
        <f t="shared" si="154"/>
        <v>種別：ガソリンスタンド&lt;br&gt;名称：カーエネクス 尺間 SS&lt;br&gt;住所：佐伯市弥生大字尺間1144&lt;br&gt;TEL：0972-46-0607&lt;br&gt;参考：住民拠点SS&lt;br&gt;</v>
      </c>
      <c r="AB487" s="239" t="s">
        <v>3256</v>
      </c>
      <c r="AC487" s="239" t="str">
        <f t="shared" si="155"/>
        <v>009.png</v>
      </c>
      <c r="AD487" s="239" t="s">
        <v>3204</v>
      </c>
      <c r="AE487" s="239" t="str">
        <f t="shared" si="156"/>
        <v>30,30</v>
      </c>
      <c r="AF487" s="239" t="s">
        <v>3205</v>
      </c>
      <c r="AG487" s="239" t="str">
        <f t="shared" si="157"/>
        <v>15,15</v>
      </c>
      <c r="AH487" s="239" t="s">
        <v>3206</v>
      </c>
      <c r="AI487" s="239" t="str">
        <f t="shared" si="158"/>
        <v>131.822995862834,32.9945618383833</v>
      </c>
      <c r="AJ487" s="239" t="s">
        <v>3207</v>
      </c>
      <c r="AL487" s="8" t="str">
        <f t="shared" si="161"/>
        <v>,{"type":"Feature","properties":{"name":"GS-10：カーエネクス 尺間 SS","description":"種別：ガソリンスタンド&lt;br&gt;名称：カーエネクス 尺間 SS&lt;br&gt;住所：佐伯市弥生大字尺間1144&lt;br&gt;TEL：0972-46-0607&lt;br&gt;参考：住民拠点SS&lt;br&gt;","_markerType":"Icon","_iconUrl":"https://cyberjapandata.gsi.go.jp/portal/sys/v4/symbols/009.png","_iconSize":[30,30],"_iconAnchor":[15,15]},"geometry":{"type":"Point","coordinates":[131.822995862834,32.9945618383833]}}</v>
      </c>
    </row>
    <row r="488" spans="1:38">
      <c r="A488" s="1" t="s">
        <v>3310</v>
      </c>
      <c r="B488" s="1" t="s">
        <v>3282</v>
      </c>
      <c r="C488" s="1" t="s">
        <v>1537</v>
      </c>
      <c r="D488" s="1" t="s">
        <v>1539</v>
      </c>
      <c r="E488" s="1" t="s">
        <v>1540</v>
      </c>
      <c r="G488" s="1" t="s">
        <v>3311</v>
      </c>
      <c r="I488" s="237" t="s">
        <v>3285</v>
      </c>
      <c r="J488" s="1" t="s">
        <v>3213</v>
      </c>
      <c r="K488" s="1" t="s">
        <v>3290</v>
      </c>
      <c r="L488" s="1">
        <v>33.051751472032997</v>
      </c>
      <c r="M488" s="1">
        <v>131.927644511973</v>
      </c>
      <c r="O488" s="74" t="str">
        <f t="shared" si="159"/>
        <v xml:space="preserve">GS-11：コスモ石油　上浦SS </v>
      </c>
      <c r="P488" s="74" t="str">
        <f t="shared" si="150"/>
        <v>種別：ガソリンスタンド&lt;br&gt;名称：コスモ石油　上浦SS &lt;br&gt;住所：佐伯市上浦大字津井浦2251-1&lt;br&gt;TEL：0972-32-2016&lt;br&gt;</v>
      </c>
      <c r="Q488" s="74" t="str">
        <f t="shared" si="151"/>
        <v>009.png</v>
      </c>
      <c r="R488" s="74" t="str">
        <f t="shared" si="152"/>
        <v>20,20</v>
      </c>
      <c r="S488" s="74" t="str">
        <f t="shared" si="152"/>
        <v>10,10</v>
      </c>
      <c r="T488" s="74" t="str">
        <f t="shared" si="153"/>
        <v>131.927644511973,33.051751472033</v>
      </c>
      <c r="W488" s="239">
        <v>1</v>
      </c>
      <c r="X488" s="239" t="s">
        <v>3209</v>
      </c>
      <c r="Y488" s="239" t="str">
        <f t="shared" si="160"/>
        <v xml:space="preserve">GS-11：コスモ石油　上浦SS </v>
      </c>
      <c r="Z488" s="239" t="s">
        <v>3202</v>
      </c>
      <c r="AA488" s="239" t="str">
        <f t="shared" si="154"/>
        <v>種別：ガソリンスタンド&lt;br&gt;名称：コスモ石油　上浦SS &lt;br&gt;住所：佐伯市上浦大字津井浦2251-1&lt;br&gt;TEL：0972-32-2016&lt;br&gt;</v>
      </c>
      <c r="AB488" s="239" t="s">
        <v>3256</v>
      </c>
      <c r="AC488" s="239" t="str">
        <f t="shared" si="155"/>
        <v>009.png</v>
      </c>
      <c r="AD488" s="239" t="s">
        <v>3204</v>
      </c>
      <c r="AE488" s="239" t="str">
        <f t="shared" si="156"/>
        <v>20,20</v>
      </c>
      <c r="AF488" s="239" t="s">
        <v>3205</v>
      </c>
      <c r="AG488" s="239" t="str">
        <f t="shared" si="157"/>
        <v>10,10</v>
      </c>
      <c r="AH488" s="239" t="s">
        <v>3206</v>
      </c>
      <c r="AI488" s="239" t="str">
        <f t="shared" si="158"/>
        <v>131.927644511973,33.051751472033</v>
      </c>
      <c r="AJ488" s="239" t="s">
        <v>3207</v>
      </c>
      <c r="AL488" s="8" t="str">
        <f t="shared" si="161"/>
        <v>,{"type":"Feature","properties":{"name":"GS-11：コスモ石油　上浦SS ","description":"種別：ガソリンスタンド&lt;br&gt;名称：コスモ石油　上浦SS &lt;br&gt;住所：佐伯市上浦大字津井浦2251-1&lt;br&gt;TEL：0972-32-2016&lt;br&gt;","_markerType":"Icon","_iconUrl":"https://cyberjapandata.gsi.go.jp/portal/sys/v4/symbols/009.png","_iconSize":[20,20],"_iconAnchor":[10,10]},"geometry":{"type":"Point","coordinates":[131.927644511973,33.051751472033]}}</v>
      </c>
    </row>
    <row r="489" spans="1:38">
      <c r="A489" s="1" t="s">
        <v>3312</v>
      </c>
      <c r="B489" s="1" t="s">
        <v>3282</v>
      </c>
      <c r="C489" s="1" t="s">
        <v>3313</v>
      </c>
      <c r="D489" s="1" t="s">
        <v>1545</v>
      </c>
      <c r="E489" s="1" t="s">
        <v>1546</v>
      </c>
      <c r="G489" s="1" t="s">
        <v>3314</v>
      </c>
      <c r="I489" s="237" t="s">
        <v>3285</v>
      </c>
      <c r="J489" s="1" t="s">
        <v>3213</v>
      </c>
      <c r="K489" s="1" t="s">
        <v>3290</v>
      </c>
      <c r="L489" s="1">
        <v>32.9589576988716</v>
      </c>
      <c r="M489" s="1">
        <v>131.89660941432999</v>
      </c>
      <c r="O489" s="74" t="str">
        <f t="shared" si="159"/>
        <v xml:space="preserve">GS-12：コスモ石油　城東SS </v>
      </c>
      <c r="P489" s="74" t="str">
        <f t="shared" si="150"/>
        <v>種別：ガソリンスタンド&lt;br&gt;名称：コスモ石油　城東SS &lt;br&gt;住所：佐伯市城東町1-34&lt;br&gt;TEL：0972-22-2552&lt;br&gt;</v>
      </c>
      <c r="Q489" s="74" t="str">
        <f t="shared" si="151"/>
        <v>009.png</v>
      </c>
      <c r="R489" s="74" t="str">
        <f t="shared" si="152"/>
        <v>20,20</v>
      </c>
      <c r="S489" s="74" t="str">
        <f t="shared" si="152"/>
        <v>10,10</v>
      </c>
      <c r="T489" s="74" t="str">
        <f t="shared" si="153"/>
        <v>131.89660941433,32.9589576988716</v>
      </c>
      <c r="W489" s="239">
        <v>1</v>
      </c>
      <c r="X489" s="239" t="s">
        <v>3209</v>
      </c>
      <c r="Y489" s="239" t="str">
        <f t="shared" si="160"/>
        <v xml:space="preserve">GS-12：コスモ石油　城東SS </v>
      </c>
      <c r="Z489" s="239" t="s">
        <v>3202</v>
      </c>
      <c r="AA489" s="239" t="str">
        <f t="shared" si="154"/>
        <v>種別：ガソリンスタンド&lt;br&gt;名称：コスモ石油　城東SS &lt;br&gt;住所：佐伯市城東町1-34&lt;br&gt;TEL：0972-22-2552&lt;br&gt;</v>
      </c>
      <c r="AB489" s="239" t="s">
        <v>3256</v>
      </c>
      <c r="AC489" s="239" t="str">
        <f t="shared" si="155"/>
        <v>009.png</v>
      </c>
      <c r="AD489" s="239" t="s">
        <v>3204</v>
      </c>
      <c r="AE489" s="239" t="str">
        <f t="shared" si="156"/>
        <v>20,20</v>
      </c>
      <c r="AF489" s="239" t="s">
        <v>3205</v>
      </c>
      <c r="AG489" s="239" t="str">
        <f t="shared" si="157"/>
        <v>10,10</v>
      </c>
      <c r="AH489" s="239" t="s">
        <v>3206</v>
      </c>
      <c r="AI489" s="239" t="str">
        <f t="shared" si="158"/>
        <v>131.89660941433,32.9589576988716</v>
      </c>
      <c r="AJ489" s="239" t="s">
        <v>3207</v>
      </c>
      <c r="AL489" s="8" t="str">
        <f t="shared" si="161"/>
        <v>,{"type":"Feature","properties":{"name":"GS-12：コスモ石油　城東SS ","description":"種別：ガソリンスタンド&lt;br&gt;名称：コスモ石油　城東SS &lt;br&gt;住所：佐伯市城東町1-34&lt;br&gt;TEL：0972-22-2552&lt;br&gt;","_markerType":"Icon","_iconUrl":"https://cyberjapandata.gsi.go.jp/portal/sys/v4/symbols/009.png","_iconSize":[20,20],"_iconAnchor":[10,10]},"geometry":{"type":"Point","coordinates":[131.89660941433,32.9589576988716]}}</v>
      </c>
    </row>
    <row r="490" spans="1:38">
      <c r="A490" s="1" t="s">
        <v>3315</v>
      </c>
      <c r="B490" s="1" t="s">
        <v>3282</v>
      </c>
      <c r="C490" s="1" t="s">
        <v>3316</v>
      </c>
      <c r="D490" s="1" t="s">
        <v>3317</v>
      </c>
      <c r="E490" s="1" t="s">
        <v>1521</v>
      </c>
      <c r="G490" s="1" t="s">
        <v>3318</v>
      </c>
      <c r="I490" s="237" t="s">
        <v>3285</v>
      </c>
      <c r="J490" s="1" t="s">
        <v>3213</v>
      </c>
      <c r="K490" s="1" t="s">
        <v>3290</v>
      </c>
      <c r="L490" s="1">
        <v>33.005358545157002</v>
      </c>
      <c r="M490" s="1">
        <v>131.898151330861</v>
      </c>
      <c r="O490" s="74" t="str">
        <f t="shared" si="159"/>
        <v>GS-13：三菱商事エネルギー 佐倉石油店</v>
      </c>
      <c r="P490" s="74" t="str">
        <f t="shared" si="150"/>
        <v>種別：ガソリンスタンド&lt;br&gt;名称：三菱商事エネルギー 佐倉石油店&lt;br&gt;住所：佐伯市霞ケ浦548&lt;br&gt;TEL：0972-27-8889&lt;br&gt;</v>
      </c>
      <c r="Q490" s="74" t="str">
        <f t="shared" si="151"/>
        <v>009.png</v>
      </c>
      <c r="R490" s="74" t="str">
        <f t="shared" si="152"/>
        <v>20,20</v>
      </c>
      <c r="S490" s="74" t="str">
        <f t="shared" si="152"/>
        <v>10,10</v>
      </c>
      <c r="T490" s="74" t="str">
        <f t="shared" si="153"/>
        <v>131.898151330861,33.005358545157</v>
      </c>
      <c r="W490" s="239">
        <v>1</v>
      </c>
      <c r="X490" s="239" t="s">
        <v>3209</v>
      </c>
      <c r="Y490" s="239" t="str">
        <f t="shared" si="160"/>
        <v>GS-13：三菱商事エネルギー 佐倉石油店</v>
      </c>
      <c r="Z490" s="239" t="s">
        <v>3202</v>
      </c>
      <c r="AA490" s="239" t="str">
        <f t="shared" si="154"/>
        <v>種別：ガソリンスタンド&lt;br&gt;名称：三菱商事エネルギー 佐倉石油店&lt;br&gt;住所：佐伯市霞ケ浦548&lt;br&gt;TEL：0972-27-8889&lt;br&gt;</v>
      </c>
      <c r="AB490" s="239" t="s">
        <v>3256</v>
      </c>
      <c r="AC490" s="239" t="str">
        <f t="shared" si="155"/>
        <v>009.png</v>
      </c>
      <c r="AD490" s="239" t="s">
        <v>3204</v>
      </c>
      <c r="AE490" s="239" t="str">
        <f t="shared" si="156"/>
        <v>20,20</v>
      </c>
      <c r="AF490" s="239" t="s">
        <v>3205</v>
      </c>
      <c r="AG490" s="239" t="str">
        <f t="shared" si="157"/>
        <v>10,10</v>
      </c>
      <c r="AH490" s="239" t="s">
        <v>3206</v>
      </c>
      <c r="AI490" s="239" t="str">
        <f t="shared" si="158"/>
        <v>131.898151330861,33.005358545157</v>
      </c>
      <c r="AJ490" s="239" t="s">
        <v>3207</v>
      </c>
      <c r="AL490" s="8" t="str">
        <f t="shared" si="161"/>
        <v>,{"type":"Feature","properties":{"name":"GS-13：三菱商事エネルギー 佐倉石油店","description":"種別：ガソリンスタンド&lt;br&gt;名称：三菱商事エネルギー 佐倉石油店&lt;br&gt;住所：佐伯市霞ケ浦548&lt;br&gt;TEL：0972-27-8889&lt;br&gt;","_markerType":"Icon","_iconUrl":"https://cyberjapandata.gsi.go.jp/portal/sys/v4/symbols/009.png","_iconSize":[20,20],"_iconAnchor":[10,10]},"geometry":{"type":"Point","coordinates":[131.898151330861,33.005358545157]}}</v>
      </c>
    </row>
    <row r="491" spans="1:38">
      <c r="A491" s="1" t="s">
        <v>3319</v>
      </c>
      <c r="B491" s="1" t="s">
        <v>3282</v>
      </c>
      <c r="C491" s="1" t="s">
        <v>1437</v>
      </c>
      <c r="D491" s="1" t="s">
        <v>3320</v>
      </c>
      <c r="E491" s="1" t="s">
        <v>1407</v>
      </c>
      <c r="F491" s="1" t="s">
        <v>3283</v>
      </c>
      <c r="G491" s="1" t="s">
        <v>3321</v>
      </c>
      <c r="I491" s="237" t="s">
        <v>3285</v>
      </c>
      <c r="J491" s="1" t="s">
        <v>3210</v>
      </c>
      <c r="K491" s="1" t="s">
        <v>3211</v>
      </c>
      <c r="L491" s="1">
        <v>32.818099219925003</v>
      </c>
      <c r="M491" s="1">
        <v>131.96209169943401</v>
      </c>
      <c r="O491" s="74" t="str">
        <f t="shared" si="159"/>
        <v>GS-14：ENEOS　竹野浦SS</v>
      </c>
      <c r="P491" s="74" t="str">
        <f t="shared" si="150"/>
        <v>種別：ガソリンスタンド&lt;br&gt;名称：ENEOS　竹野浦SS&lt;br&gt;住所：佐伯市蒲江大字竹野浦河内285-1&lt;br&gt;TEL：0972-43-3280&lt;br&gt;参考：住民拠点SS&lt;br&gt;</v>
      </c>
      <c r="Q491" s="74" t="str">
        <f t="shared" si="151"/>
        <v>009.png</v>
      </c>
      <c r="R491" s="74" t="str">
        <f t="shared" si="152"/>
        <v>30,30</v>
      </c>
      <c r="S491" s="74" t="str">
        <f t="shared" si="152"/>
        <v>15,15</v>
      </c>
      <c r="T491" s="74" t="str">
        <f t="shared" si="153"/>
        <v>131.962091699434,32.818099219925</v>
      </c>
      <c r="W491" s="239">
        <v>1</v>
      </c>
      <c r="X491" s="239" t="s">
        <v>3209</v>
      </c>
      <c r="Y491" s="239" t="str">
        <f t="shared" si="160"/>
        <v>GS-14：ENEOS　竹野浦SS</v>
      </c>
      <c r="Z491" s="239" t="s">
        <v>3202</v>
      </c>
      <c r="AA491" s="239" t="str">
        <f t="shared" si="154"/>
        <v>種別：ガソリンスタンド&lt;br&gt;名称：ENEOS　竹野浦SS&lt;br&gt;住所：佐伯市蒲江大字竹野浦河内285-1&lt;br&gt;TEL：0972-43-3280&lt;br&gt;参考：住民拠点SS&lt;br&gt;</v>
      </c>
      <c r="AB491" s="239" t="s">
        <v>3256</v>
      </c>
      <c r="AC491" s="239" t="str">
        <f t="shared" si="155"/>
        <v>009.png</v>
      </c>
      <c r="AD491" s="239" t="s">
        <v>3204</v>
      </c>
      <c r="AE491" s="239" t="str">
        <f t="shared" si="156"/>
        <v>30,30</v>
      </c>
      <c r="AF491" s="239" t="s">
        <v>3205</v>
      </c>
      <c r="AG491" s="239" t="str">
        <f t="shared" si="157"/>
        <v>15,15</v>
      </c>
      <c r="AH491" s="239" t="s">
        <v>3206</v>
      </c>
      <c r="AI491" s="239" t="str">
        <f t="shared" si="158"/>
        <v>131.962091699434,32.818099219925</v>
      </c>
      <c r="AJ491" s="239" t="s">
        <v>3207</v>
      </c>
      <c r="AL491" s="8" t="str">
        <f t="shared" si="161"/>
        <v>,{"type":"Feature","properties":{"name":"GS-14：ENEOS　竹野浦SS","description":"種別：ガソリンスタンド&lt;br&gt;名称：ENEOS　竹野浦SS&lt;br&gt;住所：佐伯市蒲江大字竹野浦河内285-1&lt;br&gt;TEL：0972-43-3280&lt;br&gt;参考：住民拠点SS&lt;br&gt;","_markerType":"Icon","_iconUrl":"https://cyberjapandata.gsi.go.jp/portal/sys/v4/symbols/009.png","_iconSize":[30,30],"_iconAnchor":[15,15]},"geometry":{"type":"Point","coordinates":[131.962091699434,32.818099219925]}}</v>
      </c>
    </row>
    <row r="492" spans="1:38">
      <c r="A492" s="1" t="s">
        <v>3322</v>
      </c>
      <c r="B492" s="1" t="s">
        <v>3282</v>
      </c>
      <c r="C492" s="1" t="s">
        <v>1442</v>
      </c>
      <c r="D492" s="1" t="s">
        <v>1443</v>
      </c>
      <c r="E492" s="1" t="s">
        <v>1444</v>
      </c>
      <c r="G492" s="1" t="s">
        <v>3323</v>
      </c>
      <c r="I492" s="237" t="s">
        <v>3285</v>
      </c>
      <c r="J492" s="1" t="s">
        <v>3213</v>
      </c>
      <c r="K492" s="1" t="s">
        <v>3290</v>
      </c>
      <c r="L492" s="1">
        <v>32.954931920118199</v>
      </c>
      <c r="M492" s="1">
        <v>131.861000840972</v>
      </c>
      <c r="O492" s="74" t="str">
        <f t="shared" si="159"/>
        <v>GS-15：ENEOS　上岡SS</v>
      </c>
      <c r="P492" s="74" t="str">
        <f t="shared" si="150"/>
        <v>種別：ガソリンスタンド&lt;br&gt;名称：ENEOS　上岡SS&lt;br&gt;住所：佐伯市大字上岡1482-1&lt;br&gt;TEL：0972-22-4511&lt;br&gt;</v>
      </c>
      <c r="Q492" s="74" t="str">
        <f t="shared" si="151"/>
        <v>009.png</v>
      </c>
      <c r="R492" s="74" t="str">
        <f t="shared" si="152"/>
        <v>20,20</v>
      </c>
      <c r="S492" s="74" t="str">
        <f t="shared" si="152"/>
        <v>10,10</v>
      </c>
      <c r="T492" s="74" t="str">
        <f t="shared" si="153"/>
        <v>131.861000840972,32.9549319201182</v>
      </c>
      <c r="W492" s="239">
        <v>1</v>
      </c>
      <c r="X492" s="239" t="s">
        <v>3209</v>
      </c>
      <c r="Y492" s="239" t="str">
        <f t="shared" si="160"/>
        <v>GS-15：ENEOS　上岡SS</v>
      </c>
      <c r="Z492" s="239" t="s">
        <v>3202</v>
      </c>
      <c r="AA492" s="239" t="str">
        <f t="shared" si="154"/>
        <v>種別：ガソリンスタンド&lt;br&gt;名称：ENEOS　上岡SS&lt;br&gt;住所：佐伯市大字上岡1482-1&lt;br&gt;TEL：0972-22-4511&lt;br&gt;</v>
      </c>
      <c r="AB492" s="239" t="s">
        <v>3256</v>
      </c>
      <c r="AC492" s="239" t="str">
        <f t="shared" si="155"/>
        <v>009.png</v>
      </c>
      <c r="AD492" s="239" t="s">
        <v>3204</v>
      </c>
      <c r="AE492" s="239" t="str">
        <f t="shared" si="156"/>
        <v>20,20</v>
      </c>
      <c r="AF492" s="239" t="s">
        <v>3205</v>
      </c>
      <c r="AG492" s="239" t="str">
        <f t="shared" si="157"/>
        <v>10,10</v>
      </c>
      <c r="AH492" s="239" t="s">
        <v>3206</v>
      </c>
      <c r="AI492" s="239" t="str">
        <f t="shared" si="158"/>
        <v>131.861000840972,32.9549319201182</v>
      </c>
      <c r="AJ492" s="239" t="s">
        <v>3207</v>
      </c>
      <c r="AL492" s="8" t="str">
        <f t="shared" si="161"/>
        <v>,{"type":"Feature","properties":{"name":"GS-15：ENEOS　上岡SS","description":"種別：ガソリンスタンド&lt;br&gt;名称：ENEOS　上岡SS&lt;br&gt;住所：佐伯市大字上岡1482-1&lt;br&gt;TEL：0972-22-4511&lt;br&gt;","_markerType":"Icon","_iconUrl":"https://cyberjapandata.gsi.go.jp/portal/sys/v4/symbols/009.png","_iconSize":[20,20],"_iconAnchor":[10,10]},"geometry":{"type":"Point","coordinates":[131.861000840972,32.9549319201182]}}</v>
      </c>
    </row>
    <row r="493" spans="1:38">
      <c r="A493" s="1" t="s">
        <v>3324</v>
      </c>
      <c r="B493" s="1" t="s">
        <v>3282</v>
      </c>
      <c r="C493" s="1" t="s">
        <v>1446</v>
      </c>
      <c r="D493" s="1" t="s">
        <v>3325</v>
      </c>
      <c r="E493" s="1" t="s">
        <v>1396</v>
      </c>
      <c r="F493" s="1" t="s">
        <v>3283</v>
      </c>
      <c r="G493" s="1" t="s">
        <v>3326</v>
      </c>
      <c r="I493" s="237" t="s">
        <v>3285</v>
      </c>
      <c r="J493" s="1" t="s">
        <v>3210</v>
      </c>
      <c r="K493" s="1" t="s">
        <v>3211</v>
      </c>
      <c r="L493" s="1">
        <v>32.968328841291303</v>
      </c>
      <c r="M493" s="1">
        <v>131.91591951033399</v>
      </c>
      <c r="O493" s="74" t="str">
        <f t="shared" si="159"/>
        <v>GS-16：ENEOS　佐伯SS</v>
      </c>
      <c r="P493" s="74" t="str">
        <f t="shared" si="150"/>
        <v>種別：ガソリンスタンド&lt;br&gt;名称：ENEOS　佐伯SS&lt;br&gt;住所：佐伯市東浜1-6&lt;br&gt;TEL：0972-23-5511&lt;br&gt;参考：住民拠点SS&lt;br&gt;</v>
      </c>
      <c r="Q493" s="74" t="str">
        <f t="shared" si="151"/>
        <v>009.png</v>
      </c>
      <c r="R493" s="74" t="str">
        <f t="shared" si="152"/>
        <v>30,30</v>
      </c>
      <c r="S493" s="74" t="str">
        <f t="shared" si="152"/>
        <v>15,15</v>
      </c>
      <c r="T493" s="74" t="str">
        <f t="shared" si="153"/>
        <v>131.915919510334,32.9683288412913</v>
      </c>
      <c r="W493" s="239">
        <v>1</v>
      </c>
      <c r="X493" s="239" t="s">
        <v>3209</v>
      </c>
      <c r="Y493" s="239" t="str">
        <f t="shared" si="160"/>
        <v>GS-16：ENEOS　佐伯SS</v>
      </c>
      <c r="Z493" s="239" t="s">
        <v>3202</v>
      </c>
      <c r="AA493" s="239" t="str">
        <f t="shared" si="154"/>
        <v>種別：ガソリンスタンド&lt;br&gt;名称：ENEOS　佐伯SS&lt;br&gt;住所：佐伯市東浜1-6&lt;br&gt;TEL：0972-23-5511&lt;br&gt;参考：住民拠点SS&lt;br&gt;</v>
      </c>
      <c r="AB493" s="239" t="s">
        <v>3256</v>
      </c>
      <c r="AC493" s="239" t="str">
        <f t="shared" si="155"/>
        <v>009.png</v>
      </c>
      <c r="AD493" s="239" t="s">
        <v>3204</v>
      </c>
      <c r="AE493" s="239" t="str">
        <f t="shared" si="156"/>
        <v>30,30</v>
      </c>
      <c r="AF493" s="239" t="s">
        <v>3205</v>
      </c>
      <c r="AG493" s="239" t="str">
        <f t="shared" si="157"/>
        <v>15,15</v>
      </c>
      <c r="AH493" s="239" t="s">
        <v>3206</v>
      </c>
      <c r="AI493" s="239" t="str">
        <f t="shared" si="158"/>
        <v>131.915919510334,32.9683288412913</v>
      </c>
      <c r="AJ493" s="239" t="s">
        <v>3207</v>
      </c>
      <c r="AL493" s="8" t="str">
        <f t="shared" si="161"/>
        <v>,{"type":"Feature","properties":{"name":"GS-16：ENEOS　佐伯SS","description":"種別：ガソリンスタンド&lt;br&gt;名称：ENEOS　佐伯SS&lt;br&gt;住所：佐伯市東浜1-6&lt;br&gt;TEL：0972-23-5511&lt;br&gt;参考：住民拠点SS&lt;br&gt;","_markerType":"Icon","_iconUrl":"https://cyberjapandata.gsi.go.jp/portal/sys/v4/symbols/009.png","_iconSize":[30,30],"_iconAnchor":[15,15]},"geometry":{"type":"Point","coordinates":[131.915919510334,32.9683288412913]}}</v>
      </c>
    </row>
    <row r="494" spans="1:38">
      <c r="A494" s="1" t="s">
        <v>3327</v>
      </c>
      <c r="B494" s="1" t="s">
        <v>3282</v>
      </c>
      <c r="C494" s="1" t="s">
        <v>1451</v>
      </c>
      <c r="D494" s="1" t="s">
        <v>3328</v>
      </c>
      <c r="E494" s="1" t="s">
        <v>1389</v>
      </c>
      <c r="G494" s="1" t="s">
        <v>3329</v>
      </c>
      <c r="I494" s="237" t="s">
        <v>3285</v>
      </c>
      <c r="J494" s="1" t="s">
        <v>3213</v>
      </c>
      <c r="K494" s="1" t="s">
        <v>3290</v>
      </c>
      <c r="L494" s="1">
        <v>32.953491850958002</v>
      </c>
      <c r="M494" s="1">
        <v>131.895239104941</v>
      </c>
      <c r="O494" s="74" t="str">
        <f t="shared" si="159"/>
        <v>GS-17：ENEOS　船頭町SS</v>
      </c>
      <c r="P494" s="74" t="str">
        <f t="shared" si="150"/>
        <v>種別：ガソリンスタンド&lt;br&gt;名称：ENEOS　船頭町SS&lt;br&gt;住所：佐伯市船頭町333-2&lt;br&gt;TEL：0972-22-1612&lt;br&gt;</v>
      </c>
      <c r="Q494" s="74" t="str">
        <f t="shared" si="151"/>
        <v>009.png</v>
      </c>
      <c r="R494" s="74" t="str">
        <f t="shared" ref="R494:S514" si="162">J494</f>
        <v>20,20</v>
      </c>
      <c r="S494" s="74" t="str">
        <f t="shared" si="162"/>
        <v>10,10</v>
      </c>
      <c r="T494" s="74" t="str">
        <f t="shared" si="153"/>
        <v>131.895239104941,32.953491850958</v>
      </c>
      <c r="W494" s="239">
        <v>1</v>
      </c>
      <c r="X494" s="239" t="s">
        <v>3209</v>
      </c>
      <c r="Y494" s="239" t="str">
        <f t="shared" si="160"/>
        <v>GS-17：ENEOS　船頭町SS</v>
      </c>
      <c r="Z494" s="239" t="s">
        <v>3202</v>
      </c>
      <c r="AA494" s="239" t="str">
        <f t="shared" si="154"/>
        <v>種別：ガソリンスタンド&lt;br&gt;名称：ENEOS　船頭町SS&lt;br&gt;住所：佐伯市船頭町333-2&lt;br&gt;TEL：0972-22-1612&lt;br&gt;</v>
      </c>
      <c r="AB494" s="239" t="s">
        <v>3256</v>
      </c>
      <c r="AC494" s="239" t="str">
        <f t="shared" si="155"/>
        <v>009.png</v>
      </c>
      <c r="AD494" s="239" t="s">
        <v>3204</v>
      </c>
      <c r="AE494" s="239" t="str">
        <f t="shared" si="156"/>
        <v>20,20</v>
      </c>
      <c r="AF494" s="239" t="s">
        <v>3205</v>
      </c>
      <c r="AG494" s="239" t="str">
        <f t="shared" si="157"/>
        <v>10,10</v>
      </c>
      <c r="AH494" s="239" t="s">
        <v>3206</v>
      </c>
      <c r="AI494" s="239" t="str">
        <f t="shared" si="158"/>
        <v>131.895239104941,32.953491850958</v>
      </c>
      <c r="AJ494" s="239" t="s">
        <v>3207</v>
      </c>
      <c r="AL494" s="8" t="str">
        <f t="shared" si="161"/>
        <v>,{"type":"Feature","properties":{"name":"GS-17：ENEOS　船頭町SS","description":"種別：ガソリンスタンド&lt;br&gt;名称：ENEOS　船頭町SS&lt;br&gt;住所：佐伯市船頭町333-2&lt;br&gt;TEL：0972-22-1612&lt;br&gt;","_markerType":"Icon","_iconUrl":"https://cyberjapandata.gsi.go.jp/portal/sys/v4/symbols/009.png","_iconSize":[20,20],"_iconAnchor":[10,10]},"geometry":{"type":"Point","coordinates":[131.895239104941,32.953491850958]}}</v>
      </c>
    </row>
    <row r="495" spans="1:38">
      <c r="A495" s="1" t="s">
        <v>3330</v>
      </c>
      <c r="B495" s="1" t="s">
        <v>3282</v>
      </c>
      <c r="C495" s="1" t="s">
        <v>3331</v>
      </c>
      <c r="D495" s="1" t="s">
        <v>1572</v>
      </c>
      <c r="E495" s="1" t="s">
        <v>1401</v>
      </c>
      <c r="F495" s="1" t="s">
        <v>3283</v>
      </c>
      <c r="G495" s="1" t="s">
        <v>3332</v>
      </c>
      <c r="I495" s="237" t="s">
        <v>3285</v>
      </c>
      <c r="J495" s="1" t="s">
        <v>3210</v>
      </c>
      <c r="K495" s="1" t="s">
        <v>3211</v>
      </c>
      <c r="L495" s="1">
        <v>32.951363917774898</v>
      </c>
      <c r="M495" s="1">
        <v>131.789571376227</v>
      </c>
      <c r="O495" s="74" t="str">
        <f t="shared" si="159"/>
        <v>GS-18：apollostation 本匠SS</v>
      </c>
      <c r="P495" s="74" t="str">
        <f t="shared" si="150"/>
        <v>種別：ガソリンスタンド&lt;br&gt;名称：apollostation 本匠SS&lt;br&gt;住所：佐伯市本匠大字宇津々1996-2&lt;br&gt;TEL：0972-56-5028&lt;br&gt;参考：住民拠点SS&lt;br&gt;</v>
      </c>
      <c r="Q495" s="74" t="str">
        <f t="shared" si="151"/>
        <v>009.png</v>
      </c>
      <c r="R495" s="74" t="str">
        <f t="shared" si="162"/>
        <v>30,30</v>
      </c>
      <c r="S495" s="74" t="str">
        <f t="shared" si="162"/>
        <v>15,15</v>
      </c>
      <c r="T495" s="74" t="str">
        <f t="shared" si="153"/>
        <v>131.789571376227,32.9513639177749</v>
      </c>
      <c r="W495" s="239">
        <v>1</v>
      </c>
      <c r="X495" s="239" t="s">
        <v>3209</v>
      </c>
      <c r="Y495" s="239" t="str">
        <f t="shared" si="160"/>
        <v>GS-18：apollostation 本匠SS</v>
      </c>
      <c r="Z495" s="239" t="s">
        <v>3202</v>
      </c>
      <c r="AA495" s="239" t="str">
        <f t="shared" si="154"/>
        <v>種別：ガソリンスタンド&lt;br&gt;名称：apollostation 本匠SS&lt;br&gt;住所：佐伯市本匠大字宇津々1996-2&lt;br&gt;TEL：0972-56-5028&lt;br&gt;参考：住民拠点SS&lt;br&gt;</v>
      </c>
      <c r="AB495" s="239" t="s">
        <v>3256</v>
      </c>
      <c r="AC495" s="239" t="str">
        <f t="shared" si="155"/>
        <v>009.png</v>
      </c>
      <c r="AD495" s="239" t="s">
        <v>3204</v>
      </c>
      <c r="AE495" s="239" t="str">
        <f t="shared" si="156"/>
        <v>30,30</v>
      </c>
      <c r="AF495" s="239" t="s">
        <v>3205</v>
      </c>
      <c r="AG495" s="239" t="str">
        <f t="shared" si="157"/>
        <v>15,15</v>
      </c>
      <c r="AH495" s="239" t="s">
        <v>3206</v>
      </c>
      <c r="AI495" s="239" t="str">
        <f t="shared" si="158"/>
        <v>131.789571376227,32.9513639177749</v>
      </c>
      <c r="AJ495" s="239" t="s">
        <v>3207</v>
      </c>
      <c r="AL495" s="8" t="str">
        <f t="shared" si="161"/>
        <v>,{"type":"Feature","properties":{"name":"GS-18：apollostation 本匠SS","description":"種別：ガソリンスタンド&lt;br&gt;名称：apollostation 本匠SS&lt;br&gt;住所：佐伯市本匠大字宇津々1996-2&lt;br&gt;TEL：0972-56-5028&lt;br&gt;参考：住民拠点SS&lt;br&gt;","_markerType":"Icon","_iconUrl":"https://cyberjapandata.gsi.go.jp/portal/sys/v4/symbols/009.png","_iconSize":[30,30],"_iconAnchor":[15,15]},"geometry":{"type":"Point","coordinates":[131.789571376227,32.9513639177749]}}</v>
      </c>
    </row>
    <row r="496" spans="1:38">
      <c r="A496" s="1" t="s">
        <v>3333</v>
      </c>
      <c r="B496" s="1" t="s">
        <v>3282</v>
      </c>
      <c r="C496" s="1" t="s">
        <v>1456</v>
      </c>
      <c r="D496" s="1" t="s">
        <v>3334</v>
      </c>
      <c r="E496" s="1" t="s">
        <v>1459</v>
      </c>
      <c r="F496" s="1" t="s">
        <v>3283</v>
      </c>
      <c r="G496" s="1" t="s">
        <v>3335</v>
      </c>
      <c r="I496" s="237" t="s">
        <v>3285</v>
      </c>
      <c r="J496" s="1" t="s">
        <v>3210</v>
      </c>
      <c r="K496" s="1" t="s">
        <v>3211</v>
      </c>
      <c r="L496" s="1">
        <v>32.905286032449297</v>
      </c>
      <c r="M496" s="1">
        <v>131.871939295738</v>
      </c>
      <c r="O496" s="74" t="str">
        <f t="shared" si="159"/>
        <v>GS-19：ENEOS　堅田SS</v>
      </c>
      <c r="P496" s="74" t="str">
        <f t="shared" si="150"/>
        <v>種別：ガソリンスタンド&lt;br&gt;名称：ENEOS　堅田SS&lt;br&gt;住所：佐伯市大字堅田字カジヤシキ1512-1&lt;br&gt;TEL：0972-22-2779&lt;br&gt;参考：住民拠点SS&lt;br&gt;</v>
      </c>
      <c r="Q496" s="74" t="str">
        <f t="shared" si="151"/>
        <v>009.png</v>
      </c>
      <c r="R496" s="74" t="str">
        <f t="shared" si="162"/>
        <v>30,30</v>
      </c>
      <c r="S496" s="74" t="str">
        <f t="shared" si="162"/>
        <v>15,15</v>
      </c>
      <c r="T496" s="74" t="str">
        <f t="shared" si="153"/>
        <v>131.871939295738,32.9052860324493</v>
      </c>
      <c r="W496" s="239">
        <v>1</v>
      </c>
      <c r="X496" s="239" t="s">
        <v>3209</v>
      </c>
      <c r="Y496" s="239" t="str">
        <f t="shared" si="160"/>
        <v>GS-19：ENEOS　堅田SS</v>
      </c>
      <c r="Z496" s="239" t="s">
        <v>3202</v>
      </c>
      <c r="AA496" s="239" t="str">
        <f t="shared" si="154"/>
        <v>種別：ガソリンスタンド&lt;br&gt;名称：ENEOS　堅田SS&lt;br&gt;住所：佐伯市大字堅田字カジヤシキ1512-1&lt;br&gt;TEL：0972-22-2779&lt;br&gt;参考：住民拠点SS&lt;br&gt;</v>
      </c>
      <c r="AB496" s="239" t="s">
        <v>3256</v>
      </c>
      <c r="AC496" s="239" t="str">
        <f t="shared" si="155"/>
        <v>009.png</v>
      </c>
      <c r="AD496" s="239" t="s">
        <v>3204</v>
      </c>
      <c r="AE496" s="239" t="str">
        <f t="shared" si="156"/>
        <v>30,30</v>
      </c>
      <c r="AF496" s="239" t="s">
        <v>3205</v>
      </c>
      <c r="AG496" s="239" t="str">
        <f t="shared" si="157"/>
        <v>15,15</v>
      </c>
      <c r="AH496" s="239" t="s">
        <v>3206</v>
      </c>
      <c r="AI496" s="239" t="str">
        <f t="shared" si="158"/>
        <v>131.871939295738,32.9052860324493</v>
      </c>
      <c r="AJ496" s="239" t="s">
        <v>3207</v>
      </c>
      <c r="AL496" s="8" t="str">
        <f t="shared" si="161"/>
        <v>,{"type":"Feature","properties":{"name":"GS-19：ENEOS　堅田SS","description":"種別：ガソリンスタンド&lt;br&gt;名称：ENEOS　堅田SS&lt;br&gt;住所：佐伯市大字堅田字カジヤシキ1512-1&lt;br&gt;TEL：0972-22-2779&lt;br&gt;参考：住民拠点SS&lt;br&gt;","_markerType":"Icon","_iconUrl":"https://cyberjapandata.gsi.go.jp/portal/sys/v4/symbols/009.png","_iconSize":[30,30],"_iconAnchor":[15,15]},"geometry":{"type":"Point","coordinates":[131.871939295738,32.9052860324493]}}</v>
      </c>
    </row>
    <row r="497" spans="1:38">
      <c r="A497" s="1" t="s">
        <v>3336</v>
      </c>
      <c r="B497" s="1" t="s">
        <v>3282</v>
      </c>
      <c r="C497" s="1" t="s">
        <v>3337</v>
      </c>
      <c r="D497" s="1" t="s">
        <v>1551</v>
      </c>
      <c r="E497" s="1" t="s">
        <v>1552</v>
      </c>
      <c r="G497" s="1" t="s">
        <v>3338</v>
      </c>
      <c r="I497" s="237" t="s">
        <v>3285</v>
      </c>
      <c r="J497" s="1" t="s">
        <v>3213</v>
      </c>
      <c r="K497" s="1" t="s">
        <v>3290</v>
      </c>
      <c r="L497" s="1">
        <v>32.899309808649001</v>
      </c>
      <c r="M497" s="1">
        <v>131.780873400698</v>
      </c>
      <c r="O497" s="74" t="str">
        <f t="shared" si="159"/>
        <v xml:space="preserve">GS-20：コスモ石油　直川SS </v>
      </c>
      <c r="P497" s="74" t="str">
        <f t="shared" si="150"/>
        <v>種別：ガソリンスタンド&lt;br&gt;名称：コスモ石油　直川SS &lt;br&gt;住所：佐伯市直川大字上直見709-2&lt;br&gt;TEL：0972-58-2048&lt;br&gt;</v>
      </c>
      <c r="Q497" s="74" t="str">
        <f t="shared" si="151"/>
        <v>009.png</v>
      </c>
      <c r="R497" s="74" t="str">
        <f t="shared" si="162"/>
        <v>20,20</v>
      </c>
      <c r="S497" s="74" t="str">
        <f t="shared" si="162"/>
        <v>10,10</v>
      </c>
      <c r="T497" s="74" t="str">
        <f t="shared" si="153"/>
        <v>131.780873400698,32.899309808649</v>
      </c>
      <c r="W497" s="239">
        <v>1</v>
      </c>
      <c r="X497" s="239" t="s">
        <v>3209</v>
      </c>
      <c r="Y497" s="239" t="str">
        <f t="shared" si="160"/>
        <v xml:space="preserve">GS-20：コスモ石油　直川SS </v>
      </c>
      <c r="Z497" s="239" t="s">
        <v>3202</v>
      </c>
      <c r="AA497" s="239" t="str">
        <f t="shared" si="154"/>
        <v>種別：ガソリンスタンド&lt;br&gt;名称：コスモ石油　直川SS &lt;br&gt;住所：佐伯市直川大字上直見709-2&lt;br&gt;TEL：0972-58-2048&lt;br&gt;</v>
      </c>
      <c r="AB497" s="239" t="s">
        <v>3256</v>
      </c>
      <c r="AC497" s="239" t="str">
        <f t="shared" si="155"/>
        <v>009.png</v>
      </c>
      <c r="AD497" s="239" t="s">
        <v>3204</v>
      </c>
      <c r="AE497" s="239" t="str">
        <f t="shared" si="156"/>
        <v>20,20</v>
      </c>
      <c r="AF497" s="239" t="s">
        <v>3205</v>
      </c>
      <c r="AG497" s="239" t="str">
        <f t="shared" si="157"/>
        <v>10,10</v>
      </c>
      <c r="AH497" s="239" t="s">
        <v>3206</v>
      </c>
      <c r="AI497" s="239" t="str">
        <f t="shared" si="158"/>
        <v>131.780873400698,32.899309808649</v>
      </c>
      <c r="AJ497" s="239" t="s">
        <v>3207</v>
      </c>
      <c r="AL497" s="8" t="str">
        <f t="shared" si="161"/>
        <v>,{"type":"Feature","properties":{"name":"GS-20：コスモ石油　直川SS ","description":"種別：ガソリンスタンド&lt;br&gt;名称：コスモ石油　直川SS &lt;br&gt;住所：佐伯市直川大字上直見709-2&lt;br&gt;TEL：0972-58-2048&lt;br&gt;","_markerType":"Icon","_iconUrl":"https://cyberjapandata.gsi.go.jp/portal/sys/v4/symbols/009.png","_iconSize":[20,20],"_iconAnchor":[10,10]},"geometry":{"type":"Point","coordinates":[131.780873400698,32.899309808649]}}</v>
      </c>
    </row>
    <row r="498" spans="1:38">
      <c r="A498" s="1" t="s">
        <v>3339</v>
      </c>
      <c r="B498" s="1" t="s">
        <v>3282</v>
      </c>
      <c r="C498" s="1" t="s">
        <v>1462</v>
      </c>
      <c r="D498" s="1" t="s">
        <v>3340</v>
      </c>
      <c r="E498" s="1" t="s">
        <v>1464</v>
      </c>
      <c r="G498" s="1" t="s">
        <v>3341</v>
      </c>
      <c r="I498" s="237" t="s">
        <v>3285</v>
      </c>
      <c r="J498" s="1" t="s">
        <v>3213</v>
      </c>
      <c r="K498" s="1" t="s">
        <v>3290</v>
      </c>
      <c r="L498" s="1">
        <v>32.925533133206798</v>
      </c>
      <c r="M498" s="1">
        <v>131.874903436929</v>
      </c>
      <c r="O498" s="74" t="str">
        <f t="shared" si="159"/>
        <v>GS-21：ENEOS　野々下SS</v>
      </c>
      <c r="P498" s="74" t="str">
        <f t="shared" si="150"/>
        <v>種別：ガソリンスタンド&lt;br&gt;名称：ENEOS　野々下SS&lt;br&gt;住所：佐伯市大字堅田森ノ木6031&lt;br&gt;TEL：0972-22-2697&lt;br&gt;</v>
      </c>
      <c r="Q498" s="74" t="str">
        <f t="shared" si="151"/>
        <v>009.png</v>
      </c>
      <c r="R498" s="74" t="str">
        <f t="shared" si="162"/>
        <v>20,20</v>
      </c>
      <c r="S498" s="74" t="str">
        <f t="shared" si="162"/>
        <v>10,10</v>
      </c>
      <c r="T498" s="74" t="str">
        <f t="shared" si="153"/>
        <v>131.874903436929,32.9255331332068</v>
      </c>
      <c r="W498" s="239">
        <v>1</v>
      </c>
      <c r="X498" s="239" t="s">
        <v>3209</v>
      </c>
      <c r="Y498" s="239" t="str">
        <f t="shared" si="160"/>
        <v>GS-21：ENEOS　野々下SS</v>
      </c>
      <c r="Z498" s="239" t="s">
        <v>3202</v>
      </c>
      <c r="AA498" s="239" t="str">
        <f t="shared" si="154"/>
        <v>種別：ガソリンスタンド&lt;br&gt;名称：ENEOS　野々下SS&lt;br&gt;住所：佐伯市大字堅田森ノ木6031&lt;br&gt;TEL：0972-22-2697&lt;br&gt;</v>
      </c>
      <c r="AB498" s="239" t="s">
        <v>3256</v>
      </c>
      <c r="AC498" s="239" t="str">
        <f t="shared" si="155"/>
        <v>009.png</v>
      </c>
      <c r="AD498" s="239" t="s">
        <v>3204</v>
      </c>
      <c r="AE498" s="239" t="str">
        <f t="shared" si="156"/>
        <v>20,20</v>
      </c>
      <c r="AF498" s="239" t="s">
        <v>3205</v>
      </c>
      <c r="AG498" s="239" t="str">
        <f t="shared" si="157"/>
        <v>10,10</v>
      </c>
      <c r="AH498" s="239" t="s">
        <v>3206</v>
      </c>
      <c r="AI498" s="239" t="str">
        <f t="shared" si="158"/>
        <v>131.874903436929,32.9255331332068</v>
      </c>
      <c r="AJ498" s="239" t="s">
        <v>3207</v>
      </c>
      <c r="AL498" s="8" t="str">
        <f t="shared" si="161"/>
        <v>,{"type":"Feature","properties":{"name":"GS-21：ENEOS　野々下SS","description":"種別：ガソリンスタンド&lt;br&gt;名称：ENEOS　野々下SS&lt;br&gt;住所：佐伯市大字堅田森ノ木6031&lt;br&gt;TEL：0972-22-2697&lt;br&gt;","_markerType":"Icon","_iconUrl":"https://cyberjapandata.gsi.go.jp/portal/sys/v4/symbols/009.png","_iconSize":[20,20],"_iconAnchor":[10,10]},"geometry":{"type":"Point","coordinates":[131.874903436929,32.9255331332068]}}</v>
      </c>
    </row>
    <row r="499" spans="1:38">
      <c r="A499" s="1" t="s">
        <v>3342</v>
      </c>
      <c r="B499" s="1" t="s">
        <v>3282</v>
      </c>
      <c r="C499" s="1" t="s">
        <v>1555</v>
      </c>
      <c r="D499" s="1" t="s">
        <v>3343</v>
      </c>
      <c r="E499" s="1" t="s">
        <v>1558</v>
      </c>
      <c r="G499" s="1" t="s">
        <v>3344</v>
      </c>
      <c r="I499" s="237" t="s">
        <v>3285</v>
      </c>
      <c r="J499" s="1" t="s">
        <v>3213</v>
      </c>
      <c r="K499" s="1" t="s">
        <v>3290</v>
      </c>
      <c r="L499" s="1">
        <v>32.962140930415998</v>
      </c>
      <c r="M499" s="1">
        <v>131.90217895445099</v>
      </c>
      <c r="O499" s="74" t="str">
        <f t="shared" si="159"/>
        <v xml:space="preserve">GS-22：コスモ石油　佐伯幹線通SS </v>
      </c>
      <c r="P499" s="74" t="str">
        <f t="shared" si="150"/>
        <v>種別：ガソリンスタンド&lt;br&gt;名称：コスモ石油　佐伯幹線通SS &lt;br&gt;住所：佐伯市常盤南町2-6&lt;br&gt;TEL：0972-23-1442&lt;br&gt;</v>
      </c>
      <c r="Q499" s="74" t="str">
        <f t="shared" si="151"/>
        <v>009.png</v>
      </c>
      <c r="R499" s="74" t="str">
        <f t="shared" si="162"/>
        <v>20,20</v>
      </c>
      <c r="S499" s="74" t="str">
        <f t="shared" si="162"/>
        <v>10,10</v>
      </c>
      <c r="T499" s="74" t="str">
        <f t="shared" si="153"/>
        <v>131.902178954451,32.962140930416</v>
      </c>
      <c r="W499" s="239">
        <v>1</v>
      </c>
      <c r="X499" s="239" t="s">
        <v>3209</v>
      </c>
      <c r="Y499" s="239" t="str">
        <f t="shared" si="160"/>
        <v xml:space="preserve">GS-22：コスモ石油　佐伯幹線通SS </v>
      </c>
      <c r="Z499" s="239" t="s">
        <v>3202</v>
      </c>
      <c r="AA499" s="239" t="str">
        <f t="shared" si="154"/>
        <v>種別：ガソリンスタンド&lt;br&gt;名称：コスモ石油　佐伯幹線通SS &lt;br&gt;住所：佐伯市常盤南町2-6&lt;br&gt;TEL：0972-23-1442&lt;br&gt;</v>
      </c>
      <c r="AB499" s="239" t="s">
        <v>3256</v>
      </c>
      <c r="AC499" s="239" t="str">
        <f t="shared" si="155"/>
        <v>009.png</v>
      </c>
      <c r="AD499" s="239" t="s">
        <v>3204</v>
      </c>
      <c r="AE499" s="239" t="str">
        <f t="shared" si="156"/>
        <v>20,20</v>
      </c>
      <c r="AF499" s="239" t="s">
        <v>3205</v>
      </c>
      <c r="AG499" s="239" t="str">
        <f t="shared" si="157"/>
        <v>10,10</v>
      </c>
      <c r="AH499" s="239" t="s">
        <v>3206</v>
      </c>
      <c r="AI499" s="239" t="str">
        <f t="shared" si="158"/>
        <v>131.902178954451,32.962140930416</v>
      </c>
      <c r="AJ499" s="239" t="s">
        <v>3207</v>
      </c>
      <c r="AL499" s="8" t="str">
        <f t="shared" si="161"/>
        <v>,{"type":"Feature","properties":{"name":"GS-22：コスモ石油　佐伯幹線通SS ","description":"種別：ガソリンスタンド&lt;br&gt;名称：コスモ石油　佐伯幹線通SS &lt;br&gt;住所：佐伯市常盤南町2-6&lt;br&gt;TEL：0972-23-1442&lt;br&gt;","_markerType":"Icon","_iconUrl":"https://cyberjapandata.gsi.go.jp/portal/sys/v4/symbols/009.png","_iconSize":[20,20],"_iconAnchor":[10,10]},"geometry":{"type":"Point","coordinates":[131.902178954451,32.962140930416]}}</v>
      </c>
    </row>
    <row r="500" spans="1:38">
      <c r="A500" s="1" t="s">
        <v>3345</v>
      </c>
      <c r="B500" s="1" t="s">
        <v>3282</v>
      </c>
      <c r="C500" s="1" t="s">
        <v>3346</v>
      </c>
      <c r="D500" s="1" t="s">
        <v>3347</v>
      </c>
      <c r="E500" s="1" t="s">
        <v>1587</v>
      </c>
      <c r="G500" s="1" t="s">
        <v>3348</v>
      </c>
      <c r="I500" s="237" t="s">
        <v>3285</v>
      </c>
      <c r="J500" s="1" t="s">
        <v>3213</v>
      </c>
      <c r="K500" s="1" t="s">
        <v>3290</v>
      </c>
      <c r="L500" s="1">
        <v>32.946303697819602</v>
      </c>
      <c r="M500" s="1">
        <v>131.901544058506</v>
      </c>
      <c r="O500" s="74" t="str">
        <f t="shared" si="159"/>
        <v>GS-23：SOLATO セルフ蛇崎SS</v>
      </c>
      <c r="P500" s="74" t="str">
        <f t="shared" si="150"/>
        <v>種別：ガソリンスタンド&lt;br&gt;名称：SOLATO セルフ蛇崎SS&lt;br&gt;住所：佐伯市大字池田2107-1,2,3,2109-1&lt;br&gt;TEL：0972-25-1114&lt;br&gt;</v>
      </c>
      <c r="Q500" s="74" t="str">
        <f t="shared" si="151"/>
        <v>009.png</v>
      </c>
      <c r="R500" s="74" t="str">
        <f t="shared" si="162"/>
        <v>20,20</v>
      </c>
      <c r="S500" s="74" t="str">
        <f t="shared" si="162"/>
        <v>10,10</v>
      </c>
      <c r="T500" s="74" t="str">
        <f t="shared" si="153"/>
        <v>131.901544058506,32.9463036978196</v>
      </c>
      <c r="W500" s="239">
        <v>1</v>
      </c>
      <c r="X500" s="239" t="s">
        <v>3209</v>
      </c>
      <c r="Y500" s="239" t="str">
        <f t="shared" si="160"/>
        <v>GS-23：SOLATO セルフ蛇崎SS</v>
      </c>
      <c r="Z500" s="239" t="s">
        <v>3202</v>
      </c>
      <c r="AA500" s="239" t="str">
        <f t="shared" si="154"/>
        <v>種別：ガソリンスタンド&lt;br&gt;名称：SOLATO セルフ蛇崎SS&lt;br&gt;住所：佐伯市大字池田2107-1,2,3,2109-1&lt;br&gt;TEL：0972-25-1114&lt;br&gt;</v>
      </c>
      <c r="AB500" s="239" t="s">
        <v>3256</v>
      </c>
      <c r="AC500" s="239" t="str">
        <f t="shared" si="155"/>
        <v>009.png</v>
      </c>
      <c r="AD500" s="239" t="s">
        <v>3204</v>
      </c>
      <c r="AE500" s="239" t="str">
        <f t="shared" si="156"/>
        <v>20,20</v>
      </c>
      <c r="AF500" s="239" t="s">
        <v>3205</v>
      </c>
      <c r="AG500" s="239" t="str">
        <f t="shared" si="157"/>
        <v>10,10</v>
      </c>
      <c r="AH500" s="239" t="s">
        <v>3206</v>
      </c>
      <c r="AI500" s="239" t="str">
        <f t="shared" si="158"/>
        <v>131.901544058506,32.9463036978196</v>
      </c>
      <c r="AJ500" s="239" t="s">
        <v>3207</v>
      </c>
      <c r="AL500" s="8" t="str">
        <f t="shared" si="161"/>
        <v>,{"type":"Feature","properties":{"name":"GS-23：SOLATO セルフ蛇崎SS","description":"種別：ガソリンスタンド&lt;br&gt;名称：SOLATO セルフ蛇崎SS&lt;br&gt;住所：佐伯市大字池田2107-1,2,3,2109-1&lt;br&gt;TEL：0972-25-1114&lt;br&gt;","_markerType":"Icon","_iconUrl":"https://cyberjapandata.gsi.go.jp/portal/sys/v4/symbols/009.png","_iconSize":[20,20],"_iconAnchor":[10,10]},"geometry":{"type":"Point","coordinates":[131.901544058506,32.9463036978196]}}</v>
      </c>
    </row>
    <row r="501" spans="1:38">
      <c r="A501" s="1" t="s">
        <v>3349</v>
      </c>
      <c r="B501" s="1" t="s">
        <v>3282</v>
      </c>
      <c r="C501" s="1" t="s">
        <v>3350</v>
      </c>
      <c r="D501" s="1" t="s">
        <v>3351</v>
      </c>
      <c r="E501" s="1" t="s">
        <v>1399</v>
      </c>
      <c r="F501" s="1" t="s">
        <v>3283</v>
      </c>
      <c r="G501" s="1" t="s">
        <v>3352</v>
      </c>
      <c r="I501" s="237" t="s">
        <v>3285</v>
      </c>
      <c r="J501" s="1" t="s">
        <v>3210</v>
      </c>
      <c r="K501" s="1" t="s">
        <v>3211</v>
      </c>
      <c r="L501" s="1">
        <v>32.9561340801474</v>
      </c>
      <c r="M501" s="1">
        <v>131.88650063788299</v>
      </c>
      <c r="O501" s="74" t="str">
        <f t="shared" si="159"/>
        <v>GS-24：SOLATO セルフ城南SS</v>
      </c>
      <c r="P501" s="74" t="str">
        <f t="shared" si="150"/>
        <v>種別：ガソリンスタンド&lt;br&gt;名称：SOLATO セルフ城南SS&lt;br&gt;住所：佐伯市西谷町6-5&lt;br&gt;TEL：0972-23-3572&lt;br&gt;参考：住民拠点SS&lt;br&gt;</v>
      </c>
      <c r="Q501" s="74" t="str">
        <f t="shared" si="151"/>
        <v>009.png</v>
      </c>
      <c r="R501" s="74" t="str">
        <f t="shared" si="162"/>
        <v>30,30</v>
      </c>
      <c r="S501" s="74" t="str">
        <f t="shared" si="162"/>
        <v>15,15</v>
      </c>
      <c r="T501" s="74" t="str">
        <f t="shared" si="153"/>
        <v>131.886500637883,32.9561340801474</v>
      </c>
      <c r="W501" s="239">
        <v>1</v>
      </c>
      <c r="X501" s="239" t="s">
        <v>3209</v>
      </c>
      <c r="Y501" s="239" t="str">
        <f t="shared" si="160"/>
        <v>GS-24：SOLATO セルフ城南SS</v>
      </c>
      <c r="Z501" s="239" t="s">
        <v>3202</v>
      </c>
      <c r="AA501" s="239" t="str">
        <f t="shared" si="154"/>
        <v>種別：ガソリンスタンド&lt;br&gt;名称：SOLATO セルフ城南SS&lt;br&gt;住所：佐伯市西谷町6-5&lt;br&gt;TEL：0972-23-3572&lt;br&gt;参考：住民拠点SS&lt;br&gt;</v>
      </c>
      <c r="AB501" s="239" t="s">
        <v>3256</v>
      </c>
      <c r="AC501" s="239" t="str">
        <f t="shared" si="155"/>
        <v>009.png</v>
      </c>
      <c r="AD501" s="239" t="s">
        <v>3204</v>
      </c>
      <c r="AE501" s="239" t="str">
        <f t="shared" si="156"/>
        <v>30,30</v>
      </c>
      <c r="AF501" s="239" t="s">
        <v>3205</v>
      </c>
      <c r="AG501" s="239" t="str">
        <f t="shared" si="157"/>
        <v>15,15</v>
      </c>
      <c r="AH501" s="239" t="s">
        <v>3206</v>
      </c>
      <c r="AI501" s="239" t="str">
        <f t="shared" si="158"/>
        <v>131.886500637883,32.9561340801474</v>
      </c>
      <c r="AJ501" s="239" t="s">
        <v>3207</v>
      </c>
      <c r="AL501" s="8" t="str">
        <f t="shared" si="161"/>
        <v>,{"type":"Feature","properties":{"name":"GS-24：SOLATO セルフ城南SS","description":"種別：ガソリンスタンド&lt;br&gt;名称：SOLATO セルフ城南SS&lt;br&gt;住所：佐伯市西谷町6-5&lt;br&gt;TEL：0972-23-3572&lt;br&gt;参考：住民拠点SS&lt;br&gt;","_markerType":"Icon","_iconUrl":"https://cyberjapandata.gsi.go.jp/portal/sys/v4/symbols/009.png","_iconSize":[30,30],"_iconAnchor":[15,15]},"geometry":{"type":"Point","coordinates":[131.886500637883,32.9561340801474]}}</v>
      </c>
    </row>
    <row r="502" spans="1:38">
      <c r="A502" s="1" t="s">
        <v>3353</v>
      </c>
      <c r="B502" s="1" t="s">
        <v>3282</v>
      </c>
      <c r="C502" s="1" t="s">
        <v>1467</v>
      </c>
      <c r="D502" s="1" t="s">
        <v>1469</v>
      </c>
      <c r="E502" s="1" t="s">
        <v>1395</v>
      </c>
      <c r="F502" s="1" t="s">
        <v>3283</v>
      </c>
      <c r="G502" s="1" t="s">
        <v>3354</v>
      </c>
      <c r="I502" s="237" t="s">
        <v>3285</v>
      </c>
      <c r="J502" s="1" t="s">
        <v>3210</v>
      </c>
      <c r="K502" s="1" t="s">
        <v>3211</v>
      </c>
      <c r="L502" s="1">
        <v>32.961267963353798</v>
      </c>
      <c r="M502" s="1">
        <v>131.86843448898799</v>
      </c>
      <c r="O502" s="74" t="str">
        <f t="shared" si="159"/>
        <v>GS-25：ENEOS　セルフ佐伯SS</v>
      </c>
      <c r="P502" s="74" t="str">
        <f t="shared" si="150"/>
        <v>種別：ガソリンスタンド&lt;br&gt;名称：ENEOS　セルフ佐伯SS&lt;br&gt;住所：佐伯市鶴岡西町1丁目180番地&lt;br&gt;TEL：0972-24-8960&lt;br&gt;参考：住民拠点SS&lt;br&gt;</v>
      </c>
      <c r="Q502" s="74" t="str">
        <f t="shared" si="151"/>
        <v>009.png</v>
      </c>
      <c r="R502" s="74" t="str">
        <f t="shared" si="162"/>
        <v>30,30</v>
      </c>
      <c r="S502" s="74" t="str">
        <f t="shared" si="162"/>
        <v>15,15</v>
      </c>
      <c r="T502" s="74" t="str">
        <f t="shared" si="153"/>
        <v>131.868434488988,32.9612679633538</v>
      </c>
      <c r="W502" s="239">
        <v>1</v>
      </c>
      <c r="X502" s="239" t="s">
        <v>3209</v>
      </c>
      <c r="Y502" s="239" t="str">
        <f t="shared" si="160"/>
        <v>GS-25：ENEOS　セルフ佐伯SS</v>
      </c>
      <c r="Z502" s="239" t="s">
        <v>3202</v>
      </c>
      <c r="AA502" s="239" t="str">
        <f t="shared" si="154"/>
        <v>種別：ガソリンスタンド&lt;br&gt;名称：ENEOS　セルフ佐伯SS&lt;br&gt;住所：佐伯市鶴岡西町1丁目180番地&lt;br&gt;TEL：0972-24-8960&lt;br&gt;参考：住民拠点SS&lt;br&gt;</v>
      </c>
      <c r="AB502" s="239" t="s">
        <v>3256</v>
      </c>
      <c r="AC502" s="239" t="str">
        <f t="shared" si="155"/>
        <v>009.png</v>
      </c>
      <c r="AD502" s="239" t="s">
        <v>3204</v>
      </c>
      <c r="AE502" s="239" t="str">
        <f t="shared" si="156"/>
        <v>30,30</v>
      </c>
      <c r="AF502" s="239" t="s">
        <v>3205</v>
      </c>
      <c r="AG502" s="239" t="str">
        <f t="shared" si="157"/>
        <v>15,15</v>
      </c>
      <c r="AH502" s="239" t="s">
        <v>3206</v>
      </c>
      <c r="AI502" s="239" t="str">
        <f t="shared" si="158"/>
        <v>131.868434488988,32.9612679633538</v>
      </c>
      <c r="AJ502" s="239" t="s">
        <v>3207</v>
      </c>
      <c r="AL502" s="8" t="str">
        <f t="shared" si="161"/>
        <v>,{"type":"Feature","properties":{"name":"GS-25：ENEOS　セルフ佐伯SS","description":"種別：ガソリンスタンド&lt;br&gt;名称：ENEOS　セルフ佐伯SS&lt;br&gt;住所：佐伯市鶴岡西町1丁目180番地&lt;br&gt;TEL：0972-24-8960&lt;br&gt;参考：住民拠点SS&lt;br&gt;","_markerType":"Icon","_iconUrl":"https://cyberjapandata.gsi.go.jp/portal/sys/v4/symbols/009.png","_iconSize":[30,30],"_iconAnchor":[15,15]},"geometry":{"type":"Point","coordinates":[131.868434488988,32.9612679633538]}}</v>
      </c>
    </row>
    <row r="503" spans="1:38">
      <c r="A503" s="1" t="s">
        <v>3355</v>
      </c>
      <c r="B503" s="1" t="s">
        <v>3282</v>
      </c>
      <c r="C503" s="1" t="s">
        <v>1472</v>
      </c>
      <c r="D503" s="1" t="s">
        <v>1474</v>
      </c>
      <c r="E503" s="1" t="s">
        <v>1475</v>
      </c>
      <c r="F503" s="1" t="s">
        <v>3283</v>
      </c>
      <c r="G503" s="1" t="s">
        <v>3356</v>
      </c>
      <c r="I503" s="237" t="s">
        <v>3285</v>
      </c>
      <c r="J503" s="1" t="s">
        <v>3210</v>
      </c>
      <c r="K503" s="1" t="s">
        <v>3211</v>
      </c>
      <c r="L503" s="1">
        <v>32.8058106369431</v>
      </c>
      <c r="M503" s="1">
        <v>131.89129112822499</v>
      </c>
      <c r="O503" s="74" t="str">
        <f t="shared" si="159"/>
        <v>GS-26：ENEOS　森崎SS</v>
      </c>
      <c r="P503" s="74" t="str">
        <f t="shared" si="150"/>
        <v>種別：ガソリンスタンド&lt;br&gt;名称：ENEOS　森崎SS&lt;br&gt;住所：佐伯市蒲江大字森崎浦145-88&lt;br&gt;TEL：0972-44-0100&lt;br&gt;参考：住民拠点SS&lt;br&gt;</v>
      </c>
      <c r="Q503" s="74" t="str">
        <f t="shared" si="151"/>
        <v>009.png</v>
      </c>
      <c r="R503" s="74" t="str">
        <f t="shared" si="162"/>
        <v>30,30</v>
      </c>
      <c r="S503" s="74" t="str">
        <f t="shared" si="162"/>
        <v>15,15</v>
      </c>
      <c r="T503" s="74" t="str">
        <f t="shared" si="153"/>
        <v>131.891291128225,32.8058106369431</v>
      </c>
      <c r="W503" s="239">
        <v>1</v>
      </c>
      <c r="X503" s="239" t="s">
        <v>3209</v>
      </c>
      <c r="Y503" s="239" t="str">
        <f t="shared" si="160"/>
        <v>GS-26：ENEOS　森崎SS</v>
      </c>
      <c r="Z503" s="239" t="s">
        <v>3202</v>
      </c>
      <c r="AA503" s="239" t="str">
        <f t="shared" si="154"/>
        <v>種別：ガソリンスタンド&lt;br&gt;名称：ENEOS　森崎SS&lt;br&gt;住所：佐伯市蒲江大字森崎浦145-88&lt;br&gt;TEL：0972-44-0100&lt;br&gt;参考：住民拠点SS&lt;br&gt;</v>
      </c>
      <c r="AB503" s="239" t="s">
        <v>3256</v>
      </c>
      <c r="AC503" s="239" t="str">
        <f t="shared" si="155"/>
        <v>009.png</v>
      </c>
      <c r="AD503" s="239" t="s">
        <v>3204</v>
      </c>
      <c r="AE503" s="239" t="str">
        <f t="shared" si="156"/>
        <v>30,30</v>
      </c>
      <c r="AF503" s="239" t="s">
        <v>3205</v>
      </c>
      <c r="AG503" s="239" t="str">
        <f t="shared" si="157"/>
        <v>15,15</v>
      </c>
      <c r="AH503" s="239" t="s">
        <v>3206</v>
      </c>
      <c r="AI503" s="239" t="str">
        <f t="shared" si="158"/>
        <v>131.891291128225,32.8058106369431</v>
      </c>
      <c r="AJ503" s="239" t="s">
        <v>3207</v>
      </c>
      <c r="AL503" s="8" t="str">
        <f t="shared" si="161"/>
        <v>,{"type":"Feature","properties":{"name":"GS-26：ENEOS　森崎SS","description":"種別：ガソリンスタンド&lt;br&gt;名称：ENEOS　森崎SS&lt;br&gt;住所：佐伯市蒲江大字森崎浦145-88&lt;br&gt;TEL：0972-44-0100&lt;br&gt;参考：住民拠点SS&lt;br&gt;","_markerType":"Icon","_iconUrl":"https://cyberjapandata.gsi.go.jp/portal/sys/v4/symbols/009.png","_iconSize":[30,30],"_iconAnchor":[15,15]},"geometry":{"type":"Point","coordinates":[131.891291128225,32.8058106369431]}}</v>
      </c>
    </row>
    <row r="504" spans="1:38">
      <c r="A504" s="1" t="s">
        <v>3357</v>
      </c>
      <c r="B504" s="1" t="s">
        <v>3282</v>
      </c>
      <c r="C504" s="1" t="s">
        <v>1478</v>
      </c>
      <c r="D504" s="1" t="s">
        <v>3358</v>
      </c>
      <c r="E504" s="1" t="s">
        <v>1480</v>
      </c>
      <c r="G504" s="1" t="s">
        <v>3359</v>
      </c>
      <c r="I504" s="237" t="s">
        <v>3285</v>
      </c>
      <c r="J504" s="1" t="s">
        <v>3213</v>
      </c>
      <c r="K504" s="1" t="s">
        <v>3290</v>
      </c>
      <c r="L504" s="1">
        <v>32.973654636157299</v>
      </c>
      <c r="M504" s="1">
        <v>131.903091882524</v>
      </c>
      <c r="O504" s="74" t="str">
        <f t="shared" si="159"/>
        <v>GS-27：ENEOS　佐伯駅前SS</v>
      </c>
      <c r="P504" s="74" t="str">
        <f t="shared" si="150"/>
        <v>種別：ガソリンスタンド&lt;br&gt;名称：ENEOS　佐伯駅前SS&lt;br&gt;住所：大分県佐伯市駅前2-9-5&lt;br&gt;TEL：0972-23-4925&lt;br&gt;</v>
      </c>
      <c r="Q504" s="74" t="str">
        <f t="shared" si="151"/>
        <v>009.png</v>
      </c>
      <c r="R504" s="74" t="str">
        <f t="shared" si="162"/>
        <v>20,20</v>
      </c>
      <c r="S504" s="74" t="str">
        <f t="shared" si="162"/>
        <v>10,10</v>
      </c>
      <c r="T504" s="74" t="str">
        <f t="shared" si="153"/>
        <v>131.903091882524,32.9736546361573</v>
      </c>
      <c r="W504" s="239">
        <v>1</v>
      </c>
      <c r="X504" s="239" t="s">
        <v>3209</v>
      </c>
      <c r="Y504" s="239" t="str">
        <f t="shared" si="160"/>
        <v>GS-27：ENEOS　佐伯駅前SS</v>
      </c>
      <c r="Z504" s="239" t="s">
        <v>3202</v>
      </c>
      <c r="AA504" s="239" t="str">
        <f t="shared" si="154"/>
        <v>種別：ガソリンスタンド&lt;br&gt;名称：ENEOS　佐伯駅前SS&lt;br&gt;住所：大分県佐伯市駅前2-9-5&lt;br&gt;TEL：0972-23-4925&lt;br&gt;</v>
      </c>
      <c r="AB504" s="239" t="s">
        <v>3256</v>
      </c>
      <c r="AC504" s="239" t="str">
        <f t="shared" si="155"/>
        <v>009.png</v>
      </c>
      <c r="AD504" s="239" t="s">
        <v>3204</v>
      </c>
      <c r="AE504" s="239" t="str">
        <f t="shared" si="156"/>
        <v>20,20</v>
      </c>
      <c r="AF504" s="239" t="s">
        <v>3205</v>
      </c>
      <c r="AG504" s="239" t="str">
        <f t="shared" si="157"/>
        <v>10,10</v>
      </c>
      <c r="AH504" s="239" t="s">
        <v>3206</v>
      </c>
      <c r="AI504" s="239" t="str">
        <f t="shared" si="158"/>
        <v>131.903091882524,32.9736546361573</v>
      </c>
      <c r="AJ504" s="239" t="s">
        <v>3207</v>
      </c>
      <c r="AL504" s="8" t="str">
        <f t="shared" si="161"/>
        <v>,{"type":"Feature","properties":{"name":"GS-27：ENEOS　佐伯駅前SS","description":"種別：ガソリンスタンド&lt;br&gt;名称：ENEOS　佐伯駅前SS&lt;br&gt;住所：大分県佐伯市駅前2-9-5&lt;br&gt;TEL：0972-23-4925&lt;br&gt;","_markerType":"Icon","_iconUrl":"https://cyberjapandata.gsi.go.jp/portal/sys/v4/symbols/009.png","_iconSize":[20,20],"_iconAnchor":[10,10]},"geometry":{"type":"Point","coordinates":[131.903091882524,32.9736546361573]}}</v>
      </c>
    </row>
    <row r="505" spans="1:38">
      <c r="A505" s="1" t="s">
        <v>3360</v>
      </c>
      <c r="B505" s="1" t="s">
        <v>3282</v>
      </c>
      <c r="C505" s="1" t="s">
        <v>1482</v>
      </c>
      <c r="D505" s="1" t="s">
        <v>1484</v>
      </c>
      <c r="E505" s="1" t="s">
        <v>1393</v>
      </c>
      <c r="F505" s="1" t="s">
        <v>3283</v>
      </c>
      <c r="G505" s="1" t="s">
        <v>3361</v>
      </c>
      <c r="I505" s="237" t="s">
        <v>3285</v>
      </c>
      <c r="J505" s="1" t="s">
        <v>3210</v>
      </c>
      <c r="K505" s="1" t="s">
        <v>3211</v>
      </c>
      <c r="L505" s="1">
        <v>32.957281817232897</v>
      </c>
      <c r="M505" s="1">
        <v>131.883785672442</v>
      </c>
      <c r="O505" s="74" t="str">
        <f t="shared" si="159"/>
        <v>GS-28：ENEOS　セルフ豊南SS</v>
      </c>
      <c r="P505" s="74" t="str">
        <f t="shared" si="150"/>
        <v>種別：ガソリンスタンド&lt;br&gt;名称：ENEOS　セルフ豊南SS&lt;br&gt;住所：佐伯市鶴岡町1-1-21&lt;br&gt;TEL：0972-23-2890&lt;br&gt;参考：住民拠点SS&lt;br&gt;</v>
      </c>
      <c r="Q505" s="74" t="str">
        <f t="shared" si="151"/>
        <v>009.png</v>
      </c>
      <c r="R505" s="74" t="str">
        <f t="shared" si="162"/>
        <v>30,30</v>
      </c>
      <c r="S505" s="74" t="str">
        <f t="shared" si="162"/>
        <v>15,15</v>
      </c>
      <c r="T505" s="74" t="str">
        <f t="shared" si="153"/>
        <v>131.883785672442,32.9572818172329</v>
      </c>
      <c r="W505" s="239">
        <v>1</v>
      </c>
      <c r="X505" s="239" t="s">
        <v>3209</v>
      </c>
      <c r="Y505" s="239" t="str">
        <f t="shared" si="160"/>
        <v>GS-28：ENEOS　セルフ豊南SS</v>
      </c>
      <c r="Z505" s="239" t="s">
        <v>3202</v>
      </c>
      <c r="AA505" s="239" t="str">
        <f t="shared" si="154"/>
        <v>種別：ガソリンスタンド&lt;br&gt;名称：ENEOS　セルフ豊南SS&lt;br&gt;住所：佐伯市鶴岡町1-1-21&lt;br&gt;TEL：0972-23-2890&lt;br&gt;参考：住民拠点SS&lt;br&gt;</v>
      </c>
      <c r="AB505" s="239" t="s">
        <v>3256</v>
      </c>
      <c r="AC505" s="239" t="str">
        <f t="shared" si="155"/>
        <v>009.png</v>
      </c>
      <c r="AD505" s="239" t="s">
        <v>3204</v>
      </c>
      <c r="AE505" s="239" t="str">
        <f t="shared" si="156"/>
        <v>30,30</v>
      </c>
      <c r="AF505" s="239" t="s">
        <v>3205</v>
      </c>
      <c r="AG505" s="239" t="str">
        <f t="shared" si="157"/>
        <v>15,15</v>
      </c>
      <c r="AH505" s="239" t="s">
        <v>3206</v>
      </c>
      <c r="AI505" s="239" t="str">
        <f t="shared" si="158"/>
        <v>131.883785672442,32.9572818172329</v>
      </c>
      <c r="AJ505" s="239" t="s">
        <v>3207</v>
      </c>
      <c r="AL505" s="8" t="str">
        <f t="shared" si="161"/>
        <v>,{"type":"Feature","properties":{"name":"GS-28：ENEOS　セルフ豊南SS","description":"種別：ガソリンスタンド&lt;br&gt;名称：ENEOS　セルフ豊南SS&lt;br&gt;住所：佐伯市鶴岡町1-1-21&lt;br&gt;TEL：0972-23-2890&lt;br&gt;参考：住民拠点SS&lt;br&gt;","_markerType":"Icon","_iconUrl":"https://cyberjapandata.gsi.go.jp/portal/sys/v4/symbols/009.png","_iconSize":[30,30],"_iconAnchor":[15,15]},"geometry":{"type":"Point","coordinates":[131.883785672442,32.9572818172329]}}</v>
      </c>
    </row>
    <row r="506" spans="1:38">
      <c r="A506" s="1" t="s">
        <v>3362</v>
      </c>
      <c r="B506" s="1" t="s">
        <v>3282</v>
      </c>
      <c r="C506" s="1" t="s">
        <v>1486</v>
      </c>
      <c r="D506" s="1" t="s">
        <v>3363</v>
      </c>
      <c r="E506" s="1" t="s">
        <v>1489</v>
      </c>
      <c r="G506" s="1" t="s">
        <v>3364</v>
      </c>
      <c r="I506" s="237" t="s">
        <v>3285</v>
      </c>
      <c r="J506" s="1" t="s">
        <v>3213</v>
      </c>
      <c r="K506" s="1" t="s">
        <v>3290</v>
      </c>
      <c r="L506" s="1">
        <v>32.9584832515825</v>
      </c>
      <c r="M506" s="1">
        <v>131.89828162888799</v>
      </c>
      <c r="O506" s="74" t="str">
        <f t="shared" si="159"/>
        <v>GS-29：ENEOS　城東橋SS</v>
      </c>
      <c r="P506" s="74" t="str">
        <f t="shared" si="150"/>
        <v>種別：ガソリンスタンド&lt;br&gt;名称：ENEOS　城東橋SS&lt;br&gt;住所：佐伯市中村南町9-12&lt;br&gt;TEL：0972-23-2109&lt;br&gt;</v>
      </c>
      <c r="Q506" s="74" t="str">
        <f t="shared" si="151"/>
        <v>009.png</v>
      </c>
      <c r="R506" s="74" t="str">
        <f t="shared" si="162"/>
        <v>20,20</v>
      </c>
      <c r="S506" s="74" t="str">
        <f t="shared" si="162"/>
        <v>10,10</v>
      </c>
      <c r="T506" s="74" t="str">
        <f t="shared" si="153"/>
        <v>131.898281628888,32.9584832515825</v>
      </c>
      <c r="W506" s="239">
        <v>1</v>
      </c>
      <c r="X506" s="239" t="s">
        <v>3209</v>
      </c>
      <c r="Y506" s="239" t="str">
        <f t="shared" si="160"/>
        <v>GS-29：ENEOS　城東橋SS</v>
      </c>
      <c r="Z506" s="239" t="s">
        <v>3202</v>
      </c>
      <c r="AA506" s="239" t="str">
        <f t="shared" si="154"/>
        <v>種別：ガソリンスタンド&lt;br&gt;名称：ENEOS　城東橋SS&lt;br&gt;住所：佐伯市中村南町9-12&lt;br&gt;TEL：0972-23-2109&lt;br&gt;</v>
      </c>
      <c r="AB506" s="239" t="s">
        <v>3256</v>
      </c>
      <c r="AC506" s="239" t="str">
        <f t="shared" si="155"/>
        <v>009.png</v>
      </c>
      <c r="AD506" s="239" t="s">
        <v>3204</v>
      </c>
      <c r="AE506" s="239" t="str">
        <f t="shared" si="156"/>
        <v>20,20</v>
      </c>
      <c r="AF506" s="239" t="s">
        <v>3205</v>
      </c>
      <c r="AG506" s="239" t="str">
        <f t="shared" si="157"/>
        <v>10,10</v>
      </c>
      <c r="AH506" s="239" t="s">
        <v>3206</v>
      </c>
      <c r="AI506" s="239" t="str">
        <f t="shared" si="158"/>
        <v>131.898281628888,32.9584832515825</v>
      </c>
      <c r="AJ506" s="239" t="s">
        <v>3207</v>
      </c>
      <c r="AL506" s="8" t="str">
        <f t="shared" si="161"/>
        <v>,{"type":"Feature","properties":{"name":"GS-29：ENEOS　城東橋SS","description":"種別：ガソリンスタンド&lt;br&gt;名称：ENEOS　城東橋SS&lt;br&gt;住所：佐伯市中村南町9-12&lt;br&gt;TEL：0972-23-2109&lt;br&gt;","_markerType":"Icon","_iconUrl":"https://cyberjapandata.gsi.go.jp/portal/sys/v4/symbols/009.png","_iconSize":[20,20],"_iconAnchor":[10,10]},"geometry":{"type":"Point","coordinates":[131.898281628888,32.9584832515825]}}</v>
      </c>
    </row>
    <row r="507" spans="1:38">
      <c r="A507" s="1" t="s">
        <v>3365</v>
      </c>
      <c r="B507" s="1" t="s">
        <v>3282</v>
      </c>
      <c r="C507" s="1" t="s">
        <v>3366</v>
      </c>
      <c r="D507" s="1" t="s">
        <v>3367</v>
      </c>
      <c r="E507" s="1" t="s">
        <v>1527</v>
      </c>
      <c r="G507" s="1" t="s">
        <v>3368</v>
      </c>
      <c r="I507" s="237" t="s">
        <v>3285</v>
      </c>
      <c r="J507" s="1" t="s">
        <v>3213</v>
      </c>
      <c r="K507" s="1" t="s">
        <v>3290</v>
      </c>
      <c r="L507" s="1">
        <v>32.953949513655601</v>
      </c>
      <c r="M507" s="1">
        <v>131.88726919915899</v>
      </c>
      <c r="O507" s="74" t="str">
        <f t="shared" si="159"/>
        <v>GS-30：山本石油　城南SS</v>
      </c>
      <c r="P507" s="74" t="str">
        <f t="shared" si="150"/>
        <v>種別：ガソリンスタンド&lt;br&gt;名称：山本石油　城南SS&lt;br&gt;住所：佐伯市城南町24-12&lt;br&gt;TEL：0972-23-7677&lt;br&gt;</v>
      </c>
      <c r="Q507" s="74" t="str">
        <f t="shared" si="151"/>
        <v>009.png</v>
      </c>
      <c r="R507" s="74" t="str">
        <f t="shared" si="162"/>
        <v>20,20</v>
      </c>
      <c r="S507" s="74" t="str">
        <f t="shared" si="162"/>
        <v>10,10</v>
      </c>
      <c r="T507" s="74" t="str">
        <f t="shared" si="153"/>
        <v>131.887269199159,32.9539495136556</v>
      </c>
      <c r="W507" s="239">
        <v>1</v>
      </c>
      <c r="X507" s="239" t="s">
        <v>3209</v>
      </c>
      <c r="Y507" s="239" t="str">
        <f t="shared" si="160"/>
        <v>GS-30：山本石油　城南SS</v>
      </c>
      <c r="Z507" s="239" t="s">
        <v>3202</v>
      </c>
      <c r="AA507" s="239" t="str">
        <f t="shared" si="154"/>
        <v>種別：ガソリンスタンド&lt;br&gt;名称：山本石油　城南SS&lt;br&gt;住所：佐伯市城南町24-12&lt;br&gt;TEL：0972-23-7677&lt;br&gt;</v>
      </c>
      <c r="AB507" s="239" t="s">
        <v>3256</v>
      </c>
      <c r="AC507" s="239" t="str">
        <f t="shared" si="155"/>
        <v>009.png</v>
      </c>
      <c r="AD507" s="239" t="s">
        <v>3204</v>
      </c>
      <c r="AE507" s="239" t="str">
        <f t="shared" si="156"/>
        <v>20,20</v>
      </c>
      <c r="AF507" s="239" t="s">
        <v>3205</v>
      </c>
      <c r="AG507" s="239" t="str">
        <f t="shared" si="157"/>
        <v>10,10</v>
      </c>
      <c r="AH507" s="239" t="s">
        <v>3206</v>
      </c>
      <c r="AI507" s="239" t="str">
        <f t="shared" si="158"/>
        <v>131.887269199159,32.9539495136556</v>
      </c>
      <c r="AJ507" s="239" t="s">
        <v>3207</v>
      </c>
      <c r="AL507" s="8" t="str">
        <f t="shared" si="161"/>
        <v>,{"type":"Feature","properties":{"name":"GS-30：山本石油　城南SS","description":"種別：ガソリンスタンド&lt;br&gt;名称：山本石油　城南SS&lt;br&gt;住所：佐伯市城南町24-12&lt;br&gt;TEL：0972-23-7677&lt;br&gt;","_markerType":"Icon","_iconUrl":"https://cyberjapandata.gsi.go.jp/portal/sys/v4/symbols/009.png","_iconSize":[20,20],"_iconAnchor":[10,10]},"geometry":{"type":"Point","coordinates":[131.887269199159,32.9539495136556]}}</v>
      </c>
    </row>
    <row r="508" spans="1:38">
      <c r="A508" s="1" t="s">
        <v>3369</v>
      </c>
      <c r="B508" s="1" t="s">
        <v>3282</v>
      </c>
      <c r="C508" s="1" t="s">
        <v>1573</v>
      </c>
      <c r="D508" s="1" t="s">
        <v>3370</v>
      </c>
      <c r="E508" s="1" t="s">
        <v>1576</v>
      </c>
      <c r="G508" s="1" t="s">
        <v>3371</v>
      </c>
      <c r="I508" s="237" t="s">
        <v>3285</v>
      </c>
      <c r="J508" s="1" t="s">
        <v>3213</v>
      </c>
      <c r="K508" s="1" t="s">
        <v>3290</v>
      </c>
      <c r="L508" s="1">
        <v>32.971822738462798</v>
      </c>
      <c r="M508" s="1">
        <v>131.90358987700299</v>
      </c>
      <c r="O508" s="74" t="str">
        <f t="shared" si="159"/>
        <v>GS-31：apollostation 佐伯駅前SS</v>
      </c>
      <c r="P508" s="74" t="str">
        <f t="shared" si="150"/>
        <v>種別：ガソリンスタンド&lt;br&gt;名称：apollostation 佐伯駅前SS&lt;br&gt;住所：佐伯市駅前１丁目５−２１&lt;br&gt;TEL：0972-23-1617&lt;br&gt;</v>
      </c>
      <c r="Q508" s="74" t="str">
        <f t="shared" si="151"/>
        <v>009.png</v>
      </c>
      <c r="R508" s="74" t="str">
        <f t="shared" si="162"/>
        <v>20,20</v>
      </c>
      <c r="S508" s="74" t="str">
        <f t="shared" si="162"/>
        <v>10,10</v>
      </c>
      <c r="T508" s="74" t="str">
        <f t="shared" si="153"/>
        <v>131.903589877003,32.9718227384628</v>
      </c>
      <c r="W508" s="239">
        <v>1</v>
      </c>
      <c r="X508" s="239" t="s">
        <v>3209</v>
      </c>
      <c r="Y508" s="239" t="str">
        <f t="shared" si="160"/>
        <v>GS-31：apollostation 佐伯駅前SS</v>
      </c>
      <c r="Z508" s="239" t="s">
        <v>3202</v>
      </c>
      <c r="AA508" s="239" t="str">
        <f t="shared" si="154"/>
        <v>種別：ガソリンスタンド&lt;br&gt;名称：apollostation 佐伯駅前SS&lt;br&gt;住所：佐伯市駅前１丁目５−２１&lt;br&gt;TEL：0972-23-1617&lt;br&gt;</v>
      </c>
      <c r="AB508" s="239" t="s">
        <v>3256</v>
      </c>
      <c r="AC508" s="239" t="str">
        <f t="shared" si="155"/>
        <v>009.png</v>
      </c>
      <c r="AD508" s="239" t="s">
        <v>3204</v>
      </c>
      <c r="AE508" s="239" t="str">
        <f t="shared" si="156"/>
        <v>20,20</v>
      </c>
      <c r="AF508" s="239" t="s">
        <v>3205</v>
      </c>
      <c r="AG508" s="239" t="str">
        <f t="shared" si="157"/>
        <v>10,10</v>
      </c>
      <c r="AH508" s="239" t="s">
        <v>3206</v>
      </c>
      <c r="AI508" s="239" t="str">
        <f t="shared" si="158"/>
        <v>131.903589877003,32.9718227384628</v>
      </c>
      <c r="AJ508" s="239" t="s">
        <v>3207</v>
      </c>
      <c r="AL508" s="8" t="str">
        <f t="shared" si="161"/>
        <v>,{"type":"Feature","properties":{"name":"GS-31：apollostation 佐伯駅前SS","description":"種別：ガソリンスタンド&lt;br&gt;名称：apollostation 佐伯駅前SS&lt;br&gt;住所：佐伯市駅前１丁目５−２１&lt;br&gt;TEL：0972-23-1617&lt;br&gt;","_markerType":"Icon","_iconUrl":"https://cyberjapandata.gsi.go.jp/portal/sys/v4/symbols/009.png","_iconSize":[20,20],"_iconAnchor":[10,10]},"geometry":{"type":"Point","coordinates":[131.903589877003,32.9718227384628]}}</v>
      </c>
    </row>
    <row r="509" spans="1:38">
      <c r="A509" s="1" t="s">
        <v>3372</v>
      </c>
      <c r="B509" s="1" t="s">
        <v>3282</v>
      </c>
      <c r="C509" s="1" t="s">
        <v>1529</v>
      </c>
      <c r="D509" s="1" t="s">
        <v>1530</v>
      </c>
      <c r="E509" s="1" t="s">
        <v>1400</v>
      </c>
      <c r="F509" s="1" t="s">
        <v>3283</v>
      </c>
      <c r="G509" s="1" t="s">
        <v>3373</v>
      </c>
      <c r="I509" s="237" t="s">
        <v>3285</v>
      </c>
      <c r="J509" s="1" t="s">
        <v>3210</v>
      </c>
      <c r="K509" s="1" t="s">
        <v>3211</v>
      </c>
      <c r="L509" s="1">
        <v>32.959285444203203</v>
      </c>
      <c r="M509" s="1">
        <v>131.869291992353</v>
      </c>
      <c r="O509" s="74" t="str">
        <f t="shared" si="159"/>
        <v>GS-32：山本石油販売　上岡SS</v>
      </c>
      <c r="P509" s="74" t="str">
        <f t="shared" si="150"/>
        <v>種別：ガソリンスタンド&lt;br&gt;名称：山本石油販売　上岡SS&lt;br&gt;住所：佐伯市上岡595-1&lt;br&gt;TEL：0972-23-7296&lt;br&gt;参考：住民拠点SS&lt;br&gt;</v>
      </c>
      <c r="Q509" s="74" t="str">
        <f t="shared" si="151"/>
        <v>009.png</v>
      </c>
      <c r="R509" s="74" t="str">
        <f t="shared" si="162"/>
        <v>30,30</v>
      </c>
      <c r="S509" s="74" t="str">
        <f t="shared" si="162"/>
        <v>15,15</v>
      </c>
      <c r="T509" s="74" t="str">
        <f t="shared" si="153"/>
        <v>131.869291992353,32.9592854442032</v>
      </c>
      <c r="W509" s="239">
        <v>1</v>
      </c>
      <c r="X509" s="239" t="s">
        <v>3209</v>
      </c>
      <c r="Y509" s="239" t="str">
        <f t="shared" si="160"/>
        <v>GS-32：山本石油販売　上岡SS</v>
      </c>
      <c r="Z509" s="239" t="s">
        <v>3202</v>
      </c>
      <c r="AA509" s="239" t="str">
        <f t="shared" si="154"/>
        <v>種別：ガソリンスタンド&lt;br&gt;名称：山本石油販売　上岡SS&lt;br&gt;住所：佐伯市上岡595-1&lt;br&gt;TEL：0972-23-7296&lt;br&gt;参考：住民拠点SS&lt;br&gt;</v>
      </c>
      <c r="AB509" s="239" t="s">
        <v>3256</v>
      </c>
      <c r="AC509" s="239" t="str">
        <f t="shared" si="155"/>
        <v>009.png</v>
      </c>
      <c r="AD509" s="239" t="s">
        <v>3204</v>
      </c>
      <c r="AE509" s="239" t="str">
        <f t="shared" si="156"/>
        <v>30,30</v>
      </c>
      <c r="AF509" s="239" t="s">
        <v>3205</v>
      </c>
      <c r="AG509" s="239" t="str">
        <f t="shared" si="157"/>
        <v>15,15</v>
      </c>
      <c r="AH509" s="239" t="s">
        <v>3206</v>
      </c>
      <c r="AI509" s="239" t="str">
        <f t="shared" si="158"/>
        <v>131.869291992353,32.9592854442032</v>
      </c>
      <c r="AJ509" s="239" t="s">
        <v>3207</v>
      </c>
      <c r="AL509" s="8" t="str">
        <f t="shared" si="161"/>
        <v>,{"type":"Feature","properties":{"name":"GS-32：山本石油販売　上岡SS","description":"種別：ガソリンスタンド&lt;br&gt;名称：山本石油販売　上岡SS&lt;br&gt;住所：佐伯市上岡595-1&lt;br&gt;TEL：0972-23-7296&lt;br&gt;参考：住民拠点SS&lt;br&gt;","_markerType":"Icon","_iconUrl":"https://cyberjapandata.gsi.go.jp/portal/sys/v4/symbols/009.png","_iconSize":[30,30],"_iconAnchor":[15,15]},"geometry":{"type":"Point","coordinates":[131.869291992353,32.9592854442032]}}</v>
      </c>
    </row>
    <row r="510" spans="1:38">
      <c r="A510" s="1" t="s">
        <v>3374</v>
      </c>
      <c r="B510" s="1" t="s">
        <v>3282</v>
      </c>
      <c r="C510" s="1" t="s">
        <v>1578</v>
      </c>
      <c r="D510" s="1" t="s">
        <v>1580</v>
      </c>
      <c r="E510" s="1" t="s">
        <v>1581</v>
      </c>
      <c r="G510" s="1" t="s">
        <v>3375</v>
      </c>
      <c r="I510" s="237" t="s">
        <v>3285</v>
      </c>
      <c r="J510" s="1" t="s">
        <v>3213</v>
      </c>
      <c r="K510" s="1" t="s">
        <v>3290</v>
      </c>
      <c r="L510" s="1">
        <v>32.921955757406302</v>
      </c>
      <c r="M510" s="1">
        <v>131.97188391606201</v>
      </c>
      <c r="O510" s="74" t="str">
        <f t="shared" si="159"/>
        <v>GS-33：apollostation 米水津SS</v>
      </c>
      <c r="P510" s="74" t="str">
        <f t="shared" si="150"/>
        <v>種別：ガソリンスタンド&lt;br&gt;名称：apollostation 米水津SS&lt;br&gt;住所：佐伯市米水津大字浦代浦1102-2&lt;br&gt;TEL：0972-35-6216&lt;br&gt;</v>
      </c>
      <c r="Q510" s="74" t="str">
        <f t="shared" si="151"/>
        <v>009.png</v>
      </c>
      <c r="R510" s="74" t="str">
        <f t="shared" si="162"/>
        <v>20,20</v>
      </c>
      <c r="S510" s="74" t="str">
        <f t="shared" si="162"/>
        <v>10,10</v>
      </c>
      <c r="T510" s="74" t="str">
        <f t="shared" si="153"/>
        <v>131.971883916062,32.9219557574063</v>
      </c>
      <c r="W510" s="239">
        <v>1</v>
      </c>
      <c r="X510" s="239" t="s">
        <v>3209</v>
      </c>
      <c r="Y510" s="239" t="str">
        <f t="shared" si="160"/>
        <v>GS-33：apollostation 米水津SS</v>
      </c>
      <c r="Z510" s="239" t="s">
        <v>3202</v>
      </c>
      <c r="AA510" s="239" t="str">
        <f t="shared" si="154"/>
        <v>種別：ガソリンスタンド&lt;br&gt;名称：apollostation 米水津SS&lt;br&gt;住所：佐伯市米水津大字浦代浦1102-2&lt;br&gt;TEL：0972-35-6216&lt;br&gt;</v>
      </c>
      <c r="AB510" s="239" t="s">
        <v>3256</v>
      </c>
      <c r="AC510" s="239" t="str">
        <f t="shared" si="155"/>
        <v>009.png</v>
      </c>
      <c r="AD510" s="239" t="s">
        <v>3204</v>
      </c>
      <c r="AE510" s="239" t="str">
        <f t="shared" si="156"/>
        <v>20,20</v>
      </c>
      <c r="AF510" s="239" t="s">
        <v>3205</v>
      </c>
      <c r="AG510" s="239" t="str">
        <f t="shared" si="157"/>
        <v>10,10</v>
      </c>
      <c r="AH510" s="239" t="s">
        <v>3206</v>
      </c>
      <c r="AI510" s="239" t="str">
        <f t="shared" si="158"/>
        <v>131.971883916062,32.9219557574063</v>
      </c>
      <c r="AJ510" s="239" t="s">
        <v>3207</v>
      </c>
      <c r="AL510" s="8" t="str">
        <f t="shared" si="161"/>
        <v>,{"type":"Feature","properties":{"name":"GS-33：apollostation 米水津SS","description":"種別：ガソリンスタンド&lt;br&gt;名称：apollostation 米水津SS&lt;br&gt;住所：佐伯市米水津大字浦代浦1102-2&lt;br&gt;TEL：0972-35-6216&lt;br&gt;","_markerType":"Icon","_iconUrl":"https://cyberjapandata.gsi.go.jp/portal/sys/v4/symbols/009.png","_iconSize":[20,20],"_iconAnchor":[10,10]},"geometry":{"type":"Point","coordinates":[131.971883916062,32.9219557574063]}}</v>
      </c>
    </row>
    <row r="511" spans="1:38">
      <c r="A511" s="1" t="s">
        <v>3376</v>
      </c>
      <c r="B511" s="1" t="s">
        <v>3282</v>
      </c>
      <c r="C511" s="1" t="s">
        <v>1416</v>
      </c>
      <c r="D511" s="1" t="s">
        <v>1601</v>
      </c>
      <c r="E511" s="1" t="s">
        <v>1403</v>
      </c>
      <c r="F511" s="1" t="s">
        <v>3283</v>
      </c>
      <c r="G511" s="1" t="s">
        <v>3377</v>
      </c>
      <c r="I511" s="237" t="s">
        <v>3285</v>
      </c>
      <c r="J511" s="1" t="s">
        <v>3210</v>
      </c>
      <c r="K511" s="1" t="s">
        <v>3211</v>
      </c>
      <c r="L511" s="1">
        <v>32.953204740964303</v>
      </c>
      <c r="M511" s="1">
        <v>131.95311090255399</v>
      </c>
      <c r="O511" s="74" t="str">
        <f t="shared" si="159"/>
        <v>GS-34：JFおおいた　鶴見支店給油所</v>
      </c>
      <c r="P511" s="74" t="str">
        <f t="shared" si="150"/>
        <v>種別：ガソリンスタンド&lt;br&gt;名称：JFおおいた　鶴見支店給油所&lt;br&gt;住所：佐伯市鶴見大字地松浦206-18&lt;br&gt;TEL：0972-33-1121&lt;br&gt;参考：住民拠点SS&lt;br&gt;</v>
      </c>
      <c r="Q511" s="74" t="str">
        <f t="shared" si="151"/>
        <v>009.png</v>
      </c>
      <c r="R511" s="74" t="str">
        <f t="shared" si="162"/>
        <v>30,30</v>
      </c>
      <c r="S511" s="74" t="str">
        <f t="shared" si="162"/>
        <v>15,15</v>
      </c>
      <c r="T511" s="74" t="str">
        <f t="shared" si="153"/>
        <v>131.953110902554,32.9532047409643</v>
      </c>
      <c r="W511" s="239">
        <v>1</v>
      </c>
      <c r="X511" s="239" t="s">
        <v>3209</v>
      </c>
      <c r="Y511" s="239" t="str">
        <f t="shared" si="160"/>
        <v>GS-34：JFおおいた　鶴見支店給油所</v>
      </c>
      <c r="Z511" s="239" t="s">
        <v>3202</v>
      </c>
      <c r="AA511" s="239" t="str">
        <f t="shared" si="154"/>
        <v>種別：ガソリンスタンド&lt;br&gt;名称：JFおおいた　鶴見支店給油所&lt;br&gt;住所：佐伯市鶴見大字地松浦206-18&lt;br&gt;TEL：0972-33-1121&lt;br&gt;参考：住民拠点SS&lt;br&gt;</v>
      </c>
      <c r="AB511" s="239" t="s">
        <v>3256</v>
      </c>
      <c r="AC511" s="239" t="str">
        <f t="shared" si="155"/>
        <v>009.png</v>
      </c>
      <c r="AD511" s="239" t="s">
        <v>3204</v>
      </c>
      <c r="AE511" s="239" t="str">
        <f t="shared" si="156"/>
        <v>30,30</v>
      </c>
      <c r="AF511" s="239" t="s">
        <v>3205</v>
      </c>
      <c r="AG511" s="239" t="str">
        <f t="shared" si="157"/>
        <v>15,15</v>
      </c>
      <c r="AH511" s="239" t="s">
        <v>3206</v>
      </c>
      <c r="AI511" s="239" t="str">
        <f t="shared" si="158"/>
        <v>131.953110902554,32.9532047409643</v>
      </c>
      <c r="AJ511" s="239" t="s">
        <v>3207</v>
      </c>
      <c r="AL511" s="8" t="str">
        <f t="shared" si="161"/>
        <v>,{"type":"Feature","properties":{"name":"GS-34：JFおおいた　鶴見支店給油所","description":"種別：ガソリンスタンド&lt;br&gt;名称：JFおおいた　鶴見支店給油所&lt;br&gt;住所：佐伯市鶴見大字地松浦206-18&lt;br&gt;TEL：0972-33-1121&lt;br&gt;参考：住民拠点SS&lt;br&gt;","_markerType":"Icon","_iconUrl":"https://cyberjapandata.gsi.go.jp/portal/sys/v4/symbols/009.png","_iconSize":[30,30],"_iconAnchor":[15,15]},"geometry":{"type":"Point","coordinates":[131.953110902554,32.9532047409643]}}</v>
      </c>
    </row>
    <row r="512" spans="1:38">
      <c r="A512" s="1" t="s">
        <v>3378</v>
      </c>
      <c r="B512" s="1" t="s">
        <v>3282</v>
      </c>
      <c r="C512" s="1" t="s">
        <v>3379</v>
      </c>
      <c r="D512" s="1" t="s">
        <v>3380</v>
      </c>
      <c r="F512" s="1" t="s">
        <v>3283</v>
      </c>
      <c r="G512" s="1" t="s">
        <v>3381</v>
      </c>
      <c r="I512" s="237" t="s">
        <v>3285</v>
      </c>
      <c r="J512" s="1" t="s">
        <v>3210</v>
      </c>
      <c r="K512" s="1" t="s">
        <v>3211</v>
      </c>
      <c r="L512" s="1">
        <v>32.973613733807703</v>
      </c>
      <c r="M512" s="1">
        <v>131.90317202339</v>
      </c>
      <c r="O512" s="74" t="str">
        <f t="shared" si="159"/>
        <v>GS-35：ENEOS 佐伯駅前SS</v>
      </c>
      <c r="P512" s="74" t="str">
        <f t="shared" si="150"/>
        <v>種別：ガソリンスタンド&lt;br&gt;名称：ENEOS 佐伯駅前SS&lt;br&gt;住所：佐伯市駅前2-9-5&lt;br&gt;参考：住民拠点SS&lt;br&gt;</v>
      </c>
      <c r="Q512" s="74" t="str">
        <f t="shared" si="151"/>
        <v>009.png</v>
      </c>
      <c r="R512" s="74" t="str">
        <f t="shared" si="162"/>
        <v>30,30</v>
      </c>
      <c r="S512" s="74" t="str">
        <f t="shared" si="162"/>
        <v>15,15</v>
      </c>
      <c r="T512" s="74" t="str">
        <f t="shared" si="153"/>
        <v>131.90317202339,32.9736137338077</v>
      </c>
      <c r="W512" s="239">
        <v>1</v>
      </c>
      <c r="X512" s="239" t="s">
        <v>3209</v>
      </c>
      <c r="Y512" s="239" t="str">
        <f t="shared" si="160"/>
        <v>GS-35：ENEOS 佐伯駅前SS</v>
      </c>
      <c r="Z512" s="239" t="s">
        <v>3202</v>
      </c>
      <c r="AA512" s="239" t="str">
        <f t="shared" si="154"/>
        <v>種別：ガソリンスタンド&lt;br&gt;名称：ENEOS 佐伯駅前SS&lt;br&gt;住所：佐伯市駅前2-9-5&lt;br&gt;参考：住民拠点SS&lt;br&gt;</v>
      </c>
      <c r="AB512" s="239" t="s">
        <v>3256</v>
      </c>
      <c r="AC512" s="239" t="str">
        <f t="shared" si="155"/>
        <v>009.png</v>
      </c>
      <c r="AD512" s="239" t="s">
        <v>3204</v>
      </c>
      <c r="AE512" s="239" t="str">
        <f t="shared" si="156"/>
        <v>30,30</v>
      </c>
      <c r="AF512" s="239" t="s">
        <v>3205</v>
      </c>
      <c r="AG512" s="239" t="str">
        <f t="shared" si="157"/>
        <v>15,15</v>
      </c>
      <c r="AH512" s="239" t="s">
        <v>3206</v>
      </c>
      <c r="AI512" s="239" t="str">
        <f t="shared" si="158"/>
        <v>131.90317202339,32.9736137338077</v>
      </c>
      <c r="AJ512" s="239" t="s">
        <v>3207</v>
      </c>
      <c r="AL512" s="8" t="str">
        <f t="shared" si="161"/>
        <v>,{"type":"Feature","properties":{"name":"GS-35：ENEOS 佐伯駅前SS","description":"種別：ガソリンスタンド&lt;br&gt;名称：ENEOS 佐伯駅前SS&lt;br&gt;住所：佐伯市駅前2-9-5&lt;br&gt;参考：住民拠点SS&lt;br&gt;","_markerType":"Icon","_iconUrl":"https://cyberjapandata.gsi.go.jp/portal/sys/v4/symbols/009.png","_iconSize":[30,30],"_iconAnchor":[15,15]},"geometry":{"type":"Point","coordinates":[131.90317202339,32.9736137338077]}}</v>
      </c>
    </row>
    <row r="513" spans="1:38">
      <c r="A513" s="1" t="s">
        <v>3382</v>
      </c>
      <c r="B513" s="1" t="s">
        <v>3282</v>
      </c>
      <c r="C513" s="1" t="s">
        <v>3383</v>
      </c>
      <c r="D513" s="1" t="s">
        <v>3384</v>
      </c>
      <c r="E513" s="1" t="s">
        <v>1392</v>
      </c>
      <c r="F513" s="1" t="s">
        <v>3283</v>
      </c>
      <c r="G513" s="1" t="s">
        <v>3385</v>
      </c>
      <c r="I513" s="237" t="s">
        <v>3285</v>
      </c>
      <c r="J513" s="1" t="s">
        <v>3210</v>
      </c>
      <c r="K513" s="1" t="s">
        <v>3211</v>
      </c>
      <c r="L513" s="1">
        <v>32.953492976295799</v>
      </c>
      <c r="M513" s="1">
        <v>131.895238334677</v>
      </c>
      <c r="O513" s="74" t="str">
        <f t="shared" si="159"/>
        <v>GS-36：ENEOS 船頭町SS</v>
      </c>
      <c r="P513" s="74" t="str">
        <f t="shared" si="150"/>
        <v>種別：ガソリンスタンド&lt;br&gt;名称：ENEOS 船頭町SS&lt;br&gt;住所：佐伯市向島２丁目１８番１５号&lt;br&gt;TEL：09722-2-1612&lt;br&gt;参考：住民拠点SS&lt;br&gt;</v>
      </c>
      <c r="Q513" s="74" t="str">
        <f t="shared" si="151"/>
        <v>009.png</v>
      </c>
      <c r="R513" s="74" t="str">
        <f t="shared" si="162"/>
        <v>30,30</v>
      </c>
      <c r="S513" s="74" t="str">
        <f t="shared" si="162"/>
        <v>15,15</v>
      </c>
      <c r="T513" s="74" t="str">
        <f t="shared" si="153"/>
        <v>131.895238334677,32.9534929762958</v>
      </c>
      <c r="W513" s="239">
        <v>1</v>
      </c>
      <c r="X513" s="239" t="s">
        <v>3209</v>
      </c>
      <c r="Y513" s="239" t="str">
        <f t="shared" si="160"/>
        <v>GS-36：ENEOS 船頭町SS</v>
      </c>
      <c r="Z513" s="239" t="s">
        <v>3202</v>
      </c>
      <c r="AA513" s="239" t="str">
        <f t="shared" si="154"/>
        <v>種別：ガソリンスタンド&lt;br&gt;名称：ENEOS 船頭町SS&lt;br&gt;住所：佐伯市向島２丁目１８番１５号&lt;br&gt;TEL：09722-2-1612&lt;br&gt;参考：住民拠点SS&lt;br&gt;</v>
      </c>
      <c r="AB513" s="239" t="s">
        <v>3256</v>
      </c>
      <c r="AC513" s="239" t="str">
        <f t="shared" si="155"/>
        <v>009.png</v>
      </c>
      <c r="AD513" s="239" t="s">
        <v>3204</v>
      </c>
      <c r="AE513" s="239" t="str">
        <f t="shared" si="156"/>
        <v>30,30</v>
      </c>
      <c r="AF513" s="239" t="s">
        <v>3205</v>
      </c>
      <c r="AG513" s="239" t="str">
        <f t="shared" si="157"/>
        <v>15,15</v>
      </c>
      <c r="AH513" s="239" t="s">
        <v>3206</v>
      </c>
      <c r="AI513" s="239" t="str">
        <f t="shared" si="158"/>
        <v>131.895238334677,32.9534929762958</v>
      </c>
      <c r="AJ513" s="239" t="s">
        <v>3207</v>
      </c>
      <c r="AL513" s="8" t="str">
        <f t="shared" si="161"/>
        <v>,{"type":"Feature","properties":{"name":"GS-36：ENEOS 船頭町SS","description":"種別：ガソリンスタンド&lt;br&gt;名称：ENEOS 船頭町SS&lt;br&gt;住所：佐伯市向島２丁目１８番１５号&lt;br&gt;TEL：09722-2-1612&lt;br&gt;参考：住民拠点SS&lt;br&gt;","_markerType":"Icon","_iconUrl":"https://cyberjapandata.gsi.go.jp/portal/sys/v4/symbols/009.png","_iconSize":[30,30],"_iconAnchor":[15,15]},"geometry":{"type":"Point","coordinates":[131.895238334677,32.9534929762958]}}</v>
      </c>
    </row>
    <row r="514" spans="1:38">
      <c r="A514" s="1" t="s">
        <v>3386</v>
      </c>
      <c r="B514" s="1" t="s">
        <v>3282</v>
      </c>
      <c r="C514" s="1" t="s">
        <v>3387</v>
      </c>
      <c r="D514" s="1" t="s">
        <v>3388</v>
      </c>
      <c r="E514" s="1" t="s">
        <v>1405</v>
      </c>
      <c r="F514" s="1" t="s">
        <v>3283</v>
      </c>
      <c r="G514" s="1" t="s">
        <v>3389</v>
      </c>
      <c r="I514" s="237" t="s">
        <v>3285</v>
      </c>
      <c r="J514" s="1" t="s">
        <v>3210</v>
      </c>
      <c r="K514" s="1" t="s">
        <v>3211</v>
      </c>
      <c r="L514" s="1">
        <v>32.857917626845001</v>
      </c>
      <c r="M514" s="1">
        <v>131.675499148499</v>
      </c>
      <c r="O514" s="74" t="str">
        <f t="shared" si="159"/>
        <v>GS-37：JAおおいた 宇目SS</v>
      </c>
      <c r="P514" s="74" t="str">
        <f t="shared" si="150"/>
        <v>種別：ガソリンスタンド&lt;br&gt;名称：JAおおいた 宇目SS&lt;br&gt;住所：佐伯市宇目大字千束1841-1&lt;br&gt;TEL：0972-52-1376&lt;br&gt;参考：住民拠点SS&lt;br&gt;</v>
      </c>
      <c r="Q514" s="74" t="str">
        <f t="shared" si="151"/>
        <v>009.png</v>
      </c>
      <c r="R514" s="74" t="str">
        <f t="shared" si="162"/>
        <v>30,30</v>
      </c>
      <c r="S514" s="74" t="str">
        <f t="shared" si="162"/>
        <v>15,15</v>
      </c>
      <c r="T514" s="74" t="str">
        <f t="shared" si="153"/>
        <v>131.675499148499,32.857917626845</v>
      </c>
      <c r="W514" s="239">
        <v>1</v>
      </c>
      <c r="X514" s="239" t="s">
        <v>3209</v>
      </c>
      <c r="Y514" s="239" t="str">
        <f t="shared" si="160"/>
        <v>GS-37：JAおおいた 宇目SS</v>
      </c>
      <c r="Z514" s="239" t="s">
        <v>3202</v>
      </c>
      <c r="AA514" s="239" t="str">
        <f t="shared" si="154"/>
        <v>種別：ガソリンスタンド&lt;br&gt;名称：JAおおいた 宇目SS&lt;br&gt;住所：佐伯市宇目大字千束1841-1&lt;br&gt;TEL：0972-52-1376&lt;br&gt;参考：住民拠点SS&lt;br&gt;</v>
      </c>
      <c r="AB514" s="239" t="s">
        <v>3256</v>
      </c>
      <c r="AC514" s="239" t="str">
        <f t="shared" si="155"/>
        <v>009.png</v>
      </c>
      <c r="AD514" s="239" t="s">
        <v>3204</v>
      </c>
      <c r="AE514" s="239" t="str">
        <f t="shared" si="156"/>
        <v>30,30</v>
      </c>
      <c r="AF514" s="239" t="s">
        <v>3205</v>
      </c>
      <c r="AG514" s="239" t="str">
        <f t="shared" si="157"/>
        <v>15,15</v>
      </c>
      <c r="AH514" s="239" t="s">
        <v>3206</v>
      </c>
      <c r="AI514" s="239" t="str">
        <f t="shared" si="158"/>
        <v>131.675499148499,32.857917626845</v>
      </c>
      <c r="AJ514" s="239" t="s">
        <v>3207</v>
      </c>
      <c r="AL514" s="8" t="str">
        <f t="shared" si="161"/>
        <v>,{"type":"Feature","properties":{"name":"GS-37：JAおおいた 宇目SS","description":"種別：ガソリンスタンド&lt;br&gt;名称：JAおおいた 宇目SS&lt;br&gt;住所：佐伯市宇目大字千束1841-1&lt;br&gt;TEL：0972-52-1376&lt;br&gt;参考：住民拠点SS&lt;br&gt;","_markerType":"Icon","_iconUrl":"https://cyberjapandata.gsi.go.jp/portal/sys/v4/symbols/009.png","_iconSize":[30,30],"_iconAnchor":[15,15]},"geometry":{"type":"Point","coordinates":[131.675499148499,32.857917626845]}}</v>
      </c>
    </row>
    <row r="515" spans="1:38">
      <c r="W515" s="239">
        <v>1</v>
      </c>
      <c r="AL515" s="8" t="s">
        <v>3214</v>
      </c>
    </row>
    <row r="516" spans="1:38">
      <c r="W516" s="239">
        <v>1</v>
      </c>
    </row>
    <row r="517" spans="1:38">
      <c r="W517" s="239">
        <v>1</v>
      </c>
      <c r="AL517" s="8" t="s">
        <v>3390</v>
      </c>
    </row>
    <row r="518" spans="1:38">
      <c r="A518" s="1" t="s">
        <v>3391</v>
      </c>
      <c r="B518" s="1" t="s">
        <v>3392</v>
      </c>
      <c r="C518" s="1" t="s">
        <v>3393</v>
      </c>
      <c r="D518" s="1" t="s">
        <v>1636</v>
      </c>
      <c r="F518" s="1" t="s">
        <v>3394</v>
      </c>
      <c r="G518" s="1" t="s">
        <v>3395</v>
      </c>
      <c r="I518" s="236" t="s">
        <v>3396</v>
      </c>
      <c r="J518" s="1" t="s">
        <v>3210</v>
      </c>
      <c r="K518" s="1" t="s">
        <v>3211</v>
      </c>
      <c r="L518" s="1">
        <v>32.949784999999999</v>
      </c>
      <c r="M518" s="1">
        <v>131.89227500000001</v>
      </c>
      <c r="O518" s="74" t="str">
        <f>A518</f>
        <v>ヘリ5-1：佐伯　池船</v>
      </c>
      <c r="P518" s="74" t="str">
        <f t="shared" ref="P518:P542" si="163">$B$7&amp;B518&amp;"&lt;br&gt;"&amp;$C$7&amp;C518&amp;"&lt;br&gt;"&amp;IF(D518="","",$D$7&amp;D518&amp;"&lt;br&gt;")&amp;IF(E518="","",$E$7&amp;E518&amp;"&lt;br&gt;")&amp;IF(F518="","",$F$7&amp;F518&amp;"&lt;br&gt;")</f>
        <v>種別：ヘリポート&lt;br&gt;名称：5-1：佐伯　池船&lt;br&gt;住所：佐伯市池船452&lt;br&gt;参考：管理者名：佐伯市教育委員会&lt;br&gt;</v>
      </c>
      <c r="Q518" s="74" t="str">
        <f t="shared" ref="Q518:Q542" si="164">I518&amp;".png"</f>
        <v>067.png</v>
      </c>
      <c r="R518" s="74" t="str">
        <f t="shared" ref="R518:S534" si="165">J518</f>
        <v>30,30</v>
      </c>
      <c r="S518" s="74" t="str">
        <f t="shared" si="165"/>
        <v>15,15</v>
      </c>
      <c r="T518" s="74" t="str">
        <f t="shared" ref="T518:T542" si="166">M518&amp;","&amp;L518</f>
        <v>131.892275,32.949785</v>
      </c>
      <c r="W518" s="239">
        <v>1</v>
      </c>
      <c r="X518" s="239" t="s">
        <v>3268</v>
      </c>
      <c r="Y518" s="239" t="str">
        <f>O518</f>
        <v>ヘリ5-1：佐伯　池船</v>
      </c>
      <c r="Z518" s="239" t="s">
        <v>3202</v>
      </c>
      <c r="AA518" s="239" t="str">
        <f t="shared" ref="AA518:AA542" si="167">P518</f>
        <v>種別：ヘリポート&lt;br&gt;名称：5-1：佐伯　池船&lt;br&gt;住所：佐伯市池船452&lt;br&gt;参考：管理者名：佐伯市教育委員会&lt;br&gt;</v>
      </c>
      <c r="AB518" s="239" t="s">
        <v>3256</v>
      </c>
      <c r="AC518" s="239" t="str">
        <f t="shared" ref="AC518:AC542" si="168">Q518</f>
        <v>067.png</v>
      </c>
      <c r="AD518" s="239" t="s">
        <v>3204</v>
      </c>
      <c r="AE518" s="239" t="str">
        <f t="shared" ref="AE518:AE542" si="169">R518</f>
        <v>30,30</v>
      </c>
      <c r="AF518" s="239" t="s">
        <v>3205</v>
      </c>
      <c r="AG518" s="239" t="str">
        <f t="shared" ref="AG518:AG542" si="170">S518</f>
        <v>15,15</v>
      </c>
      <c r="AH518" s="239" t="s">
        <v>3206</v>
      </c>
      <c r="AI518" s="239" t="str">
        <f t="shared" ref="AI518:AI542" si="171">T518</f>
        <v>131.892275,32.949785</v>
      </c>
      <c r="AJ518" s="239" t="s">
        <v>3207</v>
      </c>
      <c r="AL518" s="238" t="str">
        <f>_xlfn.CONCAT(X518:AJ518)</f>
        <v>{"type":"Feature","properties":{"name":"ヘリ5-1：佐伯　池船","description":"種別：ヘリポート&lt;br&gt;名称：5-1：佐伯　池船&lt;br&gt;住所：佐伯市池船452&lt;br&gt;参考：管理者名：佐伯市教育委員会&lt;br&gt;","_markerType":"Icon","_iconUrl":"https://cyberjapandata.gsi.go.jp/portal/sys/v4/symbols/067.png","_iconSize":[30,30],"_iconAnchor":[15,15]},"geometry":{"type":"Point","coordinates":[131.892275,32.949785]}}</v>
      </c>
    </row>
    <row r="519" spans="1:38">
      <c r="A519" s="1" t="s">
        <v>3397</v>
      </c>
      <c r="B519" s="1" t="s">
        <v>3392</v>
      </c>
      <c r="C519" s="1" t="s">
        <v>3398</v>
      </c>
      <c r="D519" s="1" t="s">
        <v>1645</v>
      </c>
      <c r="F519" s="1" t="s">
        <v>3399</v>
      </c>
      <c r="G519" s="1" t="s">
        <v>3395</v>
      </c>
      <c r="I519" s="236" t="s">
        <v>3396</v>
      </c>
      <c r="J519" s="1" t="s">
        <v>3210</v>
      </c>
      <c r="K519" s="1" t="s">
        <v>3211</v>
      </c>
      <c r="L519" s="1">
        <v>32.951943999999997</v>
      </c>
      <c r="M519" s="1">
        <v>131.88722200000001</v>
      </c>
      <c r="O519" s="74" t="str">
        <f t="shared" ref="O519:O542" si="172">A519</f>
        <v>ヘリ5-2：佐伯　城南</v>
      </c>
      <c r="P519" s="74" t="str">
        <f t="shared" si="163"/>
        <v>種別：ヘリポート&lt;br&gt;名称：5-2：佐伯　城南&lt;br&gt;住所：佐伯市城南町　地先（番匠川河川敷）&lt;br&gt;参考：管理者名：国土交通省佐伯工事事務所&lt;br&gt;</v>
      </c>
      <c r="Q519" s="74" t="str">
        <f t="shared" si="164"/>
        <v>067.png</v>
      </c>
      <c r="R519" s="74" t="str">
        <f t="shared" si="165"/>
        <v>30,30</v>
      </c>
      <c r="S519" s="74" t="str">
        <f t="shared" si="165"/>
        <v>15,15</v>
      </c>
      <c r="T519" s="74" t="str">
        <f t="shared" si="166"/>
        <v>131.887222,32.951944</v>
      </c>
      <c r="W519" s="239">
        <v>1</v>
      </c>
      <c r="X519" s="239" t="s">
        <v>3209</v>
      </c>
      <c r="Y519" s="239" t="str">
        <f t="shared" ref="Y519:Y542" si="173">O519</f>
        <v>ヘリ5-2：佐伯　城南</v>
      </c>
      <c r="Z519" s="239" t="s">
        <v>3202</v>
      </c>
      <c r="AA519" s="239" t="str">
        <f t="shared" si="167"/>
        <v>種別：ヘリポート&lt;br&gt;名称：5-2：佐伯　城南&lt;br&gt;住所：佐伯市城南町　地先（番匠川河川敷）&lt;br&gt;参考：管理者名：国土交通省佐伯工事事務所&lt;br&gt;</v>
      </c>
      <c r="AB519" s="239" t="s">
        <v>3256</v>
      </c>
      <c r="AC519" s="239" t="str">
        <f t="shared" si="168"/>
        <v>067.png</v>
      </c>
      <c r="AD519" s="239" t="s">
        <v>3204</v>
      </c>
      <c r="AE519" s="239" t="str">
        <f t="shared" si="169"/>
        <v>30,30</v>
      </c>
      <c r="AF519" s="239" t="s">
        <v>3205</v>
      </c>
      <c r="AG519" s="239" t="str">
        <f t="shared" si="170"/>
        <v>15,15</v>
      </c>
      <c r="AH519" s="239" t="s">
        <v>3206</v>
      </c>
      <c r="AI519" s="239" t="str">
        <f t="shared" si="171"/>
        <v>131.887222,32.951944</v>
      </c>
      <c r="AJ519" s="239" t="s">
        <v>3207</v>
      </c>
      <c r="AL519" s="8" t="str">
        <f t="shared" ref="AL519:AL542" si="174">_xlfn.CONCAT(X519:AJ519)</f>
        <v>,{"type":"Feature","properties":{"name":"ヘリ5-2：佐伯　城南","description":"種別：ヘリポート&lt;br&gt;名称：5-2：佐伯　城南&lt;br&gt;住所：佐伯市城南町　地先（番匠川河川敷）&lt;br&gt;参考：管理者名：国土交通省佐伯工事事務所&lt;br&gt;","_markerType":"Icon","_iconUrl":"https://cyberjapandata.gsi.go.jp/portal/sys/v4/symbols/067.png","_iconSize":[30,30],"_iconAnchor":[15,15]},"geometry":{"type":"Point","coordinates":[131.887222,32.951944]}}</v>
      </c>
    </row>
    <row r="520" spans="1:38">
      <c r="A520" s="1" t="s">
        <v>3400</v>
      </c>
      <c r="B520" s="1" t="s">
        <v>3392</v>
      </c>
      <c r="C520" s="1" t="s">
        <v>3401</v>
      </c>
      <c r="D520" s="1" t="s">
        <v>1645</v>
      </c>
      <c r="F520" s="1" t="s">
        <v>3399</v>
      </c>
      <c r="G520" s="1" t="s">
        <v>3395</v>
      </c>
      <c r="I520" s="236" t="s">
        <v>3402</v>
      </c>
      <c r="J520" s="1" t="s">
        <v>3210</v>
      </c>
      <c r="K520" s="1" t="s">
        <v>3211</v>
      </c>
      <c r="L520" s="1">
        <v>32.953311999999997</v>
      </c>
      <c r="M520" s="1">
        <v>131.88496799999999</v>
      </c>
      <c r="O520" s="74" t="str">
        <f t="shared" si="172"/>
        <v>ヘリ5-2-2：佐伯　城南-2（駐車場）</v>
      </c>
      <c r="P520" s="74" t="str">
        <f t="shared" si="163"/>
        <v>種別：ヘリポート&lt;br&gt;名称：5-2-2：佐伯　城南-2（駐車場）&lt;br&gt;住所：佐伯市城南町　地先（番匠川河川敷）&lt;br&gt;参考：管理者名：国土交通省佐伯工事事務所&lt;br&gt;</v>
      </c>
      <c r="Q520" s="74" t="str">
        <f t="shared" si="164"/>
        <v>067.png</v>
      </c>
      <c r="R520" s="74" t="str">
        <f t="shared" si="165"/>
        <v>30,30</v>
      </c>
      <c r="S520" s="74" t="str">
        <f t="shared" si="165"/>
        <v>15,15</v>
      </c>
      <c r="T520" s="74" t="str">
        <f t="shared" si="166"/>
        <v>131.884968,32.953312</v>
      </c>
      <c r="W520" s="239">
        <v>1</v>
      </c>
      <c r="X520" s="239" t="s">
        <v>3209</v>
      </c>
      <c r="Y520" s="239" t="str">
        <f t="shared" si="173"/>
        <v>ヘリ5-2-2：佐伯　城南-2（駐車場）</v>
      </c>
      <c r="Z520" s="239" t="s">
        <v>3202</v>
      </c>
      <c r="AA520" s="239" t="str">
        <f t="shared" si="167"/>
        <v>種別：ヘリポート&lt;br&gt;名称：5-2-2：佐伯　城南-2（駐車場）&lt;br&gt;住所：佐伯市城南町　地先（番匠川河川敷）&lt;br&gt;参考：管理者名：国土交通省佐伯工事事務所&lt;br&gt;</v>
      </c>
      <c r="AB520" s="239" t="s">
        <v>3256</v>
      </c>
      <c r="AC520" s="239" t="str">
        <f t="shared" si="168"/>
        <v>067.png</v>
      </c>
      <c r="AD520" s="239" t="s">
        <v>3204</v>
      </c>
      <c r="AE520" s="239" t="str">
        <f t="shared" si="169"/>
        <v>30,30</v>
      </c>
      <c r="AF520" s="239" t="s">
        <v>3205</v>
      </c>
      <c r="AG520" s="239" t="str">
        <f t="shared" si="170"/>
        <v>15,15</v>
      </c>
      <c r="AH520" s="239" t="s">
        <v>3206</v>
      </c>
      <c r="AI520" s="239" t="str">
        <f t="shared" si="171"/>
        <v>131.884968,32.953312</v>
      </c>
      <c r="AJ520" s="239" t="s">
        <v>3207</v>
      </c>
      <c r="AL520" s="8" t="str">
        <f t="shared" si="174"/>
        <v>,{"type":"Feature","properties":{"name":"ヘリ5-2-2：佐伯　城南-2（駐車場）","description":"種別：ヘリポート&lt;br&gt;名称：5-2-2：佐伯　城南-2（駐車場）&lt;br&gt;住所：佐伯市城南町　地先（番匠川河川敷）&lt;br&gt;参考：管理者名：国土交通省佐伯工事事務所&lt;br&gt;","_markerType":"Icon","_iconUrl":"https://cyberjapandata.gsi.go.jp/portal/sys/v4/symbols/067.png","_iconSize":[30,30],"_iconAnchor":[15,15]},"geometry":{"type":"Point","coordinates":[131.884968,32.953312]}}</v>
      </c>
    </row>
    <row r="521" spans="1:38">
      <c r="A521" s="1" t="s">
        <v>3403</v>
      </c>
      <c r="B521" s="1" t="s">
        <v>3392</v>
      </c>
      <c r="C521" s="1" t="s">
        <v>3404</v>
      </c>
      <c r="D521" s="1" t="s">
        <v>1655</v>
      </c>
      <c r="F521" s="1" t="s">
        <v>3405</v>
      </c>
      <c r="G521" s="1" t="s">
        <v>3395</v>
      </c>
      <c r="I521" s="236" t="s">
        <v>3402</v>
      </c>
      <c r="J521" s="1" t="s">
        <v>3210</v>
      </c>
      <c r="K521" s="1" t="s">
        <v>3211</v>
      </c>
      <c r="L521" s="1">
        <v>32.997366999999997</v>
      </c>
      <c r="M521" s="1">
        <v>131.92168699999999</v>
      </c>
      <c r="O521" s="74" t="str">
        <f t="shared" si="172"/>
        <v>ヘリ5-3：佐伯　大入島（野球場）</v>
      </c>
      <c r="P521" s="74" t="str">
        <f t="shared" si="163"/>
        <v>種別：ヘリポート&lt;br&gt;名称：5-3：佐伯　大入島（野球場）&lt;br&gt;住所：佐伯市大字久保浦1059-11&lt;br&gt;参考：管理者名：佐伯市&lt;br&gt;</v>
      </c>
      <c r="Q521" s="74" t="str">
        <f t="shared" si="164"/>
        <v>067.png</v>
      </c>
      <c r="R521" s="74" t="str">
        <f t="shared" si="165"/>
        <v>30,30</v>
      </c>
      <c r="S521" s="74" t="str">
        <f t="shared" si="165"/>
        <v>15,15</v>
      </c>
      <c r="T521" s="74" t="str">
        <f t="shared" si="166"/>
        <v>131.921687,32.997367</v>
      </c>
      <c r="W521" s="239">
        <v>1</v>
      </c>
      <c r="X521" s="239" t="s">
        <v>3209</v>
      </c>
      <c r="Y521" s="239" t="str">
        <f t="shared" si="173"/>
        <v>ヘリ5-3：佐伯　大入島（野球場）</v>
      </c>
      <c r="Z521" s="239" t="s">
        <v>3202</v>
      </c>
      <c r="AA521" s="239" t="str">
        <f t="shared" si="167"/>
        <v>種別：ヘリポート&lt;br&gt;名称：5-3：佐伯　大入島（野球場）&lt;br&gt;住所：佐伯市大字久保浦1059-11&lt;br&gt;参考：管理者名：佐伯市&lt;br&gt;</v>
      </c>
      <c r="AB521" s="239" t="s">
        <v>3256</v>
      </c>
      <c r="AC521" s="239" t="str">
        <f t="shared" si="168"/>
        <v>067.png</v>
      </c>
      <c r="AD521" s="239" t="s">
        <v>3204</v>
      </c>
      <c r="AE521" s="239" t="str">
        <f t="shared" si="169"/>
        <v>30,30</v>
      </c>
      <c r="AF521" s="239" t="s">
        <v>3205</v>
      </c>
      <c r="AG521" s="239" t="str">
        <f t="shared" si="170"/>
        <v>15,15</v>
      </c>
      <c r="AH521" s="239" t="s">
        <v>3206</v>
      </c>
      <c r="AI521" s="239" t="str">
        <f t="shared" si="171"/>
        <v>131.921687,32.997367</v>
      </c>
      <c r="AJ521" s="239" t="s">
        <v>3207</v>
      </c>
      <c r="AL521" s="8" t="str">
        <f t="shared" si="174"/>
        <v>,{"type":"Feature","properties":{"name":"ヘリ5-3：佐伯　大入島（野球場）","description":"種別：ヘリポート&lt;br&gt;名称：5-3：佐伯　大入島（野球場）&lt;br&gt;住所：佐伯市大字久保浦1059-11&lt;br&gt;参考：管理者名：佐伯市&lt;br&gt;","_markerType":"Icon","_iconUrl":"https://cyberjapandata.gsi.go.jp/portal/sys/v4/symbols/067.png","_iconSize":[30,30],"_iconAnchor":[15,15]},"geometry":{"type":"Point","coordinates":[131.921687,32.997367]}}</v>
      </c>
    </row>
    <row r="522" spans="1:38">
      <c r="A522" s="1" t="s">
        <v>3406</v>
      </c>
      <c r="B522" s="1" t="s">
        <v>3392</v>
      </c>
      <c r="C522" s="1" t="s">
        <v>3407</v>
      </c>
      <c r="D522" s="1" t="s">
        <v>1660</v>
      </c>
      <c r="F522" s="1" t="s">
        <v>3405</v>
      </c>
      <c r="G522" s="1" t="s">
        <v>3395</v>
      </c>
      <c r="I522" s="236" t="s">
        <v>3402</v>
      </c>
      <c r="J522" s="1" t="s">
        <v>3210</v>
      </c>
      <c r="K522" s="1" t="s">
        <v>3211</v>
      </c>
      <c r="L522" s="1">
        <v>33.051835675517999</v>
      </c>
      <c r="M522" s="1">
        <v>131.929028594241</v>
      </c>
      <c r="O522" s="74" t="str">
        <f t="shared" si="172"/>
        <v>ヘリ5-4：上浦　しおさいの里</v>
      </c>
      <c r="P522" s="74" t="str">
        <f t="shared" si="163"/>
        <v>種別：ヘリポート&lt;br&gt;名称：5-4：上浦　しおさいの里&lt;br&gt;住所：佐伯市上浦大字津井浦1460-12&lt;br&gt;参考：管理者名：佐伯市&lt;br&gt;</v>
      </c>
      <c r="Q522" s="74" t="str">
        <f t="shared" si="164"/>
        <v>067.png</v>
      </c>
      <c r="R522" s="74" t="str">
        <f t="shared" si="165"/>
        <v>30,30</v>
      </c>
      <c r="S522" s="74" t="str">
        <f t="shared" si="165"/>
        <v>15,15</v>
      </c>
      <c r="T522" s="74" t="str">
        <f t="shared" si="166"/>
        <v>131.929028594241,33.051835675518</v>
      </c>
      <c r="W522" s="239">
        <v>1</v>
      </c>
      <c r="X522" s="239" t="s">
        <v>3209</v>
      </c>
      <c r="Y522" s="239" t="str">
        <f t="shared" si="173"/>
        <v>ヘリ5-4：上浦　しおさいの里</v>
      </c>
      <c r="Z522" s="239" t="s">
        <v>3202</v>
      </c>
      <c r="AA522" s="239" t="str">
        <f t="shared" si="167"/>
        <v>種別：ヘリポート&lt;br&gt;名称：5-4：上浦　しおさいの里&lt;br&gt;住所：佐伯市上浦大字津井浦1460-12&lt;br&gt;参考：管理者名：佐伯市&lt;br&gt;</v>
      </c>
      <c r="AB522" s="239" t="s">
        <v>3256</v>
      </c>
      <c r="AC522" s="239" t="str">
        <f t="shared" si="168"/>
        <v>067.png</v>
      </c>
      <c r="AD522" s="239" t="s">
        <v>3204</v>
      </c>
      <c r="AE522" s="239" t="str">
        <f t="shared" si="169"/>
        <v>30,30</v>
      </c>
      <c r="AF522" s="239" t="s">
        <v>3205</v>
      </c>
      <c r="AG522" s="239" t="str">
        <f t="shared" si="170"/>
        <v>15,15</v>
      </c>
      <c r="AH522" s="239" t="s">
        <v>3206</v>
      </c>
      <c r="AI522" s="239" t="str">
        <f t="shared" si="171"/>
        <v>131.929028594241,33.051835675518</v>
      </c>
      <c r="AJ522" s="239" t="s">
        <v>3207</v>
      </c>
      <c r="AL522" s="8" t="str">
        <f t="shared" si="174"/>
        <v>,{"type":"Feature","properties":{"name":"ヘリ5-4：上浦　しおさいの里","description":"種別：ヘリポート&lt;br&gt;名称：5-4：上浦　しおさいの里&lt;br&gt;住所：佐伯市上浦大字津井浦1460-12&lt;br&gt;参考：管理者名：佐伯市&lt;br&gt;","_markerType":"Icon","_iconUrl":"https://cyberjapandata.gsi.go.jp/portal/sys/v4/symbols/067.png","_iconSize":[30,30],"_iconAnchor":[15,15]},"geometry":{"type":"Point","coordinates":[131.929028594241,33.051835675518]}}</v>
      </c>
    </row>
    <row r="523" spans="1:38">
      <c r="A523" s="1" t="s">
        <v>3408</v>
      </c>
      <c r="B523" s="1" t="s">
        <v>3392</v>
      </c>
      <c r="C523" s="1" t="s">
        <v>3409</v>
      </c>
      <c r="D523" s="1" t="s">
        <v>756</v>
      </c>
      <c r="F523" s="1" t="s">
        <v>3405</v>
      </c>
      <c r="G523" s="1" t="s">
        <v>3395</v>
      </c>
      <c r="I523" s="236" t="s">
        <v>3402</v>
      </c>
      <c r="J523" s="1" t="s">
        <v>3210</v>
      </c>
      <c r="K523" s="1" t="s">
        <v>3211</v>
      </c>
      <c r="L523" s="1">
        <v>32.934978000000001</v>
      </c>
      <c r="M523" s="1">
        <v>131.72250600000001</v>
      </c>
      <c r="O523" s="74" t="str">
        <f t="shared" si="172"/>
        <v>ヘリ5-6：本匠　松内スポーツ公園（因尾）</v>
      </c>
      <c r="P523" s="74" t="str">
        <f t="shared" si="163"/>
        <v>種別：ヘリポート&lt;br&gt;名称：5-6：本匠　松内スポーツ公園（因尾）&lt;br&gt;住所：佐伯市本匠大字因尾826&lt;br&gt;参考：管理者名：佐伯市&lt;br&gt;</v>
      </c>
      <c r="Q523" s="74" t="str">
        <f t="shared" si="164"/>
        <v>067.png</v>
      </c>
      <c r="R523" s="74" t="str">
        <f t="shared" si="165"/>
        <v>30,30</v>
      </c>
      <c r="S523" s="74" t="str">
        <f t="shared" si="165"/>
        <v>15,15</v>
      </c>
      <c r="T523" s="74" t="str">
        <f t="shared" si="166"/>
        <v>131.722506,32.934978</v>
      </c>
      <c r="W523" s="239">
        <v>1</v>
      </c>
      <c r="X523" s="239" t="s">
        <v>3209</v>
      </c>
      <c r="Y523" s="239" t="str">
        <f t="shared" si="173"/>
        <v>ヘリ5-6：本匠　松内スポーツ公園（因尾）</v>
      </c>
      <c r="Z523" s="239" t="s">
        <v>3202</v>
      </c>
      <c r="AA523" s="239" t="str">
        <f t="shared" si="167"/>
        <v>種別：ヘリポート&lt;br&gt;名称：5-6：本匠　松内スポーツ公園（因尾）&lt;br&gt;住所：佐伯市本匠大字因尾826&lt;br&gt;参考：管理者名：佐伯市&lt;br&gt;</v>
      </c>
      <c r="AB523" s="239" t="s">
        <v>3256</v>
      </c>
      <c r="AC523" s="239" t="str">
        <f t="shared" si="168"/>
        <v>067.png</v>
      </c>
      <c r="AD523" s="239" t="s">
        <v>3204</v>
      </c>
      <c r="AE523" s="239" t="str">
        <f t="shared" si="169"/>
        <v>30,30</v>
      </c>
      <c r="AF523" s="239" t="s">
        <v>3205</v>
      </c>
      <c r="AG523" s="239" t="str">
        <f t="shared" si="170"/>
        <v>15,15</v>
      </c>
      <c r="AH523" s="239" t="s">
        <v>3206</v>
      </c>
      <c r="AI523" s="239" t="str">
        <f t="shared" si="171"/>
        <v>131.722506,32.934978</v>
      </c>
      <c r="AJ523" s="239" t="s">
        <v>3207</v>
      </c>
      <c r="AL523" s="8" t="str">
        <f t="shared" si="174"/>
        <v>,{"type":"Feature","properties":{"name":"ヘリ5-6：本匠　松内スポーツ公園（因尾）","description":"種別：ヘリポート&lt;br&gt;名称：5-6：本匠　松内スポーツ公園（因尾）&lt;br&gt;住所：佐伯市本匠大字因尾826&lt;br&gt;参考：管理者名：佐伯市&lt;br&gt;","_markerType":"Icon","_iconUrl":"https://cyberjapandata.gsi.go.jp/portal/sys/v4/symbols/067.png","_iconSize":[30,30],"_iconAnchor":[15,15]},"geometry":{"type":"Point","coordinates":[131.722506,32.934978]}}</v>
      </c>
    </row>
    <row r="524" spans="1:38">
      <c r="A524" s="1" t="s">
        <v>3410</v>
      </c>
      <c r="B524" s="1" t="s">
        <v>3392</v>
      </c>
      <c r="C524" s="1" t="s">
        <v>3411</v>
      </c>
      <c r="D524" s="1" t="s">
        <v>1668</v>
      </c>
      <c r="F524" s="1" t="s">
        <v>3405</v>
      </c>
      <c r="G524" s="1" t="s">
        <v>3395</v>
      </c>
      <c r="I524" s="236" t="s">
        <v>3402</v>
      </c>
      <c r="J524" s="1" t="s">
        <v>3210</v>
      </c>
      <c r="K524" s="1" t="s">
        <v>3211</v>
      </c>
      <c r="L524" s="1">
        <v>32.848298</v>
      </c>
      <c r="M524" s="1">
        <v>131.679666</v>
      </c>
      <c r="O524" s="74" t="str">
        <f t="shared" si="172"/>
        <v>ヘリ5-8：宇目　八匹原</v>
      </c>
      <c r="P524" s="74" t="str">
        <f t="shared" si="163"/>
        <v>種別：ヘリポート&lt;br&gt;名称：5-8：宇目　八匹原&lt;br&gt;住所：佐伯市宇目大字塩見園字辻ヶ畑1-1&lt;br&gt;参考：管理者名：佐伯市&lt;br&gt;</v>
      </c>
      <c r="Q524" s="74" t="str">
        <f t="shared" si="164"/>
        <v>067.png</v>
      </c>
      <c r="R524" s="74" t="str">
        <f t="shared" si="165"/>
        <v>30,30</v>
      </c>
      <c r="S524" s="74" t="str">
        <f t="shared" si="165"/>
        <v>15,15</v>
      </c>
      <c r="T524" s="74" t="str">
        <f t="shared" si="166"/>
        <v>131.679666,32.848298</v>
      </c>
      <c r="W524" s="239">
        <v>1</v>
      </c>
      <c r="X524" s="239" t="s">
        <v>3209</v>
      </c>
      <c r="Y524" s="239" t="str">
        <f t="shared" si="173"/>
        <v>ヘリ5-8：宇目　八匹原</v>
      </c>
      <c r="Z524" s="239" t="s">
        <v>3202</v>
      </c>
      <c r="AA524" s="239" t="str">
        <f t="shared" si="167"/>
        <v>種別：ヘリポート&lt;br&gt;名称：5-8：宇目　八匹原&lt;br&gt;住所：佐伯市宇目大字塩見園字辻ヶ畑1-1&lt;br&gt;参考：管理者名：佐伯市&lt;br&gt;</v>
      </c>
      <c r="AB524" s="239" t="s">
        <v>3256</v>
      </c>
      <c r="AC524" s="239" t="str">
        <f t="shared" si="168"/>
        <v>067.png</v>
      </c>
      <c r="AD524" s="239" t="s">
        <v>3204</v>
      </c>
      <c r="AE524" s="239" t="str">
        <f t="shared" si="169"/>
        <v>30,30</v>
      </c>
      <c r="AF524" s="239" t="s">
        <v>3205</v>
      </c>
      <c r="AG524" s="239" t="str">
        <f t="shared" si="170"/>
        <v>15,15</v>
      </c>
      <c r="AH524" s="239" t="s">
        <v>3206</v>
      </c>
      <c r="AI524" s="239" t="str">
        <f t="shared" si="171"/>
        <v>131.679666,32.848298</v>
      </c>
      <c r="AJ524" s="239" t="s">
        <v>3207</v>
      </c>
      <c r="AL524" s="8" t="str">
        <f t="shared" si="174"/>
        <v>,{"type":"Feature","properties":{"name":"ヘリ5-8：宇目　八匹原","description":"種別：ヘリポート&lt;br&gt;名称：5-8：宇目　八匹原&lt;br&gt;住所：佐伯市宇目大字塩見園字辻ヶ畑1-1&lt;br&gt;参考：管理者名：佐伯市&lt;br&gt;","_markerType":"Icon","_iconUrl":"https://cyberjapandata.gsi.go.jp/portal/sys/v4/symbols/067.png","_iconSize":[30,30],"_iconAnchor":[15,15]},"geometry":{"type":"Point","coordinates":[131.679666,32.848298]}}</v>
      </c>
    </row>
    <row r="525" spans="1:38">
      <c r="A525" s="1" t="s">
        <v>3412</v>
      </c>
      <c r="B525" s="1" t="s">
        <v>3392</v>
      </c>
      <c r="C525" s="1" t="s">
        <v>3413</v>
      </c>
      <c r="D525" s="1" t="s">
        <v>1673</v>
      </c>
      <c r="F525" s="1" t="s">
        <v>3405</v>
      </c>
      <c r="G525" s="1" t="s">
        <v>3395</v>
      </c>
      <c r="I525" s="236" t="s">
        <v>3402</v>
      </c>
      <c r="J525" s="1" t="s">
        <v>3210</v>
      </c>
      <c r="K525" s="1" t="s">
        <v>3211</v>
      </c>
      <c r="L525" s="1">
        <v>32.846854</v>
      </c>
      <c r="M525" s="1">
        <v>131.678247</v>
      </c>
      <c r="O525" s="74" t="str">
        <f t="shared" si="172"/>
        <v>ヘリ5-9：宇目　山村広場（野球場）</v>
      </c>
      <c r="P525" s="74" t="str">
        <f t="shared" si="163"/>
        <v>種別：ヘリポート&lt;br&gt;名称：5-9：宇目　山村広場（野球場）&lt;br&gt;住所：佐伯市宇目大字塩見園字下原38-1&lt;br&gt;参考：管理者名：佐伯市&lt;br&gt;</v>
      </c>
      <c r="Q525" s="74" t="str">
        <f t="shared" si="164"/>
        <v>067.png</v>
      </c>
      <c r="R525" s="74" t="str">
        <f t="shared" si="165"/>
        <v>30,30</v>
      </c>
      <c r="S525" s="74" t="str">
        <f t="shared" si="165"/>
        <v>15,15</v>
      </c>
      <c r="T525" s="74" t="str">
        <f t="shared" si="166"/>
        <v>131.678247,32.846854</v>
      </c>
      <c r="W525" s="239">
        <v>1</v>
      </c>
      <c r="X525" s="239" t="s">
        <v>3209</v>
      </c>
      <c r="Y525" s="239" t="str">
        <f t="shared" si="173"/>
        <v>ヘリ5-9：宇目　山村広場（野球場）</v>
      </c>
      <c r="Z525" s="239" t="s">
        <v>3202</v>
      </c>
      <c r="AA525" s="239" t="str">
        <f t="shared" si="167"/>
        <v>種別：ヘリポート&lt;br&gt;名称：5-9：宇目　山村広場（野球場）&lt;br&gt;住所：佐伯市宇目大字塩見園字下原38-1&lt;br&gt;参考：管理者名：佐伯市&lt;br&gt;</v>
      </c>
      <c r="AB525" s="239" t="s">
        <v>3256</v>
      </c>
      <c r="AC525" s="239" t="str">
        <f t="shared" si="168"/>
        <v>067.png</v>
      </c>
      <c r="AD525" s="239" t="s">
        <v>3204</v>
      </c>
      <c r="AE525" s="239" t="str">
        <f t="shared" si="169"/>
        <v>30,30</v>
      </c>
      <c r="AF525" s="239" t="s">
        <v>3205</v>
      </c>
      <c r="AG525" s="239" t="str">
        <f t="shared" si="170"/>
        <v>15,15</v>
      </c>
      <c r="AH525" s="239" t="s">
        <v>3206</v>
      </c>
      <c r="AI525" s="239" t="str">
        <f t="shared" si="171"/>
        <v>131.678247,32.846854</v>
      </c>
      <c r="AJ525" s="239" t="s">
        <v>3207</v>
      </c>
      <c r="AL525" s="8" t="str">
        <f t="shared" si="174"/>
        <v>,{"type":"Feature","properties":{"name":"ヘリ5-9：宇目　山村広場（野球場）","description":"種別：ヘリポート&lt;br&gt;名称：5-9：宇目　山村広場（野球場）&lt;br&gt;住所：佐伯市宇目大字塩見園字下原38-1&lt;br&gt;参考：管理者名：佐伯市&lt;br&gt;","_markerType":"Icon","_iconUrl":"https://cyberjapandata.gsi.go.jp/portal/sys/v4/symbols/067.png","_iconSize":[30,30],"_iconAnchor":[15,15]},"geometry":{"type":"Point","coordinates":[131.678247,32.846854]}}</v>
      </c>
    </row>
    <row r="526" spans="1:38">
      <c r="A526" s="1" t="s">
        <v>3414</v>
      </c>
      <c r="B526" s="1" t="s">
        <v>3392</v>
      </c>
      <c r="C526" s="1" t="s">
        <v>3415</v>
      </c>
      <c r="D526" s="1" t="s">
        <v>1678</v>
      </c>
      <c r="F526" s="1" t="s">
        <v>3405</v>
      </c>
      <c r="G526" s="1" t="s">
        <v>3395</v>
      </c>
      <c r="I526" s="236" t="s">
        <v>3402</v>
      </c>
      <c r="J526" s="1" t="s">
        <v>3210</v>
      </c>
      <c r="K526" s="1" t="s">
        <v>3211</v>
      </c>
      <c r="L526" s="1">
        <v>32.897187000000002</v>
      </c>
      <c r="M526" s="1">
        <v>131.78709900000001</v>
      </c>
      <c r="O526" s="74" t="str">
        <f t="shared" si="172"/>
        <v>ヘリ5-10：グリーンパーク直川</v>
      </c>
      <c r="P526" s="74" t="str">
        <f t="shared" si="163"/>
        <v>種別：ヘリポート&lt;br&gt;名称：5-10：グリーンパーク直川&lt;br&gt;住所：佐伯市直川大字上直見3757&lt;br&gt;参考：管理者名：佐伯市&lt;br&gt;</v>
      </c>
      <c r="Q526" s="74" t="str">
        <f t="shared" si="164"/>
        <v>067.png</v>
      </c>
      <c r="R526" s="74" t="str">
        <f t="shared" si="165"/>
        <v>30,30</v>
      </c>
      <c r="S526" s="74" t="str">
        <f t="shared" si="165"/>
        <v>15,15</v>
      </c>
      <c r="T526" s="74" t="str">
        <f t="shared" si="166"/>
        <v>131.787099,32.897187</v>
      </c>
      <c r="W526" s="239">
        <v>1</v>
      </c>
      <c r="X526" s="239" t="s">
        <v>3209</v>
      </c>
      <c r="Y526" s="239" t="str">
        <f t="shared" si="173"/>
        <v>ヘリ5-10：グリーンパーク直川</v>
      </c>
      <c r="Z526" s="239" t="s">
        <v>3202</v>
      </c>
      <c r="AA526" s="239" t="str">
        <f t="shared" si="167"/>
        <v>種別：ヘリポート&lt;br&gt;名称：5-10：グリーンパーク直川&lt;br&gt;住所：佐伯市直川大字上直見3757&lt;br&gt;参考：管理者名：佐伯市&lt;br&gt;</v>
      </c>
      <c r="AB526" s="239" t="s">
        <v>3256</v>
      </c>
      <c r="AC526" s="239" t="str">
        <f t="shared" si="168"/>
        <v>067.png</v>
      </c>
      <c r="AD526" s="239" t="s">
        <v>3204</v>
      </c>
      <c r="AE526" s="239" t="str">
        <f t="shared" si="169"/>
        <v>30,30</v>
      </c>
      <c r="AF526" s="239" t="s">
        <v>3205</v>
      </c>
      <c r="AG526" s="239" t="str">
        <f t="shared" si="170"/>
        <v>15,15</v>
      </c>
      <c r="AH526" s="239" t="s">
        <v>3206</v>
      </c>
      <c r="AI526" s="239" t="str">
        <f t="shared" si="171"/>
        <v>131.787099,32.897187</v>
      </c>
      <c r="AJ526" s="239" t="s">
        <v>3207</v>
      </c>
      <c r="AL526" s="8" t="str">
        <f t="shared" si="174"/>
        <v>,{"type":"Feature","properties":{"name":"ヘリ5-10：グリーンパーク直川","description":"種別：ヘリポート&lt;br&gt;名称：5-10：グリーンパーク直川&lt;br&gt;住所：佐伯市直川大字上直見3757&lt;br&gt;参考：管理者名：佐伯市&lt;br&gt;","_markerType":"Icon","_iconUrl":"https://cyberjapandata.gsi.go.jp/portal/sys/v4/symbols/067.png","_iconSize":[30,30],"_iconAnchor":[15,15]},"geometry":{"type":"Point","coordinates":[131.787099,32.897187]}}</v>
      </c>
    </row>
    <row r="527" spans="1:38">
      <c r="A527" s="1" t="s">
        <v>3416</v>
      </c>
      <c r="B527" s="1" t="s">
        <v>3392</v>
      </c>
      <c r="C527" s="1" t="s">
        <v>3417</v>
      </c>
      <c r="D527" s="1" t="s">
        <v>1683</v>
      </c>
      <c r="F527" s="1" t="s">
        <v>3394</v>
      </c>
      <c r="G527" s="1" t="s">
        <v>3395</v>
      </c>
      <c r="I527" s="236" t="s">
        <v>3402</v>
      </c>
      <c r="J527" s="1" t="s">
        <v>3210</v>
      </c>
      <c r="K527" s="1" t="s">
        <v>3211</v>
      </c>
      <c r="L527" s="1">
        <v>32.941510999999998</v>
      </c>
      <c r="M527" s="1">
        <v>131.96519799999999</v>
      </c>
      <c r="O527" s="74" t="str">
        <f t="shared" si="172"/>
        <v>ヘリ5-11：鶴見中学校</v>
      </c>
      <c r="P527" s="74" t="str">
        <f t="shared" si="163"/>
        <v>種別：ヘリポート&lt;br&gt;名称：5-11：鶴見中学校&lt;br&gt;住所：佐伯市鶴見大字沖松浦448&lt;br&gt;参考：管理者名：佐伯市教育委員会&lt;br&gt;</v>
      </c>
      <c r="Q527" s="74" t="str">
        <f t="shared" si="164"/>
        <v>067.png</v>
      </c>
      <c r="R527" s="74" t="str">
        <f t="shared" si="165"/>
        <v>30,30</v>
      </c>
      <c r="S527" s="74" t="str">
        <f t="shared" si="165"/>
        <v>15,15</v>
      </c>
      <c r="T527" s="74" t="str">
        <f t="shared" si="166"/>
        <v>131.965198,32.941511</v>
      </c>
      <c r="W527" s="239">
        <v>1</v>
      </c>
      <c r="X527" s="239" t="s">
        <v>3209</v>
      </c>
      <c r="Y527" s="239" t="str">
        <f t="shared" si="173"/>
        <v>ヘリ5-11：鶴見中学校</v>
      </c>
      <c r="Z527" s="239" t="s">
        <v>3202</v>
      </c>
      <c r="AA527" s="239" t="str">
        <f t="shared" si="167"/>
        <v>種別：ヘリポート&lt;br&gt;名称：5-11：鶴見中学校&lt;br&gt;住所：佐伯市鶴見大字沖松浦448&lt;br&gt;参考：管理者名：佐伯市教育委員会&lt;br&gt;</v>
      </c>
      <c r="AB527" s="239" t="s">
        <v>3256</v>
      </c>
      <c r="AC527" s="239" t="str">
        <f t="shared" si="168"/>
        <v>067.png</v>
      </c>
      <c r="AD527" s="239" t="s">
        <v>3204</v>
      </c>
      <c r="AE527" s="239" t="str">
        <f t="shared" si="169"/>
        <v>30,30</v>
      </c>
      <c r="AF527" s="239" t="s">
        <v>3205</v>
      </c>
      <c r="AG527" s="239" t="str">
        <f t="shared" si="170"/>
        <v>15,15</v>
      </c>
      <c r="AH527" s="239" t="s">
        <v>3206</v>
      </c>
      <c r="AI527" s="239" t="str">
        <f t="shared" si="171"/>
        <v>131.965198,32.941511</v>
      </c>
      <c r="AJ527" s="239" t="s">
        <v>3207</v>
      </c>
      <c r="AL527" s="8" t="str">
        <f t="shared" si="174"/>
        <v>,{"type":"Feature","properties":{"name":"ヘリ5-11：鶴見中学校","description":"種別：ヘリポート&lt;br&gt;名称：5-11：鶴見中学校&lt;br&gt;住所：佐伯市鶴見大字沖松浦448&lt;br&gt;参考：管理者名：佐伯市教育委員会&lt;br&gt;","_markerType":"Icon","_iconUrl":"https://cyberjapandata.gsi.go.jp/portal/sys/v4/symbols/067.png","_iconSize":[30,30],"_iconAnchor":[15,15]},"geometry":{"type":"Point","coordinates":[131.965198,32.941511]}}</v>
      </c>
    </row>
    <row r="528" spans="1:38">
      <c r="A528" s="1" t="s">
        <v>3418</v>
      </c>
      <c r="B528" s="1" t="s">
        <v>3392</v>
      </c>
      <c r="C528" s="1" t="s">
        <v>3419</v>
      </c>
      <c r="D528" s="1" t="s">
        <v>1688</v>
      </c>
      <c r="F528" s="1" t="s">
        <v>3405</v>
      </c>
      <c r="G528" s="1" t="s">
        <v>3395</v>
      </c>
      <c r="I528" s="236" t="s">
        <v>3402</v>
      </c>
      <c r="J528" s="1" t="s">
        <v>3210</v>
      </c>
      <c r="K528" s="1" t="s">
        <v>3211</v>
      </c>
      <c r="L528" s="1">
        <v>32.969611999999998</v>
      </c>
      <c r="M528" s="1">
        <v>132.073667</v>
      </c>
      <c r="O528" s="74" t="str">
        <f t="shared" si="172"/>
        <v>ヘリ5-12：鶴見大島田野浦</v>
      </c>
      <c r="P528" s="74" t="str">
        <f t="shared" si="163"/>
        <v>種別：ヘリポート&lt;br&gt;名称：5-12：鶴見大島田野浦&lt;br&gt;住所：佐伯市鶴見町大島田野浦&lt;br&gt;参考：管理者名：佐伯市&lt;br&gt;</v>
      </c>
      <c r="Q528" s="74" t="str">
        <f t="shared" si="164"/>
        <v>067.png</v>
      </c>
      <c r="R528" s="74" t="str">
        <f t="shared" si="165"/>
        <v>30,30</v>
      </c>
      <c r="S528" s="74" t="str">
        <f t="shared" si="165"/>
        <v>15,15</v>
      </c>
      <c r="T528" s="74" t="str">
        <f t="shared" si="166"/>
        <v>132.073667,32.969612</v>
      </c>
      <c r="W528" s="239">
        <v>1</v>
      </c>
      <c r="X528" s="239" t="s">
        <v>3209</v>
      </c>
      <c r="Y528" s="239" t="str">
        <f t="shared" si="173"/>
        <v>ヘリ5-12：鶴見大島田野浦</v>
      </c>
      <c r="Z528" s="239" t="s">
        <v>3202</v>
      </c>
      <c r="AA528" s="239" t="str">
        <f t="shared" si="167"/>
        <v>種別：ヘリポート&lt;br&gt;名称：5-12：鶴見大島田野浦&lt;br&gt;住所：佐伯市鶴見町大島田野浦&lt;br&gt;参考：管理者名：佐伯市&lt;br&gt;</v>
      </c>
      <c r="AB528" s="239" t="s">
        <v>3256</v>
      </c>
      <c r="AC528" s="239" t="str">
        <f t="shared" si="168"/>
        <v>067.png</v>
      </c>
      <c r="AD528" s="239" t="s">
        <v>3204</v>
      </c>
      <c r="AE528" s="239" t="str">
        <f t="shared" si="169"/>
        <v>30,30</v>
      </c>
      <c r="AF528" s="239" t="s">
        <v>3205</v>
      </c>
      <c r="AG528" s="239" t="str">
        <f t="shared" si="170"/>
        <v>15,15</v>
      </c>
      <c r="AH528" s="239" t="s">
        <v>3206</v>
      </c>
      <c r="AI528" s="239" t="str">
        <f t="shared" si="171"/>
        <v>132.073667,32.969612</v>
      </c>
      <c r="AJ528" s="239" t="s">
        <v>3207</v>
      </c>
      <c r="AL528" s="8" t="str">
        <f t="shared" si="174"/>
        <v>,{"type":"Feature","properties":{"name":"ヘリ5-12：鶴見大島田野浦","description":"種別：ヘリポート&lt;br&gt;名称：5-12：鶴見大島田野浦&lt;br&gt;住所：佐伯市鶴見町大島田野浦&lt;br&gt;参考：管理者名：佐伯市&lt;br&gt;","_markerType":"Icon","_iconUrl":"https://cyberjapandata.gsi.go.jp/portal/sys/v4/symbols/067.png","_iconSize":[30,30],"_iconAnchor":[15,15]},"geometry":{"type":"Point","coordinates":[132.073667,32.969612]}}</v>
      </c>
    </row>
    <row r="529" spans="1:38">
      <c r="A529" s="1" t="s">
        <v>3420</v>
      </c>
      <c r="B529" s="1" t="s">
        <v>3392</v>
      </c>
      <c r="C529" s="1" t="s">
        <v>3421</v>
      </c>
      <c r="D529" s="1" t="s">
        <v>384</v>
      </c>
      <c r="F529" s="1" t="s">
        <v>3405</v>
      </c>
      <c r="G529" s="1" t="s">
        <v>3395</v>
      </c>
      <c r="I529" s="236" t="s">
        <v>3402</v>
      </c>
      <c r="J529" s="1" t="s">
        <v>3210</v>
      </c>
      <c r="K529" s="1" t="s">
        <v>3211</v>
      </c>
      <c r="L529" s="1">
        <v>32.920006999999998</v>
      </c>
      <c r="M529" s="1">
        <v>131.976753</v>
      </c>
      <c r="O529" s="74" t="str">
        <f t="shared" si="172"/>
        <v>ヘリ5-13：米水津スポーツ公園</v>
      </c>
      <c r="P529" s="74" t="str">
        <f t="shared" si="163"/>
        <v>種別：ヘリポート&lt;br&gt;名称：5-13：米水津スポーツ公園&lt;br&gt;住所：佐伯市米水津大字浦代浦1239-2&lt;br&gt;参考：管理者名：佐伯市&lt;br&gt;</v>
      </c>
      <c r="Q529" s="74" t="str">
        <f t="shared" si="164"/>
        <v>067.png</v>
      </c>
      <c r="R529" s="74" t="str">
        <f t="shared" si="165"/>
        <v>30,30</v>
      </c>
      <c r="S529" s="74" t="str">
        <f t="shared" si="165"/>
        <v>15,15</v>
      </c>
      <c r="T529" s="74" t="str">
        <f t="shared" si="166"/>
        <v>131.976753,32.920007</v>
      </c>
      <c r="W529" s="239">
        <v>1</v>
      </c>
      <c r="X529" s="239" t="s">
        <v>3209</v>
      </c>
      <c r="Y529" s="239" t="str">
        <f t="shared" si="173"/>
        <v>ヘリ5-13：米水津スポーツ公園</v>
      </c>
      <c r="Z529" s="239" t="s">
        <v>3202</v>
      </c>
      <c r="AA529" s="239" t="str">
        <f t="shared" si="167"/>
        <v>種別：ヘリポート&lt;br&gt;名称：5-13：米水津スポーツ公園&lt;br&gt;住所：佐伯市米水津大字浦代浦1239-2&lt;br&gt;参考：管理者名：佐伯市&lt;br&gt;</v>
      </c>
      <c r="AB529" s="239" t="s">
        <v>3256</v>
      </c>
      <c r="AC529" s="239" t="str">
        <f t="shared" si="168"/>
        <v>067.png</v>
      </c>
      <c r="AD529" s="239" t="s">
        <v>3204</v>
      </c>
      <c r="AE529" s="239" t="str">
        <f t="shared" si="169"/>
        <v>30,30</v>
      </c>
      <c r="AF529" s="239" t="s">
        <v>3205</v>
      </c>
      <c r="AG529" s="239" t="str">
        <f t="shared" si="170"/>
        <v>15,15</v>
      </c>
      <c r="AH529" s="239" t="s">
        <v>3206</v>
      </c>
      <c r="AI529" s="239" t="str">
        <f t="shared" si="171"/>
        <v>131.976753,32.920007</v>
      </c>
      <c r="AJ529" s="239" t="s">
        <v>3207</v>
      </c>
      <c r="AL529" s="8" t="str">
        <f t="shared" si="174"/>
        <v>,{"type":"Feature","properties":{"name":"ヘリ5-13：米水津スポーツ公園","description":"種別：ヘリポート&lt;br&gt;名称：5-13：米水津スポーツ公園&lt;br&gt;住所：佐伯市米水津大字浦代浦1239-2&lt;br&gt;参考：管理者名：佐伯市&lt;br&gt;","_markerType":"Icon","_iconUrl":"https://cyberjapandata.gsi.go.jp/portal/sys/v4/symbols/067.png","_iconSize":[30,30],"_iconAnchor":[15,15]},"geometry":{"type":"Point","coordinates":[131.976753,32.920007]}}</v>
      </c>
    </row>
    <row r="530" spans="1:38">
      <c r="A530" s="1" t="s">
        <v>3422</v>
      </c>
      <c r="B530" s="1" t="s">
        <v>3392</v>
      </c>
      <c r="C530" s="1" t="s">
        <v>3423</v>
      </c>
      <c r="D530" s="1" t="s">
        <v>1697</v>
      </c>
      <c r="F530" s="1" t="s">
        <v>3405</v>
      </c>
      <c r="G530" s="1" t="s">
        <v>3395</v>
      </c>
      <c r="I530" s="236" t="s">
        <v>3402</v>
      </c>
      <c r="J530" s="1" t="s">
        <v>3210</v>
      </c>
      <c r="K530" s="1" t="s">
        <v>3211</v>
      </c>
      <c r="L530" s="1">
        <v>32.866163</v>
      </c>
      <c r="M530" s="1">
        <v>131.97259099999999</v>
      </c>
      <c r="O530" s="74" t="str">
        <f t="shared" si="172"/>
        <v>ヘリ5-14：蒲江　尾浦</v>
      </c>
      <c r="P530" s="74" t="str">
        <f t="shared" si="163"/>
        <v>種別：ヘリポート&lt;br&gt;名称：5-14：蒲江　尾浦&lt;br&gt;住所：佐伯市蒲江大字畑野浦&lt;br&gt;参考：管理者名：佐伯市&lt;br&gt;</v>
      </c>
      <c r="Q530" s="74" t="str">
        <f t="shared" si="164"/>
        <v>067.png</v>
      </c>
      <c r="R530" s="74" t="str">
        <f t="shared" si="165"/>
        <v>30,30</v>
      </c>
      <c r="S530" s="74" t="str">
        <f t="shared" si="165"/>
        <v>15,15</v>
      </c>
      <c r="T530" s="74" t="str">
        <f t="shared" si="166"/>
        <v>131.972591,32.866163</v>
      </c>
      <c r="W530" s="239">
        <v>1</v>
      </c>
      <c r="X530" s="239" t="s">
        <v>3209</v>
      </c>
      <c r="Y530" s="239" t="str">
        <f t="shared" si="173"/>
        <v>ヘリ5-14：蒲江　尾浦</v>
      </c>
      <c r="Z530" s="239" t="s">
        <v>3202</v>
      </c>
      <c r="AA530" s="239" t="str">
        <f t="shared" si="167"/>
        <v>種別：ヘリポート&lt;br&gt;名称：5-14：蒲江　尾浦&lt;br&gt;住所：佐伯市蒲江大字畑野浦&lt;br&gt;参考：管理者名：佐伯市&lt;br&gt;</v>
      </c>
      <c r="AB530" s="239" t="s">
        <v>3256</v>
      </c>
      <c r="AC530" s="239" t="str">
        <f t="shared" si="168"/>
        <v>067.png</v>
      </c>
      <c r="AD530" s="239" t="s">
        <v>3204</v>
      </c>
      <c r="AE530" s="239" t="str">
        <f t="shared" si="169"/>
        <v>30,30</v>
      </c>
      <c r="AF530" s="239" t="s">
        <v>3205</v>
      </c>
      <c r="AG530" s="239" t="str">
        <f t="shared" si="170"/>
        <v>15,15</v>
      </c>
      <c r="AH530" s="239" t="s">
        <v>3206</v>
      </c>
      <c r="AI530" s="239" t="str">
        <f t="shared" si="171"/>
        <v>131.972591,32.866163</v>
      </c>
      <c r="AJ530" s="239" t="s">
        <v>3207</v>
      </c>
      <c r="AL530" s="8" t="str">
        <f t="shared" si="174"/>
        <v>,{"type":"Feature","properties":{"name":"ヘリ5-14：蒲江　尾浦","description":"種別：ヘリポート&lt;br&gt;名称：5-14：蒲江　尾浦&lt;br&gt;住所：佐伯市蒲江大字畑野浦&lt;br&gt;参考：管理者名：佐伯市&lt;br&gt;","_markerType":"Icon","_iconUrl":"https://cyberjapandata.gsi.go.jp/portal/sys/v4/symbols/067.png","_iconSize":[30,30],"_iconAnchor":[15,15]},"geometry":{"type":"Point","coordinates":[131.972591,32.866163]}}</v>
      </c>
    </row>
    <row r="531" spans="1:38">
      <c r="A531" s="1" t="s">
        <v>3424</v>
      </c>
      <c r="B531" s="1" t="s">
        <v>3392</v>
      </c>
      <c r="C531" s="1" t="s">
        <v>3425</v>
      </c>
      <c r="D531" s="1" t="s">
        <v>1702</v>
      </c>
      <c r="F531" s="1" t="s">
        <v>3405</v>
      </c>
      <c r="G531" s="1" t="s">
        <v>3395</v>
      </c>
      <c r="I531" s="236" t="s">
        <v>3402</v>
      </c>
      <c r="J531" s="1" t="s">
        <v>3210</v>
      </c>
      <c r="K531" s="1" t="s">
        <v>3211</v>
      </c>
      <c r="L531" s="1">
        <v>32.836278</v>
      </c>
      <c r="M531" s="1">
        <v>131.94379900000001</v>
      </c>
      <c r="O531" s="74" t="str">
        <f t="shared" si="172"/>
        <v>ヘリ5-15：蒲江　楠本グランド</v>
      </c>
      <c r="P531" s="74" t="str">
        <f t="shared" si="163"/>
        <v>種別：ヘリポート&lt;br&gt;名称：5-15：蒲江　楠本グランド&lt;br&gt;住所：佐伯市蒲江大字楠本&lt;br&gt;参考：管理者名：佐伯市&lt;br&gt;</v>
      </c>
      <c r="Q531" s="74" t="str">
        <f t="shared" si="164"/>
        <v>067.png</v>
      </c>
      <c r="R531" s="74" t="str">
        <f t="shared" si="165"/>
        <v>30,30</v>
      </c>
      <c r="S531" s="74" t="str">
        <f t="shared" si="165"/>
        <v>15,15</v>
      </c>
      <c r="T531" s="74" t="str">
        <f t="shared" si="166"/>
        <v>131.943799,32.836278</v>
      </c>
      <c r="W531" s="239">
        <v>1</v>
      </c>
      <c r="X531" s="239" t="s">
        <v>3209</v>
      </c>
      <c r="Y531" s="239" t="str">
        <f t="shared" si="173"/>
        <v>ヘリ5-15：蒲江　楠本グランド</v>
      </c>
      <c r="Z531" s="239" t="s">
        <v>3202</v>
      </c>
      <c r="AA531" s="239" t="str">
        <f t="shared" si="167"/>
        <v>種別：ヘリポート&lt;br&gt;名称：5-15：蒲江　楠本グランド&lt;br&gt;住所：佐伯市蒲江大字楠本&lt;br&gt;参考：管理者名：佐伯市&lt;br&gt;</v>
      </c>
      <c r="AB531" s="239" t="s">
        <v>3256</v>
      </c>
      <c r="AC531" s="239" t="str">
        <f t="shared" si="168"/>
        <v>067.png</v>
      </c>
      <c r="AD531" s="239" t="s">
        <v>3204</v>
      </c>
      <c r="AE531" s="239" t="str">
        <f t="shared" si="169"/>
        <v>30,30</v>
      </c>
      <c r="AF531" s="239" t="s">
        <v>3205</v>
      </c>
      <c r="AG531" s="239" t="str">
        <f t="shared" si="170"/>
        <v>15,15</v>
      </c>
      <c r="AH531" s="239" t="s">
        <v>3206</v>
      </c>
      <c r="AI531" s="239" t="str">
        <f t="shared" si="171"/>
        <v>131.943799,32.836278</v>
      </c>
      <c r="AJ531" s="239" t="s">
        <v>3207</v>
      </c>
      <c r="AL531" s="8" t="str">
        <f t="shared" si="174"/>
        <v>,{"type":"Feature","properties":{"name":"ヘリ5-15：蒲江　楠本グランド","description":"種別：ヘリポート&lt;br&gt;名称：5-15：蒲江　楠本グランド&lt;br&gt;住所：佐伯市蒲江大字楠本&lt;br&gt;参考：管理者名：佐伯市&lt;br&gt;","_markerType":"Icon","_iconUrl":"https://cyberjapandata.gsi.go.jp/portal/sys/v4/symbols/067.png","_iconSize":[30,30],"_iconAnchor":[15,15]},"geometry":{"type":"Point","coordinates":[131.943799,32.836278]}}</v>
      </c>
    </row>
    <row r="532" spans="1:38">
      <c r="A532" s="1" t="s">
        <v>3426</v>
      </c>
      <c r="B532" s="1" t="s">
        <v>3392</v>
      </c>
      <c r="C532" s="1" t="s">
        <v>3427</v>
      </c>
      <c r="D532" s="1" t="s">
        <v>1707</v>
      </c>
      <c r="F532" s="1" t="s">
        <v>3394</v>
      </c>
      <c r="G532" s="1" t="s">
        <v>3395</v>
      </c>
      <c r="I532" s="236" t="s">
        <v>3402</v>
      </c>
      <c r="J532" s="1" t="s">
        <v>3210</v>
      </c>
      <c r="K532" s="1" t="s">
        <v>3211</v>
      </c>
      <c r="L532" s="1">
        <v>32.802818000000002</v>
      </c>
      <c r="M532" s="1">
        <v>131.941712</v>
      </c>
      <c r="O532" s="74" t="str">
        <f t="shared" si="172"/>
        <v>ヘリ5-16：佐伯　蒲江翔南学園</v>
      </c>
      <c r="P532" s="74" t="str">
        <f t="shared" si="163"/>
        <v>種別：ヘリポート&lt;br&gt;名称：5-16：佐伯　蒲江翔南学園&lt;br&gt;住所：佐伯市蒲江大字蒲江浦943-3&lt;br&gt;参考：管理者名：佐伯市教育委員会&lt;br&gt;</v>
      </c>
      <c r="Q532" s="74" t="str">
        <f t="shared" si="164"/>
        <v>067.png</v>
      </c>
      <c r="R532" s="74" t="str">
        <f t="shared" si="165"/>
        <v>30,30</v>
      </c>
      <c r="S532" s="74" t="str">
        <f t="shared" si="165"/>
        <v>15,15</v>
      </c>
      <c r="T532" s="74" t="str">
        <f t="shared" si="166"/>
        <v>131.941712,32.802818</v>
      </c>
      <c r="W532" s="239">
        <v>1</v>
      </c>
      <c r="X532" s="239" t="s">
        <v>3209</v>
      </c>
      <c r="Y532" s="239" t="str">
        <f t="shared" si="173"/>
        <v>ヘリ5-16：佐伯　蒲江翔南学園</v>
      </c>
      <c r="Z532" s="239" t="s">
        <v>3202</v>
      </c>
      <c r="AA532" s="239" t="str">
        <f t="shared" si="167"/>
        <v>種別：ヘリポート&lt;br&gt;名称：5-16：佐伯　蒲江翔南学園&lt;br&gt;住所：佐伯市蒲江大字蒲江浦943-3&lt;br&gt;参考：管理者名：佐伯市教育委員会&lt;br&gt;</v>
      </c>
      <c r="AB532" s="239" t="s">
        <v>3256</v>
      </c>
      <c r="AC532" s="239" t="str">
        <f t="shared" si="168"/>
        <v>067.png</v>
      </c>
      <c r="AD532" s="239" t="s">
        <v>3204</v>
      </c>
      <c r="AE532" s="239" t="str">
        <f t="shared" si="169"/>
        <v>30,30</v>
      </c>
      <c r="AF532" s="239" t="s">
        <v>3205</v>
      </c>
      <c r="AG532" s="239" t="str">
        <f t="shared" si="170"/>
        <v>15,15</v>
      </c>
      <c r="AH532" s="239" t="s">
        <v>3206</v>
      </c>
      <c r="AI532" s="239" t="str">
        <f t="shared" si="171"/>
        <v>131.941712,32.802818</v>
      </c>
      <c r="AJ532" s="239" t="s">
        <v>3207</v>
      </c>
      <c r="AL532" s="8" t="str">
        <f t="shared" si="174"/>
        <v>,{"type":"Feature","properties":{"name":"ヘリ5-16：佐伯　蒲江翔南学園","description":"種別：ヘリポート&lt;br&gt;名称：5-16：佐伯　蒲江翔南学園&lt;br&gt;住所：佐伯市蒲江大字蒲江浦943-3&lt;br&gt;参考：管理者名：佐伯市教育委員会&lt;br&gt;","_markerType":"Icon","_iconUrl":"https://cyberjapandata.gsi.go.jp/portal/sys/v4/symbols/067.png","_iconSize":[30,30],"_iconAnchor":[15,15]},"geometry":{"type":"Point","coordinates":[131.941712,32.802818]}}</v>
      </c>
    </row>
    <row r="533" spans="1:38">
      <c r="A533" s="1" t="s">
        <v>3428</v>
      </c>
      <c r="B533" s="1" t="s">
        <v>3392</v>
      </c>
      <c r="C533" s="1" t="s">
        <v>3429</v>
      </c>
      <c r="D533" s="1" t="s">
        <v>1712</v>
      </c>
      <c r="F533" s="1" t="s">
        <v>3405</v>
      </c>
      <c r="G533" s="1" t="s">
        <v>3395</v>
      </c>
      <c r="I533" s="236" t="s">
        <v>3402</v>
      </c>
      <c r="J533" s="1" t="s">
        <v>3210</v>
      </c>
      <c r="K533" s="1" t="s">
        <v>3211</v>
      </c>
      <c r="L533" s="1">
        <v>33.022596999999998</v>
      </c>
      <c r="M533" s="1">
        <v>131.91561999999999</v>
      </c>
      <c r="O533" s="74" t="str">
        <f t="shared" si="172"/>
        <v>ヘリ5-19：佐伯　晞干（ひるほし公園）</v>
      </c>
      <c r="P533" s="74" t="str">
        <f t="shared" si="163"/>
        <v>種別：ヘリポート&lt;br&gt;名称：5-19：佐伯　晞干（ひるほし公園）&lt;br&gt;住所：佐伯市大字二栄晞干　地先&lt;br&gt;参考：管理者名：佐伯市&lt;br&gt;</v>
      </c>
      <c r="Q533" s="74" t="str">
        <f t="shared" si="164"/>
        <v>067.png</v>
      </c>
      <c r="R533" s="74" t="str">
        <f t="shared" si="165"/>
        <v>30,30</v>
      </c>
      <c r="S533" s="74" t="str">
        <f t="shared" si="165"/>
        <v>15,15</v>
      </c>
      <c r="T533" s="74" t="str">
        <f t="shared" si="166"/>
        <v>131.91562,33.022597</v>
      </c>
      <c r="W533" s="239">
        <v>1</v>
      </c>
      <c r="X533" s="239" t="s">
        <v>3209</v>
      </c>
      <c r="Y533" s="239" t="str">
        <f t="shared" si="173"/>
        <v>ヘリ5-19：佐伯　晞干（ひるほし公園）</v>
      </c>
      <c r="Z533" s="239" t="s">
        <v>3202</v>
      </c>
      <c r="AA533" s="239" t="str">
        <f t="shared" si="167"/>
        <v>種別：ヘリポート&lt;br&gt;名称：5-19：佐伯　晞干（ひるほし公園）&lt;br&gt;住所：佐伯市大字二栄晞干　地先&lt;br&gt;参考：管理者名：佐伯市&lt;br&gt;</v>
      </c>
      <c r="AB533" s="239" t="s">
        <v>3256</v>
      </c>
      <c r="AC533" s="239" t="str">
        <f t="shared" si="168"/>
        <v>067.png</v>
      </c>
      <c r="AD533" s="239" t="s">
        <v>3204</v>
      </c>
      <c r="AE533" s="239" t="str">
        <f t="shared" si="169"/>
        <v>30,30</v>
      </c>
      <c r="AF533" s="239" t="s">
        <v>3205</v>
      </c>
      <c r="AG533" s="239" t="str">
        <f t="shared" si="170"/>
        <v>15,15</v>
      </c>
      <c r="AH533" s="239" t="s">
        <v>3206</v>
      </c>
      <c r="AI533" s="239" t="str">
        <f t="shared" si="171"/>
        <v>131.91562,33.022597</v>
      </c>
      <c r="AJ533" s="239" t="s">
        <v>3207</v>
      </c>
      <c r="AL533" s="8" t="str">
        <f t="shared" si="174"/>
        <v>,{"type":"Feature","properties":{"name":"ヘリ5-19：佐伯　晞干（ひるほし公園）","description":"種別：ヘリポート&lt;br&gt;名称：5-19：佐伯　晞干（ひるほし公園）&lt;br&gt;住所：佐伯市大字二栄晞干　地先&lt;br&gt;参考：管理者名：佐伯市&lt;br&gt;","_markerType":"Icon","_iconUrl":"https://cyberjapandata.gsi.go.jp/portal/sys/v4/symbols/067.png","_iconSize":[30,30],"_iconAnchor":[15,15]},"geometry":{"type":"Point","coordinates":[131.91562,33.022597]}}</v>
      </c>
    </row>
    <row r="534" spans="1:38">
      <c r="A534" s="1" t="s">
        <v>3430</v>
      </c>
      <c r="B534" s="1" t="s">
        <v>3392</v>
      </c>
      <c r="C534" s="1" t="s">
        <v>3431</v>
      </c>
      <c r="D534" s="1" t="s">
        <v>1717</v>
      </c>
      <c r="F534" s="1" t="s">
        <v>3394</v>
      </c>
      <c r="G534" s="1" t="s">
        <v>3395</v>
      </c>
      <c r="I534" s="236" t="s">
        <v>3402</v>
      </c>
      <c r="J534" s="1" t="s">
        <v>3210</v>
      </c>
      <c r="K534" s="1" t="s">
        <v>3211</v>
      </c>
      <c r="L534" s="1">
        <v>32.986275999999997</v>
      </c>
      <c r="M534" s="1">
        <v>131.92668699999999</v>
      </c>
      <c r="O534" s="74" t="str">
        <f t="shared" si="172"/>
        <v>ヘリ5-20：佐伯　大入島小学校</v>
      </c>
      <c r="P534" s="74" t="str">
        <f t="shared" si="163"/>
        <v>種別：ヘリポート&lt;br&gt;名称：5-20：佐伯　大入島小学校&lt;br&gt;住所：佐伯市大字石島浦1100&lt;br&gt;参考：管理者名：佐伯市教育委員会&lt;br&gt;</v>
      </c>
      <c r="Q534" s="74" t="str">
        <f t="shared" si="164"/>
        <v>067.png</v>
      </c>
      <c r="R534" s="74" t="str">
        <f t="shared" si="165"/>
        <v>30,30</v>
      </c>
      <c r="S534" s="74" t="str">
        <f t="shared" si="165"/>
        <v>15,15</v>
      </c>
      <c r="T534" s="74" t="str">
        <f t="shared" si="166"/>
        <v>131.926687,32.986276</v>
      </c>
      <c r="W534" s="239">
        <v>1</v>
      </c>
      <c r="X534" s="239" t="s">
        <v>3209</v>
      </c>
      <c r="Y534" s="239" t="str">
        <f t="shared" si="173"/>
        <v>ヘリ5-20：佐伯　大入島小学校</v>
      </c>
      <c r="Z534" s="239" t="s">
        <v>3202</v>
      </c>
      <c r="AA534" s="239" t="str">
        <f t="shared" si="167"/>
        <v>種別：ヘリポート&lt;br&gt;名称：5-20：佐伯　大入島小学校&lt;br&gt;住所：佐伯市大字石島浦1100&lt;br&gt;参考：管理者名：佐伯市教育委員会&lt;br&gt;</v>
      </c>
      <c r="AB534" s="239" t="s">
        <v>3256</v>
      </c>
      <c r="AC534" s="239" t="str">
        <f t="shared" si="168"/>
        <v>067.png</v>
      </c>
      <c r="AD534" s="239" t="s">
        <v>3204</v>
      </c>
      <c r="AE534" s="239" t="str">
        <f t="shared" si="169"/>
        <v>30,30</v>
      </c>
      <c r="AF534" s="239" t="s">
        <v>3205</v>
      </c>
      <c r="AG534" s="239" t="str">
        <f t="shared" si="170"/>
        <v>15,15</v>
      </c>
      <c r="AH534" s="239" t="s">
        <v>3206</v>
      </c>
      <c r="AI534" s="239" t="str">
        <f t="shared" si="171"/>
        <v>131.926687,32.986276</v>
      </c>
      <c r="AJ534" s="239" t="s">
        <v>3207</v>
      </c>
      <c r="AL534" s="8" t="str">
        <f t="shared" si="174"/>
        <v>,{"type":"Feature","properties":{"name":"ヘリ5-20：佐伯　大入島小学校","description":"種別：ヘリポート&lt;br&gt;名称：5-20：佐伯　大入島小学校&lt;br&gt;住所：佐伯市大字石島浦1100&lt;br&gt;参考：管理者名：佐伯市教育委員会&lt;br&gt;","_markerType":"Icon","_iconUrl":"https://cyberjapandata.gsi.go.jp/portal/sys/v4/symbols/067.png","_iconSize":[30,30],"_iconAnchor":[15,15]},"geometry":{"type":"Point","coordinates":[131.926687,32.986276]}}</v>
      </c>
    </row>
    <row r="535" spans="1:38">
      <c r="A535" s="1" t="s">
        <v>3432</v>
      </c>
      <c r="B535" s="1" t="s">
        <v>3392</v>
      </c>
      <c r="C535" s="1" t="s">
        <v>3433</v>
      </c>
      <c r="D535" s="1" t="s">
        <v>1722</v>
      </c>
      <c r="F535" s="1" t="s">
        <v>3405</v>
      </c>
      <c r="G535" s="1" t="s">
        <v>3395</v>
      </c>
      <c r="I535" s="236" t="s">
        <v>3402</v>
      </c>
      <c r="J535" s="1" t="s">
        <v>3210</v>
      </c>
      <c r="K535" s="1" t="s">
        <v>3211</v>
      </c>
      <c r="L535" s="1">
        <v>32.966750074635797</v>
      </c>
      <c r="M535" s="1">
        <v>132.07215276597401</v>
      </c>
      <c r="O535" s="74" t="str">
        <f t="shared" si="172"/>
        <v>ヘリ5-22：大島小中学校（休校）グラウンド）</v>
      </c>
      <c r="P535" s="74" t="str">
        <f t="shared" si="163"/>
        <v>種別：ヘリポート&lt;br&gt;名称：5-22：大島小中学校（休校）グラウンド）&lt;br&gt;住所：佐伯市鶴見大字大島617-1&lt;br&gt;参考：管理者名：佐伯市&lt;br&gt;</v>
      </c>
      <c r="Q535" s="74" t="str">
        <f t="shared" si="164"/>
        <v>067.png</v>
      </c>
      <c r="R535" s="74" t="str">
        <f t="shared" ref="R535:S542" si="175">J535</f>
        <v>30,30</v>
      </c>
      <c r="S535" s="74" t="str">
        <f t="shared" si="175"/>
        <v>15,15</v>
      </c>
      <c r="T535" s="74" t="str">
        <f t="shared" si="166"/>
        <v>132.072152765974,32.9667500746358</v>
      </c>
      <c r="W535" s="239">
        <v>1</v>
      </c>
      <c r="X535" s="239" t="s">
        <v>3209</v>
      </c>
      <c r="Y535" s="239" t="str">
        <f t="shared" si="173"/>
        <v>ヘリ5-22：大島小中学校（休校）グラウンド）</v>
      </c>
      <c r="Z535" s="239" t="s">
        <v>3202</v>
      </c>
      <c r="AA535" s="239" t="str">
        <f t="shared" si="167"/>
        <v>種別：ヘリポート&lt;br&gt;名称：5-22：大島小中学校（休校）グラウンド）&lt;br&gt;住所：佐伯市鶴見大字大島617-1&lt;br&gt;参考：管理者名：佐伯市&lt;br&gt;</v>
      </c>
      <c r="AB535" s="239" t="s">
        <v>3256</v>
      </c>
      <c r="AC535" s="239" t="str">
        <f t="shared" si="168"/>
        <v>067.png</v>
      </c>
      <c r="AD535" s="239" t="s">
        <v>3204</v>
      </c>
      <c r="AE535" s="239" t="str">
        <f t="shared" si="169"/>
        <v>30,30</v>
      </c>
      <c r="AF535" s="239" t="s">
        <v>3205</v>
      </c>
      <c r="AG535" s="239" t="str">
        <f t="shared" si="170"/>
        <v>15,15</v>
      </c>
      <c r="AH535" s="239" t="s">
        <v>3206</v>
      </c>
      <c r="AI535" s="239" t="str">
        <f t="shared" si="171"/>
        <v>132.072152765974,32.9667500746358</v>
      </c>
      <c r="AJ535" s="239" t="s">
        <v>3207</v>
      </c>
      <c r="AL535" s="8" t="str">
        <f t="shared" si="174"/>
        <v>,{"type":"Feature","properties":{"name":"ヘリ5-22：大島小中学校（休校）グラウンド）","description":"種別：ヘリポート&lt;br&gt;名称：5-22：大島小中学校（休校）グラウンド）&lt;br&gt;住所：佐伯市鶴見大字大島617-1&lt;br&gt;参考：管理者名：佐伯市&lt;br&gt;","_markerType":"Icon","_iconUrl":"https://cyberjapandata.gsi.go.jp/portal/sys/v4/symbols/067.png","_iconSize":[30,30],"_iconAnchor":[15,15]},"geometry":{"type":"Point","coordinates":[132.072152765974,32.9667500746358]}}</v>
      </c>
    </row>
    <row r="536" spans="1:38">
      <c r="A536" s="1" t="s">
        <v>3434</v>
      </c>
      <c r="B536" s="1" t="s">
        <v>3392</v>
      </c>
      <c r="C536" s="1" t="s">
        <v>3435</v>
      </c>
      <c r="D536" s="1" t="s">
        <v>1726</v>
      </c>
      <c r="F536" s="1" t="s">
        <v>3405</v>
      </c>
      <c r="G536" s="1" t="s">
        <v>3395</v>
      </c>
      <c r="I536" s="236" t="s">
        <v>3402</v>
      </c>
      <c r="J536" s="1" t="s">
        <v>3210</v>
      </c>
      <c r="K536" s="1" t="s">
        <v>3211</v>
      </c>
      <c r="L536" s="1">
        <v>32.931337554408998</v>
      </c>
      <c r="M536" s="1">
        <v>131.870945369764</v>
      </c>
      <c r="O536" s="74" t="str">
        <f t="shared" si="172"/>
        <v>ヘリ5-23：佐伯　総合運動公園（陸上競技場）</v>
      </c>
      <c r="P536" s="74" t="str">
        <f t="shared" si="163"/>
        <v>種別：ヘリポート&lt;br&gt;名称：5-23：佐伯　総合運動公園（陸上競技場）&lt;br&gt;住所：佐伯市大字長谷2786&lt;br&gt;参考：管理者名：佐伯市&lt;br&gt;</v>
      </c>
      <c r="Q536" s="74" t="str">
        <f t="shared" si="164"/>
        <v>067.png</v>
      </c>
      <c r="R536" s="74" t="str">
        <f t="shared" si="175"/>
        <v>30,30</v>
      </c>
      <c r="S536" s="74" t="str">
        <f t="shared" si="175"/>
        <v>15,15</v>
      </c>
      <c r="T536" s="74" t="str">
        <f t="shared" si="166"/>
        <v>131.870945369764,32.931337554409</v>
      </c>
      <c r="W536" s="239">
        <v>1</v>
      </c>
      <c r="X536" s="239" t="s">
        <v>3209</v>
      </c>
      <c r="Y536" s="239" t="str">
        <f t="shared" si="173"/>
        <v>ヘリ5-23：佐伯　総合運動公園（陸上競技場）</v>
      </c>
      <c r="Z536" s="239" t="s">
        <v>3202</v>
      </c>
      <c r="AA536" s="239" t="str">
        <f t="shared" si="167"/>
        <v>種別：ヘリポート&lt;br&gt;名称：5-23：佐伯　総合運動公園（陸上競技場）&lt;br&gt;住所：佐伯市大字長谷2786&lt;br&gt;参考：管理者名：佐伯市&lt;br&gt;</v>
      </c>
      <c r="AB536" s="239" t="s">
        <v>3256</v>
      </c>
      <c r="AC536" s="239" t="str">
        <f t="shared" si="168"/>
        <v>067.png</v>
      </c>
      <c r="AD536" s="239" t="s">
        <v>3204</v>
      </c>
      <c r="AE536" s="239" t="str">
        <f t="shared" si="169"/>
        <v>30,30</v>
      </c>
      <c r="AF536" s="239" t="s">
        <v>3205</v>
      </c>
      <c r="AG536" s="239" t="str">
        <f t="shared" si="170"/>
        <v>15,15</v>
      </c>
      <c r="AH536" s="239" t="s">
        <v>3206</v>
      </c>
      <c r="AI536" s="239" t="str">
        <f t="shared" si="171"/>
        <v>131.870945369764,32.931337554409</v>
      </c>
      <c r="AJ536" s="239" t="s">
        <v>3207</v>
      </c>
      <c r="AL536" s="8" t="str">
        <f t="shared" si="174"/>
        <v>,{"type":"Feature","properties":{"name":"ヘリ5-23：佐伯　総合運動公園（陸上競技場）","description":"種別：ヘリポート&lt;br&gt;名称：5-23：佐伯　総合運動公園（陸上競技場）&lt;br&gt;住所：佐伯市大字長谷2786&lt;br&gt;参考：管理者名：佐伯市&lt;br&gt;","_markerType":"Icon","_iconUrl":"https://cyberjapandata.gsi.go.jp/portal/sys/v4/symbols/067.png","_iconSize":[30,30],"_iconAnchor":[15,15]},"geometry":{"type":"Point","coordinates":[131.870945369764,32.931337554409]}}</v>
      </c>
    </row>
    <row r="537" spans="1:38">
      <c r="A537" s="1" t="s">
        <v>3436</v>
      </c>
      <c r="B537" s="1" t="s">
        <v>3392</v>
      </c>
      <c r="C537" s="1" t="s">
        <v>3437</v>
      </c>
      <c r="D537" s="1" t="s">
        <v>1726</v>
      </c>
      <c r="F537" s="1" t="s">
        <v>3405</v>
      </c>
      <c r="G537" s="1" t="s">
        <v>3395</v>
      </c>
      <c r="I537" s="236" t="s">
        <v>3402</v>
      </c>
      <c r="J537" s="1" t="s">
        <v>3210</v>
      </c>
      <c r="K537" s="1" t="s">
        <v>3211</v>
      </c>
      <c r="L537" s="1">
        <v>32.9296773621586</v>
      </c>
      <c r="M537" s="1">
        <v>131.869928245046</v>
      </c>
      <c r="O537" s="74" t="str">
        <f t="shared" si="172"/>
        <v>ヘリ5-24：佐伯　総合運動公園（ラグビー場）</v>
      </c>
      <c r="P537" s="74" t="str">
        <f t="shared" si="163"/>
        <v>種別：ヘリポート&lt;br&gt;名称：5-24：佐伯　総合運動公園（ラグビー場）&lt;br&gt;住所：佐伯市大字長谷2786&lt;br&gt;参考：管理者名：佐伯市&lt;br&gt;</v>
      </c>
      <c r="Q537" s="74" t="str">
        <f t="shared" si="164"/>
        <v>067.png</v>
      </c>
      <c r="R537" s="74" t="str">
        <f t="shared" si="175"/>
        <v>30,30</v>
      </c>
      <c r="S537" s="74" t="str">
        <f t="shared" si="175"/>
        <v>15,15</v>
      </c>
      <c r="T537" s="74" t="str">
        <f t="shared" si="166"/>
        <v>131.869928245046,32.9296773621586</v>
      </c>
      <c r="W537" s="239">
        <v>1</v>
      </c>
      <c r="X537" s="239" t="s">
        <v>3209</v>
      </c>
      <c r="Y537" s="239" t="str">
        <f t="shared" si="173"/>
        <v>ヘリ5-24：佐伯　総合運動公園（ラグビー場）</v>
      </c>
      <c r="Z537" s="239" t="s">
        <v>3202</v>
      </c>
      <c r="AA537" s="239" t="str">
        <f t="shared" si="167"/>
        <v>種別：ヘリポート&lt;br&gt;名称：5-24：佐伯　総合運動公園（ラグビー場）&lt;br&gt;住所：佐伯市大字長谷2786&lt;br&gt;参考：管理者名：佐伯市&lt;br&gt;</v>
      </c>
      <c r="AB537" s="239" t="s">
        <v>3256</v>
      </c>
      <c r="AC537" s="239" t="str">
        <f t="shared" si="168"/>
        <v>067.png</v>
      </c>
      <c r="AD537" s="239" t="s">
        <v>3204</v>
      </c>
      <c r="AE537" s="239" t="str">
        <f t="shared" si="169"/>
        <v>30,30</v>
      </c>
      <c r="AF537" s="239" t="s">
        <v>3205</v>
      </c>
      <c r="AG537" s="239" t="str">
        <f t="shared" si="170"/>
        <v>15,15</v>
      </c>
      <c r="AH537" s="239" t="s">
        <v>3206</v>
      </c>
      <c r="AI537" s="239" t="str">
        <f t="shared" si="171"/>
        <v>131.869928245046,32.9296773621586</v>
      </c>
      <c r="AJ537" s="239" t="s">
        <v>3207</v>
      </c>
      <c r="AL537" s="8" t="str">
        <f t="shared" si="174"/>
        <v>,{"type":"Feature","properties":{"name":"ヘリ5-24：佐伯　総合運動公園（ラグビー場）","description":"種別：ヘリポート&lt;br&gt;名称：5-24：佐伯　総合運動公園（ラグビー場）&lt;br&gt;住所：佐伯市大字長谷2786&lt;br&gt;参考：管理者名：佐伯市&lt;br&gt;","_markerType":"Icon","_iconUrl":"https://cyberjapandata.gsi.go.jp/portal/sys/v4/symbols/067.png","_iconSize":[30,30],"_iconAnchor":[15,15]},"geometry":{"type":"Point","coordinates":[131.869928245046,32.9296773621586]}}</v>
      </c>
    </row>
    <row r="538" spans="1:38">
      <c r="A538" s="1" t="s">
        <v>3438</v>
      </c>
      <c r="B538" s="1" t="s">
        <v>3392</v>
      </c>
      <c r="C538" s="1" t="s">
        <v>3439</v>
      </c>
      <c r="D538" s="1" t="s">
        <v>1733</v>
      </c>
      <c r="F538" s="1" t="s">
        <v>3405</v>
      </c>
      <c r="G538" s="1" t="s">
        <v>3395</v>
      </c>
      <c r="I538" s="236" t="s">
        <v>3402</v>
      </c>
      <c r="J538" s="1" t="s">
        <v>3210</v>
      </c>
      <c r="K538" s="1" t="s">
        <v>3211</v>
      </c>
      <c r="L538" s="1">
        <v>32.967904567603298</v>
      </c>
      <c r="M538" s="1">
        <v>131.84132082824499</v>
      </c>
      <c r="O538" s="74" t="str">
        <f t="shared" si="172"/>
        <v>ヘリ5-25：弥生スポーツ公園　多目的グランド</v>
      </c>
      <c r="P538" s="74" t="str">
        <f t="shared" si="163"/>
        <v>種別：ヘリポート&lt;br&gt;名称：5-25：弥生スポーツ公園　多目的グランド&lt;br&gt;住所：佐伯市弥生上小倉1234-1&lt;br&gt;参考：管理者名：佐伯市&lt;br&gt;</v>
      </c>
      <c r="Q538" s="74" t="str">
        <f t="shared" si="164"/>
        <v>067.png</v>
      </c>
      <c r="R538" s="74" t="str">
        <f t="shared" si="175"/>
        <v>30,30</v>
      </c>
      <c r="S538" s="74" t="str">
        <f t="shared" si="175"/>
        <v>15,15</v>
      </c>
      <c r="T538" s="74" t="str">
        <f t="shared" si="166"/>
        <v>131.841320828245,32.9679045676033</v>
      </c>
      <c r="W538" s="239">
        <v>1</v>
      </c>
      <c r="X538" s="239" t="s">
        <v>3209</v>
      </c>
      <c r="Y538" s="239" t="str">
        <f t="shared" si="173"/>
        <v>ヘリ5-25：弥生スポーツ公園　多目的グランド</v>
      </c>
      <c r="Z538" s="239" t="s">
        <v>3202</v>
      </c>
      <c r="AA538" s="239" t="str">
        <f t="shared" si="167"/>
        <v>種別：ヘリポート&lt;br&gt;名称：5-25：弥生スポーツ公園　多目的グランド&lt;br&gt;住所：佐伯市弥生上小倉1234-1&lt;br&gt;参考：管理者名：佐伯市&lt;br&gt;</v>
      </c>
      <c r="AB538" s="239" t="s">
        <v>3256</v>
      </c>
      <c r="AC538" s="239" t="str">
        <f t="shared" si="168"/>
        <v>067.png</v>
      </c>
      <c r="AD538" s="239" t="s">
        <v>3204</v>
      </c>
      <c r="AE538" s="239" t="str">
        <f t="shared" si="169"/>
        <v>30,30</v>
      </c>
      <c r="AF538" s="239" t="s">
        <v>3205</v>
      </c>
      <c r="AG538" s="239" t="str">
        <f t="shared" si="170"/>
        <v>15,15</v>
      </c>
      <c r="AH538" s="239" t="s">
        <v>3206</v>
      </c>
      <c r="AI538" s="239" t="str">
        <f t="shared" si="171"/>
        <v>131.841320828245,32.9679045676033</v>
      </c>
      <c r="AJ538" s="239" t="s">
        <v>3207</v>
      </c>
      <c r="AL538" s="8" t="str">
        <f t="shared" si="174"/>
        <v>,{"type":"Feature","properties":{"name":"ヘリ5-25：弥生スポーツ公園　多目的グランド","description":"種別：ヘリポート&lt;br&gt;名称：5-25：弥生スポーツ公園　多目的グランド&lt;br&gt;住所：佐伯市弥生上小倉1234-1&lt;br&gt;参考：管理者名：佐伯市&lt;br&gt;","_markerType":"Icon","_iconUrl":"https://cyberjapandata.gsi.go.jp/portal/sys/v4/symbols/067.png","_iconSize":[30,30],"_iconAnchor":[15,15]},"geometry":{"type":"Point","coordinates":[131.841320828245,32.9679045676033]}}</v>
      </c>
    </row>
    <row r="539" spans="1:38">
      <c r="A539" s="1" t="s">
        <v>3440</v>
      </c>
      <c r="B539" s="1" t="s">
        <v>3392</v>
      </c>
      <c r="C539" s="1" t="s">
        <v>3441</v>
      </c>
      <c r="D539" s="1" t="s">
        <v>1737</v>
      </c>
      <c r="F539" s="1" t="s">
        <v>3405</v>
      </c>
      <c r="G539" s="1" t="s">
        <v>3395</v>
      </c>
      <c r="I539" s="236" t="s">
        <v>3402</v>
      </c>
      <c r="J539" s="1" t="s">
        <v>3210</v>
      </c>
      <c r="K539" s="1" t="s">
        <v>3211</v>
      </c>
      <c r="L539" s="1">
        <v>32.958001733290097</v>
      </c>
      <c r="M539" s="1">
        <v>131.908759483799</v>
      </c>
      <c r="O539" s="74" t="str">
        <f t="shared" si="172"/>
        <v>ヘリ5-26：渡町台小学校グランド</v>
      </c>
      <c r="P539" s="74" t="str">
        <f t="shared" si="163"/>
        <v>種別：ヘリポート&lt;br&gt;名称：5-26：渡町台小学校グランド&lt;br&gt;住所：佐伯市長島町3丁目16-1&lt;br&gt;参考：管理者名：佐伯市&lt;br&gt;</v>
      </c>
      <c r="Q539" s="74" t="str">
        <f t="shared" si="164"/>
        <v>067.png</v>
      </c>
      <c r="R539" s="74" t="str">
        <f t="shared" si="175"/>
        <v>30,30</v>
      </c>
      <c r="S539" s="74" t="str">
        <f t="shared" si="175"/>
        <v>15,15</v>
      </c>
      <c r="T539" s="74" t="str">
        <f t="shared" si="166"/>
        <v>131.908759483799,32.9580017332901</v>
      </c>
      <c r="W539" s="239">
        <v>1</v>
      </c>
      <c r="X539" s="239" t="s">
        <v>3209</v>
      </c>
      <c r="Y539" s="239" t="str">
        <f t="shared" si="173"/>
        <v>ヘリ5-26：渡町台小学校グランド</v>
      </c>
      <c r="Z539" s="239" t="s">
        <v>3202</v>
      </c>
      <c r="AA539" s="239" t="str">
        <f t="shared" si="167"/>
        <v>種別：ヘリポート&lt;br&gt;名称：5-26：渡町台小学校グランド&lt;br&gt;住所：佐伯市長島町3丁目16-1&lt;br&gt;参考：管理者名：佐伯市&lt;br&gt;</v>
      </c>
      <c r="AB539" s="239" t="s">
        <v>3256</v>
      </c>
      <c r="AC539" s="239" t="str">
        <f t="shared" si="168"/>
        <v>067.png</v>
      </c>
      <c r="AD539" s="239" t="s">
        <v>3204</v>
      </c>
      <c r="AE539" s="239" t="str">
        <f t="shared" si="169"/>
        <v>30,30</v>
      </c>
      <c r="AF539" s="239" t="s">
        <v>3205</v>
      </c>
      <c r="AG539" s="239" t="str">
        <f t="shared" si="170"/>
        <v>15,15</v>
      </c>
      <c r="AH539" s="239" t="s">
        <v>3206</v>
      </c>
      <c r="AI539" s="239" t="str">
        <f t="shared" si="171"/>
        <v>131.908759483799,32.9580017332901</v>
      </c>
      <c r="AJ539" s="239" t="s">
        <v>3207</v>
      </c>
      <c r="AL539" s="8" t="str">
        <f t="shared" si="174"/>
        <v>,{"type":"Feature","properties":{"name":"ヘリ5-26：渡町台小学校グランド","description":"種別：ヘリポート&lt;br&gt;名称：5-26：渡町台小学校グランド&lt;br&gt;住所：佐伯市長島町3丁目16-1&lt;br&gt;参考：管理者名：佐伯市&lt;br&gt;","_markerType":"Icon","_iconUrl":"https://cyberjapandata.gsi.go.jp/portal/sys/v4/symbols/067.png","_iconSize":[30,30],"_iconAnchor":[15,15]},"geometry":{"type":"Point","coordinates":[131.908759483799,32.9580017332901]}}</v>
      </c>
    </row>
    <row r="540" spans="1:38">
      <c r="A540" s="1" t="s">
        <v>3442</v>
      </c>
      <c r="B540" s="1" t="s">
        <v>3392</v>
      </c>
      <c r="C540" s="1" t="s">
        <v>3443</v>
      </c>
      <c r="D540" s="1" t="s">
        <v>1741</v>
      </c>
      <c r="F540" s="1" t="s">
        <v>3405</v>
      </c>
      <c r="G540" s="1" t="s">
        <v>3395</v>
      </c>
      <c r="I540" s="236" t="s">
        <v>3402</v>
      </c>
      <c r="J540" s="1" t="s">
        <v>3210</v>
      </c>
      <c r="K540" s="1" t="s">
        <v>3211</v>
      </c>
      <c r="L540" s="1">
        <v>32.927335486453302</v>
      </c>
      <c r="M540" s="1">
        <v>131.711683581762</v>
      </c>
      <c r="O540" s="74" t="str">
        <f t="shared" si="172"/>
        <v>ヘリ5-27：堂ノ間グランド</v>
      </c>
      <c r="P540" s="74" t="str">
        <f t="shared" si="163"/>
        <v>種別：ヘリポート&lt;br&gt;名称：5-27：堂ノ間グランド&lt;br&gt;住所：佐伯市本匠大字堂ノ間1041-1&lt;br&gt;参考：管理者名：佐伯市&lt;br&gt;</v>
      </c>
      <c r="Q540" s="74" t="str">
        <f t="shared" si="164"/>
        <v>067.png</v>
      </c>
      <c r="R540" s="74" t="str">
        <f t="shared" si="175"/>
        <v>30,30</v>
      </c>
      <c r="S540" s="74" t="str">
        <f t="shared" si="175"/>
        <v>15,15</v>
      </c>
      <c r="T540" s="74" t="str">
        <f t="shared" si="166"/>
        <v>131.711683581762,32.9273354864533</v>
      </c>
      <c r="W540" s="239">
        <v>1</v>
      </c>
      <c r="X540" s="239" t="s">
        <v>3209</v>
      </c>
      <c r="Y540" s="239" t="str">
        <f t="shared" si="173"/>
        <v>ヘリ5-27：堂ノ間グランド</v>
      </c>
      <c r="Z540" s="239" t="s">
        <v>3202</v>
      </c>
      <c r="AA540" s="239" t="str">
        <f t="shared" si="167"/>
        <v>種別：ヘリポート&lt;br&gt;名称：5-27：堂ノ間グランド&lt;br&gt;住所：佐伯市本匠大字堂ノ間1041-1&lt;br&gt;参考：管理者名：佐伯市&lt;br&gt;</v>
      </c>
      <c r="AB540" s="239" t="s">
        <v>3256</v>
      </c>
      <c r="AC540" s="239" t="str">
        <f t="shared" si="168"/>
        <v>067.png</v>
      </c>
      <c r="AD540" s="239" t="s">
        <v>3204</v>
      </c>
      <c r="AE540" s="239" t="str">
        <f t="shared" si="169"/>
        <v>30,30</v>
      </c>
      <c r="AF540" s="239" t="s">
        <v>3205</v>
      </c>
      <c r="AG540" s="239" t="str">
        <f t="shared" si="170"/>
        <v>15,15</v>
      </c>
      <c r="AH540" s="239" t="s">
        <v>3206</v>
      </c>
      <c r="AI540" s="239" t="str">
        <f t="shared" si="171"/>
        <v>131.711683581762,32.9273354864533</v>
      </c>
      <c r="AJ540" s="239" t="s">
        <v>3207</v>
      </c>
      <c r="AL540" s="8" t="str">
        <f t="shared" si="174"/>
        <v>,{"type":"Feature","properties":{"name":"ヘリ5-27：堂ノ間グランド","description":"種別：ヘリポート&lt;br&gt;名称：5-27：堂ノ間グランド&lt;br&gt;住所：佐伯市本匠大字堂ノ間1041-1&lt;br&gt;参考：管理者名：佐伯市&lt;br&gt;","_markerType":"Icon","_iconUrl":"https://cyberjapandata.gsi.go.jp/portal/sys/v4/symbols/067.png","_iconSize":[30,30],"_iconAnchor":[15,15]},"geometry":{"type":"Point","coordinates":[131.711683581762,32.9273354864533]}}</v>
      </c>
    </row>
    <row r="541" spans="1:38">
      <c r="A541" s="1" t="s">
        <v>3444</v>
      </c>
      <c r="B541" s="1" t="s">
        <v>3392</v>
      </c>
      <c r="C541" s="1" t="s">
        <v>3445</v>
      </c>
      <c r="D541" s="1" t="s">
        <v>1746</v>
      </c>
      <c r="F541" s="1" t="s">
        <v>3405</v>
      </c>
      <c r="G541" s="1" t="s">
        <v>3395</v>
      </c>
      <c r="I541" s="236" t="s">
        <v>3402</v>
      </c>
      <c r="J541" s="1" t="s">
        <v>3210</v>
      </c>
      <c r="K541" s="1" t="s">
        <v>3211</v>
      </c>
      <c r="L541" s="1">
        <v>32.792501755073303</v>
      </c>
      <c r="M541" s="1">
        <v>131.877987727863</v>
      </c>
      <c r="O541" s="74" t="str">
        <f t="shared" si="172"/>
        <v>ヘリ5-28：丸市尾防災公園</v>
      </c>
      <c r="P541" s="74" t="str">
        <f t="shared" si="163"/>
        <v>種別：ヘリポート&lt;br&gt;名称：5-28：丸市尾防災公園&lt;br&gt;住所：佐伯市蒲江大字丸市尾浦12-2&lt;br&gt;参考：管理者名：佐伯市&lt;br&gt;</v>
      </c>
      <c r="Q541" s="74" t="str">
        <f t="shared" si="164"/>
        <v>067.png</v>
      </c>
      <c r="R541" s="74" t="str">
        <f t="shared" si="175"/>
        <v>30,30</v>
      </c>
      <c r="S541" s="74" t="str">
        <f t="shared" si="175"/>
        <v>15,15</v>
      </c>
      <c r="T541" s="74" t="str">
        <f t="shared" si="166"/>
        <v>131.877987727863,32.7925017550733</v>
      </c>
      <c r="W541" s="239">
        <v>1</v>
      </c>
      <c r="X541" s="239" t="s">
        <v>3209</v>
      </c>
      <c r="Y541" s="239" t="str">
        <f t="shared" si="173"/>
        <v>ヘリ5-28：丸市尾防災公園</v>
      </c>
      <c r="Z541" s="239" t="s">
        <v>3202</v>
      </c>
      <c r="AA541" s="239" t="str">
        <f t="shared" si="167"/>
        <v>種別：ヘリポート&lt;br&gt;名称：5-28：丸市尾防災公園&lt;br&gt;住所：佐伯市蒲江大字丸市尾浦12-2&lt;br&gt;参考：管理者名：佐伯市&lt;br&gt;</v>
      </c>
      <c r="AB541" s="239" t="s">
        <v>3256</v>
      </c>
      <c r="AC541" s="239" t="str">
        <f t="shared" si="168"/>
        <v>067.png</v>
      </c>
      <c r="AD541" s="239" t="s">
        <v>3204</v>
      </c>
      <c r="AE541" s="239" t="str">
        <f t="shared" si="169"/>
        <v>30,30</v>
      </c>
      <c r="AF541" s="239" t="s">
        <v>3205</v>
      </c>
      <c r="AG541" s="239" t="str">
        <f t="shared" si="170"/>
        <v>15,15</v>
      </c>
      <c r="AH541" s="239" t="s">
        <v>3206</v>
      </c>
      <c r="AI541" s="239" t="str">
        <f t="shared" si="171"/>
        <v>131.877987727863,32.7925017550733</v>
      </c>
      <c r="AJ541" s="239" t="s">
        <v>3207</v>
      </c>
      <c r="AL541" s="8" t="str">
        <f t="shared" si="174"/>
        <v>,{"type":"Feature","properties":{"name":"ヘリ5-28：丸市尾防災公園","description":"種別：ヘリポート&lt;br&gt;名称：5-28：丸市尾防災公園&lt;br&gt;住所：佐伯市蒲江大字丸市尾浦12-2&lt;br&gt;参考：管理者名：佐伯市&lt;br&gt;","_markerType":"Icon","_iconUrl":"https://cyberjapandata.gsi.go.jp/portal/sys/v4/symbols/067.png","_iconSize":[30,30],"_iconAnchor":[15,15]},"geometry":{"type":"Point","coordinates":[131.877987727863,32.7925017550733]}}</v>
      </c>
    </row>
    <row r="542" spans="1:38">
      <c r="A542" s="1" t="s">
        <v>3446</v>
      </c>
      <c r="B542" s="1" t="s">
        <v>3392</v>
      </c>
      <c r="C542" s="1" t="s">
        <v>3447</v>
      </c>
      <c r="D542" s="1" t="s">
        <v>1749</v>
      </c>
      <c r="F542" s="1" t="s">
        <v>3448</v>
      </c>
      <c r="G542" s="1" t="s">
        <v>3449</v>
      </c>
      <c r="I542" s="236" t="s">
        <v>3402</v>
      </c>
      <c r="J542" s="1" t="s">
        <v>3210</v>
      </c>
      <c r="K542" s="1" t="s">
        <v>3211</v>
      </c>
      <c r="L542" s="1">
        <v>32.965102875141199</v>
      </c>
      <c r="M542" s="1">
        <v>131.899094643675</v>
      </c>
      <c r="O542" s="74" t="str">
        <f t="shared" si="172"/>
        <v>ヘリ-：南海医療センター</v>
      </c>
      <c r="P542" s="74" t="str">
        <f t="shared" si="163"/>
        <v>種別：ヘリポート&lt;br&gt;名称：-：南海医療センター&lt;br&gt;住所：佐伯市常盤西町７−８&lt;br&gt;参考：管理者名：独立行政法人地域医療機能推進機構　南海医療センター&lt;br&gt;</v>
      </c>
      <c r="Q542" s="74" t="str">
        <f t="shared" si="164"/>
        <v>067.png</v>
      </c>
      <c r="R542" s="74" t="str">
        <f t="shared" si="175"/>
        <v>30,30</v>
      </c>
      <c r="S542" s="74" t="str">
        <f t="shared" si="175"/>
        <v>15,15</v>
      </c>
      <c r="T542" s="74" t="str">
        <f t="shared" si="166"/>
        <v>131.899094643675,32.9651028751412</v>
      </c>
      <c r="W542" s="239">
        <v>1</v>
      </c>
      <c r="X542" s="239" t="s">
        <v>3209</v>
      </c>
      <c r="Y542" s="239" t="str">
        <f t="shared" si="173"/>
        <v>ヘリ-：南海医療センター</v>
      </c>
      <c r="Z542" s="239" t="s">
        <v>3202</v>
      </c>
      <c r="AA542" s="239" t="str">
        <f t="shared" si="167"/>
        <v>種別：ヘリポート&lt;br&gt;名称：-：南海医療センター&lt;br&gt;住所：佐伯市常盤西町７−８&lt;br&gt;参考：管理者名：独立行政法人地域医療機能推進機構　南海医療センター&lt;br&gt;</v>
      </c>
      <c r="AB542" s="239" t="s">
        <v>3256</v>
      </c>
      <c r="AC542" s="239" t="str">
        <f t="shared" si="168"/>
        <v>067.png</v>
      </c>
      <c r="AD542" s="239" t="s">
        <v>3204</v>
      </c>
      <c r="AE542" s="239" t="str">
        <f t="shared" si="169"/>
        <v>30,30</v>
      </c>
      <c r="AF542" s="239" t="s">
        <v>3205</v>
      </c>
      <c r="AG542" s="239" t="str">
        <f t="shared" si="170"/>
        <v>15,15</v>
      </c>
      <c r="AH542" s="239" t="s">
        <v>3206</v>
      </c>
      <c r="AI542" s="239" t="str">
        <f t="shared" si="171"/>
        <v>131.899094643675,32.9651028751412</v>
      </c>
      <c r="AJ542" s="239" t="s">
        <v>3207</v>
      </c>
      <c r="AL542" s="8" t="str">
        <f t="shared" si="174"/>
        <v>,{"type":"Feature","properties":{"name":"ヘリ-：南海医療センター","description":"種別：ヘリポート&lt;br&gt;名称：-：南海医療センター&lt;br&gt;住所：佐伯市常盤西町７−８&lt;br&gt;参考：管理者名：独立行政法人地域医療機能推進機構　南海医療センター&lt;br&gt;","_markerType":"Icon","_iconUrl":"https://cyberjapandata.gsi.go.jp/portal/sys/v4/symbols/067.png","_iconSize":[30,30],"_iconAnchor":[15,15]},"geometry":{"type":"Point","coordinates":[131.899094643675,32.9651028751412]}}</v>
      </c>
    </row>
    <row r="543" spans="1:38">
      <c r="W543" s="239">
        <v>1</v>
      </c>
      <c r="AL543" s="8" t="s">
        <v>3214</v>
      </c>
    </row>
    <row r="544" spans="1:38">
      <c r="W544" s="239">
        <v>1</v>
      </c>
    </row>
    <row r="545" spans="1:38">
      <c r="W545" s="239">
        <v>1</v>
      </c>
      <c r="AL545" s="8" t="s">
        <v>3450</v>
      </c>
    </row>
    <row r="546" spans="1:38">
      <c r="A546" s="1" t="s">
        <v>3451</v>
      </c>
      <c r="B546" s="1" t="s">
        <v>3452</v>
      </c>
      <c r="C546" s="1" t="s">
        <v>3451</v>
      </c>
      <c r="D546" s="1" t="s">
        <v>3046</v>
      </c>
      <c r="E546" s="1" t="s">
        <v>3047</v>
      </c>
      <c r="G546" s="1" t="s">
        <v>3453</v>
      </c>
      <c r="I546" s="236" t="s">
        <v>3454</v>
      </c>
      <c r="J546" s="1" t="s">
        <v>3210</v>
      </c>
      <c r="K546" s="1" t="s">
        <v>3211</v>
      </c>
      <c r="L546" s="1">
        <v>32.959325086230699</v>
      </c>
      <c r="M546" s="1">
        <v>131.884932334838</v>
      </c>
      <c r="O546" s="74" t="str">
        <f>A546</f>
        <v>幼保-1：大日保育園</v>
      </c>
      <c r="P546" s="74" t="str">
        <f t="shared" ref="P546:P606" si="176">$B$7&amp;B546&amp;"&lt;br&gt;"&amp;$C$7&amp;C546&amp;"&lt;br&gt;"&amp;IF(D546="","",$D$7&amp;D546&amp;"&lt;br&gt;")&amp;IF(E546="","",$E$7&amp;E546&amp;"&lt;br&gt;")&amp;IF(F546="","",$F$7&amp;F546&amp;"&lt;br&gt;")</f>
        <v>種別：幼保・学校&lt;br&gt;名称：幼保-1：大日保育園&lt;br&gt;住所：佐伯市若宮町1-32&lt;br&gt;TEL：0972-22-2430&lt;br&gt;</v>
      </c>
      <c r="Q546" s="74" t="str">
        <f t="shared" ref="Q546:Q606" si="177">I546&amp;".png"</f>
        <v>500.png</v>
      </c>
      <c r="R546" s="74" t="str">
        <f t="shared" ref="R546:S561" si="178">J546</f>
        <v>30,30</v>
      </c>
      <c r="S546" s="74" t="str">
        <f t="shared" si="178"/>
        <v>15,15</v>
      </c>
      <c r="T546" s="74" t="str">
        <f t="shared" ref="T546:T606" si="179">M546&amp;","&amp;L546</f>
        <v>131.884932334838,32.9593250862307</v>
      </c>
      <c r="W546" s="239">
        <v>1</v>
      </c>
      <c r="X546" s="239" t="s">
        <v>3268</v>
      </c>
      <c r="Y546" s="239" t="str">
        <f>O546</f>
        <v>幼保-1：大日保育園</v>
      </c>
      <c r="Z546" s="239" t="s">
        <v>3202</v>
      </c>
      <c r="AA546" s="239" t="str">
        <f t="shared" ref="AA546:AA606" si="180">P546</f>
        <v>種別：幼保・学校&lt;br&gt;名称：幼保-1：大日保育園&lt;br&gt;住所：佐伯市若宮町1-32&lt;br&gt;TEL：0972-22-2430&lt;br&gt;</v>
      </c>
      <c r="AB546" s="239" t="s">
        <v>3256</v>
      </c>
      <c r="AC546" s="239" t="str">
        <f t="shared" ref="AC546:AC606" si="181">Q546</f>
        <v>500.png</v>
      </c>
      <c r="AD546" s="239" t="s">
        <v>3204</v>
      </c>
      <c r="AE546" s="239" t="str">
        <f t="shared" ref="AE546:AE606" si="182">R546</f>
        <v>30,30</v>
      </c>
      <c r="AF546" s="239" t="s">
        <v>3205</v>
      </c>
      <c r="AG546" s="239" t="str">
        <f t="shared" ref="AG546:AG606" si="183">S546</f>
        <v>15,15</v>
      </c>
      <c r="AH546" s="239" t="s">
        <v>3206</v>
      </c>
      <c r="AI546" s="239" t="str">
        <f t="shared" ref="AI546:AI606" si="184">T546</f>
        <v>131.884932334838,32.9593250862307</v>
      </c>
      <c r="AJ546" s="239" t="s">
        <v>3207</v>
      </c>
      <c r="AL546" s="238" t="str">
        <f>_xlfn.CONCAT(X546:AJ546)</f>
        <v>{"type":"Feature","properties":{"name":"幼保-1：大日保育園","description":"種別：幼保・学校&lt;br&gt;名称：幼保-1：大日保育園&lt;br&gt;住所：佐伯市若宮町1-32&lt;br&gt;TEL：0972-22-2430&lt;br&gt;","_markerType":"Icon","_iconUrl":"https://cyberjapandata.gsi.go.jp/portal/sys/v4/symbols/500.png","_iconSize":[30,30],"_iconAnchor":[15,15]},"geometry":{"type":"Point","coordinates":[131.884932334838,32.9593250862307]}}</v>
      </c>
    </row>
    <row r="547" spans="1:38">
      <c r="A547" s="1" t="s">
        <v>3455</v>
      </c>
      <c r="B547" s="1" t="s">
        <v>3452</v>
      </c>
      <c r="C547" s="1" t="s">
        <v>3455</v>
      </c>
      <c r="D547" s="1" t="s">
        <v>3051</v>
      </c>
      <c r="E547" s="1" t="s">
        <v>3052</v>
      </c>
      <c r="G547" s="1" t="s">
        <v>3456</v>
      </c>
      <c r="I547" s="236" t="s">
        <v>3454</v>
      </c>
      <c r="J547" s="1" t="s">
        <v>3210</v>
      </c>
      <c r="K547" s="1" t="s">
        <v>3211</v>
      </c>
      <c r="L547" s="1">
        <v>32.953052058527803</v>
      </c>
      <c r="M547" s="1">
        <v>131.89701648206</v>
      </c>
      <c r="O547" s="74" t="str">
        <f t="shared" ref="O547:O606" si="185">A547</f>
        <v>幼保-2：みなみこども園</v>
      </c>
      <c r="P547" s="74" t="str">
        <f t="shared" si="176"/>
        <v>種別：幼保・学校&lt;br&gt;名称：幼保-2：みなみこども園&lt;br&gt;住所：佐伯市中の島2丁目19－36&lt;br&gt;TEL：0972-23-0567&lt;br&gt;</v>
      </c>
      <c r="Q547" s="74" t="str">
        <f t="shared" si="177"/>
        <v>500.png</v>
      </c>
      <c r="R547" s="74" t="str">
        <f t="shared" si="178"/>
        <v>30,30</v>
      </c>
      <c r="S547" s="74" t="str">
        <f t="shared" si="178"/>
        <v>15,15</v>
      </c>
      <c r="T547" s="74" t="str">
        <f t="shared" si="179"/>
        <v>131.89701648206,32.9530520585278</v>
      </c>
      <c r="W547" s="239">
        <v>1</v>
      </c>
      <c r="X547" s="239" t="s">
        <v>3209</v>
      </c>
      <c r="Y547" s="239" t="str">
        <f t="shared" ref="Y547:Y606" si="186">O547</f>
        <v>幼保-2：みなみこども園</v>
      </c>
      <c r="Z547" s="239" t="s">
        <v>3202</v>
      </c>
      <c r="AA547" s="239" t="str">
        <f t="shared" si="180"/>
        <v>種別：幼保・学校&lt;br&gt;名称：幼保-2：みなみこども園&lt;br&gt;住所：佐伯市中の島2丁目19－36&lt;br&gt;TEL：0972-23-0567&lt;br&gt;</v>
      </c>
      <c r="AB547" s="239" t="s">
        <v>3256</v>
      </c>
      <c r="AC547" s="239" t="str">
        <f t="shared" si="181"/>
        <v>500.png</v>
      </c>
      <c r="AD547" s="239" t="s">
        <v>3204</v>
      </c>
      <c r="AE547" s="239" t="str">
        <f t="shared" si="182"/>
        <v>30,30</v>
      </c>
      <c r="AF547" s="239" t="s">
        <v>3205</v>
      </c>
      <c r="AG547" s="239" t="str">
        <f t="shared" si="183"/>
        <v>15,15</v>
      </c>
      <c r="AH547" s="239" t="s">
        <v>3206</v>
      </c>
      <c r="AI547" s="239" t="str">
        <f t="shared" si="184"/>
        <v>131.89701648206,32.9530520585278</v>
      </c>
      <c r="AJ547" s="239" t="s">
        <v>3207</v>
      </c>
      <c r="AL547" s="8" t="str">
        <f t="shared" ref="AL547:AL606" si="187">_xlfn.CONCAT(X547:AJ547)</f>
        <v>,{"type":"Feature","properties":{"name":"幼保-2：みなみこども園","description":"種別：幼保・学校&lt;br&gt;名称：幼保-2：みなみこども園&lt;br&gt;住所：佐伯市中の島2丁目19－36&lt;br&gt;TEL：0972-23-0567&lt;br&gt;","_markerType":"Icon","_iconUrl":"https://cyberjapandata.gsi.go.jp/portal/sys/v4/symbols/500.png","_iconSize":[30,30],"_iconAnchor":[15,15]},"geometry":{"type":"Point","coordinates":[131.89701648206,32.9530520585278]}}</v>
      </c>
    </row>
    <row r="548" spans="1:38">
      <c r="A548" s="1" t="s">
        <v>3457</v>
      </c>
      <c r="B548" s="1" t="s">
        <v>3452</v>
      </c>
      <c r="C548" s="1" t="s">
        <v>3457</v>
      </c>
      <c r="D548" s="1" t="s">
        <v>3056</v>
      </c>
      <c r="E548" s="1" t="s">
        <v>3057</v>
      </c>
      <c r="G548" s="1" t="s">
        <v>3458</v>
      </c>
      <c r="I548" s="236" t="s">
        <v>3454</v>
      </c>
      <c r="J548" s="1" t="s">
        <v>3210</v>
      </c>
      <c r="K548" s="1" t="s">
        <v>3211</v>
      </c>
      <c r="L548" s="1">
        <v>32.974810037542802</v>
      </c>
      <c r="M548" s="1">
        <v>131.90644176155899</v>
      </c>
      <c r="O548" s="74" t="str">
        <f t="shared" si="185"/>
        <v>幼保-3：みなとこども園</v>
      </c>
      <c r="P548" s="74" t="str">
        <f t="shared" si="176"/>
        <v>種別：幼保・学校&lt;br&gt;名称：幼保-3：みなとこども園&lt;br&gt;住所：佐伯市鶴谷町1丁目5番15号&lt;br&gt;TEL：0972-22-5399&lt;br&gt;</v>
      </c>
      <c r="Q548" s="74" t="str">
        <f t="shared" si="177"/>
        <v>500.png</v>
      </c>
      <c r="R548" s="74" t="str">
        <f t="shared" si="178"/>
        <v>30,30</v>
      </c>
      <c r="S548" s="74" t="str">
        <f t="shared" si="178"/>
        <v>15,15</v>
      </c>
      <c r="T548" s="74" t="str">
        <f t="shared" si="179"/>
        <v>131.906441761559,32.9748100375428</v>
      </c>
      <c r="W548" s="239">
        <v>1</v>
      </c>
      <c r="X548" s="239" t="s">
        <v>3209</v>
      </c>
      <c r="Y548" s="239" t="str">
        <f t="shared" si="186"/>
        <v>幼保-3：みなとこども園</v>
      </c>
      <c r="Z548" s="239" t="s">
        <v>3202</v>
      </c>
      <c r="AA548" s="239" t="str">
        <f t="shared" si="180"/>
        <v>種別：幼保・学校&lt;br&gt;名称：幼保-3：みなとこども園&lt;br&gt;住所：佐伯市鶴谷町1丁目5番15号&lt;br&gt;TEL：0972-22-5399&lt;br&gt;</v>
      </c>
      <c r="AB548" s="239" t="s">
        <v>3256</v>
      </c>
      <c r="AC548" s="239" t="str">
        <f t="shared" si="181"/>
        <v>500.png</v>
      </c>
      <c r="AD548" s="239" t="s">
        <v>3204</v>
      </c>
      <c r="AE548" s="239" t="str">
        <f t="shared" si="182"/>
        <v>30,30</v>
      </c>
      <c r="AF548" s="239" t="s">
        <v>3205</v>
      </c>
      <c r="AG548" s="239" t="str">
        <f t="shared" si="183"/>
        <v>15,15</v>
      </c>
      <c r="AH548" s="239" t="s">
        <v>3206</v>
      </c>
      <c r="AI548" s="239" t="str">
        <f t="shared" si="184"/>
        <v>131.906441761559,32.9748100375428</v>
      </c>
      <c r="AJ548" s="239" t="s">
        <v>3207</v>
      </c>
      <c r="AL548" s="8" t="str">
        <f t="shared" si="187"/>
        <v>,{"type":"Feature","properties":{"name":"幼保-3：みなとこども園","description":"種別：幼保・学校&lt;br&gt;名称：幼保-3：みなとこども園&lt;br&gt;住所：佐伯市鶴谷町1丁目5番15号&lt;br&gt;TEL：0972-22-5399&lt;br&gt;","_markerType":"Icon","_iconUrl":"https://cyberjapandata.gsi.go.jp/portal/sys/v4/symbols/500.png","_iconSize":[30,30],"_iconAnchor":[15,15]},"geometry":{"type":"Point","coordinates":[131.906441761559,32.9748100375428]}}</v>
      </c>
    </row>
    <row r="549" spans="1:38">
      <c r="A549" s="1" t="s">
        <v>3459</v>
      </c>
      <c r="B549" s="1" t="s">
        <v>3452</v>
      </c>
      <c r="C549" s="1" t="s">
        <v>3459</v>
      </c>
      <c r="D549" s="1" t="s">
        <v>3060</v>
      </c>
      <c r="E549" s="1" t="s">
        <v>3061</v>
      </c>
      <c r="G549" s="1" t="s">
        <v>3460</v>
      </c>
      <c r="I549" s="236" t="s">
        <v>3454</v>
      </c>
      <c r="J549" s="1" t="s">
        <v>3210</v>
      </c>
      <c r="K549" s="1" t="s">
        <v>3211</v>
      </c>
      <c r="L549" s="1">
        <v>33.000354797008299</v>
      </c>
      <c r="M549" s="1">
        <v>131.89350084153199</v>
      </c>
      <c r="O549" s="74" t="str">
        <f t="shared" si="185"/>
        <v>幼保-4：八幡保育園</v>
      </c>
      <c r="P549" s="74" t="str">
        <f t="shared" si="176"/>
        <v>種別：幼保・学校&lt;br&gt;名称：幼保-4：八幡保育園&lt;br&gt;住所：佐伯市大字戸穴7番地の2&lt;br&gt;TEL：0972-27-7661&lt;br&gt;</v>
      </c>
      <c r="Q549" s="74" t="str">
        <f t="shared" si="177"/>
        <v>500.png</v>
      </c>
      <c r="R549" s="74" t="str">
        <f t="shared" si="178"/>
        <v>30,30</v>
      </c>
      <c r="S549" s="74" t="str">
        <f t="shared" si="178"/>
        <v>15,15</v>
      </c>
      <c r="T549" s="74" t="str">
        <f t="shared" si="179"/>
        <v>131.893500841532,33.0003547970083</v>
      </c>
      <c r="W549" s="239">
        <v>1</v>
      </c>
      <c r="X549" s="239" t="s">
        <v>3209</v>
      </c>
      <c r="Y549" s="239" t="str">
        <f t="shared" si="186"/>
        <v>幼保-4：八幡保育園</v>
      </c>
      <c r="Z549" s="239" t="s">
        <v>3202</v>
      </c>
      <c r="AA549" s="239" t="str">
        <f t="shared" si="180"/>
        <v>種別：幼保・学校&lt;br&gt;名称：幼保-4：八幡保育園&lt;br&gt;住所：佐伯市大字戸穴7番地の2&lt;br&gt;TEL：0972-27-7661&lt;br&gt;</v>
      </c>
      <c r="AB549" s="239" t="s">
        <v>3256</v>
      </c>
      <c r="AC549" s="239" t="str">
        <f t="shared" si="181"/>
        <v>500.png</v>
      </c>
      <c r="AD549" s="239" t="s">
        <v>3204</v>
      </c>
      <c r="AE549" s="239" t="str">
        <f t="shared" si="182"/>
        <v>30,30</v>
      </c>
      <c r="AF549" s="239" t="s">
        <v>3205</v>
      </c>
      <c r="AG549" s="239" t="str">
        <f t="shared" si="183"/>
        <v>15,15</v>
      </c>
      <c r="AH549" s="239" t="s">
        <v>3206</v>
      </c>
      <c r="AI549" s="239" t="str">
        <f t="shared" si="184"/>
        <v>131.893500841532,33.0003547970083</v>
      </c>
      <c r="AJ549" s="239" t="s">
        <v>3207</v>
      </c>
      <c r="AL549" s="8" t="str">
        <f t="shared" si="187"/>
        <v>,{"type":"Feature","properties":{"name":"幼保-4：八幡保育園","description":"種別：幼保・学校&lt;br&gt;名称：幼保-4：八幡保育園&lt;br&gt;住所：佐伯市大字戸穴7番地の2&lt;br&gt;TEL：0972-27-7661&lt;br&gt;","_markerType":"Icon","_iconUrl":"https://cyberjapandata.gsi.go.jp/portal/sys/v4/symbols/500.png","_iconSize":[30,30],"_iconAnchor":[15,15]},"geometry":{"type":"Point","coordinates":[131.893500841532,33.0003547970083]}}</v>
      </c>
    </row>
    <row r="550" spans="1:38">
      <c r="A550" s="1" t="s">
        <v>3461</v>
      </c>
      <c r="B550" s="1" t="s">
        <v>3452</v>
      </c>
      <c r="C550" s="1" t="s">
        <v>3461</v>
      </c>
      <c r="D550" s="1" t="s">
        <v>3066</v>
      </c>
      <c r="E550" s="1" t="s">
        <v>3067</v>
      </c>
      <c r="G550" s="1" t="s">
        <v>3462</v>
      </c>
      <c r="I550" s="236" t="s">
        <v>3454</v>
      </c>
      <c r="J550" s="1" t="s">
        <v>3210</v>
      </c>
      <c r="K550" s="1" t="s">
        <v>3211</v>
      </c>
      <c r="L550" s="1">
        <v>32.9680563754616</v>
      </c>
      <c r="M550" s="1">
        <v>131.903653460371</v>
      </c>
      <c r="O550" s="74" t="str">
        <f t="shared" si="185"/>
        <v>幼保-5：さいきこども園</v>
      </c>
      <c r="P550" s="74" t="str">
        <f t="shared" si="176"/>
        <v>種別：幼保・学校&lt;br&gt;名称：幼保-5：さいきこども園&lt;br&gt;住所：佐伯市蟹田7番12号&lt;br&gt;TEL：0972-22-0644&lt;br&gt;</v>
      </c>
      <c r="Q550" s="74" t="str">
        <f t="shared" si="177"/>
        <v>500.png</v>
      </c>
      <c r="R550" s="74" t="str">
        <f t="shared" si="178"/>
        <v>30,30</v>
      </c>
      <c r="S550" s="74" t="str">
        <f t="shared" si="178"/>
        <v>15,15</v>
      </c>
      <c r="T550" s="74" t="str">
        <f t="shared" si="179"/>
        <v>131.903653460371,32.9680563754616</v>
      </c>
      <c r="W550" s="239">
        <v>1</v>
      </c>
      <c r="X550" s="239" t="s">
        <v>3209</v>
      </c>
      <c r="Y550" s="239" t="str">
        <f t="shared" si="186"/>
        <v>幼保-5：さいきこども園</v>
      </c>
      <c r="Z550" s="239" t="s">
        <v>3202</v>
      </c>
      <c r="AA550" s="239" t="str">
        <f t="shared" si="180"/>
        <v>種別：幼保・学校&lt;br&gt;名称：幼保-5：さいきこども園&lt;br&gt;住所：佐伯市蟹田7番12号&lt;br&gt;TEL：0972-22-0644&lt;br&gt;</v>
      </c>
      <c r="AB550" s="239" t="s">
        <v>3256</v>
      </c>
      <c r="AC550" s="239" t="str">
        <f t="shared" si="181"/>
        <v>500.png</v>
      </c>
      <c r="AD550" s="239" t="s">
        <v>3204</v>
      </c>
      <c r="AE550" s="239" t="str">
        <f t="shared" si="182"/>
        <v>30,30</v>
      </c>
      <c r="AF550" s="239" t="s">
        <v>3205</v>
      </c>
      <c r="AG550" s="239" t="str">
        <f t="shared" si="183"/>
        <v>15,15</v>
      </c>
      <c r="AH550" s="239" t="s">
        <v>3206</v>
      </c>
      <c r="AI550" s="239" t="str">
        <f t="shared" si="184"/>
        <v>131.903653460371,32.9680563754616</v>
      </c>
      <c r="AJ550" s="239" t="s">
        <v>3207</v>
      </c>
      <c r="AL550" s="8" t="str">
        <f t="shared" si="187"/>
        <v>,{"type":"Feature","properties":{"name":"幼保-5：さいきこども園","description":"種別：幼保・学校&lt;br&gt;名称：幼保-5：さいきこども園&lt;br&gt;住所：佐伯市蟹田7番12号&lt;br&gt;TEL：0972-22-0644&lt;br&gt;","_markerType":"Icon","_iconUrl":"https://cyberjapandata.gsi.go.jp/portal/sys/v4/symbols/500.png","_iconSize":[30,30],"_iconAnchor":[15,15]},"geometry":{"type":"Point","coordinates":[131.903653460371,32.9680563754616]}}</v>
      </c>
    </row>
    <row r="551" spans="1:38">
      <c r="A551" s="1" t="s">
        <v>3463</v>
      </c>
      <c r="B551" s="1" t="s">
        <v>3452</v>
      </c>
      <c r="C551" s="1" t="s">
        <v>3463</v>
      </c>
      <c r="D551" s="1" t="s">
        <v>3071</v>
      </c>
      <c r="E551" s="1" t="s">
        <v>3072</v>
      </c>
      <c r="G551" s="1" t="s">
        <v>3464</v>
      </c>
      <c r="I551" s="236" t="s">
        <v>3454</v>
      </c>
      <c r="J551" s="1" t="s">
        <v>3210</v>
      </c>
      <c r="K551" s="1" t="s">
        <v>3211</v>
      </c>
      <c r="L551" s="1">
        <v>32.960810624292897</v>
      </c>
      <c r="M551" s="1">
        <v>131.911946502256</v>
      </c>
      <c r="O551" s="74" t="str">
        <f t="shared" si="185"/>
        <v>幼保-6：長島保育園</v>
      </c>
      <c r="P551" s="74" t="str">
        <f t="shared" si="176"/>
        <v>種別：幼保・学校&lt;br&gt;名称：幼保-6：長島保育園&lt;br&gt;住所：佐伯市長島町2丁目27番1号&lt;br&gt;TEL：0972-24-0522&lt;br&gt;</v>
      </c>
      <c r="Q551" s="74" t="str">
        <f t="shared" si="177"/>
        <v>500.png</v>
      </c>
      <c r="R551" s="74" t="str">
        <f t="shared" si="178"/>
        <v>30,30</v>
      </c>
      <c r="S551" s="74" t="str">
        <f t="shared" si="178"/>
        <v>15,15</v>
      </c>
      <c r="T551" s="74" t="str">
        <f t="shared" si="179"/>
        <v>131.911946502256,32.9608106242929</v>
      </c>
      <c r="W551" s="239">
        <v>1</v>
      </c>
      <c r="X551" s="239" t="s">
        <v>3209</v>
      </c>
      <c r="Y551" s="239" t="str">
        <f t="shared" si="186"/>
        <v>幼保-6：長島保育園</v>
      </c>
      <c r="Z551" s="239" t="s">
        <v>3202</v>
      </c>
      <c r="AA551" s="239" t="str">
        <f t="shared" si="180"/>
        <v>種別：幼保・学校&lt;br&gt;名称：幼保-6：長島保育園&lt;br&gt;住所：佐伯市長島町2丁目27番1号&lt;br&gt;TEL：0972-24-0522&lt;br&gt;</v>
      </c>
      <c r="AB551" s="239" t="s">
        <v>3256</v>
      </c>
      <c r="AC551" s="239" t="str">
        <f t="shared" si="181"/>
        <v>500.png</v>
      </c>
      <c r="AD551" s="239" t="s">
        <v>3204</v>
      </c>
      <c r="AE551" s="239" t="str">
        <f t="shared" si="182"/>
        <v>30,30</v>
      </c>
      <c r="AF551" s="239" t="s">
        <v>3205</v>
      </c>
      <c r="AG551" s="239" t="str">
        <f t="shared" si="183"/>
        <v>15,15</v>
      </c>
      <c r="AH551" s="239" t="s">
        <v>3206</v>
      </c>
      <c r="AI551" s="239" t="str">
        <f t="shared" si="184"/>
        <v>131.911946502256,32.9608106242929</v>
      </c>
      <c r="AJ551" s="239" t="s">
        <v>3207</v>
      </c>
      <c r="AL551" s="8" t="str">
        <f t="shared" si="187"/>
        <v>,{"type":"Feature","properties":{"name":"幼保-6：長島保育園","description":"種別：幼保・学校&lt;br&gt;名称：幼保-6：長島保育園&lt;br&gt;住所：佐伯市長島町2丁目27番1号&lt;br&gt;TEL：0972-24-0522&lt;br&gt;","_markerType":"Icon","_iconUrl":"https://cyberjapandata.gsi.go.jp/portal/sys/v4/symbols/500.png","_iconSize":[30,30],"_iconAnchor":[15,15]},"geometry":{"type":"Point","coordinates":[131.911946502256,32.9608106242929]}}</v>
      </c>
    </row>
    <row r="552" spans="1:38">
      <c r="A552" s="1" t="s">
        <v>3465</v>
      </c>
      <c r="B552" s="1" t="s">
        <v>3452</v>
      </c>
      <c r="C552" s="1" t="s">
        <v>3465</v>
      </c>
      <c r="D552" s="1" t="s">
        <v>3075</v>
      </c>
      <c r="E552" s="1" t="s">
        <v>3076</v>
      </c>
      <c r="G552" s="1" t="s">
        <v>3466</v>
      </c>
      <c r="I552" s="236" t="s">
        <v>3454</v>
      </c>
      <c r="J552" s="1" t="s">
        <v>3210</v>
      </c>
      <c r="K552" s="1" t="s">
        <v>3211</v>
      </c>
      <c r="L552" s="1">
        <v>32.953177943901402</v>
      </c>
      <c r="M552" s="1">
        <v>131.90855381908199</v>
      </c>
      <c r="O552" s="74" t="str">
        <f t="shared" si="185"/>
        <v>幼保-7：ふれあいこども園</v>
      </c>
      <c r="P552" s="74" t="str">
        <f t="shared" si="176"/>
        <v>種別：幼保・学校&lt;br&gt;名称：幼保-7：ふれあいこども園&lt;br&gt;住所：佐伯市字女島6930番地&lt;br&gt;TEL：0972-22-9933&lt;br&gt;</v>
      </c>
      <c r="Q552" s="74" t="str">
        <f t="shared" si="177"/>
        <v>500.png</v>
      </c>
      <c r="R552" s="74" t="str">
        <f t="shared" si="178"/>
        <v>30,30</v>
      </c>
      <c r="S552" s="74" t="str">
        <f t="shared" si="178"/>
        <v>15,15</v>
      </c>
      <c r="T552" s="74" t="str">
        <f t="shared" si="179"/>
        <v>131.908553819082,32.9531779439014</v>
      </c>
      <c r="W552" s="239">
        <v>1</v>
      </c>
      <c r="X552" s="239" t="s">
        <v>3209</v>
      </c>
      <c r="Y552" s="239" t="str">
        <f t="shared" si="186"/>
        <v>幼保-7：ふれあいこども園</v>
      </c>
      <c r="Z552" s="239" t="s">
        <v>3202</v>
      </c>
      <c r="AA552" s="239" t="str">
        <f t="shared" si="180"/>
        <v>種別：幼保・学校&lt;br&gt;名称：幼保-7：ふれあいこども園&lt;br&gt;住所：佐伯市字女島6930番地&lt;br&gt;TEL：0972-22-9933&lt;br&gt;</v>
      </c>
      <c r="AB552" s="239" t="s">
        <v>3256</v>
      </c>
      <c r="AC552" s="239" t="str">
        <f t="shared" si="181"/>
        <v>500.png</v>
      </c>
      <c r="AD552" s="239" t="s">
        <v>3204</v>
      </c>
      <c r="AE552" s="239" t="str">
        <f t="shared" si="182"/>
        <v>30,30</v>
      </c>
      <c r="AF552" s="239" t="s">
        <v>3205</v>
      </c>
      <c r="AG552" s="239" t="str">
        <f t="shared" si="183"/>
        <v>15,15</v>
      </c>
      <c r="AH552" s="239" t="s">
        <v>3206</v>
      </c>
      <c r="AI552" s="239" t="str">
        <f t="shared" si="184"/>
        <v>131.908553819082,32.9531779439014</v>
      </c>
      <c r="AJ552" s="239" t="s">
        <v>3207</v>
      </c>
      <c r="AL552" s="8" t="str">
        <f t="shared" si="187"/>
        <v>,{"type":"Feature","properties":{"name":"幼保-7：ふれあいこども園","description":"種別：幼保・学校&lt;br&gt;名称：幼保-7：ふれあいこども園&lt;br&gt;住所：佐伯市字女島6930番地&lt;br&gt;TEL：0972-22-9933&lt;br&gt;","_markerType":"Icon","_iconUrl":"https://cyberjapandata.gsi.go.jp/portal/sys/v4/symbols/500.png","_iconSize":[30,30],"_iconAnchor":[15,15]},"geometry":{"type":"Point","coordinates":[131.908553819082,32.9531779439014]}}</v>
      </c>
    </row>
    <row r="553" spans="1:38">
      <c r="A553" s="1" t="s">
        <v>3467</v>
      </c>
      <c r="B553" s="1" t="s">
        <v>3452</v>
      </c>
      <c r="C553" s="1" t="s">
        <v>3467</v>
      </c>
      <c r="D553" s="1" t="s">
        <v>3080</v>
      </c>
      <c r="E553" s="1" t="s">
        <v>3081</v>
      </c>
      <c r="G553" s="1" t="s">
        <v>3468</v>
      </c>
      <c r="I553" s="236" t="s">
        <v>3454</v>
      </c>
      <c r="J553" s="1" t="s">
        <v>3210</v>
      </c>
      <c r="K553" s="1" t="s">
        <v>3211</v>
      </c>
      <c r="L553" s="1">
        <v>32.944274073842202</v>
      </c>
      <c r="M553" s="1">
        <v>131.96315861121499</v>
      </c>
      <c r="O553" s="74" t="str">
        <f t="shared" si="185"/>
        <v>幼保-8：松浦こども園</v>
      </c>
      <c r="P553" s="74" t="str">
        <f t="shared" si="176"/>
        <v>種別：幼保・学校&lt;br&gt;名称：幼保-8：松浦こども園&lt;br&gt;住所：佐伯市鶴見大字沖松浦745-1&lt;br&gt;TEL：0972-33-0096&lt;br&gt;</v>
      </c>
      <c r="Q553" s="74" t="str">
        <f t="shared" si="177"/>
        <v>500.png</v>
      </c>
      <c r="R553" s="74" t="str">
        <f t="shared" si="178"/>
        <v>30,30</v>
      </c>
      <c r="S553" s="74" t="str">
        <f t="shared" si="178"/>
        <v>15,15</v>
      </c>
      <c r="T553" s="74" t="str">
        <f t="shared" si="179"/>
        <v>131.963158611215,32.9442740738422</v>
      </c>
      <c r="W553" s="239">
        <v>1</v>
      </c>
      <c r="X553" s="239" t="s">
        <v>3209</v>
      </c>
      <c r="Y553" s="239" t="str">
        <f t="shared" si="186"/>
        <v>幼保-8：松浦こども園</v>
      </c>
      <c r="Z553" s="239" t="s">
        <v>3202</v>
      </c>
      <c r="AA553" s="239" t="str">
        <f t="shared" si="180"/>
        <v>種別：幼保・学校&lt;br&gt;名称：幼保-8：松浦こども園&lt;br&gt;住所：佐伯市鶴見大字沖松浦745-1&lt;br&gt;TEL：0972-33-0096&lt;br&gt;</v>
      </c>
      <c r="AB553" s="239" t="s">
        <v>3256</v>
      </c>
      <c r="AC553" s="239" t="str">
        <f t="shared" si="181"/>
        <v>500.png</v>
      </c>
      <c r="AD553" s="239" t="s">
        <v>3204</v>
      </c>
      <c r="AE553" s="239" t="str">
        <f t="shared" si="182"/>
        <v>30,30</v>
      </c>
      <c r="AF553" s="239" t="s">
        <v>3205</v>
      </c>
      <c r="AG553" s="239" t="str">
        <f t="shared" si="183"/>
        <v>15,15</v>
      </c>
      <c r="AH553" s="239" t="s">
        <v>3206</v>
      </c>
      <c r="AI553" s="239" t="str">
        <f t="shared" si="184"/>
        <v>131.963158611215,32.9442740738422</v>
      </c>
      <c r="AJ553" s="239" t="s">
        <v>3207</v>
      </c>
      <c r="AL553" s="8" t="str">
        <f t="shared" si="187"/>
        <v>,{"type":"Feature","properties":{"name":"幼保-8：松浦こども園","description":"種別：幼保・学校&lt;br&gt;名称：幼保-8：松浦こども園&lt;br&gt;住所：佐伯市鶴見大字沖松浦745-1&lt;br&gt;TEL：0972-33-0096&lt;br&gt;","_markerType":"Icon","_iconUrl":"https://cyberjapandata.gsi.go.jp/portal/sys/v4/symbols/500.png","_iconSize":[30,30],"_iconAnchor":[15,15]},"geometry":{"type":"Point","coordinates":[131.963158611215,32.9442740738422]}}</v>
      </c>
    </row>
    <row r="554" spans="1:38">
      <c r="A554" s="1" t="s">
        <v>3469</v>
      </c>
      <c r="B554" s="1" t="s">
        <v>3452</v>
      </c>
      <c r="C554" s="1" t="s">
        <v>3469</v>
      </c>
      <c r="D554" s="1" t="s">
        <v>3085</v>
      </c>
      <c r="E554" s="1" t="s">
        <v>3086</v>
      </c>
      <c r="G554" s="1" t="s">
        <v>3470</v>
      </c>
      <c r="I554" s="236" t="s">
        <v>3454</v>
      </c>
      <c r="J554" s="1" t="s">
        <v>3210</v>
      </c>
      <c r="K554" s="1" t="s">
        <v>3211</v>
      </c>
      <c r="L554" s="1">
        <v>32.954222035590199</v>
      </c>
      <c r="M554" s="1">
        <v>131.90806468052</v>
      </c>
      <c r="O554" s="74" t="str">
        <f t="shared" si="185"/>
        <v>幼保-9：さくらこども園</v>
      </c>
      <c r="P554" s="74" t="str">
        <f t="shared" si="176"/>
        <v>種別：幼保・学校&lt;br&gt;名称：幼保-9：さくらこども園&lt;br&gt;住所：佐伯市字女島6945番3&lt;br&gt;TEL：0972-28-8877&lt;br&gt;</v>
      </c>
      <c r="Q554" s="74" t="str">
        <f t="shared" si="177"/>
        <v>500.png</v>
      </c>
      <c r="R554" s="74" t="str">
        <f t="shared" si="178"/>
        <v>30,30</v>
      </c>
      <c r="S554" s="74" t="str">
        <f t="shared" si="178"/>
        <v>15,15</v>
      </c>
      <c r="T554" s="74" t="str">
        <f t="shared" si="179"/>
        <v>131.90806468052,32.9542220355902</v>
      </c>
      <c r="W554" s="239">
        <v>1</v>
      </c>
      <c r="X554" s="239" t="s">
        <v>3209</v>
      </c>
      <c r="Y554" s="239" t="str">
        <f t="shared" si="186"/>
        <v>幼保-9：さくらこども園</v>
      </c>
      <c r="Z554" s="239" t="s">
        <v>3202</v>
      </c>
      <c r="AA554" s="239" t="str">
        <f t="shared" si="180"/>
        <v>種別：幼保・学校&lt;br&gt;名称：幼保-9：さくらこども園&lt;br&gt;住所：佐伯市字女島6945番3&lt;br&gt;TEL：0972-28-8877&lt;br&gt;</v>
      </c>
      <c r="AB554" s="239" t="s">
        <v>3256</v>
      </c>
      <c r="AC554" s="239" t="str">
        <f t="shared" si="181"/>
        <v>500.png</v>
      </c>
      <c r="AD554" s="239" t="s">
        <v>3204</v>
      </c>
      <c r="AE554" s="239" t="str">
        <f t="shared" si="182"/>
        <v>30,30</v>
      </c>
      <c r="AF554" s="239" t="s">
        <v>3205</v>
      </c>
      <c r="AG554" s="239" t="str">
        <f t="shared" si="183"/>
        <v>15,15</v>
      </c>
      <c r="AH554" s="239" t="s">
        <v>3206</v>
      </c>
      <c r="AI554" s="239" t="str">
        <f t="shared" si="184"/>
        <v>131.90806468052,32.9542220355902</v>
      </c>
      <c r="AJ554" s="239" t="s">
        <v>3207</v>
      </c>
      <c r="AL554" s="8" t="str">
        <f t="shared" si="187"/>
        <v>,{"type":"Feature","properties":{"name":"幼保-9：さくらこども園","description":"種別：幼保・学校&lt;br&gt;名称：幼保-9：さくらこども園&lt;br&gt;住所：佐伯市字女島6945番3&lt;br&gt;TEL：0972-28-8877&lt;br&gt;","_markerType":"Icon","_iconUrl":"https://cyberjapandata.gsi.go.jp/portal/sys/v4/symbols/500.png","_iconSize":[30,30],"_iconAnchor":[15,15]},"geometry":{"type":"Point","coordinates":[131.90806468052,32.9542220355902]}}</v>
      </c>
    </row>
    <row r="555" spans="1:38">
      <c r="A555" s="1" t="s">
        <v>3471</v>
      </c>
      <c r="B555" s="1" t="s">
        <v>3452</v>
      </c>
      <c r="C555" s="1" t="s">
        <v>3471</v>
      </c>
      <c r="D555" s="1" t="s">
        <v>688</v>
      </c>
      <c r="E555" s="1" t="s">
        <v>685</v>
      </c>
      <c r="G555" s="1" t="s">
        <v>3472</v>
      </c>
      <c r="I555" s="236" t="s">
        <v>3454</v>
      </c>
      <c r="J555" s="1" t="s">
        <v>3210</v>
      </c>
      <c r="K555" s="1" t="s">
        <v>3211</v>
      </c>
      <c r="L555" s="1">
        <v>32.955911122956799</v>
      </c>
      <c r="M555" s="1">
        <v>131.882596444521</v>
      </c>
      <c r="O555" s="74" t="str">
        <f t="shared" si="185"/>
        <v>幼保-10：つるおか保育所</v>
      </c>
      <c r="P555" s="74" t="str">
        <f t="shared" si="176"/>
        <v>種別：幼保・学校&lt;br&gt;名称：幼保-10：つるおか保育所&lt;br&gt;住所：佐伯市鶴岡町2丁目3番8号&lt;br&gt;TEL：0972-20-3050&lt;br&gt;</v>
      </c>
      <c r="Q555" s="74" t="str">
        <f t="shared" si="177"/>
        <v>500.png</v>
      </c>
      <c r="R555" s="74" t="str">
        <f t="shared" si="178"/>
        <v>30,30</v>
      </c>
      <c r="S555" s="74" t="str">
        <f t="shared" si="178"/>
        <v>15,15</v>
      </c>
      <c r="T555" s="74" t="str">
        <f t="shared" si="179"/>
        <v>131.882596444521,32.9559111229568</v>
      </c>
      <c r="W555" s="239">
        <v>1</v>
      </c>
      <c r="X555" s="239" t="s">
        <v>3209</v>
      </c>
      <c r="Y555" s="239" t="str">
        <f t="shared" si="186"/>
        <v>幼保-10：つるおか保育所</v>
      </c>
      <c r="Z555" s="239" t="s">
        <v>3202</v>
      </c>
      <c r="AA555" s="239" t="str">
        <f t="shared" si="180"/>
        <v>種別：幼保・学校&lt;br&gt;名称：幼保-10：つるおか保育所&lt;br&gt;住所：佐伯市鶴岡町2丁目3番8号&lt;br&gt;TEL：0972-20-3050&lt;br&gt;</v>
      </c>
      <c r="AB555" s="239" t="s">
        <v>3256</v>
      </c>
      <c r="AC555" s="239" t="str">
        <f t="shared" si="181"/>
        <v>500.png</v>
      </c>
      <c r="AD555" s="239" t="s">
        <v>3204</v>
      </c>
      <c r="AE555" s="239" t="str">
        <f t="shared" si="182"/>
        <v>30,30</v>
      </c>
      <c r="AF555" s="239" t="s">
        <v>3205</v>
      </c>
      <c r="AG555" s="239" t="str">
        <f t="shared" si="183"/>
        <v>15,15</v>
      </c>
      <c r="AH555" s="239" t="s">
        <v>3206</v>
      </c>
      <c r="AI555" s="239" t="str">
        <f t="shared" si="184"/>
        <v>131.882596444521,32.9559111229568</v>
      </c>
      <c r="AJ555" s="239" t="s">
        <v>3207</v>
      </c>
      <c r="AL555" s="8" t="str">
        <f t="shared" si="187"/>
        <v>,{"type":"Feature","properties":{"name":"幼保-10：つるおか保育所","description":"種別：幼保・学校&lt;br&gt;名称：幼保-10：つるおか保育所&lt;br&gt;住所：佐伯市鶴岡町2丁目3番8号&lt;br&gt;TEL：0972-20-3050&lt;br&gt;","_markerType":"Icon","_iconUrl":"https://cyberjapandata.gsi.go.jp/portal/sys/v4/symbols/500.png","_iconSize":[30,30],"_iconAnchor":[15,15]},"geometry":{"type":"Point","coordinates":[131.882596444521,32.9559111229568]}}</v>
      </c>
    </row>
    <row r="556" spans="1:38">
      <c r="A556" s="1" t="s">
        <v>3473</v>
      </c>
      <c r="B556" s="1" t="s">
        <v>3452</v>
      </c>
      <c r="C556" s="1" t="s">
        <v>3473</v>
      </c>
      <c r="D556" s="1" t="s">
        <v>686</v>
      </c>
      <c r="E556" s="1" t="s">
        <v>687</v>
      </c>
      <c r="G556" s="1" t="s">
        <v>3474</v>
      </c>
      <c r="I556" s="236" t="s">
        <v>3454</v>
      </c>
      <c r="J556" s="1" t="s">
        <v>3210</v>
      </c>
      <c r="K556" s="1" t="s">
        <v>3211</v>
      </c>
      <c r="L556" s="1">
        <v>32.855523113997499</v>
      </c>
      <c r="M556" s="1">
        <v>131.950348063516</v>
      </c>
      <c r="O556" s="74" t="str">
        <f t="shared" si="185"/>
        <v>幼保-11：畑野浦保育所</v>
      </c>
      <c r="P556" s="74" t="str">
        <f t="shared" si="176"/>
        <v>種別：幼保・学校&lt;br&gt;名称：幼保-11：畑野浦保育所&lt;br&gt;住所：蒲江大字畑野浦596番地23&lt;br&gt;TEL：0972-45-0038&lt;br&gt;</v>
      </c>
      <c r="Q556" s="74" t="str">
        <f t="shared" si="177"/>
        <v>500.png</v>
      </c>
      <c r="R556" s="74" t="str">
        <f t="shared" si="178"/>
        <v>30,30</v>
      </c>
      <c r="S556" s="74" t="str">
        <f t="shared" si="178"/>
        <v>15,15</v>
      </c>
      <c r="T556" s="74" t="str">
        <f t="shared" si="179"/>
        <v>131.950348063516,32.8555231139975</v>
      </c>
      <c r="W556" s="239">
        <v>1</v>
      </c>
      <c r="X556" s="239" t="s">
        <v>3209</v>
      </c>
      <c r="Y556" s="239" t="str">
        <f t="shared" si="186"/>
        <v>幼保-11：畑野浦保育所</v>
      </c>
      <c r="Z556" s="239" t="s">
        <v>3202</v>
      </c>
      <c r="AA556" s="239" t="str">
        <f t="shared" si="180"/>
        <v>種別：幼保・学校&lt;br&gt;名称：幼保-11：畑野浦保育所&lt;br&gt;住所：蒲江大字畑野浦596番地23&lt;br&gt;TEL：0972-45-0038&lt;br&gt;</v>
      </c>
      <c r="AB556" s="239" t="s">
        <v>3256</v>
      </c>
      <c r="AC556" s="239" t="str">
        <f t="shared" si="181"/>
        <v>500.png</v>
      </c>
      <c r="AD556" s="239" t="s">
        <v>3204</v>
      </c>
      <c r="AE556" s="239" t="str">
        <f t="shared" si="182"/>
        <v>30,30</v>
      </c>
      <c r="AF556" s="239" t="s">
        <v>3205</v>
      </c>
      <c r="AG556" s="239" t="str">
        <f t="shared" si="183"/>
        <v>15,15</v>
      </c>
      <c r="AH556" s="239" t="s">
        <v>3206</v>
      </c>
      <c r="AI556" s="239" t="str">
        <f t="shared" si="184"/>
        <v>131.950348063516,32.8555231139975</v>
      </c>
      <c r="AJ556" s="239" t="s">
        <v>3207</v>
      </c>
      <c r="AL556" s="8" t="str">
        <f t="shared" si="187"/>
        <v>,{"type":"Feature","properties":{"name":"幼保-11：畑野浦保育所","description":"種別：幼保・学校&lt;br&gt;名称：幼保-11：畑野浦保育所&lt;br&gt;住所：蒲江大字畑野浦596番地23&lt;br&gt;TEL：0972-45-0038&lt;br&gt;","_markerType":"Icon","_iconUrl":"https://cyberjapandata.gsi.go.jp/portal/sys/v4/symbols/500.png","_iconSize":[30,30],"_iconAnchor":[15,15]},"geometry":{"type":"Point","coordinates":[131.950348063516,32.8555231139975]}}</v>
      </c>
    </row>
    <row r="557" spans="1:38">
      <c r="A557" s="1" t="s">
        <v>3475</v>
      </c>
      <c r="B557" s="1" t="s">
        <v>3452</v>
      </c>
      <c r="C557" s="1" t="s">
        <v>3475</v>
      </c>
      <c r="D557" s="1" t="s">
        <v>3095</v>
      </c>
      <c r="E557" s="1" t="s">
        <v>3096</v>
      </c>
      <c r="G557" s="1" t="s">
        <v>3476</v>
      </c>
      <c r="I557" s="236" t="s">
        <v>3454</v>
      </c>
      <c r="J557" s="1" t="s">
        <v>3210</v>
      </c>
      <c r="K557" s="1" t="s">
        <v>3211</v>
      </c>
      <c r="L557" s="1">
        <v>32.968483134447197</v>
      </c>
      <c r="M557" s="1">
        <v>131.84055039360001</v>
      </c>
      <c r="O557" s="74" t="str">
        <f t="shared" si="185"/>
        <v>幼保-12：やよいこども園</v>
      </c>
      <c r="P557" s="74" t="str">
        <f t="shared" si="176"/>
        <v>種別：幼保・学校&lt;br&gt;名称：幼保-12：やよいこども園&lt;br&gt;住所：佐伯市弥生大字上小倉1201-1&lt;br&gt;TEL：0972-46-1591&lt;br&gt;</v>
      </c>
      <c r="Q557" s="74" t="str">
        <f t="shared" si="177"/>
        <v>500.png</v>
      </c>
      <c r="R557" s="74" t="str">
        <f t="shared" si="178"/>
        <v>30,30</v>
      </c>
      <c r="S557" s="74" t="str">
        <f t="shared" si="178"/>
        <v>15,15</v>
      </c>
      <c r="T557" s="74" t="str">
        <f t="shared" si="179"/>
        <v>131.8405503936,32.9684831344472</v>
      </c>
      <c r="W557" s="239">
        <v>1</v>
      </c>
      <c r="X557" s="239" t="s">
        <v>3209</v>
      </c>
      <c r="Y557" s="239" t="str">
        <f t="shared" si="186"/>
        <v>幼保-12：やよいこども園</v>
      </c>
      <c r="Z557" s="239" t="s">
        <v>3202</v>
      </c>
      <c r="AA557" s="239" t="str">
        <f t="shared" si="180"/>
        <v>種別：幼保・学校&lt;br&gt;名称：幼保-12：やよいこども園&lt;br&gt;住所：佐伯市弥生大字上小倉1201-1&lt;br&gt;TEL：0972-46-1591&lt;br&gt;</v>
      </c>
      <c r="AB557" s="239" t="s">
        <v>3256</v>
      </c>
      <c r="AC557" s="239" t="str">
        <f t="shared" si="181"/>
        <v>500.png</v>
      </c>
      <c r="AD557" s="239" t="s">
        <v>3204</v>
      </c>
      <c r="AE557" s="239" t="str">
        <f t="shared" si="182"/>
        <v>30,30</v>
      </c>
      <c r="AF557" s="239" t="s">
        <v>3205</v>
      </c>
      <c r="AG557" s="239" t="str">
        <f t="shared" si="183"/>
        <v>15,15</v>
      </c>
      <c r="AH557" s="239" t="s">
        <v>3206</v>
      </c>
      <c r="AI557" s="239" t="str">
        <f t="shared" si="184"/>
        <v>131.8405503936,32.9684831344472</v>
      </c>
      <c r="AJ557" s="239" t="s">
        <v>3207</v>
      </c>
      <c r="AL557" s="8" t="str">
        <f t="shared" si="187"/>
        <v>,{"type":"Feature","properties":{"name":"幼保-12：やよいこども園","description":"種別：幼保・学校&lt;br&gt;名称：幼保-12：やよいこども園&lt;br&gt;住所：佐伯市弥生大字上小倉1201-1&lt;br&gt;TEL：0972-46-1591&lt;br&gt;","_markerType":"Icon","_iconUrl":"https://cyberjapandata.gsi.go.jp/portal/sys/v4/symbols/500.png","_iconSize":[30,30],"_iconAnchor":[15,15]},"geometry":{"type":"Point","coordinates":[131.8405503936,32.9684831344472]}}</v>
      </c>
    </row>
    <row r="558" spans="1:38">
      <c r="A558" s="1" t="s">
        <v>3477</v>
      </c>
      <c r="B558" s="1" t="s">
        <v>3452</v>
      </c>
      <c r="C558" s="1" t="s">
        <v>3477</v>
      </c>
      <c r="D558" s="1" t="s">
        <v>3100</v>
      </c>
      <c r="E558" s="1" t="s">
        <v>3101</v>
      </c>
      <c r="G558" s="1" t="s">
        <v>3478</v>
      </c>
      <c r="I558" s="236" t="s">
        <v>3454</v>
      </c>
      <c r="J558" s="1" t="s">
        <v>3210</v>
      </c>
      <c r="K558" s="1" t="s">
        <v>3211</v>
      </c>
      <c r="L558" s="1">
        <v>32.981930761184103</v>
      </c>
      <c r="M558" s="1">
        <v>131.847605832059</v>
      </c>
      <c r="O558" s="74" t="str">
        <f t="shared" si="185"/>
        <v>幼保-13：にじいろこども園</v>
      </c>
      <c r="P558" s="74" t="str">
        <f t="shared" si="176"/>
        <v>種別：幼保・学校&lt;br&gt;名称：幼保-13：にじいろこども園&lt;br&gt;住所：佐伯市弥生大字大坂本1065番地1&lt;br&gt;TEL：0972-46-1441&lt;br&gt;</v>
      </c>
      <c r="Q558" s="74" t="str">
        <f t="shared" si="177"/>
        <v>500.png</v>
      </c>
      <c r="R558" s="74" t="str">
        <f t="shared" si="178"/>
        <v>30,30</v>
      </c>
      <c r="S558" s="74" t="str">
        <f t="shared" si="178"/>
        <v>15,15</v>
      </c>
      <c r="T558" s="74" t="str">
        <f t="shared" si="179"/>
        <v>131.847605832059,32.9819307611841</v>
      </c>
      <c r="W558" s="239">
        <v>1</v>
      </c>
      <c r="X558" s="239" t="s">
        <v>3209</v>
      </c>
      <c r="Y558" s="239" t="str">
        <f t="shared" si="186"/>
        <v>幼保-13：にじいろこども園</v>
      </c>
      <c r="Z558" s="239" t="s">
        <v>3202</v>
      </c>
      <c r="AA558" s="239" t="str">
        <f t="shared" si="180"/>
        <v>種別：幼保・学校&lt;br&gt;名称：幼保-13：にじいろこども園&lt;br&gt;住所：佐伯市弥生大字大坂本1065番地1&lt;br&gt;TEL：0972-46-1441&lt;br&gt;</v>
      </c>
      <c r="AB558" s="239" t="s">
        <v>3256</v>
      </c>
      <c r="AC558" s="239" t="str">
        <f t="shared" si="181"/>
        <v>500.png</v>
      </c>
      <c r="AD558" s="239" t="s">
        <v>3204</v>
      </c>
      <c r="AE558" s="239" t="str">
        <f t="shared" si="182"/>
        <v>30,30</v>
      </c>
      <c r="AF558" s="239" t="s">
        <v>3205</v>
      </c>
      <c r="AG558" s="239" t="str">
        <f t="shared" si="183"/>
        <v>15,15</v>
      </c>
      <c r="AH558" s="239" t="s">
        <v>3206</v>
      </c>
      <c r="AI558" s="239" t="str">
        <f t="shared" si="184"/>
        <v>131.847605832059,32.9819307611841</v>
      </c>
      <c r="AJ558" s="239" t="s">
        <v>3207</v>
      </c>
      <c r="AL558" s="8" t="str">
        <f t="shared" si="187"/>
        <v>,{"type":"Feature","properties":{"name":"幼保-13：にじいろこども園","description":"種別：幼保・学校&lt;br&gt;名称：幼保-13：にじいろこども園&lt;br&gt;住所：佐伯市弥生大字大坂本1065番地1&lt;br&gt;TEL：0972-46-1441&lt;br&gt;","_markerType":"Icon","_iconUrl":"https://cyberjapandata.gsi.go.jp/portal/sys/v4/symbols/500.png","_iconSize":[30,30],"_iconAnchor":[15,15]},"geometry":{"type":"Point","coordinates":[131.847605832059,32.9819307611841]}}</v>
      </c>
    </row>
    <row r="559" spans="1:38">
      <c r="A559" s="1" t="s">
        <v>3479</v>
      </c>
      <c r="B559" s="1" t="s">
        <v>3452</v>
      </c>
      <c r="C559" s="1" t="s">
        <v>3479</v>
      </c>
      <c r="D559" s="1" t="s">
        <v>3105</v>
      </c>
      <c r="E559" s="1" t="s">
        <v>3106</v>
      </c>
      <c r="G559" s="1" t="s">
        <v>3480</v>
      </c>
      <c r="I559" s="236" t="s">
        <v>3454</v>
      </c>
      <c r="J559" s="1" t="s">
        <v>3210</v>
      </c>
      <c r="K559" s="1" t="s">
        <v>3211</v>
      </c>
      <c r="L559" s="1">
        <v>32.959493016089702</v>
      </c>
      <c r="M559" s="1">
        <v>131.895305769971</v>
      </c>
      <c r="O559" s="74" t="str">
        <f t="shared" si="185"/>
        <v>幼保-14：ルンビニこども園</v>
      </c>
      <c r="P559" s="74" t="str">
        <f t="shared" si="176"/>
        <v>種別：幼保・学校&lt;br&gt;名称：幼保-14：ルンビニこども園&lt;br&gt;住所：佐伯市城下東町5-4&lt;br&gt;TEL：0972-23-6160 &lt;br&gt;</v>
      </c>
      <c r="Q559" s="74" t="str">
        <f t="shared" si="177"/>
        <v>500.png</v>
      </c>
      <c r="R559" s="74" t="str">
        <f t="shared" si="178"/>
        <v>30,30</v>
      </c>
      <c r="S559" s="74" t="str">
        <f t="shared" si="178"/>
        <v>15,15</v>
      </c>
      <c r="T559" s="74" t="str">
        <f t="shared" si="179"/>
        <v>131.895305769971,32.9594930160897</v>
      </c>
      <c r="W559" s="239">
        <v>1</v>
      </c>
      <c r="X559" s="239" t="s">
        <v>3209</v>
      </c>
      <c r="Y559" s="239" t="str">
        <f t="shared" si="186"/>
        <v>幼保-14：ルンビニこども園</v>
      </c>
      <c r="Z559" s="239" t="s">
        <v>3202</v>
      </c>
      <c r="AA559" s="239" t="str">
        <f t="shared" si="180"/>
        <v>種別：幼保・学校&lt;br&gt;名称：幼保-14：ルンビニこども園&lt;br&gt;住所：佐伯市城下東町5-4&lt;br&gt;TEL：0972-23-6160 &lt;br&gt;</v>
      </c>
      <c r="AB559" s="239" t="s">
        <v>3256</v>
      </c>
      <c r="AC559" s="239" t="str">
        <f t="shared" si="181"/>
        <v>500.png</v>
      </c>
      <c r="AD559" s="239" t="s">
        <v>3204</v>
      </c>
      <c r="AE559" s="239" t="str">
        <f t="shared" si="182"/>
        <v>30,30</v>
      </c>
      <c r="AF559" s="239" t="s">
        <v>3205</v>
      </c>
      <c r="AG559" s="239" t="str">
        <f t="shared" si="183"/>
        <v>15,15</v>
      </c>
      <c r="AH559" s="239" t="s">
        <v>3206</v>
      </c>
      <c r="AI559" s="239" t="str">
        <f t="shared" si="184"/>
        <v>131.895305769971,32.9594930160897</v>
      </c>
      <c r="AJ559" s="239" t="s">
        <v>3207</v>
      </c>
      <c r="AL559" s="8" t="str">
        <f t="shared" si="187"/>
        <v>,{"type":"Feature","properties":{"name":"幼保-14：ルンビニこども園","description":"種別：幼保・学校&lt;br&gt;名称：幼保-14：ルンビニこども園&lt;br&gt;住所：佐伯市城下東町5-4&lt;br&gt;TEL：0972-23-6160 &lt;br&gt;","_markerType":"Icon","_iconUrl":"https://cyberjapandata.gsi.go.jp/portal/sys/v4/symbols/500.png","_iconSize":[30,30],"_iconAnchor":[15,15]},"geometry":{"type":"Point","coordinates":[131.895305769971,32.9594930160897]}}</v>
      </c>
    </row>
    <row r="560" spans="1:38">
      <c r="A560" s="1" t="s">
        <v>3481</v>
      </c>
      <c r="B560" s="1" t="s">
        <v>3452</v>
      </c>
      <c r="C560" s="1" t="s">
        <v>3481</v>
      </c>
      <c r="D560" s="1" t="s">
        <v>3110</v>
      </c>
      <c r="E560" s="1" t="s">
        <v>3111</v>
      </c>
      <c r="G560" s="1" t="s">
        <v>3482</v>
      </c>
      <c r="I560" s="236" t="s">
        <v>3454</v>
      </c>
      <c r="J560" s="1" t="s">
        <v>3210</v>
      </c>
      <c r="K560" s="1" t="s">
        <v>3211</v>
      </c>
      <c r="L560" s="1">
        <v>32.961408624359599</v>
      </c>
      <c r="M560" s="1">
        <v>131.90047149408801</v>
      </c>
      <c r="O560" s="74" t="str">
        <f t="shared" si="185"/>
        <v>幼保-15：カトリック佐伯幼稚園</v>
      </c>
      <c r="P560" s="74" t="str">
        <f t="shared" si="176"/>
        <v>種別：幼保・学校&lt;br&gt;名称：幼保-15：カトリック佐伯幼稚園&lt;br&gt;住所：佐伯市中村東町7-3&lt;br&gt;TEL：0972-22-2182&lt;br&gt;</v>
      </c>
      <c r="Q560" s="74" t="str">
        <f t="shared" si="177"/>
        <v>500.png</v>
      </c>
      <c r="R560" s="74" t="str">
        <f t="shared" si="178"/>
        <v>30,30</v>
      </c>
      <c r="S560" s="74" t="str">
        <f t="shared" si="178"/>
        <v>15,15</v>
      </c>
      <c r="T560" s="74" t="str">
        <f t="shared" si="179"/>
        <v>131.900471494088,32.9614086243596</v>
      </c>
      <c r="W560" s="239">
        <v>1</v>
      </c>
      <c r="X560" s="239" t="s">
        <v>3209</v>
      </c>
      <c r="Y560" s="239" t="str">
        <f t="shared" si="186"/>
        <v>幼保-15：カトリック佐伯幼稚園</v>
      </c>
      <c r="Z560" s="239" t="s">
        <v>3202</v>
      </c>
      <c r="AA560" s="239" t="str">
        <f t="shared" si="180"/>
        <v>種別：幼保・学校&lt;br&gt;名称：幼保-15：カトリック佐伯幼稚園&lt;br&gt;住所：佐伯市中村東町7-3&lt;br&gt;TEL：0972-22-2182&lt;br&gt;</v>
      </c>
      <c r="AB560" s="239" t="s">
        <v>3256</v>
      </c>
      <c r="AC560" s="239" t="str">
        <f t="shared" si="181"/>
        <v>500.png</v>
      </c>
      <c r="AD560" s="239" t="s">
        <v>3204</v>
      </c>
      <c r="AE560" s="239" t="str">
        <f t="shared" si="182"/>
        <v>30,30</v>
      </c>
      <c r="AF560" s="239" t="s">
        <v>3205</v>
      </c>
      <c r="AG560" s="239" t="str">
        <f t="shared" si="183"/>
        <v>15,15</v>
      </c>
      <c r="AH560" s="239" t="s">
        <v>3206</v>
      </c>
      <c r="AI560" s="239" t="str">
        <f t="shared" si="184"/>
        <v>131.900471494088,32.9614086243596</v>
      </c>
      <c r="AJ560" s="239" t="s">
        <v>3207</v>
      </c>
      <c r="AL560" s="8" t="str">
        <f t="shared" si="187"/>
        <v>,{"type":"Feature","properties":{"name":"幼保-15：カトリック佐伯幼稚園","description":"種別：幼保・学校&lt;br&gt;名称：幼保-15：カトリック佐伯幼稚園&lt;br&gt;住所：佐伯市中村東町7-3&lt;br&gt;TEL：0972-22-2182&lt;br&gt;","_markerType":"Icon","_iconUrl":"https://cyberjapandata.gsi.go.jp/portal/sys/v4/symbols/500.png","_iconSize":[30,30],"_iconAnchor":[15,15]},"geometry":{"type":"Point","coordinates":[131.900471494088,32.9614086243596]}}</v>
      </c>
    </row>
    <row r="561" spans="1:38">
      <c r="A561" s="1" t="s">
        <v>3483</v>
      </c>
      <c r="B561" s="1" t="s">
        <v>3452</v>
      </c>
      <c r="C561" s="1" t="s">
        <v>3483</v>
      </c>
      <c r="D561" s="1" t="s">
        <v>3115</v>
      </c>
      <c r="E561" s="1" t="s">
        <v>3116</v>
      </c>
      <c r="G561" s="1" t="s">
        <v>3484</v>
      </c>
      <c r="I561" s="236" t="s">
        <v>3454</v>
      </c>
      <c r="J561" s="1" t="s">
        <v>3210</v>
      </c>
      <c r="K561" s="1" t="s">
        <v>3211</v>
      </c>
      <c r="L561" s="1">
        <v>32.956181049168897</v>
      </c>
      <c r="M561" s="1">
        <v>131.80263950157999</v>
      </c>
      <c r="O561" s="74" t="str">
        <f t="shared" si="185"/>
        <v>幼保-16：ほんじょうこども園</v>
      </c>
      <c r="P561" s="74" t="str">
        <f t="shared" si="176"/>
        <v>種別：幼保・学校&lt;br&gt;名称：幼保-16：ほんじょうこども園&lt;br&gt;住所：佐伯市本匠大字笠掛1381番地1&lt;br&gt;TEL：0972-56-5033&lt;br&gt;</v>
      </c>
      <c r="Q561" s="74" t="str">
        <f t="shared" si="177"/>
        <v>500.png</v>
      </c>
      <c r="R561" s="74" t="str">
        <f t="shared" si="178"/>
        <v>30,30</v>
      </c>
      <c r="S561" s="74" t="str">
        <f t="shared" si="178"/>
        <v>15,15</v>
      </c>
      <c r="T561" s="74" t="str">
        <f t="shared" si="179"/>
        <v>131.80263950158,32.9561810491689</v>
      </c>
      <c r="W561" s="239">
        <v>1</v>
      </c>
      <c r="X561" s="239" t="s">
        <v>3209</v>
      </c>
      <c r="Y561" s="239" t="str">
        <f t="shared" si="186"/>
        <v>幼保-16：ほんじょうこども園</v>
      </c>
      <c r="Z561" s="239" t="s">
        <v>3202</v>
      </c>
      <c r="AA561" s="239" t="str">
        <f t="shared" si="180"/>
        <v>種別：幼保・学校&lt;br&gt;名称：幼保-16：ほんじょうこども園&lt;br&gt;住所：佐伯市本匠大字笠掛1381番地1&lt;br&gt;TEL：0972-56-5033&lt;br&gt;</v>
      </c>
      <c r="AB561" s="239" t="s">
        <v>3256</v>
      </c>
      <c r="AC561" s="239" t="str">
        <f t="shared" si="181"/>
        <v>500.png</v>
      </c>
      <c r="AD561" s="239" t="s">
        <v>3204</v>
      </c>
      <c r="AE561" s="239" t="str">
        <f t="shared" si="182"/>
        <v>30,30</v>
      </c>
      <c r="AF561" s="239" t="s">
        <v>3205</v>
      </c>
      <c r="AG561" s="239" t="str">
        <f t="shared" si="183"/>
        <v>15,15</v>
      </c>
      <c r="AH561" s="239" t="s">
        <v>3206</v>
      </c>
      <c r="AI561" s="239" t="str">
        <f t="shared" si="184"/>
        <v>131.80263950158,32.9561810491689</v>
      </c>
      <c r="AJ561" s="239" t="s">
        <v>3207</v>
      </c>
      <c r="AL561" s="8" t="str">
        <f t="shared" si="187"/>
        <v>,{"type":"Feature","properties":{"name":"幼保-16：ほんじょうこども園","description":"種別：幼保・学校&lt;br&gt;名称：幼保-16：ほんじょうこども園&lt;br&gt;住所：佐伯市本匠大字笠掛1381番地1&lt;br&gt;TEL：0972-56-5033&lt;br&gt;","_markerType":"Icon","_iconUrl":"https://cyberjapandata.gsi.go.jp/portal/sys/v4/symbols/500.png","_iconSize":[30,30],"_iconAnchor":[15,15]},"geometry":{"type":"Point","coordinates":[131.80263950158,32.9561810491689]}}</v>
      </c>
    </row>
    <row r="562" spans="1:38">
      <c r="A562" s="1" t="s">
        <v>3485</v>
      </c>
      <c r="B562" s="1" t="s">
        <v>3452</v>
      </c>
      <c r="C562" s="1" t="s">
        <v>3485</v>
      </c>
      <c r="D562" s="1" t="s">
        <v>689</v>
      </c>
      <c r="E562" s="1" t="s">
        <v>3120</v>
      </c>
      <c r="G562" s="1" t="s">
        <v>3486</v>
      </c>
      <c r="I562" s="236" t="s">
        <v>3454</v>
      </c>
      <c r="J562" s="1" t="s">
        <v>3210</v>
      </c>
      <c r="K562" s="1" t="s">
        <v>3211</v>
      </c>
      <c r="L562" s="1">
        <v>32.896810192500901</v>
      </c>
      <c r="M562" s="1">
        <v>131.779786668197</v>
      </c>
      <c r="O562" s="74" t="str">
        <f t="shared" si="185"/>
        <v>幼保-17：なおかわこども園</v>
      </c>
      <c r="P562" s="74" t="str">
        <f t="shared" si="176"/>
        <v>種別：幼保・学校&lt;br&gt;名称：幼保-17：なおかわこども園&lt;br&gt;住所：佐伯市直川大字上直見577番地&lt;br&gt;TEL：0972-58-2146&lt;br&gt;</v>
      </c>
      <c r="Q562" s="74" t="str">
        <f t="shared" si="177"/>
        <v>500.png</v>
      </c>
      <c r="R562" s="74" t="str">
        <f t="shared" ref="R562:S606" si="188">J562</f>
        <v>30,30</v>
      </c>
      <c r="S562" s="74" t="str">
        <f t="shared" si="188"/>
        <v>15,15</v>
      </c>
      <c r="T562" s="74" t="str">
        <f t="shared" si="179"/>
        <v>131.779786668197,32.8968101925009</v>
      </c>
      <c r="W562" s="239">
        <v>1</v>
      </c>
      <c r="X562" s="239" t="s">
        <v>3209</v>
      </c>
      <c r="Y562" s="239" t="str">
        <f t="shared" si="186"/>
        <v>幼保-17：なおかわこども園</v>
      </c>
      <c r="Z562" s="239" t="s">
        <v>3202</v>
      </c>
      <c r="AA562" s="239" t="str">
        <f t="shared" si="180"/>
        <v>種別：幼保・学校&lt;br&gt;名称：幼保-17：なおかわこども園&lt;br&gt;住所：佐伯市直川大字上直見577番地&lt;br&gt;TEL：0972-58-2146&lt;br&gt;</v>
      </c>
      <c r="AB562" s="239" t="s">
        <v>3256</v>
      </c>
      <c r="AC562" s="239" t="str">
        <f t="shared" si="181"/>
        <v>500.png</v>
      </c>
      <c r="AD562" s="239" t="s">
        <v>3204</v>
      </c>
      <c r="AE562" s="239" t="str">
        <f t="shared" si="182"/>
        <v>30,30</v>
      </c>
      <c r="AF562" s="239" t="s">
        <v>3205</v>
      </c>
      <c r="AG562" s="239" t="str">
        <f t="shared" si="183"/>
        <v>15,15</v>
      </c>
      <c r="AH562" s="239" t="s">
        <v>3206</v>
      </c>
      <c r="AI562" s="239" t="str">
        <f t="shared" si="184"/>
        <v>131.779786668197,32.8968101925009</v>
      </c>
      <c r="AJ562" s="239" t="s">
        <v>3207</v>
      </c>
      <c r="AL562" s="8" t="str">
        <f t="shared" si="187"/>
        <v>,{"type":"Feature","properties":{"name":"幼保-17：なおかわこども園","description":"種別：幼保・学校&lt;br&gt;名称：幼保-17：なおかわこども園&lt;br&gt;住所：佐伯市直川大字上直見577番地&lt;br&gt;TEL：0972-58-2146&lt;br&gt;","_markerType":"Icon","_iconUrl":"https://cyberjapandata.gsi.go.jp/portal/sys/v4/symbols/500.png","_iconSize":[30,30],"_iconAnchor":[15,15]},"geometry":{"type":"Point","coordinates":[131.779786668197,32.8968101925009]}}</v>
      </c>
    </row>
    <row r="563" spans="1:38">
      <c r="A563" s="1" t="s">
        <v>3487</v>
      </c>
      <c r="B563" s="1" t="s">
        <v>3452</v>
      </c>
      <c r="C563" s="1" t="s">
        <v>3487</v>
      </c>
      <c r="D563" s="1" t="s">
        <v>690</v>
      </c>
      <c r="E563" s="1" t="s">
        <v>3124</v>
      </c>
      <c r="G563" s="1" t="s">
        <v>3488</v>
      </c>
      <c r="I563" s="236" t="s">
        <v>3454</v>
      </c>
      <c r="J563" s="1" t="s">
        <v>3210</v>
      </c>
      <c r="K563" s="1" t="s">
        <v>3211</v>
      </c>
      <c r="L563" s="1">
        <v>32.854361237202802</v>
      </c>
      <c r="M563" s="1">
        <v>131.68038429886599</v>
      </c>
      <c r="O563" s="74" t="str">
        <f t="shared" si="185"/>
        <v>幼保-18：うめこども園</v>
      </c>
      <c r="P563" s="74" t="str">
        <f t="shared" si="176"/>
        <v>種別：幼保・学校&lt;br&gt;名称：幼保-18：うめこども園&lt;br&gt;住所：佐伯市宇目大字千束2137-2&lt;br&gt;TEL：0972-52-1013&lt;br&gt;</v>
      </c>
      <c r="Q563" s="74" t="str">
        <f t="shared" si="177"/>
        <v>500.png</v>
      </c>
      <c r="R563" s="74" t="str">
        <f t="shared" si="188"/>
        <v>30,30</v>
      </c>
      <c r="S563" s="74" t="str">
        <f t="shared" si="188"/>
        <v>15,15</v>
      </c>
      <c r="T563" s="74" t="str">
        <f t="shared" si="179"/>
        <v>131.680384298866,32.8543612372028</v>
      </c>
      <c r="W563" s="239">
        <v>1</v>
      </c>
      <c r="X563" s="239" t="s">
        <v>3209</v>
      </c>
      <c r="Y563" s="239" t="str">
        <f t="shared" si="186"/>
        <v>幼保-18：うめこども園</v>
      </c>
      <c r="Z563" s="239" t="s">
        <v>3202</v>
      </c>
      <c r="AA563" s="239" t="str">
        <f t="shared" si="180"/>
        <v>種別：幼保・学校&lt;br&gt;名称：幼保-18：うめこども園&lt;br&gt;住所：佐伯市宇目大字千束2137-2&lt;br&gt;TEL：0972-52-1013&lt;br&gt;</v>
      </c>
      <c r="AB563" s="239" t="s">
        <v>3256</v>
      </c>
      <c r="AC563" s="239" t="str">
        <f t="shared" si="181"/>
        <v>500.png</v>
      </c>
      <c r="AD563" s="239" t="s">
        <v>3204</v>
      </c>
      <c r="AE563" s="239" t="str">
        <f t="shared" si="182"/>
        <v>30,30</v>
      </c>
      <c r="AF563" s="239" t="s">
        <v>3205</v>
      </c>
      <c r="AG563" s="239" t="str">
        <f t="shared" si="183"/>
        <v>15,15</v>
      </c>
      <c r="AH563" s="239" t="s">
        <v>3206</v>
      </c>
      <c r="AI563" s="239" t="str">
        <f t="shared" si="184"/>
        <v>131.680384298866,32.8543612372028</v>
      </c>
      <c r="AJ563" s="239" t="s">
        <v>3207</v>
      </c>
      <c r="AL563" s="8" t="str">
        <f t="shared" si="187"/>
        <v>,{"type":"Feature","properties":{"name":"幼保-18：うめこども園","description":"種別：幼保・学校&lt;br&gt;名称：幼保-18：うめこども園&lt;br&gt;住所：佐伯市宇目大字千束2137-2&lt;br&gt;TEL：0972-52-1013&lt;br&gt;","_markerType":"Icon","_iconUrl":"https://cyberjapandata.gsi.go.jp/portal/sys/v4/symbols/500.png","_iconSize":[30,30],"_iconAnchor":[15,15]},"geometry":{"type":"Point","coordinates":[131.680384298866,32.8543612372028]}}</v>
      </c>
    </row>
    <row r="564" spans="1:38">
      <c r="A564" s="1" t="s">
        <v>3489</v>
      </c>
      <c r="B564" s="1" t="s">
        <v>3452</v>
      </c>
      <c r="C564" s="1" t="s">
        <v>3489</v>
      </c>
      <c r="D564" s="1" t="s">
        <v>3127</v>
      </c>
      <c r="E564" s="1" t="s">
        <v>3128</v>
      </c>
      <c r="G564" s="1" t="s">
        <v>3490</v>
      </c>
      <c r="I564" s="236" t="s">
        <v>3454</v>
      </c>
      <c r="J564" s="1" t="s">
        <v>3210</v>
      </c>
      <c r="K564" s="1" t="s">
        <v>3211</v>
      </c>
      <c r="L564" s="1">
        <v>32.801111100630301</v>
      </c>
      <c r="M564" s="1">
        <v>131.93752543533299</v>
      </c>
      <c r="O564" s="74" t="str">
        <f t="shared" si="185"/>
        <v>幼保-19：かまえこども園</v>
      </c>
      <c r="P564" s="74" t="str">
        <f t="shared" si="176"/>
        <v>種別：幼保・学校&lt;br&gt;名称：幼保-19：かまえこども園&lt;br&gt;住所：佐伯市蒲江⼤字蒲江浦404番地１&lt;br&gt;TEL：0972-42-5500&lt;br&gt;</v>
      </c>
      <c r="Q564" s="74" t="str">
        <f t="shared" si="177"/>
        <v>500.png</v>
      </c>
      <c r="R564" s="74" t="str">
        <f t="shared" si="188"/>
        <v>30,30</v>
      </c>
      <c r="S564" s="74" t="str">
        <f t="shared" si="188"/>
        <v>15,15</v>
      </c>
      <c r="T564" s="74" t="str">
        <f t="shared" si="179"/>
        <v>131.937525435333,32.8011111006303</v>
      </c>
      <c r="W564" s="239">
        <v>1</v>
      </c>
      <c r="X564" s="239" t="s">
        <v>3209</v>
      </c>
      <c r="Y564" s="239" t="str">
        <f t="shared" si="186"/>
        <v>幼保-19：かまえこども園</v>
      </c>
      <c r="Z564" s="239" t="s">
        <v>3202</v>
      </c>
      <c r="AA564" s="239" t="str">
        <f t="shared" si="180"/>
        <v>種別：幼保・学校&lt;br&gt;名称：幼保-19：かまえこども園&lt;br&gt;住所：佐伯市蒲江⼤字蒲江浦404番地１&lt;br&gt;TEL：0972-42-5500&lt;br&gt;</v>
      </c>
      <c r="AB564" s="239" t="s">
        <v>3256</v>
      </c>
      <c r="AC564" s="239" t="str">
        <f t="shared" si="181"/>
        <v>500.png</v>
      </c>
      <c r="AD564" s="239" t="s">
        <v>3204</v>
      </c>
      <c r="AE564" s="239" t="str">
        <f t="shared" si="182"/>
        <v>30,30</v>
      </c>
      <c r="AF564" s="239" t="s">
        <v>3205</v>
      </c>
      <c r="AG564" s="239" t="str">
        <f t="shared" si="183"/>
        <v>15,15</v>
      </c>
      <c r="AH564" s="239" t="s">
        <v>3206</v>
      </c>
      <c r="AI564" s="239" t="str">
        <f t="shared" si="184"/>
        <v>131.937525435333,32.8011111006303</v>
      </c>
      <c r="AJ564" s="239" t="s">
        <v>3207</v>
      </c>
      <c r="AL564" s="8" t="str">
        <f t="shared" si="187"/>
        <v>,{"type":"Feature","properties":{"name":"幼保-19：かまえこども園","description":"種別：幼保・学校&lt;br&gt;名称：幼保-19：かまえこども園&lt;br&gt;住所：佐伯市蒲江⼤字蒲江浦404番地１&lt;br&gt;TEL：0972-42-5500&lt;br&gt;","_markerType":"Icon","_iconUrl":"https://cyberjapandata.gsi.go.jp/portal/sys/v4/symbols/500.png","_iconSize":[30,30],"_iconAnchor":[15,15]},"geometry":{"type":"Point","coordinates":[131.937525435333,32.8011111006303]}}</v>
      </c>
    </row>
    <row r="565" spans="1:38">
      <c r="A565" s="1" t="s">
        <v>3491</v>
      </c>
      <c r="B565" s="1" t="s">
        <v>3452</v>
      </c>
      <c r="C565" s="1" t="s">
        <v>3491</v>
      </c>
      <c r="D565" s="1" t="s">
        <v>691</v>
      </c>
      <c r="E565" s="1" t="s">
        <v>1350</v>
      </c>
      <c r="G565" s="1" t="s">
        <v>3492</v>
      </c>
      <c r="I565" s="236" t="s">
        <v>3454</v>
      </c>
      <c r="J565" s="1" t="s">
        <v>3210</v>
      </c>
      <c r="K565" s="1" t="s">
        <v>3211</v>
      </c>
      <c r="L565" s="1">
        <v>32.937063337759</v>
      </c>
      <c r="M565" s="1">
        <v>131.91186424025099</v>
      </c>
      <c r="O565" s="74" t="str">
        <f t="shared" si="185"/>
        <v>幼保-20：（福）長陽会　愛</v>
      </c>
      <c r="P565" s="74" t="str">
        <f t="shared" si="176"/>
        <v>種別：幼保・学校&lt;br&gt;名称：幼保-20：（福）長陽会　愛&lt;br&gt;住所：佐伯市大字長良4954&lt;br&gt;TEL：0972-28-3322&lt;br&gt;</v>
      </c>
      <c r="Q565" s="74" t="str">
        <f t="shared" si="177"/>
        <v>500.png</v>
      </c>
      <c r="R565" s="74" t="str">
        <f t="shared" si="188"/>
        <v>30,30</v>
      </c>
      <c r="S565" s="74" t="str">
        <f t="shared" si="188"/>
        <v>15,15</v>
      </c>
      <c r="T565" s="74" t="str">
        <f t="shared" si="179"/>
        <v>131.911864240251,32.937063337759</v>
      </c>
      <c r="W565" s="239">
        <v>1</v>
      </c>
      <c r="X565" s="239" t="s">
        <v>3209</v>
      </c>
      <c r="Y565" s="239" t="str">
        <f t="shared" si="186"/>
        <v>幼保-20：（福）長陽会　愛</v>
      </c>
      <c r="Z565" s="239" t="s">
        <v>3202</v>
      </c>
      <c r="AA565" s="239" t="str">
        <f t="shared" si="180"/>
        <v>種別：幼保・学校&lt;br&gt;名称：幼保-20：（福）長陽会　愛&lt;br&gt;住所：佐伯市大字長良4954&lt;br&gt;TEL：0972-28-3322&lt;br&gt;</v>
      </c>
      <c r="AB565" s="239" t="s">
        <v>3256</v>
      </c>
      <c r="AC565" s="239" t="str">
        <f t="shared" si="181"/>
        <v>500.png</v>
      </c>
      <c r="AD565" s="239" t="s">
        <v>3204</v>
      </c>
      <c r="AE565" s="239" t="str">
        <f t="shared" si="182"/>
        <v>30,30</v>
      </c>
      <c r="AF565" s="239" t="s">
        <v>3205</v>
      </c>
      <c r="AG565" s="239" t="str">
        <f t="shared" si="183"/>
        <v>15,15</v>
      </c>
      <c r="AH565" s="239" t="s">
        <v>3206</v>
      </c>
      <c r="AI565" s="239" t="str">
        <f t="shared" si="184"/>
        <v>131.911864240251,32.937063337759</v>
      </c>
      <c r="AJ565" s="239" t="s">
        <v>3207</v>
      </c>
      <c r="AL565" s="8" t="str">
        <f t="shared" si="187"/>
        <v>,{"type":"Feature","properties":{"name":"幼保-20：（福）長陽会　愛","description":"種別：幼保・学校&lt;br&gt;名称：幼保-20：（福）長陽会　愛&lt;br&gt;住所：佐伯市大字長良4954&lt;br&gt;TEL：0972-28-3322&lt;br&gt;","_markerType":"Icon","_iconUrl":"https://cyberjapandata.gsi.go.jp/portal/sys/v4/symbols/500.png","_iconSize":[30,30],"_iconAnchor":[15,15]},"geometry":{"type":"Point","coordinates":[131.911864240251,32.937063337759]}}</v>
      </c>
    </row>
    <row r="566" spans="1:38">
      <c r="A566" s="1" t="s">
        <v>3493</v>
      </c>
      <c r="B566" s="1" t="s">
        <v>3452</v>
      </c>
      <c r="C566" s="1" t="s">
        <v>3493</v>
      </c>
      <c r="D566" s="1" t="s">
        <v>3135</v>
      </c>
      <c r="E566" s="1" t="s">
        <v>3136</v>
      </c>
      <c r="G566" s="1" t="s">
        <v>3494</v>
      </c>
      <c r="I566" s="236" t="s">
        <v>3454</v>
      </c>
      <c r="J566" s="1" t="s">
        <v>3210</v>
      </c>
      <c r="K566" s="1" t="s">
        <v>3211</v>
      </c>
      <c r="L566" s="1">
        <v>32.960374664501899</v>
      </c>
      <c r="M566" s="1">
        <v>131.88203474654</v>
      </c>
      <c r="O566" s="74" t="str">
        <f t="shared" si="185"/>
        <v>幼保-21：ながと保育園</v>
      </c>
      <c r="P566" s="74" t="str">
        <f t="shared" si="176"/>
        <v>種別：幼保・学校&lt;br&gt;名称：幼保-21：ながと保育園&lt;br&gt;住所：佐伯市鶴岡町1丁目2151-1&lt;br&gt;TEL：0972-20-3399&lt;br&gt;</v>
      </c>
      <c r="Q566" s="74" t="str">
        <f t="shared" si="177"/>
        <v>500.png</v>
      </c>
      <c r="R566" s="74" t="str">
        <f t="shared" si="188"/>
        <v>30,30</v>
      </c>
      <c r="S566" s="74" t="str">
        <f t="shared" si="188"/>
        <v>15,15</v>
      </c>
      <c r="T566" s="74" t="str">
        <f t="shared" si="179"/>
        <v>131.88203474654,32.9603746645019</v>
      </c>
      <c r="W566" s="239">
        <v>1</v>
      </c>
      <c r="X566" s="239" t="s">
        <v>3209</v>
      </c>
      <c r="Y566" s="239" t="str">
        <f t="shared" si="186"/>
        <v>幼保-21：ながと保育園</v>
      </c>
      <c r="Z566" s="239" t="s">
        <v>3202</v>
      </c>
      <c r="AA566" s="239" t="str">
        <f t="shared" si="180"/>
        <v>種別：幼保・学校&lt;br&gt;名称：幼保-21：ながと保育園&lt;br&gt;住所：佐伯市鶴岡町1丁目2151-1&lt;br&gt;TEL：0972-20-3399&lt;br&gt;</v>
      </c>
      <c r="AB566" s="239" t="s">
        <v>3256</v>
      </c>
      <c r="AC566" s="239" t="str">
        <f t="shared" si="181"/>
        <v>500.png</v>
      </c>
      <c r="AD566" s="239" t="s">
        <v>3204</v>
      </c>
      <c r="AE566" s="239" t="str">
        <f t="shared" si="182"/>
        <v>30,30</v>
      </c>
      <c r="AF566" s="239" t="s">
        <v>3205</v>
      </c>
      <c r="AG566" s="239" t="str">
        <f t="shared" si="183"/>
        <v>15,15</v>
      </c>
      <c r="AH566" s="239" t="s">
        <v>3206</v>
      </c>
      <c r="AI566" s="239" t="str">
        <f t="shared" si="184"/>
        <v>131.88203474654,32.9603746645019</v>
      </c>
      <c r="AJ566" s="239" t="s">
        <v>3207</v>
      </c>
      <c r="AL566" s="8" t="str">
        <f t="shared" si="187"/>
        <v>,{"type":"Feature","properties":{"name":"幼保-21：ながと保育園","description":"種別：幼保・学校&lt;br&gt;名称：幼保-21：ながと保育園&lt;br&gt;住所：佐伯市鶴岡町1丁目2151-1&lt;br&gt;TEL：0972-20-3399&lt;br&gt;","_markerType":"Icon","_iconUrl":"https://cyberjapandata.gsi.go.jp/portal/sys/v4/symbols/500.png","_iconSize":[30,30],"_iconAnchor":[15,15]},"geometry":{"type":"Point","coordinates":[131.88203474654,32.9603746645019]}}</v>
      </c>
    </row>
    <row r="567" spans="1:38">
      <c r="A567" s="1" t="s">
        <v>3495</v>
      </c>
      <c r="B567" s="1" t="s">
        <v>3452</v>
      </c>
      <c r="C567" s="1" t="s">
        <v>3495</v>
      </c>
      <c r="D567" s="1" t="s">
        <v>3140</v>
      </c>
      <c r="E567" s="1" t="s">
        <v>3141</v>
      </c>
      <c r="G567" s="1" t="s">
        <v>3496</v>
      </c>
      <c r="I567" s="236" t="s">
        <v>3454</v>
      </c>
      <c r="J567" s="1" t="s">
        <v>3210</v>
      </c>
      <c r="K567" s="1" t="s">
        <v>3211</v>
      </c>
      <c r="L567" s="1">
        <v>32.945797797106401</v>
      </c>
      <c r="M567" s="1">
        <v>131.89734437976401</v>
      </c>
      <c r="O567" s="74" t="str">
        <f t="shared" si="185"/>
        <v>幼保-22：花みずき保育園</v>
      </c>
      <c r="P567" s="74" t="str">
        <f t="shared" si="176"/>
        <v>種別：幼保・学校&lt;br&gt;名称：幼保-22：花みずき保育園&lt;br&gt;住所：佐伯市池田2256番7&lt;br&gt;TEL：0972-23-1155&lt;br&gt;</v>
      </c>
      <c r="Q567" s="74" t="str">
        <f t="shared" si="177"/>
        <v>500.png</v>
      </c>
      <c r="R567" s="74" t="str">
        <f t="shared" si="188"/>
        <v>30,30</v>
      </c>
      <c r="S567" s="74" t="str">
        <f t="shared" si="188"/>
        <v>15,15</v>
      </c>
      <c r="T567" s="74" t="str">
        <f t="shared" si="179"/>
        <v>131.897344379764,32.9457977971064</v>
      </c>
      <c r="W567" s="239">
        <v>1</v>
      </c>
      <c r="X567" s="239" t="s">
        <v>3209</v>
      </c>
      <c r="Y567" s="239" t="str">
        <f t="shared" si="186"/>
        <v>幼保-22：花みずき保育園</v>
      </c>
      <c r="Z567" s="239" t="s">
        <v>3202</v>
      </c>
      <c r="AA567" s="239" t="str">
        <f t="shared" si="180"/>
        <v>種別：幼保・学校&lt;br&gt;名称：幼保-22：花みずき保育園&lt;br&gt;住所：佐伯市池田2256番7&lt;br&gt;TEL：0972-23-1155&lt;br&gt;</v>
      </c>
      <c r="AB567" s="239" t="s">
        <v>3256</v>
      </c>
      <c r="AC567" s="239" t="str">
        <f t="shared" si="181"/>
        <v>500.png</v>
      </c>
      <c r="AD567" s="239" t="s">
        <v>3204</v>
      </c>
      <c r="AE567" s="239" t="str">
        <f t="shared" si="182"/>
        <v>30,30</v>
      </c>
      <c r="AF567" s="239" t="s">
        <v>3205</v>
      </c>
      <c r="AG567" s="239" t="str">
        <f t="shared" si="183"/>
        <v>15,15</v>
      </c>
      <c r="AH567" s="239" t="s">
        <v>3206</v>
      </c>
      <c r="AI567" s="239" t="str">
        <f t="shared" si="184"/>
        <v>131.897344379764,32.9457977971064</v>
      </c>
      <c r="AJ567" s="239" t="s">
        <v>3207</v>
      </c>
      <c r="AL567" s="8" t="str">
        <f t="shared" si="187"/>
        <v>,{"type":"Feature","properties":{"name":"幼保-22：花みずき保育園","description":"種別：幼保・学校&lt;br&gt;名称：幼保-22：花みずき保育園&lt;br&gt;住所：佐伯市池田2256番7&lt;br&gt;TEL：0972-23-1155&lt;br&gt;","_markerType":"Icon","_iconUrl":"https://cyberjapandata.gsi.go.jp/portal/sys/v4/symbols/500.png","_iconSize":[30,30],"_iconAnchor":[15,15]},"geometry":{"type":"Point","coordinates":[131.897344379764,32.9457977971064]}}</v>
      </c>
    </row>
    <row r="568" spans="1:38">
      <c r="A568" s="1" t="s">
        <v>3497</v>
      </c>
      <c r="B568" s="1" t="s">
        <v>3452</v>
      </c>
      <c r="C568" s="1" t="s">
        <v>3497</v>
      </c>
      <c r="D568" s="1" t="s">
        <v>3145</v>
      </c>
      <c r="E568" s="1" t="s">
        <v>3146</v>
      </c>
      <c r="G568" s="1" t="s">
        <v>3498</v>
      </c>
      <c r="I568" s="236" t="s">
        <v>3499</v>
      </c>
      <c r="J568" s="1" t="s">
        <v>3210</v>
      </c>
      <c r="K568" s="1" t="s">
        <v>3211</v>
      </c>
      <c r="L568" s="1">
        <v>32.939665508761003</v>
      </c>
      <c r="M568" s="1">
        <v>131.88215262459099</v>
      </c>
      <c r="O568" s="74" t="str">
        <f t="shared" si="185"/>
        <v>幼保-23：みのり幼稚園</v>
      </c>
      <c r="P568" s="74" t="str">
        <f t="shared" si="176"/>
        <v>種別：幼保・学校&lt;br&gt;名称：幼保-23：みのり幼稚園&lt;br&gt;住所：佐伯市長谷9682-17&lt;br&gt;TEL：0972-23-0408&lt;br&gt;</v>
      </c>
      <c r="Q568" s="74" t="str">
        <f t="shared" si="177"/>
        <v>499.png</v>
      </c>
      <c r="R568" s="74" t="str">
        <f t="shared" si="188"/>
        <v>30,30</v>
      </c>
      <c r="S568" s="74" t="str">
        <f t="shared" si="188"/>
        <v>15,15</v>
      </c>
      <c r="T568" s="74" t="str">
        <f t="shared" si="179"/>
        <v>131.882152624591,32.939665508761</v>
      </c>
      <c r="W568" s="239">
        <v>1</v>
      </c>
      <c r="X568" s="239" t="s">
        <v>3209</v>
      </c>
      <c r="Y568" s="239" t="str">
        <f t="shared" si="186"/>
        <v>幼保-23：みのり幼稚園</v>
      </c>
      <c r="Z568" s="239" t="s">
        <v>3202</v>
      </c>
      <c r="AA568" s="239" t="str">
        <f t="shared" si="180"/>
        <v>種別：幼保・学校&lt;br&gt;名称：幼保-23：みのり幼稚園&lt;br&gt;住所：佐伯市長谷9682-17&lt;br&gt;TEL：0972-23-0408&lt;br&gt;</v>
      </c>
      <c r="AB568" s="239" t="s">
        <v>3256</v>
      </c>
      <c r="AC568" s="239" t="str">
        <f t="shared" si="181"/>
        <v>499.png</v>
      </c>
      <c r="AD568" s="239" t="s">
        <v>3204</v>
      </c>
      <c r="AE568" s="239" t="str">
        <f t="shared" si="182"/>
        <v>30,30</v>
      </c>
      <c r="AF568" s="239" t="s">
        <v>3205</v>
      </c>
      <c r="AG568" s="239" t="str">
        <f t="shared" si="183"/>
        <v>15,15</v>
      </c>
      <c r="AH568" s="239" t="s">
        <v>3206</v>
      </c>
      <c r="AI568" s="239" t="str">
        <f t="shared" si="184"/>
        <v>131.882152624591,32.939665508761</v>
      </c>
      <c r="AJ568" s="239" t="s">
        <v>3207</v>
      </c>
      <c r="AL568" s="8" t="str">
        <f t="shared" si="187"/>
        <v>,{"type":"Feature","properties":{"name":"幼保-23：みのり幼稚園","description":"種別：幼保・学校&lt;br&gt;名称：幼保-23：みのり幼稚園&lt;br&gt;住所：佐伯市長谷9682-17&lt;br&gt;TEL：0972-23-0408&lt;br&gt;","_markerType":"Icon","_iconUrl":"https://cyberjapandata.gsi.go.jp/portal/sys/v4/symbols/499.png","_iconSize":[30,30],"_iconAnchor":[15,15]},"geometry":{"type":"Point","coordinates":[131.882152624591,32.939665508761]}}</v>
      </c>
    </row>
    <row r="569" spans="1:38">
      <c r="A569" s="1" t="s">
        <v>3500</v>
      </c>
      <c r="B569" s="1" t="s">
        <v>3452</v>
      </c>
      <c r="C569" s="1" t="s">
        <v>3500</v>
      </c>
      <c r="D569" s="1" t="s">
        <v>3150</v>
      </c>
      <c r="E569" s="1" t="s">
        <v>3151</v>
      </c>
      <c r="G569" s="1" t="s">
        <v>3576</v>
      </c>
      <c r="I569" s="236" t="s">
        <v>3454</v>
      </c>
      <c r="J569" s="1" t="s">
        <v>3210</v>
      </c>
      <c r="K569" s="1" t="s">
        <v>3211</v>
      </c>
      <c r="L569" s="1">
        <v>32.956811099205801</v>
      </c>
      <c r="M569" s="1">
        <v>131.90160804778299</v>
      </c>
      <c r="O569" s="74" t="str">
        <f t="shared" si="185"/>
        <v>幼保-24：しろやま共同保育園</v>
      </c>
      <c r="P569" s="74" t="str">
        <f t="shared" si="176"/>
        <v>種別：幼保・学校&lt;br&gt;名称：幼保-24：しろやま共同保育園&lt;br&gt;住所：佐伯市中の島1丁目4-45&lt;br&gt;TEL：0972-23-1850&lt;br&gt;</v>
      </c>
      <c r="Q569" s="74" t="str">
        <f t="shared" si="177"/>
        <v>500.png</v>
      </c>
      <c r="R569" s="74" t="str">
        <f t="shared" si="188"/>
        <v>30,30</v>
      </c>
      <c r="S569" s="74" t="str">
        <f t="shared" si="188"/>
        <v>15,15</v>
      </c>
      <c r="T569" s="74" t="str">
        <f t="shared" si="179"/>
        <v>131.901608047783,32.9568110992058</v>
      </c>
      <c r="W569" s="239">
        <v>1</v>
      </c>
      <c r="X569" s="239" t="s">
        <v>3209</v>
      </c>
      <c r="Y569" s="239" t="str">
        <f t="shared" si="186"/>
        <v>幼保-24：しろやま共同保育園</v>
      </c>
      <c r="Z569" s="239" t="s">
        <v>3202</v>
      </c>
      <c r="AA569" s="239" t="str">
        <f t="shared" si="180"/>
        <v>種別：幼保・学校&lt;br&gt;名称：幼保-24：しろやま共同保育園&lt;br&gt;住所：佐伯市中の島1丁目4-45&lt;br&gt;TEL：0972-23-1850&lt;br&gt;</v>
      </c>
      <c r="AB569" s="239" t="s">
        <v>3256</v>
      </c>
      <c r="AC569" s="239" t="str">
        <f t="shared" si="181"/>
        <v>500.png</v>
      </c>
      <c r="AD569" s="239" t="s">
        <v>3204</v>
      </c>
      <c r="AE569" s="239" t="str">
        <f t="shared" si="182"/>
        <v>30,30</v>
      </c>
      <c r="AF569" s="239" t="s">
        <v>3205</v>
      </c>
      <c r="AG569" s="239" t="str">
        <f t="shared" si="183"/>
        <v>15,15</v>
      </c>
      <c r="AH569" s="239" t="s">
        <v>3206</v>
      </c>
      <c r="AI569" s="239" t="str">
        <f t="shared" si="184"/>
        <v>131.901608047783,32.9568110992058</v>
      </c>
      <c r="AJ569" s="239" t="s">
        <v>3207</v>
      </c>
      <c r="AL569" s="8" t="str">
        <f t="shared" si="187"/>
        <v>,{"type":"Feature","properties":{"name":"幼保-24：しろやま共同保育園","description":"種別：幼保・学校&lt;br&gt;名称：幼保-24：しろやま共同保育園&lt;br&gt;住所：佐伯市中の島1丁目4-45&lt;br&gt;TEL：0972-23-1850&lt;br&gt;","_markerType":"Icon","_iconUrl":"https://cyberjapandata.gsi.go.jp/portal/sys/v4/symbols/500.png","_iconSize":[30,30],"_iconAnchor":[15,15]},"geometry":{"type":"Point","coordinates":[131.901608047783,32.9568110992058]}}</v>
      </c>
    </row>
    <row r="570" spans="1:38">
      <c r="A570" s="1" t="s">
        <v>3570</v>
      </c>
      <c r="B570" s="1" t="s">
        <v>3452</v>
      </c>
      <c r="C570" s="1" t="s">
        <v>3569</v>
      </c>
      <c r="D570" s="1" t="s">
        <v>3573</v>
      </c>
      <c r="E570" s="1" t="s">
        <v>3574</v>
      </c>
      <c r="G570" s="1" t="s">
        <v>3577</v>
      </c>
      <c r="I570" s="236" t="s">
        <v>3499</v>
      </c>
      <c r="J570" s="1" t="s">
        <v>3210</v>
      </c>
      <c r="K570" s="1" t="s">
        <v>3211</v>
      </c>
      <c r="L570" s="1">
        <v>32.9604495710647</v>
      </c>
      <c r="M570" s="1">
        <v>131.87519086520501</v>
      </c>
      <c r="O570" s="74" t="str">
        <f t="shared" si="185"/>
        <v>幼保-25：鶴岡幼稚園</v>
      </c>
      <c r="P570" s="74" t="str">
        <f t="shared" si="176"/>
        <v>種別：幼保・学校&lt;br&gt;名称：幼保-25：鶴岡幼稚園&lt;br&gt;住所：佐伯市鶴岡町3-7-1&lt;br&gt;TEL：0972-22-2220&lt;br&gt;</v>
      </c>
      <c r="Q570" s="74" t="str">
        <f t="shared" si="177"/>
        <v>499.png</v>
      </c>
      <c r="R570" s="74" t="str">
        <f t="shared" si="188"/>
        <v>30,30</v>
      </c>
      <c r="S570" s="74" t="str">
        <f t="shared" si="188"/>
        <v>15,15</v>
      </c>
      <c r="T570" s="74" t="str">
        <f t="shared" si="179"/>
        <v>131.875190865205,32.9604495710647</v>
      </c>
      <c r="W570" s="239">
        <v>1</v>
      </c>
      <c r="X570" s="239" t="s">
        <v>3209</v>
      </c>
      <c r="Y570" s="239" t="str">
        <f t="shared" si="186"/>
        <v>幼保-25：鶴岡幼稚園</v>
      </c>
      <c r="Z570" s="239" t="s">
        <v>3202</v>
      </c>
      <c r="AA570" s="239" t="str">
        <f t="shared" si="180"/>
        <v>種別：幼保・学校&lt;br&gt;名称：幼保-25：鶴岡幼稚園&lt;br&gt;住所：佐伯市鶴岡町3-7-1&lt;br&gt;TEL：0972-22-2220&lt;br&gt;</v>
      </c>
      <c r="AB570" s="239" t="s">
        <v>3256</v>
      </c>
      <c r="AC570" s="239" t="str">
        <f t="shared" si="181"/>
        <v>499.png</v>
      </c>
      <c r="AD570" s="239" t="s">
        <v>3204</v>
      </c>
      <c r="AE570" s="239" t="str">
        <f t="shared" si="182"/>
        <v>30,30</v>
      </c>
      <c r="AF570" s="239" t="s">
        <v>3205</v>
      </c>
      <c r="AG570" s="239" t="str">
        <f t="shared" si="183"/>
        <v>15,15</v>
      </c>
      <c r="AH570" s="239" t="s">
        <v>3206</v>
      </c>
      <c r="AI570" s="239" t="str">
        <f t="shared" si="184"/>
        <v>131.875190865205,32.9604495710647</v>
      </c>
      <c r="AJ570" s="239" t="s">
        <v>3207</v>
      </c>
      <c r="AL570" s="8" t="str">
        <f t="shared" si="187"/>
        <v>,{"type":"Feature","properties":{"name":"幼保-25：鶴岡幼稚園","description":"種別：幼保・学校&lt;br&gt;名称：幼保-25：鶴岡幼稚園&lt;br&gt;住所：佐伯市鶴岡町3-7-1&lt;br&gt;TEL：0972-22-2220&lt;br&gt;","_markerType":"Icon","_iconUrl":"https://cyberjapandata.gsi.go.jp/portal/sys/v4/symbols/499.png","_iconSize":[30,30],"_iconAnchor":[15,15]},"geometry":{"type":"Point","coordinates":[131.875190865205,32.9604495710647]}}</v>
      </c>
    </row>
    <row r="571" spans="1:38">
      <c r="A571" s="1" t="s">
        <v>3572</v>
      </c>
      <c r="B571" s="1" t="s">
        <v>3452</v>
      </c>
      <c r="C571" s="1" t="s">
        <v>3571</v>
      </c>
      <c r="D571" s="1" t="s">
        <v>317</v>
      </c>
      <c r="E571" s="1" t="s">
        <v>3575</v>
      </c>
      <c r="G571" s="1" t="s">
        <v>3578</v>
      </c>
      <c r="I571" s="236" t="s">
        <v>3499</v>
      </c>
      <c r="J571" s="1" t="s">
        <v>3210</v>
      </c>
      <c r="K571" s="1" t="s">
        <v>3211</v>
      </c>
      <c r="L571" s="1">
        <v>32.958896340272503</v>
      </c>
      <c r="M571" s="1">
        <v>131.90807322289601</v>
      </c>
      <c r="O571" s="74" t="str">
        <f t="shared" si="185"/>
        <v>幼保-26：渡町台幼稚園</v>
      </c>
      <c r="P571" s="74" t="str">
        <f t="shared" si="176"/>
        <v>種別：幼保・学校&lt;br&gt;名称：幼保-26：渡町台幼稚園&lt;br&gt;住所：佐伯市長島町3丁目16番1号&lt;br&gt;TEL：0972-22-1116&lt;br&gt;</v>
      </c>
      <c r="Q571" s="74" t="str">
        <f t="shared" si="177"/>
        <v>499.png</v>
      </c>
      <c r="R571" s="74" t="str">
        <f t="shared" si="188"/>
        <v>30,30</v>
      </c>
      <c r="S571" s="74" t="str">
        <f t="shared" si="188"/>
        <v>15,15</v>
      </c>
      <c r="T571" s="74" t="str">
        <f t="shared" si="179"/>
        <v>131.908073222896,32.9588963402725</v>
      </c>
      <c r="W571" s="239">
        <v>1</v>
      </c>
      <c r="X571" s="239" t="s">
        <v>3209</v>
      </c>
      <c r="Y571" s="239" t="str">
        <f t="shared" si="186"/>
        <v>幼保-26：渡町台幼稚園</v>
      </c>
      <c r="Z571" s="239" t="s">
        <v>3202</v>
      </c>
      <c r="AA571" s="239" t="str">
        <f t="shared" si="180"/>
        <v>種別：幼保・学校&lt;br&gt;名称：幼保-26：渡町台幼稚園&lt;br&gt;住所：佐伯市長島町3丁目16番1号&lt;br&gt;TEL：0972-22-1116&lt;br&gt;</v>
      </c>
      <c r="AB571" s="239" t="s">
        <v>3256</v>
      </c>
      <c r="AC571" s="239" t="str">
        <f t="shared" si="181"/>
        <v>499.png</v>
      </c>
      <c r="AD571" s="239" t="s">
        <v>3204</v>
      </c>
      <c r="AE571" s="239" t="str">
        <f t="shared" si="182"/>
        <v>30,30</v>
      </c>
      <c r="AF571" s="239" t="s">
        <v>3205</v>
      </c>
      <c r="AG571" s="239" t="str">
        <f t="shared" si="183"/>
        <v>15,15</v>
      </c>
      <c r="AH571" s="239" t="s">
        <v>3206</v>
      </c>
      <c r="AI571" s="239" t="str">
        <f t="shared" si="184"/>
        <v>131.908073222896,32.9588963402725</v>
      </c>
      <c r="AJ571" s="239" t="s">
        <v>3207</v>
      </c>
      <c r="AL571" s="8" t="str">
        <f t="shared" si="187"/>
        <v>,{"type":"Feature","properties":{"name":"幼保-26：渡町台幼稚園","description":"種別：幼保・学校&lt;br&gt;名称：幼保-26：渡町台幼稚園&lt;br&gt;住所：佐伯市長島町3丁目16番1号&lt;br&gt;TEL：0972-22-1116&lt;br&gt;","_markerType":"Icon","_iconUrl":"https://cyberjapandata.gsi.go.jp/portal/sys/v4/symbols/499.png","_iconSize":[30,30],"_iconAnchor":[15,15]},"geometry":{"type":"Point","coordinates":[131.908073222896,32.9588963402725]}}</v>
      </c>
    </row>
    <row r="572" spans="1:38">
      <c r="A572" s="1" t="s">
        <v>3501</v>
      </c>
      <c r="B572" s="1" t="s">
        <v>3452</v>
      </c>
      <c r="C572" s="1" t="s">
        <v>3501</v>
      </c>
      <c r="D572" s="1" t="s">
        <v>2665</v>
      </c>
      <c r="E572" s="1" t="s">
        <v>2631</v>
      </c>
      <c r="F572" s="1" t="s">
        <v>403</v>
      </c>
      <c r="G572" s="1" t="s">
        <v>3462</v>
      </c>
      <c r="I572" s="236" t="s">
        <v>3502</v>
      </c>
      <c r="J572" s="1" t="s">
        <v>3210</v>
      </c>
      <c r="K572" s="1" t="s">
        <v>3211</v>
      </c>
      <c r="L572" s="1">
        <v>32.957699355454302</v>
      </c>
      <c r="M572" s="1">
        <v>131.89284989882799</v>
      </c>
      <c r="O572" s="74" t="str">
        <f t="shared" si="185"/>
        <v>小学-1：佐伯小学校</v>
      </c>
      <c r="P572" s="74" t="str">
        <f t="shared" si="176"/>
        <v>種別：幼保・学校&lt;br&gt;名称：小学-1：佐伯小学校&lt;br&gt;住所：佐伯市城下西町2番22号&lt;br&gt;TEL：0972-23-0253&lt;br&gt;参考：佐伯市&lt;br&gt;</v>
      </c>
      <c r="Q572" s="74" t="str">
        <f t="shared" si="177"/>
        <v>501.png</v>
      </c>
      <c r="R572" s="74" t="str">
        <f t="shared" si="188"/>
        <v>30,30</v>
      </c>
      <c r="S572" s="74" t="str">
        <f t="shared" si="188"/>
        <v>15,15</v>
      </c>
      <c r="T572" s="74" t="str">
        <f t="shared" si="179"/>
        <v>131.892849898828,32.9576993554543</v>
      </c>
      <c r="W572" s="239">
        <v>1</v>
      </c>
      <c r="X572" s="239" t="s">
        <v>3209</v>
      </c>
      <c r="Y572" s="239" t="str">
        <f t="shared" si="186"/>
        <v>小学-1：佐伯小学校</v>
      </c>
      <c r="Z572" s="239" t="s">
        <v>3202</v>
      </c>
      <c r="AA572" s="239" t="str">
        <f t="shared" si="180"/>
        <v>種別：幼保・学校&lt;br&gt;名称：小学-1：佐伯小学校&lt;br&gt;住所：佐伯市城下西町2番22号&lt;br&gt;TEL：0972-23-0253&lt;br&gt;参考：佐伯市&lt;br&gt;</v>
      </c>
      <c r="AB572" s="239" t="s">
        <v>3256</v>
      </c>
      <c r="AC572" s="239" t="str">
        <f t="shared" si="181"/>
        <v>501.png</v>
      </c>
      <c r="AD572" s="239" t="s">
        <v>3204</v>
      </c>
      <c r="AE572" s="239" t="str">
        <f t="shared" si="182"/>
        <v>30,30</v>
      </c>
      <c r="AF572" s="239" t="s">
        <v>3205</v>
      </c>
      <c r="AG572" s="239" t="str">
        <f t="shared" si="183"/>
        <v>15,15</v>
      </c>
      <c r="AH572" s="239" t="s">
        <v>3206</v>
      </c>
      <c r="AI572" s="239" t="str">
        <f t="shared" si="184"/>
        <v>131.892849898828,32.9576993554543</v>
      </c>
      <c r="AJ572" s="239" t="s">
        <v>3207</v>
      </c>
      <c r="AL572" s="8" t="str">
        <f t="shared" si="187"/>
        <v>,{"type":"Feature","properties":{"name":"小学-1：佐伯小学校","description":"種別：幼保・学校&lt;br&gt;名称：小学-1：佐伯小学校&lt;br&gt;住所：佐伯市城下西町2番22号&lt;br&gt;TEL：0972-23-0253&lt;br&gt;参考：佐伯市&lt;br&gt;","_markerType":"Icon","_iconUrl":"https://cyberjapandata.gsi.go.jp/portal/sys/v4/symbols/501.png","_iconSize":[30,30],"_iconAnchor":[15,15]},"geometry":{"type":"Point","coordinates":[131.892849898828,32.9576993554543]}}</v>
      </c>
    </row>
    <row r="573" spans="1:38">
      <c r="A573" s="1" t="s">
        <v>3503</v>
      </c>
      <c r="B573" s="1" t="s">
        <v>3452</v>
      </c>
      <c r="C573" s="1" t="s">
        <v>3503</v>
      </c>
      <c r="D573" s="1" t="s">
        <v>2666</v>
      </c>
      <c r="E573" s="1" t="s">
        <v>2632</v>
      </c>
      <c r="F573" s="1" t="s">
        <v>403</v>
      </c>
      <c r="G573" s="1" t="s">
        <v>3504</v>
      </c>
      <c r="I573" s="236" t="s">
        <v>3502</v>
      </c>
      <c r="J573" s="1" t="s">
        <v>3210</v>
      </c>
      <c r="K573" s="1" t="s">
        <v>3211</v>
      </c>
      <c r="L573" s="1">
        <v>32.964799872472497</v>
      </c>
      <c r="M573" s="1">
        <v>131.89845936391001</v>
      </c>
      <c r="O573" s="74" t="str">
        <f t="shared" si="185"/>
        <v>小学-2：佐伯東小学校</v>
      </c>
      <c r="P573" s="74" t="str">
        <f t="shared" si="176"/>
        <v>種別：幼保・学校&lt;br&gt;名称：小学-2：佐伯東小学校&lt;br&gt;住所：佐伯市常盤西町5番1号&lt;br&gt;TEL：0972-23-0481&lt;br&gt;参考：佐伯市&lt;br&gt;</v>
      </c>
      <c r="Q573" s="74" t="str">
        <f t="shared" si="177"/>
        <v>501.png</v>
      </c>
      <c r="R573" s="74" t="str">
        <f t="shared" si="188"/>
        <v>30,30</v>
      </c>
      <c r="S573" s="74" t="str">
        <f t="shared" si="188"/>
        <v>15,15</v>
      </c>
      <c r="T573" s="74" t="str">
        <f t="shared" si="179"/>
        <v>131.89845936391,32.9647998724725</v>
      </c>
      <c r="W573" s="239">
        <v>1</v>
      </c>
      <c r="X573" s="239" t="s">
        <v>3209</v>
      </c>
      <c r="Y573" s="239" t="str">
        <f t="shared" si="186"/>
        <v>小学-2：佐伯東小学校</v>
      </c>
      <c r="Z573" s="239" t="s">
        <v>3202</v>
      </c>
      <c r="AA573" s="239" t="str">
        <f t="shared" si="180"/>
        <v>種別：幼保・学校&lt;br&gt;名称：小学-2：佐伯東小学校&lt;br&gt;住所：佐伯市常盤西町5番1号&lt;br&gt;TEL：0972-23-0481&lt;br&gt;参考：佐伯市&lt;br&gt;</v>
      </c>
      <c r="AB573" s="239" t="s">
        <v>3256</v>
      </c>
      <c r="AC573" s="239" t="str">
        <f t="shared" si="181"/>
        <v>501.png</v>
      </c>
      <c r="AD573" s="239" t="s">
        <v>3204</v>
      </c>
      <c r="AE573" s="239" t="str">
        <f t="shared" si="182"/>
        <v>30,30</v>
      </c>
      <c r="AF573" s="239" t="s">
        <v>3205</v>
      </c>
      <c r="AG573" s="239" t="str">
        <f t="shared" si="183"/>
        <v>15,15</v>
      </c>
      <c r="AH573" s="239" t="s">
        <v>3206</v>
      </c>
      <c r="AI573" s="239" t="str">
        <f t="shared" si="184"/>
        <v>131.89845936391,32.9647998724725</v>
      </c>
      <c r="AJ573" s="239" t="s">
        <v>3207</v>
      </c>
      <c r="AL573" s="8" t="str">
        <f t="shared" si="187"/>
        <v>,{"type":"Feature","properties":{"name":"小学-2：佐伯東小学校","description":"種別：幼保・学校&lt;br&gt;名称：小学-2：佐伯東小学校&lt;br&gt;住所：佐伯市常盤西町5番1号&lt;br&gt;TEL：0972-23-0481&lt;br&gt;参考：佐伯市&lt;br&gt;","_markerType":"Icon","_iconUrl":"https://cyberjapandata.gsi.go.jp/portal/sys/v4/symbols/501.png","_iconSize":[30,30],"_iconAnchor":[15,15]},"geometry":{"type":"Point","coordinates":[131.89845936391,32.9647998724725]}}</v>
      </c>
    </row>
    <row r="574" spans="1:38">
      <c r="A574" s="1" t="s">
        <v>3505</v>
      </c>
      <c r="B574" s="1" t="s">
        <v>3452</v>
      </c>
      <c r="C574" s="1" t="s">
        <v>3505</v>
      </c>
      <c r="D574" s="1" t="s">
        <v>317</v>
      </c>
      <c r="E574" s="1" t="s">
        <v>2633</v>
      </c>
      <c r="F574" s="1" t="s">
        <v>403</v>
      </c>
      <c r="G574" s="1" t="s">
        <v>3506</v>
      </c>
      <c r="I574" s="236" t="s">
        <v>3502</v>
      </c>
      <c r="J574" s="1" t="s">
        <v>3210</v>
      </c>
      <c r="K574" s="1" t="s">
        <v>3211</v>
      </c>
      <c r="L574" s="1">
        <v>32.958547898777198</v>
      </c>
      <c r="M574" s="1">
        <v>131.90810642582201</v>
      </c>
      <c r="O574" s="74" t="str">
        <f t="shared" si="185"/>
        <v>小学-3：渡町台小学校</v>
      </c>
      <c r="P574" s="74" t="str">
        <f t="shared" si="176"/>
        <v>種別：幼保・学校&lt;br&gt;名称：小学-3：渡町台小学校&lt;br&gt;住所：佐伯市長島町3丁目16番1号&lt;br&gt;TEL：0972-23-6318&lt;br&gt;参考：佐伯市&lt;br&gt;</v>
      </c>
      <c r="Q574" s="74" t="str">
        <f t="shared" si="177"/>
        <v>501.png</v>
      </c>
      <c r="R574" s="74" t="str">
        <f t="shared" si="188"/>
        <v>30,30</v>
      </c>
      <c r="S574" s="74" t="str">
        <f t="shared" si="188"/>
        <v>15,15</v>
      </c>
      <c r="T574" s="74" t="str">
        <f t="shared" si="179"/>
        <v>131.908106425822,32.9585478987772</v>
      </c>
      <c r="W574" s="239">
        <v>1</v>
      </c>
      <c r="X574" s="239" t="s">
        <v>3209</v>
      </c>
      <c r="Y574" s="239" t="str">
        <f t="shared" si="186"/>
        <v>小学-3：渡町台小学校</v>
      </c>
      <c r="Z574" s="239" t="s">
        <v>3202</v>
      </c>
      <c r="AA574" s="239" t="str">
        <f t="shared" si="180"/>
        <v>種別：幼保・学校&lt;br&gt;名称：小学-3：渡町台小学校&lt;br&gt;住所：佐伯市長島町3丁目16番1号&lt;br&gt;TEL：0972-23-6318&lt;br&gt;参考：佐伯市&lt;br&gt;</v>
      </c>
      <c r="AB574" s="239" t="s">
        <v>3256</v>
      </c>
      <c r="AC574" s="239" t="str">
        <f t="shared" si="181"/>
        <v>501.png</v>
      </c>
      <c r="AD574" s="239" t="s">
        <v>3204</v>
      </c>
      <c r="AE574" s="239" t="str">
        <f t="shared" si="182"/>
        <v>30,30</v>
      </c>
      <c r="AF574" s="239" t="s">
        <v>3205</v>
      </c>
      <c r="AG574" s="239" t="str">
        <f t="shared" si="183"/>
        <v>15,15</v>
      </c>
      <c r="AH574" s="239" t="s">
        <v>3206</v>
      </c>
      <c r="AI574" s="239" t="str">
        <f t="shared" si="184"/>
        <v>131.908106425822,32.9585478987772</v>
      </c>
      <c r="AJ574" s="239" t="s">
        <v>3207</v>
      </c>
      <c r="AL574" s="8" t="str">
        <f t="shared" si="187"/>
        <v>,{"type":"Feature","properties":{"name":"小学-3：渡町台小学校","description":"種別：幼保・学校&lt;br&gt;名称：小学-3：渡町台小学校&lt;br&gt;住所：佐伯市長島町3丁目16番1号&lt;br&gt;TEL：0972-23-6318&lt;br&gt;参考：佐伯市&lt;br&gt;","_markerType":"Icon","_iconUrl":"https://cyberjapandata.gsi.go.jp/portal/sys/v4/symbols/501.png","_iconSize":[30,30],"_iconAnchor":[15,15]},"geometry":{"type":"Point","coordinates":[131.908106425822,32.9585478987772]}}</v>
      </c>
    </row>
    <row r="575" spans="1:38">
      <c r="A575" s="1" t="s">
        <v>3507</v>
      </c>
      <c r="B575" s="1" t="s">
        <v>3452</v>
      </c>
      <c r="C575" s="1" t="s">
        <v>3507</v>
      </c>
      <c r="D575" s="1" t="s">
        <v>321</v>
      </c>
      <c r="E575" s="1" t="s">
        <v>2634</v>
      </c>
      <c r="F575" s="1" t="s">
        <v>403</v>
      </c>
      <c r="G575" s="1" t="s">
        <v>3472</v>
      </c>
      <c r="I575" s="236" t="s">
        <v>3502</v>
      </c>
      <c r="J575" s="1" t="s">
        <v>3210</v>
      </c>
      <c r="K575" s="1" t="s">
        <v>3211</v>
      </c>
      <c r="L575" s="1">
        <v>32.960849335790201</v>
      </c>
      <c r="M575" s="1">
        <v>131.874708051525</v>
      </c>
      <c r="O575" s="74" t="str">
        <f t="shared" si="185"/>
        <v>小学-4：鶴岡小学校</v>
      </c>
      <c r="P575" s="74" t="str">
        <f t="shared" si="176"/>
        <v>種別：幼保・学校&lt;br&gt;名称：小学-4：鶴岡小学校&lt;br&gt;住所：佐伯市鶴岡町3丁目7番1号&lt;br&gt;TEL：0972-23-0267&lt;br&gt;参考：佐伯市&lt;br&gt;</v>
      </c>
      <c r="Q575" s="74" t="str">
        <f t="shared" si="177"/>
        <v>501.png</v>
      </c>
      <c r="R575" s="74" t="str">
        <f t="shared" si="188"/>
        <v>30,30</v>
      </c>
      <c r="S575" s="74" t="str">
        <f t="shared" si="188"/>
        <v>15,15</v>
      </c>
      <c r="T575" s="74" t="str">
        <f t="shared" si="179"/>
        <v>131.874708051525,32.9608493357902</v>
      </c>
      <c r="W575" s="239">
        <v>1</v>
      </c>
      <c r="X575" s="239" t="s">
        <v>3209</v>
      </c>
      <c r="Y575" s="239" t="str">
        <f t="shared" si="186"/>
        <v>小学-4：鶴岡小学校</v>
      </c>
      <c r="Z575" s="239" t="s">
        <v>3202</v>
      </c>
      <c r="AA575" s="239" t="str">
        <f t="shared" si="180"/>
        <v>種別：幼保・学校&lt;br&gt;名称：小学-4：鶴岡小学校&lt;br&gt;住所：佐伯市鶴岡町3丁目7番1号&lt;br&gt;TEL：0972-23-0267&lt;br&gt;参考：佐伯市&lt;br&gt;</v>
      </c>
      <c r="AB575" s="239" t="s">
        <v>3256</v>
      </c>
      <c r="AC575" s="239" t="str">
        <f t="shared" si="181"/>
        <v>501.png</v>
      </c>
      <c r="AD575" s="239" t="s">
        <v>3204</v>
      </c>
      <c r="AE575" s="239" t="str">
        <f t="shared" si="182"/>
        <v>30,30</v>
      </c>
      <c r="AF575" s="239" t="s">
        <v>3205</v>
      </c>
      <c r="AG575" s="239" t="str">
        <f t="shared" si="183"/>
        <v>15,15</v>
      </c>
      <c r="AH575" s="239" t="s">
        <v>3206</v>
      </c>
      <c r="AI575" s="239" t="str">
        <f t="shared" si="184"/>
        <v>131.874708051525,32.9608493357902</v>
      </c>
      <c r="AJ575" s="239" t="s">
        <v>3207</v>
      </c>
      <c r="AL575" s="8" t="str">
        <f t="shared" si="187"/>
        <v>,{"type":"Feature","properties":{"name":"小学-4：鶴岡小学校","description":"種別：幼保・学校&lt;br&gt;名称：小学-4：鶴岡小学校&lt;br&gt;住所：佐伯市鶴岡町3丁目7番1号&lt;br&gt;TEL：0972-23-0267&lt;br&gt;参考：佐伯市&lt;br&gt;","_markerType":"Icon","_iconUrl":"https://cyberjapandata.gsi.go.jp/portal/sys/v4/symbols/501.png","_iconSize":[30,30],"_iconAnchor":[15,15]},"geometry":{"type":"Point","coordinates":[131.874708051525,32.9608493357902]}}</v>
      </c>
    </row>
    <row r="576" spans="1:38">
      <c r="A576" s="1" t="s">
        <v>3508</v>
      </c>
      <c r="B576" s="1" t="s">
        <v>3452</v>
      </c>
      <c r="C576" s="1" t="s">
        <v>3508</v>
      </c>
      <c r="D576" s="1" t="s">
        <v>309</v>
      </c>
      <c r="E576" s="1" t="s">
        <v>2635</v>
      </c>
      <c r="F576" s="1" t="s">
        <v>403</v>
      </c>
      <c r="G576" s="1" t="s">
        <v>3509</v>
      </c>
      <c r="I576" s="236" t="s">
        <v>3502</v>
      </c>
      <c r="J576" s="1" t="s">
        <v>3210</v>
      </c>
      <c r="K576" s="1" t="s">
        <v>3211</v>
      </c>
      <c r="L576" s="1">
        <v>32.937717276923998</v>
      </c>
      <c r="M576" s="1">
        <v>131.88132894480799</v>
      </c>
      <c r="O576" s="74" t="str">
        <f t="shared" si="185"/>
        <v>小学-5：上堅田小学校</v>
      </c>
      <c r="P576" s="74" t="str">
        <f t="shared" si="176"/>
        <v>種別：幼保・学校&lt;br&gt;名称：小学-5：上堅田小学校&lt;br&gt;住所：佐伯市大字長谷9118番地&lt;br&gt;TEL：0972-23-4376&lt;br&gt;参考：佐伯市&lt;br&gt;</v>
      </c>
      <c r="Q576" s="74" t="str">
        <f t="shared" si="177"/>
        <v>501.png</v>
      </c>
      <c r="R576" s="74" t="str">
        <f t="shared" si="188"/>
        <v>30,30</v>
      </c>
      <c r="S576" s="74" t="str">
        <f t="shared" si="188"/>
        <v>15,15</v>
      </c>
      <c r="T576" s="74" t="str">
        <f t="shared" si="179"/>
        <v>131.881328944808,32.937717276924</v>
      </c>
      <c r="W576" s="239">
        <v>1</v>
      </c>
      <c r="X576" s="239" t="s">
        <v>3209</v>
      </c>
      <c r="Y576" s="239" t="str">
        <f t="shared" si="186"/>
        <v>小学-5：上堅田小学校</v>
      </c>
      <c r="Z576" s="239" t="s">
        <v>3202</v>
      </c>
      <c r="AA576" s="239" t="str">
        <f t="shared" si="180"/>
        <v>種別：幼保・学校&lt;br&gt;名称：小学-5：上堅田小学校&lt;br&gt;住所：佐伯市大字長谷9118番地&lt;br&gt;TEL：0972-23-4376&lt;br&gt;参考：佐伯市&lt;br&gt;</v>
      </c>
      <c r="AB576" s="239" t="s">
        <v>3256</v>
      </c>
      <c r="AC576" s="239" t="str">
        <f t="shared" si="181"/>
        <v>501.png</v>
      </c>
      <c r="AD576" s="239" t="s">
        <v>3204</v>
      </c>
      <c r="AE576" s="239" t="str">
        <f t="shared" si="182"/>
        <v>30,30</v>
      </c>
      <c r="AF576" s="239" t="s">
        <v>3205</v>
      </c>
      <c r="AG576" s="239" t="str">
        <f t="shared" si="183"/>
        <v>15,15</v>
      </c>
      <c r="AH576" s="239" t="s">
        <v>3206</v>
      </c>
      <c r="AI576" s="239" t="str">
        <f t="shared" si="184"/>
        <v>131.881328944808,32.937717276924</v>
      </c>
      <c r="AJ576" s="239" t="s">
        <v>3207</v>
      </c>
      <c r="AL576" s="8" t="str">
        <f t="shared" si="187"/>
        <v>,{"type":"Feature","properties":{"name":"小学-5：上堅田小学校","description":"種別：幼保・学校&lt;br&gt;名称：小学-5：上堅田小学校&lt;br&gt;住所：佐伯市大字長谷9118番地&lt;br&gt;TEL：0972-23-4376&lt;br&gt;参考：佐伯市&lt;br&gt;","_markerType":"Icon","_iconUrl":"https://cyberjapandata.gsi.go.jp/portal/sys/v4/symbols/501.png","_iconSize":[30,30],"_iconAnchor":[15,15]},"geometry":{"type":"Point","coordinates":[131.881328944808,32.937717276924]}}</v>
      </c>
    </row>
    <row r="577" spans="1:38">
      <c r="A577" s="1" t="s">
        <v>3510</v>
      </c>
      <c r="B577" s="1" t="s">
        <v>3452</v>
      </c>
      <c r="C577" s="1" t="s">
        <v>3510</v>
      </c>
      <c r="D577" s="1" t="s">
        <v>2667</v>
      </c>
      <c r="E577" s="1" t="s">
        <v>2636</v>
      </c>
      <c r="F577" s="1" t="s">
        <v>403</v>
      </c>
      <c r="G577" s="1" t="s">
        <v>3460</v>
      </c>
      <c r="I577" s="236" t="s">
        <v>3502</v>
      </c>
      <c r="J577" s="1" t="s">
        <v>3210</v>
      </c>
      <c r="K577" s="1" t="s">
        <v>3211</v>
      </c>
      <c r="L577" s="1">
        <v>33.003568259870001</v>
      </c>
      <c r="M577" s="1">
        <v>131.89193583442301</v>
      </c>
      <c r="O577" s="74" t="str">
        <f t="shared" si="185"/>
        <v>小学-6：八幡小学校</v>
      </c>
      <c r="P577" s="74" t="str">
        <f t="shared" si="176"/>
        <v>種別：幼保・学校&lt;br&gt;名称：小学-6：八幡小学校&lt;br&gt;住所：佐伯市大字戸穴2942番地&lt;br&gt;TEL：0972-27-8004&lt;br&gt;参考：佐伯市&lt;br&gt;</v>
      </c>
      <c r="Q577" s="74" t="str">
        <f t="shared" si="177"/>
        <v>501.png</v>
      </c>
      <c r="R577" s="74" t="str">
        <f t="shared" si="188"/>
        <v>30,30</v>
      </c>
      <c r="S577" s="74" t="str">
        <f t="shared" si="188"/>
        <v>15,15</v>
      </c>
      <c r="T577" s="74" t="str">
        <f t="shared" si="179"/>
        <v>131.891935834423,33.00356825987</v>
      </c>
      <c r="W577" s="239">
        <v>1</v>
      </c>
      <c r="X577" s="239" t="s">
        <v>3209</v>
      </c>
      <c r="Y577" s="239" t="str">
        <f t="shared" si="186"/>
        <v>小学-6：八幡小学校</v>
      </c>
      <c r="Z577" s="239" t="s">
        <v>3202</v>
      </c>
      <c r="AA577" s="239" t="str">
        <f t="shared" si="180"/>
        <v>種別：幼保・学校&lt;br&gt;名称：小学-6：八幡小学校&lt;br&gt;住所：佐伯市大字戸穴2942番地&lt;br&gt;TEL：0972-27-8004&lt;br&gt;参考：佐伯市&lt;br&gt;</v>
      </c>
      <c r="AB577" s="239" t="s">
        <v>3256</v>
      </c>
      <c r="AC577" s="239" t="str">
        <f t="shared" si="181"/>
        <v>501.png</v>
      </c>
      <c r="AD577" s="239" t="s">
        <v>3204</v>
      </c>
      <c r="AE577" s="239" t="str">
        <f t="shared" si="182"/>
        <v>30,30</v>
      </c>
      <c r="AF577" s="239" t="s">
        <v>3205</v>
      </c>
      <c r="AG577" s="239" t="str">
        <f t="shared" si="183"/>
        <v>15,15</v>
      </c>
      <c r="AH577" s="239" t="s">
        <v>3206</v>
      </c>
      <c r="AI577" s="239" t="str">
        <f t="shared" si="184"/>
        <v>131.891935834423,33.00356825987</v>
      </c>
      <c r="AJ577" s="239" t="s">
        <v>3207</v>
      </c>
      <c r="AL577" s="8" t="str">
        <f t="shared" si="187"/>
        <v>,{"type":"Feature","properties":{"name":"小学-6：八幡小学校","description":"種別：幼保・学校&lt;br&gt;名称：小学-6：八幡小学校&lt;br&gt;住所：佐伯市大字戸穴2942番地&lt;br&gt;TEL：0972-27-8004&lt;br&gt;参考：佐伯市&lt;br&gt;","_markerType":"Icon","_iconUrl":"https://cyberjapandata.gsi.go.jp/portal/sys/v4/symbols/501.png","_iconSize":[30,30],"_iconAnchor":[15,15]},"geometry":{"type":"Point","coordinates":[131.891935834423,33.00356825987]}}</v>
      </c>
    </row>
    <row r="578" spans="1:38">
      <c r="A578" s="1" t="s">
        <v>3511</v>
      </c>
      <c r="B578" s="1" t="s">
        <v>3452</v>
      </c>
      <c r="C578" s="1" t="s">
        <v>3511</v>
      </c>
      <c r="D578" s="1" t="s">
        <v>218</v>
      </c>
      <c r="E578" s="1" t="s">
        <v>2637</v>
      </c>
      <c r="F578" s="1" t="s">
        <v>403</v>
      </c>
      <c r="G578" s="1" t="s">
        <v>3512</v>
      </c>
      <c r="I578" s="236" t="s">
        <v>3502</v>
      </c>
      <c r="J578" s="1" t="s">
        <v>3210</v>
      </c>
      <c r="K578" s="1" t="s">
        <v>3211</v>
      </c>
      <c r="L578" s="1">
        <v>32.924932715681202</v>
      </c>
      <c r="M578" s="1">
        <v>131.87528232143899</v>
      </c>
      <c r="O578" s="74" t="str">
        <f t="shared" si="185"/>
        <v>小学-7：下堅田小学校</v>
      </c>
      <c r="P578" s="74" t="str">
        <f t="shared" si="176"/>
        <v>種別：幼保・学校&lt;br&gt;名称：小学-7：下堅田小学校&lt;br&gt;住所：佐伯市大字堅田5521番地&lt;br&gt;TEL：0972-23-1535&lt;br&gt;参考：佐伯市&lt;br&gt;</v>
      </c>
      <c r="Q578" s="74" t="str">
        <f t="shared" si="177"/>
        <v>501.png</v>
      </c>
      <c r="R578" s="74" t="str">
        <f t="shared" si="188"/>
        <v>30,30</v>
      </c>
      <c r="S578" s="74" t="str">
        <f t="shared" si="188"/>
        <v>15,15</v>
      </c>
      <c r="T578" s="74" t="str">
        <f t="shared" si="179"/>
        <v>131.875282321439,32.9249327156812</v>
      </c>
      <c r="W578" s="239">
        <v>1</v>
      </c>
      <c r="X578" s="239" t="s">
        <v>3209</v>
      </c>
      <c r="Y578" s="239" t="str">
        <f t="shared" si="186"/>
        <v>小学-7：下堅田小学校</v>
      </c>
      <c r="Z578" s="239" t="s">
        <v>3202</v>
      </c>
      <c r="AA578" s="239" t="str">
        <f t="shared" si="180"/>
        <v>種別：幼保・学校&lt;br&gt;名称：小学-7：下堅田小学校&lt;br&gt;住所：佐伯市大字堅田5521番地&lt;br&gt;TEL：0972-23-1535&lt;br&gt;参考：佐伯市&lt;br&gt;</v>
      </c>
      <c r="AB578" s="239" t="s">
        <v>3256</v>
      </c>
      <c r="AC578" s="239" t="str">
        <f t="shared" si="181"/>
        <v>501.png</v>
      </c>
      <c r="AD578" s="239" t="s">
        <v>3204</v>
      </c>
      <c r="AE578" s="239" t="str">
        <f t="shared" si="182"/>
        <v>30,30</v>
      </c>
      <c r="AF578" s="239" t="s">
        <v>3205</v>
      </c>
      <c r="AG578" s="239" t="str">
        <f t="shared" si="183"/>
        <v>15,15</v>
      </c>
      <c r="AH578" s="239" t="s">
        <v>3206</v>
      </c>
      <c r="AI578" s="239" t="str">
        <f t="shared" si="184"/>
        <v>131.875282321439,32.9249327156812</v>
      </c>
      <c r="AJ578" s="239" t="s">
        <v>3207</v>
      </c>
      <c r="AL578" s="8" t="str">
        <f t="shared" si="187"/>
        <v>,{"type":"Feature","properties":{"name":"小学-7：下堅田小学校","description":"種別：幼保・学校&lt;br&gt;名称：小学-7：下堅田小学校&lt;br&gt;住所：佐伯市大字堅田5521番地&lt;br&gt;TEL：0972-23-1535&lt;br&gt;参考：佐伯市&lt;br&gt;","_markerType":"Icon","_iconUrl":"https://cyberjapandata.gsi.go.jp/portal/sys/v4/symbols/501.png","_iconSize":[30,30],"_iconAnchor":[15,15]},"geometry":{"type":"Point","coordinates":[131.875282321439,32.9249327156812]}}</v>
      </c>
    </row>
    <row r="579" spans="1:38">
      <c r="A579" s="1" t="s">
        <v>3513</v>
      </c>
      <c r="B579" s="1" t="s">
        <v>3452</v>
      </c>
      <c r="C579" s="1" t="s">
        <v>3513</v>
      </c>
      <c r="D579" s="1" t="s">
        <v>313</v>
      </c>
      <c r="E579" s="1" t="s">
        <v>2638</v>
      </c>
      <c r="F579" s="1" t="s">
        <v>403</v>
      </c>
      <c r="G579" s="1" t="s">
        <v>3514</v>
      </c>
      <c r="I579" s="236" t="s">
        <v>3502</v>
      </c>
      <c r="J579" s="1" t="s">
        <v>3210</v>
      </c>
      <c r="K579" s="1" t="s">
        <v>3211</v>
      </c>
      <c r="L579" s="1">
        <v>32.920145543747601</v>
      </c>
      <c r="M579" s="1">
        <v>131.93088170001201</v>
      </c>
      <c r="O579" s="74" t="str">
        <f t="shared" si="185"/>
        <v>小学-8：木立小学校</v>
      </c>
      <c r="P579" s="74" t="str">
        <f t="shared" si="176"/>
        <v>種別：幼保・学校&lt;br&gt;名称：小学-8：木立小学校&lt;br&gt;住所：佐伯市大字木立4480番地&lt;br&gt;TEL：0972-29-2222&lt;br&gt;参考：佐伯市&lt;br&gt;</v>
      </c>
      <c r="Q579" s="74" t="str">
        <f t="shared" si="177"/>
        <v>501.png</v>
      </c>
      <c r="R579" s="74" t="str">
        <f t="shared" si="188"/>
        <v>30,30</v>
      </c>
      <c r="S579" s="74" t="str">
        <f t="shared" si="188"/>
        <v>15,15</v>
      </c>
      <c r="T579" s="74" t="str">
        <f t="shared" si="179"/>
        <v>131.930881700012,32.9201455437476</v>
      </c>
      <c r="W579" s="239">
        <v>1</v>
      </c>
      <c r="X579" s="239" t="s">
        <v>3209</v>
      </c>
      <c r="Y579" s="239" t="str">
        <f t="shared" si="186"/>
        <v>小学-8：木立小学校</v>
      </c>
      <c r="Z579" s="239" t="s">
        <v>3202</v>
      </c>
      <c r="AA579" s="239" t="str">
        <f t="shared" si="180"/>
        <v>種別：幼保・学校&lt;br&gt;名称：小学-8：木立小学校&lt;br&gt;住所：佐伯市大字木立4480番地&lt;br&gt;TEL：0972-29-2222&lt;br&gt;参考：佐伯市&lt;br&gt;</v>
      </c>
      <c r="AB579" s="239" t="s">
        <v>3256</v>
      </c>
      <c r="AC579" s="239" t="str">
        <f t="shared" si="181"/>
        <v>501.png</v>
      </c>
      <c r="AD579" s="239" t="s">
        <v>3204</v>
      </c>
      <c r="AE579" s="239" t="str">
        <f t="shared" si="182"/>
        <v>30,30</v>
      </c>
      <c r="AF579" s="239" t="s">
        <v>3205</v>
      </c>
      <c r="AG579" s="239" t="str">
        <f t="shared" si="183"/>
        <v>15,15</v>
      </c>
      <c r="AH579" s="239" t="s">
        <v>3206</v>
      </c>
      <c r="AI579" s="239" t="str">
        <f t="shared" si="184"/>
        <v>131.930881700012,32.9201455437476</v>
      </c>
      <c r="AJ579" s="239" t="s">
        <v>3207</v>
      </c>
      <c r="AL579" s="8" t="str">
        <f t="shared" si="187"/>
        <v>,{"type":"Feature","properties":{"name":"小学-8：木立小学校","description":"種別：幼保・学校&lt;br&gt;名称：小学-8：木立小学校&lt;br&gt;住所：佐伯市大字木立4480番地&lt;br&gt;TEL：0972-29-2222&lt;br&gt;参考：佐伯市&lt;br&gt;","_markerType":"Icon","_iconUrl":"https://cyberjapandata.gsi.go.jp/portal/sys/v4/symbols/501.png","_iconSize":[30,30],"_iconAnchor":[15,15]},"geometry":{"type":"Point","coordinates":[131.930881700012,32.9201455437476]}}</v>
      </c>
    </row>
    <row r="580" spans="1:38">
      <c r="A580" s="1" t="s">
        <v>3515</v>
      </c>
      <c r="B580" s="1" t="s">
        <v>3452</v>
      </c>
      <c r="C580" s="1" t="s">
        <v>3515</v>
      </c>
      <c r="D580" s="1" t="s">
        <v>306</v>
      </c>
      <c r="E580" s="1" t="s">
        <v>2639</v>
      </c>
      <c r="F580" s="1" t="s">
        <v>403</v>
      </c>
      <c r="G580" s="1" t="s">
        <v>3516</v>
      </c>
      <c r="I580" s="236" t="s">
        <v>3502</v>
      </c>
      <c r="J580" s="1" t="s">
        <v>3210</v>
      </c>
      <c r="K580" s="1" t="s">
        <v>3211</v>
      </c>
      <c r="L580" s="1">
        <v>33.046606454743298</v>
      </c>
      <c r="M580" s="1">
        <v>131.925809030116</v>
      </c>
      <c r="O580" s="74" t="str">
        <f t="shared" si="185"/>
        <v>小学-9：東雲小学校</v>
      </c>
      <c r="P580" s="74" t="str">
        <f t="shared" si="176"/>
        <v>種別：幼保・学校&lt;br&gt;名称：小学-9：東雲小学校&lt;br&gt;住所：佐伯市上浦大字浅海井浦3番地&lt;br&gt;TEL：0972-32-2032&lt;br&gt;参考：佐伯市&lt;br&gt;</v>
      </c>
      <c r="Q580" s="74" t="str">
        <f t="shared" si="177"/>
        <v>501.png</v>
      </c>
      <c r="R580" s="74" t="str">
        <f t="shared" si="188"/>
        <v>30,30</v>
      </c>
      <c r="S580" s="74" t="str">
        <f t="shared" si="188"/>
        <v>15,15</v>
      </c>
      <c r="T580" s="74" t="str">
        <f t="shared" si="179"/>
        <v>131.925809030116,33.0466064547433</v>
      </c>
      <c r="W580" s="239">
        <v>1</v>
      </c>
      <c r="X580" s="239" t="s">
        <v>3209</v>
      </c>
      <c r="Y580" s="239" t="str">
        <f t="shared" si="186"/>
        <v>小学-9：東雲小学校</v>
      </c>
      <c r="Z580" s="239" t="s">
        <v>3202</v>
      </c>
      <c r="AA580" s="239" t="str">
        <f t="shared" si="180"/>
        <v>種別：幼保・学校&lt;br&gt;名称：小学-9：東雲小学校&lt;br&gt;住所：佐伯市上浦大字浅海井浦3番地&lt;br&gt;TEL：0972-32-2032&lt;br&gt;参考：佐伯市&lt;br&gt;</v>
      </c>
      <c r="AB580" s="239" t="s">
        <v>3256</v>
      </c>
      <c r="AC580" s="239" t="str">
        <f t="shared" si="181"/>
        <v>501.png</v>
      </c>
      <c r="AD580" s="239" t="s">
        <v>3204</v>
      </c>
      <c r="AE580" s="239" t="str">
        <f t="shared" si="182"/>
        <v>30,30</v>
      </c>
      <c r="AF580" s="239" t="s">
        <v>3205</v>
      </c>
      <c r="AG580" s="239" t="str">
        <f t="shared" si="183"/>
        <v>15,15</v>
      </c>
      <c r="AH580" s="239" t="s">
        <v>3206</v>
      </c>
      <c r="AI580" s="239" t="str">
        <f t="shared" si="184"/>
        <v>131.925809030116,33.0466064547433</v>
      </c>
      <c r="AJ580" s="239" t="s">
        <v>3207</v>
      </c>
      <c r="AL580" s="8" t="str">
        <f t="shared" si="187"/>
        <v>,{"type":"Feature","properties":{"name":"小学-9：東雲小学校","description":"種別：幼保・学校&lt;br&gt;名称：小学-9：東雲小学校&lt;br&gt;住所：佐伯市上浦大字浅海井浦3番地&lt;br&gt;TEL：0972-32-2032&lt;br&gt;参考：佐伯市&lt;br&gt;","_markerType":"Icon","_iconUrl":"https://cyberjapandata.gsi.go.jp/portal/sys/v4/symbols/501.png","_iconSize":[30,30],"_iconAnchor":[15,15]},"geometry":{"type":"Point","coordinates":[131.925809030116,33.0466064547433]}}</v>
      </c>
    </row>
    <row r="581" spans="1:38">
      <c r="A581" s="1" t="s">
        <v>3517</v>
      </c>
      <c r="B581" s="1" t="s">
        <v>3452</v>
      </c>
      <c r="C581" s="1" t="s">
        <v>3517</v>
      </c>
      <c r="D581" s="1" t="s">
        <v>324</v>
      </c>
      <c r="E581" s="1" t="s">
        <v>2640</v>
      </c>
      <c r="F581" s="1" t="s">
        <v>403</v>
      </c>
      <c r="G581" s="1" t="s">
        <v>3518</v>
      </c>
      <c r="I581" s="236" t="s">
        <v>3502</v>
      </c>
      <c r="J581" s="1" t="s">
        <v>3210</v>
      </c>
      <c r="K581" s="1" t="s">
        <v>3211</v>
      </c>
      <c r="L581" s="1">
        <v>32.953312983592298</v>
      </c>
      <c r="M581" s="1">
        <v>131.837929237125</v>
      </c>
      <c r="O581" s="74" t="str">
        <f t="shared" si="185"/>
        <v>小学-10：切畑小学校</v>
      </c>
      <c r="P581" s="74" t="str">
        <f t="shared" si="176"/>
        <v>種別：幼保・学校&lt;br&gt;名称：小学-10：切畑小学校&lt;br&gt;住所：佐伯市弥生大字門田1328番地&lt;br&gt;TEL：0972-46-0032&lt;br&gt;参考：佐伯市&lt;br&gt;</v>
      </c>
      <c r="Q581" s="74" t="str">
        <f t="shared" si="177"/>
        <v>501.png</v>
      </c>
      <c r="R581" s="74" t="str">
        <f t="shared" si="188"/>
        <v>30,30</v>
      </c>
      <c r="S581" s="74" t="str">
        <f t="shared" si="188"/>
        <v>15,15</v>
      </c>
      <c r="T581" s="74" t="str">
        <f t="shared" si="179"/>
        <v>131.837929237125,32.9533129835923</v>
      </c>
      <c r="W581" s="239">
        <v>1</v>
      </c>
      <c r="X581" s="239" t="s">
        <v>3209</v>
      </c>
      <c r="Y581" s="239" t="str">
        <f t="shared" si="186"/>
        <v>小学-10：切畑小学校</v>
      </c>
      <c r="Z581" s="239" t="s">
        <v>3202</v>
      </c>
      <c r="AA581" s="239" t="str">
        <f t="shared" si="180"/>
        <v>種別：幼保・学校&lt;br&gt;名称：小学-10：切畑小学校&lt;br&gt;住所：佐伯市弥生大字門田1328番地&lt;br&gt;TEL：0972-46-0032&lt;br&gt;参考：佐伯市&lt;br&gt;</v>
      </c>
      <c r="AB581" s="239" t="s">
        <v>3256</v>
      </c>
      <c r="AC581" s="239" t="str">
        <f t="shared" si="181"/>
        <v>501.png</v>
      </c>
      <c r="AD581" s="239" t="s">
        <v>3204</v>
      </c>
      <c r="AE581" s="239" t="str">
        <f t="shared" si="182"/>
        <v>30,30</v>
      </c>
      <c r="AF581" s="239" t="s">
        <v>3205</v>
      </c>
      <c r="AG581" s="239" t="str">
        <f t="shared" si="183"/>
        <v>15,15</v>
      </c>
      <c r="AH581" s="239" t="s">
        <v>3206</v>
      </c>
      <c r="AI581" s="239" t="str">
        <f t="shared" si="184"/>
        <v>131.837929237125,32.9533129835923</v>
      </c>
      <c r="AJ581" s="239" t="s">
        <v>3207</v>
      </c>
      <c r="AL581" s="8" t="str">
        <f t="shared" si="187"/>
        <v>,{"type":"Feature","properties":{"name":"小学-10：切畑小学校","description":"種別：幼保・学校&lt;br&gt;名称：小学-10：切畑小学校&lt;br&gt;住所：佐伯市弥生大字門田1328番地&lt;br&gt;TEL：0972-46-0032&lt;br&gt;参考：佐伯市&lt;br&gt;","_markerType":"Icon","_iconUrl":"https://cyberjapandata.gsi.go.jp/portal/sys/v4/symbols/501.png","_iconSize":[30,30],"_iconAnchor":[15,15]},"geometry":{"type":"Point","coordinates":[131.837929237125,32.9533129835923]}}</v>
      </c>
    </row>
    <row r="582" spans="1:38">
      <c r="A582" s="1" t="s">
        <v>3519</v>
      </c>
      <c r="B582" s="1" t="s">
        <v>3452</v>
      </c>
      <c r="C582" s="1" t="s">
        <v>3519</v>
      </c>
      <c r="D582" s="1" t="s">
        <v>357</v>
      </c>
      <c r="E582" s="1" t="s">
        <v>2641</v>
      </c>
      <c r="F582" s="1" t="s">
        <v>403</v>
      </c>
      <c r="G582" s="1" t="s">
        <v>3520</v>
      </c>
      <c r="I582" s="236" t="s">
        <v>3502</v>
      </c>
      <c r="J582" s="1" t="s">
        <v>3210</v>
      </c>
      <c r="K582" s="1" t="s">
        <v>3211</v>
      </c>
      <c r="L582" s="1">
        <v>32.970488320065797</v>
      </c>
      <c r="M582" s="1">
        <v>131.83412970912599</v>
      </c>
      <c r="O582" s="74" t="str">
        <f t="shared" si="185"/>
        <v>小学-11：上野小学校</v>
      </c>
      <c r="P582" s="74" t="str">
        <f t="shared" si="176"/>
        <v>種別：幼保・学校&lt;br&gt;名称：小学-11：上野小学校&lt;br&gt;住所：佐伯市弥生大字上小倉456番地&lt;br&gt;TEL：0972-46-0078&lt;br&gt;参考：佐伯市&lt;br&gt;</v>
      </c>
      <c r="Q582" s="74" t="str">
        <f t="shared" si="177"/>
        <v>501.png</v>
      </c>
      <c r="R582" s="74" t="str">
        <f t="shared" si="188"/>
        <v>30,30</v>
      </c>
      <c r="S582" s="74" t="str">
        <f t="shared" si="188"/>
        <v>15,15</v>
      </c>
      <c r="T582" s="74" t="str">
        <f t="shared" si="179"/>
        <v>131.834129709126,32.9704883200658</v>
      </c>
      <c r="W582" s="239">
        <v>1</v>
      </c>
      <c r="X582" s="239" t="s">
        <v>3209</v>
      </c>
      <c r="Y582" s="239" t="str">
        <f t="shared" si="186"/>
        <v>小学-11：上野小学校</v>
      </c>
      <c r="Z582" s="239" t="s">
        <v>3202</v>
      </c>
      <c r="AA582" s="239" t="str">
        <f t="shared" si="180"/>
        <v>種別：幼保・学校&lt;br&gt;名称：小学-11：上野小学校&lt;br&gt;住所：佐伯市弥生大字上小倉456番地&lt;br&gt;TEL：0972-46-0078&lt;br&gt;参考：佐伯市&lt;br&gt;</v>
      </c>
      <c r="AB582" s="239" t="s">
        <v>3256</v>
      </c>
      <c r="AC582" s="239" t="str">
        <f t="shared" si="181"/>
        <v>501.png</v>
      </c>
      <c r="AD582" s="239" t="s">
        <v>3204</v>
      </c>
      <c r="AE582" s="239" t="str">
        <f t="shared" si="182"/>
        <v>30,30</v>
      </c>
      <c r="AF582" s="239" t="s">
        <v>3205</v>
      </c>
      <c r="AG582" s="239" t="str">
        <f t="shared" si="183"/>
        <v>15,15</v>
      </c>
      <c r="AH582" s="239" t="s">
        <v>3206</v>
      </c>
      <c r="AI582" s="239" t="str">
        <f t="shared" si="184"/>
        <v>131.834129709126,32.9704883200658</v>
      </c>
      <c r="AJ582" s="239" t="s">
        <v>3207</v>
      </c>
      <c r="AL582" s="8" t="str">
        <f t="shared" si="187"/>
        <v>,{"type":"Feature","properties":{"name":"小学-11：上野小学校","description":"種別：幼保・学校&lt;br&gt;名称：小学-11：上野小学校&lt;br&gt;住所：佐伯市弥生大字上小倉456番地&lt;br&gt;TEL：0972-46-0078&lt;br&gt;参考：佐伯市&lt;br&gt;","_markerType":"Icon","_iconUrl":"https://cyberjapandata.gsi.go.jp/portal/sys/v4/symbols/501.png","_iconSize":[30,30],"_iconAnchor":[15,15]},"geometry":{"type":"Point","coordinates":[131.834129709126,32.9704883200658]}}</v>
      </c>
    </row>
    <row r="583" spans="1:38">
      <c r="A583" s="1" t="s">
        <v>3521</v>
      </c>
      <c r="B583" s="1" t="s">
        <v>3452</v>
      </c>
      <c r="C583" s="1" t="s">
        <v>3521</v>
      </c>
      <c r="D583" s="1" t="s">
        <v>322</v>
      </c>
      <c r="E583" s="1" t="s">
        <v>2642</v>
      </c>
      <c r="F583" s="1" t="s">
        <v>403</v>
      </c>
      <c r="G583" s="1" t="s">
        <v>3522</v>
      </c>
      <c r="I583" s="236" t="s">
        <v>3502</v>
      </c>
      <c r="J583" s="1" t="s">
        <v>3210</v>
      </c>
      <c r="K583" s="1" t="s">
        <v>3211</v>
      </c>
      <c r="L583" s="1">
        <v>32.981920521980797</v>
      </c>
      <c r="M583" s="1">
        <v>131.84938135643</v>
      </c>
      <c r="O583" s="74" t="str">
        <f t="shared" si="185"/>
        <v>小学-12：明治小学校</v>
      </c>
      <c r="P583" s="74" t="str">
        <f t="shared" si="176"/>
        <v>種別：幼保・学校&lt;br&gt;名称：小学-12：明治小学校&lt;br&gt;住所：佐伯市弥生大字大坂本1135番地&lt;br&gt;TEL：0972-46-0010&lt;br&gt;参考：佐伯市&lt;br&gt;</v>
      </c>
      <c r="Q583" s="74" t="str">
        <f t="shared" si="177"/>
        <v>501.png</v>
      </c>
      <c r="R583" s="74" t="str">
        <f t="shared" si="188"/>
        <v>30,30</v>
      </c>
      <c r="S583" s="74" t="str">
        <f t="shared" si="188"/>
        <v>15,15</v>
      </c>
      <c r="T583" s="74" t="str">
        <f t="shared" si="179"/>
        <v>131.84938135643,32.9819205219808</v>
      </c>
      <c r="W583" s="239">
        <v>1</v>
      </c>
      <c r="X583" s="239" t="s">
        <v>3209</v>
      </c>
      <c r="Y583" s="239" t="str">
        <f t="shared" si="186"/>
        <v>小学-12：明治小学校</v>
      </c>
      <c r="Z583" s="239" t="s">
        <v>3202</v>
      </c>
      <c r="AA583" s="239" t="str">
        <f t="shared" si="180"/>
        <v>種別：幼保・学校&lt;br&gt;名称：小学-12：明治小学校&lt;br&gt;住所：佐伯市弥生大字大坂本1135番地&lt;br&gt;TEL：0972-46-0010&lt;br&gt;参考：佐伯市&lt;br&gt;</v>
      </c>
      <c r="AB583" s="239" t="s">
        <v>3256</v>
      </c>
      <c r="AC583" s="239" t="str">
        <f t="shared" si="181"/>
        <v>501.png</v>
      </c>
      <c r="AD583" s="239" t="s">
        <v>3204</v>
      </c>
      <c r="AE583" s="239" t="str">
        <f t="shared" si="182"/>
        <v>30,30</v>
      </c>
      <c r="AF583" s="239" t="s">
        <v>3205</v>
      </c>
      <c r="AG583" s="239" t="str">
        <f t="shared" si="183"/>
        <v>15,15</v>
      </c>
      <c r="AH583" s="239" t="s">
        <v>3206</v>
      </c>
      <c r="AI583" s="239" t="str">
        <f t="shared" si="184"/>
        <v>131.84938135643,32.9819205219808</v>
      </c>
      <c r="AJ583" s="239" t="s">
        <v>3207</v>
      </c>
      <c r="AL583" s="8" t="str">
        <f t="shared" si="187"/>
        <v>,{"type":"Feature","properties":{"name":"小学-12：明治小学校","description":"種別：幼保・学校&lt;br&gt;名称：小学-12：明治小学校&lt;br&gt;住所：佐伯市弥生大字大坂本1135番地&lt;br&gt;TEL：0972-46-0010&lt;br&gt;参考：佐伯市&lt;br&gt;","_markerType":"Icon","_iconUrl":"https://cyberjapandata.gsi.go.jp/portal/sys/v4/symbols/501.png","_iconSize":[30,30],"_iconAnchor":[15,15]},"geometry":{"type":"Point","coordinates":[131.84938135643,32.9819205219808]}}</v>
      </c>
    </row>
    <row r="584" spans="1:38">
      <c r="A584" s="1" t="s">
        <v>3523</v>
      </c>
      <c r="B584" s="1" t="s">
        <v>3452</v>
      </c>
      <c r="C584" s="1" t="s">
        <v>3523</v>
      </c>
      <c r="D584" s="1" t="s">
        <v>2668</v>
      </c>
      <c r="E584" s="1" t="s">
        <v>2643</v>
      </c>
      <c r="F584" s="1" t="s">
        <v>403</v>
      </c>
      <c r="G584" s="1" t="s">
        <v>3484</v>
      </c>
      <c r="I584" s="236" t="s">
        <v>3502</v>
      </c>
      <c r="J584" s="1" t="s">
        <v>3210</v>
      </c>
      <c r="K584" s="1" t="s">
        <v>3211</v>
      </c>
      <c r="L584" s="1">
        <v>32.955466595549602</v>
      </c>
      <c r="M584" s="1">
        <v>131.802580912331</v>
      </c>
      <c r="O584" s="74" t="str">
        <f t="shared" si="185"/>
        <v>小学-13：本匠小学校</v>
      </c>
      <c r="P584" s="74" t="str">
        <f t="shared" si="176"/>
        <v>種別：幼保・学校&lt;br&gt;名称：小学-13：本匠小学校&lt;br&gt;住所：佐伯市本匠大字笠掛1415番地&lt;br&gt;TEL：0972-56-5009&lt;br&gt;参考：佐伯市&lt;br&gt;</v>
      </c>
      <c r="Q584" s="74" t="str">
        <f t="shared" si="177"/>
        <v>501.png</v>
      </c>
      <c r="R584" s="74" t="str">
        <f t="shared" si="188"/>
        <v>30,30</v>
      </c>
      <c r="S584" s="74" t="str">
        <f t="shared" si="188"/>
        <v>15,15</v>
      </c>
      <c r="T584" s="74" t="str">
        <f t="shared" si="179"/>
        <v>131.802580912331,32.9554665955496</v>
      </c>
      <c r="W584" s="239">
        <v>1</v>
      </c>
      <c r="X584" s="239" t="s">
        <v>3209</v>
      </c>
      <c r="Y584" s="239" t="str">
        <f t="shared" si="186"/>
        <v>小学-13：本匠小学校</v>
      </c>
      <c r="Z584" s="239" t="s">
        <v>3202</v>
      </c>
      <c r="AA584" s="239" t="str">
        <f t="shared" si="180"/>
        <v>種別：幼保・学校&lt;br&gt;名称：小学-13：本匠小学校&lt;br&gt;住所：佐伯市本匠大字笠掛1415番地&lt;br&gt;TEL：0972-56-5009&lt;br&gt;参考：佐伯市&lt;br&gt;</v>
      </c>
      <c r="AB584" s="239" t="s">
        <v>3256</v>
      </c>
      <c r="AC584" s="239" t="str">
        <f t="shared" si="181"/>
        <v>501.png</v>
      </c>
      <c r="AD584" s="239" t="s">
        <v>3204</v>
      </c>
      <c r="AE584" s="239" t="str">
        <f t="shared" si="182"/>
        <v>30,30</v>
      </c>
      <c r="AF584" s="239" t="s">
        <v>3205</v>
      </c>
      <c r="AG584" s="239" t="str">
        <f t="shared" si="183"/>
        <v>15,15</v>
      </c>
      <c r="AH584" s="239" t="s">
        <v>3206</v>
      </c>
      <c r="AI584" s="239" t="str">
        <f t="shared" si="184"/>
        <v>131.802580912331,32.9554665955496</v>
      </c>
      <c r="AJ584" s="239" t="s">
        <v>3207</v>
      </c>
      <c r="AL584" s="8" t="str">
        <f t="shared" si="187"/>
        <v>,{"type":"Feature","properties":{"name":"小学-13：本匠小学校","description":"種別：幼保・学校&lt;br&gt;名称：小学-13：本匠小学校&lt;br&gt;住所：佐伯市本匠大字笠掛1415番地&lt;br&gt;TEL：0972-56-5009&lt;br&gt;参考：佐伯市&lt;br&gt;","_markerType":"Icon","_iconUrl":"https://cyberjapandata.gsi.go.jp/portal/sys/v4/symbols/501.png","_iconSize":[30,30],"_iconAnchor":[15,15]},"geometry":{"type":"Point","coordinates":[131.802580912331,32.9554665955496]}}</v>
      </c>
    </row>
    <row r="585" spans="1:38">
      <c r="A585" s="1" t="s">
        <v>3524</v>
      </c>
      <c r="B585" s="1" t="s">
        <v>3452</v>
      </c>
      <c r="C585" s="1" t="s">
        <v>3524</v>
      </c>
      <c r="D585" s="1" t="s">
        <v>2669</v>
      </c>
      <c r="E585" s="1" t="s">
        <v>2644</v>
      </c>
      <c r="F585" s="1" t="s">
        <v>403</v>
      </c>
      <c r="G585" s="1" t="s">
        <v>3525</v>
      </c>
      <c r="I585" s="236" t="s">
        <v>3502</v>
      </c>
      <c r="J585" s="1" t="s">
        <v>3210</v>
      </c>
      <c r="K585" s="1" t="s">
        <v>3211</v>
      </c>
      <c r="L585" s="1">
        <v>32.856860693338703</v>
      </c>
      <c r="M585" s="1">
        <v>131.673359827041</v>
      </c>
      <c r="O585" s="74" t="str">
        <f t="shared" si="185"/>
        <v>小学-14：宇目緑豊小学校</v>
      </c>
      <c r="P585" s="74" t="str">
        <f t="shared" si="176"/>
        <v>種別：幼保・学校&lt;br&gt;名称：小学-14：宇目緑豊小学校&lt;br&gt;住所：佐伯市宇目大字千束2241番地&lt;br&gt;TEL：0972-52-5151&lt;br&gt;参考：佐伯市&lt;br&gt;</v>
      </c>
      <c r="Q585" s="74" t="str">
        <f t="shared" si="177"/>
        <v>501.png</v>
      </c>
      <c r="R585" s="74" t="str">
        <f t="shared" si="188"/>
        <v>30,30</v>
      </c>
      <c r="S585" s="74" t="str">
        <f t="shared" si="188"/>
        <v>15,15</v>
      </c>
      <c r="T585" s="74" t="str">
        <f t="shared" si="179"/>
        <v>131.673359827041,32.8568606933387</v>
      </c>
      <c r="W585" s="239">
        <v>1</v>
      </c>
      <c r="X585" s="239" t="s">
        <v>3209</v>
      </c>
      <c r="Y585" s="239" t="str">
        <f t="shared" si="186"/>
        <v>小学-14：宇目緑豊小学校</v>
      </c>
      <c r="Z585" s="239" t="s">
        <v>3202</v>
      </c>
      <c r="AA585" s="239" t="str">
        <f t="shared" si="180"/>
        <v>種別：幼保・学校&lt;br&gt;名称：小学-14：宇目緑豊小学校&lt;br&gt;住所：佐伯市宇目大字千束2241番地&lt;br&gt;TEL：0972-52-5151&lt;br&gt;参考：佐伯市&lt;br&gt;</v>
      </c>
      <c r="AB585" s="239" t="s">
        <v>3256</v>
      </c>
      <c r="AC585" s="239" t="str">
        <f t="shared" si="181"/>
        <v>501.png</v>
      </c>
      <c r="AD585" s="239" t="s">
        <v>3204</v>
      </c>
      <c r="AE585" s="239" t="str">
        <f t="shared" si="182"/>
        <v>30,30</v>
      </c>
      <c r="AF585" s="239" t="s">
        <v>3205</v>
      </c>
      <c r="AG585" s="239" t="str">
        <f t="shared" si="183"/>
        <v>15,15</v>
      </c>
      <c r="AH585" s="239" t="s">
        <v>3206</v>
      </c>
      <c r="AI585" s="239" t="str">
        <f t="shared" si="184"/>
        <v>131.673359827041,32.8568606933387</v>
      </c>
      <c r="AJ585" s="239" t="s">
        <v>3207</v>
      </c>
      <c r="AL585" s="8" t="str">
        <f t="shared" si="187"/>
        <v>,{"type":"Feature","properties":{"name":"小学-14：宇目緑豊小学校","description":"種別：幼保・学校&lt;br&gt;名称：小学-14：宇目緑豊小学校&lt;br&gt;住所：佐伯市宇目大字千束2241番地&lt;br&gt;TEL：0972-52-5151&lt;br&gt;参考：佐伯市&lt;br&gt;","_markerType":"Icon","_iconUrl":"https://cyberjapandata.gsi.go.jp/portal/sys/v4/symbols/501.png","_iconSize":[30,30],"_iconAnchor":[15,15]},"geometry":{"type":"Point","coordinates":[131.673359827041,32.8568606933387]}}</v>
      </c>
    </row>
    <row r="586" spans="1:38">
      <c r="A586" s="1" t="s">
        <v>3526</v>
      </c>
      <c r="B586" s="1" t="s">
        <v>3452</v>
      </c>
      <c r="C586" s="1" t="s">
        <v>3526</v>
      </c>
      <c r="D586" s="1" t="s">
        <v>2670</v>
      </c>
      <c r="E586" s="1" t="s">
        <v>2645</v>
      </c>
      <c r="F586" s="1" t="s">
        <v>403</v>
      </c>
      <c r="G586" s="1" t="s">
        <v>3486</v>
      </c>
      <c r="I586" s="236" t="s">
        <v>3502</v>
      </c>
      <c r="J586" s="1" t="s">
        <v>3210</v>
      </c>
      <c r="K586" s="1" t="s">
        <v>3211</v>
      </c>
      <c r="L586" s="1">
        <v>32.8980057076758</v>
      </c>
      <c r="M586" s="1">
        <v>131.77668962395501</v>
      </c>
      <c r="O586" s="74" t="str">
        <f t="shared" si="185"/>
        <v>小学-15：直川小学校</v>
      </c>
      <c r="P586" s="74" t="str">
        <f t="shared" si="176"/>
        <v>種別：幼保・学校&lt;br&gt;名称：小学-15：直川小学校&lt;br&gt;住所：佐伯市直川大字上直見500番地&lt;br&gt;TEL：0972-58-2001&lt;br&gt;参考：佐伯市&lt;br&gt;</v>
      </c>
      <c r="Q586" s="74" t="str">
        <f t="shared" si="177"/>
        <v>501.png</v>
      </c>
      <c r="R586" s="74" t="str">
        <f t="shared" si="188"/>
        <v>30,30</v>
      </c>
      <c r="S586" s="74" t="str">
        <f t="shared" si="188"/>
        <v>15,15</v>
      </c>
      <c r="T586" s="74" t="str">
        <f t="shared" si="179"/>
        <v>131.776689623955,32.8980057076758</v>
      </c>
      <c r="W586" s="239">
        <v>1</v>
      </c>
      <c r="X586" s="239" t="s">
        <v>3209</v>
      </c>
      <c r="Y586" s="239" t="str">
        <f t="shared" si="186"/>
        <v>小学-15：直川小学校</v>
      </c>
      <c r="Z586" s="239" t="s">
        <v>3202</v>
      </c>
      <c r="AA586" s="239" t="str">
        <f t="shared" si="180"/>
        <v>種別：幼保・学校&lt;br&gt;名称：小学-15：直川小学校&lt;br&gt;住所：佐伯市直川大字上直見500番地&lt;br&gt;TEL：0972-58-2001&lt;br&gt;参考：佐伯市&lt;br&gt;</v>
      </c>
      <c r="AB586" s="239" t="s">
        <v>3256</v>
      </c>
      <c r="AC586" s="239" t="str">
        <f t="shared" si="181"/>
        <v>501.png</v>
      </c>
      <c r="AD586" s="239" t="s">
        <v>3204</v>
      </c>
      <c r="AE586" s="239" t="str">
        <f t="shared" si="182"/>
        <v>30,30</v>
      </c>
      <c r="AF586" s="239" t="s">
        <v>3205</v>
      </c>
      <c r="AG586" s="239" t="str">
        <f t="shared" si="183"/>
        <v>15,15</v>
      </c>
      <c r="AH586" s="239" t="s">
        <v>3206</v>
      </c>
      <c r="AI586" s="239" t="str">
        <f t="shared" si="184"/>
        <v>131.776689623955,32.8980057076758</v>
      </c>
      <c r="AJ586" s="239" t="s">
        <v>3207</v>
      </c>
      <c r="AL586" s="8" t="str">
        <f t="shared" si="187"/>
        <v>,{"type":"Feature","properties":{"name":"小学-15：直川小学校","description":"種別：幼保・学校&lt;br&gt;名称：小学-15：直川小学校&lt;br&gt;住所：佐伯市直川大字上直見500番地&lt;br&gt;TEL：0972-58-2001&lt;br&gt;参考：佐伯市&lt;br&gt;","_markerType":"Icon","_iconUrl":"https://cyberjapandata.gsi.go.jp/portal/sys/v4/symbols/501.png","_iconSize":[30,30],"_iconAnchor":[15,15]},"geometry":{"type":"Point","coordinates":[131.776689623955,32.8980057076758]}}</v>
      </c>
    </row>
    <row r="587" spans="1:38">
      <c r="A587" s="1" t="s">
        <v>3527</v>
      </c>
      <c r="B587" s="1" t="s">
        <v>3452</v>
      </c>
      <c r="C587" s="1" t="s">
        <v>3527</v>
      </c>
      <c r="D587" s="1" t="s">
        <v>2671</v>
      </c>
      <c r="E587" s="1" t="s">
        <v>2646</v>
      </c>
      <c r="F587" s="1" t="s">
        <v>403</v>
      </c>
      <c r="G587" s="1" t="s">
        <v>3468</v>
      </c>
      <c r="I587" s="236" t="s">
        <v>3502</v>
      </c>
      <c r="J587" s="1" t="s">
        <v>3210</v>
      </c>
      <c r="K587" s="1" t="s">
        <v>3211</v>
      </c>
      <c r="L587" s="1">
        <v>32.945325810366498</v>
      </c>
      <c r="M587" s="1">
        <v>131.961227538049</v>
      </c>
      <c r="O587" s="74" t="str">
        <f t="shared" si="185"/>
        <v>小学-16：松浦小学校</v>
      </c>
      <c r="P587" s="74" t="str">
        <f t="shared" si="176"/>
        <v>種別：幼保・学校&lt;br&gt;名称：小学-16：松浦小学校&lt;br&gt;住所：佐伯市鶴見大字地松浦2044番地&lt;br&gt;TEL：0972-33-0163&lt;br&gt;参考：佐伯市&lt;br&gt;</v>
      </c>
      <c r="Q587" s="74" t="str">
        <f t="shared" si="177"/>
        <v>501.png</v>
      </c>
      <c r="R587" s="74" t="str">
        <f t="shared" si="188"/>
        <v>30,30</v>
      </c>
      <c r="S587" s="74" t="str">
        <f t="shared" si="188"/>
        <v>15,15</v>
      </c>
      <c r="T587" s="74" t="str">
        <f t="shared" si="179"/>
        <v>131.961227538049,32.9453258103665</v>
      </c>
      <c r="W587" s="239">
        <v>1</v>
      </c>
      <c r="X587" s="239" t="s">
        <v>3209</v>
      </c>
      <c r="Y587" s="239" t="str">
        <f t="shared" si="186"/>
        <v>小学-16：松浦小学校</v>
      </c>
      <c r="Z587" s="239" t="s">
        <v>3202</v>
      </c>
      <c r="AA587" s="239" t="str">
        <f t="shared" si="180"/>
        <v>種別：幼保・学校&lt;br&gt;名称：小学-16：松浦小学校&lt;br&gt;住所：佐伯市鶴見大字地松浦2044番地&lt;br&gt;TEL：0972-33-0163&lt;br&gt;参考：佐伯市&lt;br&gt;</v>
      </c>
      <c r="AB587" s="239" t="s">
        <v>3256</v>
      </c>
      <c r="AC587" s="239" t="str">
        <f t="shared" si="181"/>
        <v>501.png</v>
      </c>
      <c r="AD587" s="239" t="s">
        <v>3204</v>
      </c>
      <c r="AE587" s="239" t="str">
        <f t="shared" si="182"/>
        <v>30,30</v>
      </c>
      <c r="AF587" s="239" t="s">
        <v>3205</v>
      </c>
      <c r="AG587" s="239" t="str">
        <f t="shared" si="183"/>
        <v>15,15</v>
      </c>
      <c r="AH587" s="239" t="s">
        <v>3206</v>
      </c>
      <c r="AI587" s="239" t="str">
        <f t="shared" si="184"/>
        <v>131.961227538049,32.9453258103665</v>
      </c>
      <c r="AJ587" s="239" t="s">
        <v>3207</v>
      </c>
      <c r="AL587" s="8" t="str">
        <f t="shared" si="187"/>
        <v>,{"type":"Feature","properties":{"name":"小学-16：松浦小学校","description":"種別：幼保・学校&lt;br&gt;名称：小学-16：松浦小学校&lt;br&gt;住所：佐伯市鶴見大字地松浦2044番地&lt;br&gt;TEL：0972-33-0163&lt;br&gt;参考：佐伯市&lt;br&gt;","_markerType":"Icon","_iconUrl":"https://cyberjapandata.gsi.go.jp/portal/sys/v4/symbols/501.png","_iconSize":[30,30],"_iconAnchor":[15,15]},"geometry":{"type":"Point","coordinates":[131.961227538049,32.9453258103665]}}</v>
      </c>
    </row>
    <row r="588" spans="1:38">
      <c r="A588" s="1" t="s">
        <v>3528</v>
      </c>
      <c r="B588" s="1" t="s">
        <v>3452</v>
      </c>
      <c r="C588" s="1" t="s">
        <v>3528</v>
      </c>
      <c r="D588" s="1" t="s">
        <v>2672</v>
      </c>
      <c r="E588" s="1" t="s">
        <v>2647</v>
      </c>
      <c r="F588" s="1" t="s">
        <v>403</v>
      </c>
      <c r="G588" s="1" t="s">
        <v>3529</v>
      </c>
      <c r="I588" s="236" t="s">
        <v>3502</v>
      </c>
      <c r="J588" s="1" t="s">
        <v>3210</v>
      </c>
      <c r="K588" s="1" t="s">
        <v>3211</v>
      </c>
      <c r="L588" s="1">
        <v>32.921859675672501</v>
      </c>
      <c r="M588" s="1">
        <v>131.979882494489</v>
      </c>
      <c r="O588" s="74" t="str">
        <f t="shared" si="185"/>
        <v>小学-17：米水津小学校</v>
      </c>
      <c r="P588" s="74" t="str">
        <f t="shared" si="176"/>
        <v>種別：幼保・学校&lt;br&gt;名称：小学-17：米水津小学校&lt;br&gt;住所：佐伯市米水津大字浦代浦150番地2&lt;br&gt;TEL：0972-35-6002&lt;br&gt;参考：佐伯市&lt;br&gt;</v>
      </c>
      <c r="Q588" s="74" t="str">
        <f t="shared" si="177"/>
        <v>501.png</v>
      </c>
      <c r="R588" s="74" t="str">
        <f t="shared" si="188"/>
        <v>30,30</v>
      </c>
      <c r="S588" s="74" t="str">
        <f t="shared" si="188"/>
        <v>15,15</v>
      </c>
      <c r="T588" s="74" t="str">
        <f t="shared" si="179"/>
        <v>131.979882494489,32.9218596756725</v>
      </c>
      <c r="W588" s="239">
        <v>1</v>
      </c>
      <c r="X588" s="239" t="s">
        <v>3209</v>
      </c>
      <c r="Y588" s="239" t="str">
        <f t="shared" si="186"/>
        <v>小学-17：米水津小学校</v>
      </c>
      <c r="Z588" s="239" t="s">
        <v>3202</v>
      </c>
      <c r="AA588" s="239" t="str">
        <f t="shared" si="180"/>
        <v>種別：幼保・学校&lt;br&gt;名称：小学-17：米水津小学校&lt;br&gt;住所：佐伯市米水津大字浦代浦150番地2&lt;br&gt;TEL：0972-35-6002&lt;br&gt;参考：佐伯市&lt;br&gt;</v>
      </c>
      <c r="AB588" s="239" t="s">
        <v>3256</v>
      </c>
      <c r="AC588" s="239" t="str">
        <f t="shared" si="181"/>
        <v>501.png</v>
      </c>
      <c r="AD588" s="239" t="s">
        <v>3204</v>
      </c>
      <c r="AE588" s="239" t="str">
        <f t="shared" si="182"/>
        <v>30,30</v>
      </c>
      <c r="AF588" s="239" t="s">
        <v>3205</v>
      </c>
      <c r="AG588" s="239" t="str">
        <f t="shared" si="183"/>
        <v>15,15</v>
      </c>
      <c r="AH588" s="239" t="s">
        <v>3206</v>
      </c>
      <c r="AI588" s="239" t="str">
        <f t="shared" si="184"/>
        <v>131.979882494489,32.9218596756725</v>
      </c>
      <c r="AJ588" s="239" t="s">
        <v>3207</v>
      </c>
      <c r="AL588" s="8" t="str">
        <f t="shared" si="187"/>
        <v>,{"type":"Feature","properties":{"name":"小学-17：米水津小学校","description":"種別：幼保・学校&lt;br&gt;名称：小学-17：米水津小学校&lt;br&gt;住所：佐伯市米水津大字浦代浦150番地2&lt;br&gt;TEL：0972-35-6002&lt;br&gt;参考：佐伯市&lt;br&gt;","_markerType":"Icon","_iconUrl":"https://cyberjapandata.gsi.go.jp/portal/sys/v4/symbols/501.png","_iconSize":[30,30],"_iconAnchor":[15,15]},"geometry":{"type":"Point","coordinates":[131.979882494489,32.9218596756725]}}</v>
      </c>
    </row>
    <row r="589" spans="1:38">
      <c r="A589" s="1" t="s">
        <v>3530</v>
      </c>
      <c r="B589" s="1" t="s">
        <v>3452</v>
      </c>
      <c r="C589" s="1" t="s">
        <v>3530</v>
      </c>
      <c r="D589" s="1" t="s">
        <v>2673</v>
      </c>
      <c r="E589" s="1" t="s">
        <v>2648</v>
      </c>
      <c r="F589" s="1" t="s">
        <v>403</v>
      </c>
      <c r="G589" s="1" t="s">
        <v>3531</v>
      </c>
      <c r="I589" s="236" t="s">
        <v>3502</v>
      </c>
      <c r="J589" s="1" t="s">
        <v>3210</v>
      </c>
      <c r="K589" s="1" t="s">
        <v>3211</v>
      </c>
      <c r="L589" s="1">
        <v>32.803267916877402</v>
      </c>
      <c r="M589" s="1">
        <v>131.943368993337</v>
      </c>
      <c r="O589" s="74" t="str">
        <f t="shared" si="185"/>
        <v>小学-18：蒲江翔南学園</v>
      </c>
      <c r="P589" s="74" t="str">
        <f t="shared" si="176"/>
        <v>種別：幼保・学校&lt;br&gt;名称：小学-18：蒲江翔南学園&lt;br&gt;住所：佐伯市蒲江大字蒲江浦943番地3&lt;br&gt;TEL：0972-42-0014&lt;br&gt;参考：佐伯市&lt;br&gt;</v>
      </c>
      <c r="Q589" s="74" t="str">
        <f t="shared" si="177"/>
        <v>501.png</v>
      </c>
      <c r="R589" s="74" t="str">
        <f t="shared" si="188"/>
        <v>30,30</v>
      </c>
      <c r="S589" s="74" t="str">
        <f t="shared" si="188"/>
        <v>15,15</v>
      </c>
      <c r="T589" s="74" t="str">
        <f t="shared" si="179"/>
        <v>131.943368993337,32.8032679168774</v>
      </c>
      <c r="W589" s="239">
        <v>1</v>
      </c>
      <c r="X589" s="239" t="s">
        <v>3209</v>
      </c>
      <c r="Y589" s="239" t="str">
        <f t="shared" si="186"/>
        <v>小学-18：蒲江翔南学園</v>
      </c>
      <c r="Z589" s="239" t="s">
        <v>3202</v>
      </c>
      <c r="AA589" s="239" t="str">
        <f t="shared" si="180"/>
        <v>種別：幼保・学校&lt;br&gt;名称：小学-18：蒲江翔南学園&lt;br&gt;住所：佐伯市蒲江大字蒲江浦943番地3&lt;br&gt;TEL：0972-42-0014&lt;br&gt;参考：佐伯市&lt;br&gt;</v>
      </c>
      <c r="AB589" s="239" t="s">
        <v>3256</v>
      </c>
      <c r="AC589" s="239" t="str">
        <f t="shared" si="181"/>
        <v>501.png</v>
      </c>
      <c r="AD589" s="239" t="s">
        <v>3204</v>
      </c>
      <c r="AE589" s="239" t="str">
        <f t="shared" si="182"/>
        <v>30,30</v>
      </c>
      <c r="AF589" s="239" t="s">
        <v>3205</v>
      </c>
      <c r="AG589" s="239" t="str">
        <f t="shared" si="183"/>
        <v>15,15</v>
      </c>
      <c r="AH589" s="239" t="s">
        <v>3206</v>
      </c>
      <c r="AI589" s="239" t="str">
        <f t="shared" si="184"/>
        <v>131.943368993337,32.8032679168774</v>
      </c>
      <c r="AJ589" s="239" t="s">
        <v>3207</v>
      </c>
      <c r="AL589" s="8" t="str">
        <f t="shared" si="187"/>
        <v>,{"type":"Feature","properties":{"name":"小学-18：蒲江翔南学園","description":"種別：幼保・学校&lt;br&gt;名称：小学-18：蒲江翔南学園&lt;br&gt;住所：佐伯市蒲江大字蒲江浦943番地3&lt;br&gt;TEL：0972-42-0014&lt;br&gt;参考：佐伯市&lt;br&gt;","_markerType":"Icon","_iconUrl":"https://cyberjapandata.gsi.go.jp/portal/sys/v4/symbols/501.png","_iconSize":[30,30],"_iconAnchor":[15,15]},"geometry":{"type":"Point","coordinates":[131.943368993337,32.8032679168774]}}</v>
      </c>
    </row>
    <row r="590" spans="1:38">
      <c r="A590" s="1" t="s">
        <v>3532</v>
      </c>
      <c r="B590" s="1" t="s">
        <v>3452</v>
      </c>
      <c r="C590" s="1" t="s">
        <v>3532</v>
      </c>
      <c r="D590" s="1" t="s">
        <v>318</v>
      </c>
      <c r="E590" s="1" t="s">
        <v>2674</v>
      </c>
      <c r="F590" s="1" t="s">
        <v>403</v>
      </c>
      <c r="G590" s="1" t="s">
        <v>3533</v>
      </c>
      <c r="I590" s="236" t="s">
        <v>3534</v>
      </c>
      <c r="J590" s="1" t="s">
        <v>3210</v>
      </c>
      <c r="K590" s="1" t="s">
        <v>3211</v>
      </c>
      <c r="L590" s="1">
        <v>32.962253533991799</v>
      </c>
      <c r="M590" s="1">
        <v>131.90448283744701</v>
      </c>
      <c r="O590" s="74" t="str">
        <f t="shared" si="185"/>
        <v>中学-1：鶴谷中学校</v>
      </c>
      <c r="P590" s="74" t="str">
        <f t="shared" si="176"/>
        <v>種別：幼保・学校&lt;br&gt;名称：中学-1：鶴谷中学校&lt;br&gt;住所：佐伯市長島町1丁目1番1号&lt;br&gt;TEL：0972-23-1526&lt;br&gt;参考：佐伯市&lt;br&gt;</v>
      </c>
      <c r="Q590" s="74" t="str">
        <f t="shared" si="177"/>
        <v>502.png</v>
      </c>
      <c r="R590" s="74" t="str">
        <f t="shared" si="188"/>
        <v>30,30</v>
      </c>
      <c r="S590" s="74" t="str">
        <f t="shared" si="188"/>
        <v>15,15</v>
      </c>
      <c r="T590" s="74" t="str">
        <f t="shared" si="179"/>
        <v>131.904482837447,32.9622535339918</v>
      </c>
      <c r="W590" s="239">
        <v>1</v>
      </c>
      <c r="X590" s="239" t="s">
        <v>3209</v>
      </c>
      <c r="Y590" s="239" t="str">
        <f t="shared" si="186"/>
        <v>中学-1：鶴谷中学校</v>
      </c>
      <c r="Z590" s="239" t="s">
        <v>3202</v>
      </c>
      <c r="AA590" s="239" t="str">
        <f t="shared" si="180"/>
        <v>種別：幼保・学校&lt;br&gt;名称：中学-1：鶴谷中学校&lt;br&gt;住所：佐伯市長島町1丁目1番1号&lt;br&gt;TEL：0972-23-1526&lt;br&gt;参考：佐伯市&lt;br&gt;</v>
      </c>
      <c r="AB590" s="239" t="s">
        <v>3256</v>
      </c>
      <c r="AC590" s="239" t="str">
        <f t="shared" si="181"/>
        <v>502.png</v>
      </c>
      <c r="AD590" s="239" t="s">
        <v>3204</v>
      </c>
      <c r="AE590" s="239" t="str">
        <f t="shared" si="182"/>
        <v>30,30</v>
      </c>
      <c r="AF590" s="239" t="s">
        <v>3205</v>
      </c>
      <c r="AG590" s="239" t="str">
        <f t="shared" si="183"/>
        <v>15,15</v>
      </c>
      <c r="AH590" s="239" t="s">
        <v>3206</v>
      </c>
      <c r="AI590" s="239" t="str">
        <f t="shared" si="184"/>
        <v>131.904482837447,32.9622535339918</v>
      </c>
      <c r="AJ590" s="239" t="s">
        <v>3207</v>
      </c>
      <c r="AL590" s="8" t="str">
        <f t="shared" si="187"/>
        <v>,{"type":"Feature","properties":{"name":"中学-1：鶴谷中学校","description":"種別：幼保・学校&lt;br&gt;名称：中学-1：鶴谷中学校&lt;br&gt;住所：佐伯市長島町1丁目1番1号&lt;br&gt;TEL：0972-23-1526&lt;br&gt;参考：佐伯市&lt;br&gt;","_markerType":"Icon","_iconUrl":"https://cyberjapandata.gsi.go.jp/portal/sys/v4/symbols/502.png","_iconSize":[30,30],"_iconAnchor":[15,15]},"geometry":{"type":"Point","coordinates":[131.904482837447,32.9622535339918]}}</v>
      </c>
    </row>
    <row r="591" spans="1:38">
      <c r="A591" s="1" t="s">
        <v>3535</v>
      </c>
      <c r="B591" s="1" t="s">
        <v>3452</v>
      </c>
      <c r="C591" s="1" t="s">
        <v>3535</v>
      </c>
      <c r="D591" s="1" t="s">
        <v>314</v>
      </c>
      <c r="E591" s="1" t="s">
        <v>2675</v>
      </c>
      <c r="F591" s="1" t="s">
        <v>403</v>
      </c>
      <c r="G591" s="1" t="s">
        <v>3536</v>
      </c>
      <c r="I591" s="236" t="s">
        <v>3534</v>
      </c>
      <c r="J591" s="1" t="s">
        <v>3210</v>
      </c>
      <c r="K591" s="1" t="s">
        <v>3211</v>
      </c>
      <c r="L591" s="1">
        <v>32.955113617890802</v>
      </c>
      <c r="M591" s="1">
        <v>131.888424468138</v>
      </c>
      <c r="O591" s="74" t="str">
        <f t="shared" si="185"/>
        <v>中学-2：佐伯城南中学校</v>
      </c>
      <c r="P591" s="74" t="str">
        <f t="shared" si="176"/>
        <v>種別：幼保・学校&lt;br&gt;名称：中学-2：佐伯城南中学校&lt;br&gt;住所：佐伯市城南町17番1号&lt;br&gt;TEL：0972-23-0708&lt;br&gt;参考：佐伯市&lt;br&gt;</v>
      </c>
      <c r="Q591" s="74" t="str">
        <f t="shared" si="177"/>
        <v>502.png</v>
      </c>
      <c r="R591" s="74" t="str">
        <f t="shared" si="188"/>
        <v>30,30</v>
      </c>
      <c r="S591" s="74" t="str">
        <f t="shared" si="188"/>
        <v>15,15</v>
      </c>
      <c r="T591" s="74" t="str">
        <f t="shared" si="179"/>
        <v>131.888424468138,32.9551136178908</v>
      </c>
      <c r="W591" s="239">
        <v>1</v>
      </c>
      <c r="X591" s="239" t="s">
        <v>3209</v>
      </c>
      <c r="Y591" s="239" t="str">
        <f t="shared" si="186"/>
        <v>中学-2：佐伯城南中学校</v>
      </c>
      <c r="Z591" s="239" t="s">
        <v>3202</v>
      </c>
      <c r="AA591" s="239" t="str">
        <f t="shared" si="180"/>
        <v>種別：幼保・学校&lt;br&gt;名称：中学-2：佐伯城南中学校&lt;br&gt;住所：佐伯市城南町17番1号&lt;br&gt;TEL：0972-23-0708&lt;br&gt;参考：佐伯市&lt;br&gt;</v>
      </c>
      <c r="AB591" s="239" t="s">
        <v>3256</v>
      </c>
      <c r="AC591" s="239" t="str">
        <f t="shared" si="181"/>
        <v>502.png</v>
      </c>
      <c r="AD591" s="239" t="s">
        <v>3204</v>
      </c>
      <c r="AE591" s="239" t="str">
        <f t="shared" si="182"/>
        <v>30,30</v>
      </c>
      <c r="AF591" s="239" t="s">
        <v>3205</v>
      </c>
      <c r="AG591" s="239" t="str">
        <f t="shared" si="183"/>
        <v>15,15</v>
      </c>
      <c r="AH591" s="239" t="s">
        <v>3206</v>
      </c>
      <c r="AI591" s="239" t="str">
        <f t="shared" si="184"/>
        <v>131.888424468138,32.9551136178908</v>
      </c>
      <c r="AJ591" s="239" t="s">
        <v>3207</v>
      </c>
      <c r="AL591" s="8" t="str">
        <f t="shared" si="187"/>
        <v>,{"type":"Feature","properties":{"name":"中学-2：佐伯城南中学校","description":"種別：幼保・学校&lt;br&gt;名称：中学-2：佐伯城南中学校&lt;br&gt;住所：佐伯市城南町17番1号&lt;br&gt;TEL：0972-23-0708&lt;br&gt;参考：佐伯市&lt;br&gt;","_markerType":"Icon","_iconUrl":"https://cyberjapandata.gsi.go.jp/portal/sys/v4/symbols/502.png","_iconSize":[30,30],"_iconAnchor":[15,15]},"geometry":{"type":"Point","coordinates":[131.888424468138,32.9551136178908]}}</v>
      </c>
    </row>
    <row r="592" spans="1:38">
      <c r="A592" s="1" t="s">
        <v>3537</v>
      </c>
      <c r="B592" s="1" t="s">
        <v>3452</v>
      </c>
      <c r="C592" s="1" t="s">
        <v>3537</v>
      </c>
      <c r="D592" s="1" t="s">
        <v>310</v>
      </c>
      <c r="E592" s="1" t="s">
        <v>2676</v>
      </c>
      <c r="F592" s="1" t="s">
        <v>403</v>
      </c>
      <c r="G592" s="1" t="s">
        <v>3538</v>
      </c>
      <c r="I592" s="236" t="s">
        <v>3534</v>
      </c>
      <c r="J592" s="1" t="s">
        <v>3210</v>
      </c>
      <c r="K592" s="1" t="s">
        <v>3211</v>
      </c>
      <c r="L592" s="1">
        <v>32.936839704383601</v>
      </c>
      <c r="M592" s="1">
        <v>131.886910696304</v>
      </c>
      <c r="O592" s="74" t="str">
        <f t="shared" si="185"/>
        <v>中学-3：佐伯南中学校</v>
      </c>
      <c r="P592" s="74" t="str">
        <f t="shared" si="176"/>
        <v>種別：幼保・学校&lt;br&gt;名称：中学-3：佐伯南中学校&lt;br&gt;住所：佐伯市大字長谷9914番地1&lt;br&gt;TEL：0972-23-1536&lt;br&gt;参考：佐伯市&lt;br&gt;</v>
      </c>
      <c r="Q592" s="74" t="str">
        <f t="shared" si="177"/>
        <v>502.png</v>
      </c>
      <c r="R592" s="74" t="str">
        <f t="shared" si="188"/>
        <v>30,30</v>
      </c>
      <c r="S592" s="74" t="str">
        <f t="shared" si="188"/>
        <v>15,15</v>
      </c>
      <c r="T592" s="74" t="str">
        <f t="shared" si="179"/>
        <v>131.886910696304,32.9368397043836</v>
      </c>
      <c r="W592" s="239">
        <v>1</v>
      </c>
      <c r="X592" s="239" t="s">
        <v>3209</v>
      </c>
      <c r="Y592" s="239" t="str">
        <f t="shared" si="186"/>
        <v>中学-3：佐伯南中学校</v>
      </c>
      <c r="Z592" s="239" t="s">
        <v>3202</v>
      </c>
      <c r="AA592" s="239" t="str">
        <f t="shared" si="180"/>
        <v>種別：幼保・学校&lt;br&gt;名称：中学-3：佐伯南中学校&lt;br&gt;住所：佐伯市大字長谷9914番地1&lt;br&gt;TEL：0972-23-1536&lt;br&gt;参考：佐伯市&lt;br&gt;</v>
      </c>
      <c r="AB592" s="239" t="s">
        <v>3256</v>
      </c>
      <c r="AC592" s="239" t="str">
        <f t="shared" si="181"/>
        <v>502.png</v>
      </c>
      <c r="AD592" s="239" t="s">
        <v>3204</v>
      </c>
      <c r="AE592" s="239" t="str">
        <f t="shared" si="182"/>
        <v>30,30</v>
      </c>
      <c r="AF592" s="239" t="s">
        <v>3205</v>
      </c>
      <c r="AG592" s="239" t="str">
        <f t="shared" si="183"/>
        <v>15,15</v>
      </c>
      <c r="AH592" s="239" t="s">
        <v>3206</v>
      </c>
      <c r="AI592" s="239" t="str">
        <f t="shared" si="184"/>
        <v>131.886910696304,32.9368397043836</v>
      </c>
      <c r="AJ592" s="239" t="s">
        <v>3207</v>
      </c>
      <c r="AL592" s="8" t="str">
        <f t="shared" si="187"/>
        <v>,{"type":"Feature","properties":{"name":"中学-3：佐伯南中学校","description":"種別：幼保・学校&lt;br&gt;名称：中学-3：佐伯南中学校&lt;br&gt;住所：佐伯市大字長谷9914番地1&lt;br&gt;TEL：0972-23-1536&lt;br&gt;参考：佐伯市&lt;br&gt;","_markerType":"Icon","_iconUrl":"https://cyberjapandata.gsi.go.jp/portal/sys/v4/symbols/502.png","_iconSize":[30,30],"_iconAnchor":[15,15]},"geometry":{"type":"Point","coordinates":[131.886910696304,32.9368397043836]}}</v>
      </c>
    </row>
    <row r="593" spans="1:38">
      <c r="A593" s="1" t="s">
        <v>3539</v>
      </c>
      <c r="B593" s="1" t="s">
        <v>3452</v>
      </c>
      <c r="C593" s="1" t="s">
        <v>3539</v>
      </c>
      <c r="D593" s="1" t="s">
        <v>2696</v>
      </c>
      <c r="E593" s="1" t="s">
        <v>2677</v>
      </c>
      <c r="F593" s="1" t="s">
        <v>403</v>
      </c>
      <c r="G593" s="1" t="s">
        <v>3540</v>
      </c>
      <c r="I593" s="236" t="s">
        <v>3534</v>
      </c>
      <c r="J593" s="1" t="s">
        <v>3210</v>
      </c>
      <c r="K593" s="1" t="s">
        <v>3211</v>
      </c>
      <c r="L593" s="1">
        <v>33.005116946709101</v>
      </c>
      <c r="M593" s="1">
        <v>131.892555704323</v>
      </c>
      <c r="O593" s="74" t="str">
        <f t="shared" si="185"/>
        <v>中学-4：彦陽中学校</v>
      </c>
      <c r="P593" s="74" t="str">
        <f t="shared" si="176"/>
        <v>種別：幼保・学校&lt;br&gt;名称：中学-4：彦陽中学校&lt;br&gt;住所：佐伯市大字戸穴2925番地&lt;br&gt;TEL：0972-27-8131&lt;br&gt;参考：佐伯市&lt;br&gt;</v>
      </c>
      <c r="Q593" s="74" t="str">
        <f t="shared" si="177"/>
        <v>502.png</v>
      </c>
      <c r="R593" s="74" t="str">
        <f t="shared" si="188"/>
        <v>30,30</v>
      </c>
      <c r="S593" s="74" t="str">
        <f t="shared" si="188"/>
        <v>15,15</v>
      </c>
      <c r="T593" s="74" t="str">
        <f t="shared" si="179"/>
        <v>131.892555704323,33.0051169467091</v>
      </c>
      <c r="W593" s="239">
        <v>1</v>
      </c>
      <c r="X593" s="239" t="s">
        <v>3209</v>
      </c>
      <c r="Y593" s="239" t="str">
        <f t="shared" si="186"/>
        <v>中学-4：彦陽中学校</v>
      </c>
      <c r="Z593" s="239" t="s">
        <v>3202</v>
      </c>
      <c r="AA593" s="239" t="str">
        <f t="shared" si="180"/>
        <v>種別：幼保・学校&lt;br&gt;名称：中学-4：彦陽中学校&lt;br&gt;住所：佐伯市大字戸穴2925番地&lt;br&gt;TEL：0972-27-8131&lt;br&gt;参考：佐伯市&lt;br&gt;</v>
      </c>
      <c r="AB593" s="239" t="s">
        <v>3256</v>
      </c>
      <c r="AC593" s="239" t="str">
        <f t="shared" si="181"/>
        <v>502.png</v>
      </c>
      <c r="AD593" s="239" t="s">
        <v>3204</v>
      </c>
      <c r="AE593" s="239" t="str">
        <f t="shared" si="182"/>
        <v>30,30</v>
      </c>
      <c r="AF593" s="239" t="s">
        <v>3205</v>
      </c>
      <c r="AG593" s="239" t="str">
        <f t="shared" si="183"/>
        <v>15,15</v>
      </c>
      <c r="AH593" s="239" t="s">
        <v>3206</v>
      </c>
      <c r="AI593" s="239" t="str">
        <f t="shared" si="184"/>
        <v>131.892555704323,33.0051169467091</v>
      </c>
      <c r="AJ593" s="239" t="s">
        <v>3207</v>
      </c>
      <c r="AL593" s="8" t="str">
        <f t="shared" si="187"/>
        <v>,{"type":"Feature","properties":{"name":"中学-4：彦陽中学校","description":"種別：幼保・学校&lt;br&gt;名称：中学-4：彦陽中学校&lt;br&gt;住所：佐伯市大字戸穴2925番地&lt;br&gt;TEL：0972-27-8131&lt;br&gt;参考：佐伯市&lt;br&gt;","_markerType":"Icon","_iconUrl":"https://cyberjapandata.gsi.go.jp/portal/sys/v4/symbols/502.png","_iconSize":[30,30],"_iconAnchor":[15,15]},"geometry":{"type":"Point","coordinates":[131.892555704323,33.0051169467091]}}</v>
      </c>
    </row>
    <row r="594" spans="1:38">
      <c r="A594" s="1" t="s">
        <v>3541</v>
      </c>
      <c r="B594" s="1" t="s">
        <v>3452</v>
      </c>
      <c r="C594" s="1" t="s">
        <v>3541</v>
      </c>
      <c r="D594" s="1" t="s">
        <v>231</v>
      </c>
      <c r="E594" s="1" t="s">
        <v>2678</v>
      </c>
      <c r="F594" s="1" t="s">
        <v>403</v>
      </c>
      <c r="G594" s="1" t="s">
        <v>3516</v>
      </c>
      <c r="I594" s="236" t="s">
        <v>3534</v>
      </c>
      <c r="J594" s="1" t="s">
        <v>3210</v>
      </c>
      <c r="K594" s="1" t="s">
        <v>3211</v>
      </c>
      <c r="L594" s="1">
        <v>33.0451388512001</v>
      </c>
      <c r="M594" s="1">
        <v>131.926064925703</v>
      </c>
      <c r="O594" s="74" t="str">
        <f t="shared" si="185"/>
        <v>中学-5：東雲中学校</v>
      </c>
      <c r="P594" s="74" t="str">
        <f t="shared" si="176"/>
        <v>種別：幼保・学校&lt;br&gt;名称：中学-5：東雲中学校&lt;br&gt;住所：佐伯市上浦大字浅海井浦2番地&lt;br&gt;TEL：0972-32-2009&lt;br&gt;参考：佐伯市&lt;br&gt;</v>
      </c>
      <c r="Q594" s="74" t="str">
        <f t="shared" si="177"/>
        <v>502.png</v>
      </c>
      <c r="R594" s="74" t="str">
        <f t="shared" si="188"/>
        <v>30,30</v>
      </c>
      <c r="S594" s="74" t="str">
        <f t="shared" si="188"/>
        <v>15,15</v>
      </c>
      <c r="T594" s="74" t="str">
        <f t="shared" si="179"/>
        <v>131.926064925703,33.0451388512001</v>
      </c>
      <c r="W594" s="239">
        <v>1</v>
      </c>
      <c r="X594" s="239" t="s">
        <v>3209</v>
      </c>
      <c r="Y594" s="239" t="str">
        <f t="shared" si="186"/>
        <v>中学-5：東雲中学校</v>
      </c>
      <c r="Z594" s="239" t="s">
        <v>3202</v>
      </c>
      <c r="AA594" s="239" t="str">
        <f t="shared" si="180"/>
        <v>種別：幼保・学校&lt;br&gt;名称：中学-5：東雲中学校&lt;br&gt;住所：佐伯市上浦大字浅海井浦2番地&lt;br&gt;TEL：0972-32-2009&lt;br&gt;参考：佐伯市&lt;br&gt;</v>
      </c>
      <c r="AB594" s="239" t="s">
        <v>3256</v>
      </c>
      <c r="AC594" s="239" t="str">
        <f t="shared" si="181"/>
        <v>502.png</v>
      </c>
      <c r="AD594" s="239" t="s">
        <v>3204</v>
      </c>
      <c r="AE594" s="239" t="str">
        <f t="shared" si="182"/>
        <v>30,30</v>
      </c>
      <c r="AF594" s="239" t="s">
        <v>3205</v>
      </c>
      <c r="AG594" s="239" t="str">
        <f t="shared" si="183"/>
        <v>15,15</v>
      </c>
      <c r="AH594" s="239" t="s">
        <v>3206</v>
      </c>
      <c r="AI594" s="239" t="str">
        <f t="shared" si="184"/>
        <v>131.926064925703,33.0451388512001</v>
      </c>
      <c r="AJ594" s="239" t="s">
        <v>3207</v>
      </c>
      <c r="AL594" s="8" t="str">
        <f t="shared" si="187"/>
        <v>,{"type":"Feature","properties":{"name":"中学-5：東雲中学校","description":"種別：幼保・学校&lt;br&gt;名称：中学-5：東雲中学校&lt;br&gt;住所：佐伯市上浦大字浅海井浦2番地&lt;br&gt;TEL：0972-32-2009&lt;br&gt;参考：佐伯市&lt;br&gt;","_markerType":"Icon","_iconUrl":"https://cyberjapandata.gsi.go.jp/portal/sys/v4/symbols/502.png","_iconSize":[30,30],"_iconAnchor":[15,15]},"geometry":{"type":"Point","coordinates":[131.926064925703,33.0451388512001]}}</v>
      </c>
    </row>
    <row r="595" spans="1:38">
      <c r="A595" s="1" t="s">
        <v>3542</v>
      </c>
      <c r="B595" s="1" t="s">
        <v>3452</v>
      </c>
      <c r="C595" s="1" t="s">
        <v>3542</v>
      </c>
      <c r="D595" s="1" t="s">
        <v>323</v>
      </c>
      <c r="E595" s="1" t="s">
        <v>2679</v>
      </c>
      <c r="F595" s="1" t="s">
        <v>403</v>
      </c>
      <c r="G595" s="1" t="s">
        <v>3543</v>
      </c>
      <c r="I595" s="236" t="s">
        <v>3534</v>
      </c>
      <c r="J595" s="1" t="s">
        <v>3210</v>
      </c>
      <c r="K595" s="1" t="s">
        <v>3211</v>
      </c>
      <c r="L595" s="1">
        <v>32.9693467243981</v>
      </c>
      <c r="M595" s="1">
        <v>131.842199731927</v>
      </c>
      <c r="O595" s="74" t="str">
        <f t="shared" si="185"/>
        <v>中学-6：昭和中学校</v>
      </c>
      <c r="P595" s="74" t="str">
        <f t="shared" si="176"/>
        <v>種別：幼保・学校&lt;br&gt;名称：中学-6：昭和中学校&lt;br&gt;住所：佐伯市弥生大字井崎781番地&lt;br&gt;TEL：0972-46-0080&lt;br&gt;参考：佐伯市&lt;br&gt;</v>
      </c>
      <c r="Q595" s="74" t="str">
        <f t="shared" si="177"/>
        <v>502.png</v>
      </c>
      <c r="R595" s="74" t="str">
        <f t="shared" si="188"/>
        <v>30,30</v>
      </c>
      <c r="S595" s="74" t="str">
        <f t="shared" si="188"/>
        <v>15,15</v>
      </c>
      <c r="T595" s="74" t="str">
        <f t="shared" si="179"/>
        <v>131.842199731927,32.9693467243981</v>
      </c>
      <c r="W595" s="239">
        <v>1</v>
      </c>
      <c r="X595" s="239" t="s">
        <v>3209</v>
      </c>
      <c r="Y595" s="239" t="str">
        <f t="shared" si="186"/>
        <v>中学-6：昭和中学校</v>
      </c>
      <c r="Z595" s="239" t="s">
        <v>3202</v>
      </c>
      <c r="AA595" s="239" t="str">
        <f t="shared" si="180"/>
        <v>種別：幼保・学校&lt;br&gt;名称：中学-6：昭和中学校&lt;br&gt;住所：佐伯市弥生大字井崎781番地&lt;br&gt;TEL：0972-46-0080&lt;br&gt;参考：佐伯市&lt;br&gt;</v>
      </c>
      <c r="AB595" s="239" t="s">
        <v>3256</v>
      </c>
      <c r="AC595" s="239" t="str">
        <f t="shared" si="181"/>
        <v>502.png</v>
      </c>
      <c r="AD595" s="239" t="s">
        <v>3204</v>
      </c>
      <c r="AE595" s="239" t="str">
        <f t="shared" si="182"/>
        <v>30,30</v>
      </c>
      <c r="AF595" s="239" t="s">
        <v>3205</v>
      </c>
      <c r="AG595" s="239" t="str">
        <f t="shared" si="183"/>
        <v>15,15</v>
      </c>
      <c r="AH595" s="239" t="s">
        <v>3206</v>
      </c>
      <c r="AI595" s="239" t="str">
        <f t="shared" si="184"/>
        <v>131.842199731927,32.9693467243981</v>
      </c>
      <c r="AJ595" s="239" t="s">
        <v>3207</v>
      </c>
      <c r="AL595" s="8" t="str">
        <f t="shared" si="187"/>
        <v>,{"type":"Feature","properties":{"name":"中学-6：昭和中学校","description":"種別：幼保・学校&lt;br&gt;名称：中学-6：昭和中学校&lt;br&gt;住所：佐伯市弥生大字井崎781番地&lt;br&gt;TEL：0972-46-0080&lt;br&gt;参考：佐伯市&lt;br&gt;","_markerType":"Icon","_iconUrl":"https://cyberjapandata.gsi.go.jp/portal/sys/v4/symbols/502.png","_iconSize":[30,30],"_iconAnchor":[15,15]},"geometry":{"type":"Point","coordinates":[131.842199731927,32.9693467243981]}}</v>
      </c>
    </row>
    <row r="596" spans="1:38">
      <c r="A596" s="1" t="s">
        <v>3544</v>
      </c>
      <c r="B596" s="1" t="s">
        <v>3452</v>
      </c>
      <c r="C596" s="1" t="s">
        <v>3544</v>
      </c>
      <c r="D596" s="1" t="s">
        <v>2697</v>
      </c>
      <c r="E596" s="1" t="s">
        <v>2680</v>
      </c>
      <c r="F596" s="1" t="s">
        <v>403</v>
      </c>
      <c r="G596" s="1" t="s">
        <v>3484</v>
      </c>
      <c r="I596" s="236" t="s">
        <v>3534</v>
      </c>
      <c r="J596" s="1" t="s">
        <v>3210</v>
      </c>
      <c r="K596" s="1" t="s">
        <v>3211</v>
      </c>
      <c r="L596" s="1">
        <v>32.9543236916994</v>
      </c>
      <c r="M596" s="1">
        <v>131.801139028855</v>
      </c>
      <c r="O596" s="74" t="str">
        <f t="shared" si="185"/>
        <v>中学-7：本匠中学校</v>
      </c>
      <c r="P596" s="74" t="str">
        <f t="shared" si="176"/>
        <v>種別：幼保・学校&lt;br&gt;名称：中学-7：本匠中学校&lt;br&gt;住所：佐伯市本匠大字笠掛1568番地&lt;br&gt;TEL：0972-56-5004&lt;br&gt;参考：佐伯市&lt;br&gt;</v>
      </c>
      <c r="Q596" s="74" t="str">
        <f t="shared" si="177"/>
        <v>502.png</v>
      </c>
      <c r="R596" s="74" t="str">
        <f t="shared" si="188"/>
        <v>30,30</v>
      </c>
      <c r="S596" s="74" t="str">
        <f t="shared" si="188"/>
        <v>15,15</v>
      </c>
      <c r="T596" s="74" t="str">
        <f t="shared" si="179"/>
        <v>131.801139028855,32.9543236916994</v>
      </c>
      <c r="W596" s="239">
        <v>1</v>
      </c>
      <c r="X596" s="239" t="s">
        <v>3209</v>
      </c>
      <c r="Y596" s="239" t="str">
        <f t="shared" si="186"/>
        <v>中学-7：本匠中学校</v>
      </c>
      <c r="Z596" s="239" t="s">
        <v>3202</v>
      </c>
      <c r="AA596" s="239" t="str">
        <f t="shared" si="180"/>
        <v>種別：幼保・学校&lt;br&gt;名称：中学-7：本匠中学校&lt;br&gt;住所：佐伯市本匠大字笠掛1568番地&lt;br&gt;TEL：0972-56-5004&lt;br&gt;参考：佐伯市&lt;br&gt;</v>
      </c>
      <c r="AB596" s="239" t="s">
        <v>3256</v>
      </c>
      <c r="AC596" s="239" t="str">
        <f t="shared" si="181"/>
        <v>502.png</v>
      </c>
      <c r="AD596" s="239" t="s">
        <v>3204</v>
      </c>
      <c r="AE596" s="239" t="str">
        <f t="shared" si="182"/>
        <v>30,30</v>
      </c>
      <c r="AF596" s="239" t="s">
        <v>3205</v>
      </c>
      <c r="AG596" s="239" t="str">
        <f t="shared" si="183"/>
        <v>15,15</v>
      </c>
      <c r="AH596" s="239" t="s">
        <v>3206</v>
      </c>
      <c r="AI596" s="239" t="str">
        <f t="shared" si="184"/>
        <v>131.801139028855,32.9543236916994</v>
      </c>
      <c r="AJ596" s="239" t="s">
        <v>3207</v>
      </c>
      <c r="AL596" s="8" t="str">
        <f t="shared" si="187"/>
        <v>,{"type":"Feature","properties":{"name":"中学-7：本匠中学校","description":"種別：幼保・学校&lt;br&gt;名称：中学-7：本匠中学校&lt;br&gt;住所：佐伯市本匠大字笠掛1568番地&lt;br&gt;TEL：0972-56-5004&lt;br&gt;参考：佐伯市&lt;br&gt;","_markerType":"Icon","_iconUrl":"https://cyberjapandata.gsi.go.jp/portal/sys/v4/symbols/502.png","_iconSize":[30,30],"_iconAnchor":[15,15]},"geometry":{"type":"Point","coordinates":[131.801139028855,32.9543236916994]}}</v>
      </c>
    </row>
    <row r="597" spans="1:38">
      <c r="A597" s="1" t="s">
        <v>3545</v>
      </c>
      <c r="B597" s="1" t="s">
        <v>3452</v>
      </c>
      <c r="C597" s="1" t="s">
        <v>3545</v>
      </c>
      <c r="D597" s="1" t="s">
        <v>2698</v>
      </c>
      <c r="E597" s="1" t="s">
        <v>2681</v>
      </c>
      <c r="F597" s="1" t="s">
        <v>403</v>
      </c>
      <c r="G597" s="1" t="s">
        <v>3525</v>
      </c>
      <c r="I597" s="236" t="s">
        <v>3534</v>
      </c>
      <c r="J597" s="1" t="s">
        <v>3210</v>
      </c>
      <c r="K597" s="1" t="s">
        <v>3211</v>
      </c>
      <c r="L597" s="1">
        <v>32.858299829357101</v>
      </c>
      <c r="M597" s="1">
        <v>131.67083090431299</v>
      </c>
      <c r="O597" s="74" t="str">
        <f t="shared" si="185"/>
        <v>中学-8：宇目緑豊中学校</v>
      </c>
      <c r="P597" s="74" t="str">
        <f t="shared" si="176"/>
        <v>種別：幼保・学校&lt;br&gt;名称：中学-8：宇目緑豊中学校&lt;br&gt;住所：佐伯市宇目大字千束1560番地1&lt;br&gt;TEL：0972-52-1016&lt;br&gt;参考：佐伯市&lt;br&gt;</v>
      </c>
      <c r="Q597" s="74" t="str">
        <f t="shared" si="177"/>
        <v>502.png</v>
      </c>
      <c r="R597" s="74" t="str">
        <f t="shared" si="188"/>
        <v>30,30</v>
      </c>
      <c r="S597" s="74" t="str">
        <f t="shared" si="188"/>
        <v>15,15</v>
      </c>
      <c r="T597" s="74" t="str">
        <f t="shared" si="179"/>
        <v>131.670830904313,32.8582998293571</v>
      </c>
      <c r="W597" s="239">
        <v>1</v>
      </c>
      <c r="X597" s="239" t="s">
        <v>3209</v>
      </c>
      <c r="Y597" s="239" t="str">
        <f t="shared" si="186"/>
        <v>中学-8：宇目緑豊中学校</v>
      </c>
      <c r="Z597" s="239" t="s">
        <v>3202</v>
      </c>
      <c r="AA597" s="239" t="str">
        <f t="shared" si="180"/>
        <v>種別：幼保・学校&lt;br&gt;名称：中学-8：宇目緑豊中学校&lt;br&gt;住所：佐伯市宇目大字千束1560番地1&lt;br&gt;TEL：0972-52-1016&lt;br&gt;参考：佐伯市&lt;br&gt;</v>
      </c>
      <c r="AB597" s="239" t="s">
        <v>3256</v>
      </c>
      <c r="AC597" s="239" t="str">
        <f t="shared" si="181"/>
        <v>502.png</v>
      </c>
      <c r="AD597" s="239" t="s">
        <v>3204</v>
      </c>
      <c r="AE597" s="239" t="str">
        <f t="shared" si="182"/>
        <v>30,30</v>
      </c>
      <c r="AF597" s="239" t="s">
        <v>3205</v>
      </c>
      <c r="AG597" s="239" t="str">
        <f t="shared" si="183"/>
        <v>15,15</v>
      </c>
      <c r="AH597" s="239" t="s">
        <v>3206</v>
      </c>
      <c r="AI597" s="239" t="str">
        <f t="shared" si="184"/>
        <v>131.670830904313,32.8582998293571</v>
      </c>
      <c r="AJ597" s="239" t="s">
        <v>3207</v>
      </c>
      <c r="AL597" s="8" t="str">
        <f t="shared" si="187"/>
        <v>,{"type":"Feature","properties":{"name":"中学-8：宇目緑豊中学校","description":"種別：幼保・学校&lt;br&gt;名称：中学-8：宇目緑豊中学校&lt;br&gt;住所：佐伯市宇目大字千束1560番地1&lt;br&gt;TEL：0972-52-1016&lt;br&gt;参考：佐伯市&lt;br&gt;","_markerType":"Icon","_iconUrl":"https://cyberjapandata.gsi.go.jp/portal/sys/v4/symbols/502.png","_iconSize":[30,30],"_iconAnchor":[15,15]},"geometry":{"type":"Point","coordinates":[131.670830904313,32.8582998293571]}}</v>
      </c>
    </row>
    <row r="598" spans="1:38">
      <c r="A598" s="1" t="s">
        <v>3546</v>
      </c>
      <c r="B598" s="1" t="s">
        <v>3452</v>
      </c>
      <c r="C598" s="1" t="s">
        <v>3546</v>
      </c>
      <c r="D598" s="1" t="s">
        <v>2699</v>
      </c>
      <c r="E598" s="1" t="s">
        <v>2682</v>
      </c>
      <c r="F598" s="1" t="s">
        <v>403</v>
      </c>
      <c r="G598" s="1" t="s">
        <v>3486</v>
      </c>
      <c r="I598" s="236" t="s">
        <v>3534</v>
      </c>
      <c r="J598" s="1" t="s">
        <v>3210</v>
      </c>
      <c r="K598" s="1" t="s">
        <v>3211</v>
      </c>
      <c r="L598" s="1">
        <v>32.897508032417399</v>
      </c>
      <c r="M598" s="1">
        <v>131.77621847182999</v>
      </c>
      <c r="O598" s="74" t="str">
        <f t="shared" si="185"/>
        <v>中学-9：直川中学校</v>
      </c>
      <c r="P598" s="74" t="str">
        <f t="shared" si="176"/>
        <v>種別：幼保・学校&lt;br&gt;名称：中学-9：直川中学校&lt;br&gt;住所：佐伯市直川大字上直見501番地&lt;br&gt;TEL：0972-58-2009&lt;br&gt;参考：佐伯市&lt;br&gt;</v>
      </c>
      <c r="Q598" s="74" t="str">
        <f t="shared" si="177"/>
        <v>502.png</v>
      </c>
      <c r="R598" s="74" t="str">
        <f t="shared" si="188"/>
        <v>30,30</v>
      </c>
      <c r="S598" s="74" t="str">
        <f t="shared" si="188"/>
        <v>15,15</v>
      </c>
      <c r="T598" s="74" t="str">
        <f t="shared" si="179"/>
        <v>131.77621847183,32.8975080324174</v>
      </c>
      <c r="W598" s="239">
        <v>1</v>
      </c>
      <c r="X598" s="239" t="s">
        <v>3209</v>
      </c>
      <c r="Y598" s="239" t="str">
        <f t="shared" si="186"/>
        <v>中学-9：直川中学校</v>
      </c>
      <c r="Z598" s="239" t="s">
        <v>3202</v>
      </c>
      <c r="AA598" s="239" t="str">
        <f t="shared" si="180"/>
        <v>種別：幼保・学校&lt;br&gt;名称：中学-9：直川中学校&lt;br&gt;住所：佐伯市直川大字上直見501番地&lt;br&gt;TEL：0972-58-2009&lt;br&gt;参考：佐伯市&lt;br&gt;</v>
      </c>
      <c r="AB598" s="239" t="s">
        <v>3256</v>
      </c>
      <c r="AC598" s="239" t="str">
        <f t="shared" si="181"/>
        <v>502.png</v>
      </c>
      <c r="AD598" s="239" t="s">
        <v>3204</v>
      </c>
      <c r="AE598" s="239" t="str">
        <f t="shared" si="182"/>
        <v>30,30</v>
      </c>
      <c r="AF598" s="239" t="s">
        <v>3205</v>
      </c>
      <c r="AG598" s="239" t="str">
        <f t="shared" si="183"/>
        <v>15,15</v>
      </c>
      <c r="AH598" s="239" t="s">
        <v>3206</v>
      </c>
      <c r="AI598" s="239" t="str">
        <f t="shared" si="184"/>
        <v>131.77621847183,32.8975080324174</v>
      </c>
      <c r="AJ598" s="239" t="s">
        <v>3207</v>
      </c>
      <c r="AL598" s="8" t="str">
        <f t="shared" si="187"/>
        <v>,{"type":"Feature","properties":{"name":"中学-9：直川中学校","description":"種別：幼保・学校&lt;br&gt;名称：中学-9：直川中学校&lt;br&gt;住所：佐伯市直川大字上直見501番地&lt;br&gt;TEL：0972-58-2009&lt;br&gt;参考：佐伯市&lt;br&gt;","_markerType":"Icon","_iconUrl":"https://cyberjapandata.gsi.go.jp/portal/sys/v4/symbols/502.png","_iconSize":[30,30],"_iconAnchor":[15,15]},"geometry":{"type":"Point","coordinates":[131.77621847183,32.8975080324174]}}</v>
      </c>
    </row>
    <row r="599" spans="1:38">
      <c r="A599" s="1" t="s">
        <v>3547</v>
      </c>
      <c r="B599" s="1" t="s">
        <v>3452</v>
      </c>
      <c r="C599" s="1" t="s">
        <v>3547</v>
      </c>
      <c r="D599" s="1" t="s">
        <v>359</v>
      </c>
      <c r="E599" s="1" t="s">
        <v>2683</v>
      </c>
      <c r="F599" s="1" t="s">
        <v>403</v>
      </c>
      <c r="G599" s="1" t="s">
        <v>3548</v>
      </c>
      <c r="I599" s="236" t="s">
        <v>3534</v>
      </c>
      <c r="J599" s="1" t="s">
        <v>3210</v>
      </c>
      <c r="K599" s="1" t="s">
        <v>3211</v>
      </c>
      <c r="L599" s="1">
        <v>32.942056308410798</v>
      </c>
      <c r="M599" s="1">
        <v>131.965208030111</v>
      </c>
      <c r="O599" s="74" t="str">
        <f t="shared" si="185"/>
        <v>中学-10：鶴見中学校</v>
      </c>
      <c r="P599" s="74" t="str">
        <f t="shared" si="176"/>
        <v>種別：幼保・学校&lt;br&gt;名称：中学-10：鶴見中学校&lt;br&gt;住所：佐伯市鶴見大字沖松浦448番地&lt;br&gt;TEL：0972-33-0100&lt;br&gt;参考：佐伯市&lt;br&gt;</v>
      </c>
      <c r="Q599" s="74" t="str">
        <f t="shared" si="177"/>
        <v>502.png</v>
      </c>
      <c r="R599" s="74" t="str">
        <f t="shared" si="188"/>
        <v>30,30</v>
      </c>
      <c r="S599" s="74" t="str">
        <f t="shared" si="188"/>
        <v>15,15</v>
      </c>
      <c r="T599" s="74" t="str">
        <f t="shared" si="179"/>
        <v>131.965208030111,32.9420563084108</v>
      </c>
      <c r="W599" s="239">
        <v>1</v>
      </c>
      <c r="X599" s="239" t="s">
        <v>3209</v>
      </c>
      <c r="Y599" s="239" t="str">
        <f t="shared" si="186"/>
        <v>中学-10：鶴見中学校</v>
      </c>
      <c r="Z599" s="239" t="s">
        <v>3202</v>
      </c>
      <c r="AA599" s="239" t="str">
        <f t="shared" si="180"/>
        <v>種別：幼保・学校&lt;br&gt;名称：中学-10：鶴見中学校&lt;br&gt;住所：佐伯市鶴見大字沖松浦448番地&lt;br&gt;TEL：0972-33-0100&lt;br&gt;参考：佐伯市&lt;br&gt;</v>
      </c>
      <c r="AB599" s="239" t="s">
        <v>3256</v>
      </c>
      <c r="AC599" s="239" t="str">
        <f t="shared" si="181"/>
        <v>502.png</v>
      </c>
      <c r="AD599" s="239" t="s">
        <v>3204</v>
      </c>
      <c r="AE599" s="239" t="str">
        <f t="shared" si="182"/>
        <v>30,30</v>
      </c>
      <c r="AF599" s="239" t="s">
        <v>3205</v>
      </c>
      <c r="AG599" s="239" t="str">
        <f t="shared" si="183"/>
        <v>15,15</v>
      </c>
      <c r="AH599" s="239" t="s">
        <v>3206</v>
      </c>
      <c r="AI599" s="239" t="str">
        <f t="shared" si="184"/>
        <v>131.965208030111,32.9420563084108</v>
      </c>
      <c r="AJ599" s="239" t="s">
        <v>3207</v>
      </c>
      <c r="AL599" s="8" t="str">
        <f t="shared" si="187"/>
        <v>,{"type":"Feature","properties":{"name":"中学-10：鶴見中学校","description":"種別：幼保・学校&lt;br&gt;名称：中学-10：鶴見中学校&lt;br&gt;住所：佐伯市鶴見大字沖松浦448番地&lt;br&gt;TEL：0972-33-0100&lt;br&gt;参考：佐伯市&lt;br&gt;","_markerType":"Icon","_iconUrl":"https://cyberjapandata.gsi.go.jp/portal/sys/v4/symbols/502.png","_iconSize":[30,30],"_iconAnchor":[15,15]},"geometry":{"type":"Point","coordinates":[131.965208030111,32.9420563084108]}}</v>
      </c>
    </row>
    <row r="600" spans="1:38">
      <c r="A600" s="1" t="s">
        <v>3549</v>
      </c>
      <c r="B600" s="1" t="s">
        <v>3452</v>
      </c>
      <c r="C600" s="1" t="s">
        <v>3549</v>
      </c>
      <c r="D600" s="1" t="s">
        <v>2700</v>
      </c>
      <c r="E600" s="1" t="s">
        <v>2684</v>
      </c>
      <c r="F600" s="1" t="s">
        <v>403</v>
      </c>
      <c r="G600" s="1" t="s">
        <v>3529</v>
      </c>
      <c r="I600" s="236" t="s">
        <v>3534</v>
      </c>
      <c r="J600" s="1" t="s">
        <v>3210</v>
      </c>
      <c r="K600" s="1" t="s">
        <v>3211</v>
      </c>
      <c r="L600" s="1">
        <v>32.916414028184398</v>
      </c>
      <c r="M600" s="1">
        <v>131.980403657691</v>
      </c>
      <c r="O600" s="74" t="str">
        <f t="shared" si="185"/>
        <v>中学-11：米水津中学校</v>
      </c>
      <c r="P600" s="74" t="str">
        <f t="shared" si="176"/>
        <v>種別：幼保・学校&lt;br&gt;名称：中学-11：米水津中学校&lt;br&gt;住所：佐伯市米水津大字浦代浦1707番地3&lt;br&gt;TEL：0972-35-3200&lt;br&gt;参考：佐伯市&lt;br&gt;</v>
      </c>
      <c r="Q600" s="74" t="str">
        <f t="shared" si="177"/>
        <v>502.png</v>
      </c>
      <c r="R600" s="74" t="str">
        <f t="shared" si="188"/>
        <v>30,30</v>
      </c>
      <c r="S600" s="74" t="str">
        <f t="shared" si="188"/>
        <v>15,15</v>
      </c>
      <c r="T600" s="74" t="str">
        <f t="shared" si="179"/>
        <v>131.980403657691,32.9164140281844</v>
      </c>
      <c r="W600" s="239">
        <v>1</v>
      </c>
      <c r="X600" s="239" t="s">
        <v>3209</v>
      </c>
      <c r="Y600" s="239" t="str">
        <f t="shared" si="186"/>
        <v>中学-11：米水津中学校</v>
      </c>
      <c r="Z600" s="239" t="s">
        <v>3202</v>
      </c>
      <c r="AA600" s="239" t="str">
        <f t="shared" si="180"/>
        <v>種別：幼保・学校&lt;br&gt;名称：中学-11：米水津中学校&lt;br&gt;住所：佐伯市米水津大字浦代浦1707番地3&lt;br&gt;TEL：0972-35-3200&lt;br&gt;参考：佐伯市&lt;br&gt;</v>
      </c>
      <c r="AB600" s="239" t="s">
        <v>3256</v>
      </c>
      <c r="AC600" s="239" t="str">
        <f t="shared" si="181"/>
        <v>502.png</v>
      </c>
      <c r="AD600" s="239" t="s">
        <v>3204</v>
      </c>
      <c r="AE600" s="239" t="str">
        <f t="shared" si="182"/>
        <v>30,30</v>
      </c>
      <c r="AF600" s="239" t="s">
        <v>3205</v>
      </c>
      <c r="AG600" s="239" t="str">
        <f t="shared" si="183"/>
        <v>15,15</v>
      </c>
      <c r="AH600" s="239" t="s">
        <v>3206</v>
      </c>
      <c r="AI600" s="239" t="str">
        <f t="shared" si="184"/>
        <v>131.980403657691,32.9164140281844</v>
      </c>
      <c r="AJ600" s="239" t="s">
        <v>3207</v>
      </c>
      <c r="AL600" s="8" t="str">
        <f t="shared" si="187"/>
        <v>,{"type":"Feature","properties":{"name":"中学-11：米水津中学校","description":"種別：幼保・学校&lt;br&gt;名称：中学-11：米水津中学校&lt;br&gt;住所：佐伯市米水津大字浦代浦1707番地3&lt;br&gt;TEL：0972-35-3200&lt;br&gt;参考：佐伯市&lt;br&gt;","_markerType":"Icon","_iconUrl":"https://cyberjapandata.gsi.go.jp/portal/sys/v4/symbols/502.png","_iconSize":[30,30],"_iconAnchor":[15,15]},"geometry":{"type":"Point","coordinates":[131.980403657691,32.9164140281844]}}</v>
      </c>
    </row>
    <row r="601" spans="1:38">
      <c r="A601" s="1" t="s">
        <v>3550</v>
      </c>
      <c r="B601" s="1" t="s">
        <v>3452</v>
      </c>
      <c r="C601" s="1" t="s">
        <v>3550</v>
      </c>
      <c r="D601" s="1" t="s">
        <v>2673</v>
      </c>
      <c r="E601" s="1" t="s">
        <v>2685</v>
      </c>
      <c r="F601" s="1" t="s">
        <v>403</v>
      </c>
      <c r="G601" s="1" t="s">
        <v>3531</v>
      </c>
      <c r="I601" s="236" t="s">
        <v>3534</v>
      </c>
      <c r="J601" s="1" t="s">
        <v>3210</v>
      </c>
      <c r="K601" s="1" t="s">
        <v>3211</v>
      </c>
      <c r="L601" s="1">
        <v>32.803155168721602</v>
      </c>
      <c r="M601" s="1">
        <v>131.94263943835</v>
      </c>
      <c r="O601" s="74" t="str">
        <f t="shared" si="185"/>
        <v>中学-12：蒲江翔南学園</v>
      </c>
      <c r="P601" s="74" t="str">
        <f t="shared" si="176"/>
        <v>種別：幼保・学校&lt;br&gt;名称：中学-12：蒲江翔南学園&lt;br&gt;住所：佐伯市蒲江大字蒲江浦943番地3&lt;br&gt;TEL：0972-42-5800&lt;br&gt;参考：佐伯市&lt;br&gt;</v>
      </c>
      <c r="Q601" s="74" t="str">
        <f t="shared" si="177"/>
        <v>502.png</v>
      </c>
      <c r="R601" s="74" t="str">
        <f t="shared" si="188"/>
        <v>30,30</v>
      </c>
      <c r="S601" s="74" t="str">
        <f t="shared" si="188"/>
        <v>15,15</v>
      </c>
      <c r="T601" s="74" t="str">
        <f t="shared" si="179"/>
        <v>131.94263943835,32.8031551687216</v>
      </c>
      <c r="W601" s="239">
        <v>1</v>
      </c>
      <c r="X601" s="239" t="s">
        <v>3209</v>
      </c>
      <c r="Y601" s="239" t="str">
        <f t="shared" si="186"/>
        <v>中学-12：蒲江翔南学園</v>
      </c>
      <c r="Z601" s="239" t="s">
        <v>3202</v>
      </c>
      <c r="AA601" s="239" t="str">
        <f t="shared" si="180"/>
        <v>種別：幼保・学校&lt;br&gt;名称：中学-12：蒲江翔南学園&lt;br&gt;住所：佐伯市蒲江大字蒲江浦943番地3&lt;br&gt;TEL：0972-42-5800&lt;br&gt;参考：佐伯市&lt;br&gt;</v>
      </c>
      <c r="AB601" s="239" t="s">
        <v>3256</v>
      </c>
      <c r="AC601" s="239" t="str">
        <f t="shared" si="181"/>
        <v>502.png</v>
      </c>
      <c r="AD601" s="239" t="s">
        <v>3204</v>
      </c>
      <c r="AE601" s="239" t="str">
        <f t="shared" si="182"/>
        <v>30,30</v>
      </c>
      <c r="AF601" s="239" t="s">
        <v>3205</v>
      </c>
      <c r="AG601" s="239" t="str">
        <f t="shared" si="183"/>
        <v>15,15</v>
      </c>
      <c r="AH601" s="239" t="s">
        <v>3206</v>
      </c>
      <c r="AI601" s="239" t="str">
        <f t="shared" si="184"/>
        <v>131.94263943835,32.8031551687216</v>
      </c>
      <c r="AJ601" s="239" t="s">
        <v>3207</v>
      </c>
      <c r="AL601" s="8" t="str">
        <f t="shared" si="187"/>
        <v>,{"type":"Feature","properties":{"name":"中学-12：蒲江翔南学園","description":"種別：幼保・学校&lt;br&gt;名称：中学-12：蒲江翔南学園&lt;br&gt;住所：佐伯市蒲江大字蒲江浦943番地3&lt;br&gt;TEL：0972-42-5800&lt;br&gt;参考：佐伯市&lt;br&gt;","_markerType":"Icon","_iconUrl":"https://cyberjapandata.gsi.go.jp/portal/sys/v4/symbols/502.png","_iconSize":[30,30],"_iconAnchor":[15,15]},"geometry":{"type":"Point","coordinates":[131.94263943835,32.8031551687216]}}</v>
      </c>
    </row>
    <row r="602" spans="1:38">
      <c r="A602" s="1" t="s">
        <v>3551</v>
      </c>
      <c r="B602" s="1" t="s">
        <v>3452</v>
      </c>
      <c r="C602" s="1" t="s">
        <v>3551</v>
      </c>
      <c r="D602" s="1" t="s">
        <v>315</v>
      </c>
      <c r="E602" s="1" t="s">
        <v>3552</v>
      </c>
      <c r="F602" s="1" t="s">
        <v>404</v>
      </c>
      <c r="G602" s="1" t="s">
        <v>3553</v>
      </c>
      <c r="I602" s="236" t="s">
        <v>3554</v>
      </c>
      <c r="J602" s="1" t="s">
        <v>3210</v>
      </c>
      <c r="K602" s="1" t="s">
        <v>3211</v>
      </c>
      <c r="L602" s="1">
        <v>32.960737706480998</v>
      </c>
      <c r="M602" s="1">
        <v>131.89537871417301</v>
      </c>
      <c r="O602" s="74" t="str">
        <f t="shared" si="185"/>
        <v>高校-1：佐伯鶴城高等学校</v>
      </c>
      <c r="P602" s="74" t="str">
        <f t="shared" si="176"/>
        <v>種別：幼保・学校&lt;br&gt;名称：高校-1：佐伯鶴城高等学校&lt;br&gt;住所：佐伯市城下東町7番1号&lt;br&gt;TEL： 0972-22-3101&lt;br&gt;参考：大分県&lt;br&gt;</v>
      </c>
      <c r="Q602" s="74" t="str">
        <f t="shared" si="177"/>
        <v>503.png</v>
      </c>
      <c r="R602" s="74" t="str">
        <f t="shared" si="188"/>
        <v>30,30</v>
      </c>
      <c r="S602" s="74" t="str">
        <f t="shared" si="188"/>
        <v>15,15</v>
      </c>
      <c r="T602" s="74" t="str">
        <f t="shared" si="179"/>
        <v>131.895378714173,32.960737706481</v>
      </c>
      <c r="W602" s="239">
        <v>1</v>
      </c>
      <c r="X602" s="239" t="s">
        <v>3209</v>
      </c>
      <c r="Y602" s="239" t="str">
        <f t="shared" si="186"/>
        <v>高校-1：佐伯鶴城高等学校</v>
      </c>
      <c r="Z602" s="239" t="s">
        <v>3202</v>
      </c>
      <c r="AA602" s="239" t="str">
        <f t="shared" si="180"/>
        <v>種別：幼保・学校&lt;br&gt;名称：高校-1：佐伯鶴城高等学校&lt;br&gt;住所：佐伯市城下東町7番1号&lt;br&gt;TEL： 0972-22-3101&lt;br&gt;参考：大分県&lt;br&gt;</v>
      </c>
      <c r="AB602" s="239" t="s">
        <v>3256</v>
      </c>
      <c r="AC602" s="239" t="str">
        <f t="shared" si="181"/>
        <v>503.png</v>
      </c>
      <c r="AD602" s="239" t="s">
        <v>3204</v>
      </c>
      <c r="AE602" s="239" t="str">
        <f t="shared" si="182"/>
        <v>30,30</v>
      </c>
      <c r="AF602" s="239" t="s">
        <v>3205</v>
      </c>
      <c r="AG602" s="239" t="str">
        <f t="shared" si="183"/>
        <v>15,15</v>
      </c>
      <c r="AH602" s="239" t="s">
        <v>3206</v>
      </c>
      <c r="AI602" s="239" t="str">
        <f t="shared" si="184"/>
        <v>131.895378714173,32.960737706481</v>
      </c>
      <c r="AJ602" s="239" t="s">
        <v>3207</v>
      </c>
      <c r="AL602" s="8" t="str">
        <f t="shared" si="187"/>
        <v>,{"type":"Feature","properties":{"name":"高校-1：佐伯鶴城高等学校","description":"種別：幼保・学校&lt;br&gt;名称：高校-1：佐伯鶴城高等学校&lt;br&gt;住所：佐伯市城下東町7番1号&lt;br&gt;TEL： 0972-22-3101&lt;br&gt;参考：大分県&lt;br&gt;","_markerType":"Icon","_iconUrl":"https://cyberjapandata.gsi.go.jp/portal/sys/v4/symbols/503.png","_iconSize":[30,30],"_iconAnchor":[15,15]},"geometry":{"type":"Point","coordinates":[131.895378714173,32.960737706481]}}</v>
      </c>
    </row>
    <row r="603" spans="1:38">
      <c r="A603" s="1" t="s">
        <v>3555</v>
      </c>
      <c r="B603" s="1" t="s">
        <v>3452</v>
      </c>
      <c r="C603" s="1" t="s">
        <v>3555</v>
      </c>
      <c r="D603" s="1" t="s">
        <v>3556</v>
      </c>
      <c r="E603" s="1" t="s">
        <v>3557</v>
      </c>
      <c r="F603" s="1" t="s">
        <v>404</v>
      </c>
      <c r="G603" s="1" t="s">
        <v>3558</v>
      </c>
      <c r="I603" s="236" t="s">
        <v>3554</v>
      </c>
      <c r="J603" s="1" t="s">
        <v>3210</v>
      </c>
      <c r="K603" s="1" t="s">
        <v>3211</v>
      </c>
      <c r="L603" s="1">
        <v>32.967503515447397</v>
      </c>
      <c r="M603" s="1">
        <v>131.880540309796</v>
      </c>
      <c r="O603" s="74" t="str">
        <f t="shared" si="185"/>
        <v>高校-2：佐伯豊南高等学校</v>
      </c>
      <c r="P603" s="74" t="str">
        <f t="shared" si="176"/>
        <v>種別：幼保・学校&lt;br&gt;名称：高校-2：佐伯豊南高等学校&lt;br&gt;住所：佐伯市大字鶴望2851-1&lt;br&gt;TEL：0972-22-2361&lt;br&gt;参考：大分県&lt;br&gt;</v>
      </c>
      <c r="Q603" s="74" t="str">
        <f t="shared" si="177"/>
        <v>503.png</v>
      </c>
      <c r="R603" s="74" t="str">
        <f t="shared" si="188"/>
        <v>30,30</v>
      </c>
      <c r="S603" s="74" t="str">
        <f t="shared" si="188"/>
        <v>15,15</v>
      </c>
      <c r="T603" s="74" t="str">
        <f t="shared" si="179"/>
        <v>131.880540309796,32.9675035154474</v>
      </c>
      <c r="W603" s="239">
        <v>1</v>
      </c>
      <c r="X603" s="239" t="s">
        <v>3209</v>
      </c>
      <c r="Y603" s="239" t="str">
        <f t="shared" si="186"/>
        <v>高校-2：佐伯豊南高等学校</v>
      </c>
      <c r="Z603" s="239" t="s">
        <v>3202</v>
      </c>
      <c r="AA603" s="239" t="str">
        <f t="shared" si="180"/>
        <v>種別：幼保・学校&lt;br&gt;名称：高校-2：佐伯豊南高等学校&lt;br&gt;住所：佐伯市大字鶴望2851-1&lt;br&gt;TEL：0972-22-2361&lt;br&gt;参考：大分県&lt;br&gt;</v>
      </c>
      <c r="AB603" s="239" t="s">
        <v>3256</v>
      </c>
      <c r="AC603" s="239" t="str">
        <f t="shared" si="181"/>
        <v>503.png</v>
      </c>
      <c r="AD603" s="239" t="s">
        <v>3204</v>
      </c>
      <c r="AE603" s="239" t="str">
        <f t="shared" si="182"/>
        <v>30,30</v>
      </c>
      <c r="AF603" s="239" t="s">
        <v>3205</v>
      </c>
      <c r="AG603" s="239" t="str">
        <f t="shared" si="183"/>
        <v>15,15</v>
      </c>
      <c r="AH603" s="239" t="s">
        <v>3206</v>
      </c>
      <c r="AI603" s="239" t="str">
        <f t="shared" si="184"/>
        <v>131.880540309796,32.9675035154474</v>
      </c>
      <c r="AJ603" s="239" t="s">
        <v>3207</v>
      </c>
      <c r="AL603" s="8" t="str">
        <f t="shared" si="187"/>
        <v>,{"type":"Feature","properties":{"name":"高校-2：佐伯豊南高等学校","description":"種別：幼保・学校&lt;br&gt;名称：高校-2：佐伯豊南高等学校&lt;br&gt;住所：佐伯市大字鶴望2851-1&lt;br&gt;TEL：0972-22-2361&lt;br&gt;参考：大分県&lt;br&gt;","_markerType":"Icon","_iconUrl":"https://cyberjapandata.gsi.go.jp/portal/sys/v4/symbols/503.png","_iconSize":[30,30],"_iconAnchor":[15,15]},"geometry":{"type":"Point","coordinates":[131.880540309796,32.9675035154474]}}</v>
      </c>
    </row>
    <row r="604" spans="1:38">
      <c r="A604" s="1" t="s">
        <v>3559</v>
      </c>
      <c r="B604" s="1" t="s">
        <v>3452</v>
      </c>
      <c r="C604" s="1" t="s">
        <v>3559</v>
      </c>
      <c r="D604" s="1" t="s">
        <v>3560</v>
      </c>
      <c r="E604" s="1" t="s">
        <v>3561</v>
      </c>
      <c r="F604" s="1" t="s">
        <v>3562</v>
      </c>
      <c r="G604" s="1" t="s">
        <v>3563</v>
      </c>
      <c r="I604" s="236" t="s">
        <v>3554</v>
      </c>
      <c r="J604" s="1" t="s">
        <v>3210</v>
      </c>
      <c r="K604" s="1" t="s">
        <v>3211</v>
      </c>
      <c r="L604" s="1">
        <v>32.970761873583399</v>
      </c>
      <c r="M604" s="1">
        <v>131.90903149326701</v>
      </c>
      <c r="O604" s="74" t="str">
        <f t="shared" si="185"/>
        <v>高校-3：日本文理大学附属高等学校</v>
      </c>
      <c r="P604" s="74" t="str">
        <f t="shared" si="176"/>
        <v>種別：幼保・学校&lt;br&gt;名称：高校-3：日本文理大学附属高等学校&lt;br&gt;住所：佐伯市鶴谷町2丁目1-10&lt;br&gt;TEL： 0972-22-3501&lt;br&gt;参考：学校法人文理学園&lt;br&gt;</v>
      </c>
      <c r="Q604" s="74" t="str">
        <f t="shared" si="177"/>
        <v>503.png</v>
      </c>
      <c r="R604" s="74" t="str">
        <f t="shared" si="188"/>
        <v>30,30</v>
      </c>
      <c r="S604" s="74" t="str">
        <f t="shared" si="188"/>
        <v>15,15</v>
      </c>
      <c r="T604" s="74" t="str">
        <f t="shared" si="179"/>
        <v>131.909031493267,32.9707618735834</v>
      </c>
      <c r="W604" s="239">
        <v>1</v>
      </c>
      <c r="X604" s="239" t="s">
        <v>3209</v>
      </c>
      <c r="Y604" s="239" t="str">
        <f t="shared" si="186"/>
        <v>高校-3：日本文理大学附属高等学校</v>
      </c>
      <c r="Z604" s="239" t="s">
        <v>3202</v>
      </c>
      <c r="AA604" s="239" t="str">
        <f t="shared" si="180"/>
        <v>種別：幼保・学校&lt;br&gt;名称：高校-3：日本文理大学附属高等学校&lt;br&gt;住所：佐伯市鶴谷町2丁目1-10&lt;br&gt;TEL： 0972-22-3501&lt;br&gt;参考：学校法人文理学園&lt;br&gt;</v>
      </c>
      <c r="AB604" s="239" t="s">
        <v>3256</v>
      </c>
      <c r="AC604" s="239" t="str">
        <f t="shared" si="181"/>
        <v>503.png</v>
      </c>
      <c r="AD604" s="239" t="s">
        <v>3204</v>
      </c>
      <c r="AE604" s="239" t="str">
        <f t="shared" si="182"/>
        <v>30,30</v>
      </c>
      <c r="AF604" s="239" t="s">
        <v>3205</v>
      </c>
      <c r="AG604" s="239" t="str">
        <f t="shared" si="183"/>
        <v>15,15</v>
      </c>
      <c r="AH604" s="239" t="s">
        <v>3206</v>
      </c>
      <c r="AI604" s="239" t="str">
        <f t="shared" si="184"/>
        <v>131.909031493267,32.9707618735834</v>
      </c>
      <c r="AJ604" s="239" t="s">
        <v>3207</v>
      </c>
      <c r="AL604" s="8" t="str">
        <f t="shared" si="187"/>
        <v>,{"type":"Feature","properties":{"name":"高校-3：日本文理大学附属高等学校","description":"種別：幼保・学校&lt;br&gt;名称：高校-3：日本文理大学附属高等学校&lt;br&gt;住所：佐伯市鶴谷町2丁目1-10&lt;br&gt;TEL： 0972-22-3501&lt;br&gt;参考：学校法人文理学園&lt;br&gt;","_markerType":"Icon","_iconUrl":"https://cyberjapandata.gsi.go.jp/portal/sys/v4/symbols/503.png","_iconSize":[30,30],"_iconAnchor":[15,15]},"geometry":{"type":"Point","coordinates":[131.909031493267,32.9707618735834]}}</v>
      </c>
    </row>
    <row r="605" spans="1:38">
      <c r="A605" s="1" t="s">
        <v>4104</v>
      </c>
      <c r="B605" s="1" t="s">
        <v>3452</v>
      </c>
      <c r="C605" s="1" t="s">
        <v>4104</v>
      </c>
      <c r="D605" s="1" t="s">
        <v>4093</v>
      </c>
      <c r="E605" s="1" t="s">
        <v>4095</v>
      </c>
      <c r="G605" s="1" t="s">
        <v>4105</v>
      </c>
      <c r="I605" s="236" t="s">
        <v>4106</v>
      </c>
      <c r="J605" s="1" t="s">
        <v>3210</v>
      </c>
      <c r="K605" s="1" t="s">
        <v>3211</v>
      </c>
      <c r="L605" s="1">
        <v>32.924289484172398</v>
      </c>
      <c r="M605" s="1">
        <v>131.92752873531299</v>
      </c>
      <c r="O605" s="74" t="str">
        <f t="shared" si="185"/>
        <v>他-1：佐伯支援学校</v>
      </c>
      <c r="P605" s="74" t="str">
        <f t="shared" si="176"/>
        <v>種別：幼保・学校&lt;br&gt;名称：他-1：佐伯支援学校&lt;br&gt;住所：佐伯市木立839-5&lt;br&gt;TEL：0972-28-3144&lt;br&gt;</v>
      </c>
      <c r="Q605" s="74" t="str">
        <f t="shared" si="177"/>
        <v>505.png</v>
      </c>
      <c r="R605" s="74" t="str">
        <f t="shared" si="188"/>
        <v>30,30</v>
      </c>
      <c r="S605" s="74" t="str">
        <f t="shared" si="188"/>
        <v>15,15</v>
      </c>
      <c r="T605" s="74" t="str">
        <f t="shared" si="179"/>
        <v>131.927528735313,32.9242894841724</v>
      </c>
      <c r="W605" s="239">
        <v>1</v>
      </c>
      <c r="X605" s="239" t="s">
        <v>3209</v>
      </c>
      <c r="Y605" s="239" t="str">
        <f t="shared" si="186"/>
        <v>他-1：佐伯支援学校</v>
      </c>
      <c r="Z605" s="239" t="s">
        <v>3202</v>
      </c>
      <c r="AA605" s="239" t="str">
        <f t="shared" si="180"/>
        <v>種別：幼保・学校&lt;br&gt;名称：他-1：佐伯支援学校&lt;br&gt;住所：佐伯市木立839-5&lt;br&gt;TEL：0972-28-3144&lt;br&gt;</v>
      </c>
      <c r="AB605" s="239" t="s">
        <v>3256</v>
      </c>
      <c r="AC605" s="239" t="str">
        <f t="shared" si="181"/>
        <v>505.png</v>
      </c>
      <c r="AD605" s="239" t="s">
        <v>3204</v>
      </c>
      <c r="AE605" s="239" t="str">
        <f t="shared" si="182"/>
        <v>30,30</v>
      </c>
      <c r="AF605" s="239" t="s">
        <v>3205</v>
      </c>
      <c r="AG605" s="239" t="str">
        <f t="shared" si="183"/>
        <v>15,15</v>
      </c>
      <c r="AH605" s="239" t="s">
        <v>3206</v>
      </c>
      <c r="AI605" s="239" t="str">
        <f t="shared" si="184"/>
        <v>131.927528735313,32.9242894841724</v>
      </c>
      <c r="AJ605" s="239" t="s">
        <v>3207</v>
      </c>
      <c r="AL605" s="8" t="str">
        <f t="shared" si="187"/>
        <v>,{"type":"Feature","properties":{"name":"他-1：佐伯支援学校","description":"種別：幼保・学校&lt;br&gt;名称：他-1：佐伯支援学校&lt;br&gt;住所：佐伯市木立839-5&lt;br&gt;TEL：0972-28-3144&lt;br&gt;","_markerType":"Icon","_iconUrl":"https://cyberjapandata.gsi.go.jp/portal/sys/v4/symbols/505.png","_iconSize":[30,30],"_iconAnchor":[15,15]},"geometry":{"type":"Point","coordinates":[131.927528735313,32.9242894841724]}}</v>
      </c>
    </row>
    <row r="606" spans="1:38">
      <c r="A606" s="1" t="s">
        <v>4103</v>
      </c>
      <c r="B606" s="1" t="s">
        <v>3452</v>
      </c>
      <c r="C606" s="1" t="s">
        <v>3564</v>
      </c>
      <c r="D606" s="1" t="s">
        <v>3565</v>
      </c>
      <c r="E606" s="1" t="s">
        <v>3566</v>
      </c>
      <c r="F606" s="1" t="s">
        <v>404</v>
      </c>
      <c r="G606" s="1" t="s">
        <v>3567</v>
      </c>
      <c r="I606" s="236" t="s">
        <v>3568</v>
      </c>
      <c r="J606" s="1" t="s">
        <v>3210</v>
      </c>
      <c r="K606" s="1" t="s">
        <v>3211</v>
      </c>
      <c r="L606" s="1">
        <v>32.962260324038198</v>
      </c>
      <c r="M606" s="1">
        <v>131.91657535220099</v>
      </c>
      <c r="O606" s="74" t="str">
        <f t="shared" si="185"/>
        <v>他-2：佐伯高等技術専門校</v>
      </c>
      <c r="P606" s="74" t="str">
        <f t="shared" si="176"/>
        <v>種別：幼保・学校&lt;br&gt;名称：専学-1：佐伯高等技術専門校&lt;br&gt;住所：佐伯市西浜8-31&lt;br&gt;TEL：0972-22-0767&lt;br&gt;参考：大分県&lt;br&gt;</v>
      </c>
      <c r="Q606" s="74" t="str">
        <f t="shared" si="177"/>
        <v>504.png</v>
      </c>
      <c r="R606" s="74" t="str">
        <f t="shared" si="188"/>
        <v>30,30</v>
      </c>
      <c r="S606" s="74" t="str">
        <f t="shared" si="188"/>
        <v>15,15</v>
      </c>
      <c r="T606" s="74" t="str">
        <f t="shared" si="179"/>
        <v>131.916575352201,32.9622603240382</v>
      </c>
      <c r="W606" s="239">
        <v>1</v>
      </c>
      <c r="X606" s="239" t="s">
        <v>3209</v>
      </c>
      <c r="Y606" s="239" t="str">
        <f t="shared" si="186"/>
        <v>他-2：佐伯高等技術専門校</v>
      </c>
      <c r="Z606" s="239" t="s">
        <v>3202</v>
      </c>
      <c r="AA606" s="239" t="str">
        <f t="shared" si="180"/>
        <v>種別：幼保・学校&lt;br&gt;名称：専学-1：佐伯高等技術専門校&lt;br&gt;住所：佐伯市西浜8-31&lt;br&gt;TEL：0972-22-0767&lt;br&gt;参考：大分県&lt;br&gt;</v>
      </c>
      <c r="AB606" s="239" t="s">
        <v>3256</v>
      </c>
      <c r="AC606" s="239" t="str">
        <f t="shared" si="181"/>
        <v>504.png</v>
      </c>
      <c r="AD606" s="239" t="s">
        <v>3204</v>
      </c>
      <c r="AE606" s="239" t="str">
        <f t="shared" si="182"/>
        <v>30,30</v>
      </c>
      <c r="AF606" s="239" t="s">
        <v>3205</v>
      </c>
      <c r="AG606" s="239" t="str">
        <f t="shared" si="183"/>
        <v>15,15</v>
      </c>
      <c r="AH606" s="239" t="s">
        <v>3206</v>
      </c>
      <c r="AI606" s="239" t="str">
        <f t="shared" si="184"/>
        <v>131.916575352201,32.9622603240382</v>
      </c>
      <c r="AJ606" s="239" t="s">
        <v>3207</v>
      </c>
      <c r="AL606" s="8" t="str">
        <f t="shared" si="187"/>
        <v>,{"type":"Feature","properties":{"name":"他-2：佐伯高等技術専門校","description":"種別：幼保・学校&lt;br&gt;名称：専学-1：佐伯高等技術専門校&lt;br&gt;住所：佐伯市西浜8-31&lt;br&gt;TEL：0972-22-0767&lt;br&gt;参考：大分県&lt;br&gt;","_markerType":"Icon","_iconUrl":"https://cyberjapandata.gsi.go.jp/portal/sys/v4/symbols/504.png","_iconSize":[30,30],"_iconAnchor":[15,15]},"geometry":{"type":"Point","coordinates":[131.916575352201,32.9622603240382]}}</v>
      </c>
    </row>
    <row r="607" spans="1:38">
      <c r="W607" s="239">
        <v>1</v>
      </c>
      <c r="AL607" s="8" t="s">
        <v>3214</v>
      </c>
    </row>
    <row r="608" spans="1:38">
      <c r="W608" s="239">
        <v>1</v>
      </c>
    </row>
    <row r="609" spans="1:38">
      <c r="W609" s="239">
        <v>1</v>
      </c>
      <c r="AL609" s="8" t="s">
        <v>3685</v>
      </c>
    </row>
    <row r="610" spans="1:38">
      <c r="A610" s="248" t="s">
        <v>3580</v>
      </c>
      <c r="B610" s="1" t="s">
        <v>3579</v>
      </c>
      <c r="C610" s="1" t="s">
        <v>3580</v>
      </c>
      <c r="D610" s="1" t="s">
        <v>2445</v>
      </c>
      <c r="E610" s="1" t="s">
        <v>1882</v>
      </c>
      <c r="F610" s="1" t="s">
        <v>3653</v>
      </c>
      <c r="G610" s="1" t="s">
        <v>3662</v>
      </c>
      <c r="I610" s="11">
        <v>506</v>
      </c>
      <c r="J610" s="1" t="s">
        <v>3188</v>
      </c>
      <c r="K610" s="1" t="s">
        <v>3189</v>
      </c>
      <c r="L610" s="1">
        <v>32.909994974315303</v>
      </c>
      <c r="M610" s="1">
        <v>131.87659149240201</v>
      </c>
      <c r="O610" s="74" t="str">
        <f>A610</f>
        <v>障福-1 ：清流の郷</v>
      </c>
      <c r="P610" s="74" t="str">
        <f t="shared" ref="P610:P654" si="189">$B$7&amp;B610&amp;"&lt;br&gt;"&amp;$C$7&amp;C610&amp;"&lt;br&gt;"&amp;IF(D610="","",$D$7&amp;D610&amp;"&lt;br&gt;")&amp;IF(E610="","",$E$7&amp;E610&amp;"&lt;br&gt;")&amp;IF(F610="","",$F$7&amp;F610&amp;"&lt;br&gt;")</f>
        <v>種別：障がい者福祉施設 &lt;br&gt;名称：障福-1 ：清流の郷&lt;br&gt;住所：佐伯市堅田2288-1&lt;br&gt;TEL：0972-20-3300&lt;br&gt;参考：種別：障害者支援施設&lt;br&gt;</v>
      </c>
      <c r="Q610" s="74" t="str">
        <f t="shared" ref="Q610:Q654" si="190">I610&amp;".png"</f>
        <v>506.png</v>
      </c>
      <c r="R610" s="74" t="str">
        <f t="shared" ref="R610:S625" si="191">J610</f>
        <v>25,25</v>
      </c>
      <c r="S610" s="74" t="str">
        <f t="shared" si="191"/>
        <v>12,12</v>
      </c>
      <c r="T610" s="74" t="str">
        <f t="shared" ref="T610:T654" si="192">M610&amp;","&amp;L610</f>
        <v>131.876591492402,32.9099949743153</v>
      </c>
      <c r="W610" s="239">
        <v>1</v>
      </c>
      <c r="X610" s="239" t="s">
        <v>3268</v>
      </c>
      <c r="Y610" s="239" t="str">
        <f>O610</f>
        <v>障福-1 ：清流の郷</v>
      </c>
      <c r="Z610" s="239" t="s">
        <v>3202</v>
      </c>
      <c r="AA610" s="239" t="str">
        <f t="shared" ref="AA610:AA654" si="193">P610</f>
        <v>種別：障がい者福祉施設 &lt;br&gt;名称：障福-1 ：清流の郷&lt;br&gt;住所：佐伯市堅田2288-1&lt;br&gt;TEL：0972-20-3300&lt;br&gt;参考：種別：障害者支援施設&lt;br&gt;</v>
      </c>
      <c r="AB610" s="239" t="s">
        <v>3256</v>
      </c>
      <c r="AC610" s="239" t="str">
        <f t="shared" ref="AC610:AC654" si="194">Q610</f>
        <v>506.png</v>
      </c>
      <c r="AD610" s="239" t="s">
        <v>3204</v>
      </c>
      <c r="AE610" s="239" t="str">
        <f t="shared" ref="AE610:AE654" si="195">R610</f>
        <v>25,25</v>
      </c>
      <c r="AF610" s="239" t="s">
        <v>3205</v>
      </c>
      <c r="AG610" s="239" t="str">
        <f t="shared" ref="AG610:AG654" si="196">S610</f>
        <v>12,12</v>
      </c>
      <c r="AH610" s="239" t="s">
        <v>3206</v>
      </c>
      <c r="AI610" s="239" t="str">
        <f t="shared" ref="AI610:AI654" si="197">T610</f>
        <v>131.876591492402,32.9099949743153</v>
      </c>
      <c r="AJ610" s="239" t="s">
        <v>3207</v>
      </c>
      <c r="AL610" s="238" t="str">
        <f>_xlfn.CONCAT(X610:AJ610)</f>
        <v>{"type":"Feature","properties":{"name":"障福-1 ：清流の郷","description":"種別：障がい者福祉施設 &lt;br&gt;名称：障福-1 ：清流の郷&lt;br&gt;住所：佐伯市堅田2288-1&lt;br&gt;TEL：0972-20-3300&lt;br&gt;参考：種別：障害者支援施設&lt;br&gt;","_markerType":"Icon","_iconUrl":"https://cyberjapandata.gsi.go.jp/portal/sys/v4/symbols/506.png","_iconSize":[25,25],"_iconAnchor":[12,12]},"geometry":{"type":"Point","coordinates":[131.876591492402,32.9099949743153]}}</v>
      </c>
    </row>
    <row r="611" spans="1:38">
      <c r="A611" s="248" t="s">
        <v>3581</v>
      </c>
      <c r="B611" s="1" t="s">
        <v>3579</v>
      </c>
      <c r="C611" s="1" t="s">
        <v>3581</v>
      </c>
      <c r="D611" s="1" t="s">
        <v>2450</v>
      </c>
      <c r="E611" s="1" t="s">
        <v>1822</v>
      </c>
      <c r="F611" s="1" t="s">
        <v>3653</v>
      </c>
      <c r="G611" s="1" t="s">
        <v>3663</v>
      </c>
      <c r="I611" s="11">
        <v>506</v>
      </c>
      <c r="J611" s="1" t="s">
        <v>3188</v>
      </c>
      <c r="K611" s="1" t="s">
        <v>3189</v>
      </c>
      <c r="L611" s="1">
        <v>32.9138861508182</v>
      </c>
      <c r="M611" s="1">
        <v>131.878428614228</v>
      </c>
      <c r="O611" s="74" t="str">
        <f t="shared" ref="O611:O654" si="198">A611</f>
        <v>障福-2 ：大分県なおみ園</v>
      </c>
      <c r="P611" s="74" t="str">
        <f t="shared" si="189"/>
        <v>種別：障がい者福祉施設 &lt;br&gt;名称：障福-2 ：大分県なおみ園&lt;br&gt;住所：佐伯市堅田3909-1&lt;br&gt;TEL：0972-28-7333&lt;br&gt;参考：種別：障害者支援施設&lt;br&gt;</v>
      </c>
      <c r="Q611" s="74" t="str">
        <f t="shared" si="190"/>
        <v>506.png</v>
      </c>
      <c r="R611" s="74" t="str">
        <f t="shared" si="191"/>
        <v>25,25</v>
      </c>
      <c r="S611" s="74" t="str">
        <f t="shared" si="191"/>
        <v>12,12</v>
      </c>
      <c r="T611" s="74" t="str">
        <f t="shared" si="192"/>
        <v>131.878428614228,32.9138861508182</v>
      </c>
      <c r="W611" s="239">
        <v>1</v>
      </c>
      <c r="X611" s="239" t="s">
        <v>3209</v>
      </c>
      <c r="Y611" s="239" t="str">
        <f t="shared" ref="Y611:Y654" si="199">O611</f>
        <v>障福-2 ：大分県なおみ園</v>
      </c>
      <c r="Z611" s="239" t="s">
        <v>3202</v>
      </c>
      <c r="AA611" s="239" t="str">
        <f t="shared" si="193"/>
        <v>種別：障がい者福祉施設 &lt;br&gt;名称：障福-2 ：大分県なおみ園&lt;br&gt;住所：佐伯市堅田3909-1&lt;br&gt;TEL：0972-28-7333&lt;br&gt;参考：種別：障害者支援施設&lt;br&gt;</v>
      </c>
      <c r="AB611" s="239" t="s">
        <v>3256</v>
      </c>
      <c r="AC611" s="239" t="str">
        <f t="shared" si="194"/>
        <v>506.png</v>
      </c>
      <c r="AD611" s="239" t="s">
        <v>3204</v>
      </c>
      <c r="AE611" s="239" t="str">
        <f t="shared" si="195"/>
        <v>25,25</v>
      </c>
      <c r="AF611" s="239" t="s">
        <v>3205</v>
      </c>
      <c r="AG611" s="239" t="str">
        <f t="shared" si="196"/>
        <v>12,12</v>
      </c>
      <c r="AH611" s="239" t="s">
        <v>3206</v>
      </c>
      <c r="AI611" s="239" t="str">
        <f t="shared" si="197"/>
        <v>131.878428614228,32.9138861508182</v>
      </c>
      <c r="AJ611" s="239" t="s">
        <v>3207</v>
      </c>
      <c r="AL611" s="8" t="str">
        <f t="shared" ref="AL611:AL654" si="200">_xlfn.CONCAT(X611:AJ611)</f>
        <v>,{"type":"Feature","properties":{"name":"障福-2 ：大分県なおみ園","description":"種別：障がい者福祉施設 &lt;br&gt;名称：障福-2 ：大分県なおみ園&lt;br&gt;住所：佐伯市堅田3909-1&lt;br&gt;TEL：0972-28-7333&lt;br&gt;参考：種別：障害者支援施設&lt;br&gt;","_markerType":"Icon","_iconUrl":"https://cyberjapandata.gsi.go.jp/portal/sys/v4/symbols/506.png","_iconSize":[25,25],"_iconAnchor":[12,12]},"geometry":{"type":"Point","coordinates":[131.878428614228,32.9138861508182]}}</v>
      </c>
    </row>
    <row r="612" spans="1:38">
      <c r="A612" s="248" t="s">
        <v>3582</v>
      </c>
      <c r="B612" s="1" t="s">
        <v>3579</v>
      </c>
      <c r="C612" s="1" t="s">
        <v>3582</v>
      </c>
      <c r="D612" s="1" t="s">
        <v>2455</v>
      </c>
      <c r="E612" s="1" t="s">
        <v>2456</v>
      </c>
      <c r="F612" s="1" t="s">
        <v>3654</v>
      </c>
      <c r="G612" s="1" t="s">
        <v>3664</v>
      </c>
      <c r="I612" s="11">
        <v>506</v>
      </c>
      <c r="J612" s="1" t="s">
        <v>3188</v>
      </c>
      <c r="K612" s="1" t="s">
        <v>3189</v>
      </c>
      <c r="L612" s="1">
        <v>32.937047172834603</v>
      </c>
      <c r="M612" s="1">
        <v>131.92092790556899</v>
      </c>
      <c r="O612" s="74" t="str">
        <f t="shared" si="198"/>
        <v>障福-3 ：のびのびランド</v>
      </c>
      <c r="P612" s="74" t="str">
        <f t="shared" si="189"/>
        <v>種別：障がい者福祉施設 &lt;br&gt;名称：障福-3 ：のびのびランド&lt;br&gt;住所：佐伯市木立6623&lt;br&gt;TEL：0972-39-7200&lt;br&gt;参考：種別：生活介護&lt;br&gt;</v>
      </c>
      <c r="Q612" s="74" t="str">
        <f t="shared" si="190"/>
        <v>506.png</v>
      </c>
      <c r="R612" s="74" t="str">
        <f t="shared" si="191"/>
        <v>25,25</v>
      </c>
      <c r="S612" s="74" t="str">
        <f t="shared" si="191"/>
        <v>12,12</v>
      </c>
      <c r="T612" s="74" t="str">
        <f t="shared" si="192"/>
        <v>131.920927905569,32.9370471728346</v>
      </c>
      <c r="W612" s="239">
        <v>1</v>
      </c>
      <c r="X612" s="239" t="s">
        <v>3209</v>
      </c>
      <c r="Y612" s="239" t="str">
        <f t="shared" si="199"/>
        <v>障福-3 ：のびのびランド</v>
      </c>
      <c r="Z612" s="239" t="s">
        <v>3202</v>
      </c>
      <c r="AA612" s="239" t="str">
        <f t="shared" si="193"/>
        <v>種別：障がい者福祉施設 &lt;br&gt;名称：障福-3 ：のびのびランド&lt;br&gt;住所：佐伯市木立6623&lt;br&gt;TEL：0972-39-7200&lt;br&gt;参考：種別：生活介護&lt;br&gt;</v>
      </c>
      <c r="AB612" s="239" t="s">
        <v>3256</v>
      </c>
      <c r="AC612" s="239" t="str">
        <f t="shared" si="194"/>
        <v>506.png</v>
      </c>
      <c r="AD612" s="239" t="s">
        <v>3204</v>
      </c>
      <c r="AE612" s="239" t="str">
        <f t="shared" si="195"/>
        <v>25,25</v>
      </c>
      <c r="AF612" s="239" t="s">
        <v>3205</v>
      </c>
      <c r="AG612" s="239" t="str">
        <f t="shared" si="196"/>
        <v>12,12</v>
      </c>
      <c r="AH612" s="239" t="s">
        <v>3206</v>
      </c>
      <c r="AI612" s="239" t="str">
        <f t="shared" si="197"/>
        <v>131.920927905569,32.9370471728346</v>
      </c>
      <c r="AJ612" s="239" t="s">
        <v>3207</v>
      </c>
      <c r="AL612" s="8" t="str">
        <f t="shared" si="200"/>
        <v>,{"type":"Feature","properties":{"name":"障福-3 ：のびのびランド","description":"種別：障がい者福祉施設 &lt;br&gt;名称：障福-3 ：のびのびランド&lt;br&gt;住所：佐伯市木立6623&lt;br&gt;TEL：0972-39-7200&lt;br&gt;参考：種別：生活介護&lt;br&gt;","_markerType":"Icon","_iconUrl":"https://cyberjapandata.gsi.go.jp/portal/sys/v4/symbols/506.png","_iconSize":[25,25],"_iconAnchor":[12,12]},"geometry":{"type":"Point","coordinates":[131.920927905569,32.9370471728346]}}</v>
      </c>
    </row>
    <row r="613" spans="1:38">
      <c r="A613" s="248" t="s">
        <v>3583</v>
      </c>
      <c r="B613" s="1" t="s">
        <v>3579</v>
      </c>
      <c r="C613" s="1" t="s">
        <v>3583</v>
      </c>
      <c r="D613" s="1" t="s">
        <v>2445</v>
      </c>
      <c r="E613" s="1" t="s">
        <v>1882</v>
      </c>
      <c r="F613" s="1" t="s">
        <v>3654</v>
      </c>
      <c r="G613" s="1" t="s">
        <v>3662</v>
      </c>
      <c r="I613" s="11">
        <v>506</v>
      </c>
      <c r="J613" s="1" t="s">
        <v>3188</v>
      </c>
      <c r="K613" s="1" t="s">
        <v>3189</v>
      </c>
      <c r="L613" s="1">
        <v>32.909876871136497</v>
      </c>
      <c r="M613" s="1">
        <v>131.87667231463499</v>
      </c>
      <c r="O613" s="74" t="str">
        <f t="shared" si="198"/>
        <v>障福-4 ：清流の郷</v>
      </c>
      <c r="P613" s="74" t="str">
        <f t="shared" si="189"/>
        <v>種別：障がい者福祉施設 &lt;br&gt;名称：障福-4 ：清流の郷&lt;br&gt;住所：佐伯市堅田2288-1&lt;br&gt;TEL：0972-20-3300&lt;br&gt;参考：種別：生活介護&lt;br&gt;</v>
      </c>
      <c r="Q613" s="74" t="str">
        <f t="shared" si="190"/>
        <v>506.png</v>
      </c>
      <c r="R613" s="74" t="str">
        <f t="shared" si="191"/>
        <v>25,25</v>
      </c>
      <c r="S613" s="74" t="str">
        <f t="shared" si="191"/>
        <v>12,12</v>
      </c>
      <c r="T613" s="74" t="str">
        <f t="shared" si="192"/>
        <v>131.876672314635,32.9098768711365</v>
      </c>
      <c r="W613" s="239">
        <v>1</v>
      </c>
      <c r="X613" s="239" t="s">
        <v>3209</v>
      </c>
      <c r="Y613" s="239" t="str">
        <f t="shared" si="199"/>
        <v>障福-4 ：清流の郷</v>
      </c>
      <c r="Z613" s="239" t="s">
        <v>3202</v>
      </c>
      <c r="AA613" s="239" t="str">
        <f t="shared" si="193"/>
        <v>種別：障がい者福祉施設 &lt;br&gt;名称：障福-4 ：清流の郷&lt;br&gt;住所：佐伯市堅田2288-1&lt;br&gt;TEL：0972-20-3300&lt;br&gt;参考：種別：生活介護&lt;br&gt;</v>
      </c>
      <c r="AB613" s="239" t="s">
        <v>3256</v>
      </c>
      <c r="AC613" s="239" t="str">
        <f t="shared" si="194"/>
        <v>506.png</v>
      </c>
      <c r="AD613" s="239" t="s">
        <v>3204</v>
      </c>
      <c r="AE613" s="239" t="str">
        <f t="shared" si="195"/>
        <v>25,25</v>
      </c>
      <c r="AF613" s="239" t="s">
        <v>3205</v>
      </c>
      <c r="AG613" s="239" t="str">
        <f t="shared" si="196"/>
        <v>12,12</v>
      </c>
      <c r="AH613" s="239" t="s">
        <v>3206</v>
      </c>
      <c r="AI613" s="239" t="str">
        <f t="shared" si="197"/>
        <v>131.876672314635,32.9098768711365</v>
      </c>
      <c r="AJ613" s="239" t="s">
        <v>3207</v>
      </c>
      <c r="AL613" s="8" t="str">
        <f t="shared" si="200"/>
        <v>,{"type":"Feature","properties":{"name":"障福-4 ：清流の郷","description":"種別：障がい者福祉施設 &lt;br&gt;名称：障福-4 ：清流の郷&lt;br&gt;住所：佐伯市堅田2288-1&lt;br&gt;TEL：0972-20-3300&lt;br&gt;参考：種別：生活介護&lt;br&gt;","_markerType":"Icon","_iconUrl":"https://cyberjapandata.gsi.go.jp/portal/sys/v4/symbols/506.png","_iconSize":[25,25],"_iconAnchor":[12,12]},"geometry":{"type":"Point","coordinates":[131.876672314635,32.9098768711365]}}</v>
      </c>
    </row>
    <row r="614" spans="1:38">
      <c r="A614" s="248" t="s">
        <v>3584</v>
      </c>
      <c r="B614" s="1" t="s">
        <v>3579</v>
      </c>
      <c r="C614" s="1" t="s">
        <v>3584</v>
      </c>
      <c r="D614" s="1" t="s">
        <v>2460</v>
      </c>
      <c r="E614" s="1" t="s">
        <v>2461</v>
      </c>
      <c r="F614" s="1" t="s">
        <v>3654</v>
      </c>
      <c r="G614" s="1" t="s">
        <v>3665</v>
      </c>
      <c r="I614" s="11">
        <v>506</v>
      </c>
      <c r="J614" s="1" t="s">
        <v>3188</v>
      </c>
      <c r="K614" s="1" t="s">
        <v>3189</v>
      </c>
      <c r="L614" s="1">
        <v>32.935053201463099</v>
      </c>
      <c r="M614" s="1">
        <v>131.90813317700301</v>
      </c>
      <c r="O614" s="74" t="str">
        <f t="shared" si="198"/>
        <v>障福-5 ：さつき園小島</v>
      </c>
      <c r="P614" s="74" t="str">
        <f t="shared" si="189"/>
        <v>種別：障がい者福祉施設 &lt;br&gt;名称：障福-5 ：さつき園小島&lt;br&gt;住所：佐伯市長良字小島4917&lt;br&gt;TEL：0972-29-5250&lt;br&gt;参考：種別：生活介護&lt;br&gt;</v>
      </c>
      <c r="Q614" s="74" t="str">
        <f t="shared" si="190"/>
        <v>506.png</v>
      </c>
      <c r="R614" s="74" t="str">
        <f t="shared" si="191"/>
        <v>25,25</v>
      </c>
      <c r="S614" s="74" t="str">
        <f t="shared" si="191"/>
        <v>12,12</v>
      </c>
      <c r="T614" s="74" t="str">
        <f t="shared" si="192"/>
        <v>131.908133177003,32.9350532014631</v>
      </c>
      <c r="W614" s="239">
        <v>1</v>
      </c>
      <c r="X614" s="239" t="s">
        <v>3209</v>
      </c>
      <c r="Y614" s="239" t="str">
        <f t="shared" si="199"/>
        <v>障福-5 ：さつき園小島</v>
      </c>
      <c r="Z614" s="239" t="s">
        <v>3202</v>
      </c>
      <c r="AA614" s="239" t="str">
        <f t="shared" si="193"/>
        <v>種別：障がい者福祉施設 &lt;br&gt;名称：障福-5 ：さつき園小島&lt;br&gt;住所：佐伯市長良字小島4917&lt;br&gt;TEL：0972-29-5250&lt;br&gt;参考：種別：生活介護&lt;br&gt;</v>
      </c>
      <c r="AB614" s="239" t="s">
        <v>3256</v>
      </c>
      <c r="AC614" s="239" t="str">
        <f t="shared" si="194"/>
        <v>506.png</v>
      </c>
      <c r="AD614" s="239" t="s">
        <v>3204</v>
      </c>
      <c r="AE614" s="239" t="str">
        <f t="shared" si="195"/>
        <v>25,25</v>
      </c>
      <c r="AF614" s="239" t="s">
        <v>3205</v>
      </c>
      <c r="AG614" s="239" t="str">
        <f t="shared" si="196"/>
        <v>12,12</v>
      </c>
      <c r="AH614" s="239" t="s">
        <v>3206</v>
      </c>
      <c r="AI614" s="239" t="str">
        <f t="shared" si="197"/>
        <v>131.908133177003,32.9350532014631</v>
      </c>
      <c r="AJ614" s="239" t="s">
        <v>3207</v>
      </c>
      <c r="AL614" s="8" t="str">
        <f t="shared" si="200"/>
        <v>,{"type":"Feature","properties":{"name":"障福-5 ：さつき園小島","description":"種別：障がい者福祉施設 &lt;br&gt;名称：障福-5 ：さつき園小島&lt;br&gt;住所：佐伯市長良字小島4917&lt;br&gt;TEL：0972-29-5250&lt;br&gt;参考：種別：生活介護&lt;br&gt;","_markerType":"Icon","_iconUrl":"https://cyberjapandata.gsi.go.jp/portal/sys/v4/symbols/506.png","_iconSize":[25,25],"_iconAnchor":[12,12]},"geometry":{"type":"Point","coordinates":[131.908133177003,32.9350532014631]}}</v>
      </c>
    </row>
    <row r="615" spans="1:38">
      <c r="A615" s="248" t="s">
        <v>3585</v>
      </c>
      <c r="B615" s="1" t="s">
        <v>3579</v>
      </c>
      <c r="C615" s="1" t="s">
        <v>3585</v>
      </c>
      <c r="D615" s="1" t="s">
        <v>2466</v>
      </c>
      <c r="E615" s="1" t="s">
        <v>2467</v>
      </c>
      <c r="F615" s="1" t="s">
        <v>3654</v>
      </c>
      <c r="G615" s="1" t="s">
        <v>3665</v>
      </c>
      <c r="I615" s="11">
        <v>506</v>
      </c>
      <c r="J615" s="1" t="s">
        <v>3188</v>
      </c>
      <c r="K615" s="1" t="s">
        <v>3189</v>
      </c>
      <c r="L615" s="1">
        <v>32.964596047751698</v>
      </c>
      <c r="M615" s="1">
        <v>131.91270672852701</v>
      </c>
      <c r="O615" s="74" t="str">
        <f t="shared" si="198"/>
        <v>障福-6 ：さつき園中江</v>
      </c>
      <c r="P615" s="74" t="str">
        <f t="shared" si="189"/>
        <v>種別：障がい者福祉施設 &lt;br&gt;名称：障福-6 ：さつき園中江&lt;br&gt;住所：佐伯市中江町4番35号&lt;br&gt;TEL：0972-24-0851&lt;br&gt;参考：種別：生活介護&lt;br&gt;</v>
      </c>
      <c r="Q615" s="74" t="str">
        <f t="shared" si="190"/>
        <v>506.png</v>
      </c>
      <c r="R615" s="74" t="str">
        <f t="shared" si="191"/>
        <v>25,25</v>
      </c>
      <c r="S615" s="74" t="str">
        <f t="shared" si="191"/>
        <v>12,12</v>
      </c>
      <c r="T615" s="74" t="str">
        <f t="shared" si="192"/>
        <v>131.912706728527,32.9645960477517</v>
      </c>
      <c r="W615" s="239">
        <v>1</v>
      </c>
      <c r="X615" s="239" t="s">
        <v>3209</v>
      </c>
      <c r="Y615" s="239" t="str">
        <f t="shared" si="199"/>
        <v>障福-6 ：さつき園中江</v>
      </c>
      <c r="Z615" s="239" t="s">
        <v>3202</v>
      </c>
      <c r="AA615" s="239" t="str">
        <f t="shared" si="193"/>
        <v>種別：障がい者福祉施設 &lt;br&gt;名称：障福-6 ：さつき園中江&lt;br&gt;住所：佐伯市中江町4番35号&lt;br&gt;TEL：0972-24-0851&lt;br&gt;参考：種別：生活介護&lt;br&gt;</v>
      </c>
      <c r="AB615" s="239" t="s">
        <v>3256</v>
      </c>
      <c r="AC615" s="239" t="str">
        <f t="shared" si="194"/>
        <v>506.png</v>
      </c>
      <c r="AD615" s="239" t="s">
        <v>3204</v>
      </c>
      <c r="AE615" s="239" t="str">
        <f t="shared" si="195"/>
        <v>25,25</v>
      </c>
      <c r="AF615" s="239" t="s">
        <v>3205</v>
      </c>
      <c r="AG615" s="239" t="str">
        <f t="shared" si="196"/>
        <v>12,12</v>
      </c>
      <c r="AH615" s="239" t="s">
        <v>3206</v>
      </c>
      <c r="AI615" s="239" t="str">
        <f t="shared" si="197"/>
        <v>131.912706728527,32.9645960477517</v>
      </c>
      <c r="AJ615" s="239" t="s">
        <v>3207</v>
      </c>
      <c r="AL615" s="8" t="str">
        <f t="shared" si="200"/>
        <v>,{"type":"Feature","properties":{"name":"障福-6 ：さつき園中江","description":"種別：障がい者福祉施設 &lt;br&gt;名称：障福-6 ：さつき園中江&lt;br&gt;住所：佐伯市中江町4番35号&lt;br&gt;TEL：0972-24-0851&lt;br&gt;参考：種別：生活介護&lt;br&gt;","_markerType":"Icon","_iconUrl":"https://cyberjapandata.gsi.go.jp/portal/sys/v4/symbols/506.png","_iconSize":[25,25],"_iconAnchor":[12,12]},"geometry":{"type":"Point","coordinates":[131.912706728527,32.9645960477517]}}</v>
      </c>
    </row>
    <row r="616" spans="1:38">
      <c r="A616" s="248" t="s">
        <v>3586</v>
      </c>
      <c r="B616" s="1" t="s">
        <v>3579</v>
      </c>
      <c r="C616" s="1" t="s">
        <v>3586</v>
      </c>
      <c r="D616" s="1" t="s">
        <v>2470</v>
      </c>
      <c r="E616" s="1" t="s">
        <v>2471</v>
      </c>
      <c r="F616" s="1" t="s">
        <v>3654</v>
      </c>
      <c r="G616" s="1" t="s">
        <v>3666</v>
      </c>
      <c r="I616" s="11">
        <v>506</v>
      </c>
      <c r="J616" s="1" t="s">
        <v>3188</v>
      </c>
      <c r="K616" s="1" t="s">
        <v>3189</v>
      </c>
      <c r="L616" s="1">
        <v>32.9723651831099</v>
      </c>
      <c r="M616" s="1">
        <v>131.83628104888899</v>
      </c>
      <c r="O616" s="74" t="str">
        <f t="shared" si="198"/>
        <v>障福-7 ：らいふさぽーと番匠の里</v>
      </c>
      <c r="P616" s="74" t="str">
        <f t="shared" si="189"/>
        <v>種別：障がい者福祉施設 &lt;br&gt;名称：障福-7 ：らいふさぽーと番匠の里&lt;br&gt;住所：佐伯市弥生井崎2579-3&lt;br&gt;TEL：0972-46-2622&lt;br&gt;参考：種別：生活介護&lt;br&gt;</v>
      </c>
      <c r="Q616" s="74" t="str">
        <f t="shared" si="190"/>
        <v>506.png</v>
      </c>
      <c r="R616" s="74" t="str">
        <f t="shared" si="191"/>
        <v>25,25</v>
      </c>
      <c r="S616" s="74" t="str">
        <f t="shared" si="191"/>
        <v>12,12</v>
      </c>
      <c r="T616" s="74" t="str">
        <f t="shared" si="192"/>
        <v>131.836281048889,32.9723651831099</v>
      </c>
      <c r="W616" s="239">
        <v>1</v>
      </c>
      <c r="X616" s="239" t="s">
        <v>3209</v>
      </c>
      <c r="Y616" s="239" t="str">
        <f t="shared" si="199"/>
        <v>障福-7 ：らいふさぽーと番匠の里</v>
      </c>
      <c r="Z616" s="239" t="s">
        <v>3202</v>
      </c>
      <c r="AA616" s="239" t="str">
        <f t="shared" si="193"/>
        <v>種別：障がい者福祉施設 &lt;br&gt;名称：障福-7 ：らいふさぽーと番匠の里&lt;br&gt;住所：佐伯市弥生井崎2579-3&lt;br&gt;TEL：0972-46-2622&lt;br&gt;参考：種別：生活介護&lt;br&gt;</v>
      </c>
      <c r="AB616" s="239" t="s">
        <v>3256</v>
      </c>
      <c r="AC616" s="239" t="str">
        <f t="shared" si="194"/>
        <v>506.png</v>
      </c>
      <c r="AD616" s="239" t="s">
        <v>3204</v>
      </c>
      <c r="AE616" s="239" t="str">
        <f t="shared" si="195"/>
        <v>25,25</v>
      </c>
      <c r="AF616" s="239" t="s">
        <v>3205</v>
      </c>
      <c r="AG616" s="239" t="str">
        <f t="shared" si="196"/>
        <v>12,12</v>
      </c>
      <c r="AH616" s="239" t="s">
        <v>3206</v>
      </c>
      <c r="AI616" s="239" t="str">
        <f t="shared" si="197"/>
        <v>131.836281048889,32.9723651831099</v>
      </c>
      <c r="AJ616" s="239" t="s">
        <v>3207</v>
      </c>
      <c r="AL616" s="8" t="str">
        <f t="shared" si="200"/>
        <v>,{"type":"Feature","properties":{"name":"障福-7 ：らいふさぽーと番匠の里","description":"種別：障がい者福祉施設 &lt;br&gt;名称：障福-7 ：らいふさぽーと番匠の里&lt;br&gt;住所：佐伯市弥生井崎2579-3&lt;br&gt;TEL：0972-46-2622&lt;br&gt;参考：種別：生活介護&lt;br&gt;","_markerType":"Icon","_iconUrl":"https://cyberjapandata.gsi.go.jp/portal/sys/v4/symbols/506.png","_iconSize":[25,25],"_iconAnchor":[12,12]},"geometry":{"type":"Point","coordinates":[131.836281048889,32.9723651831099]}}</v>
      </c>
    </row>
    <row r="617" spans="1:38">
      <c r="A617" s="248" t="s">
        <v>3587</v>
      </c>
      <c r="B617" s="1" t="s">
        <v>3579</v>
      </c>
      <c r="C617" s="1" t="s">
        <v>3587</v>
      </c>
      <c r="D617" s="1" t="s">
        <v>2450</v>
      </c>
      <c r="E617" s="1" t="s">
        <v>1822</v>
      </c>
      <c r="F617" s="1" t="s">
        <v>3654</v>
      </c>
      <c r="G617" s="1" t="s">
        <v>3663</v>
      </c>
      <c r="I617" s="11">
        <v>506</v>
      </c>
      <c r="J617" s="1" t="s">
        <v>3188</v>
      </c>
      <c r="K617" s="1" t="s">
        <v>3189</v>
      </c>
      <c r="L617" s="1">
        <v>32.913831332594697</v>
      </c>
      <c r="M617" s="1">
        <v>131.87841127016</v>
      </c>
      <c r="O617" s="74" t="str">
        <f t="shared" si="198"/>
        <v>障福-8 ：大分県なおみ園</v>
      </c>
      <c r="P617" s="74" t="str">
        <f t="shared" si="189"/>
        <v>種別：障がい者福祉施設 &lt;br&gt;名称：障福-8 ：大分県なおみ園&lt;br&gt;住所：佐伯市堅田3909-1&lt;br&gt;TEL：0972-28-7333&lt;br&gt;参考：種別：生活介護&lt;br&gt;</v>
      </c>
      <c r="Q617" s="74" t="str">
        <f t="shared" si="190"/>
        <v>506.png</v>
      </c>
      <c r="R617" s="74" t="str">
        <f t="shared" si="191"/>
        <v>25,25</v>
      </c>
      <c r="S617" s="74" t="str">
        <f t="shared" si="191"/>
        <v>12,12</v>
      </c>
      <c r="T617" s="74" t="str">
        <f t="shared" si="192"/>
        <v>131.87841127016,32.9138313325947</v>
      </c>
      <c r="W617" s="239">
        <v>1</v>
      </c>
      <c r="X617" s="239" t="s">
        <v>3209</v>
      </c>
      <c r="Y617" s="239" t="str">
        <f t="shared" si="199"/>
        <v>障福-8 ：大分県なおみ園</v>
      </c>
      <c r="Z617" s="239" t="s">
        <v>3202</v>
      </c>
      <c r="AA617" s="239" t="str">
        <f t="shared" si="193"/>
        <v>種別：障がい者福祉施設 &lt;br&gt;名称：障福-8 ：大分県なおみ園&lt;br&gt;住所：佐伯市堅田3909-1&lt;br&gt;TEL：0972-28-7333&lt;br&gt;参考：種別：生活介護&lt;br&gt;</v>
      </c>
      <c r="AB617" s="239" t="s">
        <v>3256</v>
      </c>
      <c r="AC617" s="239" t="str">
        <f t="shared" si="194"/>
        <v>506.png</v>
      </c>
      <c r="AD617" s="239" t="s">
        <v>3204</v>
      </c>
      <c r="AE617" s="239" t="str">
        <f t="shared" si="195"/>
        <v>25,25</v>
      </c>
      <c r="AF617" s="239" t="s">
        <v>3205</v>
      </c>
      <c r="AG617" s="239" t="str">
        <f t="shared" si="196"/>
        <v>12,12</v>
      </c>
      <c r="AH617" s="239" t="s">
        <v>3206</v>
      </c>
      <c r="AI617" s="239" t="str">
        <f t="shared" si="197"/>
        <v>131.87841127016,32.9138313325947</v>
      </c>
      <c r="AJ617" s="239" t="s">
        <v>3207</v>
      </c>
      <c r="AL617" s="8" t="str">
        <f t="shared" si="200"/>
        <v>,{"type":"Feature","properties":{"name":"障福-8 ：大分県なおみ園","description":"種別：障がい者福祉施設 &lt;br&gt;名称：障福-8 ：大分県なおみ園&lt;br&gt;住所：佐伯市堅田3909-1&lt;br&gt;TEL：0972-28-7333&lt;br&gt;参考：種別：生活介護&lt;br&gt;","_markerType":"Icon","_iconUrl":"https://cyberjapandata.gsi.go.jp/portal/sys/v4/symbols/506.png","_iconSize":[25,25],"_iconAnchor":[12,12]},"geometry":{"type":"Point","coordinates":[131.87841127016,32.9138313325947]}}</v>
      </c>
    </row>
    <row r="618" spans="1:38">
      <c r="A618" s="248" t="s">
        <v>3588</v>
      </c>
      <c r="B618" s="1" t="s">
        <v>3579</v>
      </c>
      <c r="C618" s="1" t="s">
        <v>3588</v>
      </c>
      <c r="D618" s="1" t="s">
        <v>2475</v>
      </c>
      <c r="E618" s="1" t="s">
        <v>3625</v>
      </c>
      <c r="F618" s="1" t="s">
        <v>3654</v>
      </c>
      <c r="G618" s="1" t="s">
        <v>3663</v>
      </c>
      <c r="I618" s="11">
        <v>506</v>
      </c>
      <c r="J618" s="1" t="s">
        <v>3188</v>
      </c>
      <c r="K618" s="1" t="s">
        <v>3189</v>
      </c>
      <c r="L618" s="1">
        <v>32.942919983588297</v>
      </c>
      <c r="M618" s="1">
        <v>131.888206039637</v>
      </c>
      <c r="O618" s="74" t="str">
        <f t="shared" si="198"/>
        <v>障福-9 ：エバーグリーン</v>
      </c>
      <c r="P618" s="74" t="str">
        <f t="shared" si="189"/>
        <v>種別：障がい者福祉施設 &lt;br&gt;名称：障福-9 ：エバーグリーン&lt;br&gt;住所：佐伯市大字池田1156番地&lt;br&gt;TEL：0972-28-7334&lt;br&gt;参考：種別：生活介護&lt;br&gt;</v>
      </c>
      <c r="Q618" s="74" t="str">
        <f t="shared" si="190"/>
        <v>506.png</v>
      </c>
      <c r="R618" s="74" t="str">
        <f t="shared" si="191"/>
        <v>25,25</v>
      </c>
      <c r="S618" s="74" t="str">
        <f t="shared" si="191"/>
        <v>12,12</v>
      </c>
      <c r="T618" s="74" t="str">
        <f t="shared" si="192"/>
        <v>131.888206039637,32.9429199835883</v>
      </c>
      <c r="W618" s="239">
        <v>1</v>
      </c>
      <c r="X618" s="239" t="s">
        <v>3209</v>
      </c>
      <c r="Y618" s="239" t="str">
        <f t="shared" si="199"/>
        <v>障福-9 ：エバーグリーン</v>
      </c>
      <c r="Z618" s="239" t="s">
        <v>3202</v>
      </c>
      <c r="AA618" s="239" t="str">
        <f t="shared" si="193"/>
        <v>種別：障がい者福祉施設 &lt;br&gt;名称：障福-9 ：エバーグリーン&lt;br&gt;住所：佐伯市大字池田1156番地&lt;br&gt;TEL：0972-28-7334&lt;br&gt;参考：種別：生活介護&lt;br&gt;</v>
      </c>
      <c r="AB618" s="239" t="s">
        <v>3256</v>
      </c>
      <c r="AC618" s="239" t="str">
        <f t="shared" si="194"/>
        <v>506.png</v>
      </c>
      <c r="AD618" s="239" t="s">
        <v>3204</v>
      </c>
      <c r="AE618" s="239" t="str">
        <f t="shared" si="195"/>
        <v>25,25</v>
      </c>
      <c r="AF618" s="239" t="s">
        <v>3205</v>
      </c>
      <c r="AG618" s="239" t="str">
        <f t="shared" si="196"/>
        <v>12,12</v>
      </c>
      <c r="AH618" s="239" t="s">
        <v>3206</v>
      </c>
      <c r="AI618" s="239" t="str">
        <f t="shared" si="197"/>
        <v>131.888206039637,32.9429199835883</v>
      </c>
      <c r="AJ618" s="239" t="s">
        <v>3207</v>
      </c>
      <c r="AL618" s="8" t="str">
        <f t="shared" si="200"/>
        <v>,{"type":"Feature","properties":{"name":"障福-9 ：エバーグリーン","description":"種別：障がい者福祉施設 &lt;br&gt;名称：障福-9 ：エバーグリーン&lt;br&gt;住所：佐伯市大字池田1156番地&lt;br&gt;TEL：0972-28-7334&lt;br&gt;参考：種別：生活介護&lt;br&gt;","_markerType":"Icon","_iconUrl":"https://cyberjapandata.gsi.go.jp/portal/sys/v4/symbols/506.png","_iconSize":[25,25],"_iconAnchor":[12,12]},"geometry":{"type":"Point","coordinates":[131.888206039637,32.9429199835883]}}</v>
      </c>
    </row>
    <row r="619" spans="1:38">
      <c r="A619" s="248" t="s">
        <v>3589</v>
      </c>
      <c r="B619" s="1" t="s">
        <v>3579</v>
      </c>
      <c r="C619" s="1" t="s">
        <v>3589</v>
      </c>
      <c r="D619" s="1" t="s">
        <v>2478</v>
      </c>
      <c r="E619" s="1" t="s">
        <v>3626</v>
      </c>
      <c r="F619" s="1" t="s">
        <v>3654</v>
      </c>
      <c r="G619" s="1" t="s">
        <v>3667</v>
      </c>
      <c r="I619" s="11">
        <v>506</v>
      </c>
      <c r="J619" s="1" t="s">
        <v>3188</v>
      </c>
      <c r="K619" s="1" t="s">
        <v>3189</v>
      </c>
      <c r="L619" s="1">
        <v>32.9352136037229</v>
      </c>
      <c r="M619" s="1">
        <v>131.90775190362501</v>
      </c>
      <c r="O619" s="74" t="str">
        <f t="shared" si="198"/>
        <v xml:space="preserve">障福-10 ：はなあーる  </v>
      </c>
      <c r="P619" s="74" t="str">
        <f t="shared" si="189"/>
        <v>種別：障がい者福祉施設 &lt;br&gt;名称：障福-10 ：はなあーる  &lt;br&gt;住所：佐伯市大字長良 4916 番地２&lt;br&gt;TEL：0972-29-5252&lt;br&gt;参考：種別：生活介護&lt;br&gt;</v>
      </c>
      <c r="Q619" s="74" t="str">
        <f t="shared" si="190"/>
        <v>506.png</v>
      </c>
      <c r="R619" s="74" t="str">
        <f t="shared" si="191"/>
        <v>25,25</v>
      </c>
      <c r="S619" s="74" t="str">
        <f t="shared" si="191"/>
        <v>12,12</v>
      </c>
      <c r="T619" s="74" t="str">
        <f t="shared" si="192"/>
        <v>131.907751903625,32.9352136037229</v>
      </c>
      <c r="W619" s="239">
        <v>1</v>
      </c>
      <c r="X619" s="239" t="s">
        <v>3209</v>
      </c>
      <c r="Y619" s="239" t="str">
        <f t="shared" si="199"/>
        <v xml:space="preserve">障福-10 ：はなあーる  </v>
      </c>
      <c r="Z619" s="239" t="s">
        <v>3202</v>
      </c>
      <c r="AA619" s="239" t="str">
        <f t="shared" si="193"/>
        <v>種別：障がい者福祉施設 &lt;br&gt;名称：障福-10 ：はなあーる  &lt;br&gt;住所：佐伯市大字長良 4916 番地２&lt;br&gt;TEL：0972-29-5252&lt;br&gt;参考：種別：生活介護&lt;br&gt;</v>
      </c>
      <c r="AB619" s="239" t="s">
        <v>3256</v>
      </c>
      <c r="AC619" s="239" t="str">
        <f t="shared" si="194"/>
        <v>506.png</v>
      </c>
      <c r="AD619" s="239" t="s">
        <v>3204</v>
      </c>
      <c r="AE619" s="239" t="str">
        <f t="shared" si="195"/>
        <v>25,25</v>
      </c>
      <c r="AF619" s="239" t="s">
        <v>3205</v>
      </c>
      <c r="AG619" s="239" t="str">
        <f t="shared" si="196"/>
        <v>12,12</v>
      </c>
      <c r="AH619" s="239" t="s">
        <v>3206</v>
      </c>
      <c r="AI619" s="239" t="str">
        <f t="shared" si="197"/>
        <v>131.907751903625,32.9352136037229</v>
      </c>
      <c r="AJ619" s="239" t="s">
        <v>3207</v>
      </c>
      <c r="AL619" s="8" t="str">
        <f t="shared" si="200"/>
        <v>,{"type":"Feature","properties":{"name":"障福-10 ：はなあーる  ","description":"種別：障がい者福祉施設 &lt;br&gt;名称：障福-10 ：はなあーる  &lt;br&gt;住所：佐伯市大字長良 4916 番地２&lt;br&gt;TEL：0972-29-5252&lt;br&gt;参考：種別：生活介護&lt;br&gt;","_markerType":"Icon","_iconUrl":"https://cyberjapandata.gsi.go.jp/portal/sys/v4/symbols/506.png","_iconSize":[25,25],"_iconAnchor":[12,12]},"geometry":{"type":"Point","coordinates":[131.907751903625,32.9352136037229]}}</v>
      </c>
    </row>
    <row r="620" spans="1:38">
      <c r="A620" s="248" t="s">
        <v>3590</v>
      </c>
      <c r="B620" s="1" t="s">
        <v>3579</v>
      </c>
      <c r="C620" s="1" t="s">
        <v>3590</v>
      </c>
      <c r="D620" s="1" t="s">
        <v>2483</v>
      </c>
      <c r="E620" s="1" t="s">
        <v>3627</v>
      </c>
      <c r="F620" s="1" t="s">
        <v>3655</v>
      </c>
      <c r="G620" s="1" t="s">
        <v>3668</v>
      </c>
      <c r="I620" s="11">
        <v>506</v>
      </c>
      <c r="J620" s="1" t="s">
        <v>3188</v>
      </c>
      <c r="K620" s="1" t="s">
        <v>3189</v>
      </c>
      <c r="L620" s="1">
        <v>32.9100980264447</v>
      </c>
      <c r="M620" s="1">
        <v>131.930285929669</v>
      </c>
      <c r="O620" s="74" t="str">
        <f t="shared" si="198"/>
        <v>障福-11 ：げんきファーム</v>
      </c>
      <c r="P620" s="74" t="str">
        <f t="shared" si="189"/>
        <v>種別：障がい者福祉施設 &lt;br&gt;名称：障福-11 ：げんきファーム&lt;br&gt;住所：佐伯市大字木立字永野2003－7&lt;br&gt;TEL：0972-29-5501&lt;br&gt;参考：種別：就労継続支援Ａ型&lt;br&gt;</v>
      </c>
      <c r="Q620" s="74" t="str">
        <f t="shared" si="190"/>
        <v>506.png</v>
      </c>
      <c r="R620" s="74" t="str">
        <f t="shared" si="191"/>
        <v>25,25</v>
      </c>
      <c r="S620" s="74" t="str">
        <f t="shared" si="191"/>
        <v>12,12</v>
      </c>
      <c r="T620" s="74" t="str">
        <f t="shared" si="192"/>
        <v>131.930285929669,32.9100980264447</v>
      </c>
      <c r="W620" s="239">
        <v>1</v>
      </c>
      <c r="X620" s="239" t="s">
        <v>3209</v>
      </c>
      <c r="Y620" s="239" t="str">
        <f t="shared" si="199"/>
        <v>障福-11 ：げんきファーム</v>
      </c>
      <c r="Z620" s="239" t="s">
        <v>3202</v>
      </c>
      <c r="AA620" s="239" t="str">
        <f t="shared" si="193"/>
        <v>種別：障がい者福祉施設 &lt;br&gt;名称：障福-11 ：げんきファーム&lt;br&gt;住所：佐伯市大字木立字永野2003－7&lt;br&gt;TEL：0972-29-5501&lt;br&gt;参考：種別：就労継続支援Ａ型&lt;br&gt;</v>
      </c>
      <c r="AB620" s="239" t="s">
        <v>3256</v>
      </c>
      <c r="AC620" s="239" t="str">
        <f t="shared" si="194"/>
        <v>506.png</v>
      </c>
      <c r="AD620" s="239" t="s">
        <v>3204</v>
      </c>
      <c r="AE620" s="239" t="str">
        <f t="shared" si="195"/>
        <v>25,25</v>
      </c>
      <c r="AF620" s="239" t="s">
        <v>3205</v>
      </c>
      <c r="AG620" s="239" t="str">
        <f t="shared" si="196"/>
        <v>12,12</v>
      </c>
      <c r="AH620" s="239" t="s">
        <v>3206</v>
      </c>
      <c r="AI620" s="239" t="str">
        <f t="shared" si="197"/>
        <v>131.930285929669,32.9100980264447</v>
      </c>
      <c r="AJ620" s="239" t="s">
        <v>3207</v>
      </c>
      <c r="AL620" s="8" t="str">
        <f t="shared" si="200"/>
        <v>,{"type":"Feature","properties":{"name":"障福-11 ：げんきファーム","description":"種別：障がい者福祉施設 &lt;br&gt;名称：障福-11 ：げんきファーム&lt;br&gt;住所：佐伯市大字木立字永野2003－7&lt;br&gt;TEL：0972-29-5501&lt;br&gt;参考：種別：就労継続支援Ａ型&lt;br&gt;","_markerType":"Icon","_iconUrl":"https://cyberjapandata.gsi.go.jp/portal/sys/v4/symbols/506.png","_iconSize":[25,25],"_iconAnchor":[12,12]},"geometry":{"type":"Point","coordinates":[131.930285929669,32.9100980264447]}}</v>
      </c>
    </row>
    <row r="621" spans="1:38">
      <c r="A621" s="248" t="s">
        <v>3591</v>
      </c>
      <c r="B621" s="1" t="s">
        <v>3579</v>
      </c>
      <c r="C621" s="1" t="s">
        <v>3591</v>
      </c>
      <c r="D621" s="1" t="s">
        <v>2455</v>
      </c>
      <c r="E621" s="1" t="s">
        <v>2456</v>
      </c>
      <c r="F621" s="1" t="s">
        <v>3656</v>
      </c>
      <c r="G621" s="1" t="s">
        <v>3664</v>
      </c>
      <c r="I621" s="11">
        <v>506</v>
      </c>
      <c r="J621" s="1" t="s">
        <v>3188</v>
      </c>
      <c r="K621" s="1" t="s">
        <v>3189</v>
      </c>
      <c r="L621" s="1">
        <v>32.937296120122802</v>
      </c>
      <c r="M621" s="1">
        <v>131.92099394109999</v>
      </c>
      <c r="O621" s="74" t="str">
        <f t="shared" si="198"/>
        <v>障福-12 ：のびのびランド</v>
      </c>
      <c r="P621" s="74" t="str">
        <f t="shared" si="189"/>
        <v>種別：障がい者福祉施設 &lt;br&gt;名称：障福-12 ：のびのびランド&lt;br&gt;住所：佐伯市木立6623&lt;br&gt;TEL：0972-39-7200&lt;br&gt;参考：種別：就労継続支援Ｂ型&lt;br&gt;</v>
      </c>
      <c r="Q621" s="74" t="str">
        <f t="shared" si="190"/>
        <v>506.png</v>
      </c>
      <c r="R621" s="74" t="str">
        <f t="shared" si="191"/>
        <v>25,25</v>
      </c>
      <c r="S621" s="74" t="str">
        <f t="shared" si="191"/>
        <v>12,12</v>
      </c>
      <c r="T621" s="74" t="str">
        <f t="shared" si="192"/>
        <v>131.9209939411,32.9372961201228</v>
      </c>
      <c r="W621" s="239">
        <v>1</v>
      </c>
      <c r="X621" s="239" t="s">
        <v>3209</v>
      </c>
      <c r="Y621" s="239" t="str">
        <f t="shared" si="199"/>
        <v>障福-12 ：のびのびランド</v>
      </c>
      <c r="Z621" s="239" t="s">
        <v>3202</v>
      </c>
      <c r="AA621" s="239" t="str">
        <f t="shared" si="193"/>
        <v>種別：障がい者福祉施設 &lt;br&gt;名称：障福-12 ：のびのびランド&lt;br&gt;住所：佐伯市木立6623&lt;br&gt;TEL：0972-39-7200&lt;br&gt;参考：種別：就労継続支援Ｂ型&lt;br&gt;</v>
      </c>
      <c r="AB621" s="239" t="s">
        <v>3256</v>
      </c>
      <c r="AC621" s="239" t="str">
        <f t="shared" si="194"/>
        <v>506.png</v>
      </c>
      <c r="AD621" s="239" t="s">
        <v>3204</v>
      </c>
      <c r="AE621" s="239" t="str">
        <f t="shared" si="195"/>
        <v>25,25</v>
      </c>
      <c r="AF621" s="239" t="s">
        <v>3205</v>
      </c>
      <c r="AG621" s="239" t="str">
        <f t="shared" si="196"/>
        <v>12,12</v>
      </c>
      <c r="AH621" s="239" t="s">
        <v>3206</v>
      </c>
      <c r="AI621" s="239" t="str">
        <f t="shared" si="197"/>
        <v>131.9209939411,32.9372961201228</v>
      </c>
      <c r="AJ621" s="239" t="s">
        <v>3207</v>
      </c>
      <c r="AL621" s="8" t="str">
        <f t="shared" si="200"/>
        <v>,{"type":"Feature","properties":{"name":"障福-12 ：のびのびランド","description":"種別：障がい者福祉施設 &lt;br&gt;名称：障福-12 ：のびのびランド&lt;br&gt;住所：佐伯市木立6623&lt;br&gt;TEL：0972-39-7200&lt;br&gt;参考：種別：就労継続支援Ｂ型&lt;br&gt;","_markerType":"Icon","_iconUrl":"https://cyberjapandata.gsi.go.jp/portal/sys/v4/symbols/506.png","_iconSize":[25,25],"_iconAnchor":[12,12]},"geometry":{"type":"Point","coordinates":[131.9209939411,32.9372961201228]}}</v>
      </c>
    </row>
    <row r="622" spans="1:38">
      <c r="A622" s="248" t="s">
        <v>3592</v>
      </c>
      <c r="B622" s="1" t="s">
        <v>3579</v>
      </c>
      <c r="C622" s="1" t="s">
        <v>3592</v>
      </c>
      <c r="D622" s="1" t="s">
        <v>2460</v>
      </c>
      <c r="E622" s="1" t="s">
        <v>2461</v>
      </c>
      <c r="F622" s="1" t="s">
        <v>3656</v>
      </c>
      <c r="G622" s="1" t="s">
        <v>3665</v>
      </c>
      <c r="I622" s="11">
        <v>506</v>
      </c>
      <c r="J622" s="1" t="s">
        <v>3188</v>
      </c>
      <c r="K622" s="1" t="s">
        <v>3189</v>
      </c>
      <c r="L622" s="1">
        <v>32.934983161059797</v>
      </c>
      <c r="M622" s="1">
        <v>131.90821283607801</v>
      </c>
      <c r="O622" s="74" t="str">
        <f t="shared" si="198"/>
        <v>障福-13 ：さつき園小島</v>
      </c>
      <c r="P622" s="74" t="str">
        <f t="shared" si="189"/>
        <v>種別：障がい者福祉施設 &lt;br&gt;名称：障福-13 ：さつき園小島&lt;br&gt;住所：佐伯市長良字小島4917&lt;br&gt;TEL：0972-29-5250&lt;br&gt;参考：種別：就労継続支援Ｂ型&lt;br&gt;</v>
      </c>
      <c r="Q622" s="74" t="str">
        <f t="shared" si="190"/>
        <v>506.png</v>
      </c>
      <c r="R622" s="74" t="str">
        <f t="shared" si="191"/>
        <v>25,25</v>
      </c>
      <c r="S622" s="74" t="str">
        <f t="shared" si="191"/>
        <v>12,12</v>
      </c>
      <c r="T622" s="74" t="str">
        <f t="shared" si="192"/>
        <v>131.908212836078,32.9349831610598</v>
      </c>
      <c r="W622" s="239">
        <v>1</v>
      </c>
      <c r="X622" s="239" t="s">
        <v>3209</v>
      </c>
      <c r="Y622" s="239" t="str">
        <f t="shared" si="199"/>
        <v>障福-13 ：さつき園小島</v>
      </c>
      <c r="Z622" s="239" t="s">
        <v>3202</v>
      </c>
      <c r="AA622" s="239" t="str">
        <f t="shared" si="193"/>
        <v>種別：障がい者福祉施設 &lt;br&gt;名称：障福-13 ：さつき園小島&lt;br&gt;住所：佐伯市長良字小島4917&lt;br&gt;TEL：0972-29-5250&lt;br&gt;参考：種別：就労継続支援Ｂ型&lt;br&gt;</v>
      </c>
      <c r="AB622" s="239" t="s">
        <v>3256</v>
      </c>
      <c r="AC622" s="239" t="str">
        <f t="shared" si="194"/>
        <v>506.png</v>
      </c>
      <c r="AD622" s="239" t="s">
        <v>3204</v>
      </c>
      <c r="AE622" s="239" t="str">
        <f t="shared" si="195"/>
        <v>25,25</v>
      </c>
      <c r="AF622" s="239" t="s">
        <v>3205</v>
      </c>
      <c r="AG622" s="239" t="str">
        <f t="shared" si="196"/>
        <v>12,12</v>
      </c>
      <c r="AH622" s="239" t="s">
        <v>3206</v>
      </c>
      <c r="AI622" s="239" t="str">
        <f t="shared" si="197"/>
        <v>131.908212836078,32.9349831610598</v>
      </c>
      <c r="AJ622" s="239" t="s">
        <v>3207</v>
      </c>
      <c r="AL622" s="8" t="str">
        <f t="shared" si="200"/>
        <v>,{"type":"Feature","properties":{"name":"障福-13 ：さつき園小島","description":"種別：障がい者福祉施設 &lt;br&gt;名称：障福-13 ：さつき園小島&lt;br&gt;住所：佐伯市長良字小島4917&lt;br&gt;TEL：0972-29-5250&lt;br&gt;参考：種別：就労継続支援Ｂ型&lt;br&gt;","_markerType":"Icon","_iconUrl":"https://cyberjapandata.gsi.go.jp/portal/sys/v4/symbols/506.png","_iconSize":[25,25],"_iconAnchor":[12,12]},"geometry":{"type":"Point","coordinates":[131.908212836078,32.9349831610598]}}</v>
      </c>
    </row>
    <row r="623" spans="1:38">
      <c r="A623" s="248" t="s">
        <v>3593</v>
      </c>
      <c r="B623" s="1" t="s">
        <v>3579</v>
      </c>
      <c r="C623" s="1" t="s">
        <v>3593</v>
      </c>
      <c r="D623" s="1" t="s">
        <v>2466</v>
      </c>
      <c r="E623" s="1" t="s">
        <v>2467</v>
      </c>
      <c r="F623" s="1" t="s">
        <v>3656</v>
      </c>
      <c r="G623" s="1" t="s">
        <v>3665</v>
      </c>
      <c r="I623" s="11">
        <v>506</v>
      </c>
      <c r="J623" s="1" t="s">
        <v>3188</v>
      </c>
      <c r="K623" s="1" t="s">
        <v>3189</v>
      </c>
      <c r="L623" s="1">
        <v>32.964417209409703</v>
      </c>
      <c r="M623" s="1">
        <v>131.91270960753999</v>
      </c>
      <c r="O623" s="74" t="str">
        <f t="shared" si="198"/>
        <v>障福-14 ：さつき園中江</v>
      </c>
      <c r="P623" s="74" t="str">
        <f t="shared" si="189"/>
        <v>種別：障がい者福祉施設 &lt;br&gt;名称：障福-14 ：さつき園中江&lt;br&gt;住所：佐伯市中江町4番35号&lt;br&gt;TEL：0972-24-0851&lt;br&gt;参考：種別：就労継続支援Ｂ型&lt;br&gt;</v>
      </c>
      <c r="Q623" s="74" t="str">
        <f t="shared" si="190"/>
        <v>506.png</v>
      </c>
      <c r="R623" s="74" t="str">
        <f t="shared" si="191"/>
        <v>25,25</v>
      </c>
      <c r="S623" s="74" t="str">
        <f t="shared" si="191"/>
        <v>12,12</v>
      </c>
      <c r="T623" s="74" t="str">
        <f t="shared" si="192"/>
        <v>131.91270960754,32.9644172094097</v>
      </c>
      <c r="W623" s="239">
        <v>1</v>
      </c>
      <c r="X623" s="239" t="s">
        <v>3209</v>
      </c>
      <c r="Y623" s="239" t="str">
        <f t="shared" si="199"/>
        <v>障福-14 ：さつき園中江</v>
      </c>
      <c r="Z623" s="239" t="s">
        <v>3202</v>
      </c>
      <c r="AA623" s="239" t="str">
        <f t="shared" si="193"/>
        <v>種別：障がい者福祉施設 &lt;br&gt;名称：障福-14 ：さつき園中江&lt;br&gt;住所：佐伯市中江町4番35号&lt;br&gt;TEL：0972-24-0851&lt;br&gt;参考：種別：就労継続支援Ｂ型&lt;br&gt;</v>
      </c>
      <c r="AB623" s="239" t="s">
        <v>3256</v>
      </c>
      <c r="AC623" s="239" t="str">
        <f t="shared" si="194"/>
        <v>506.png</v>
      </c>
      <c r="AD623" s="239" t="s">
        <v>3204</v>
      </c>
      <c r="AE623" s="239" t="str">
        <f t="shared" si="195"/>
        <v>25,25</v>
      </c>
      <c r="AF623" s="239" t="s">
        <v>3205</v>
      </c>
      <c r="AG623" s="239" t="str">
        <f t="shared" si="196"/>
        <v>12,12</v>
      </c>
      <c r="AH623" s="239" t="s">
        <v>3206</v>
      </c>
      <c r="AI623" s="239" t="str">
        <f t="shared" si="197"/>
        <v>131.91270960754,32.9644172094097</v>
      </c>
      <c r="AJ623" s="239" t="s">
        <v>3207</v>
      </c>
      <c r="AL623" s="8" t="str">
        <f t="shared" si="200"/>
        <v>,{"type":"Feature","properties":{"name":"障福-14 ：さつき園中江","description":"種別：障がい者福祉施設 &lt;br&gt;名称：障福-14 ：さつき園中江&lt;br&gt;住所：佐伯市中江町4番35号&lt;br&gt;TEL：0972-24-0851&lt;br&gt;参考：種別：就労継続支援Ｂ型&lt;br&gt;","_markerType":"Icon","_iconUrl":"https://cyberjapandata.gsi.go.jp/portal/sys/v4/symbols/506.png","_iconSize":[25,25],"_iconAnchor":[12,12]},"geometry":{"type":"Point","coordinates":[131.91270960754,32.9644172094097]}}</v>
      </c>
    </row>
    <row r="624" spans="1:38">
      <c r="A624" s="248" t="s">
        <v>3594</v>
      </c>
      <c r="B624" s="1" t="s">
        <v>3579</v>
      </c>
      <c r="C624" s="1" t="s">
        <v>3594</v>
      </c>
      <c r="D624" s="1" t="s">
        <v>2475</v>
      </c>
      <c r="E624" s="1" t="s">
        <v>2487</v>
      </c>
      <c r="F624" s="1" t="s">
        <v>3656</v>
      </c>
      <c r="G624" s="1" t="s">
        <v>3669</v>
      </c>
      <c r="I624" s="11">
        <v>506</v>
      </c>
      <c r="J624" s="1" t="s">
        <v>3188</v>
      </c>
      <c r="K624" s="1" t="s">
        <v>3189</v>
      </c>
      <c r="L624" s="1">
        <v>32.942921574535099</v>
      </c>
      <c r="M624" s="1">
        <v>131.888426046473</v>
      </c>
      <c r="O624" s="74" t="str">
        <f t="shared" si="198"/>
        <v>障福-15 ：エバーグリーン</v>
      </c>
      <c r="P624" s="74" t="str">
        <f t="shared" si="189"/>
        <v>種別：障がい者福祉施設 &lt;br&gt;名称：障福-15 ：エバーグリーン&lt;br&gt;住所：佐伯市大字池田1156番地&lt;br&gt;TEL：0972-27-5006&lt;br&gt;参考：種別：就労継続支援Ｂ型&lt;br&gt;</v>
      </c>
      <c r="Q624" s="74" t="str">
        <f t="shared" si="190"/>
        <v>506.png</v>
      </c>
      <c r="R624" s="74" t="str">
        <f t="shared" si="191"/>
        <v>25,25</v>
      </c>
      <c r="S624" s="74" t="str">
        <f t="shared" si="191"/>
        <v>12,12</v>
      </c>
      <c r="T624" s="74" t="str">
        <f t="shared" si="192"/>
        <v>131.888426046473,32.9429215745351</v>
      </c>
      <c r="W624" s="239">
        <v>1</v>
      </c>
      <c r="X624" s="239" t="s">
        <v>3209</v>
      </c>
      <c r="Y624" s="239" t="str">
        <f t="shared" si="199"/>
        <v>障福-15 ：エバーグリーン</v>
      </c>
      <c r="Z624" s="239" t="s">
        <v>3202</v>
      </c>
      <c r="AA624" s="239" t="str">
        <f t="shared" si="193"/>
        <v>種別：障がい者福祉施設 &lt;br&gt;名称：障福-15 ：エバーグリーン&lt;br&gt;住所：佐伯市大字池田1156番地&lt;br&gt;TEL：0972-27-5006&lt;br&gt;参考：種別：就労継続支援Ｂ型&lt;br&gt;</v>
      </c>
      <c r="AB624" s="239" t="s">
        <v>3256</v>
      </c>
      <c r="AC624" s="239" t="str">
        <f t="shared" si="194"/>
        <v>506.png</v>
      </c>
      <c r="AD624" s="239" t="s">
        <v>3204</v>
      </c>
      <c r="AE624" s="239" t="str">
        <f t="shared" si="195"/>
        <v>25,25</v>
      </c>
      <c r="AF624" s="239" t="s">
        <v>3205</v>
      </c>
      <c r="AG624" s="239" t="str">
        <f t="shared" si="196"/>
        <v>12,12</v>
      </c>
      <c r="AH624" s="239" t="s">
        <v>3206</v>
      </c>
      <c r="AI624" s="239" t="str">
        <f t="shared" si="197"/>
        <v>131.888426046473,32.9429215745351</v>
      </c>
      <c r="AJ624" s="239" t="s">
        <v>3207</v>
      </c>
      <c r="AL624" s="8" t="str">
        <f t="shared" si="200"/>
        <v>,{"type":"Feature","properties":{"name":"障福-15 ：エバーグリーン","description":"種別：障がい者福祉施設 &lt;br&gt;名称：障福-15 ：エバーグリーン&lt;br&gt;住所：佐伯市大字池田1156番地&lt;br&gt;TEL：0972-27-5006&lt;br&gt;参考：種別：就労継続支援Ｂ型&lt;br&gt;","_markerType":"Icon","_iconUrl":"https://cyberjapandata.gsi.go.jp/portal/sys/v4/symbols/506.png","_iconSize":[25,25],"_iconAnchor":[12,12]},"geometry":{"type":"Point","coordinates":[131.888426046473,32.9429215745351]}}</v>
      </c>
    </row>
    <row r="625" spans="1:38">
      <c r="A625" s="248" t="s">
        <v>3595</v>
      </c>
      <c r="B625" s="1" t="s">
        <v>3579</v>
      </c>
      <c r="C625" s="1" t="s">
        <v>3595</v>
      </c>
      <c r="D625" s="1" t="s">
        <v>2489</v>
      </c>
      <c r="E625" s="1" t="s">
        <v>2490</v>
      </c>
      <c r="F625" s="1" t="s">
        <v>3656</v>
      </c>
      <c r="G625" s="1" t="s">
        <v>3668</v>
      </c>
      <c r="I625" s="11">
        <v>506</v>
      </c>
      <c r="J625" s="1" t="s">
        <v>3188</v>
      </c>
      <c r="K625" s="1" t="s">
        <v>3189</v>
      </c>
      <c r="L625" s="1">
        <v>32.902555022649203</v>
      </c>
      <c r="M625" s="1">
        <v>131.93252681850501</v>
      </c>
      <c r="O625" s="74" t="str">
        <f t="shared" si="198"/>
        <v>障福-16 ：サニーハウス</v>
      </c>
      <c r="P625" s="74" t="str">
        <f t="shared" si="189"/>
        <v>種別：障がい者福祉施設 &lt;br&gt;名称：障福-16 ：サニーハウス&lt;br&gt;住所：佐伯市木立字大中尾2160-8&lt;br&gt;TEL：0972-28-3003&lt;br&gt;参考：種別：就労継続支援Ｂ型&lt;br&gt;</v>
      </c>
      <c r="Q625" s="74" t="str">
        <f t="shared" si="190"/>
        <v>506.png</v>
      </c>
      <c r="R625" s="74" t="str">
        <f t="shared" si="191"/>
        <v>25,25</v>
      </c>
      <c r="S625" s="74" t="str">
        <f t="shared" si="191"/>
        <v>12,12</v>
      </c>
      <c r="T625" s="74" t="str">
        <f t="shared" si="192"/>
        <v>131.932526818505,32.9025550226492</v>
      </c>
      <c r="W625" s="239">
        <v>1</v>
      </c>
      <c r="X625" s="239" t="s">
        <v>3209</v>
      </c>
      <c r="Y625" s="239" t="str">
        <f t="shared" si="199"/>
        <v>障福-16 ：サニーハウス</v>
      </c>
      <c r="Z625" s="239" t="s">
        <v>3202</v>
      </c>
      <c r="AA625" s="239" t="str">
        <f t="shared" si="193"/>
        <v>種別：障がい者福祉施設 &lt;br&gt;名称：障福-16 ：サニーハウス&lt;br&gt;住所：佐伯市木立字大中尾2160-8&lt;br&gt;TEL：0972-28-3003&lt;br&gt;参考：種別：就労継続支援Ｂ型&lt;br&gt;</v>
      </c>
      <c r="AB625" s="239" t="s">
        <v>3256</v>
      </c>
      <c r="AC625" s="239" t="str">
        <f t="shared" si="194"/>
        <v>506.png</v>
      </c>
      <c r="AD625" s="239" t="s">
        <v>3204</v>
      </c>
      <c r="AE625" s="239" t="str">
        <f t="shared" si="195"/>
        <v>25,25</v>
      </c>
      <c r="AF625" s="239" t="s">
        <v>3205</v>
      </c>
      <c r="AG625" s="239" t="str">
        <f t="shared" si="196"/>
        <v>12,12</v>
      </c>
      <c r="AH625" s="239" t="s">
        <v>3206</v>
      </c>
      <c r="AI625" s="239" t="str">
        <f t="shared" si="197"/>
        <v>131.932526818505,32.9025550226492</v>
      </c>
      <c r="AJ625" s="239" t="s">
        <v>3207</v>
      </c>
      <c r="AL625" s="8" t="str">
        <f t="shared" si="200"/>
        <v>,{"type":"Feature","properties":{"name":"障福-16 ：サニーハウス","description":"種別：障がい者福祉施設 &lt;br&gt;名称：障福-16 ：サニーハウス&lt;br&gt;住所：佐伯市木立字大中尾2160-8&lt;br&gt;TEL：0972-28-3003&lt;br&gt;参考：種別：就労継続支援Ｂ型&lt;br&gt;","_markerType":"Icon","_iconUrl":"https://cyberjapandata.gsi.go.jp/portal/sys/v4/symbols/506.png","_iconSize":[25,25],"_iconAnchor":[12,12]},"geometry":{"type":"Point","coordinates":[131.932526818505,32.9025550226492]}}</v>
      </c>
    </row>
    <row r="626" spans="1:38">
      <c r="A626" s="248" t="s">
        <v>3596</v>
      </c>
      <c r="B626" s="1" t="s">
        <v>3579</v>
      </c>
      <c r="C626" s="1" t="s">
        <v>3596</v>
      </c>
      <c r="D626" s="1" t="s">
        <v>3628</v>
      </c>
      <c r="E626" s="1" t="s">
        <v>3629</v>
      </c>
      <c r="F626" s="1" t="s">
        <v>3656</v>
      </c>
      <c r="G626" s="1" t="s">
        <v>3670</v>
      </c>
      <c r="I626" s="11">
        <v>506</v>
      </c>
      <c r="J626" s="1" t="s">
        <v>3188</v>
      </c>
      <c r="K626" s="1" t="s">
        <v>3189</v>
      </c>
      <c r="L626" s="1">
        <v>32.943627180785697</v>
      </c>
      <c r="M626" s="1">
        <v>131.90101531507401</v>
      </c>
      <c r="O626" s="74" t="str">
        <f t="shared" si="198"/>
        <v>障福-17 ：就労継続支援B型「めだかハウス佐伯」</v>
      </c>
      <c r="P626" s="74" t="str">
        <f t="shared" si="189"/>
        <v>種別：障がい者福祉施設 &lt;br&gt;名称：障福-17 ：就労継続支援B型「めだかハウス佐伯」&lt;br&gt;住所：佐伯市池田２０６４ トキハインダストリー佐伯 １F&lt;br&gt;TEL：0972-28-5900&lt;br&gt;参考：種別：就労継続支援Ｂ型&lt;br&gt;</v>
      </c>
      <c r="Q626" s="74" t="str">
        <f t="shared" si="190"/>
        <v>506.png</v>
      </c>
      <c r="R626" s="74" t="str">
        <f t="shared" ref="R626:S666" si="201">J626</f>
        <v>25,25</v>
      </c>
      <c r="S626" s="74" t="str">
        <f t="shared" si="201"/>
        <v>12,12</v>
      </c>
      <c r="T626" s="74" t="str">
        <f t="shared" si="192"/>
        <v>131.901015315074,32.9436271807857</v>
      </c>
      <c r="W626" s="239">
        <v>1</v>
      </c>
      <c r="X626" s="239" t="s">
        <v>3209</v>
      </c>
      <c r="Y626" s="239" t="str">
        <f t="shared" si="199"/>
        <v>障福-17 ：就労継続支援B型「めだかハウス佐伯」</v>
      </c>
      <c r="Z626" s="239" t="s">
        <v>3202</v>
      </c>
      <c r="AA626" s="239" t="str">
        <f t="shared" si="193"/>
        <v>種別：障がい者福祉施設 &lt;br&gt;名称：障福-17 ：就労継続支援B型「めだかハウス佐伯」&lt;br&gt;住所：佐伯市池田２０６４ トキハインダストリー佐伯 １F&lt;br&gt;TEL：0972-28-5900&lt;br&gt;参考：種別：就労継続支援Ｂ型&lt;br&gt;</v>
      </c>
      <c r="AB626" s="239" t="s">
        <v>3256</v>
      </c>
      <c r="AC626" s="239" t="str">
        <f t="shared" si="194"/>
        <v>506.png</v>
      </c>
      <c r="AD626" s="239" t="s">
        <v>3204</v>
      </c>
      <c r="AE626" s="239" t="str">
        <f t="shared" si="195"/>
        <v>25,25</v>
      </c>
      <c r="AF626" s="239" t="s">
        <v>3205</v>
      </c>
      <c r="AG626" s="239" t="str">
        <f t="shared" si="196"/>
        <v>12,12</v>
      </c>
      <c r="AH626" s="239" t="s">
        <v>3206</v>
      </c>
      <c r="AI626" s="239" t="str">
        <f t="shared" si="197"/>
        <v>131.901015315074,32.9436271807857</v>
      </c>
      <c r="AJ626" s="239" t="s">
        <v>3207</v>
      </c>
      <c r="AL626" s="8" t="str">
        <f t="shared" si="200"/>
        <v>,{"type":"Feature","properties":{"name":"障福-17 ：就労継続支援B型「めだかハウス佐伯」","description":"種別：障がい者福祉施設 &lt;br&gt;名称：障福-17 ：就労継続支援B型「めだかハウス佐伯」&lt;br&gt;住所：佐伯市池田２０６４ トキハインダストリー佐伯 １F&lt;br&gt;TEL：0972-28-5900&lt;br&gt;参考：種別：就労継続支援Ｂ型&lt;br&gt;","_markerType":"Icon","_iconUrl":"https://cyberjapandata.gsi.go.jp/portal/sys/v4/symbols/506.png","_iconSize":[25,25],"_iconAnchor":[12,12]},"geometry":{"type":"Point","coordinates":[131.901015315074,32.9436271807857]}}</v>
      </c>
    </row>
    <row r="627" spans="1:38">
      <c r="A627" s="248" t="s">
        <v>3597</v>
      </c>
      <c r="B627" s="1" t="s">
        <v>3579</v>
      </c>
      <c r="C627" s="1" t="s">
        <v>3597</v>
      </c>
      <c r="D627" s="1" t="s">
        <v>2470</v>
      </c>
      <c r="E627" s="1" t="s">
        <v>2471</v>
      </c>
      <c r="F627" s="1" t="s">
        <v>3656</v>
      </c>
      <c r="G627" s="1" t="s">
        <v>3666</v>
      </c>
      <c r="I627" s="11">
        <v>506</v>
      </c>
      <c r="J627" s="1" t="s">
        <v>3188</v>
      </c>
      <c r="K627" s="1" t="s">
        <v>3189</v>
      </c>
      <c r="L627" s="1">
        <v>32.972524126910699</v>
      </c>
      <c r="M627" s="1">
        <v>131.83629361486399</v>
      </c>
      <c r="O627" s="74" t="str">
        <f t="shared" si="198"/>
        <v>障福-18 ：らいふさぽーと番匠の里</v>
      </c>
      <c r="P627" s="74" t="str">
        <f t="shared" si="189"/>
        <v>種別：障がい者福祉施設 &lt;br&gt;名称：障福-18 ：らいふさぽーと番匠の里&lt;br&gt;住所：佐伯市弥生井崎2579-3&lt;br&gt;TEL：0972-46-2622&lt;br&gt;参考：種別：就労継続支援Ｂ型&lt;br&gt;</v>
      </c>
      <c r="Q627" s="74" t="str">
        <f t="shared" si="190"/>
        <v>506.png</v>
      </c>
      <c r="R627" s="74" t="str">
        <f t="shared" si="201"/>
        <v>25,25</v>
      </c>
      <c r="S627" s="74" t="str">
        <f t="shared" si="201"/>
        <v>12,12</v>
      </c>
      <c r="T627" s="74" t="str">
        <f t="shared" si="192"/>
        <v>131.836293614864,32.9725241269107</v>
      </c>
      <c r="W627" s="239">
        <v>1</v>
      </c>
      <c r="X627" s="239" t="s">
        <v>3209</v>
      </c>
      <c r="Y627" s="239" t="str">
        <f t="shared" si="199"/>
        <v>障福-18 ：らいふさぽーと番匠の里</v>
      </c>
      <c r="Z627" s="239" t="s">
        <v>3202</v>
      </c>
      <c r="AA627" s="239" t="str">
        <f t="shared" si="193"/>
        <v>種別：障がい者福祉施設 &lt;br&gt;名称：障福-18 ：らいふさぽーと番匠の里&lt;br&gt;住所：佐伯市弥生井崎2579-3&lt;br&gt;TEL：0972-46-2622&lt;br&gt;参考：種別：就労継続支援Ｂ型&lt;br&gt;</v>
      </c>
      <c r="AB627" s="239" t="s">
        <v>3256</v>
      </c>
      <c r="AC627" s="239" t="str">
        <f t="shared" si="194"/>
        <v>506.png</v>
      </c>
      <c r="AD627" s="239" t="s">
        <v>3204</v>
      </c>
      <c r="AE627" s="239" t="str">
        <f t="shared" si="195"/>
        <v>25,25</v>
      </c>
      <c r="AF627" s="239" t="s">
        <v>3205</v>
      </c>
      <c r="AG627" s="239" t="str">
        <f t="shared" si="196"/>
        <v>12,12</v>
      </c>
      <c r="AH627" s="239" t="s">
        <v>3206</v>
      </c>
      <c r="AI627" s="239" t="str">
        <f t="shared" si="197"/>
        <v>131.836293614864,32.9725241269107</v>
      </c>
      <c r="AJ627" s="239" t="s">
        <v>3207</v>
      </c>
      <c r="AL627" s="8" t="str">
        <f t="shared" si="200"/>
        <v>,{"type":"Feature","properties":{"name":"障福-18 ：らいふさぽーと番匠の里","description":"種別：障がい者福祉施設 &lt;br&gt;名称：障福-18 ：らいふさぽーと番匠の里&lt;br&gt;住所：佐伯市弥生井崎2579-3&lt;br&gt;TEL：0972-46-2622&lt;br&gt;参考：種別：就労継続支援Ｂ型&lt;br&gt;","_markerType":"Icon","_iconUrl":"https://cyberjapandata.gsi.go.jp/portal/sys/v4/symbols/506.png","_iconSize":[25,25],"_iconAnchor":[12,12]},"geometry":{"type":"Point","coordinates":[131.836293614864,32.9725241269107]}}</v>
      </c>
    </row>
    <row r="628" spans="1:38">
      <c r="A628" s="248" t="s">
        <v>3598</v>
      </c>
      <c r="B628" s="1" t="s">
        <v>3579</v>
      </c>
      <c r="C628" s="1" t="s">
        <v>3598</v>
      </c>
      <c r="D628" s="1" t="s">
        <v>2495</v>
      </c>
      <c r="E628" s="1" t="s">
        <v>2496</v>
      </c>
      <c r="F628" s="1" t="s">
        <v>3656</v>
      </c>
      <c r="G628" s="1" t="s">
        <v>3669</v>
      </c>
      <c r="I628" s="11">
        <v>506</v>
      </c>
      <c r="J628" s="1" t="s">
        <v>3188</v>
      </c>
      <c r="K628" s="1" t="s">
        <v>3189</v>
      </c>
      <c r="L628" s="1">
        <v>32.952483811296503</v>
      </c>
      <c r="M628" s="1">
        <v>131.897554415934</v>
      </c>
      <c r="O628" s="74" t="str">
        <f t="shared" si="198"/>
        <v>障福-19 ：太陽農園</v>
      </c>
      <c r="P628" s="74" t="str">
        <f t="shared" si="189"/>
        <v>種別：障がい者福祉施設 &lt;br&gt;名称：障福-19 ：太陽農園&lt;br&gt;住所：佐伯市中の島2丁目21番地14&lt;br&gt;TEL：0972-24-1603&lt;br&gt;参考：種別：就労継続支援Ｂ型&lt;br&gt;</v>
      </c>
      <c r="Q628" s="74" t="str">
        <f t="shared" si="190"/>
        <v>506.png</v>
      </c>
      <c r="R628" s="74" t="str">
        <f t="shared" si="201"/>
        <v>25,25</v>
      </c>
      <c r="S628" s="74" t="str">
        <f t="shared" si="201"/>
        <v>12,12</v>
      </c>
      <c r="T628" s="74" t="str">
        <f t="shared" si="192"/>
        <v>131.897554415934,32.9524838112965</v>
      </c>
      <c r="W628" s="239">
        <v>1</v>
      </c>
      <c r="X628" s="239" t="s">
        <v>3209</v>
      </c>
      <c r="Y628" s="239" t="str">
        <f t="shared" si="199"/>
        <v>障福-19 ：太陽農園</v>
      </c>
      <c r="Z628" s="239" t="s">
        <v>3202</v>
      </c>
      <c r="AA628" s="239" t="str">
        <f t="shared" si="193"/>
        <v>種別：障がい者福祉施設 &lt;br&gt;名称：障福-19 ：太陽農園&lt;br&gt;住所：佐伯市中の島2丁目21番地14&lt;br&gt;TEL：0972-24-1603&lt;br&gt;参考：種別：就労継続支援Ｂ型&lt;br&gt;</v>
      </c>
      <c r="AB628" s="239" t="s">
        <v>3256</v>
      </c>
      <c r="AC628" s="239" t="str">
        <f t="shared" si="194"/>
        <v>506.png</v>
      </c>
      <c r="AD628" s="239" t="s">
        <v>3204</v>
      </c>
      <c r="AE628" s="239" t="str">
        <f t="shared" si="195"/>
        <v>25,25</v>
      </c>
      <c r="AF628" s="239" t="s">
        <v>3205</v>
      </c>
      <c r="AG628" s="239" t="str">
        <f t="shared" si="196"/>
        <v>12,12</v>
      </c>
      <c r="AH628" s="239" t="s">
        <v>3206</v>
      </c>
      <c r="AI628" s="239" t="str">
        <f t="shared" si="197"/>
        <v>131.897554415934,32.9524838112965</v>
      </c>
      <c r="AJ628" s="239" t="s">
        <v>3207</v>
      </c>
      <c r="AL628" s="8" t="str">
        <f t="shared" si="200"/>
        <v>,{"type":"Feature","properties":{"name":"障福-19 ：太陽農園","description":"種別：障がい者福祉施設 &lt;br&gt;名称：障福-19 ：太陽農園&lt;br&gt;住所：佐伯市中の島2丁目21番地14&lt;br&gt;TEL：0972-24-1603&lt;br&gt;参考：種別：就労継続支援Ｂ型&lt;br&gt;","_markerType":"Icon","_iconUrl":"https://cyberjapandata.gsi.go.jp/portal/sys/v4/symbols/506.png","_iconSize":[25,25],"_iconAnchor":[12,12]},"geometry":{"type":"Point","coordinates":[131.897554415934,32.9524838112965]}}</v>
      </c>
    </row>
    <row r="629" spans="1:38">
      <c r="A629" s="248" t="s">
        <v>3599</v>
      </c>
      <c r="B629" s="1" t="s">
        <v>3579</v>
      </c>
      <c r="C629" s="1" t="s">
        <v>3599</v>
      </c>
      <c r="D629" s="1" t="s">
        <v>2499</v>
      </c>
      <c r="E629" s="1" t="s">
        <v>1822</v>
      </c>
      <c r="F629" s="1" t="s">
        <v>3656</v>
      </c>
      <c r="G629" s="1" t="s">
        <v>3671</v>
      </c>
      <c r="I629" s="11">
        <v>506</v>
      </c>
      <c r="J629" s="1" t="s">
        <v>3188</v>
      </c>
      <c r="K629" s="1" t="s">
        <v>3189</v>
      </c>
      <c r="L629" s="1">
        <v>32.913836109304299</v>
      </c>
      <c r="M629" s="1">
        <v>131.87833161255199</v>
      </c>
      <c r="O629" s="74" t="str">
        <f t="shared" si="198"/>
        <v>障福-20 ：ワークプレイスなごみ</v>
      </c>
      <c r="P629" s="74" t="str">
        <f t="shared" si="189"/>
        <v>種別：障がい者福祉施設 &lt;br&gt;名称：障福-20 ：ワークプレイスなごみ&lt;br&gt;住所：佐伯市堅田3909-1&lt;br&gt;TEL：0972-28-7333&lt;br&gt;参考：種別：就労継続支援Ｂ型&lt;br&gt;</v>
      </c>
      <c r="Q629" s="74" t="str">
        <f t="shared" si="190"/>
        <v>506.png</v>
      </c>
      <c r="R629" s="74" t="str">
        <f t="shared" si="201"/>
        <v>25,25</v>
      </c>
      <c r="S629" s="74" t="str">
        <f t="shared" si="201"/>
        <v>12,12</v>
      </c>
      <c r="T629" s="74" t="str">
        <f t="shared" si="192"/>
        <v>131.878331612552,32.9138361093043</v>
      </c>
      <c r="W629" s="239">
        <v>1</v>
      </c>
      <c r="X629" s="239" t="s">
        <v>3209</v>
      </c>
      <c r="Y629" s="239" t="str">
        <f t="shared" si="199"/>
        <v>障福-20 ：ワークプレイスなごみ</v>
      </c>
      <c r="Z629" s="239" t="s">
        <v>3202</v>
      </c>
      <c r="AA629" s="239" t="str">
        <f t="shared" si="193"/>
        <v>種別：障がい者福祉施設 &lt;br&gt;名称：障福-20 ：ワークプレイスなごみ&lt;br&gt;住所：佐伯市堅田3909-1&lt;br&gt;TEL：0972-28-7333&lt;br&gt;参考：種別：就労継続支援Ｂ型&lt;br&gt;</v>
      </c>
      <c r="AB629" s="239" t="s">
        <v>3256</v>
      </c>
      <c r="AC629" s="239" t="str">
        <f t="shared" si="194"/>
        <v>506.png</v>
      </c>
      <c r="AD629" s="239" t="s">
        <v>3204</v>
      </c>
      <c r="AE629" s="239" t="str">
        <f t="shared" si="195"/>
        <v>25,25</v>
      </c>
      <c r="AF629" s="239" t="s">
        <v>3205</v>
      </c>
      <c r="AG629" s="239" t="str">
        <f t="shared" si="196"/>
        <v>12,12</v>
      </c>
      <c r="AH629" s="239" t="s">
        <v>3206</v>
      </c>
      <c r="AI629" s="239" t="str">
        <f t="shared" si="197"/>
        <v>131.878331612552,32.9138361093043</v>
      </c>
      <c r="AJ629" s="239" t="s">
        <v>3207</v>
      </c>
      <c r="AL629" s="8" t="str">
        <f t="shared" si="200"/>
        <v>,{"type":"Feature","properties":{"name":"障福-20 ：ワークプレイスなごみ","description":"種別：障がい者福祉施設 &lt;br&gt;名称：障福-20 ：ワークプレイスなごみ&lt;br&gt;住所：佐伯市堅田3909-1&lt;br&gt;TEL：0972-28-7333&lt;br&gt;参考：種別：就労継続支援Ｂ型&lt;br&gt;","_markerType":"Icon","_iconUrl":"https://cyberjapandata.gsi.go.jp/portal/sys/v4/symbols/506.png","_iconSize":[25,25],"_iconAnchor":[12,12]},"geometry":{"type":"Point","coordinates":[131.878331612552,32.9138361093043]}}</v>
      </c>
    </row>
    <row r="630" spans="1:38">
      <c r="A630" s="248" t="s">
        <v>3600</v>
      </c>
      <c r="B630" s="1" t="s">
        <v>3579</v>
      </c>
      <c r="C630" s="1" t="s">
        <v>3600</v>
      </c>
      <c r="D630" s="1" t="s">
        <v>2502</v>
      </c>
      <c r="E630" s="1" t="s">
        <v>3630</v>
      </c>
      <c r="F630" s="1" t="s">
        <v>3656</v>
      </c>
      <c r="G630" s="1" t="s">
        <v>3672</v>
      </c>
      <c r="I630" s="11">
        <v>506</v>
      </c>
      <c r="J630" s="1" t="s">
        <v>3188</v>
      </c>
      <c r="K630" s="1" t="s">
        <v>3189</v>
      </c>
      <c r="L630" s="1">
        <v>32.961126443141701</v>
      </c>
      <c r="M630" s="1">
        <v>131.904658160971</v>
      </c>
      <c r="O630" s="74" t="str">
        <f t="shared" si="198"/>
        <v>障福-21 ：ネクストライフ</v>
      </c>
      <c r="P630" s="74" t="str">
        <f t="shared" si="189"/>
        <v>種別：障がい者福祉施設 &lt;br&gt;名称：障福-21 ：ネクストライフ&lt;br&gt;住所：佐伯市長島町1-8-20&lt;br&gt;TEL：0972-48-9078&lt;br&gt;参考：種別：就労継続支援Ｂ型&lt;br&gt;</v>
      </c>
      <c r="Q630" s="74" t="str">
        <f t="shared" si="190"/>
        <v>506.png</v>
      </c>
      <c r="R630" s="74" t="str">
        <f t="shared" si="201"/>
        <v>25,25</v>
      </c>
      <c r="S630" s="74" t="str">
        <f t="shared" si="201"/>
        <v>12,12</v>
      </c>
      <c r="T630" s="74" t="str">
        <f t="shared" si="192"/>
        <v>131.904658160971,32.9611264431417</v>
      </c>
      <c r="W630" s="239">
        <v>1</v>
      </c>
      <c r="X630" s="239" t="s">
        <v>3209</v>
      </c>
      <c r="Y630" s="239" t="str">
        <f t="shared" si="199"/>
        <v>障福-21 ：ネクストライフ</v>
      </c>
      <c r="Z630" s="239" t="s">
        <v>3202</v>
      </c>
      <c r="AA630" s="239" t="str">
        <f t="shared" si="193"/>
        <v>種別：障がい者福祉施設 &lt;br&gt;名称：障福-21 ：ネクストライフ&lt;br&gt;住所：佐伯市長島町1-8-20&lt;br&gt;TEL：0972-48-9078&lt;br&gt;参考：種別：就労継続支援Ｂ型&lt;br&gt;</v>
      </c>
      <c r="AB630" s="239" t="s">
        <v>3256</v>
      </c>
      <c r="AC630" s="239" t="str">
        <f t="shared" si="194"/>
        <v>506.png</v>
      </c>
      <c r="AD630" s="239" t="s">
        <v>3204</v>
      </c>
      <c r="AE630" s="239" t="str">
        <f t="shared" si="195"/>
        <v>25,25</v>
      </c>
      <c r="AF630" s="239" t="s">
        <v>3205</v>
      </c>
      <c r="AG630" s="239" t="str">
        <f t="shared" si="196"/>
        <v>12,12</v>
      </c>
      <c r="AH630" s="239" t="s">
        <v>3206</v>
      </c>
      <c r="AI630" s="239" t="str">
        <f t="shared" si="197"/>
        <v>131.904658160971,32.9611264431417</v>
      </c>
      <c r="AJ630" s="239" t="s">
        <v>3207</v>
      </c>
      <c r="AL630" s="8" t="str">
        <f t="shared" si="200"/>
        <v>,{"type":"Feature","properties":{"name":"障福-21 ：ネクストライフ","description":"種別：障がい者福祉施設 &lt;br&gt;名称：障福-21 ：ネクストライフ&lt;br&gt;住所：佐伯市長島町1-8-20&lt;br&gt;TEL：0972-48-9078&lt;br&gt;参考：種別：就労継続支援Ｂ型&lt;br&gt;","_markerType":"Icon","_iconUrl":"https://cyberjapandata.gsi.go.jp/portal/sys/v4/symbols/506.png","_iconSize":[25,25],"_iconAnchor":[12,12]},"geometry":{"type":"Point","coordinates":[131.904658160971,32.9611264431417]}}</v>
      </c>
    </row>
    <row r="631" spans="1:38">
      <c r="A631" s="248" t="s">
        <v>3601</v>
      </c>
      <c r="B631" s="1" t="s">
        <v>3579</v>
      </c>
      <c r="C631" s="1" t="s">
        <v>3601</v>
      </c>
      <c r="D631" s="1" t="s">
        <v>2506</v>
      </c>
      <c r="E631" s="1" t="s">
        <v>3631</v>
      </c>
      <c r="F631" s="1" t="s">
        <v>3656</v>
      </c>
      <c r="G631" s="1" t="s">
        <v>3673</v>
      </c>
      <c r="I631" s="11">
        <v>506</v>
      </c>
      <c r="J631" s="1" t="s">
        <v>3188</v>
      </c>
      <c r="K631" s="1" t="s">
        <v>3189</v>
      </c>
      <c r="L631" s="1">
        <v>33.004494833507302</v>
      </c>
      <c r="M631" s="1">
        <v>131.899842528883</v>
      </c>
      <c r="O631" s="74" t="str">
        <f t="shared" si="198"/>
        <v>障福-22 ：ジョイントリー</v>
      </c>
      <c r="P631" s="74" t="str">
        <f t="shared" si="189"/>
        <v>種別：障がい者福祉施設 &lt;br&gt;名称：障福-22 ：ジョイントリー&lt;br&gt;住所：佐伯市大字狩生3171番地5&lt;br&gt;TEL：0972-30-1177&lt;br&gt;参考：種別：就労継続支援Ｂ型&lt;br&gt;</v>
      </c>
      <c r="Q631" s="74" t="str">
        <f t="shared" si="190"/>
        <v>506.png</v>
      </c>
      <c r="R631" s="74" t="str">
        <f t="shared" si="201"/>
        <v>25,25</v>
      </c>
      <c r="S631" s="74" t="str">
        <f t="shared" si="201"/>
        <v>12,12</v>
      </c>
      <c r="T631" s="74" t="str">
        <f t="shared" si="192"/>
        <v>131.899842528883,33.0044948335073</v>
      </c>
      <c r="W631" s="239">
        <v>1</v>
      </c>
      <c r="X631" s="239" t="s">
        <v>3209</v>
      </c>
      <c r="Y631" s="239" t="str">
        <f t="shared" si="199"/>
        <v>障福-22 ：ジョイントリー</v>
      </c>
      <c r="Z631" s="239" t="s">
        <v>3202</v>
      </c>
      <c r="AA631" s="239" t="str">
        <f t="shared" si="193"/>
        <v>種別：障がい者福祉施設 &lt;br&gt;名称：障福-22 ：ジョイントリー&lt;br&gt;住所：佐伯市大字狩生3171番地5&lt;br&gt;TEL：0972-30-1177&lt;br&gt;参考：種別：就労継続支援Ｂ型&lt;br&gt;</v>
      </c>
      <c r="AB631" s="239" t="s">
        <v>3256</v>
      </c>
      <c r="AC631" s="239" t="str">
        <f t="shared" si="194"/>
        <v>506.png</v>
      </c>
      <c r="AD631" s="239" t="s">
        <v>3204</v>
      </c>
      <c r="AE631" s="239" t="str">
        <f t="shared" si="195"/>
        <v>25,25</v>
      </c>
      <c r="AF631" s="239" t="s">
        <v>3205</v>
      </c>
      <c r="AG631" s="239" t="str">
        <f t="shared" si="196"/>
        <v>12,12</v>
      </c>
      <c r="AH631" s="239" t="s">
        <v>3206</v>
      </c>
      <c r="AI631" s="239" t="str">
        <f t="shared" si="197"/>
        <v>131.899842528883,33.0044948335073</v>
      </c>
      <c r="AJ631" s="239" t="s">
        <v>3207</v>
      </c>
      <c r="AL631" s="8" t="str">
        <f t="shared" si="200"/>
        <v>,{"type":"Feature","properties":{"name":"障福-22 ：ジョイントリー","description":"種別：障がい者福祉施設 &lt;br&gt;名称：障福-22 ：ジョイントリー&lt;br&gt;住所：佐伯市大字狩生3171番地5&lt;br&gt;TEL：0972-30-1177&lt;br&gt;参考：種別：就労継続支援Ｂ型&lt;br&gt;","_markerType":"Icon","_iconUrl":"https://cyberjapandata.gsi.go.jp/portal/sys/v4/symbols/506.png","_iconSize":[25,25],"_iconAnchor":[12,12]},"geometry":{"type":"Point","coordinates":[131.899842528883,33.0044948335073]}}</v>
      </c>
    </row>
    <row r="632" spans="1:38">
      <c r="A632" s="248" t="s">
        <v>3602</v>
      </c>
      <c r="B632" s="1" t="s">
        <v>3579</v>
      </c>
      <c r="C632" s="1" t="s">
        <v>3602</v>
      </c>
      <c r="D632" s="1" t="s">
        <v>2445</v>
      </c>
      <c r="E632" s="1" t="s">
        <v>1882</v>
      </c>
      <c r="F632" s="1" t="s">
        <v>3657</v>
      </c>
      <c r="G632" s="1" t="s">
        <v>3662</v>
      </c>
      <c r="I632" s="11">
        <v>506</v>
      </c>
      <c r="J632" s="1" t="s">
        <v>3188</v>
      </c>
      <c r="K632" s="1" t="s">
        <v>3189</v>
      </c>
      <c r="L632" s="1">
        <v>32.909688241058099</v>
      </c>
      <c r="M632" s="1">
        <v>131.87651197904299</v>
      </c>
      <c r="O632" s="74" t="str">
        <f t="shared" si="198"/>
        <v>障福-23 ：障害者支援施設　清流の郷</v>
      </c>
      <c r="P632" s="74" t="str">
        <f t="shared" si="189"/>
        <v>種別：障がい者福祉施設 &lt;br&gt;名称：障福-23 ：障害者支援施設　清流の郷&lt;br&gt;住所：佐伯市堅田2288-1&lt;br&gt;TEL：0972-20-3300&lt;br&gt;参考：種別：短期入所事業所&lt;br&gt;</v>
      </c>
      <c r="Q632" s="74" t="str">
        <f t="shared" si="190"/>
        <v>506.png</v>
      </c>
      <c r="R632" s="74" t="str">
        <f t="shared" si="201"/>
        <v>25,25</v>
      </c>
      <c r="S632" s="74" t="str">
        <f t="shared" si="201"/>
        <v>12,12</v>
      </c>
      <c r="T632" s="74" t="str">
        <f t="shared" si="192"/>
        <v>131.876511979043,32.9096882410581</v>
      </c>
      <c r="W632" s="239">
        <v>1</v>
      </c>
      <c r="X632" s="239" t="s">
        <v>3209</v>
      </c>
      <c r="Y632" s="239" t="str">
        <f t="shared" si="199"/>
        <v>障福-23 ：障害者支援施設　清流の郷</v>
      </c>
      <c r="Z632" s="239" t="s">
        <v>3202</v>
      </c>
      <c r="AA632" s="239" t="str">
        <f t="shared" si="193"/>
        <v>種別：障がい者福祉施設 &lt;br&gt;名称：障福-23 ：障害者支援施設　清流の郷&lt;br&gt;住所：佐伯市堅田2288-1&lt;br&gt;TEL：0972-20-3300&lt;br&gt;参考：種別：短期入所事業所&lt;br&gt;</v>
      </c>
      <c r="AB632" s="239" t="s">
        <v>3256</v>
      </c>
      <c r="AC632" s="239" t="str">
        <f t="shared" si="194"/>
        <v>506.png</v>
      </c>
      <c r="AD632" s="239" t="s">
        <v>3204</v>
      </c>
      <c r="AE632" s="239" t="str">
        <f t="shared" si="195"/>
        <v>25,25</v>
      </c>
      <c r="AF632" s="239" t="s">
        <v>3205</v>
      </c>
      <c r="AG632" s="239" t="str">
        <f t="shared" si="196"/>
        <v>12,12</v>
      </c>
      <c r="AH632" s="239" t="s">
        <v>3206</v>
      </c>
      <c r="AI632" s="239" t="str">
        <f t="shared" si="197"/>
        <v>131.876511979043,32.9096882410581</v>
      </c>
      <c r="AJ632" s="239" t="s">
        <v>3207</v>
      </c>
      <c r="AL632" s="8" t="str">
        <f t="shared" si="200"/>
        <v>,{"type":"Feature","properties":{"name":"障福-23 ：障害者支援施設　清流の郷","description":"種別：障がい者福祉施設 &lt;br&gt;名称：障福-23 ：障害者支援施設　清流の郷&lt;br&gt;住所：佐伯市堅田2288-1&lt;br&gt;TEL：0972-20-3300&lt;br&gt;参考：種別：短期入所事業所&lt;br&gt;","_markerType":"Icon","_iconUrl":"https://cyberjapandata.gsi.go.jp/portal/sys/v4/symbols/506.png","_iconSize":[25,25],"_iconAnchor":[12,12]},"geometry":{"type":"Point","coordinates":[131.876511979043,32.9096882410581]}}</v>
      </c>
    </row>
    <row r="633" spans="1:38">
      <c r="A633" s="248" t="s">
        <v>3603</v>
      </c>
      <c r="B633" s="1" t="s">
        <v>3579</v>
      </c>
      <c r="C633" s="1" t="s">
        <v>3603</v>
      </c>
      <c r="D633" s="1" t="s">
        <v>2450</v>
      </c>
      <c r="E633" s="1" t="s">
        <v>1822</v>
      </c>
      <c r="F633" s="1" t="s">
        <v>3657</v>
      </c>
      <c r="G633" s="1" t="s">
        <v>3663</v>
      </c>
      <c r="I633" s="11">
        <v>506</v>
      </c>
      <c r="J633" s="1" t="s">
        <v>3188</v>
      </c>
      <c r="K633" s="1" t="s">
        <v>3189</v>
      </c>
      <c r="L633" s="1">
        <v>32.913777197717302</v>
      </c>
      <c r="M633" s="1">
        <v>131.878176090469</v>
      </c>
      <c r="O633" s="74" t="str">
        <f t="shared" si="198"/>
        <v>障福-24 ：大分県なおみ園</v>
      </c>
      <c r="P633" s="74" t="str">
        <f t="shared" si="189"/>
        <v>種別：障がい者福祉施設 &lt;br&gt;名称：障福-24 ：大分県なおみ園&lt;br&gt;住所：佐伯市堅田3909-1&lt;br&gt;TEL：0972-28-7333&lt;br&gt;参考：種別：短期入所事業所&lt;br&gt;</v>
      </c>
      <c r="Q633" s="74" t="str">
        <f t="shared" si="190"/>
        <v>506.png</v>
      </c>
      <c r="R633" s="74" t="str">
        <f t="shared" si="201"/>
        <v>25,25</v>
      </c>
      <c r="S633" s="74" t="str">
        <f t="shared" si="201"/>
        <v>12,12</v>
      </c>
      <c r="T633" s="74" t="str">
        <f t="shared" si="192"/>
        <v>131.878176090469,32.9137771977173</v>
      </c>
      <c r="W633" s="239">
        <v>1</v>
      </c>
      <c r="X633" s="239" t="s">
        <v>3209</v>
      </c>
      <c r="Y633" s="239" t="str">
        <f t="shared" si="199"/>
        <v>障福-24 ：大分県なおみ園</v>
      </c>
      <c r="Z633" s="239" t="s">
        <v>3202</v>
      </c>
      <c r="AA633" s="239" t="str">
        <f t="shared" si="193"/>
        <v>種別：障がい者福祉施設 &lt;br&gt;名称：障福-24 ：大分県なおみ園&lt;br&gt;住所：佐伯市堅田3909-1&lt;br&gt;TEL：0972-28-7333&lt;br&gt;参考：種別：短期入所事業所&lt;br&gt;</v>
      </c>
      <c r="AB633" s="239" t="s">
        <v>3256</v>
      </c>
      <c r="AC633" s="239" t="str">
        <f t="shared" si="194"/>
        <v>506.png</v>
      </c>
      <c r="AD633" s="239" t="s">
        <v>3204</v>
      </c>
      <c r="AE633" s="239" t="str">
        <f t="shared" si="195"/>
        <v>25,25</v>
      </c>
      <c r="AF633" s="239" t="s">
        <v>3205</v>
      </c>
      <c r="AG633" s="239" t="str">
        <f t="shared" si="196"/>
        <v>12,12</v>
      </c>
      <c r="AH633" s="239" t="s">
        <v>3206</v>
      </c>
      <c r="AI633" s="239" t="str">
        <f t="shared" si="197"/>
        <v>131.878176090469,32.9137771977173</v>
      </c>
      <c r="AJ633" s="239" t="s">
        <v>3207</v>
      </c>
      <c r="AL633" s="8" t="str">
        <f t="shared" si="200"/>
        <v>,{"type":"Feature","properties":{"name":"障福-24 ：大分県なおみ園","description":"種別：障がい者福祉施設 &lt;br&gt;名称：障福-24 ：大分県なおみ園&lt;br&gt;住所：佐伯市堅田3909-1&lt;br&gt;TEL：0972-28-7333&lt;br&gt;参考：種別：短期入所事業所&lt;br&gt;","_markerType":"Icon","_iconUrl":"https://cyberjapandata.gsi.go.jp/portal/sys/v4/symbols/506.png","_iconSize":[25,25],"_iconAnchor":[12,12]},"geometry":{"type":"Point","coordinates":[131.878176090469,32.9137771977173]}}</v>
      </c>
    </row>
    <row r="634" spans="1:38">
      <c r="A634" s="248" t="s">
        <v>3604</v>
      </c>
      <c r="B634" s="1" t="s">
        <v>3579</v>
      </c>
      <c r="C634" s="1" t="s">
        <v>3604</v>
      </c>
      <c r="D634" s="1" t="s">
        <v>2514</v>
      </c>
      <c r="E634" s="1" t="s">
        <v>3632</v>
      </c>
      <c r="F634" s="1" t="s">
        <v>3657</v>
      </c>
      <c r="G634" s="1" t="s">
        <v>3665</v>
      </c>
      <c r="I634" s="11">
        <v>506</v>
      </c>
      <c r="J634" s="1" t="s">
        <v>3188</v>
      </c>
      <c r="K634" s="1" t="s">
        <v>3189</v>
      </c>
      <c r="L634" s="1">
        <v>32.965815548257403</v>
      </c>
      <c r="M634" s="1">
        <v>131.90713212882201</v>
      </c>
      <c r="O634" s="74" t="str">
        <f t="shared" si="198"/>
        <v>障福-25 ：ケアホームさわやか</v>
      </c>
      <c r="P634" s="74" t="str">
        <f t="shared" si="189"/>
        <v>種別：障がい者福祉施設 &lt;br&gt;名称：障福-25 ：ケアホームさわやか&lt;br&gt;住所：佐伯市東町12番9号&lt;br&gt;TEL：0972-22-2511&lt;br&gt;参考：種別：短期入所事業所&lt;br&gt;</v>
      </c>
      <c r="Q634" s="74" t="str">
        <f t="shared" si="190"/>
        <v>506.png</v>
      </c>
      <c r="R634" s="74" t="str">
        <f t="shared" si="201"/>
        <v>25,25</v>
      </c>
      <c r="S634" s="74" t="str">
        <f t="shared" si="201"/>
        <v>12,12</v>
      </c>
      <c r="T634" s="74" t="str">
        <f t="shared" si="192"/>
        <v>131.907132128822,32.9658155482574</v>
      </c>
      <c r="W634" s="239">
        <v>1</v>
      </c>
      <c r="X634" s="239" t="s">
        <v>3209</v>
      </c>
      <c r="Y634" s="239" t="str">
        <f t="shared" si="199"/>
        <v>障福-25 ：ケアホームさわやか</v>
      </c>
      <c r="Z634" s="239" t="s">
        <v>3202</v>
      </c>
      <c r="AA634" s="239" t="str">
        <f t="shared" si="193"/>
        <v>種別：障がい者福祉施設 &lt;br&gt;名称：障福-25 ：ケアホームさわやか&lt;br&gt;住所：佐伯市東町12番9号&lt;br&gt;TEL：0972-22-2511&lt;br&gt;参考：種別：短期入所事業所&lt;br&gt;</v>
      </c>
      <c r="AB634" s="239" t="s">
        <v>3256</v>
      </c>
      <c r="AC634" s="239" t="str">
        <f t="shared" si="194"/>
        <v>506.png</v>
      </c>
      <c r="AD634" s="239" t="s">
        <v>3204</v>
      </c>
      <c r="AE634" s="239" t="str">
        <f t="shared" si="195"/>
        <v>25,25</v>
      </c>
      <c r="AF634" s="239" t="s">
        <v>3205</v>
      </c>
      <c r="AG634" s="239" t="str">
        <f t="shared" si="196"/>
        <v>12,12</v>
      </c>
      <c r="AH634" s="239" t="s">
        <v>3206</v>
      </c>
      <c r="AI634" s="239" t="str">
        <f t="shared" si="197"/>
        <v>131.907132128822,32.9658155482574</v>
      </c>
      <c r="AJ634" s="239" t="s">
        <v>3207</v>
      </c>
      <c r="AL634" s="8" t="str">
        <f t="shared" si="200"/>
        <v>,{"type":"Feature","properties":{"name":"障福-25 ：ケアホームさわやか","description":"種別：障がい者福祉施設 &lt;br&gt;名称：障福-25 ：ケアホームさわやか&lt;br&gt;住所：佐伯市東町12番9号&lt;br&gt;TEL：0972-22-2511&lt;br&gt;参考：種別：短期入所事業所&lt;br&gt;","_markerType":"Icon","_iconUrl":"https://cyberjapandata.gsi.go.jp/portal/sys/v4/symbols/506.png","_iconSize":[25,25],"_iconAnchor":[12,12]},"geometry":{"type":"Point","coordinates":[131.907132128822,32.9658155482574]}}</v>
      </c>
    </row>
    <row r="635" spans="1:38">
      <c r="A635" s="248" t="s">
        <v>3605</v>
      </c>
      <c r="B635" s="1" t="s">
        <v>3579</v>
      </c>
      <c r="C635" s="1" t="s">
        <v>3605</v>
      </c>
      <c r="D635" s="1" t="s">
        <v>3633</v>
      </c>
      <c r="E635" s="1" t="s">
        <v>3626</v>
      </c>
      <c r="F635" s="1" t="s">
        <v>3657</v>
      </c>
      <c r="G635" s="1" t="s">
        <v>3674</v>
      </c>
      <c r="I635" s="11">
        <v>506</v>
      </c>
      <c r="J635" s="1" t="s">
        <v>3188</v>
      </c>
      <c r="K635" s="1" t="s">
        <v>3189</v>
      </c>
      <c r="L635" s="1">
        <v>32.935314316516802</v>
      </c>
      <c r="M635" s="1">
        <v>131.90772157369</v>
      </c>
      <c r="O635" s="74" t="str">
        <f t="shared" si="198"/>
        <v>障福-26 ： ゆめあーる</v>
      </c>
      <c r="P635" s="74" t="str">
        <f t="shared" si="189"/>
        <v>種別：障がい者福祉施設 &lt;br&gt;名称：障福-26 ： ゆめあーる&lt;br&gt;住所：佐伯市長良字小島4916番地2 &lt;br&gt;TEL：0972-29-5252&lt;br&gt;参考：種別：短期入所事業所&lt;br&gt;</v>
      </c>
      <c r="Q635" s="74" t="str">
        <f t="shared" si="190"/>
        <v>506.png</v>
      </c>
      <c r="R635" s="74" t="str">
        <f t="shared" si="201"/>
        <v>25,25</v>
      </c>
      <c r="S635" s="74" t="str">
        <f t="shared" si="201"/>
        <v>12,12</v>
      </c>
      <c r="T635" s="74" t="str">
        <f t="shared" si="192"/>
        <v>131.90772157369,32.9353143165168</v>
      </c>
      <c r="W635" s="239">
        <v>1</v>
      </c>
      <c r="X635" s="239" t="s">
        <v>3209</v>
      </c>
      <c r="Y635" s="239" t="str">
        <f t="shared" si="199"/>
        <v>障福-26 ： ゆめあーる</v>
      </c>
      <c r="Z635" s="239" t="s">
        <v>3202</v>
      </c>
      <c r="AA635" s="239" t="str">
        <f t="shared" si="193"/>
        <v>種別：障がい者福祉施設 &lt;br&gt;名称：障福-26 ： ゆめあーる&lt;br&gt;住所：佐伯市長良字小島4916番地2 &lt;br&gt;TEL：0972-29-5252&lt;br&gt;参考：種別：短期入所事業所&lt;br&gt;</v>
      </c>
      <c r="AB635" s="239" t="s">
        <v>3256</v>
      </c>
      <c r="AC635" s="239" t="str">
        <f t="shared" si="194"/>
        <v>506.png</v>
      </c>
      <c r="AD635" s="239" t="s">
        <v>3204</v>
      </c>
      <c r="AE635" s="239" t="str">
        <f t="shared" si="195"/>
        <v>25,25</v>
      </c>
      <c r="AF635" s="239" t="s">
        <v>3205</v>
      </c>
      <c r="AG635" s="239" t="str">
        <f t="shared" si="196"/>
        <v>12,12</v>
      </c>
      <c r="AH635" s="239" t="s">
        <v>3206</v>
      </c>
      <c r="AI635" s="239" t="str">
        <f t="shared" si="197"/>
        <v>131.90772157369,32.9353143165168</v>
      </c>
      <c r="AJ635" s="239" t="s">
        <v>3207</v>
      </c>
      <c r="AL635" s="8" t="str">
        <f t="shared" si="200"/>
        <v>,{"type":"Feature","properties":{"name":"障福-26 ： ゆめあーる","description":"種別：障がい者福祉施設 &lt;br&gt;名称：障福-26 ： ゆめあーる&lt;br&gt;住所：佐伯市長良字小島4916番地2 &lt;br&gt;TEL：0972-29-5252&lt;br&gt;参考：種別：短期入所事業所&lt;br&gt;","_markerType":"Icon","_iconUrl":"https://cyberjapandata.gsi.go.jp/portal/sys/v4/symbols/506.png","_iconSize":[25,25],"_iconAnchor":[12,12]},"geometry":{"type":"Point","coordinates":[131.90772157369,32.9353143165168]}}</v>
      </c>
    </row>
    <row r="636" spans="1:38">
      <c r="A636" s="248" t="s">
        <v>3606</v>
      </c>
      <c r="B636" s="1" t="s">
        <v>3579</v>
      </c>
      <c r="C636" s="1" t="s">
        <v>3606</v>
      </c>
      <c r="D636" s="1" t="s">
        <v>2521</v>
      </c>
      <c r="E636" s="1" t="s">
        <v>2522</v>
      </c>
      <c r="F636" s="1" t="s">
        <v>3658</v>
      </c>
      <c r="G636" s="1" t="s">
        <v>3665</v>
      </c>
      <c r="I636" s="11">
        <v>506</v>
      </c>
      <c r="J636" s="1" t="s">
        <v>3188</v>
      </c>
      <c r="K636" s="1" t="s">
        <v>3189</v>
      </c>
      <c r="L636" s="1">
        <v>32.965354419727397</v>
      </c>
      <c r="M636" s="1">
        <v>131.91319715038401</v>
      </c>
      <c r="O636" s="74" t="str">
        <f t="shared" si="198"/>
        <v>障福-27 ：グループホームさわやか</v>
      </c>
      <c r="P636" s="74" t="str">
        <f t="shared" si="189"/>
        <v>種別：障がい者福祉施設 &lt;br&gt;名称：障福-27 ：グループホームさわやか&lt;br&gt;住所：佐伯市中江町4番19号&lt;br&gt;TEL：0972-22-6011&lt;br&gt;参考：種別：共同生活援助&lt;br&gt;</v>
      </c>
      <c r="Q636" s="74" t="str">
        <f t="shared" si="190"/>
        <v>506.png</v>
      </c>
      <c r="R636" s="74" t="str">
        <f t="shared" si="201"/>
        <v>25,25</v>
      </c>
      <c r="S636" s="74" t="str">
        <f t="shared" si="201"/>
        <v>12,12</v>
      </c>
      <c r="T636" s="74" t="str">
        <f t="shared" si="192"/>
        <v>131.913197150384,32.9653544197274</v>
      </c>
      <c r="W636" s="239">
        <v>1</v>
      </c>
      <c r="X636" s="239" t="s">
        <v>3209</v>
      </c>
      <c r="Y636" s="239" t="str">
        <f t="shared" si="199"/>
        <v>障福-27 ：グループホームさわやか</v>
      </c>
      <c r="Z636" s="239" t="s">
        <v>3202</v>
      </c>
      <c r="AA636" s="239" t="str">
        <f t="shared" si="193"/>
        <v>種別：障がい者福祉施設 &lt;br&gt;名称：障福-27 ：グループホームさわやか&lt;br&gt;住所：佐伯市中江町4番19号&lt;br&gt;TEL：0972-22-6011&lt;br&gt;参考：種別：共同生活援助&lt;br&gt;</v>
      </c>
      <c r="AB636" s="239" t="s">
        <v>3256</v>
      </c>
      <c r="AC636" s="239" t="str">
        <f t="shared" si="194"/>
        <v>506.png</v>
      </c>
      <c r="AD636" s="239" t="s">
        <v>3204</v>
      </c>
      <c r="AE636" s="239" t="str">
        <f t="shared" si="195"/>
        <v>25,25</v>
      </c>
      <c r="AF636" s="239" t="s">
        <v>3205</v>
      </c>
      <c r="AG636" s="239" t="str">
        <f t="shared" si="196"/>
        <v>12,12</v>
      </c>
      <c r="AH636" s="239" t="s">
        <v>3206</v>
      </c>
      <c r="AI636" s="239" t="str">
        <f t="shared" si="197"/>
        <v>131.913197150384,32.9653544197274</v>
      </c>
      <c r="AJ636" s="239" t="s">
        <v>3207</v>
      </c>
      <c r="AL636" s="8" t="str">
        <f t="shared" si="200"/>
        <v>,{"type":"Feature","properties":{"name":"障福-27 ：グループホームさわやか","description":"種別：障がい者福祉施設 &lt;br&gt;名称：障福-27 ：グループホームさわやか&lt;br&gt;住所：佐伯市中江町4番19号&lt;br&gt;TEL：0972-22-6011&lt;br&gt;参考：種別：共同生活援助&lt;br&gt;","_markerType":"Icon","_iconUrl":"https://cyberjapandata.gsi.go.jp/portal/sys/v4/symbols/506.png","_iconSize":[25,25],"_iconAnchor":[12,12]},"geometry":{"type":"Point","coordinates":[131.913197150384,32.9653544197274]}}</v>
      </c>
    </row>
    <row r="637" spans="1:38">
      <c r="A637" s="248" t="s">
        <v>3607</v>
      </c>
      <c r="B637" s="1" t="s">
        <v>3579</v>
      </c>
      <c r="C637" s="1" t="s">
        <v>3607</v>
      </c>
      <c r="D637" s="1" t="s">
        <v>2450</v>
      </c>
      <c r="E637" s="1" t="s">
        <v>1822</v>
      </c>
      <c r="F637" s="1" t="s">
        <v>3658</v>
      </c>
      <c r="G637" s="1" t="s">
        <v>3663</v>
      </c>
      <c r="I637" s="11">
        <v>506</v>
      </c>
      <c r="J637" s="1" t="s">
        <v>3188</v>
      </c>
      <c r="K637" s="1" t="s">
        <v>3189</v>
      </c>
      <c r="L637" s="1">
        <v>32.9137596843387</v>
      </c>
      <c r="M637" s="1">
        <v>131.878428339274</v>
      </c>
      <c r="O637" s="74" t="str">
        <f t="shared" si="198"/>
        <v>障福-28 ：ライフサポートなおみ</v>
      </c>
      <c r="P637" s="74" t="str">
        <f t="shared" si="189"/>
        <v>種別：障がい者福祉施設 &lt;br&gt;名称：障福-28 ：ライフサポートなおみ&lt;br&gt;住所：佐伯市堅田3909-1&lt;br&gt;TEL：0972-28-7333&lt;br&gt;参考：種別：共同生活援助&lt;br&gt;</v>
      </c>
      <c r="Q637" s="74" t="str">
        <f t="shared" si="190"/>
        <v>506.png</v>
      </c>
      <c r="R637" s="74" t="str">
        <f t="shared" si="201"/>
        <v>25,25</v>
      </c>
      <c r="S637" s="74" t="str">
        <f t="shared" si="201"/>
        <v>12,12</v>
      </c>
      <c r="T637" s="74" t="str">
        <f t="shared" si="192"/>
        <v>131.878428339274,32.9137596843387</v>
      </c>
      <c r="W637" s="239">
        <v>1</v>
      </c>
      <c r="X637" s="239" t="s">
        <v>3209</v>
      </c>
      <c r="Y637" s="239" t="str">
        <f t="shared" si="199"/>
        <v>障福-28 ：ライフサポートなおみ</v>
      </c>
      <c r="Z637" s="239" t="s">
        <v>3202</v>
      </c>
      <c r="AA637" s="239" t="str">
        <f t="shared" si="193"/>
        <v>種別：障がい者福祉施設 &lt;br&gt;名称：障福-28 ：ライフサポートなおみ&lt;br&gt;住所：佐伯市堅田3909-1&lt;br&gt;TEL：0972-28-7333&lt;br&gt;参考：種別：共同生活援助&lt;br&gt;</v>
      </c>
      <c r="AB637" s="239" t="s">
        <v>3256</v>
      </c>
      <c r="AC637" s="239" t="str">
        <f t="shared" si="194"/>
        <v>506.png</v>
      </c>
      <c r="AD637" s="239" t="s">
        <v>3204</v>
      </c>
      <c r="AE637" s="239" t="str">
        <f t="shared" si="195"/>
        <v>25,25</v>
      </c>
      <c r="AF637" s="239" t="s">
        <v>3205</v>
      </c>
      <c r="AG637" s="239" t="str">
        <f t="shared" si="196"/>
        <v>12,12</v>
      </c>
      <c r="AH637" s="239" t="s">
        <v>3206</v>
      </c>
      <c r="AI637" s="239" t="str">
        <f t="shared" si="197"/>
        <v>131.878428339274,32.9137596843387</v>
      </c>
      <c r="AJ637" s="239" t="s">
        <v>3207</v>
      </c>
      <c r="AL637" s="8" t="str">
        <f t="shared" si="200"/>
        <v>,{"type":"Feature","properties":{"name":"障福-28 ：ライフサポートなおみ","description":"種別：障がい者福祉施設 &lt;br&gt;名称：障福-28 ：ライフサポートなおみ&lt;br&gt;住所：佐伯市堅田3909-1&lt;br&gt;TEL：0972-28-7333&lt;br&gt;参考：種別：共同生活援助&lt;br&gt;","_markerType":"Icon","_iconUrl":"https://cyberjapandata.gsi.go.jp/portal/sys/v4/symbols/506.png","_iconSize":[25,25],"_iconAnchor":[12,12]},"geometry":{"type":"Point","coordinates":[131.878428339274,32.9137596843387]}}</v>
      </c>
    </row>
    <row r="638" spans="1:38">
      <c r="A638" s="248" t="s">
        <v>3608</v>
      </c>
      <c r="B638" s="1" t="s">
        <v>3579</v>
      </c>
      <c r="C638" s="1" t="s">
        <v>3608</v>
      </c>
      <c r="D638" s="1" t="s">
        <v>2526</v>
      </c>
      <c r="E638" s="1" t="s">
        <v>2527</v>
      </c>
      <c r="F638" s="1" t="s">
        <v>3658</v>
      </c>
      <c r="G638" s="1" t="s">
        <v>3666</v>
      </c>
      <c r="I638" s="11">
        <v>506</v>
      </c>
      <c r="J638" s="1" t="s">
        <v>3188</v>
      </c>
      <c r="K638" s="1" t="s">
        <v>3189</v>
      </c>
      <c r="L638" s="1">
        <v>32.948834690688599</v>
      </c>
      <c r="M638" s="1">
        <v>131.84243967845401</v>
      </c>
      <c r="O638" s="74" t="str">
        <f t="shared" si="198"/>
        <v>障福-29 ：グループホーム番匠の家</v>
      </c>
      <c r="P638" s="74" t="str">
        <f t="shared" si="189"/>
        <v>種別：障がい者福祉施設 &lt;br&gt;名称：障福-29 ：グループホーム番匠の家&lt;br&gt;住所：佐伯市弥生大字門田字沖田169番地の1&lt;br&gt;TEL：0972-46-2482&lt;br&gt;参考：種別：共同生活援助&lt;br&gt;</v>
      </c>
      <c r="Q638" s="74" t="str">
        <f t="shared" si="190"/>
        <v>506.png</v>
      </c>
      <c r="R638" s="74" t="str">
        <f t="shared" si="201"/>
        <v>25,25</v>
      </c>
      <c r="S638" s="74" t="str">
        <f t="shared" si="201"/>
        <v>12,12</v>
      </c>
      <c r="T638" s="74" t="str">
        <f t="shared" si="192"/>
        <v>131.842439678454,32.9488346906886</v>
      </c>
      <c r="W638" s="239">
        <v>1</v>
      </c>
      <c r="X638" s="239" t="s">
        <v>3209</v>
      </c>
      <c r="Y638" s="239" t="str">
        <f t="shared" si="199"/>
        <v>障福-29 ：グループホーム番匠の家</v>
      </c>
      <c r="Z638" s="239" t="s">
        <v>3202</v>
      </c>
      <c r="AA638" s="239" t="str">
        <f t="shared" si="193"/>
        <v>種別：障がい者福祉施設 &lt;br&gt;名称：障福-29 ：グループホーム番匠の家&lt;br&gt;住所：佐伯市弥生大字門田字沖田169番地の1&lt;br&gt;TEL：0972-46-2482&lt;br&gt;参考：種別：共同生活援助&lt;br&gt;</v>
      </c>
      <c r="AB638" s="239" t="s">
        <v>3256</v>
      </c>
      <c r="AC638" s="239" t="str">
        <f t="shared" si="194"/>
        <v>506.png</v>
      </c>
      <c r="AD638" s="239" t="s">
        <v>3204</v>
      </c>
      <c r="AE638" s="239" t="str">
        <f t="shared" si="195"/>
        <v>25,25</v>
      </c>
      <c r="AF638" s="239" t="s">
        <v>3205</v>
      </c>
      <c r="AG638" s="239" t="str">
        <f t="shared" si="196"/>
        <v>12,12</v>
      </c>
      <c r="AH638" s="239" t="s">
        <v>3206</v>
      </c>
      <c r="AI638" s="239" t="str">
        <f t="shared" si="197"/>
        <v>131.842439678454,32.9488346906886</v>
      </c>
      <c r="AJ638" s="239" t="s">
        <v>3207</v>
      </c>
      <c r="AL638" s="8" t="str">
        <f t="shared" si="200"/>
        <v>,{"type":"Feature","properties":{"name":"障福-29 ：グループホーム番匠の家","description":"種別：障がい者福祉施設 &lt;br&gt;名称：障福-29 ：グループホーム番匠の家&lt;br&gt;住所：佐伯市弥生大字門田字沖田169番地の1&lt;br&gt;TEL：0972-46-2482&lt;br&gt;参考：種別：共同生活援助&lt;br&gt;","_markerType":"Icon","_iconUrl":"https://cyberjapandata.gsi.go.jp/portal/sys/v4/symbols/506.png","_iconSize":[25,25],"_iconAnchor":[12,12]},"geometry":{"type":"Point","coordinates":[131.842439678454,32.9488346906886]}}</v>
      </c>
    </row>
    <row r="639" spans="1:38">
      <c r="A639" s="248" t="s">
        <v>3609</v>
      </c>
      <c r="B639" s="1" t="s">
        <v>3579</v>
      </c>
      <c r="C639" s="1" t="s">
        <v>3609</v>
      </c>
      <c r="D639" s="1" t="s">
        <v>2530</v>
      </c>
      <c r="E639" s="1" t="s">
        <v>3634</v>
      </c>
      <c r="F639" s="1" t="s">
        <v>3658</v>
      </c>
      <c r="G639" s="1" t="s">
        <v>3669</v>
      </c>
      <c r="I639" s="11">
        <v>506</v>
      </c>
      <c r="J639" s="1" t="s">
        <v>3188</v>
      </c>
      <c r="K639" s="1" t="s">
        <v>3189</v>
      </c>
      <c r="L639" s="1">
        <v>32.9544154032017</v>
      </c>
      <c r="M639" s="1">
        <v>131.87049517780699</v>
      </c>
      <c r="O639" s="74" t="str">
        <f t="shared" si="198"/>
        <v>障福-30 ：ケアホームバンブーの森</v>
      </c>
      <c r="P639" s="74" t="str">
        <f t="shared" si="189"/>
        <v>種別：障がい者福祉施設 &lt;br&gt;名称：障福-30 ：ケアホームバンブーの森&lt;br&gt;住所：佐伯市稲垣1085番20号&lt;br&gt;TEL：0972-22-7250&lt;br&gt;参考：種別：共同生活援助&lt;br&gt;</v>
      </c>
      <c r="Q639" s="74" t="str">
        <f t="shared" si="190"/>
        <v>506.png</v>
      </c>
      <c r="R639" s="74" t="str">
        <f t="shared" si="201"/>
        <v>25,25</v>
      </c>
      <c r="S639" s="74" t="str">
        <f t="shared" si="201"/>
        <v>12,12</v>
      </c>
      <c r="T639" s="74" t="str">
        <f t="shared" si="192"/>
        <v>131.870495177807,32.9544154032017</v>
      </c>
      <c r="W639" s="239">
        <v>1</v>
      </c>
      <c r="X639" s="239" t="s">
        <v>3209</v>
      </c>
      <c r="Y639" s="239" t="str">
        <f t="shared" si="199"/>
        <v>障福-30 ：ケアホームバンブーの森</v>
      </c>
      <c r="Z639" s="239" t="s">
        <v>3202</v>
      </c>
      <c r="AA639" s="239" t="str">
        <f t="shared" si="193"/>
        <v>種別：障がい者福祉施設 &lt;br&gt;名称：障福-30 ：ケアホームバンブーの森&lt;br&gt;住所：佐伯市稲垣1085番20号&lt;br&gt;TEL：0972-22-7250&lt;br&gt;参考：種別：共同生活援助&lt;br&gt;</v>
      </c>
      <c r="AB639" s="239" t="s">
        <v>3256</v>
      </c>
      <c r="AC639" s="239" t="str">
        <f t="shared" si="194"/>
        <v>506.png</v>
      </c>
      <c r="AD639" s="239" t="s">
        <v>3204</v>
      </c>
      <c r="AE639" s="239" t="str">
        <f t="shared" si="195"/>
        <v>25,25</v>
      </c>
      <c r="AF639" s="239" t="s">
        <v>3205</v>
      </c>
      <c r="AG639" s="239" t="str">
        <f t="shared" si="196"/>
        <v>12,12</v>
      </c>
      <c r="AH639" s="239" t="s">
        <v>3206</v>
      </c>
      <c r="AI639" s="239" t="str">
        <f t="shared" si="197"/>
        <v>131.870495177807,32.9544154032017</v>
      </c>
      <c r="AJ639" s="239" t="s">
        <v>3207</v>
      </c>
      <c r="AL639" s="8" t="str">
        <f t="shared" si="200"/>
        <v>,{"type":"Feature","properties":{"name":"障福-30 ：ケアホームバンブーの森","description":"種別：障がい者福祉施設 &lt;br&gt;名称：障福-30 ：ケアホームバンブーの森&lt;br&gt;住所：佐伯市稲垣1085番20号&lt;br&gt;TEL：0972-22-7250&lt;br&gt;参考：種別：共同生活援助&lt;br&gt;","_markerType":"Icon","_iconUrl":"https://cyberjapandata.gsi.go.jp/portal/sys/v4/symbols/506.png","_iconSize":[25,25],"_iconAnchor":[12,12]},"geometry":{"type":"Point","coordinates":[131.870495177807,32.9544154032017]}}</v>
      </c>
    </row>
    <row r="640" spans="1:38">
      <c r="A640" s="248" t="s">
        <v>3610</v>
      </c>
      <c r="B640" s="1" t="s">
        <v>3579</v>
      </c>
      <c r="C640" s="1" t="s">
        <v>3610</v>
      </c>
      <c r="D640" s="1" t="s">
        <v>2534</v>
      </c>
      <c r="E640" s="1" t="s">
        <v>3634</v>
      </c>
      <c r="F640" s="1" t="s">
        <v>3658</v>
      </c>
      <c r="G640" s="1" t="s">
        <v>3675</v>
      </c>
      <c r="I640" s="11">
        <v>506</v>
      </c>
      <c r="J640" s="1" t="s">
        <v>3188</v>
      </c>
      <c r="K640" s="1" t="s">
        <v>3189</v>
      </c>
      <c r="L640" s="1">
        <v>32.962961475447003</v>
      </c>
      <c r="M640" s="1">
        <v>131.89527313263099</v>
      </c>
      <c r="O640" s="74" t="str">
        <f t="shared" si="198"/>
        <v>障福-31 ：ケアホームブレーメンⅠ・Ⅱ</v>
      </c>
      <c r="P640" s="74" t="str">
        <f t="shared" si="189"/>
        <v>種別：障がい者福祉施設 &lt;br&gt;名称：障福-31 ：ケアホームブレーメンⅠ・Ⅱ&lt;br&gt;住所：城下東町9番8号AL2-23号&lt;br&gt;TEL：0972-22-7250&lt;br&gt;参考：種別：共同生活援助&lt;br&gt;</v>
      </c>
      <c r="Q640" s="74" t="str">
        <f t="shared" si="190"/>
        <v>506.png</v>
      </c>
      <c r="R640" s="74" t="str">
        <f t="shared" si="201"/>
        <v>25,25</v>
      </c>
      <c r="S640" s="74" t="str">
        <f t="shared" si="201"/>
        <v>12,12</v>
      </c>
      <c r="T640" s="74" t="str">
        <f t="shared" si="192"/>
        <v>131.895273132631,32.962961475447</v>
      </c>
      <c r="W640" s="239">
        <v>1</v>
      </c>
      <c r="X640" s="239" t="s">
        <v>3209</v>
      </c>
      <c r="Y640" s="239" t="str">
        <f t="shared" si="199"/>
        <v>障福-31 ：ケアホームブレーメンⅠ・Ⅱ</v>
      </c>
      <c r="Z640" s="239" t="s">
        <v>3202</v>
      </c>
      <c r="AA640" s="239" t="str">
        <f t="shared" si="193"/>
        <v>種別：障がい者福祉施設 &lt;br&gt;名称：障福-31 ：ケアホームブレーメンⅠ・Ⅱ&lt;br&gt;住所：城下東町9番8号AL2-23号&lt;br&gt;TEL：0972-22-7250&lt;br&gt;参考：種別：共同生活援助&lt;br&gt;</v>
      </c>
      <c r="AB640" s="239" t="s">
        <v>3256</v>
      </c>
      <c r="AC640" s="239" t="str">
        <f t="shared" si="194"/>
        <v>506.png</v>
      </c>
      <c r="AD640" s="239" t="s">
        <v>3204</v>
      </c>
      <c r="AE640" s="239" t="str">
        <f t="shared" si="195"/>
        <v>25,25</v>
      </c>
      <c r="AF640" s="239" t="s">
        <v>3205</v>
      </c>
      <c r="AG640" s="239" t="str">
        <f t="shared" si="196"/>
        <v>12,12</v>
      </c>
      <c r="AH640" s="239" t="s">
        <v>3206</v>
      </c>
      <c r="AI640" s="239" t="str">
        <f t="shared" si="197"/>
        <v>131.895273132631,32.962961475447</v>
      </c>
      <c r="AJ640" s="239" t="s">
        <v>3207</v>
      </c>
      <c r="AL640" s="8" t="str">
        <f t="shared" si="200"/>
        <v>,{"type":"Feature","properties":{"name":"障福-31 ：ケアホームブレーメンⅠ・Ⅱ","description":"種別：障がい者福祉施設 &lt;br&gt;名称：障福-31 ：ケアホームブレーメンⅠ・Ⅱ&lt;br&gt;住所：城下東町9番8号AL2-23号&lt;br&gt;TEL：0972-22-7250&lt;br&gt;参考：種別：共同生活援助&lt;br&gt;","_markerType":"Icon","_iconUrl":"https://cyberjapandata.gsi.go.jp/portal/sys/v4/symbols/506.png","_iconSize":[25,25],"_iconAnchor":[12,12]},"geometry":{"type":"Point","coordinates":[131.895273132631,32.962961475447]}}</v>
      </c>
    </row>
    <row r="641" spans="1:38">
      <c r="A641" s="248" t="s">
        <v>3611</v>
      </c>
      <c r="B641" s="1" t="s">
        <v>3579</v>
      </c>
      <c r="C641" s="1" t="s">
        <v>3611</v>
      </c>
      <c r="D641" s="1" t="s">
        <v>2537</v>
      </c>
      <c r="E641" s="1" t="s">
        <v>3635</v>
      </c>
      <c r="F641" s="1" t="s">
        <v>3658</v>
      </c>
      <c r="G641" s="1" t="s">
        <v>3668</v>
      </c>
      <c r="I641" s="11">
        <v>506</v>
      </c>
      <c r="J641" s="1" t="s">
        <v>3188</v>
      </c>
      <c r="K641" s="1" t="s">
        <v>3189</v>
      </c>
      <c r="L641" s="1">
        <v>32.947720054744998</v>
      </c>
      <c r="M641" s="1">
        <v>131.890677700645</v>
      </c>
      <c r="O641" s="74" t="str">
        <f t="shared" si="198"/>
        <v>障福-32 ：グループホームほっとハウス1号棟</v>
      </c>
      <c r="P641" s="74" t="str">
        <f t="shared" si="189"/>
        <v>種別：障がい者福祉施設 &lt;br&gt;名称：障福-32 ：グループホームほっとハウス1号棟&lt;br&gt;住所：佐伯市大字池田 1316 番地 1 &lt;br&gt;TEL：0972-30-1593&lt;br&gt;参考：種別：共同生活援助&lt;br&gt;</v>
      </c>
      <c r="Q641" s="74" t="str">
        <f t="shared" si="190"/>
        <v>506.png</v>
      </c>
      <c r="R641" s="74" t="str">
        <f t="shared" si="201"/>
        <v>25,25</v>
      </c>
      <c r="S641" s="74" t="str">
        <f t="shared" si="201"/>
        <v>12,12</v>
      </c>
      <c r="T641" s="74" t="str">
        <f t="shared" si="192"/>
        <v>131.890677700645,32.947720054745</v>
      </c>
      <c r="W641" s="239">
        <v>1</v>
      </c>
      <c r="X641" s="239" t="s">
        <v>3209</v>
      </c>
      <c r="Y641" s="239" t="str">
        <f t="shared" si="199"/>
        <v>障福-32 ：グループホームほっとハウス1号棟</v>
      </c>
      <c r="Z641" s="239" t="s">
        <v>3202</v>
      </c>
      <c r="AA641" s="239" t="str">
        <f t="shared" si="193"/>
        <v>種別：障がい者福祉施設 &lt;br&gt;名称：障福-32 ：グループホームほっとハウス1号棟&lt;br&gt;住所：佐伯市大字池田 1316 番地 1 &lt;br&gt;TEL：0972-30-1593&lt;br&gt;参考：種別：共同生活援助&lt;br&gt;</v>
      </c>
      <c r="AB641" s="239" t="s">
        <v>3256</v>
      </c>
      <c r="AC641" s="239" t="str">
        <f t="shared" si="194"/>
        <v>506.png</v>
      </c>
      <c r="AD641" s="239" t="s">
        <v>3204</v>
      </c>
      <c r="AE641" s="239" t="str">
        <f t="shared" si="195"/>
        <v>25,25</v>
      </c>
      <c r="AF641" s="239" t="s">
        <v>3205</v>
      </c>
      <c r="AG641" s="239" t="str">
        <f t="shared" si="196"/>
        <v>12,12</v>
      </c>
      <c r="AH641" s="239" t="s">
        <v>3206</v>
      </c>
      <c r="AI641" s="239" t="str">
        <f t="shared" si="197"/>
        <v>131.890677700645,32.947720054745</v>
      </c>
      <c r="AJ641" s="239" t="s">
        <v>3207</v>
      </c>
      <c r="AL641" s="8" t="str">
        <f t="shared" si="200"/>
        <v>,{"type":"Feature","properties":{"name":"障福-32 ：グループホームほっとハウス1号棟","description":"種別：障がい者福祉施設 &lt;br&gt;名称：障福-32 ：グループホームほっとハウス1号棟&lt;br&gt;住所：佐伯市大字池田 1316 番地 1 &lt;br&gt;TEL：0972-30-1593&lt;br&gt;参考：種別：共同生活援助&lt;br&gt;","_markerType":"Icon","_iconUrl":"https://cyberjapandata.gsi.go.jp/portal/sys/v4/symbols/506.png","_iconSize":[25,25],"_iconAnchor":[12,12]},"geometry":{"type":"Point","coordinates":[131.890677700645,32.947720054745]}}</v>
      </c>
    </row>
    <row r="642" spans="1:38">
      <c r="A642" s="248" t="s">
        <v>3612</v>
      </c>
      <c r="B642" s="1" t="s">
        <v>3579</v>
      </c>
      <c r="C642" s="1" t="s">
        <v>3612</v>
      </c>
      <c r="D642" s="1" t="s">
        <v>2540</v>
      </c>
      <c r="E642" s="1" t="s">
        <v>3635</v>
      </c>
      <c r="F642" s="1" t="s">
        <v>3658</v>
      </c>
      <c r="G642" s="1" t="s">
        <v>3668</v>
      </c>
      <c r="I642" s="11">
        <v>506</v>
      </c>
      <c r="J642" s="1" t="s">
        <v>3188</v>
      </c>
      <c r="K642" s="1" t="s">
        <v>3189</v>
      </c>
      <c r="L642" s="1">
        <v>32.961039115714399</v>
      </c>
      <c r="M642" s="1">
        <v>131.87959641361601</v>
      </c>
      <c r="O642" s="74" t="str">
        <f t="shared" si="198"/>
        <v>障福-33 ：グループホームほっとハウス2号棟</v>
      </c>
      <c r="P642" s="74" t="str">
        <f t="shared" si="189"/>
        <v>種別：障がい者福祉施設 &lt;br&gt;名称：障福-33 ：グループホームほっとハウス2号棟&lt;br&gt;住所：佐伯市鶴岡町3丁目17番6号&lt;br&gt;TEL：0972-30-1593&lt;br&gt;参考：種別：共同生活援助&lt;br&gt;</v>
      </c>
      <c r="Q642" s="74" t="str">
        <f t="shared" si="190"/>
        <v>506.png</v>
      </c>
      <c r="R642" s="74" t="str">
        <f t="shared" si="201"/>
        <v>25,25</v>
      </c>
      <c r="S642" s="74" t="str">
        <f t="shared" si="201"/>
        <v>12,12</v>
      </c>
      <c r="T642" s="74" t="str">
        <f t="shared" si="192"/>
        <v>131.879596413616,32.9610391157144</v>
      </c>
      <c r="W642" s="239">
        <v>1</v>
      </c>
      <c r="X642" s="239" t="s">
        <v>3209</v>
      </c>
      <c r="Y642" s="239" t="str">
        <f t="shared" si="199"/>
        <v>障福-33 ：グループホームほっとハウス2号棟</v>
      </c>
      <c r="Z642" s="239" t="s">
        <v>3202</v>
      </c>
      <c r="AA642" s="239" t="str">
        <f t="shared" si="193"/>
        <v>種別：障がい者福祉施設 &lt;br&gt;名称：障福-33 ：グループホームほっとハウス2号棟&lt;br&gt;住所：佐伯市鶴岡町3丁目17番6号&lt;br&gt;TEL：0972-30-1593&lt;br&gt;参考：種別：共同生活援助&lt;br&gt;</v>
      </c>
      <c r="AB642" s="239" t="s">
        <v>3256</v>
      </c>
      <c r="AC642" s="239" t="str">
        <f t="shared" si="194"/>
        <v>506.png</v>
      </c>
      <c r="AD642" s="239" t="s">
        <v>3204</v>
      </c>
      <c r="AE642" s="239" t="str">
        <f t="shared" si="195"/>
        <v>25,25</v>
      </c>
      <c r="AF642" s="239" t="s">
        <v>3205</v>
      </c>
      <c r="AG642" s="239" t="str">
        <f t="shared" si="196"/>
        <v>12,12</v>
      </c>
      <c r="AH642" s="239" t="s">
        <v>3206</v>
      </c>
      <c r="AI642" s="239" t="str">
        <f t="shared" si="197"/>
        <v>131.879596413616,32.9610391157144</v>
      </c>
      <c r="AJ642" s="239" t="s">
        <v>3207</v>
      </c>
      <c r="AL642" s="8" t="str">
        <f t="shared" si="200"/>
        <v>,{"type":"Feature","properties":{"name":"障福-33 ：グループホームほっとハウス2号棟","description":"種別：障がい者福祉施設 &lt;br&gt;名称：障福-33 ：グループホームほっとハウス2号棟&lt;br&gt;住所：佐伯市鶴岡町3丁目17番6号&lt;br&gt;TEL：0972-30-1593&lt;br&gt;参考：種別：共同生活援助&lt;br&gt;","_markerType":"Icon","_iconUrl":"https://cyberjapandata.gsi.go.jp/portal/sys/v4/symbols/506.png","_iconSize":[25,25],"_iconAnchor":[12,12]},"geometry":{"type":"Point","coordinates":[131.879596413616,32.9610391157144]}}</v>
      </c>
    </row>
    <row r="643" spans="1:38">
      <c r="A643" s="248" t="s">
        <v>3613</v>
      </c>
      <c r="B643" s="1" t="s">
        <v>3579</v>
      </c>
      <c r="C643" s="1" t="s">
        <v>3613</v>
      </c>
      <c r="D643" s="1" t="s">
        <v>2543</v>
      </c>
      <c r="E643" s="1" t="s">
        <v>3636</v>
      </c>
      <c r="F643" s="1" t="s">
        <v>3658</v>
      </c>
      <c r="G643" s="1" t="s">
        <v>3676</v>
      </c>
      <c r="I643" s="11">
        <v>506</v>
      </c>
      <c r="J643" s="1" t="s">
        <v>3188</v>
      </c>
      <c r="K643" s="1" t="s">
        <v>3189</v>
      </c>
      <c r="L643" s="1">
        <v>32.950120995581202</v>
      </c>
      <c r="M643" s="1">
        <v>131.90505274079101</v>
      </c>
      <c r="O643" s="74" t="str">
        <f t="shared" si="198"/>
        <v>障福-34 ：グループホーム　エール</v>
      </c>
      <c r="P643" s="74" t="str">
        <f t="shared" si="189"/>
        <v>種別：障がい者福祉施設 &lt;br&gt;名称：障福-34 ：グループホーム　エール&lt;br&gt;住所：佐伯市6708番地1&lt;br&gt;TEL：0972-30-1545&lt;br&gt;参考：種別：共同生活援助&lt;br&gt;</v>
      </c>
      <c r="Q643" s="74" t="str">
        <f t="shared" si="190"/>
        <v>506.png</v>
      </c>
      <c r="R643" s="74" t="str">
        <f t="shared" si="201"/>
        <v>25,25</v>
      </c>
      <c r="S643" s="74" t="str">
        <f t="shared" si="201"/>
        <v>12,12</v>
      </c>
      <c r="T643" s="74" t="str">
        <f t="shared" si="192"/>
        <v>131.905052740791,32.9501209955812</v>
      </c>
      <c r="W643" s="239">
        <v>1</v>
      </c>
      <c r="X643" s="239" t="s">
        <v>3209</v>
      </c>
      <c r="Y643" s="239" t="str">
        <f t="shared" si="199"/>
        <v>障福-34 ：グループホーム　エール</v>
      </c>
      <c r="Z643" s="239" t="s">
        <v>3202</v>
      </c>
      <c r="AA643" s="239" t="str">
        <f t="shared" si="193"/>
        <v>種別：障がい者福祉施設 &lt;br&gt;名称：障福-34 ：グループホーム　エール&lt;br&gt;住所：佐伯市6708番地1&lt;br&gt;TEL：0972-30-1545&lt;br&gt;参考：種別：共同生活援助&lt;br&gt;</v>
      </c>
      <c r="AB643" s="239" t="s">
        <v>3256</v>
      </c>
      <c r="AC643" s="239" t="str">
        <f t="shared" si="194"/>
        <v>506.png</v>
      </c>
      <c r="AD643" s="239" t="s">
        <v>3204</v>
      </c>
      <c r="AE643" s="239" t="str">
        <f t="shared" si="195"/>
        <v>25,25</v>
      </c>
      <c r="AF643" s="239" t="s">
        <v>3205</v>
      </c>
      <c r="AG643" s="239" t="str">
        <f t="shared" si="196"/>
        <v>12,12</v>
      </c>
      <c r="AH643" s="239" t="s">
        <v>3206</v>
      </c>
      <c r="AI643" s="239" t="str">
        <f t="shared" si="197"/>
        <v>131.905052740791,32.9501209955812</v>
      </c>
      <c r="AJ643" s="239" t="s">
        <v>3207</v>
      </c>
      <c r="AL643" s="8" t="str">
        <f t="shared" si="200"/>
        <v>,{"type":"Feature","properties":{"name":"障福-34 ：グループホーム　エール","description":"種別：障がい者福祉施設 &lt;br&gt;名称：障福-34 ：グループホーム　エール&lt;br&gt;住所：佐伯市6708番地1&lt;br&gt;TEL：0972-30-1545&lt;br&gt;参考：種別：共同生活援助&lt;br&gt;","_markerType":"Icon","_iconUrl":"https://cyberjapandata.gsi.go.jp/portal/sys/v4/symbols/506.png","_iconSize":[25,25],"_iconAnchor":[12,12]},"geometry":{"type":"Point","coordinates":[131.905052740791,32.9501209955812]}}</v>
      </c>
    </row>
    <row r="644" spans="1:38">
      <c r="A644" s="248" t="s">
        <v>3614</v>
      </c>
      <c r="B644" s="1" t="s">
        <v>3579</v>
      </c>
      <c r="C644" s="1" t="s">
        <v>3614</v>
      </c>
      <c r="D644" s="1" t="s">
        <v>2502</v>
      </c>
      <c r="E644" s="1" t="s">
        <v>3630</v>
      </c>
      <c r="F644" s="1" t="s">
        <v>3658</v>
      </c>
      <c r="G644" s="1" t="s">
        <v>3672</v>
      </c>
      <c r="I644" s="11">
        <v>506</v>
      </c>
      <c r="J644" s="1" t="s">
        <v>3188</v>
      </c>
      <c r="K644" s="1" t="s">
        <v>3189</v>
      </c>
      <c r="L644" s="1">
        <v>32.961181464557399</v>
      </c>
      <c r="M644" s="1">
        <v>131.90454256336699</v>
      </c>
      <c r="O644" s="74" t="str">
        <f t="shared" si="198"/>
        <v>障福-35 ：レジデンス　長島</v>
      </c>
      <c r="P644" s="74" t="str">
        <f t="shared" si="189"/>
        <v>種別：障がい者福祉施設 &lt;br&gt;名称：障福-35 ：レジデンス　長島&lt;br&gt;住所：佐伯市長島町1-8-20&lt;br&gt;TEL：0972-48-9078&lt;br&gt;参考：種別：共同生活援助&lt;br&gt;</v>
      </c>
      <c r="Q644" s="74" t="str">
        <f t="shared" si="190"/>
        <v>506.png</v>
      </c>
      <c r="R644" s="74" t="str">
        <f t="shared" si="201"/>
        <v>25,25</v>
      </c>
      <c r="S644" s="74" t="str">
        <f t="shared" si="201"/>
        <v>12,12</v>
      </c>
      <c r="T644" s="74" t="str">
        <f t="shared" si="192"/>
        <v>131.904542563367,32.9611814645574</v>
      </c>
      <c r="W644" s="239">
        <v>1</v>
      </c>
      <c r="X644" s="239" t="s">
        <v>3209</v>
      </c>
      <c r="Y644" s="239" t="str">
        <f t="shared" si="199"/>
        <v>障福-35 ：レジデンス　長島</v>
      </c>
      <c r="Z644" s="239" t="s">
        <v>3202</v>
      </c>
      <c r="AA644" s="239" t="str">
        <f t="shared" si="193"/>
        <v>種別：障がい者福祉施設 &lt;br&gt;名称：障福-35 ：レジデンス　長島&lt;br&gt;住所：佐伯市長島町1-8-20&lt;br&gt;TEL：0972-48-9078&lt;br&gt;参考：種別：共同生活援助&lt;br&gt;</v>
      </c>
      <c r="AB644" s="239" t="s">
        <v>3256</v>
      </c>
      <c r="AC644" s="239" t="str">
        <f t="shared" si="194"/>
        <v>506.png</v>
      </c>
      <c r="AD644" s="239" t="s">
        <v>3204</v>
      </c>
      <c r="AE644" s="239" t="str">
        <f t="shared" si="195"/>
        <v>25,25</v>
      </c>
      <c r="AF644" s="239" t="s">
        <v>3205</v>
      </c>
      <c r="AG644" s="239" t="str">
        <f t="shared" si="196"/>
        <v>12,12</v>
      </c>
      <c r="AH644" s="239" t="s">
        <v>3206</v>
      </c>
      <c r="AI644" s="239" t="str">
        <f t="shared" si="197"/>
        <v>131.904542563367,32.9611814645574</v>
      </c>
      <c r="AJ644" s="239" t="s">
        <v>3207</v>
      </c>
      <c r="AL644" s="8" t="str">
        <f t="shared" si="200"/>
        <v>,{"type":"Feature","properties":{"name":"障福-35 ：レジデンス　長島","description":"種別：障がい者福祉施設 &lt;br&gt;名称：障福-35 ：レジデンス　長島&lt;br&gt;住所：佐伯市長島町1-8-20&lt;br&gt;TEL：0972-48-9078&lt;br&gt;参考：種別：共同生活援助&lt;br&gt;","_markerType":"Icon","_iconUrl":"https://cyberjapandata.gsi.go.jp/portal/sys/v4/symbols/506.png","_iconSize":[25,25],"_iconAnchor":[12,12]},"geometry":{"type":"Point","coordinates":[131.904542563367,32.9611814645574]}}</v>
      </c>
    </row>
    <row r="645" spans="1:38">
      <c r="A645" s="248" t="s">
        <v>3615</v>
      </c>
      <c r="B645" s="1" t="s">
        <v>3579</v>
      </c>
      <c r="C645" s="1" t="s">
        <v>3615</v>
      </c>
      <c r="D645" s="1" t="s">
        <v>3633</v>
      </c>
      <c r="E645" s="1" t="s">
        <v>3626</v>
      </c>
      <c r="F645" s="1" t="s">
        <v>3658</v>
      </c>
      <c r="G645" s="1" t="s">
        <v>3674</v>
      </c>
      <c r="I645" s="11">
        <v>506</v>
      </c>
      <c r="J645" s="1" t="s">
        <v>3188</v>
      </c>
      <c r="K645" s="1" t="s">
        <v>3189</v>
      </c>
      <c r="L645" s="1">
        <v>32.935350848235899</v>
      </c>
      <c r="M645" s="1">
        <v>131.90791856054099</v>
      </c>
      <c r="O645" s="74" t="str">
        <f t="shared" si="198"/>
        <v>障福-36 ：日中サービス支援型共同生活援助事業 ゆめあーる</v>
      </c>
      <c r="P645" s="74" t="str">
        <f t="shared" si="189"/>
        <v>種別：障がい者福祉施設 &lt;br&gt;名称：障福-36 ：日中サービス支援型共同生活援助事業 ゆめあーる&lt;br&gt;住所：佐伯市長良字小島4916番地2 &lt;br&gt;TEL：0972-29-5252&lt;br&gt;参考：種別：共同生活援助&lt;br&gt;</v>
      </c>
      <c r="Q645" s="74" t="str">
        <f t="shared" si="190"/>
        <v>506.png</v>
      </c>
      <c r="R645" s="74" t="str">
        <f t="shared" si="201"/>
        <v>25,25</v>
      </c>
      <c r="S645" s="74" t="str">
        <f t="shared" si="201"/>
        <v>12,12</v>
      </c>
      <c r="T645" s="74" t="str">
        <f t="shared" si="192"/>
        <v>131.907918560541,32.9353508482359</v>
      </c>
      <c r="W645" s="239">
        <v>1</v>
      </c>
      <c r="X645" s="239" t="s">
        <v>3209</v>
      </c>
      <c r="Y645" s="239" t="str">
        <f t="shared" si="199"/>
        <v>障福-36 ：日中サービス支援型共同生活援助事業 ゆめあーる</v>
      </c>
      <c r="Z645" s="239" t="s">
        <v>3202</v>
      </c>
      <c r="AA645" s="239" t="str">
        <f t="shared" si="193"/>
        <v>種別：障がい者福祉施設 &lt;br&gt;名称：障福-36 ：日中サービス支援型共同生活援助事業 ゆめあーる&lt;br&gt;住所：佐伯市長良字小島4916番地2 &lt;br&gt;TEL：0972-29-5252&lt;br&gt;参考：種別：共同生活援助&lt;br&gt;</v>
      </c>
      <c r="AB645" s="239" t="s">
        <v>3256</v>
      </c>
      <c r="AC645" s="239" t="str">
        <f t="shared" si="194"/>
        <v>506.png</v>
      </c>
      <c r="AD645" s="239" t="s">
        <v>3204</v>
      </c>
      <c r="AE645" s="239" t="str">
        <f t="shared" si="195"/>
        <v>25,25</v>
      </c>
      <c r="AF645" s="239" t="s">
        <v>3205</v>
      </c>
      <c r="AG645" s="239" t="str">
        <f t="shared" si="196"/>
        <v>12,12</v>
      </c>
      <c r="AH645" s="239" t="s">
        <v>3206</v>
      </c>
      <c r="AI645" s="239" t="str">
        <f t="shared" si="197"/>
        <v>131.907918560541,32.9353508482359</v>
      </c>
      <c r="AJ645" s="239" t="s">
        <v>3207</v>
      </c>
      <c r="AL645" s="8" t="str">
        <f t="shared" si="200"/>
        <v>,{"type":"Feature","properties":{"name":"障福-36 ：日中サービス支援型共同生活援助事業 ゆめあーる","description":"種別：障がい者福祉施設 &lt;br&gt;名称：障福-36 ：日中サービス支援型共同生活援助事業 ゆめあーる&lt;br&gt;住所：佐伯市長良字小島4916番地2 &lt;br&gt;TEL：0972-29-5252&lt;br&gt;参考：種別：共同生活援助&lt;br&gt;","_markerType":"Icon","_iconUrl":"https://cyberjapandata.gsi.go.jp/portal/sys/v4/symbols/506.png","_iconSize":[25,25],"_iconAnchor":[12,12]},"geometry":{"type":"Point","coordinates":[131.907918560541,32.9353508482359]}}</v>
      </c>
    </row>
    <row r="646" spans="1:38">
      <c r="A646" s="248" t="s">
        <v>3616</v>
      </c>
      <c r="B646" s="1" t="s">
        <v>3579</v>
      </c>
      <c r="C646" s="1" t="s">
        <v>3616</v>
      </c>
      <c r="D646" s="1" t="s">
        <v>3637</v>
      </c>
      <c r="E646" s="1" t="s">
        <v>3638</v>
      </c>
      <c r="F646" s="1" t="s">
        <v>3659</v>
      </c>
      <c r="G646" s="1" t="s">
        <v>3677</v>
      </c>
      <c r="I646" s="11">
        <v>506</v>
      </c>
      <c r="J646" s="1" t="s">
        <v>3188</v>
      </c>
      <c r="K646" s="1" t="s">
        <v>3189</v>
      </c>
      <c r="L646" s="1">
        <v>32.958767074047401</v>
      </c>
      <c r="M646" s="1">
        <v>131.90703209615</v>
      </c>
      <c r="O646" s="74" t="str">
        <f t="shared" si="198"/>
        <v>障福-37 ：児童発達支援センターつぼみ</v>
      </c>
      <c r="P646" s="74" t="str">
        <f t="shared" si="189"/>
        <v>種別：障がい者福祉施設 &lt;br&gt;名称：障福-37 ：児童発達支援センターつぼみ&lt;br&gt;住所：佐伯市長島町３丁目４４６番地&lt;br&gt;TEL：0972-28-6765&lt;br&gt;参考：種別：福祉型児童発達支援センター&lt;br&gt;</v>
      </c>
      <c r="Q646" s="74" t="str">
        <f t="shared" si="190"/>
        <v>506.png</v>
      </c>
      <c r="R646" s="74" t="str">
        <f t="shared" si="201"/>
        <v>25,25</v>
      </c>
      <c r="S646" s="74" t="str">
        <f t="shared" si="201"/>
        <v>12,12</v>
      </c>
      <c r="T646" s="74" t="str">
        <f t="shared" si="192"/>
        <v>131.90703209615,32.9587670740474</v>
      </c>
      <c r="W646" s="239">
        <v>1</v>
      </c>
      <c r="X646" s="239" t="s">
        <v>3209</v>
      </c>
      <c r="Y646" s="239" t="str">
        <f t="shared" si="199"/>
        <v>障福-37 ：児童発達支援センターつぼみ</v>
      </c>
      <c r="Z646" s="239" t="s">
        <v>3202</v>
      </c>
      <c r="AA646" s="239" t="str">
        <f t="shared" si="193"/>
        <v>種別：障がい者福祉施設 &lt;br&gt;名称：障福-37 ：児童発達支援センターつぼみ&lt;br&gt;住所：佐伯市長島町３丁目４４６番地&lt;br&gt;TEL：0972-28-6765&lt;br&gt;参考：種別：福祉型児童発達支援センター&lt;br&gt;</v>
      </c>
      <c r="AB646" s="239" t="s">
        <v>3256</v>
      </c>
      <c r="AC646" s="239" t="str">
        <f t="shared" si="194"/>
        <v>506.png</v>
      </c>
      <c r="AD646" s="239" t="s">
        <v>3204</v>
      </c>
      <c r="AE646" s="239" t="str">
        <f t="shared" si="195"/>
        <v>25,25</v>
      </c>
      <c r="AF646" s="239" t="s">
        <v>3205</v>
      </c>
      <c r="AG646" s="239" t="str">
        <f t="shared" si="196"/>
        <v>12,12</v>
      </c>
      <c r="AH646" s="239" t="s">
        <v>3206</v>
      </c>
      <c r="AI646" s="239" t="str">
        <f t="shared" si="197"/>
        <v>131.90703209615,32.9587670740474</v>
      </c>
      <c r="AJ646" s="239" t="s">
        <v>3207</v>
      </c>
      <c r="AL646" s="8" t="str">
        <f t="shared" si="200"/>
        <v>,{"type":"Feature","properties":{"name":"障福-37 ：児童発達支援センターつぼみ","description":"種別：障がい者福祉施設 &lt;br&gt;名称：障福-37 ：児童発達支援センターつぼみ&lt;br&gt;住所：佐伯市長島町３丁目４４６番地&lt;br&gt;TEL：0972-28-6765&lt;br&gt;参考：種別：福祉型児童発達支援センター&lt;br&gt;","_markerType":"Icon","_iconUrl":"https://cyberjapandata.gsi.go.jp/portal/sys/v4/symbols/506.png","_iconSize":[25,25],"_iconAnchor":[12,12]},"geometry":{"type":"Point","coordinates":[131.90703209615,32.9587670740474]}}</v>
      </c>
    </row>
    <row r="647" spans="1:38">
      <c r="A647" s="248" t="s">
        <v>3617</v>
      </c>
      <c r="B647" s="1" t="s">
        <v>3579</v>
      </c>
      <c r="C647" s="1" t="s">
        <v>3617</v>
      </c>
      <c r="D647" s="1" t="s">
        <v>3639</v>
      </c>
      <c r="E647" s="1" t="s">
        <v>1822</v>
      </c>
      <c r="F647" s="1" t="s">
        <v>3660</v>
      </c>
      <c r="G647" s="1" t="s">
        <v>3678</v>
      </c>
      <c r="I647" s="11">
        <v>506</v>
      </c>
      <c r="J647" s="1" t="s">
        <v>3188</v>
      </c>
      <c r="K647" s="1" t="s">
        <v>3189</v>
      </c>
      <c r="L647" s="1">
        <v>32.9136385970519</v>
      </c>
      <c r="M647" s="1">
        <v>131.87879094876601</v>
      </c>
      <c r="O647" s="74" t="str">
        <f t="shared" si="198"/>
        <v>障福-38 ：こどもデイサービス ダンボ</v>
      </c>
      <c r="P647" s="74" t="str">
        <f t="shared" si="189"/>
        <v>種別：障がい者福祉施設 &lt;br&gt;名称：障福-38 ：こどもデイサービス ダンボ&lt;br&gt;住所：佐伯市堅田3909-1　バンビハウス&lt;br&gt;TEL：0972-28-7333&lt;br&gt;参考：種別：児童発達支援事業所&lt;br&gt;</v>
      </c>
      <c r="Q647" s="74" t="str">
        <f t="shared" si="190"/>
        <v>506.png</v>
      </c>
      <c r="R647" s="74" t="str">
        <f t="shared" si="201"/>
        <v>25,25</v>
      </c>
      <c r="S647" s="74" t="str">
        <f t="shared" si="201"/>
        <v>12,12</v>
      </c>
      <c r="T647" s="74" t="str">
        <f t="shared" si="192"/>
        <v>131.878790948766,32.9136385970519</v>
      </c>
      <c r="W647" s="239">
        <v>1</v>
      </c>
      <c r="X647" s="239" t="s">
        <v>3209</v>
      </c>
      <c r="Y647" s="239" t="str">
        <f t="shared" si="199"/>
        <v>障福-38 ：こどもデイサービス ダンボ</v>
      </c>
      <c r="Z647" s="239" t="s">
        <v>3202</v>
      </c>
      <c r="AA647" s="239" t="str">
        <f t="shared" si="193"/>
        <v>種別：障がい者福祉施設 &lt;br&gt;名称：障福-38 ：こどもデイサービス ダンボ&lt;br&gt;住所：佐伯市堅田3909-1　バンビハウス&lt;br&gt;TEL：0972-28-7333&lt;br&gt;参考：種別：児童発達支援事業所&lt;br&gt;</v>
      </c>
      <c r="AB647" s="239" t="s">
        <v>3256</v>
      </c>
      <c r="AC647" s="239" t="str">
        <f t="shared" si="194"/>
        <v>506.png</v>
      </c>
      <c r="AD647" s="239" t="s">
        <v>3204</v>
      </c>
      <c r="AE647" s="239" t="str">
        <f t="shared" si="195"/>
        <v>25,25</v>
      </c>
      <c r="AF647" s="239" t="s">
        <v>3205</v>
      </c>
      <c r="AG647" s="239" t="str">
        <f t="shared" si="196"/>
        <v>12,12</v>
      </c>
      <c r="AH647" s="239" t="s">
        <v>3206</v>
      </c>
      <c r="AI647" s="239" t="str">
        <f t="shared" si="197"/>
        <v>131.878790948766,32.9136385970519</v>
      </c>
      <c r="AJ647" s="239" t="s">
        <v>3207</v>
      </c>
      <c r="AL647" s="8" t="str">
        <f t="shared" si="200"/>
        <v>,{"type":"Feature","properties":{"name":"障福-38 ：こどもデイサービス ダンボ","description":"種別：障がい者福祉施設 &lt;br&gt;名称：障福-38 ：こどもデイサービス ダンボ&lt;br&gt;住所：佐伯市堅田3909-1　バンビハウス&lt;br&gt;TEL：0972-28-7333&lt;br&gt;参考：種別：児童発達支援事業所&lt;br&gt;","_markerType":"Icon","_iconUrl":"https://cyberjapandata.gsi.go.jp/portal/sys/v4/symbols/506.png","_iconSize":[25,25],"_iconAnchor":[12,12]},"geometry":{"type":"Point","coordinates":[131.878790948766,32.9136385970519]}}</v>
      </c>
    </row>
    <row r="648" spans="1:38">
      <c r="A648" s="248" t="s">
        <v>3618</v>
      </c>
      <c r="B648" s="1" t="s">
        <v>3579</v>
      </c>
      <c r="C648" s="1" t="s">
        <v>3618</v>
      </c>
      <c r="D648" s="1" t="s">
        <v>3640</v>
      </c>
      <c r="E648" s="1" t="s">
        <v>3641</v>
      </c>
      <c r="F648" s="1" t="s">
        <v>3660</v>
      </c>
      <c r="G648" s="1" t="s">
        <v>3679</v>
      </c>
      <c r="I648" s="11">
        <v>506</v>
      </c>
      <c r="J648" s="1" t="s">
        <v>3188</v>
      </c>
      <c r="K648" s="1" t="s">
        <v>3189</v>
      </c>
      <c r="L648" s="1">
        <v>32.966117011387297</v>
      </c>
      <c r="M648" s="1">
        <v>131.878581818302</v>
      </c>
      <c r="O648" s="74" t="str">
        <f t="shared" si="198"/>
        <v>障福-39 ：ツリーハウス</v>
      </c>
      <c r="P648" s="74" t="str">
        <f t="shared" si="189"/>
        <v>種別：障がい者福祉施設 &lt;br&gt;名称：障福-39 ：ツリーハウス&lt;br&gt;住所：佐伯市大字鶴望2731&lt;br&gt;TEL：0972-48-9374&lt;br&gt;参考：種別：児童発達支援事業所&lt;br&gt;</v>
      </c>
      <c r="Q648" s="74" t="str">
        <f t="shared" si="190"/>
        <v>506.png</v>
      </c>
      <c r="R648" s="74" t="str">
        <f t="shared" si="201"/>
        <v>25,25</v>
      </c>
      <c r="S648" s="74" t="str">
        <f t="shared" si="201"/>
        <v>12,12</v>
      </c>
      <c r="T648" s="74" t="str">
        <f t="shared" si="192"/>
        <v>131.878581818302,32.9661170113873</v>
      </c>
      <c r="W648" s="239">
        <v>1</v>
      </c>
      <c r="X648" s="239" t="s">
        <v>3209</v>
      </c>
      <c r="Y648" s="239" t="str">
        <f t="shared" si="199"/>
        <v>障福-39 ：ツリーハウス</v>
      </c>
      <c r="Z648" s="239" t="s">
        <v>3202</v>
      </c>
      <c r="AA648" s="239" t="str">
        <f t="shared" si="193"/>
        <v>種別：障がい者福祉施設 &lt;br&gt;名称：障福-39 ：ツリーハウス&lt;br&gt;住所：佐伯市大字鶴望2731&lt;br&gt;TEL：0972-48-9374&lt;br&gt;参考：種別：児童発達支援事業所&lt;br&gt;</v>
      </c>
      <c r="AB648" s="239" t="s">
        <v>3256</v>
      </c>
      <c r="AC648" s="239" t="str">
        <f t="shared" si="194"/>
        <v>506.png</v>
      </c>
      <c r="AD648" s="239" t="s">
        <v>3204</v>
      </c>
      <c r="AE648" s="239" t="str">
        <f t="shared" si="195"/>
        <v>25,25</v>
      </c>
      <c r="AF648" s="239" t="s">
        <v>3205</v>
      </c>
      <c r="AG648" s="239" t="str">
        <f t="shared" si="196"/>
        <v>12,12</v>
      </c>
      <c r="AH648" s="239" t="s">
        <v>3206</v>
      </c>
      <c r="AI648" s="239" t="str">
        <f t="shared" si="197"/>
        <v>131.878581818302,32.9661170113873</v>
      </c>
      <c r="AJ648" s="239" t="s">
        <v>3207</v>
      </c>
      <c r="AL648" s="8" t="str">
        <f t="shared" si="200"/>
        <v>,{"type":"Feature","properties":{"name":"障福-39 ：ツリーハウス","description":"種別：障がい者福祉施設 &lt;br&gt;名称：障福-39 ：ツリーハウス&lt;br&gt;住所：佐伯市大字鶴望2731&lt;br&gt;TEL：0972-48-9374&lt;br&gt;参考：種別：児童発達支援事業所&lt;br&gt;","_markerType":"Icon","_iconUrl":"https://cyberjapandata.gsi.go.jp/portal/sys/v4/symbols/506.png","_iconSize":[25,25],"_iconAnchor":[12,12]},"geometry":{"type":"Point","coordinates":[131.878581818302,32.9661170113873]}}</v>
      </c>
    </row>
    <row r="649" spans="1:38">
      <c r="A649" s="248" t="s">
        <v>3619</v>
      </c>
      <c r="B649" s="1" t="s">
        <v>3579</v>
      </c>
      <c r="C649" s="1" t="s">
        <v>3619</v>
      </c>
      <c r="D649" s="1" t="s">
        <v>3642</v>
      </c>
      <c r="E649" s="1" t="s">
        <v>3643</v>
      </c>
      <c r="F649" s="1" t="s">
        <v>3660</v>
      </c>
      <c r="G649" s="1" t="s">
        <v>3680</v>
      </c>
      <c r="I649" s="11">
        <v>506</v>
      </c>
      <c r="J649" s="1" t="s">
        <v>3188</v>
      </c>
      <c r="K649" s="1" t="s">
        <v>3189</v>
      </c>
      <c r="L649" s="1">
        <v>32.953952522270001</v>
      </c>
      <c r="M649" s="1">
        <v>131.89348165359999</v>
      </c>
      <c r="O649" s="74" t="str">
        <f t="shared" si="198"/>
        <v>障福-40 ：andU</v>
      </c>
      <c r="P649" s="74" t="str">
        <f t="shared" si="189"/>
        <v>種別：障がい者福祉施設 &lt;br&gt;名称：障福-40 ：andU&lt;br&gt;住所：佐伯市船頭町10番5号&lt;br&gt;TEL：0972-28-8003&lt;br&gt;参考：種別：児童発達支援事業所&lt;br&gt;</v>
      </c>
      <c r="Q649" s="74" t="str">
        <f t="shared" si="190"/>
        <v>506.png</v>
      </c>
      <c r="R649" s="74" t="str">
        <f t="shared" si="201"/>
        <v>25,25</v>
      </c>
      <c r="S649" s="74" t="str">
        <f t="shared" si="201"/>
        <v>12,12</v>
      </c>
      <c r="T649" s="74" t="str">
        <f t="shared" si="192"/>
        <v>131.8934816536,32.95395252227</v>
      </c>
      <c r="W649" s="239">
        <v>1</v>
      </c>
      <c r="X649" s="239" t="s">
        <v>3209</v>
      </c>
      <c r="Y649" s="239" t="str">
        <f t="shared" si="199"/>
        <v>障福-40 ：andU</v>
      </c>
      <c r="Z649" s="239" t="s">
        <v>3202</v>
      </c>
      <c r="AA649" s="239" t="str">
        <f t="shared" si="193"/>
        <v>種別：障がい者福祉施設 &lt;br&gt;名称：障福-40 ：andU&lt;br&gt;住所：佐伯市船頭町10番5号&lt;br&gt;TEL：0972-28-8003&lt;br&gt;参考：種別：児童発達支援事業所&lt;br&gt;</v>
      </c>
      <c r="AB649" s="239" t="s">
        <v>3256</v>
      </c>
      <c r="AC649" s="239" t="str">
        <f t="shared" si="194"/>
        <v>506.png</v>
      </c>
      <c r="AD649" s="239" t="s">
        <v>3204</v>
      </c>
      <c r="AE649" s="239" t="str">
        <f t="shared" si="195"/>
        <v>25,25</v>
      </c>
      <c r="AF649" s="239" t="s">
        <v>3205</v>
      </c>
      <c r="AG649" s="239" t="str">
        <f t="shared" si="196"/>
        <v>12,12</v>
      </c>
      <c r="AH649" s="239" t="s">
        <v>3206</v>
      </c>
      <c r="AI649" s="239" t="str">
        <f t="shared" si="197"/>
        <v>131.8934816536,32.95395252227</v>
      </c>
      <c r="AJ649" s="239" t="s">
        <v>3207</v>
      </c>
      <c r="AL649" s="8" t="str">
        <f t="shared" si="200"/>
        <v>,{"type":"Feature","properties":{"name":"障福-40 ：andU","description":"種別：障がい者福祉施設 &lt;br&gt;名称：障福-40 ：andU&lt;br&gt;住所：佐伯市船頭町10番5号&lt;br&gt;TEL：0972-28-8003&lt;br&gt;参考：種別：児童発達支援事業所&lt;br&gt;","_markerType":"Icon","_iconUrl":"https://cyberjapandata.gsi.go.jp/portal/sys/v4/symbols/506.png","_iconSize":[25,25],"_iconAnchor":[12,12]},"geometry":{"type":"Point","coordinates":[131.8934816536,32.95395252227]}}</v>
      </c>
    </row>
    <row r="650" spans="1:38">
      <c r="A650" s="248" t="s">
        <v>3620</v>
      </c>
      <c r="B650" s="1" t="s">
        <v>3579</v>
      </c>
      <c r="C650" s="1" t="s">
        <v>3620</v>
      </c>
      <c r="D650" s="1" t="s">
        <v>2566</v>
      </c>
      <c r="E650" s="1" t="s">
        <v>3644</v>
      </c>
      <c r="F650" s="1" t="s">
        <v>3660</v>
      </c>
      <c r="G650" s="1" t="s">
        <v>3670</v>
      </c>
      <c r="I650" s="11">
        <v>506</v>
      </c>
      <c r="J650" s="1" t="s">
        <v>3188</v>
      </c>
      <c r="K650" s="1" t="s">
        <v>3189</v>
      </c>
      <c r="L650" s="1">
        <v>32.972250768754897</v>
      </c>
      <c r="M650" s="1">
        <v>131.904703480324</v>
      </c>
      <c r="O650" s="74" t="str">
        <f t="shared" si="198"/>
        <v>障福-41 ：andUプラス（NXT（ネクスト））</v>
      </c>
      <c r="P650" s="74" t="str">
        <f t="shared" si="189"/>
        <v>種別：障がい者福祉施設 &lt;br&gt;名称：障福-41 ：andUプラス（NXT（ネクスト））&lt;br&gt;住所：佐伯市駅前2丁目1-9第二メグビル3F&lt;br&gt;TEL：0972-30-1355&lt;br&gt;参考：種別：児童発達支援事業所&lt;br&gt;</v>
      </c>
      <c r="Q650" s="74" t="str">
        <f t="shared" si="190"/>
        <v>506.png</v>
      </c>
      <c r="R650" s="74" t="str">
        <f t="shared" si="201"/>
        <v>25,25</v>
      </c>
      <c r="S650" s="74" t="str">
        <f t="shared" si="201"/>
        <v>12,12</v>
      </c>
      <c r="T650" s="74" t="str">
        <f t="shared" si="192"/>
        <v>131.904703480324,32.9722507687549</v>
      </c>
      <c r="W650" s="239">
        <v>1</v>
      </c>
      <c r="X650" s="239" t="s">
        <v>3209</v>
      </c>
      <c r="Y650" s="239" t="str">
        <f t="shared" si="199"/>
        <v>障福-41 ：andUプラス（NXT（ネクスト））</v>
      </c>
      <c r="Z650" s="239" t="s">
        <v>3202</v>
      </c>
      <c r="AA650" s="239" t="str">
        <f t="shared" si="193"/>
        <v>種別：障がい者福祉施設 &lt;br&gt;名称：障福-41 ：andUプラス（NXT（ネクスト））&lt;br&gt;住所：佐伯市駅前2丁目1-9第二メグビル3F&lt;br&gt;TEL：0972-30-1355&lt;br&gt;参考：種別：児童発達支援事業所&lt;br&gt;</v>
      </c>
      <c r="AB650" s="239" t="s">
        <v>3256</v>
      </c>
      <c r="AC650" s="239" t="str">
        <f t="shared" si="194"/>
        <v>506.png</v>
      </c>
      <c r="AD650" s="239" t="s">
        <v>3204</v>
      </c>
      <c r="AE650" s="239" t="str">
        <f t="shared" si="195"/>
        <v>25,25</v>
      </c>
      <c r="AF650" s="239" t="s">
        <v>3205</v>
      </c>
      <c r="AG650" s="239" t="str">
        <f t="shared" si="196"/>
        <v>12,12</v>
      </c>
      <c r="AH650" s="239" t="s">
        <v>3206</v>
      </c>
      <c r="AI650" s="239" t="str">
        <f t="shared" si="197"/>
        <v>131.904703480324,32.9722507687549</v>
      </c>
      <c r="AJ650" s="239" t="s">
        <v>3207</v>
      </c>
      <c r="AL650" s="8" t="str">
        <f t="shared" si="200"/>
        <v>,{"type":"Feature","properties":{"name":"障福-41 ：andUプラス（NXT（ネクスト））","description":"種別：障がい者福祉施設 &lt;br&gt;名称：障福-41 ：andUプラス（NXT（ネクスト））&lt;br&gt;住所：佐伯市駅前2丁目1-9第二メグビル3F&lt;br&gt;TEL：0972-30-1355&lt;br&gt;参考：種別：児童発達支援事業所&lt;br&gt;","_markerType":"Icon","_iconUrl":"https://cyberjapandata.gsi.go.jp/portal/sys/v4/symbols/506.png","_iconSize":[25,25],"_iconAnchor":[12,12]},"geometry":{"type":"Point","coordinates":[131.904703480324,32.9722507687549]}}</v>
      </c>
    </row>
    <row r="651" spans="1:38">
      <c r="A651" s="248" t="s">
        <v>3621</v>
      </c>
      <c r="B651" s="1" t="s">
        <v>3579</v>
      </c>
      <c r="C651" s="1" t="s">
        <v>3621</v>
      </c>
      <c r="D651" s="1" t="s">
        <v>3645</v>
      </c>
      <c r="E651" s="1" t="s">
        <v>3646</v>
      </c>
      <c r="F651" s="1" t="s">
        <v>3661</v>
      </c>
      <c r="G651" s="1" t="s">
        <v>3681</v>
      </c>
      <c r="I651" s="11">
        <v>506</v>
      </c>
      <c r="J651" s="1" t="s">
        <v>3188</v>
      </c>
      <c r="K651" s="1" t="s">
        <v>3189</v>
      </c>
      <c r="L651" s="1">
        <v>32.952419250623102</v>
      </c>
      <c r="M651" s="1">
        <v>131.87459224236801</v>
      </c>
      <c r="O651" s="74" t="str">
        <f t="shared" si="198"/>
        <v>障福-42 ：放課後チャレンジＤｏ</v>
      </c>
      <c r="P651" s="74" t="str">
        <f t="shared" si="189"/>
        <v>種別：障がい者福祉施設 &lt;br&gt;名称：障福-42 ：放課後チャレンジＤｏ&lt;br&gt;住所：佐伯市大字稲垣1889番地&lt;br&gt;TEL：0972-28-8241&lt;br&gt;参考：種別：放課後等デイサービス事業所&lt;br&gt;</v>
      </c>
      <c r="Q651" s="74" t="str">
        <f t="shared" si="190"/>
        <v>506.png</v>
      </c>
      <c r="R651" s="74" t="str">
        <f t="shared" si="201"/>
        <v>25,25</v>
      </c>
      <c r="S651" s="74" t="str">
        <f t="shared" si="201"/>
        <v>12,12</v>
      </c>
      <c r="T651" s="74" t="str">
        <f t="shared" si="192"/>
        <v>131.874592242368,32.9524192506231</v>
      </c>
      <c r="W651" s="239">
        <v>1</v>
      </c>
      <c r="X651" s="239" t="s">
        <v>3209</v>
      </c>
      <c r="Y651" s="239" t="str">
        <f t="shared" si="199"/>
        <v>障福-42 ：放課後チャレンジＤｏ</v>
      </c>
      <c r="Z651" s="239" t="s">
        <v>3202</v>
      </c>
      <c r="AA651" s="239" t="str">
        <f t="shared" si="193"/>
        <v>種別：障がい者福祉施設 &lt;br&gt;名称：障福-42 ：放課後チャレンジＤｏ&lt;br&gt;住所：佐伯市大字稲垣1889番地&lt;br&gt;TEL：0972-28-8241&lt;br&gt;参考：種別：放課後等デイサービス事業所&lt;br&gt;</v>
      </c>
      <c r="AB651" s="239" t="s">
        <v>3256</v>
      </c>
      <c r="AC651" s="239" t="str">
        <f t="shared" si="194"/>
        <v>506.png</v>
      </c>
      <c r="AD651" s="239" t="s">
        <v>3204</v>
      </c>
      <c r="AE651" s="239" t="str">
        <f t="shared" si="195"/>
        <v>25,25</v>
      </c>
      <c r="AF651" s="239" t="s">
        <v>3205</v>
      </c>
      <c r="AG651" s="239" t="str">
        <f t="shared" si="196"/>
        <v>12,12</v>
      </c>
      <c r="AH651" s="239" t="s">
        <v>3206</v>
      </c>
      <c r="AI651" s="239" t="str">
        <f t="shared" si="197"/>
        <v>131.874592242368,32.9524192506231</v>
      </c>
      <c r="AJ651" s="239" t="s">
        <v>3207</v>
      </c>
      <c r="AL651" s="8" t="str">
        <f t="shared" si="200"/>
        <v>,{"type":"Feature","properties":{"name":"障福-42 ：放課後チャレンジＤｏ","description":"種別：障がい者福祉施設 &lt;br&gt;名称：障福-42 ：放課後チャレンジＤｏ&lt;br&gt;住所：佐伯市大字稲垣1889番地&lt;br&gt;TEL：0972-28-8241&lt;br&gt;参考：種別：放課後等デイサービス事業所&lt;br&gt;","_markerType":"Icon","_iconUrl":"https://cyberjapandata.gsi.go.jp/portal/sys/v4/symbols/506.png","_iconSize":[25,25],"_iconAnchor":[12,12]},"geometry":{"type":"Point","coordinates":[131.874592242368,32.9524192506231]}}</v>
      </c>
    </row>
    <row r="652" spans="1:38">
      <c r="A652" s="248" t="s">
        <v>3622</v>
      </c>
      <c r="B652" s="1" t="s">
        <v>3579</v>
      </c>
      <c r="C652" s="1" t="s">
        <v>3622</v>
      </c>
      <c r="D652" s="1" t="s">
        <v>3647</v>
      </c>
      <c r="E652" s="1" t="s">
        <v>3648</v>
      </c>
      <c r="F652" s="1" t="s">
        <v>3661</v>
      </c>
      <c r="G652" s="1" t="s">
        <v>3682</v>
      </c>
      <c r="I652" s="11">
        <v>506</v>
      </c>
      <c r="J652" s="1" t="s">
        <v>3188</v>
      </c>
      <c r="K652" s="1" t="s">
        <v>3189</v>
      </c>
      <c r="L652" s="1">
        <v>32.959880304063503</v>
      </c>
      <c r="M652" s="1">
        <v>131.91799352824501</v>
      </c>
      <c r="O652" s="74" t="str">
        <f t="shared" si="198"/>
        <v>障福-43 ：放課後等デイサービス 虹の翼</v>
      </c>
      <c r="P652" s="74" t="str">
        <f t="shared" si="189"/>
        <v>種別：障がい者福祉施設 &lt;br&gt;名称：障福-43 ：放課後等デイサービス 虹の翼&lt;br&gt;住所：佐伯市字女島10361番地2&lt;br&gt;TEL：0972-28-5850&lt;br&gt;参考：種別：放課後等デイサービス事業所&lt;br&gt;</v>
      </c>
      <c r="Q652" s="74" t="str">
        <f t="shared" si="190"/>
        <v>506.png</v>
      </c>
      <c r="R652" s="74" t="str">
        <f t="shared" si="201"/>
        <v>25,25</v>
      </c>
      <c r="S652" s="74" t="str">
        <f t="shared" si="201"/>
        <v>12,12</v>
      </c>
      <c r="T652" s="74" t="str">
        <f t="shared" si="192"/>
        <v>131.917993528245,32.9598803040635</v>
      </c>
      <c r="W652" s="239">
        <v>1</v>
      </c>
      <c r="X652" s="239" t="s">
        <v>3209</v>
      </c>
      <c r="Y652" s="239" t="str">
        <f t="shared" si="199"/>
        <v>障福-43 ：放課後等デイサービス 虹の翼</v>
      </c>
      <c r="Z652" s="239" t="s">
        <v>3202</v>
      </c>
      <c r="AA652" s="239" t="str">
        <f t="shared" si="193"/>
        <v>種別：障がい者福祉施設 &lt;br&gt;名称：障福-43 ：放課後等デイサービス 虹の翼&lt;br&gt;住所：佐伯市字女島10361番地2&lt;br&gt;TEL：0972-28-5850&lt;br&gt;参考：種別：放課後等デイサービス事業所&lt;br&gt;</v>
      </c>
      <c r="AB652" s="239" t="s">
        <v>3256</v>
      </c>
      <c r="AC652" s="239" t="str">
        <f t="shared" si="194"/>
        <v>506.png</v>
      </c>
      <c r="AD652" s="239" t="s">
        <v>3204</v>
      </c>
      <c r="AE652" s="239" t="str">
        <f t="shared" si="195"/>
        <v>25,25</v>
      </c>
      <c r="AF652" s="239" t="s">
        <v>3205</v>
      </c>
      <c r="AG652" s="239" t="str">
        <f t="shared" si="196"/>
        <v>12,12</v>
      </c>
      <c r="AH652" s="239" t="s">
        <v>3206</v>
      </c>
      <c r="AI652" s="239" t="str">
        <f t="shared" si="197"/>
        <v>131.917993528245,32.9598803040635</v>
      </c>
      <c r="AJ652" s="239" t="s">
        <v>3207</v>
      </c>
      <c r="AL652" s="8" t="str">
        <f t="shared" si="200"/>
        <v>,{"type":"Feature","properties":{"name":"障福-43 ：放課後等デイサービス 虹の翼","description":"種別：障がい者福祉施設 &lt;br&gt;名称：障福-43 ：放課後等デイサービス 虹の翼&lt;br&gt;住所：佐伯市字女島10361番地2&lt;br&gt;TEL：0972-28-5850&lt;br&gt;参考：種別：放課後等デイサービス事業所&lt;br&gt;","_markerType":"Icon","_iconUrl":"https://cyberjapandata.gsi.go.jp/portal/sys/v4/symbols/506.png","_iconSize":[25,25],"_iconAnchor":[12,12]},"geometry":{"type":"Point","coordinates":[131.917993528245,32.9598803040635]}}</v>
      </c>
    </row>
    <row r="653" spans="1:38">
      <c r="A653" s="248" t="s">
        <v>3623</v>
      </c>
      <c r="B653" s="1" t="s">
        <v>3579</v>
      </c>
      <c r="C653" s="1" t="s">
        <v>3623</v>
      </c>
      <c r="D653" s="1" t="s">
        <v>3649</v>
      </c>
      <c r="E653" s="1" t="s">
        <v>3650</v>
      </c>
      <c r="F653" s="1" t="s">
        <v>3661</v>
      </c>
      <c r="G653" s="1" t="s">
        <v>3678</v>
      </c>
      <c r="I653" s="11">
        <v>506</v>
      </c>
      <c r="J653" s="1" t="s">
        <v>3188</v>
      </c>
      <c r="K653" s="1" t="s">
        <v>3189</v>
      </c>
      <c r="L653" s="1">
        <v>32.956982375353199</v>
      </c>
      <c r="M653" s="1">
        <v>131.909251163253</v>
      </c>
      <c r="O653" s="74" t="str">
        <f t="shared" si="198"/>
        <v>障福-44 ：こどもデイサービス バンビ</v>
      </c>
      <c r="P653" s="74" t="str">
        <f t="shared" si="189"/>
        <v>種別：障がい者福祉施設 &lt;br&gt;名称：障福-44 ：こどもデイサービス バンビ&lt;br&gt;住所：佐伯市長島町3丁目18番18号&lt;br&gt;TEL：0972-28-5331&lt;br&gt;参考：種別：放課後等デイサービス事業所&lt;br&gt;</v>
      </c>
      <c r="Q653" s="74" t="str">
        <f t="shared" si="190"/>
        <v>506.png</v>
      </c>
      <c r="R653" s="74" t="str">
        <f t="shared" si="201"/>
        <v>25,25</v>
      </c>
      <c r="S653" s="74" t="str">
        <f t="shared" si="201"/>
        <v>12,12</v>
      </c>
      <c r="T653" s="74" t="str">
        <f t="shared" si="192"/>
        <v>131.909251163253,32.9569823753532</v>
      </c>
      <c r="W653" s="239">
        <v>1</v>
      </c>
      <c r="X653" s="239" t="s">
        <v>3209</v>
      </c>
      <c r="Y653" s="239" t="str">
        <f t="shared" si="199"/>
        <v>障福-44 ：こどもデイサービス バンビ</v>
      </c>
      <c r="Z653" s="239" t="s">
        <v>3202</v>
      </c>
      <c r="AA653" s="239" t="str">
        <f t="shared" si="193"/>
        <v>種別：障がい者福祉施設 &lt;br&gt;名称：障福-44 ：こどもデイサービス バンビ&lt;br&gt;住所：佐伯市長島町3丁目18番18号&lt;br&gt;TEL：0972-28-5331&lt;br&gt;参考：種別：放課後等デイサービス事業所&lt;br&gt;</v>
      </c>
      <c r="AB653" s="239" t="s">
        <v>3256</v>
      </c>
      <c r="AC653" s="239" t="str">
        <f t="shared" si="194"/>
        <v>506.png</v>
      </c>
      <c r="AD653" s="239" t="s">
        <v>3204</v>
      </c>
      <c r="AE653" s="239" t="str">
        <f t="shared" si="195"/>
        <v>25,25</v>
      </c>
      <c r="AF653" s="239" t="s">
        <v>3205</v>
      </c>
      <c r="AG653" s="239" t="str">
        <f t="shared" si="196"/>
        <v>12,12</v>
      </c>
      <c r="AH653" s="239" t="s">
        <v>3206</v>
      </c>
      <c r="AI653" s="239" t="str">
        <f t="shared" si="197"/>
        <v>131.909251163253,32.9569823753532</v>
      </c>
      <c r="AJ653" s="239" t="s">
        <v>3207</v>
      </c>
      <c r="AL653" s="8" t="str">
        <f t="shared" si="200"/>
        <v>,{"type":"Feature","properties":{"name":"障福-44 ：こどもデイサービス バンビ","description":"種別：障がい者福祉施設 &lt;br&gt;名称：障福-44 ：こどもデイサービス バンビ&lt;br&gt;住所：佐伯市長島町3丁目18番18号&lt;br&gt;TEL：0972-28-5331&lt;br&gt;参考：種別：放課後等デイサービス事業所&lt;br&gt;","_markerType":"Icon","_iconUrl":"https://cyberjapandata.gsi.go.jp/portal/sys/v4/symbols/506.png","_iconSize":[25,25],"_iconAnchor":[12,12]},"geometry":{"type":"Point","coordinates":[131.909251163253,32.9569823753532]}}</v>
      </c>
    </row>
    <row r="654" spans="1:38">
      <c r="A654" s="248" t="s">
        <v>3624</v>
      </c>
      <c r="B654" s="1" t="s">
        <v>3579</v>
      </c>
      <c r="C654" s="1" t="s">
        <v>3624</v>
      </c>
      <c r="D654" s="1" t="s">
        <v>3651</v>
      </c>
      <c r="E654" s="1" t="s">
        <v>3652</v>
      </c>
      <c r="F654" s="1" t="s">
        <v>3661</v>
      </c>
      <c r="G654" s="1" t="s">
        <v>3683</v>
      </c>
      <c r="I654" s="11">
        <v>506</v>
      </c>
      <c r="J654" s="1" t="s">
        <v>3188</v>
      </c>
      <c r="K654" s="1" t="s">
        <v>3189</v>
      </c>
      <c r="L654" s="1">
        <v>32.955902143377799</v>
      </c>
      <c r="M654" s="1">
        <v>131.89560948162901</v>
      </c>
      <c r="O654" s="74" t="str">
        <f t="shared" si="198"/>
        <v>障福-45 ：じゆう輝き</v>
      </c>
      <c r="P654" s="74" t="str">
        <f t="shared" si="189"/>
        <v>種別：障がい者福祉施設 &lt;br&gt;名称：障福-45 ：じゆう輝き&lt;br&gt;住所：佐伯市堅田3571-1&lt;br&gt;TEL：0972-30-1114&lt;br&gt;参考：種別：放課後等デイサービス事業所&lt;br&gt;</v>
      </c>
      <c r="Q654" s="74" t="str">
        <f t="shared" si="190"/>
        <v>506.png</v>
      </c>
      <c r="R654" s="74" t="str">
        <f t="shared" si="201"/>
        <v>25,25</v>
      </c>
      <c r="S654" s="74" t="str">
        <f t="shared" si="201"/>
        <v>12,12</v>
      </c>
      <c r="T654" s="74" t="str">
        <f t="shared" si="192"/>
        <v>131.895609481629,32.9559021433778</v>
      </c>
      <c r="W654" s="239">
        <v>1</v>
      </c>
      <c r="X654" s="239" t="s">
        <v>3209</v>
      </c>
      <c r="Y654" s="239" t="str">
        <f t="shared" si="199"/>
        <v>障福-45 ：じゆう輝き</v>
      </c>
      <c r="Z654" s="239" t="s">
        <v>3202</v>
      </c>
      <c r="AA654" s="239" t="str">
        <f t="shared" si="193"/>
        <v>種別：障がい者福祉施設 &lt;br&gt;名称：障福-45 ：じゆう輝き&lt;br&gt;住所：佐伯市堅田3571-1&lt;br&gt;TEL：0972-30-1114&lt;br&gt;参考：種別：放課後等デイサービス事業所&lt;br&gt;</v>
      </c>
      <c r="AB654" s="239" t="s">
        <v>3256</v>
      </c>
      <c r="AC654" s="239" t="str">
        <f t="shared" si="194"/>
        <v>506.png</v>
      </c>
      <c r="AD654" s="239" t="s">
        <v>3204</v>
      </c>
      <c r="AE654" s="239" t="str">
        <f t="shared" si="195"/>
        <v>25,25</v>
      </c>
      <c r="AF654" s="239" t="s">
        <v>3205</v>
      </c>
      <c r="AG654" s="239" t="str">
        <f t="shared" si="196"/>
        <v>12,12</v>
      </c>
      <c r="AH654" s="239" t="s">
        <v>3206</v>
      </c>
      <c r="AI654" s="239" t="str">
        <f t="shared" si="197"/>
        <v>131.895609481629,32.9559021433778</v>
      </c>
      <c r="AJ654" s="239" t="s">
        <v>3207</v>
      </c>
      <c r="AL654" s="8" t="str">
        <f t="shared" si="200"/>
        <v>,{"type":"Feature","properties":{"name":"障福-45 ：じゆう輝き","description":"種別：障がい者福祉施設 &lt;br&gt;名称：障福-45 ：じゆう輝き&lt;br&gt;住所：佐伯市堅田3571-1&lt;br&gt;TEL：0972-30-1114&lt;br&gt;参考：種別：放課後等デイサービス事業所&lt;br&gt;","_markerType":"Icon","_iconUrl":"https://cyberjapandata.gsi.go.jp/portal/sys/v4/symbols/506.png","_iconSize":[25,25],"_iconAnchor":[12,12]},"geometry":{"type":"Point","coordinates":[131.895609481629,32.9559021433778]}}</v>
      </c>
    </row>
    <row r="655" spans="1:38">
      <c r="W655" s="239">
        <v>1</v>
      </c>
      <c r="AL655" s="8" t="s">
        <v>3214</v>
      </c>
    </row>
    <row r="656" spans="1:38">
      <c r="W656" s="239">
        <v>1</v>
      </c>
    </row>
    <row r="657" spans="1:38">
      <c r="W657" s="239">
        <v>1</v>
      </c>
      <c r="AL657" s="8" t="s">
        <v>3973</v>
      </c>
    </row>
    <row r="658" spans="1:38">
      <c r="A658" s="248" t="s">
        <v>3734</v>
      </c>
      <c r="B658" s="1" t="s">
        <v>3686</v>
      </c>
      <c r="C658" s="1" t="s">
        <v>3734</v>
      </c>
      <c r="D658" s="1" t="s">
        <v>792</v>
      </c>
      <c r="E658" s="1" t="s">
        <v>1323</v>
      </c>
      <c r="F658" s="1" t="s">
        <v>3912</v>
      </c>
      <c r="G658" s="1" t="s">
        <v>3929</v>
      </c>
      <c r="I658" s="236" t="s">
        <v>4159</v>
      </c>
      <c r="J658" s="1" t="s">
        <v>3188</v>
      </c>
      <c r="K658" s="1" t="s">
        <v>3189</v>
      </c>
      <c r="L658" s="1">
        <v>32.9512734763899</v>
      </c>
      <c r="M658" s="1">
        <v>131.90798838351199</v>
      </c>
      <c r="O658" s="74" t="str">
        <f>A658</f>
        <v>高福-1：住宅型有料老人ホーム　みんなの家「めじま」</v>
      </c>
      <c r="P658" s="74" t="str">
        <f t="shared" ref="P658:P721" si="202">$B$7&amp;B658&amp;"&lt;br&gt;"&amp;$C$7&amp;C658&amp;"&lt;br&gt;"&amp;IF(D658="","",$D$7&amp;D658&amp;"&lt;br&gt;")&amp;IF(E658="","",$E$7&amp;E658&amp;"&lt;br&gt;")&amp;IF(F658="","",$F$7&amp;F658&amp;"&lt;br&gt;")</f>
        <v>種別：高齢者福祉施設 &lt;br&gt;名称：高福-1：住宅型有料老人ホーム　みんなの家「めじま」&lt;br&gt;住所：佐伯市字女島6827－1&lt;br&gt;TEL：0972-28-7271&lt;br&gt;参考：種別：有料老人ホーム　(住宅型)&lt;br&gt;</v>
      </c>
      <c r="Q658" s="74" t="str">
        <f t="shared" ref="Q658:Q721" si="203">I658&amp;".png"</f>
        <v>507.png</v>
      </c>
      <c r="R658" s="74" t="str">
        <f t="shared" ref="R658:S673" si="204">J658</f>
        <v>25,25</v>
      </c>
      <c r="S658" s="74" t="str">
        <f t="shared" si="204"/>
        <v>12,12</v>
      </c>
      <c r="T658" s="74" t="str">
        <f t="shared" ref="T658:T721" si="205">M658&amp;","&amp;L658</f>
        <v>131.907988383512,32.9512734763899</v>
      </c>
      <c r="W658" s="239">
        <v>1</v>
      </c>
      <c r="X658" s="239" t="s">
        <v>3268</v>
      </c>
      <c r="Y658" s="239" t="str">
        <f>O658</f>
        <v>高福-1：住宅型有料老人ホーム　みんなの家「めじま」</v>
      </c>
      <c r="Z658" s="239" t="s">
        <v>3202</v>
      </c>
      <c r="AA658" s="239" t="str">
        <f t="shared" ref="AA658:AA721" si="206">P658</f>
        <v>種別：高齢者福祉施設 &lt;br&gt;名称：高福-1：住宅型有料老人ホーム　みんなの家「めじま」&lt;br&gt;住所：佐伯市字女島6827－1&lt;br&gt;TEL：0972-28-7271&lt;br&gt;参考：種別：有料老人ホーム　(住宅型)&lt;br&gt;</v>
      </c>
      <c r="AB658" s="239" t="s">
        <v>3256</v>
      </c>
      <c r="AC658" s="239" t="str">
        <f t="shared" ref="AC658:AC721" si="207">Q658</f>
        <v>507.png</v>
      </c>
      <c r="AD658" s="239" t="s">
        <v>3204</v>
      </c>
      <c r="AE658" s="239" t="str">
        <f t="shared" ref="AE658:AE721" si="208">R658</f>
        <v>25,25</v>
      </c>
      <c r="AF658" s="239" t="s">
        <v>3205</v>
      </c>
      <c r="AG658" s="239" t="str">
        <f t="shared" ref="AG658:AG721" si="209">S658</f>
        <v>12,12</v>
      </c>
      <c r="AH658" s="239" t="s">
        <v>3206</v>
      </c>
      <c r="AI658" s="239" t="str">
        <f t="shared" ref="AI658:AI721" si="210">T658</f>
        <v>131.907988383512,32.9512734763899</v>
      </c>
      <c r="AJ658" s="239" t="s">
        <v>3207</v>
      </c>
      <c r="AL658" s="238" t="str">
        <f>_xlfn.CONCAT(X658:AJ658)</f>
        <v>{"type":"Feature","properties":{"name":"高福-1：住宅型有料老人ホーム　みんなの家「めじま」","description":"種別：高齢者福祉施設 &lt;br&gt;名称：高福-1：住宅型有料老人ホーム　みんなの家「めじま」&lt;br&gt;住所：佐伯市字女島6827－1&lt;br&gt;TEL：0972-28-7271&lt;br&gt;参考：種別：有料老人ホーム　(住宅型)&lt;br&gt;","_markerType":"Icon","_iconUrl":"https://cyberjapandata.gsi.go.jp/portal/sys/v4/symbols/507.png","_iconSize":[25,25],"_iconAnchor":[12,12]},"geometry":{"type":"Point","coordinates":[131.907988383512,32.9512734763899]}}</v>
      </c>
    </row>
    <row r="659" spans="1:38">
      <c r="A659" s="248" t="s">
        <v>3735</v>
      </c>
      <c r="B659" s="1" t="s">
        <v>3686</v>
      </c>
      <c r="C659" s="1" t="s">
        <v>3735</v>
      </c>
      <c r="D659" s="1" t="s">
        <v>798</v>
      </c>
      <c r="E659" s="1" t="s">
        <v>1324</v>
      </c>
      <c r="F659" s="1" t="s">
        <v>3912</v>
      </c>
      <c r="G659" s="1" t="s">
        <v>3930</v>
      </c>
      <c r="I659" s="236" t="s">
        <v>4159</v>
      </c>
      <c r="J659" s="1" t="s">
        <v>3188</v>
      </c>
      <c r="K659" s="1" t="s">
        <v>3189</v>
      </c>
      <c r="L659" s="1">
        <v>32.9730120708222</v>
      </c>
      <c r="M659" s="1">
        <v>131.90446208228099</v>
      </c>
      <c r="O659" s="74" t="str">
        <f t="shared" ref="O659:O722" si="211">A659</f>
        <v>高福-2：住宅型有料老人ホーム　あおぞら</v>
      </c>
      <c r="P659" s="74" t="str">
        <f t="shared" si="202"/>
        <v>種別：高齢者福祉施設 &lt;br&gt;名称：高福-2：住宅型有料老人ホーム　あおぞら&lt;br&gt;住所：佐伯市駅前2丁目10－32&lt;br&gt;TEL：0972-20-3221&lt;br&gt;参考：種別：有料老人ホーム　(住宅型)&lt;br&gt;</v>
      </c>
      <c r="Q659" s="74" t="str">
        <f t="shared" si="203"/>
        <v>507.png</v>
      </c>
      <c r="R659" s="74" t="str">
        <f t="shared" si="204"/>
        <v>25,25</v>
      </c>
      <c r="S659" s="74" t="str">
        <f t="shared" si="204"/>
        <v>12,12</v>
      </c>
      <c r="T659" s="74" t="str">
        <f t="shared" si="205"/>
        <v>131.904462082281,32.9730120708222</v>
      </c>
      <c r="W659" s="239">
        <v>1</v>
      </c>
      <c r="X659" s="239" t="s">
        <v>3209</v>
      </c>
      <c r="Y659" s="239" t="str">
        <f t="shared" ref="Y659:Y722" si="212">O659</f>
        <v>高福-2：住宅型有料老人ホーム　あおぞら</v>
      </c>
      <c r="Z659" s="239" t="s">
        <v>3202</v>
      </c>
      <c r="AA659" s="239" t="str">
        <f t="shared" si="206"/>
        <v>種別：高齢者福祉施設 &lt;br&gt;名称：高福-2：住宅型有料老人ホーム　あおぞら&lt;br&gt;住所：佐伯市駅前2丁目10－32&lt;br&gt;TEL：0972-20-3221&lt;br&gt;参考：種別：有料老人ホーム　(住宅型)&lt;br&gt;</v>
      </c>
      <c r="AB659" s="239" t="s">
        <v>3256</v>
      </c>
      <c r="AC659" s="239" t="str">
        <f t="shared" si="207"/>
        <v>507.png</v>
      </c>
      <c r="AD659" s="239" t="s">
        <v>3204</v>
      </c>
      <c r="AE659" s="239" t="str">
        <f t="shared" si="208"/>
        <v>25,25</v>
      </c>
      <c r="AF659" s="239" t="s">
        <v>3205</v>
      </c>
      <c r="AG659" s="239" t="str">
        <f t="shared" si="209"/>
        <v>12,12</v>
      </c>
      <c r="AH659" s="239" t="s">
        <v>3206</v>
      </c>
      <c r="AI659" s="239" t="str">
        <f t="shared" si="210"/>
        <v>131.904462082281,32.9730120708222</v>
      </c>
      <c r="AJ659" s="239" t="s">
        <v>3207</v>
      </c>
      <c r="AL659" s="8" t="str">
        <f t="shared" ref="AL659:AL722" si="213">_xlfn.CONCAT(X659:AJ659)</f>
        <v>,{"type":"Feature","properties":{"name":"高福-2：住宅型有料老人ホーム　あおぞら","description":"種別：高齢者福祉施設 &lt;br&gt;名称：高福-2：住宅型有料老人ホーム　あおぞら&lt;br&gt;住所：佐伯市駅前2丁目10－32&lt;br&gt;TEL：0972-20-3221&lt;br&gt;参考：種別：有料老人ホーム　(住宅型)&lt;br&gt;","_markerType":"Icon","_iconUrl":"https://cyberjapandata.gsi.go.jp/portal/sys/v4/symbols/507.png","_iconSize":[25,25],"_iconAnchor":[12,12]},"geometry":{"type":"Point","coordinates":[131.904462082281,32.9730120708222]}}</v>
      </c>
    </row>
    <row r="660" spans="1:38">
      <c r="A660" s="248" t="s">
        <v>3736</v>
      </c>
      <c r="B660" s="1" t="s">
        <v>3686</v>
      </c>
      <c r="C660" s="1" t="s">
        <v>3736</v>
      </c>
      <c r="D660" s="1" t="s">
        <v>802</v>
      </c>
      <c r="E660" s="1" t="s">
        <v>1325</v>
      </c>
      <c r="F660" s="1" t="s">
        <v>3912</v>
      </c>
      <c r="G660" s="1" t="s">
        <v>3931</v>
      </c>
      <c r="I660" s="236" t="s">
        <v>4159</v>
      </c>
      <c r="J660" s="1" t="s">
        <v>3188</v>
      </c>
      <c r="K660" s="1" t="s">
        <v>3189</v>
      </c>
      <c r="L660" s="1">
        <v>32.925195461960598</v>
      </c>
      <c r="M660" s="1">
        <v>131.93932063964201</v>
      </c>
      <c r="O660" s="74" t="str">
        <f t="shared" si="211"/>
        <v>高福-3：有料老人ホーム　はるの杜　すずかけ</v>
      </c>
      <c r="P660" s="74" t="str">
        <f t="shared" si="202"/>
        <v>種別：高齢者福祉施設 &lt;br&gt;名称：高福-3：有料老人ホーム　はるの杜　すずかけ&lt;br&gt;住所：佐伯市大字木立5552番地2&lt;br&gt;TEL：0972-28-3382&lt;br&gt;参考：種別：有料老人ホーム　(住宅型)&lt;br&gt;</v>
      </c>
      <c r="Q660" s="74" t="str">
        <f t="shared" si="203"/>
        <v>507.png</v>
      </c>
      <c r="R660" s="74" t="str">
        <f t="shared" si="204"/>
        <v>25,25</v>
      </c>
      <c r="S660" s="74" t="str">
        <f t="shared" si="204"/>
        <v>12,12</v>
      </c>
      <c r="T660" s="74" t="str">
        <f t="shared" si="205"/>
        <v>131.939320639642,32.9251954619606</v>
      </c>
      <c r="W660" s="239">
        <v>1</v>
      </c>
      <c r="X660" s="239" t="s">
        <v>3209</v>
      </c>
      <c r="Y660" s="239" t="str">
        <f t="shared" si="212"/>
        <v>高福-3：有料老人ホーム　はるの杜　すずかけ</v>
      </c>
      <c r="Z660" s="239" t="s">
        <v>3202</v>
      </c>
      <c r="AA660" s="239" t="str">
        <f t="shared" si="206"/>
        <v>種別：高齢者福祉施設 &lt;br&gt;名称：高福-3：有料老人ホーム　はるの杜　すずかけ&lt;br&gt;住所：佐伯市大字木立5552番地2&lt;br&gt;TEL：0972-28-3382&lt;br&gt;参考：種別：有料老人ホーム　(住宅型)&lt;br&gt;</v>
      </c>
      <c r="AB660" s="239" t="s">
        <v>3256</v>
      </c>
      <c r="AC660" s="239" t="str">
        <f t="shared" si="207"/>
        <v>507.png</v>
      </c>
      <c r="AD660" s="239" t="s">
        <v>3204</v>
      </c>
      <c r="AE660" s="239" t="str">
        <f t="shared" si="208"/>
        <v>25,25</v>
      </c>
      <c r="AF660" s="239" t="s">
        <v>3205</v>
      </c>
      <c r="AG660" s="239" t="str">
        <f t="shared" si="209"/>
        <v>12,12</v>
      </c>
      <c r="AH660" s="239" t="s">
        <v>3206</v>
      </c>
      <c r="AI660" s="239" t="str">
        <f t="shared" si="210"/>
        <v>131.939320639642,32.9251954619606</v>
      </c>
      <c r="AJ660" s="239" t="s">
        <v>3207</v>
      </c>
      <c r="AL660" s="8" t="str">
        <f t="shared" si="213"/>
        <v>,{"type":"Feature","properties":{"name":"高福-3：有料老人ホーム　はるの杜　すずかけ","description":"種別：高齢者福祉施設 &lt;br&gt;名称：高福-3：有料老人ホーム　はるの杜　すずかけ&lt;br&gt;住所：佐伯市大字木立5552番地2&lt;br&gt;TEL：0972-28-3382&lt;br&gt;参考：種別：有料老人ホーム　(住宅型)&lt;br&gt;","_markerType":"Icon","_iconUrl":"https://cyberjapandata.gsi.go.jp/portal/sys/v4/symbols/507.png","_iconSize":[25,25],"_iconAnchor":[12,12]},"geometry":{"type":"Point","coordinates":[131.939320639642,32.9251954619606]}}</v>
      </c>
    </row>
    <row r="661" spans="1:38">
      <c r="A661" s="248" t="s">
        <v>3737</v>
      </c>
      <c r="B661" s="1" t="s">
        <v>3686</v>
      </c>
      <c r="C661" s="1" t="s">
        <v>3737</v>
      </c>
      <c r="D661" s="1" t="s">
        <v>807</v>
      </c>
      <c r="E661" s="1" t="s">
        <v>1326</v>
      </c>
      <c r="F661" s="1" t="s">
        <v>3912</v>
      </c>
      <c r="G661" s="1" t="s">
        <v>3932</v>
      </c>
      <c r="I661" s="236" t="s">
        <v>4159</v>
      </c>
      <c r="J661" s="1" t="s">
        <v>3188</v>
      </c>
      <c r="K661" s="1" t="s">
        <v>3189</v>
      </c>
      <c r="L661" s="1">
        <v>32.973517961438397</v>
      </c>
      <c r="M661" s="1">
        <v>131.88484227372501</v>
      </c>
      <c r="O661" s="74" t="str">
        <f t="shared" si="211"/>
        <v>高福-4：有料老人ホーム　悠久の丘　万葉</v>
      </c>
      <c r="P661" s="74" t="str">
        <f t="shared" si="202"/>
        <v>種別：高齢者福祉施設 &lt;br&gt;名称：高福-4：有料老人ホーム　悠久の丘　万葉&lt;br&gt;住所：佐伯市大字鶴望字中ノ原3510-21&lt;br&gt;TEL：0972-23-6366&lt;br&gt;参考：種別：有料老人ホーム　(住宅型)&lt;br&gt;</v>
      </c>
      <c r="Q661" s="74" t="str">
        <f t="shared" si="203"/>
        <v>507.png</v>
      </c>
      <c r="R661" s="74" t="str">
        <f t="shared" si="204"/>
        <v>25,25</v>
      </c>
      <c r="S661" s="74" t="str">
        <f t="shared" si="204"/>
        <v>12,12</v>
      </c>
      <c r="T661" s="74" t="str">
        <f t="shared" si="205"/>
        <v>131.884842273725,32.9735179614384</v>
      </c>
      <c r="W661" s="239">
        <v>1</v>
      </c>
      <c r="X661" s="239" t="s">
        <v>3209</v>
      </c>
      <c r="Y661" s="239" t="str">
        <f t="shared" si="212"/>
        <v>高福-4：有料老人ホーム　悠久の丘　万葉</v>
      </c>
      <c r="Z661" s="239" t="s">
        <v>3202</v>
      </c>
      <c r="AA661" s="239" t="str">
        <f t="shared" si="206"/>
        <v>種別：高齢者福祉施設 &lt;br&gt;名称：高福-4：有料老人ホーム　悠久の丘　万葉&lt;br&gt;住所：佐伯市大字鶴望字中ノ原3510-21&lt;br&gt;TEL：0972-23-6366&lt;br&gt;参考：種別：有料老人ホーム　(住宅型)&lt;br&gt;</v>
      </c>
      <c r="AB661" s="239" t="s">
        <v>3256</v>
      </c>
      <c r="AC661" s="239" t="str">
        <f t="shared" si="207"/>
        <v>507.png</v>
      </c>
      <c r="AD661" s="239" t="s">
        <v>3204</v>
      </c>
      <c r="AE661" s="239" t="str">
        <f t="shared" si="208"/>
        <v>25,25</v>
      </c>
      <c r="AF661" s="239" t="s">
        <v>3205</v>
      </c>
      <c r="AG661" s="239" t="str">
        <f t="shared" si="209"/>
        <v>12,12</v>
      </c>
      <c r="AH661" s="239" t="s">
        <v>3206</v>
      </c>
      <c r="AI661" s="239" t="str">
        <f t="shared" si="210"/>
        <v>131.884842273725,32.9735179614384</v>
      </c>
      <c r="AJ661" s="239" t="s">
        <v>3207</v>
      </c>
      <c r="AL661" s="8" t="str">
        <f t="shared" si="213"/>
        <v>,{"type":"Feature","properties":{"name":"高福-4：有料老人ホーム　悠久の丘　万葉","description":"種別：高齢者福祉施設 &lt;br&gt;名称：高福-4：有料老人ホーム　悠久の丘　万葉&lt;br&gt;住所：佐伯市大字鶴望字中ノ原3510-21&lt;br&gt;TEL：0972-23-6366&lt;br&gt;参考：種別：有料老人ホーム　(住宅型)&lt;br&gt;","_markerType":"Icon","_iconUrl":"https://cyberjapandata.gsi.go.jp/portal/sys/v4/symbols/507.png","_iconSize":[25,25],"_iconAnchor":[12,12]},"geometry":{"type":"Point","coordinates":[131.884842273725,32.9735179614384]}}</v>
      </c>
    </row>
    <row r="662" spans="1:38">
      <c r="A662" s="248" t="s">
        <v>3738</v>
      </c>
      <c r="B662" s="1" t="s">
        <v>3686</v>
      </c>
      <c r="C662" s="1" t="s">
        <v>3738</v>
      </c>
      <c r="D662" s="1" t="s">
        <v>811</v>
      </c>
      <c r="E662" s="1" t="s">
        <v>1327</v>
      </c>
      <c r="F662" s="1" t="s">
        <v>3912</v>
      </c>
      <c r="G662" s="1" t="s">
        <v>3933</v>
      </c>
      <c r="I662" s="236" t="s">
        <v>4159</v>
      </c>
      <c r="J662" s="1" t="s">
        <v>3188</v>
      </c>
      <c r="K662" s="1" t="s">
        <v>3189</v>
      </c>
      <c r="L662" s="1">
        <v>32.932622185185501</v>
      </c>
      <c r="M662" s="1">
        <v>131.862456897134</v>
      </c>
      <c r="O662" s="74" t="str">
        <f t="shared" si="211"/>
        <v>高福-5：有料老人ホーム　城村の家</v>
      </c>
      <c r="P662" s="74" t="str">
        <f t="shared" si="202"/>
        <v>種別：高齢者福祉施設 &lt;br&gt;名称：高福-5：有料老人ホーム　城村の家&lt;br&gt;住所：佐伯市大字長谷5727番地&lt;br&gt;TEL：0972-23-4595&lt;br&gt;参考：種別：有料老人ホーム　(住宅型)&lt;br&gt;</v>
      </c>
      <c r="Q662" s="74" t="str">
        <f t="shared" si="203"/>
        <v>507.png</v>
      </c>
      <c r="R662" s="74" t="str">
        <f t="shared" si="204"/>
        <v>25,25</v>
      </c>
      <c r="S662" s="74" t="str">
        <f t="shared" si="204"/>
        <v>12,12</v>
      </c>
      <c r="T662" s="74" t="str">
        <f t="shared" si="205"/>
        <v>131.862456897134,32.9326221851855</v>
      </c>
      <c r="W662" s="239">
        <v>1</v>
      </c>
      <c r="X662" s="239" t="s">
        <v>3209</v>
      </c>
      <c r="Y662" s="239" t="str">
        <f t="shared" si="212"/>
        <v>高福-5：有料老人ホーム　城村の家</v>
      </c>
      <c r="Z662" s="239" t="s">
        <v>3202</v>
      </c>
      <c r="AA662" s="239" t="str">
        <f t="shared" si="206"/>
        <v>種別：高齢者福祉施設 &lt;br&gt;名称：高福-5：有料老人ホーム　城村の家&lt;br&gt;住所：佐伯市大字長谷5727番地&lt;br&gt;TEL：0972-23-4595&lt;br&gt;参考：種別：有料老人ホーム　(住宅型)&lt;br&gt;</v>
      </c>
      <c r="AB662" s="239" t="s">
        <v>3256</v>
      </c>
      <c r="AC662" s="239" t="str">
        <f t="shared" si="207"/>
        <v>507.png</v>
      </c>
      <c r="AD662" s="239" t="s">
        <v>3204</v>
      </c>
      <c r="AE662" s="239" t="str">
        <f t="shared" si="208"/>
        <v>25,25</v>
      </c>
      <c r="AF662" s="239" t="s">
        <v>3205</v>
      </c>
      <c r="AG662" s="239" t="str">
        <f t="shared" si="209"/>
        <v>12,12</v>
      </c>
      <c r="AH662" s="239" t="s">
        <v>3206</v>
      </c>
      <c r="AI662" s="239" t="str">
        <f t="shared" si="210"/>
        <v>131.862456897134,32.9326221851855</v>
      </c>
      <c r="AJ662" s="239" t="s">
        <v>3207</v>
      </c>
      <c r="AL662" s="8" t="str">
        <f t="shared" si="213"/>
        <v>,{"type":"Feature","properties":{"name":"高福-5：有料老人ホーム　城村の家","description":"種別：高齢者福祉施設 &lt;br&gt;名称：高福-5：有料老人ホーム　城村の家&lt;br&gt;住所：佐伯市大字長谷5727番地&lt;br&gt;TEL：0972-23-4595&lt;br&gt;参考：種別：有料老人ホーム　(住宅型)&lt;br&gt;","_markerType":"Icon","_iconUrl":"https://cyberjapandata.gsi.go.jp/portal/sys/v4/symbols/507.png","_iconSize":[25,25],"_iconAnchor":[12,12]},"geometry":{"type":"Point","coordinates":[131.862456897134,32.9326221851855]}}</v>
      </c>
    </row>
    <row r="663" spans="1:38">
      <c r="A663" s="248" t="s">
        <v>3739</v>
      </c>
      <c r="B663" s="1" t="s">
        <v>3686</v>
      </c>
      <c r="C663" s="1" t="s">
        <v>3739</v>
      </c>
      <c r="D663" s="1" t="s">
        <v>815</v>
      </c>
      <c r="E663" s="1" t="s">
        <v>1328</v>
      </c>
      <c r="F663" s="1" t="s">
        <v>3912</v>
      </c>
      <c r="G663" s="1" t="s">
        <v>3934</v>
      </c>
      <c r="I663" s="236" t="s">
        <v>4159</v>
      </c>
      <c r="J663" s="1" t="s">
        <v>3188</v>
      </c>
      <c r="K663" s="1" t="s">
        <v>3189</v>
      </c>
      <c r="L663" s="1">
        <v>32.793628954518901</v>
      </c>
      <c r="M663" s="1">
        <v>131.87723662806499</v>
      </c>
      <c r="O663" s="74" t="str">
        <f t="shared" si="211"/>
        <v>高福-6：有料老人ホーム　潮の風</v>
      </c>
      <c r="P663" s="74" t="str">
        <f t="shared" si="202"/>
        <v>種別：高齢者福祉施設 &lt;br&gt;名称：高福-6：有料老人ホーム　潮の風&lt;br&gt;住所：佐伯市蒲江大字丸市尾浦21番地&lt;br&gt;TEL：0972-44-5101&lt;br&gt;参考：種別：有料老人ホーム　(住宅型)&lt;br&gt;</v>
      </c>
      <c r="Q663" s="74" t="str">
        <f t="shared" si="203"/>
        <v>507.png</v>
      </c>
      <c r="R663" s="74" t="str">
        <f t="shared" si="204"/>
        <v>25,25</v>
      </c>
      <c r="S663" s="74" t="str">
        <f t="shared" si="204"/>
        <v>12,12</v>
      </c>
      <c r="T663" s="74" t="str">
        <f t="shared" si="205"/>
        <v>131.877236628065,32.7936289545189</v>
      </c>
      <c r="W663" s="239">
        <v>1</v>
      </c>
      <c r="X663" s="239" t="s">
        <v>3209</v>
      </c>
      <c r="Y663" s="239" t="str">
        <f t="shared" si="212"/>
        <v>高福-6：有料老人ホーム　潮の風</v>
      </c>
      <c r="Z663" s="239" t="s">
        <v>3202</v>
      </c>
      <c r="AA663" s="239" t="str">
        <f t="shared" si="206"/>
        <v>種別：高齢者福祉施設 &lt;br&gt;名称：高福-6：有料老人ホーム　潮の風&lt;br&gt;住所：佐伯市蒲江大字丸市尾浦21番地&lt;br&gt;TEL：0972-44-5101&lt;br&gt;参考：種別：有料老人ホーム　(住宅型)&lt;br&gt;</v>
      </c>
      <c r="AB663" s="239" t="s">
        <v>3256</v>
      </c>
      <c r="AC663" s="239" t="str">
        <f t="shared" si="207"/>
        <v>507.png</v>
      </c>
      <c r="AD663" s="239" t="s">
        <v>3204</v>
      </c>
      <c r="AE663" s="239" t="str">
        <f t="shared" si="208"/>
        <v>25,25</v>
      </c>
      <c r="AF663" s="239" t="s">
        <v>3205</v>
      </c>
      <c r="AG663" s="239" t="str">
        <f t="shared" si="209"/>
        <v>12,12</v>
      </c>
      <c r="AH663" s="239" t="s">
        <v>3206</v>
      </c>
      <c r="AI663" s="239" t="str">
        <f t="shared" si="210"/>
        <v>131.877236628065,32.7936289545189</v>
      </c>
      <c r="AJ663" s="239" t="s">
        <v>3207</v>
      </c>
      <c r="AL663" s="8" t="str">
        <f t="shared" si="213"/>
        <v>,{"type":"Feature","properties":{"name":"高福-6：有料老人ホーム　潮の風","description":"種別：高齢者福祉施設 &lt;br&gt;名称：高福-6：有料老人ホーム　潮の風&lt;br&gt;住所：佐伯市蒲江大字丸市尾浦21番地&lt;br&gt;TEL：0972-44-5101&lt;br&gt;参考：種別：有料老人ホーム　(住宅型)&lt;br&gt;","_markerType":"Icon","_iconUrl":"https://cyberjapandata.gsi.go.jp/portal/sys/v4/symbols/507.png","_iconSize":[25,25],"_iconAnchor":[12,12]},"geometry":{"type":"Point","coordinates":[131.877236628065,32.7936289545189]}}</v>
      </c>
    </row>
    <row r="664" spans="1:38">
      <c r="A664" s="248" t="s">
        <v>3740</v>
      </c>
      <c r="B664" s="1" t="s">
        <v>3686</v>
      </c>
      <c r="C664" s="1" t="s">
        <v>3740</v>
      </c>
      <c r="D664" s="1" t="s">
        <v>819</v>
      </c>
      <c r="E664" s="1" t="s">
        <v>1329</v>
      </c>
      <c r="F664" s="1" t="s">
        <v>3912</v>
      </c>
      <c r="G664" s="1" t="s">
        <v>3935</v>
      </c>
      <c r="I664" s="236" t="s">
        <v>4159</v>
      </c>
      <c r="J664" s="1" t="s">
        <v>3188</v>
      </c>
      <c r="K664" s="1" t="s">
        <v>3189</v>
      </c>
      <c r="L664" s="1">
        <v>32.925626751880301</v>
      </c>
      <c r="M664" s="1">
        <v>131.945441596005</v>
      </c>
      <c r="O664" s="74" t="str">
        <f t="shared" si="211"/>
        <v>高福-7：有料老人ホーム　白ゆり</v>
      </c>
      <c r="P664" s="74" t="str">
        <f t="shared" si="202"/>
        <v>種別：高齢者福祉施設 &lt;br&gt;名称：高福-7：有料老人ホーム　白ゆり&lt;br&gt;住所：佐伯市木立大字大野4887番地&lt;br&gt;TEL：0972-29-5020&lt;br&gt;参考：種別：有料老人ホーム　(住宅型)&lt;br&gt;</v>
      </c>
      <c r="Q664" s="74" t="str">
        <f t="shared" si="203"/>
        <v>507.png</v>
      </c>
      <c r="R664" s="74" t="str">
        <f t="shared" si="204"/>
        <v>25,25</v>
      </c>
      <c r="S664" s="74" t="str">
        <f t="shared" si="204"/>
        <v>12,12</v>
      </c>
      <c r="T664" s="74" t="str">
        <f t="shared" si="205"/>
        <v>131.945441596005,32.9256267518803</v>
      </c>
      <c r="W664" s="239">
        <v>1</v>
      </c>
      <c r="X664" s="239" t="s">
        <v>3209</v>
      </c>
      <c r="Y664" s="239" t="str">
        <f t="shared" si="212"/>
        <v>高福-7：有料老人ホーム　白ゆり</v>
      </c>
      <c r="Z664" s="239" t="s">
        <v>3202</v>
      </c>
      <c r="AA664" s="239" t="str">
        <f t="shared" si="206"/>
        <v>種別：高齢者福祉施設 &lt;br&gt;名称：高福-7：有料老人ホーム　白ゆり&lt;br&gt;住所：佐伯市木立大字大野4887番地&lt;br&gt;TEL：0972-29-5020&lt;br&gt;参考：種別：有料老人ホーム　(住宅型)&lt;br&gt;</v>
      </c>
      <c r="AB664" s="239" t="s">
        <v>3256</v>
      </c>
      <c r="AC664" s="239" t="str">
        <f t="shared" si="207"/>
        <v>507.png</v>
      </c>
      <c r="AD664" s="239" t="s">
        <v>3204</v>
      </c>
      <c r="AE664" s="239" t="str">
        <f t="shared" si="208"/>
        <v>25,25</v>
      </c>
      <c r="AF664" s="239" t="s">
        <v>3205</v>
      </c>
      <c r="AG664" s="239" t="str">
        <f t="shared" si="209"/>
        <v>12,12</v>
      </c>
      <c r="AH664" s="239" t="s">
        <v>3206</v>
      </c>
      <c r="AI664" s="239" t="str">
        <f t="shared" si="210"/>
        <v>131.945441596005,32.9256267518803</v>
      </c>
      <c r="AJ664" s="239" t="s">
        <v>3207</v>
      </c>
      <c r="AL664" s="8" t="str">
        <f t="shared" si="213"/>
        <v>,{"type":"Feature","properties":{"name":"高福-7：有料老人ホーム　白ゆり","description":"種別：高齢者福祉施設 &lt;br&gt;名称：高福-7：有料老人ホーム　白ゆり&lt;br&gt;住所：佐伯市木立大字大野4887番地&lt;br&gt;TEL：0972-29-5020&lt;br&gt;参考：種別：有料老人ホーム　(住宅型)&lt;br&gt;","_markerType":"Icon","_iconUrl":"https://cyberjapandata.gsi.go.jp/portal/sys/v4/symbols/507.png","_iconSize":[25,25],"_iconAnchor":[12,12]},"geometry":{"type":"Point","coordinates":[131.945441596005,32.9256267518803]}}</v>
      </c>
    </row>
    <row r="665" spans="1:38">
      <c r="A665" s="248" t="s">
        <v>3741</v>
      </c>
      <c r="B665" s="1" t="s">
        <v>3686</v>
      </c>
      <c r="C665" s="1" t="s">
        <v>3741</v>
      </c>
      <c r="D665" s="1" t="s">
        <v>823</v>
      </c>
      <c r="E665" s="1" t="s">
        <v>1330</v>
      </c>
      <c r="F665" s="1" t="s">
        <v>3912</v>
      </c>
      <c r="G665" s="1" t="s">
        <v>3936</v>
      </c>
      <c r="I665" s="236" t="s">
        <v>4159</v>
      </c>
      <c r="J665" s="1" t="s">
        <v>3188</v>
      </c>
      <c r="K665" s="1" t="s">
        <v>3189</v>
      </c>
      <c r="L665" s="1">
        <v>32.962726401684201</v>
      </c>
      <c r="M665" s="1">
        <v>131.86456212583701</v>
      </c>
      <c r="O665" s="74" t="str">
        <f t="shared" si="211"/>
        <v>高福-8：有料老人ホーム　ヴィラ・コスモタウン</v>
      </c>
      <c r="P665" s="74" t="str">
        <f t="shared" si="202"/>
        <v>種別：高齢者福祉施設 &lt;br&gt;名称：高福-8：有料老人ホーム　ヴィラ・コスモタウン&lt;br&gt;住所：佐伯市鶴岡西町1丁目234番1&lt;br&gt;TEL：0972-28-6541&lt;br&gt;参考：種別：有料老人ホーム　(住宅型)&lt;br&gt;</v>
      </c>
      <c r="Q665" s="74" t="str">
        <f t="shared" si="203"/>
        <v>507.png</v>
      </c>
      <c r="R665" s="74" t="str">
        <f t="shared" si="204"/>
        <v>25,25</v>
      </c>
      <c r="S665" s="74" t="str">
        <f t="shared" si="204"/>
        <v>12,12</v>
      </c>
      <c r="T665" s="74" t="str">
        <f t="shared" si="205"/>
        <v>131.864562125837,32.9627264016842</v>
      </c>
      <c r="W665" s="239">
        <v>1</v>
      </c>
      <c r="X665" s="239" t="s">
        <v>3209</v>
      </c>
      <c r="Y665" s="239" t="str">
        <f t="shared" si="212"/>
        <v>高福-8：有料老人ホーム　ヴィラ・コスモタウン</v>
      </c>
      <c r="Z665" s="239" t="s">
        <v>3202</v>
      </c>
      <c r="AA665" s="239" t="str">
        <f t="shared" si="206"/>
        <v>種別：高齢者福祉施設 &lt;br&gt;名称：高福-8：有料老人ホーム　ヴィラ・コスモタウン&lt;br&gt;住所：佐伯市鶴岡西町1丁目234番1&lt;br&gt;TEL：0972-28-6541&lt;br&gt;参考：種別：有料老人ホーム　(住宅型)&lt;br&gt;</v>
      </c>
      <c r="AB665" s="239" t="s">
        <v>3256</v>
      </c>
      <c r="AC665" s="239" t="str">
        <f t="shared" si="207"/>
        <v>507.png</v>
      </c>
      <c r="AD665" s="239" t="s">
        <v>3204</v>
      </c>
      <c r="AE665" s="239" t="str">
        <f t="shared" si="208"/>
        <v>25,25</v>
      </c>
      <c r="AF665" s="239" t="s">
        <v>3205</v>
      </c>
      <c r="AG665" s="239" t="str">
        <f t="shared" si="209"/>
        <v>12,12</v>
      </c>
      <c r="AH665" s="239" t="s">
        <v>3206</v>
      </c>
      <c r="AI665" s="239" t="str">
        <f t="shared" si="210"/>
        <v>131.864562125837,32.9627264016842</v>
      </c>
      <c r="AJ665" s="239" t="s">
        <v>3207</v>
      </c>
      <c r="AL665" s="8" t="str">
        <f t="shared" si="213"/>
        <v>,{"type":"Feature","properties":{"name":"高福-8：有料老人ホーム　ヴィラ・コスモタウン","description":"種別：高齢者福祉施設 &lt;br&gt;名称：高福-8：有料老人ホーム　ヴィラ・コスモタウン&lt;br&gt;住所：佐伯市鶴岡西町1丁目234番1&lt;br&gt;TEL：0972-28-6541&lt;br&gt;参考：種別：有料老人ホーム　(住宅型)&lt;br&gt;","_markerType":"Icon","_iconUrl":"https://cyberjapandata.gsi.go.jp/portal/sys/v4/symbols/507.png","_iconSize":[25,25],"_iconAnchor":[12,12]},"geometry":{"type":"Point","coordinates":[131.864562125837,32.9627264016842]}}</v>
      </c>
    </row>
    <row r="666" spans="1:38">
      <c r="A666" s="248" t="s">
        <v>3742</v>
      </c>
      <c r="B666" s="1" t="s">
        <v>3686</v>
      </c>
      <c r="C666" s="1" t="s">
        <v>3742</v>
      </c>
      <c r="D666" s="1" t="s">
        <v>827</v>
      </c>
      <c r="E666" s="1" t="s">
        <v>1331</v>
      </c>
      <c r="F666" s="1" t="s">
        <v>3912</v>
      </c>
      <c r="G666" s="1" t="s">
        <v>3937</v>
      </c>
      <c r="I666" s="236" t="s">
        <v>4159</v>
      </c>
      <c r="J666" s="1" t="s">
        <v>3188</v>
      </c>
      <c r="K666" s="1" t="s">
        <v>3189</v>
      </c>
      <c r="L666" s="1">
        <v>32.941940801921703</v>
      </c>
      <c r="M666" s="1">
        <v>131.95800095093799</v>
      </c>
      <c r="O666" s="74" t="str">
        <f t="shared" si="211"/>
        <v>高福-9：有料老人ホーム　さとの家</v>
      </c>
      <c r="P666" s="74" t="str">
        <f t="shared" si="202"/>
        <v>種別：高齢者福祉施設 &lt;br&gt;名称：高福-9：有料老人ホーム　さとの家&lt;br&gt;住所：佐伯市鶴見大字地松浦1245-8&lt;br&gt;TEL：0972-33-0750&lt;br&gt;参考：種別：有料老人ホーム　(住宅型)&lt;br&gt;</v>
      </c>
      <c r="Q666" s="74" t="str">
        <f t="shared" si="203"/>
        <v>507.png</v>
      </c>
      <c r="R666" s="74" t="str">
        <f t="shared" si="204"/>
        <v>25,25</v>
      </c>
      <c r="S666" s="74" t="str">
        <f t="shared" si="204"/>
        <v>12,12</v>
      </c>
      <c r="T666" s="74" t="str">
        <f t="shared" si="205"/>
        <v>131.958000950938,32.9419408019217</v>
      </c>
      <c r="W666" s="239">
        <v>1</v>
      </c>
      <c r="X666" s="239" t="s">
        <v>3209</v>
      </c>
      <c r="Y666" s="239" t="str">
        <f t="shared" si="212"/>
        <v>高福-9：有料老人ホーム　さとの家</v>
      </c>
      <c r="Z666" s="239" t="s">
        <v>3202</v>
      </c>
      <c r="AA666" s="239" t="str">
        <f t="shared" si="206"/>
        <v>種別：高齢者福祉施設 &lt;br&gt;名称：高福-9：有料老人ホーム　さとの家&lt;br&gt;住所：佐伯市鶴見大字地松浦1245-8&lt;br&gt;TEL：0972-33-0750&lt;br&gt;参考：種別：有料老人ホーム　(住宅型)&lt;br&gt;</v>
      </c>
      <c r="AB666" s="239" t="s">
        <v>3256</v>
      </c>
      <c r="AC666" s="239" t="str">
        <f t="shared" si="207"/>
        <v>507.png</v>
      </c>
      <c r="AD666" s="239" t="s">
        <v>3204</v>
      </c>
      <c r="AE666" s="239" t="str">
        <f t="shared" si="208"/>
        <v>25,25</v>
      </c>
      <c r="AF666" s="239" t="s">
        <v>3205</v>
      </c>
      <c r="AG666" s="239" t="str">
        <f t="shared" si="209"/>
        <v>12,12</v>
      </c>
      <c r="AH666" s="239" t="s">
        <v>3206</v>
      </c>
      <c r="AI666" s="239" t="str">
        <f t="shared" si="210"/>
        <v>131.958000950938,32.9419408019217</v>
      </c>
      <c r="AJ666" s="239" t="s">
        <v>3207</v>
      </c>
      <c r="AL666" s="8" t="str">
        <f t="shared" si="213"/>
        <v>,{"type":"Feature","properties":{"name":"高福-9：有料老人ホーム　さとの家","description":"種別：高齢者福祉施設 &lt;br&gt;名称：高福-9：有料老人ホーム　さとの家&lt;br&gt;住所：佐伯市鶴見大字地松浦1245-8&lt;br&gt;TEL：0972-33-0750&lt;br&gt;参考：種別：有料老人ホーム　(住宅型)&lt;br&gt;","_markerType":"Icon","_iconUrl":"https://cyberjapandata.gsi.go.jp/portal/sys/v4/symbols/507.png","_iconSize":[25,25],"_iconAnchor":[12,12]},"geometry":{"type":"Point","coordinates":[131.958000950938,32.9419408019217]}}</v>
      </c>
    </row>
    <row r="667" spans="1:38">
      <c r="A667" s="248" t="s">
        <v>3743</v>
      </c>
      <c r="B667" s="1" t="s">
        <v>3686</v>
      </c>
      <c r="C667" s="1" t="s">
        <v>3743</v>
      </c>
      <c r="D667" s="1" t="s">
        <v>830</v>
      </c>
      <c r="E667" s="1" t="s">
        <v>1331</v>
      </c>
      <c r="F667" s="1" t="s">
        <v>3912</v>
      </c>
      <c r="G667" s="1" t="s">
        <v>3937</v>
      </c>
      <c r="I667" s="236" t="s">
        <v>4159</v>
      </c>
      <c r="J667" s="1" t="s">
        <v>3188</v>
      </c>
      <c r="K667" s="1" t="s">
        <v>3189</v>
      </c>
      <c r="L667" s="1">
        <v>32.941533986808601</v>
      </c>
      <c r="M667" s="1">
        <v>131.958556763827</v>
      </c>
      <c r="O667" s="74" t="str">
        <f t="shared" si="211"/>
        <v>高福-10：グループホーム　ほのぼの</v>
      </c>
      <c r="P667" s="74" t="str">
        <f t="shared" si="202"/>
        <v>種別：高齢者福祉施設 &lt;br&gt;名称：高福-10：グループホーム　ほのぼの&lt;br&gt;住所：佐伯市鶴見大字地松浦1462番地4&lt;br&gt;TEL：0972-33-0750&lt;br&gt;参考：種別：有料老人ホーム　(住宅型)&lt;br&gt;</v>
      </c>
      <c r="Q667" s="74" t="str">
        <f t="shared" si="203"/>
        <v>507.png</v>
      </c>
      <c r="R667" s="74" t="str">
        <f t="shared" si="204"/>
        <v>25,25</v>
      </c>
      <c r="S667" s="74" t="str">
        <f t="shared" si="204"/>
        <v>12,12</v>
      </c>
      <c r="T667" s="74" t="str">
        <f t="shared" si="205"/>
        <v>131.958556763827,32.9415339868086</v>
      </c>
      <c r="W667" s="239">
        <v>1</v>
      </c>
      <c r="X667" s="239" t="s">
        <v>3209</v>
      </c>
      <c r="Y667" s="239" t="str">
        <f t="shared" si="212"/>
        <v>高福-10：グループホーム　ほのぼの</v>
      </c>
      <c r="Z667" s="239" t="s">
        <v>3202</v>
      </c>
      <c r="AA667" s="239" t="str">
        <f t="shared" si="206"/>
        <v>種別：高齢者福祉施設 &lt;br&gt;名称：高福-10：グループホーム　ほのぼの&lt;br&gt;住所：佐伯市鶴見大字地松浦1462番地4&lt;br&gt;TEL：0972-33-0750&lt;br&gt;参考：種別：有料老人ホーム　(住宅型)&lt;br&gt;</v>
      </c>
      <c r="AB667" s="239" t="s">
        <v>3256</v>
      </c>
      <c r="AC667" s="239" t="str">
        <f t="shared" si="207"/>
        <v>507.png</v>
      </c>
      <c r="AD667" s="239" t="s">
        <v>3204</v>
      </c>
      <c r="AE667" s="239" t="str">
        <f t="shared" si="208"/>
        <v>25,25</v>
      </c>
      <c r="AF667" s="239" t="s">
        <v>3205</v>
      </c>
      <c r="AG667" s="239" t="str">
        <f t="shared" si="209"/>
        <v>12,12</v>
      </c>
      <c r="AH667" s="239" t="s">
        <v>3206</v>
      </c>
      <c r="AI667" s="239" t="str">
        <f t="shared" si="210"/>
        <v>131.958556763827,32.9415339868086</v>
      </c>
      <c r="AJ667" s="239" t="s">
        <v>3207</v>
      </c>
      <c r="AL667" s="8" t="str">
        <f t="shared" si="213"/>
        <v>,{"type":"Feature","properties":{"name":"高福-10：グループホーム　ほのぼの","description":"種別：高齢者福祉施設 &lt;br&gt;名称：高福-10：グループホーム　ほのぼの&lt;br&gt;住所：佐伯市鶴見大字地松浦1462番地4&lt;br&gt;TEL：0972-33-0750&lt;br&gt;参考：種別：有料老人ホーム　(住宅型)&lt;br&gt;","_markerType":"Icon","_iconUrl":"https://cyberjapandata.gsi.go.jp/portal/sys/v4/symbols/507.png","_iconSize":[25,25],"_iconAnchor":[12,12]},"geometry":{"type":"Point","coordinates":[131.958556763827,32.9415339868086]}}</v>
      </c>
    </row>
    <row r="668" spans="1:38">
      <c r="A668" s="248" t="s">
        <v>3744</v>
      </c>
      <c r="B668" s="1" t="s">
        <v>3686</v>
      </c>
      <c r="C668" s="1" t="s">
        <v>3744</v>
      </c>
      <c r="D668" s="1" t="s">
        <v>831</v>
      </c>
      <c r="E668" s="1" t="s">
        <v>1331</v>
      </c>
      <c r="F668" s="1" t="s">
        <v>3912</v>
      </c>
      <c r="G668" s="1" t="s">
        <v>3937</v>
      </c>
      <c r="I668" s="236" t="s">
        <v>4159</v>
      </c>
      <c r="J668" s="1" t="s">
        <v>3188</v>
      </c>
      <c r="K668" s="1" t="s">
        <v>3189</v>
      </c>
      <c r="L668" s="1">
        <v>32.942141751691601</v>
      </c>
      <c r="M668" s="1">
        <v>131.95798003253699</v>
      </c>
      <c r="O668" s="74" t="str">
        <f t="shared" si="211"/>
        <v>高福-11：有料老人ホーム　ひだまり</v>
      </c>
      <c r="P668" s="74" t="str">
        <f t="shared" si="202"/>
        <v>種別：高齢者福祉施設 &lt;br&gt;名称：高福-11：有料老人ホーム　ひだまり&lt;br&gt;住所：佐伯市鶴見大字地松浦1238&lt;br&gt;TEL：0972-33-0750&lt;br&gt;参考：種別：有料老人ホーム　(住宅型)&lt;br&gt;</v>
      </c>
      <c r="Q668" s="74" t="str">
        <f t="shared" si="203"/>
        <v>507.png</v>
      </c>
      <c r="R668" s="74" t="str">
        <f t="shared" si="204"/>
        <v>25,25</v>
      </c>
      <c r="S668" s="74" t="str">
        <f t="shared" si="204"/>
        <v>12,12</v>
      </c>
      <c r="T668" s="74" t="str">
        <f t="shared" si="205"/>
        <v>131.957980032537,32.9421417516916</v>
      </c>
      <c r="W668" s="239">
        <v>1</v>
      </c>
      <c r="X668" s="239" t="s">
        <v>3209</v>
      </c>
      <c r="Y668" s="239" t="str">
        <f t="shared" si="212"/>
        <v>高福-11：有料老人ホーム　ひだまり</v>
      </c>
      <c r="Z668" s="239" t="s">
        <v>3202</v>
      </c>
      <c r="AA668" s="239" t="str">
        <f t="shared" si="206"/>
        <v>種別：高齢者福祉施設 &lt;br&gt;名称：高福-11：有料老人ホーム　ひだまり&lt;br&gt;住所：佐伯市鶴見大字地松浦1238&lt;br&gt;TEL：0972-33-0750&lt;br&gt;参考：種別：有料老人ホーム　(住宅型)&lt;br&gt;</v>
      </c>
      <c r="AB668" s="239" t="s">
        <v>3256</v>
      </c>
      <c r="AC668" s="239" t="str">
        <f t="shared" si="207"/>
        <v>507.png</v>
      </c>
      <c r="AD668" s="239" t="s">
        <v>3204</v>
      </c>
      <c r="AE668" s="239" t="str">
        <f t="shared" si="208"/>
        <v>25,25</v>
      </c>
      <c r="AF668" s="239" t="s">
        <v>3205</v>
      </c>
      <c r="AG668" s="239" t="str">
        <f t="shared" si="209"/>
        <v>12,12</v>
      </c>
      <c r="AH668" s="239" t="s">
        <v>3206</v>
      </c>
      <c r="AI668" s="239" t="str">
        <f t="shared" si="210"/>
        <v>131.957980032537,32.9421417516916</v>
      </c>
      <c r="AJ668" s="239" t="s">
        <v>3207</v>
      </c>
      <c r="AL668" s="8" t="str">
        <f t="shared" si="213"/>
        <v>,{"type":"Feature","properties":{"name":"高福-11：有料老人ホーム　ひだまり","description":"種別：高齢者福祉施設 &lt;br&gt;名称：高福-11：有料老人ホーム　ひだまり&lt;br&gt;住所：佐伯市鶴見大字地松浦1238&lt;br&gt;TEL：0972-33-0750&lt;br&gt;参考：種別：有料老人ホーム　(住宅型)&lt;br&gt;","_markerType":"Icon","_iconUrl":"https://cyberjapandata.gsi.go.jp/portal/sys/v4/symbols/507.png","_iconSize":[25,25],"_iconAnchor":[12,12]},"geometry":{"type":"Point","coordinates":[131.957980032537,32.9421417516916]}}</v>
      </c>
    </row>
    <row r="669" spans="1:38">
      <c r="A669" s="248" t="s">
        <v>3745</v>
      </c>
      <c r="B669" s="1" t="s">
        <v>3686</v>
      </c>
      <c r="C669" s="1" t="s">
        <v>3745</v>
      </c>
      <c r="D669" s="1" t="s">
        <v>833</v>
      </c>
      <c r="E669" s="1" t="s">
        <v>1332</v>
      </c>
      <c r="F669" s="1" t="s">
        <v>3912</v>
      </c>
      <c r="G669" s="1" t="s">
        <v>3938</v>
      </c>
      <c r="I669" s="236" t="s">
        <v>4159</v>
      </c>
      <c r="J669" s="1" t="s">
        <v>3188</v>
      </c>
      <c r="K669" s="1" t="s">
        <v>3189</v>
      </c>
      <c r="L669" s="1">
        <v>33.001347060939601</v>
      </c>
      <c r="M669" s="1">
        <v>131.889585225117</v>
      </c>
      <c r="O669" s="74" t="str">
        <f t="shared" si="211"/>
        <v>高福-12：有料老人ホーム　愛夢フェニックス　</v>
      </c>
      <c r="P669" s="74" t="str">
        <f t="shared" si="202"/>
        <v>種別：高齢者福祉施設 &lt;br&gt;名称：高福-12：有料老人ホーム　愛夢フェニックス　&lt;br&gt;住所：佐伯市戸穴733番地1&lt;br&gt;TEL：0972-27-5335&lt;br&gt;参考：種別：有料老人ホーム　(住宅型)&lt;br&gt;</v>
      </c>
      <c r="Q669" s="74" t="str">
        <f t="shared" si="203"/>
        <v>507.png</v>
      </c>
      <c r="R669" s="74" t="str">
        <f t="shared" si="204"/>
        <v>25,25</v>
      </c>
      <c r="S669" s="74" t="str">
        <f t="shared" si="204"/>
        <v>12,12</v>
      </c>
      <c r="T669" s="74" t="str">
        <f t="shared" si="205"/>
        <v>131.889585225117,33.0013470609396</v>
      </c>
      <c r="W669" s="239">
        <v>1</v>
      </c>
      <c r="X669" s="239" t="s">
        <v>3209</v>
      </c>
      <c r="Y669" s="239" t="str">
        <f t="shared" si="212"/>
        <v>高福-12：有料老人ホーム　愛夢フェニックス　</v>
      </c>
      <c r="Z669" s="239" t="s">
        <v>3202</v>
      </c>
      <c r="AA669" s="239" t="str">
        <f t="shared" si="206"/>
        <v>種別：高齢者福祉施設 &lt;br&gt;名称：高福-12：有料老人ホーム　愛夢フェニックス　&lt;br&gt;住所：佐伯市戸穴733番地1&lt;br&gt;TEL：0972-27-5335&lt;br&gt;参考：種別：有料老人ホーム　(住宅型)&lt;br&gt;</v>
      </c>
      <c r="AB669" s="239" t="s">
        <v>3256</v>
      </c>
      <c r="AC669" s="239" t="str">
        <f t="shared" si="207"/>
        <v>507.png</v>
      </c>
      <c r="AD669" s="239" t="s">
        <v>3204</v>
      </c>
      <c r="AE669" s="239" t="str">
        <f t="shared" si="208"/>
        <v>25,25</v>
      </c>
      <c r="AF669" s="239" t="s">
        <v>3205</v>
      </c>
      <c r="AG669" s="239" t="str">
        <f t="shared" si="209"/>
        <v>12,12</v>
      </c>
      <c r="AH669" s="239" t="s">
        <v>3206</v>
      </c>
      <c r="AI669" s="239" t="str">
        <f t="shared" si="210"/>
        <v>131.889585225117,33.0013470609396</v>
      </c>
      <c r="AJ669" s="239" t="s">
        <v>3207</v>
      </c>
      <c r="AL669" s="8" t="str">
        <f t="shared" si="213"/>
        <v>,{"type":"Feature","properties":{"name":"高福-12：有料老人ホーム　愛夢フェニックス　","description":"種別：高齢者福祉施設 &lt;br&gt;名称：高福-12：有料老人ホーム　愛夢フェニックス　&lt;br&gt;住所：佐伯市戸穴733番地1&lt;br&gt;TEL：0972-27-5335&lt;br&gt;参考：種別：有料老人ホーム　(住宅型)&lt;br&gt;","_markerType":"Icon","_iconUrl":"https://cyberjapandata.gsi.go.jp/portal/sys/v4/symbols/507.png","_iconSize":[25,25],"_iconAnchor":[12,12]},"geometry":{"type":"Point","coordinates":[131.889585225117,33.0013470609396]}}</v>
      </c>
    </row>
    <row r="670" spans="1:38">
      <c r="A670" s="248" t="s">
        <v>3746</v>
      </c>
      <c r="B670" s="1" t="s">
        <v>3686</v>
      </c>
      <c r="C670" s="1" t="s">
        <v>3746</v>
      </c>
      <c r="D670" s="1" t="s">
        <v>837</v>
      </c>
      <c r="E670" s="1" t="s">
        <v>1333</v>
      </c>
      <c r="F670" s="1" t="s">
        <v>3912</v>
      </c>
      <c r="G670" s="1" t="s">
        <v>3929</v>
      </c>
      <c r="I670" s="236" t="s">
        <v>4159</v>
      </c>
      <c r="J670" s="1" t="s">
        <v>3188</v>
      </c>
      <c r="K670" s="1" t="s">
        <v>3189</v>
      </c>
      <c r="L670" s="1">
        <v>32.963548572340102</v>
      </c>
      <c r="M670" s="1">
        <v>131.899704394406</v>
      </c>
      <c r="O670" s="74" t="str">
        <f t="shared" si="211"/>
        <v>高福-13：住宅型有料老人ホーム　みんなの家</v>
      </c>
      <c r="P670" s="74" t="str">
        <f t="shared" si="202"/>
        <v>種別：高齢者福祉施設 &lt;br&gt;名称：高福-13：住宅型有料老人ホーム　みんなの家&lt;br&gt;住所：佐伯市常盤西町2－21&lt;br&gt;TEL：0972-28-7585&lt;br&gt;参考：種別：有料老人ホーム　(住宅型)&lt;br&gt;</v>
      </c>
      <c r="Q670" s="74" t="str">
        <f t="shared" si="203"/>
        <v>507.png</v>
      </c>
      <c r="R670" s="74" t="str">
        <f t="shared" si="204"/>
        <v>25,25</v>
      </c>
      <c r="S670" s="74" t="str">
        <f t="shared" si="204"/>
        <v>12,12</v>
      </c>
      <c r="T670" s="74" t="str">
        <f t="shared" si="205"/>
        <v>131.899704394406,32.9635485723401</v>
      </c>
      <c r="W670" s="239">
        <v>1</v>
      </c>
      <c r="X670" s="239" t="s">
        <v>3209</v>
      </c>
      <c r="Y670" s="239" t="str">
        <f t="shared" si="212"/>
        <v>高福-13：住宅型有料老人ホーム　みんなの家</v>
      </c>
      <c r="Z670" s="239" t="s">
        <v>3202</v>
      </c>
      <c r="AA670" s="239" t="str">
        <f t="shared" si="206"/>
        <v>種別：高齢者福祉施設 &lt;br&gt;名称：高福-13：住宅型有料老人ホーム　みんなの家&lt;br&gt;住所：佐伯市常盤西町2－21&lt;br&gt;TEL：0972-28-7585&lt;br&gt;参考：種別：有料老人ホーム　(住宅型)&lt;br&gt;</v>
      </c>
      <c r="AB670" s="239" t="s">
        <v>3256</v>
      </c>
      <c r="AC670" s="239" t="str">
        <f t="shared" si="207"/>
        <v>507.png</v>
      </c>
      <c r="AD670" s="239" t="s">
        <v>3204</v>
      </c>
      <c r="AE670" s="239" t="str">
        <f t="shared" si="208"/>
        <v>25,25</v>
      </c>
      <c r="AF670" s="239" t="s">
        <v>3205</v>
      </c>
      <c r="AG670" s="239" t="str">
        <f t="shared" si="209"/>
        <v>12,12</v>
      </c>
      <c r="AH670" s="239" t="s">
        <v>3206</v>
      </c>
      <c r="AI670" s="239" t="str">
        <f t="shared" si="210"/>
        <v>131.899704394406,32.9635485723401</v>
      </c>
      <c r="AJ670" s="239" t="s">
        <v>3207</v>
      </c>
      <c r="AL670" s="8" t="str">
        <f t="shared" si="213"/>
        <v>,{"type":"Feature","properties":{"name":"高福-13：住宅型有料老人ホーム　みんなの家","description":"種別：高齢者福祉施設 &lt;br&gt;名称：高福-13：住宅型有料老人ホーム　みんなの家&lt;br&gt;住所：佐伯市常盤西町2－21&lt;br&gt;TEL：0972-28-7585&lt;br&gt;参考：種別：有料老人ホーム　(住宅型)&lt;br&gt;","_markerType":"Icon","_iconUrl":"https://cyberjapandata.gsi.go.jp/portal/sys/v4/symbols/507.png","_iconSize":[25,25],"_iconAnchor":[12,12]},"geometry":{"type":"Point","coordinates":[131.899704394406,32.9635485723401]}}</v>
      </c>
    </row>
    <row r="671" spans="1:38">
      <c r="A671" s="248" t="s">
        <v>3747</v>
      </c>
      <c r="B671" s="1" t="s">
        <v>3686</v>
      </c>
      <c r="C671" s="1" t="s">
        <v>3747</v>
      </c>
      <c r="D671" s="1" t="s">
        <v>840</v>
      </c>
      <c r="E671" s="1" t="s">
        <v>1334</v>
      </c>
      <c r="F671" s="1" t="s">
        <v>3912</v>
      </c>
      <c r="G671" s="1" t="s">
        <v>3939</v>
      </c>
      <c r="I671" s="236" t="s">
        <v>4159</v>
      </c>
      <c r="J671" s="1" t="s">
        <v>3188</v>
      </c>
      <c r="K671" s="1" t="s">
        <v>3189</v>
      </c>
      <c r="L671" s="1">
        <v>32.890503949113302</v>
      </c>
      <c r="M671" s="1">
        <v>131.753964938547</v>
      </c>
      <c r="O671" s="74" t="str">
        <f t="shared" si="211"/>
        <v>高福-14：有料老人ホーム　コスモなおかわ</v>
      </c>
      <c r="P671" s="74" t="str">
        <f t="shared" si="202"/>
        <v>種別：高齢者福祉施設 &lt;br&gt;名称：高福-14：有料老人ホーム　コスモなおかわ&lt;br&gt;住所：佐伯市直川大字横川508番地&lt;br&gt;TEL：0972-58-5858&lt;br&gt;参考：種別：有料老人ホーム　(住宅型)&lt;br&gt;</v>
      </c>
      <c r="Q671" s="74" t="str">
        <f t="shared" si="203"/>
        <v>507.png</v>
      </c>
      <c r="R671" s="74" t="str">
        <f t="shared" si="204"/>
        <v>25,25</v>
      </c>
      <c r="S671" s="74" t="str">
        <f t="shared" si="204"/>
        <v>12,12</v>
      </c>
      <c r="T671" s="74" t="str">
        <f t="shared" si="205"/>
        <v>131.753964938547,32.8905039491133</v>
      </c>
      <c r="W671" s="239">
        <v>1</v>
      </c>
      <c r="X671" s="239" t="s">
        <v>3209</v>
      </c>
      <c r="Y671" s="239" t="str">
        <f t="shared" si="212"/>
        <v>高福-14：有料老人ホーム　コスモなおかわ</v>
      </c>
      <c r="Z671" s="239" t="s">
        <v>3202</v>
      </c>
      <c r="AA671" s="239" t="str">
        <f t="shared" si="206"/>
        <v>種別：高齢者福祉施設 &lt;br&gt;名称：高福-14：有料老人ホーム　コスモなおかわ&lt;br&gt;住所：佐伯市直川大字横川508番地&lt;br&gt;TEL：0972-58-5858&lt;br&gt;参考：種別：有料老人ホーム　(住宅型)&lt;br&gt;</v>
      </c>
      <c r="AB671" s="239" t="s">
        <v>3256</v>
      </c>
      <c r="AC671" s="239" t="str">
        <f t="shared" si="207"/>
        <v>507.png</v>
      </c>
      <c r="AD671" s="239" t="s">
        <v>3204</v>
      </c>
      <c r="AE671" s="239" t="str">
        <f t="shared" si="208"/>
        <v>25,25</v>
      </c>
      <c r="AF671" s="239" t="s">
        <v>3205</v>
      </c>
      <c r="AG671" s="239" t="str">
        <f t="shared" si="209"/>
        <v>12,12</v>
      </c>
      <c r="AH671" s="239" t="s">
        <v>3206</v>
      </c>
      <c r="AI671" s="239" t="str">
        <f t="shared" si="210"/>
        <v>131.753964938547,32.8905039491133</v>
      </c>
      <c r="AJ671" s="239" t="s">
        <v>3207</v>
      </c>
      <c r="AL671" s="8" t="str">
        <f t="shared" si="213"/>
        <v>,{"type":"Feature","properties":{"name":"高福-14：有料老人ホーム　コスモなおかわ","description":"種別：高齢者福祉施設 &lt;br&gt;名称：高福-14：有料老人ホーム　コスモなおかわ&lt;br&gt;住所：佐伯市直川大字横川508番地&lt;br&gt;TEL：0972-58-5858&lt;br&gt;参考：種別：有料老人ホーム　(住宅型)&lt;br&gt;","_markerType":"Icon","_iconUrl":"https://cyberjapandata.gsi.go.jp/portal/sys/v4/symbols/507.png","_iconSize":[25,25],"_iconAnchor":[12,12]},"geometry":{"type":"Point","coordinates":[131.753964938547,32.8905039491133]}}</v>
      </c>
    </row>
    <row r="672" spans="1:38">
      <c r="A672" s="248" t="s">
        <v>3748</v>
      </c>
      <c r="B672" s="1" t="s">
        <v>3686</v>
      </c>
      <c r="C672" s="1" t="s">
        <v>3748</v>
      </c>
      <c r="D672" s="1" t="s">
        <v>844</v>
      </c>
      <c r="E672" s="1" t="s">
        <v>1335</v>
      </c>
      <c r="F672" s="1" t="s">
        <v>3912</v>
      </c>
      <c r="G672" s="1" t="s">
        <v>3940</v>
      </c>
      <c r="I672" s="236" t="s">
        <v>4159</v>
      </c>
      <c r="J672" s="1" t="s">
        <v>3188</v>
      </c>
      <c r="K672" s="1" t="s">
        <v>3189</v>
      </c>
      <c r="L672" s="1">
        <v>32.959383103879098</v>
      </c>
      <c r="M672" s="1">
        <v>131.910124097482</v>
      </c>
      <c r="O672" s="74" t="str">
        <f t="shared" si="211"/>
        <v>高福-15：有料老人ホーム　楓林</v>
      </c>
      <c r="P672" s="74" t="str">
        <f t="shared" si="202"/>
        <v>種別：高齢者福祉施設 &lt;br&gt;名称：高福-15：有料老人ホーム　楓林&lt;br&gt;住所：佐伯市長島町二丁目391番地&lt;br&gt;TEL：0972-23-7722&lt;br&gt;参考：種別：有料老人ホーム　(住宅型)&lt;br&gt;</v>
      </c>
      <c r="Q672" s="74" t="str">
        <f t="shared" si="203"/>
        <v>507.png</v>
      </c>
      <c r="R672" s="74" t="str">
        <f t="shared" si="204"/>
        <v>25,25</v>
      </c>
      <c r="S672" s="74" t="str">
        <f t="shared" si="204"/>
        <v>12,12</v>
      </c>
      <c r="T672" s="74" t="str">
        <f t="shared" si="205"/>
        <v>131.910124097482,32.9593831038791</v>
      </c>
      <c r="W672" s="239">
        <v>1</v>
      </c>
      <c r="X672" s="239" t="s">
        <v>3209</v>
      </c>
      <c r="Y672" s="239" t="str">
        <f t="shared" si="212"/>
        <v>高福-15：有料老人ホーム　楓林</v>
      </c>
      <c r="Z672" s="239" t="s">
        <v>3202</v>
      </c>
      <c r="AA672" s="239" t="str">
        <f t="shared" si="206"/>
        <v>種別：高齢者福祉施設 &lt;br&gt;名称：高福-15：有料老人ホーム　楓林&lt;br&gt;住所：佐伯市長島町二丁目391番地&lt;br&gt;TEL：0972-23-7722&lt;br&gt;参考：種別：有料老人ホーム　(住宅型)&lt;br&gt;</v>
      </c>
      <c r="AB672" s="239" t="s">
        <v>3256</v>
      </c>
      <c r="AC672" s="239" t="str">
        <f t="shared" si="207"/>
        <v>507.png</v>
      </c>
      <c r="AD672" s="239" t="s">
        <v>3204</v>
      </c>
      <c r="AE672" s="239" t="str">
        <f t="shared" si="208"/>
        <v>25,25</v>
      </c>
      <c r="AF672" s="239" t="s">
        <v>3205</v>
      </c>
      <c r="AG672" s="239" t="str">
        <f t="shared" si="209"/>
        <v>12,12</v>
      </c>
      <c r="AH672" s="239" t="s">
        <v>3206</v>
      </c>
      <c r="AI672" s="239" t="str">
        <f t="shared" si="210"/>
        <v>131.910124097482,32.9593831038791</v>
      </c>
      <c r="AJ672" s="239" t="s">
        <v>3207</v>
      </c>
      <c r="AL672" s="8" t="str">
        <f t="shared" si="213"/>
        <v>,{"type":"Feature","properties":{"name":"高福-15：有料老人ホーム　楓林","description":"種別：高齢者福祉施設 &lt;br&gt;名称：高福-15：有料老人ホーム　楓林&lt;br&gt;住所：佐伯市長島町二丁目391番地&lt;br&gt;TEL：0972-23-7722&lt;br&gt;参考：種別：有料老人ホーム　(住宅型)&lt;br&gt;","_markerType":"Icon","_iconUrl":"https://cyberjapandata.gsi.go.jp/portal/sys/v4/symbols/507.png","_iconSize":[25,25],"_iconAnchor":[12,12]},"geometry":{"type":"Point","coordinates":[131.910124097482,32.9593831038791]}}</v>
      </c>
    </row>
    <row r="673" spans="1:38">
      <c r="A673" s="248" t="s">
        <v>3749</v>
      </c>
      <c r="B673" s="1" t="s">
        <v>3686</v>
      </c>
      <c r="C673" s="1" t="s">
        <v>3749</v>
      </c>
      <c r="D673" s="1" t="s">
        <v>849</v>
      </c>
      <c r="E673" s="1" t="s">
        <v>1336</v>
      </c>
      <c r="F673" s="1" t="s">
        <v>3913</v>
      </c>
      <c r="G673" s="1" t="s">
        <v>3941</v>
      </c>
      <c r="I673" s="236" t="s">
        <v>4159</v>
      </c>
      <c r="J673" s="1" t="s">
        <v>3188</v>
      </c>
      <c r="K673" s="1" t="s">
        <v>3189</v>
      </c>
      <c r="L673" s="1">
        <v>32.952721598848697</v>
      </c>
      <c r="M673" s="1">
        <v>131.90415224218</v>
      </c>
      <c r="O673" s="74" t="str">
        <f t="shared" si="211"/>
        <v>高福-16：介護付有料老人ホーム　「なかのしまの杜」</v>
      </c>
      <c r="P673" s="74" t="str">
        <f t="shared" si="202"/>
        <v>種別：高齢者福祉施設 &lt;br&gt;名称：高福-16：介護付有料老人ホーム　「なかのしまの杜」&lt;br&gt;住所：佐伯市中の島3丁目5883番1&lt;br&gt;TEL：0972-20-5156&lt;br&gt;参考：種別：特定施設&lt;br&gt;</v>
      </c>
      <c r="Q673" s="74" t="str">
        <f t="shared" si="203"/>
        <v>507.png</v>
      </c>
      <c r="R673" s="74" t="str">
        <f t="shared" si="204"/>
        <v>25,25</v>
      </c>
      <c r="S673" s="74" t="str">
        <f t="shared" si="204"/>
        <v>12,12</v>
      </c>
      <c r="T673" s="74" t="str">
        <f t="shared" si="205"/>
        <v>131.90415224218,32.9527215988487</v>
      </c>
      <c r="W673" s="239">
        <v>1</v>
      </c>
      <c r="X673" s="239" t="s">
        <v>3209</v>
      </c>
      <c r="Y673" s="239" t="str">
        <f t="shared" si="212"/>
        <v>高福-16：介護付有料老人ホーム　「なかのしまの杜」</v>
      </c>
      <c r="Z673" s="239" t="s">
        <v>3202</v>
      </c>
      <c r="AA673" s="239" t="str">
        <f t="shared" si="206"/>
        <v>種別：高齢者福祉施設 &lt;br&gt;名称：高福-16：介護付有料老人ホーム　「なかのしまの杜」&lt;br&gt;住所：佐伯市中の島3丁目5883番1&lt;br&gt;TEL：0972-20-5156&lt;br&gt;参考：種別：特定施設&lt;br&gt;</v>
      </c>
      <c r="AB673" s="239" t="s">
        <v>3256</v>
      </c>
      <c r="AC673" s="239" t="str">
        <f t="shared" si="207"/>
        <v>507.png</v>
      </c>
      <c r="AD673" s="239" t="s">
        <v>3204</v>
      </c>
      <c r="AE673" s="239" t="str">
        <f t="shared" si="208"/>
        <v>25,25</v>
      </c>
      <c r="AF673" s="239" t="s">
        <v>3205</v>
      </c>
      <c r="AG673" s="239" t="str">
        <f t="shared" si="209"/>
        <v>12,12</v>
      </c>
      <c r="AH673" s="239" t="s">
        <v>3206</v>
      </c>
      <c r="AI673" s="239" t="str">
        <f t="shared" si="210"/>
        <v>131.90415224218,32.9527215988487</v>
      </c>
      <c r="AJ673" s="239" t="s">
        <v>3207</v>
      </c>
      <c r="AL673" s="8" t="str">
        <f t="shared" si="213"/>
        <v>,{"type":"Feature","properties":{"name":"高福-16：介護付有料老人ホーム　「なかのしまの杜」","description":"種別：高齢者福祉施設 &lt;br&gt;名称：高福-16：介護付有料老人ホーム　「なかのしまの杜」&lt;br&gt;住所：佐伯市中の島3丁目5883番1&lt;br&gt;TEL：0972-20-5156&lt;br&gt;参考：種別：特定施設&lt;br&gt;","_markerType":"Icon","_iconUrl":"https://cyberjapandata.gsi.go.jp/portal/sys/v4/symbols/507.png","_iconSize":[25,25],"_iconAnchor":[12,12]},"geometry":{"type":"Point","coordinates":[131.90415224218,32.9527215988487]}}</v>
      </c>
    </row>
    <row r="674" spans="1:38">
      <c r="A674" s="248" t="s">
        <v>3750</v>
      </c>
      <c r="B674" s="1" t="s">
        <v>3686</v>
      </c>
      <c r="C674" s="1" t="s">
        <v>3750</v>
      </c>
      <c r="D674" s="1" t="s">
        <v>853</v>
      </c>
      <c r="E674" s="1" t="s">
        <v>1337</v>
      </c>
      <c r="F674" s="1" t="s">
        <v>3912</v>
      </c>
      <c r="G674" s="1" t="s">
        <v>3942</v>
      </c>
      <c r="I674" s="236" t="s">
        <v>4159</v>
      </c>
      <c r="J674" s="1" t="s">
        <v>3188</v>
      </c>
      <c r="K674" s="1" t="s">
        <v>3189</v>
      </c>
      <c r="L674" s="1">
        <v>32.960089809486597</v>
      </c>
      <c r="M674" s="1">
        <v>131.90138412829899</v>
      </c>
      <c r="O674" s="74" t="str">
        <f t="shared" si="211"/>
        <v>高福-17：有料老人ホーム　シートピア　さいき</v>
      </c>
      <c r="P674" s="74" t="str">
        <f t="shared" si="202"/>
        <v>種別：高齢者福祉施設 &lt;br&gt;名称：高福-17：有料老人ホーム　シートピア　さいき&lt;br&gt;住所：佐伯市中村東町1番11号&lt;br&gt;TEL：0972-20-5285&lt;br&gt;参考：種別：有料老人ホーム　(住宅型)&lt;br&gt;</v>
      </c>
      <c r="Q674" s="74" t="str">
        <f t="shared" si="203"/>
        <v>507.png</v>
      </c>
      <c r="R674" s="74" t="str">
        <f t="shared" ref="R674:S737" si="214">J674</f>
        <v>25,25</v>
      </c>
      <c r="S674" s="74" t="str">
        <f t="shared" si="214"/>
        <v>12,12</v>
      </c>
      <c r="T674" s="74" t="str">
        <f t="shared" si="205"/>
        <v>131.901384128299,32.9600898094866</v>
      </c>
      <c r="W674" s="239">
        <v>1</v>
      </c>
      <c r="X674" s="239" t="s">
        <v>3209</v>
      </c>
      <c r="Y674" s="239" t="str">
        <f t="shared" si="212"/>
        <v>高福-17：有料老人ホーム　シートピア　さいき</v>
      </c>
      <c r="Z674" s="239" t="s">
        <v>3202</v>
      </c>
      <c r="AA674" s="239" t="str">
        <f t="shared" si="206"/>
        <v>種別：高齢者福祉施設 &lt;br&gt;名称：高福-17：有料老人ホーム　シートピア　さいき&lt;br&gt;住所：佐伯市中村東町1番11号&lt;br&gt;TEL：0972-20-5285&lt;br&gt;参考：種別：有料老人ホーム　(住宅型)&lt;br&gt;</v>
      </c>
      <c r="AB674" s="239" t="s">
        <v>3256</v>
      </c>
      <c r="AC674" s="239" t="str">
        <f t="shared" si="207"/>
        <v>507.png</v>
      </c>
      <c r="AD674" s="239" t="s">
        <v>3204</v>
      </c>
      <c r="AE674" s="239" t="str">
        <f t="shared" si="208"/>
        <v>25,25</v>
      </c>
      <c r="AF674" s="239" t="s">
        <v>3205</v>
      </c>
      <c r="AG674" s="239" t="str">
        <f t="shared" si="209"/>
        <v>12,12</v>
      </c>
      <c r="AH674" s="239" t="s">
        <v>3206</v>
      </c>
      <c r="AI674" s="239" t="str">
        <f t="shared" si="210"/>
        <v>131.901384128299,32.9600898094866</v>
      </c>
      <c r="AJ674" s="239" t="s">
        <v>3207</v>
      </c>
      <c r="AL674" s="8" t="str">
        <f t="shared" si="213"/>
        <v>,{"type":"Feature","properties":{"name":"高福-17：有料老人ホーム　シートピア　さいき","description":"種別：高齢者福祉施設 &lt;br&gt;名称：高福-17：有料老人ホーム　シートピア　さいき&lt;br&gt;住所：佐伯市中村東町1番11号&lt;br&gt;TEL：0972-20-5285&lt;br&gt;参考：種別：有料老人ホーム　(住宅型)&lt;br&gt;","_markerType":"Icon","_iconUrl":"https://cyberjapandata.gsi.go.jp/portal/sys/v4/symbols/507.png","_iconSize":[25,25],"_iconAnchor":[12,12]},"geometry":{"type":"Point","coordinates":[131.901384128299,32.9600898094866]}}</v>
      </c>
    </row>
    <row r="675" spans="1:38">
      <c r="A675" s="248" t="s">
        <v>3751</v>
      </c>
      <c r="B675" s="1" t="s">
        <v>3686</v>
      </c>
      <c r="C675" s="1" t="s">
        <v>3751</v>
      </c>
      <c r="D675" s="1" t="s">
        <v>857</v>
      </c>
      <c r="E675" s="1" t="s">
        <v>1338</v>
      </c>
      <c r="F675" s="1" t="s">
        <v>3912</v>
      </c>
      <c r="G675" s="1" t="s">
        <v>3938</v>
      </c>
      <c r="I675" s="236" t="s">
        <v>4159</v>
      </c>
      <c r="J675" s="1" t="s">
        <v>3188</v>
      </c>
      <c r="K675" s="1" t="s">
        <v>3189</v>
      </c>
      <c r="L675" s="1">
        <v>32.972472191264202</v>
      </c>
      <c r="M675" s="1">
        <v>131.84433688350899</v>
      </c>
      <c r="O675" s="74" t="str">
        <f t="shared" si="211"/>
        <v>高福-18：有料老人ホーム　愛夢なの花　</v>
      </c>
      <c r="P675" s="74" t="str">
        <f t="shared" si="202"/>
        <v>種別：高齢者福祉施設 &lt;br&gt;名称：高福-18：有料老人ホーム　愛夢なの花　&lt;br&gt;住所：佐伯市弥生井崎1074番地&lt;br&gt;TEL：0972-46-5100&lt;br&gt;参考：種別：有料老人ホーム　(住宅型)&lt;br&gt;</v>
      </c>
      <c r="Q675" s="74" t="str">
        <f t="shared" si="203"/>
        <v>507.png</v>
      </c>
      <c r="R675" s="74" t="str">
        <f t="shared" si="214"/>
        <v>25,25</v>
      </c>
      <c r="S675" s="74" t="str">
        <f t="shared" si="214"/>
        <v>12,12</v>
      </c>
      <c r="T675" s="74" t="str">
        <f t="shared" si="205"/>
        <v>131.844336883509,32.9724721912642</v>
      </c>
      <c r="W675" s="239">
        <v>1</v>
      </c>
      <c r="X675" s="239" t="s">
        <v>3209</v>
      </c>
      <c r="Y675" s="239" t="str">
        <f t="shared" si="212"/>
        <v>高福-18：有料老人ホーム　愛夢なの花　</v>
      </c>
      <c r="Z675" s="239" t="s">
        <v>3202</v>
      </c>
      <c r="AA675" s="239" t="str">
        <f t="shared" si="206"/>
        <v>種別：高齢者福祉施設 &lt;br&gt;名称：高福-18：有料老人ホーム　愛夢なの花　&lt;br&gt;住所：佐伯市弥生井崎1074番地&lt;br&gt;TEL：0972-46-5100&lt;br&gt;参考：種別：有料老人ホーム　(住宅型)&lt;br&gt;</v>
      </c>
      <c r="AB675" s="239" t="s">
        <v>3256</v>
      </c>
      <c r="AC675" s="239" t="str">
        <f t="shared" si="207"/>
        <v>507.png</v>
      </c>
      <c r="AD675" s="239" t="s">
        <v>3204</v>
      </c>
      <c r="AE675" s="239" t="str">
        <f t="shared" si="208"/>
        <v>25,25</v>
      </c>
      <c r="AF675" s="239" t="s">
        <v>3205</v>
      </c>
      <c r="AG675" s="239" t="str">
        <f t="shared" si="209"/>
        <v>12,12</v>
      </c>
      <c r="AH675" s="239" t="s">
        <v>3206</v>
      </c>
      <c r="AI675" s="239" t="str">
        <f t="shared" si="210"/>
        <v>131.844336883509,32.9724721912642</v>
      </c>
      <c r="AJ675" s="239" t="s">
        <v>3207</v>
      </c>
      <c r="AL675" s="8" t="str">
        <f t="shared" si="213"/>
        <v>,{"type":"Feature","properties":{"name":"高福-18：有料老人ホーム　愛夢なの花　","description":"種別：高齢者福祉施設 &lt;br&gt;名称：高福-18：有料老人ホーム　愛夢なの花　&lt;br&gt;住所：佐伯市弥生井崎1074番地&lt;br&gt;TEL：0972-46-5100&lt;br&gt;参考：種別：有料老人ホーム　(住宅型)&lt;br&gt;","_markerType":"Icon","_iconUrl":"https://cyberjapandata.gsi.go.jp/portal/sys/v4/symbols/507.png","_iconSize":[25,25],"_iconAnchor":[12,12]},"geometry":{"type":"Point","coordinates":[131.844336883509,32.9724721912642]}}</v>
      </c>
    </row>
    <row r="676" spans="1:38">
      <c r="A676" s="248" t="s">
        <v>3752</v>
      </c>
      <c r="B676" s="1" t="s">
        <v>3686</v>
      </c>
      <c r="C676" s="1" t="s">
        <v>3752</v>
      </c>
      <c r="D676" s="1" t="s">
        <v>859</v>
      </c>
      <c r="E676" s="1" t="s">
        <v>1339</v>
      </c>
      <c r="F676" s="1" t="s">
        <v>3912</v>
      </c>
      <c r="G676" s="1" t="s">
        <v>3943</v>
      </c>
      <c r="I676" s="236" t="s">
        <v>4159</v>
      </c>
      <c r="J676" s="1" t="s">
        <v>3188</v>
      </c>
      <c r="K676" s="1" t="s">
        <v>3189</v>
      </c>
      <c r="L676" s="1">
        <v>32.972227428973</v>
      </c>
      <c r="M676" s="1">
        <v>131.84218898806901</v>
      </c>
      <c r="O676" s="74" t="str">
        <f t="shared" si="211"/>
        <v>高福-19：有料老人ホーム　ながと</v>
      </c>
      <c r="P676" s="74" t="str">
        <f t="shared" si="202"/>
        <v>種別：高齢者福祉施設 &lt;br&gt;名称：高福-19：有料老人ホーム　ながと&lt;br&gt;住所：佐伯市弥生大字井崎字中道957番地&lt;br&gt;TEL：0972-46-1052&lt;br&gt;参考：種別：有料老人ホーム　(住宅型)&lt;br&gt;</v>
      </c>
      <c r="Q676" s="74" t="str">
        <f t="shared" si="203"/>
        <v>507.png</v>
      </c>
      <c r="R676" s="74" t="str">
        <f t="shared" si="214"/>
        <v>25,25</v>
      </c>
      <c r="S676" s="74" t="str">
        <f t="shared" si="214"/>
        <v>12,12</v>
      </c>
      <c r="T676" s="74" t="str">
        <f t="shared" si="205"/>
        <v>131.842188988069,32.972227428973</v>
      </c>
      <c r="W676" s="239">
        <v>1</v>
      </c>
      <c r="X676" s="239" t="s">
        <v>3209</v>
      </c>
      <c r="Y676" s="239" t="str">
        <f t="shared" si="212"/>
        <v>高福-19：有料老人ホーム　ながと</v>
      </c>
      <c r="Z676" s="239" t="s">
        <v>3202</v>
      </c>
      <c r="AA676" s="239" t="str">
        <f t="shared" si="206"/>
        <v>種別：高齢者福祉施設 &lt;br&gt;名称：高福-19：有料老人ホーム　ながと&lt;br&gt;住所：佐伯市弥生大字井崎字中道957番地&lt;br&gt;TEL：0972-46-1052&lt;br&gt;参考：種別：有料老人ホーム　(住宅型)&lt;br&gt;</v>
      </c>
      <c r="AB676" s="239" t="s">
        <v>3256</v>
      </c>
      <c r="AC676" s="239" t="str">
        <f t="shared" si="207"/>
        <v>507.png</v>
      </c>
      <c r="AD676" s="239" t="s">
        <v>3204</v>
      </c>
      <c r="AE676" s="239" t="str">
        <f t="shared" si="208"/>
        <v>25,25</v>
      </c>
      <c r="AF676" s="239" t="s">
        <v>3205</v>
      </c>
      <c r="AG676" s="239" t="str">
        <f t="shared" si="209"/>
        <v>12,12</v>
      </c>
      <c r="AH676" s="239" t="s">
        <v>3206</v>
      </c>
      <c r="AI676" s="239" t="str">
        <f t="shared" si="210"/>
        <v>131.842188988069,32.972227428973</v>
      </c>
      <c r="AJ676" s="239" t="s">
        <v>3207</v>
      </c>
      <c r="AL676" s="8" t="str">
        <f t="shared" si="213"/>
        <v>,{"type":"Feature","properties":{"name":"高福-19：有料老人ホーム　ながと","description":"種別：高齢者福祉施設 &lt;br&gt;名称：高福-19：有料老人ホーム　ながと&lt;br&gt;住所：佐伯市弥生大字井崎字中道957番地&lt;br&gt;TEL：0972-46-1052&lt;br&gt;参考：種別：有料老人ホーム　(住宅型)&lt;br&gt;","_markerType":"Icon","_iconUrl":"https://cyberjapandata.gsi.go.jp/portal/sys/v4/symbols/507.png","_iconSize":[25,25],"_iconAnchor":[12,12]},"geometry":{"type":"Point","coordinates":[131.842188988069,32.972227428973]}}</v>
      </c>
    </row>
    <row r="677" spans="1:38">
      <c r="A677" s="248" t="s">
        <v>3753</v>
      </c>
      <c r="B677" s="1" t="s">
        <v>3686</v>
      </c>
      <c r="C677" s="1" t="s">
        <v>3753</v>
      </c>
      <c r="D677" s="1" t="s">
        <v>862</v>
      </c>
      <c r="E677" s="1" t="s">
        <v>1340</v>
      </c>
      <c r="F677" s="1" t="s">
        <v>3913</v>
      </c>
      <c r="G677" s="1" t="s">
        <v>3944</v>
      </c>
      <c r="I677" s="236" t="s">
        <v>4159</v>
      </c>
      <c r="J677" s="1" t="s">
        <v>3188</v>
      </c>
      <c r="K677" s="1" t="s">
        <v>3189</v>
      </c>
      <c r="L677" s="1">
        <v>32.971905423350798</v>
      </c>
      <c r="M677" s="1">
        <v>131.84198073315901</v>
      </c>
      <c r="O677" s="74" t="str">
        <f t="shared" si="211"/>
        <v>高福-20：養護老人ホーム　ながと</v>
      </c>
      <c r="P677" s="74" t="str">
        <f t="shared" si="202"/>
        <v>種別：高齢者福祉施設 &lt;br&gt;名称：高福-20：養護老人ホーム　ながと&lt;br&gt;住所：佐伯市弥生井崎981番地&lt;br&gt;TEL：0972-22-0434&lt;br&gt;参考：種別：特定施設&lt;br&gt;</v>
      </c>
      <c r="Q677" s="74" t="str">
        <f t="shared" si="203"/>
        <v>507.png</v>
      </c>
      <c r="R677" s="74" t="str">
        <f t="shared" si="214"/>
        <v>25,25</v>
      </c>
      <c r="S677" s="74" t="str">
        <f t="shared" si="214"/>
        <v>12,12</v>
      </c>
      <c r="T677" s="74" t="str">
        <f t="shared" si="205"/>
        <v>131.841980733159,32.9719054233508</v>
      </c>
      <c r="W677" s="239">
        <v>1</v>
      </c>
      <c r="X677" s="239" t="s">
        <v>3209</v>
      </c>
      <c r="Y677" s="239" t="str">
        <f t="shared" si="212"/>
        <v>高福-20：養護老人ホーム　ながと</v>
      </c>
      <c r="Z677" s="239" t="s">
        <v>3202</v>
      </c>
      <c r="AA677" s="239" t="str">
        <f t="shared" si="206"/>
        <v>種別：高齢者福祉施設 &lt;br&gt;名称：高福-20：養護老人ホーム　ながと&lt;br&gt;住所：佐伯市弥生井崎981番地&lt;br&gt;TEL：0972-22-0434&lt;br&gt;参考：種別：特定施設&lt;br&gt;</v>
      </c>
      <c r="AB677" s="239" t="s">
        <v>3256</v>
      </c>
      <c r="AC677" s="239" t="str">
        <f t="shared" si="207"/>
        <v>507.png</v>
      </c>
      <c r="AD677" s="239" t="s">
        <v>3204</v>
      </c>
      <c r="AE677" s="239" t="str">
        <f t="shared" si="208"/>
        <v>25,25</v>
      </c>
      <c r="AF677" s="239" t="s">
        <v>3205</v>
      </c>
      <c r="AG677" s="239" t="str">
        <f t="shared" si="209"/>
        <v>12,12</v>
      </c>
      <c r="AH677" s="239" t="s">
        <v>3206</v>
      </c>
      <c r="AI677" s="239" t="str">
        <f t="shared" si="210"/>
        <v>131.841980733159,32.9719054233508</v>
      </c>
      <c r="AJ677" s="239" t="s">
        <v>3207</v>
      </c>
      <c r="AL677" s="8" t="str">
        <f t="shared" si="213"/>
        <v>,{"type":"Feature","properties":{"name":"高福-20：養護老人ホーム　ながと","description":"種別：高齢者福祉施設 &lt;br&gt;名称：高福-20：養護老人ホーム　ながと&lt;br&gt;住所：佐伯市弥生井崎981番地&lt;br&gt;TEL：0972-22-0434&lt;br&gt;参考：種別：特定施設&lt;br&gt;","_markerType":"Icon","_iconUrl":"https://cyberjapandata.gsi.go.jp/portal/sys/v4/symbols/507.png","_iconSize":[25,25],"_iconAnchor":[12,12]},"geometry":{"type":"Point","coordinates":[131.841980733159,32.9719054233508]}}</v>
      </c>
    </row>
    <row r="678" spans="1:38">
      <c r="A678" s="248" t="s">
        <v>3754</v>
      </c>
      <c r="B678" s="1" t="s">
        <v>3686</v>
      </c>
      <c r="C678" s="1" t="s">
        <v>3754</v>
      </c>
      <c r="D678" s="1" t="s">
        <v>865</v>
      </c>
      <c r="E678" s="1" t="s">
        <v>1341</v>
      </c>
      <c r="F678" s="1" t="s">
        <v>3912</v>
      </c>
      <c r="G678" s="1" t="s">
        <v>3945</v>
      </c>
      <c r="I678" s="236" t="s">
        <v>4159</v>
      </c>
      <c r="J678" s="1" t="s">
        <v>3188</v>
      </c>
      <c r="K678" s="1" t="s">
        <v>3189</v>
      </c>
      <c r="L678" s="1">
        <v>32.952013537871899</v>
      </c>
      <c r="M678" s="1">
        <v>131.91211492770299</v>
      </c>
      <c r="O678" s="74" t="str">
        <f t="shared" si="211"/>
        <v>高福-21：有料老人ホーム　きぼう</v>
      </c>
      <c r="P678" s="74" t="str">
        <f t="shared" si="202"/>
        <v>種別：高齢者福祉施設 &lt;br&gt;名称：高福-21：有料老人ホーム　きぼう&lt;br&gt;住所：佐伯市字女島7439&lt;br&gt;TEL：0972-20-3357&lt;br&gt;参考：種別：有料老人ホーム　(住宅型)&lt;br&gt;</v>
      </c>
      <c r="Q678" s="74" t="str">
        <f t="shared" si="203"/>
        <v>507.png</v>
      </c>
      <c r="R678" s="74" t="str">
        <f t="shared" si="214"/>
        <v>25,25</v>
      </c>
      <c r="S678" s="74" t="str">
        <f t="shared" si="214"/>
        <v>12,12</v>
      </c>
      <c r="T678" s="74" t="str">
        <f t="shared" si="205"/>
        <v>131.912114927703,32.9520135378719</v>
      </c>
      <c r="W678" s="239">
        <v>1</v>
      </c>
      <c r="X678" s="239" t="s">
        <v>3209</v>
      </c>
      <c r="Y678" s="239" t="str">
        <f t="shared" si="212"/>
        <v>高福-21：有料老人ホーム　きぼう</v>
      </c>
      <c r="Z678" s="239" t="s">
        <v>3202</v>
      </c>
      <c r="AA678" s="239" t="str">
        <f t="shared" si="206"/>
        <v>種別：高齢者福祉施設 &lt;br&gt;名称：高福-21：有料老人ホーム　きぼう&lt;br&gt;住所：佐伯市字女島7439&lt;br&gt;TEL：0972-20-3357&lt;br&gt;参考：種別：有料老人ホーム　(住宅型)&lt;br&gt;</v>
      </c>
      <c r="AB678" s="239" t="s">
        <v>3256</v>
      </c>
      <c r="AC678" s="239" t="str">
        <f t="shared" si="207"/>
        <v>507.png</v>
      </c>
      <c r="AD678" s="239" t="s">
        <v>3204</v>
      </c>
      <c r="AE678" s="239" t="str">
        <f t="shared" si="208"/>
        <v>25,25</v>
      </c>
      <c r="AF678" s="239" t="s">
        <v>3205</v>
      </c>
      <c r="AG678" s="239" t="str">
        <f t="shared" si="209"/>
        <v>12,12</v>
      </c>
      <c r="AH678" s="239" t="s">
        <v>3206</v>
      </c>
      <c r="AI678" s="239" t="str">
        <f t="shared" si="210"/>
        <v>131.912114927703,32.9520135378719</v>
      </c>
      <c r="AJ678" s="239" t="s">
        <v>3207</v>
      </c>
      <c r="AL678" s="8" t="str">
        <f t="shared" si="213"/>
        <v>,{"type":"Feature","properties":{"name":"高福-21：有料老人ホーム　きぼう","description":"種別：高齢者福祉施設 &lt;br&gt;名称：高福-21：有料老人ホーム　きぼう&lt;br&gt;住所：佐伯市字女島7439&lt;br&gt;TEL：0972-20-3357&lt;br&gt;参考：種別：有料老人ホーム　(住宅型)&lt;br&gt;","_markerType":"Icon","_iconUrl":"https://cyberjapandata.gsi.go.jp/portal/sys/v4/symbols/507.png","_iconSize":[25,25],"_iconAnchor":[12,12]},"geometry":{"type":"Point","coordinates":[131.912114927703,32.9520135378719]}}</v>
      </c>
    </row>
    <row r="679" spans="1:38">
      <c r="A679" s="248" t="s">
        <v>3755</v>
      </c>
      <c r="B679" s="1" t="s">
        <v>3686</v>
      </c>
      <c r="C679" s="1" t="s">
        <v>3755</v>
      </c>
      <c r="D679" s="1" t="s">
        <v>869</v>
      </c>
      <c r="E679" s="1" t="s">
        <v>1342</v>
      </c>
      <c r="F679" s="1" t="s">
        <v>3912</v>
      </c>
      <c r="G679" s="1" t="s">
        <v>3946</v>
      </c>
      <c r="I679" s="236" t="s">
        <v>4159</v>
      </c>
      <c r="J679" s="1" t="s">
        <v>3188</v>
      </c>
      <c r="K679" s="1" t="s">
        <v>3189</v>
      </c>
      <c r="L679" s="1">
        <v>32.9068188978301</v>
      </c>
      <c r="M679" s="1">
        <v>131.79630095646399</v>
      </c>
      <c r="O679" s="74" t="str">
        <f t="shared" si="211"/>
        <v>高福-22：有料老人ホーム　ロイヤル直川</v>
      </c>
      <c r="P679" s="74" t="str">
        <f t="shared" si="202"/>
        <v>種別：高齢者福祉施設 &lt;br&gt;名称：高福-22：有料老人ホーム　ロイヤル直川&lt;br&gt;住所：佐伯市直川大字上直見2921番地1&lt;br&gt;TEL：0972-58-5110&lt;br&gt;参考：種別：有料老人ホーム　(住宅型)&lt;br&gt;</v>
      </c>
      <c r="Q679" s="74" t="str">
        <f t="shared" si="203"/>
        <v>507.png</v>
      </c>
      <c r="R679" s="74" t="str">
        <f t="shared" si="214"/>
        <v>25,25</v>
      </c>
      <c r="S679" s="74" t="str">
        <f t="shared" si="214"/>
        <v>12,12</v>
      </c>
      <c r="T679" s="74" t="str">
        <f t="shared" si="205"/>
        <v>131.796300956464,32.9068188978301</v>
      </c>
      <c r="W679" s="239">
        <v>1</v>
      </c>
      <c r="X679" s="239" t="s">
        <v>3209</v>
      </c>
      <c r="Y679" s="239" t="str">
        <f t="shared" si="212"/>
        <v>高福-22：有料老人ホーム　ロイヤル直川</v>
      </c>
      <c r="Z679" s="239" t="s">
        <v>3202</v>
      </c>
      <c r="AA679" s="239" t="str">
        <f t="shared" si="206"/>
        <v>種別：高齢者福祉施設 &lt;br&gt;名称：高福-22：有料老人ホーム　ロイヤル直川&lt;br&gt;住所：佐伯市直川大字上直見2921番地1&lt;br&gt;TEL：0972-58-5110&lt;br&gt;参考：種別：有料老人ホーム　(住宅型)&lt;br&gt;</v>
      </c>
      <c r="AB679" s="239" t="s">
        <v>3256</v>
      </c>
      <c r="AC679" s="239" t="str">
        <f t="shared" si="207"/>
        <v>507.png</v>
      </c>
      <c r="AD679" s="239" t="s">
        <v>3204</v>
      </c>
      <c r="AE679" s="239" t="str">
        <f t="shared" si="208"/>
        <v>25,25</v>
      </c>
      <c r="AF679" s="239" t="s">
        <v>3205</v>
      </c>
      <c r="AG679" s="239" t="str">
        <f t="shared" si="209"/>
        <v>12,12</v>
      </c>
      <c r="AH679" s="239" t="s">
        <v>3206</v>
      </c>
      <c r="AI679" s="239" t="str">
        <f t="shared" si="210"/>
        <v>131.796300956464,32.9068188978301</v>
      </c>
      <c r="AJ679" s="239" t="s">
        <v>3207</v>
      </c>
      <c r="AL679" s="8" t="str">
        <f t="shared" si="213"/>
        <v>,{"type":"Feature","properties":{"name":"高福-22：有料老人ホーム　ロイヤル直川","description":"種別：高齢者福祉施設 &lt;br&gt;名称：高福-22：有料老人ホーム　ロイヤル直川&lt;br&gt;住所：佐伯市直川大字上直見2921番地1&lt;br&gt;TEL：0972-58-5110&lt;br&gt;参考：種別：有料老人ホーム　(住宅型)&lt;br&gt;","_markerType":"Icon","_iconUrl":"https://cyberjapandata.gsi.go.jp/portal/sys/v4/symbols/507.png","_iconSize":[25,25],"_iconAnchor":[12,12]},"geometry":{"type":"Point","coordinates":[131.796300956464,32.9068188978301]}}</v>
      </c>
    </row>
    <row r="680" spans="1:38">
      <c r="A680" s="248" t="s">
        <v>3756</v>
      </c>
      <c r="B680" s="1" t="s">
        <v>3686</v>
      </c>
      <c r="C680" s="1" t="s">
        <v>3756</v>
      </c>
      <c r="D680" s="1" t="s">
        <v>873</v>
      </c>
      <c r="E680" s="1" t="s">
        <v>1343</v>
      </c>
      <c r="F680" s="1" t="s">
        <v>3912</v>
      </c>
      <c r="G680" s="1" t="s">
        <v>3947</v>
      </c>
      <c r="I680" s="236" t="s">
        <v>4159</v>
      </c>
      <c r="J680" s="1" t="s">
        <v>3188</v>
      </c>
      <c r="K680" s="1" t="s">
        <v>3189</v>
      </c>
      <c r="L680" s="1">
        <v>32.945383763061997</v>
      </c>
      <c r="M680" s="1">
        <v>131.899764118859</v>
      </c>
      <c r="O680" s="74" t="str">
        <f t="shared" si="211"/>
        <v>高福-23：住宅型有料老人ホーム　第２遊友館</v>
      </c>
      <c r="P680" s="74" t="str">
        <f t="shared" si="202"/>
        <v>種別：高齢者福祉施設 &lt;br&gt;名称：高福-23：住宅型有料老人ホーム　第２遊友館&lt;br&gt;住所：佐伯市池田1976番地&lt;br&gt;TEL：0972-23-5151&lt;br&gt;参考：種別：有料老人ホーム　(住宅型)&lt;br&gt;</v>
      </c>
      <c r="Q680" s="74" t="str">
        <f t="shared" si="203"/>
        <v>507.png</v>
      </c>
      <c r="R680" s="74" t="str">
        <f t="shared" si="214"/>
        <v>25,25</v>
      </c>
      <c r="S680" s="74" t="str">
        <f t="shared" si="214"/>
        <v>12,12</v>
      </c>
      <c r="T680" s="74" t="str">
        <f t="shared" si="205"/>
        <v>131.899764118859,32.945383763062</v>
      </c>
      <c r="W680" s="239">
        <v>1</v>
      </c>
      <c r="X680" s="239" t="s">
        <v>3209</v>
      </c>
      <c r="Y680" s="239" t="str">
        <f t="shared" si="212"/>
        <v>高福-23：住宅型有料老人ホーム　第２遊友館</v>
      </c>
      <c r="Z680" s="239" t="s">
        <v>3202</v>
      </c>
      <c r="AA680" s="239" t="str">
        <f t="shared" si="206"/>
        <v>種別：高齢者福祉施設 &lt;br&gt;名称：高福-23：住宅型有料老人ホーム　第２遊友館&lt;br&gt;住所：佐伯市池田1976番地&lt;br&gt;TEL：0972-23-5151&lt;br&gt;参考：種別：有料老人ホーム　(住宅型)&lt;br&gt;</v>
      </c>
      <c r="AB680" s="239" t="s">
        <v>3256</v>
      </c>
      <c r="AC680" s="239" t="str">
        <f t="shared" si="207"/>
        <v>507.png</v>
      </c>
      <c r="AD680" s="239" t="s">
        <v>3204</v>
      </c>
      <c r="AE680" s="239" t="str">
        <f t="shared" si="208"/>
        <v>25,25</v>
      </c>
      <c r="AF680" s="239" t="s">
        <v>3205</v>
      </c>
      <c r="AG680" s="239" t="str">
        <f t="shared" si="209"/>
        <v>12,12</v>
      </c>
      <c r="AH680" s="239" t="s">
        <v>3206</v>
      </c>
      <c r="AI680" s="239" t="str">
        <f t="shared" si="210"/>
        <v>131.899764118859,32.945383763062</v>
      </c>
      <c r="AJ680" s="239" t="s">
        <v>3207</v>
      </c>
      <c r="AL680" s="8" t="str">
        <f t="shared" si="213"/>
        <v>,{"type":"Feature","properties":{"name":"高福-23：住宅型有料老人ホーム　第２遊友館","description":"種別：高齢者福祉施設 &lt;br&gt;名称：高福-23：住宅型有料老人ホーム　第２遊友館&lt;br&gt;住所：佐伯市池田1976番地&lt;br&gt;TEL：0972-23-5151&lt;br&gt;参考：種別：有料老人ホーム　(住宅型)&lt;br&gt;","_markerType":"Icon","_iconUrl":"https://cyberjapandata.gsi.go.jp/portal/sys/v4/symbols/507.png","_iconSize":[25,25],"_iconAnchor":[12,12]},"geometry":{"type":"Point","coordinates":[131.899764118859,32.945383763062]}}</v>
      </c>
    </row>
    <row r="681" spans="1:38">
      <c r="A681" s="248" t="s">
        <v>3757</v>
      </c>
      <c r="B681" s="1" t="s">
        <v>3686</v>
      </c>
      <c r="C681" s="1" t="s">
        <v>3757</v>
      </c>
      <c r="D681" s="1" t="s">
        <v>877</v>
      </c>
      <c r="E681" s="1" t="s">
        <v>1344</v>
      </c>
      <c r="F681" s="1" t="s">
        <v>3912</v>
      </c>
      <c r="G681" s="1" t="s">
        <v>3948</v>
      </c>
      <c r="I681" s="236" t="s">
        <v>4159</v>
      </c>
      <c r="J681" s="1" t="s">
        <v>3188</v>
      </c>
      <c r="K681" s="1" t="s">
        <v>3189</v>
      </c>
      <c r="L681" s="1">
        <v>32.960384799578499</v>
      </c>
      <c r="M681" s="1">
        <v>131.841689048348</v>
      </c>
      <c r="O681" s="74" t="str">
        <f t="shared" si="211"/>
        <v>高福-24：有料老人ホーム　こころの和なごみ</v>
      </c>
      <c r="P681" s="74" t="str">
        <f t="shared" si="202"/>
        <v>種別：高齢者福祉施設 &lt;br&gt;名称：高福-24：有料老人ホーム　こころの和なごみ&lt;br&gt;住所：佐伯市弥生大字小田101－4&lt;br&gt;TEL：0972-46-2411&lt;br&gt;参考：種別：有料老人ホーム　(住宅型)&lt;br&gt;</v>
      </c>
      <c r="Q681" s="74" t="str">
        <f t="shared" si="203"/>
        <v>507.png</v>
      </c>
      <c r="R681" s="74" t="str">
        <f t="shared" si="214"/>
        <v>25,25</v>
      </c>
      <c r="S681" s="74" t="str">
        <f t="shared" si="214"/>
        <v>12,12</v>
      </c>
      <c r="T681" s="74" t="str">
        <f t="shared" si="205"/>
        <v>131.841689048348,32.9603847995785</v>
      </c>
      <c r="W681" s="239">
        <v>1</v>
      </c>
      <c r="X681" s="239" t="s">
        <v>3209</v>
      </c>
      <c r="Y681" s="239" t="str">
        <f t="shared" si="212"/>
        <v>高福-24：有料老人ホーム　こころの和なごみ</v>
      </c>
      <c r="Z681" s="239" t="s">
        <v>3202</v>
      </c>
      <c r="AA681" s="239" t="str">
        <f t="shared" si="206"/>
        <v>種別：高齢者福祉施設 &lt;br&gt;名称：高福-24：有料老人ホーム　こころの和なごみ&lt;br&gt;住所：佐伯市弥生大字小田101－4&lt;br&gt;TEL：0972-46-2411&lt;br&gt;参考：種別：有料老人ホーム　(住宅型)&lt;br&gt;</v>
      </c>
      <c r="AB681" s="239" t="s">
        <v>3256</v>
      </c>
      <c r="AC681" s="239" t="str">
        <f t="shared" si="207"/>
        <v>507.png</v>
      </c>
      <c r="AD681" s="239" t="s">
        <v>3204</v>
      </c>
      <c r="AE681" s="239" t="str">
        <f t="shared" si="208"/>
        <v>25,25</v>
      </c>
      <c r="AF681" s="239" t="s">
        <v>3205</v>
      </c>
      <c r="AG681" s="239" t="str">
        <f t="shared" si="209"/>
        <v>12,12</v>
      </c>
      <c r="AH681" s="239" t="s">
        <v>3206</v>
      </c>
      <c r="AI681" s="239" t="str">
        <f t="shared" si="210"/>
        <v>131.841689048348,32.9603847995785</v>
      </c>
      <c r="AJ681" s="239" t="s">
        <v>3207</v>
      </c>
      <c r="AL681" s="8" t="str">
        <f t="shared" si="213"/>
        <v>,{"type":"Feature","properties":{"name":"高福-24：有料老人ホーム　こころの和なごみ","description":"種別：高齢者福祉施設 &lt;br&gt;名称：高福-24：有料老人ホーム　こころの和なごみ&lt;br&gt;住所：佐伯市弥生大字小田101－4&lt;br&gt;TEL：0972-46-2411&lt;br&gt;参考：種別：有料老人ホーム　(住宅型)&lt;br&gt;","_markerType":"Icon","_iconUrl":"https://cyberjapandata.gsi.go.jp/portal/sys/v4/symbols/507.png","_iconSize":[25,25],"_iconAnchor":[12,12]},"geometry":{"type":"Point","coordinates":[131.841689048348,32.9603847995785]}}</v>
      </c>
    </row>
    <row r="682" spans="1:38">
      <c r="A682" s="248" t="s">
        <v>3758</v>
      </c>
      <c r="B682" s="1" t="s">
        <v>3686</v>
      </c>
      <c r="C682" s="1" t="s">
        <v>3758</v>
      </c>
      <c r="D682" s="1" t="s">
        <v>881</v>
      </c>
      <c r="E682" s="1" t="s">
        <v>1345</v>
      </c>
      <c r="F682" s="1" t="s">
        <v>3912</v>
      </c>
      <c r="G682" s="1" t="s">
        <v>3949</v>
      </c>
      <c r="I682" s="236" t="s">
        <v>4159</v>
      </c>
      <c r="J682" s="1" t="s">
        <v>3188</v>
      </c>
      <c r="K682" s="1" t="s">
        <v>3189</v>
      </c>
      <c r="L682" s="1">
        <v>32.803796747630699</v>
      </c>
      <c r="M682" s="1">
        <v>131.94218327061299</v>
      </c>
      <c r="O682" s="74" t="str">
        <f t="shared" si="211"/>
        <v>高福-25：有料老人ホーム　すまいるはまゆう</v>
      </c>
      <c r="P682" s="74" t="str">
        <f t="shared" si="202"/>
        <v>種別：高齢者福祉施設 &lt;br&gt;名称：高福-25：有料老人ホーム　すまいるはまゆう&lt;br&gt;住所：佐伯市蒲江大字蒲江浦1342番地&lt;br&gt;TEL：0972-42-1888&lt;br&gt;参考：種別：有料老人ホーム　(住宅型)&lt;br&gt;</v>
      </c>
      <c r="Q682" s="74" t="str">
        <f t="shared" si="203"/>
        <v>507.png</v>
      </c>
      <c r="R682" s="74" t="str">
        <f t="shared" si="214"/>
        <v>25,25</v>
      </c>
      <c r="S682" s="74" t="str">
        <f t="shared" si="214"/>
        <v>12,12</v>
      </c>
      <c r="T682" s="74" t="str">
        <f t="shared" si="205"/>
        <v>131.942183270613,32.8037967476307</v>
      </c>
      <c r="W682" s="239">
        <v>1</v>
      </c>
      <c r="X682" s="239" t="s">
        <v>3209</v>
      </c>
      <c r="Y682" s="239" t="str">
        <f t="shared" si="212"/>
        <v>高福-25：有料老人ホーム　すまいるはまゆう</v>
      </c>
      <c r="Z682" s="239" t="s">
        <v>3202</v>
      </c>
      <c r="AA682" s="239" t="str">
        <f t="shared" si="206"/>
        <v>種別：高齢者福祉施設 &lt;br&gt;名称：高福-25：有料老人ホーム　すまいるはまゆう&lt;br&gt;住所：佐伯市蒲江大字蒲江浦1342番地&lt;br&gt;TEL：0972-42-1888&lt;br&gt;参考：種別：有料老人ホーム　(住宅型)&lt;br&gt;</v>
      </c>
      <c r="AB682" s="239" t="s">
        <v>3256</v>
      </c>
      <c r="AC682" s="239" t="str">
        <f t="shared" si="207"/>
        <v>507.png</v>
      </c>
      <c r="AD682" s="239" t="s">
        <v>3204</v>
      </c>
      <c r="AE682" s="239" t="str">
        <f t="shared" si="208"/>
        <v>25,25</v>
      </c>
      <c r="AF682" s="239" t="s">
        <v>3205</v>
      </c>
      <c r="AG682" s="239" t="str">
        <f t="shared" si="209"/>
        <v>12,12</v>
      </c>
      <c r="AH682" s="239" t="s">
        <v>3206</v>
      </c>
      <c r="AI682" s="239" t="str">
        <f t="shared" si="210"/>
        <v>131.942183270613,32.8037967476307</v>
      </c>
      <c r="AJ682" s="239" t="s">
        <v>3207</v>
      </c>
      <c r="AL682" s="8" t="str">
        <f t="shared" si="213"/>
        <v>,{"type":"Feature","properties":{"name":"高福-25：有料老人ホーム　すまいるはまゆう","description":"種別：高齢者福祉施設 &lt;br&gt;名称：高福-25：有料老人ホーム　すまいるはまゆう&lt;br&gt;住所：佐伯市蒲江大字蒲江浦1342番地&lt;br&gt;TEL：0972-42-1888&lt;br&gt;参考：種別：有料老人ホーム　(住宅型)&lt;br&gt;","_markerType":"Icon","_iconUrl":"https://cyberjapandata.gsi.go.jp/portal/sys/v4/symbols/507.png","_iconSize":[25,25],"_iconAnchor":[12,12]},"geometry":{"type":"Point","coordinates":[131.942183270613,32.8037967476307]}}</v>
      </c>
    </row>
    <row r="683" spans="1:38">
      <c r="A683" s="248" t="s">
        <v>3759</v>
      </c>
      <c r="B683" s="1" t="s">
        <v>3686</v>
      </c>
      <c r="C683" s="1" t="s">
        <v>3759</v>
      </c>
      <c r="D683" s="1" t="s">
        <v>3862</v>
      </c>
      <c r="E683" s="1" t="s">
        <v>1346</v>
      </c>
      <c r="F683" s="1" t="s">
        <v>3913</v>
      </c>
      <c r="G683" s="1" t="s">
        <v>3950</v>
      </c>
      <c r="I683" s="236" t="s">
        <v>4159</v>
      </c>
      <c r="J683" s="1" t="s">
        <v>3188</v>
      </c>
      <c r="K683" s="1" t="s">
        <v>3189</v>
      </c>
      <c r="L683" s="1">
        <v>32.853215786503497</v>
      </c>
      <c r="M683" s="1">
        <v>131.62726358477701</v>
      </c>
      <c r="O683" s="74" t="str">
        <f t="shared" si="211"/>
        <v>高福-26：介護付有料老人ホーム　うめの里</v>
      </c>
      <c r="P683" s="74" t="str">
        <f t="shared" si="202"/>
        <v>種別：高齢者福祉施設 &lt;br&gt;名称：高福-26：介護付有料老人ホーム　うめの里&lt;br&gt;住所：佐伯市宇目小野市井ノ上3754番1&lt;br&gt;TEL：0972-54-3577&lt;br&gt;参考：種別：特定施設&lt;br&gt;</v>
      </c>
      <c r="Q683" s="74" t="str">
        <f t="shared" si="203"/>
        <v>507.png</v>
      </c>
      <c r="R683" s="74" t="str">
        <f t="shared" si="214"/>
        <v>25,25</v>
      </c>
      <c r="S683" s="74" t="str">
        <f t="shared" si="214"/>
        <v>12,12</v>
      </c>
      <c r="T683" s="74" t="str">
        <f t="shared" si="205"/>
        <v>131.627263584777,32.8532157865035</v>
      </c>
      <c r="W683" s="239">
        <v>1</v>
      </c>
      <c r="X683" s="239" t="s">
        <v>3209</v>
      </c>
      <c r="Y683" s="239" t="str">
        <f t="shared" si="212"/>
        <v>高福-26：介護付有料老人ホーム　うめの里</v>
      </c>
      <c r="Z683" s="239" t="s">
        <v>3202</v>
      </c>
      <c r="AA683" s="239" t="str">
        <f t="shared" si="206"/>
        <v>種別：高齢者福祉施設 &lt;br&gt;名称：高福-26：介護付有料老人ホーム　うめの里&lt;br&gt;住所：佐伯市宇目小野市井ノ上3754番1&lt;br&gt;TEL：0972-54-3577&lt;br&gt;参考：種別：特定施設&lt;br&gt;</v>
      </c>
      <c r="AB683" s="239" t="s">
        <v>3256</v>
      </c>
      <c r="AC683" s="239" t="str">
        <f t="shared" si="207"/>
        <v>507.png</v>
      </c>
      <c r="AD683" s="239" t="s">
        <v>3204</v>
      </c>
      <c r="AE683" s="239" t="str">
        <f t="shared" si="208"/>
        <v>25,25</v>
      </c>
      <c r="AF683" s="239" t="s">
        <v>3205</v>
      </c>
      <c r="AG683" s="239" t="str">
        <f t="shared" si="209"/>
        <v>12,12</v>
      </c>
      <c r="AH683" s="239" t="s">
        <v>3206</v>
      </c>
      <c r="AI683" s="239" t="str">
        <f t="shared" si="210"/>
        <v>131.627263584777,32.8532157865035</v>
      </c>
      <c r="AJ683" s="239" t="s">
        <v>3207</v>
      </c>
      <c r="AL683" s="8" t="str">
        <f t="shared" si="213"/>
        <v>,{"type":"Feature","properties":{"name":"高福-26：介護付有料老人ホーム　うめの里","description":"種別：高齢者福祉施設 &lt;br&gt;名称：高福-26：介護付有料老人ホーム　うめの里&lt;br&gt;住所：佐伯市宇目小野市井ノ上3754番1&lt;br&gt;TEL：0972-54-3577&lt;br&gt;参考：種別：特定施設&lt;br&gt;","_markerType":"Icon","_iconUrl":"https://cyberjapandata.gsi.go.jp/portal/sys/v4/symbols/507.png","_iconSize":[25,25],"_iconAnchor":[12,12]},"geometry":{"type":"Point","coordinates":[131.627263584777,32.8532157865035]}}</v>
      </c>
    </row>
    <row r="684" spans="1:38">
      <c r="A684" s="248" t="s">
        <v>3760</v>
      </c>
      <c r="B684" s="1" t="s">
        <v>3686</v>
      </c>
      <c r="C684" s="1" t="s">
        <v>3760</v>
      </c>
      <c r="D684" s="1" t="s">
        <v>890</v>
      </c>
      <c r="E684" s="1" t="s">
        <v>1347</v>
      </c>
      <c r="F684" s="1" t="s">
        <v>3914</v>
      </c>
      <c r="G684" s="1" t="s">
        <v>3951</v>
      </c>
      <c r="I684" s="236" t="s">
        <v>4159</v>
      </c>
      <c r="J684" s="1" t="s">
        <v>3188</v>
      </c>
      <c r="K684" s="1" t="s">
        <v>3189</v>
      </c>
      <c r="L684" s="1">
        <v>32.970129320006201</v>
      </c>
      <c r="M684" s="1">
        <v>131.90420428438</v>
      </c>
      <c r="O684" s="74" t="str">
        <f t="shared" si="211"/>
        <v>高福-27：サービス付き高齢者向け住宅　佐伯の太陽</v>
      </c>
      <c r="P684" s="74" t="str">
        <f t="shared" si="202"/>
        <v>種別：高齢者福祉施設 &lt;br&gt;名称：高福-27：サービス付き高齢者向け住宅　佐伯の太陽&lt;br&gt;住所：佐伯市駅前１丁目10202番1、10205番3(1丁目1番11号)&lt;br&gt;TEL：0972-20-3988&lt;br&gt;参考：種別：サービス付き高齢者向け住宅&lt;br&gt;</v>
      </c>
      <c r="Q684" s="74" t="str">
        <f t="shared" si="203"/>
        <v>507.png</v>
      </c>
      <c r="R684" s="74" t="str">
        <f t="shared" si="214"/>
        <v>25,25</v>
      </c>
      <c r="S684" s="74" t="str">
        <f t="shared" si="214"/>
        <v>12,12</v>
      </c>
      <c r="T684" s="74" t="str">
        <f t="shared" si="205"/>
        <v>131.90420428438,32.9701293200062</v>
      </c>
      <c r="W684" s="239">
        <v>1</v>
      </c>
      <c r="X684" s="239" t="s">
        <v>3209</v>
      </c>
      <c r="Y684" s="239" t="str">
        <f t="shared" si="212"/>
        <v>高福-27：サービス付き高齢者向け住宅　佐伯の太陽</v>
      </c>
      <c r="Z684" s="239" t="s">
        <v>3202</v>
      </c>
      <c r="AA684" s="239" t="str">
        <f t="shared" si="206"/>
        <v>種別：高齢者福祉施設 &lt;br&gt;名称：高福-27：サービス付き高齢者向け住宅　佐伯の太陽&lt;br&gt;住所：佐伯市駅前１丁目10202番1、10205番3(1丁目1番11号)&lt;br&gt;TEL：0972-20-3988&lt;br&gt;参考：種別：サービス付き高齢者向け住宅&lt;br&gt;</v>
      </c>
      <c r="AB684" s="239" t="s">
        <v>3256</v>
      </c>
      <c r="AC684" s="239" t="str">
        <f t="shared" si="207"/>
        <v>507.png</v>
      </c>
      <c r="AD684" s="239" t="s">
        <v>3204</v>
      </c>
      <c r="AE684" s="239" t="str">
        <f t="shared" si="208"/>
        <v>25,25</v>
      </c>
      <c r="AF684" s="239" t="s">
        <v>3205</v>
      </c>
      <c r="AG684" s="239" t="str">
        <f t="shared" si="209"/>
        <v>12,12</v>
      </c>
      <c r="AH684" s="239" t="s">
        <v>3206</v>
      </c>
      <c r="AI684" s="239" t="str">
        <f t="shared" si="210"/>
        <v>131.90420428438,32.9701293200062</v>
      </c>
      <c r="AJ684" s="239" t="s">
        <v>3207</v>
      </c>
      <c r="AL684" s="8" t="str">
        <f t="shared" si="213"/>
        <v>,{"type":"Feature","properties":{"name":"高福-27：サービス付き高齢者向け住宅　佐伯の太陽","description":"種別：高齢者福祉施設 &lt;br&gt;名称：高福-27：サービス付き高齢者向け住宅　佐伯の太陽&lt;br&gt;住所：佐伯市駅前１丁目10202番1、10205番3(1丁目1番11号)&lt;br&gt;TEL：0972-20-3988&lt;br&gt;参考：種別：サービス付き高齢者向け住宅&lt;br&gt;","_markerType":"Icon","_iconUrl":"https://cyberjapandata.gsi.go.jp/portal/sys/v4/symbols/507.png","_iconSize":[25,25],"_iconAnchor":[12,12]},"geometry":{"type":"Point","coordinates":[131.90420428438,32.9701293200062]}}</v>
      </c>
    </row>
    <row r="685" spans="1:38">
      <c r="A685" s="248" t="s">
        <v>3761</v>
      </c>
      <c r="B685" s="1" t="s">
        <v>3686</v>
      </c>
      <c r="C685" s="1" t="s">
        <v>3761</v>
      </c>
      <c r="D685" s="1" t="s">
        <v>894</v>
      </c>
      <c r="E685" s="1" t="s">
        <v>1348</v>
      </c>
      <c r="F685" s="1" t="s">
        <v>3912</v>
      </c>
      <c r="G685" s="1" t="s">
        <v>3947</v>
      </c>
      <c r="I685" s="236" t="s">
        <v>4159</v>
      </c>
      <c r="J685" s="1" t="s">
        <v>3188</v>
      </c>
      <c r="K685" s="1" t="s">
        <v>3189</v>
      </c>
      <c r="L685" s="1">
        <v>32.944493174156698</v>
      </c>
      <c r="M685" s="1">
        <v>131.91135124850601</v>
      </c>
      <c r="O685" s="74" t="str">
        <f t="shared" si="211"/>
        <v>高福-28：住宅型有料老人ホーム　遊友館</v>
      </c>
      <c r="P685" s="74" t="str">
        <f t="shared" si="202"/>
        <v>種別：高齢者福祉施設 &lt;br&gt;名称：高福-28：住宅型有料老人ホーム　遊友館&lt;br&gt;住所：佐伯市上灘10077番地1&lt;br&gt;TEL：0972-29-5055&lt;br&gt;参考：種別：有料老人ホーム　(住宅型)&lt;br&gt;</v>
      </c>
      <c r="Q685" s="74" t="str">
        <f t="shared" si="203"/>
        <v>507.png</v>
      </c>
      <c r="R685" s="74" t="str">
        <f t="shared" si="214"/>
        <v>25,25</v>
      </c>
      <c r="S685" s="74" t="str">
        <f t="shared" si="214"/>
        <v>12,12</v>
      </c>
      <c r="T685" s="74" t="str">
        <f t="shared" si="205"/>
        <v>131.911351248506,32.9444931741567</v>
      </c>
      <c r="W685" s="239">
        <v>1</v>
      </c>
      <c r="X685" s="239" t="s">
        <v>3209</v>
      </c>
      <c r="Y685" s="239" t="str">
        <f t="shared" si="212"/>
        <v>高福-28：住宅型有料老人ホーム　遊友館</v>
      </c>
      <c r="Z685" s="239" t="s">
        <v>3202</v>
      </c>
      <c r="AA685" s="239" t="str">
        <f t="shared" si="206"/>
        <v>種別：高齢者福祉施設 &lt;br&gt;名称：高福-28：住宅型有料老人ホーム　遊友館&lt;br&gt;住所：佐伯市上灘10077番地1&lt;br&gt;TEL：0972-29-5055&lt;br&gt;参考：種別：有料老人ホーム　(住宅型)&lt;br&gt;</v>
      </c>
      <c r="AB685" s="239" t="s">
        <v>3256</v>
      </c>
      <c r="AC685" s="239" t="str">
        <f t="shared" si="207"/>
        <v>507.png</v>
      </c>
      <c r="AD685" s="239" t="s">
        <v>3204</v>
      </c>
      <c r="AE685" s="239" t="str">
        <f t="shared" si="208"/>
        <v>25,25</v>
      </c>
      <c r="AF685" s="239" t="s">
        <v>3205</v>
      </c>
      <c r="AG685" s="239" t="str">
        <f t="shared" si="209"/>
        <v>12,12</v>
      </c>
      <c r="AH685" s="239" t="s">
        <v>3206</v>
      </c>
      <c r="AI685" s="239" t="str">
        <f t="shared" si="210"/>
        <v>131.911351248506,32.9444931741567</v>
      </c>
      <c r="AJ685" s="239" t="s">
        <v>3207</v>
      </c>
      <c r="AL685" s="8" t="str">
        <f t="shared" si="213"/>
        <v>,{"type":"Feature","properties":{"name":"高福-28：住宅型有料老人ホーム　遊友館","description":"種別：高齢者福祉施設 &lt;br&gt;名称：高福-28：住宅型有料老人ホーム　遊友館&lt;br&gt;住所：佐伯市上灘10077番地1&lt;br&gt;TEL：0972-29-5055&lt;br&gt;参考：種別：有料老人ホーム　(住宅型)&lt;br&gt;","_markerType":"Icon","_iconUrl":"https://cyberjapandata.gsi.go.jp/portal/sys/v4/symbols/507.png","_iconSize":[25,25],"_iconAnchor":[12,12]},"geometry":{"type":"Point","coordinates":[131.911351248506,32.9444931741567]}}</v>
      </c>
    </row>
    <row r="686" spans="1:38">
      <c r="A686" s="248" t="s">
        <v>3762</v>
      </c>
      <c r="B686" s="1" t="s">
        <v>3686</v>
      </c>
      <c r="C686" s="1" t="s">
        <v>3762</v>
      </c>
      <c r="D686" s="1" t="s">
        <v>898</v>
      </c>
      <c r="E686" s="1" t="s">
        <v>1349</v>
      </c>
      <c r="F686" s="1" t="s">
        <v>3912</v>
      </c>
      <c r="G686" s="1" t="s">
        <v>3952</v>
      </c>
      <c r="I686" s="236" t="s">
        <v>4159</v>
      </c>
      <c r="J686" s="1" t="s">
        <v>3188</v>
      </c>
      <c r="K686" s="1" t="s">
        <v>3189</v>
      </c>
      <c r="L686" s="1">
        <v>32.956784031644197</v>
      </c>
      <c r="M686" s="1">
        <v>131.86392906539999</v>
      </c>
      <c r="O686" s="74" t="str">
        <f t="shared" si="211"/>
        <v>高福-29：ナーシングホーム　穂の花</v>
      </c>
      <c r="P686" s="74" t="str">
        <f t="shared" si="202"/>
        <v>種別：高齢者福祉施設 &lt;br&gt;名称：高福-29：ナーシングホーム　穂の花&lt;br&gt;住所：佐伯市大字上岡1265番地の2&lt;br&gt;TEL：0972-30-1240&lt;br&gt;参考：種別：有料老人ホーム　(住宅型)&lt;br&gt;</v>
      </c>
      <c r="Q686" s="74" t="str">
        <f t="shared" si="203"/>
        <v>507.png</v>
      </c>
      <c r="R686" s="74" t="str">
        <f t="shared" si="214"/>
        <v>25,25</v>
      </c>
      <c r="S686" s="74" t="str">
        <f t="shared" si="214"/>
        <v>12,12</v>
      </c>
      <c r="T686" s="74" t="str">
        <f t="shared" si="205"/>
        <v>131.8639290654,32.9567840316442</v>
      </c>
      <c r="W686" s="239">
        <v>1</v>
      </c>
      <c r="X686" s="239" t="s">
        <v>3209</v>
      </c>
      <c r="Y686" s="239" t="str">
        <f t="shared" si="212"/>
        <v>高福-29：ナーシングホーム　穂の花</v>
      </c>
      <c r="Z686" s="239" t="s">
        <v>3202</v>
      </c>
      <c r="AA686" s="239" t="str">
        <f t="shared" si="206"/>
        <v>種別：高齢者福祉施設 &lt;br&gt;名称：高福-29：ナーシングホーム　穂の花&lt;br&gt;住所：佐伯市大字上岡1265番地の2&lt;br&gt;TEL：0972-30-1240&lt;br&gt;参考：種別：有料老人ホーム　(住宅型)&lt;br&gt;</v>
      </c>
      <c r="AB686" s="239" t="s">
        <v>3256</v>
      </c>
      <c r="AC686" s="239" t="str">
        <f t="shared" si="207"/>
        <v>507.png</v>
      </c>
      <c r="AD686" s="239" t="s">
        <v>3204</v>
      </c>
      <c r="AE686" s="239" t="str">
        <f t="shared" si="208"/>
        <v>25,25</v>
      </c>
      <c r="AF686" s="239" t="s">
        <v>3205</v>
      </c>
      <c r="AG686" s="239" t="str">
        <f t="shared" si="209"/>
        <v>12,12</v>
      </c>
      <c r="AH686" s="239" t="s">
        <v>3206</v>
      </c>
      <c r="AI686" s="239" t="str">
        <f t="shared" si="210"/>
        <v>131.8639290654,32.9567840316442</v>
      </c>
      <c r="AJ686" s="239" t="s">
        <v>3207</v>
      </c>
      <c r="AL686" s="8" t="str">
        <f t="shared" si="213"/>
        <v>,{"type":"Feature","properties":{"name":"高福-29：ナーシングホーム　穂の花","description":"種別：高齢者福祉施設 &lt;br&gt;名称：高福-29：ナーシングホーム　穂の花&lt;br&gt;住所：佐伯市大字上岡1265番地の2&lt;br&gt;TEL：0972-30-1240&lt;br&gt;参考：種別：有料老人ホーム　(住宅型)&lt;br&gt;","_markerType":"Icon","_iconUrl":"https://cyberjapandata.gsi.go.jp/portal/sys/v4/symbols/507.png","_iconSize":[25,25],"_iconAnchor":[12,12]},"geometry":{"type":"Point","coordinates":[131.8639290654,32.9567840316442]}}</v>
      </c>
    </row>
    <row r="687" spans="1:38">
      <c r="A687" s="248" t="s">
        <v>3763</v>
      </c>
      <c r="B687" s="1" t="s">
        <v>3686</v>
      </c>
      <c r="C687" s="1" t="s">
        <v>3763</v>
      </c>
      <c r="D687" s="1" t="s">
        <v>904</v>
      </c>
      <c r="E687" s="1" t="s">
        <v>1350</v>
      </c>
      <c r="F687" s="1" t="s">
        <v>3915</v>
      </c>
      <c r="G687" s="1" t="s">
        <v>3950</v>
      </c>
      <c r="I687" s="236" t="s">
        <v>4159</v>
      </c>
      <c r="J687" s="1" t="s">
        <v>3188</v>
      </c>
      <c r="K687" s="1" t="s">
        <v>3189</v>
      </c>
      <c r="L687" s="1">
        <v>32.9363902707235</v>
      </c>
      <c r="M687" s="1">
        <v>131.91213996518999</v>
      </c>
      <c r="O687" s="74" t="str">
        <f t="shared" si="211"/>
        <v>高福-30：軽費老人ホーム　(ケアハウス)　コスモス</v>
      </c>
      <c r="P687" s="74" t="str">
        <f t="shared" si="202"/>
        <v>種別：高齢者福祉施設 &lt;br&gt;名称：高福-30：軽費老人ホーム　(ケアハウス)　コスモス&lt;br&gt;住所：佐伯市大字長良4954&lt;br&gt;TEL：0972-28-3322&lt;br&gt;参考：種別：軽費老人ホーム(ケアハウス)&lt;br&gt;</v>
      </c>
      <c r="Q687" s="74" t="str">
        <f t="shared" si="203"/>
        <v>507.png</v>
      </c>
      <c r="R687" s="74" t="str">
        <f t="shared" si="214"/>
        <v>25,25</v>
      </c>
      <c r="S687" s="74" t="str">
        <f t="shared" si="214"/>
        <v>12,12</v>
      </c>
      <c r="T687" s="74" t="str">
        <f t="shared" si="205"/>
        <v>131.91213996519,32.9363902707235</v>
      </c>
      <c r="W687" s="239">
        <v>1</v>
      </c>
      <c r="X687" s="239" t="s">
        <v>3209</v>
      </c>
      <c r="Y687" s="239" t="str">
        <f t="shared" si="212"/>
        <v>高福-30：軽費老人ホーム　(ケアハウス)　コスモス</v>
      </c>
      <c r="Z687" s="239" t="s">
        <v>3202</v>
      </c>
      <c r="AA687" s="239" t="str">
        <f t="shared" si="206"/>
        <v>種別：高齢者福祉施設 &lt;br&gt;名称：高福-30：軽費老人ホーム　(ケアハウス)　コスモス&lt;br&gt;住所：佐伯市大字長良4954&lt;br&gt;TEL：0972-28-3322&lt;br&gt;参考：種別：軽費老人ホーム(ケアハウス)&lt;br&gt;</v>
      </c>
      <c r="AB687" s="239" t="s">
        <v>3256</v>
      </c>
      <c r="AC687" s="239" t="str">
        <f t="shared" si="207"/>
        <v>507.png</v>
      </c>
      <c r="AD687" s="239" t="s">
        <v>3204</v>
      </c>
      <c r="AE687" s="239" t="str">
        <f t="shared" si="208"/>
        <v>25,25</v>
      </c>
      <c r="AF687" s="239" t="s">
        <v>3205</v>
      </c>
      <c r="AG687" s="239" t="str">
        <f t="shared" si="209"/>
        <v>12,12</v>
      </c>
      <c r="AH687" s="239" t="s">
        <v>3206</v>
      </c>
      <c r="AI687" s="239" t="str">
        <f t="shared" si="210"/>
        <v>131.91213996519,32.9363902707235</v>
      </c>
      <c r="AJ687" s="239" t="s">
        <v>3207</v>
      </c>
      <c r="AL687" s="8" t="str">
        <f t="shared" si="213"/>
        <v>,{"type":"Feature","properties":{"name":"高福-30：軽費老人ホーム　(ケアハウス)　コスモス","description":"種別：高齢者福祉施設 &lt;br&gt;名称：高福-30：軽費老人ホーム　(ケアハウス)　コスモス&lt;br&gt;住所：佐伯市大字長良4954&lt;br&gt;TEL：0972-28-3322&lt;br&gt;参考：種別：軽費老人ホーム(ケアハウス)&lt;br&gt;","_markerType":"Icon","_iconUrl":"https://cyberjapandata.gsi.go.jp/portal/sys/v4/symbols/507.png","_iconSize":[25,25],"_iconAnchor":[12,12]},"geometry":{"type":"Point","coordinates":[131.91213996519,32.9363902707235]}}</v>
      </c>
    </row>
    <row r="688" spans="1:38">
      <c r="A688" s="248" t="s">
        <v>3764</v>
      </c>
      <c r="B688" s="1" t="s">
        <v>3686</v>
      </c>
      <c r="C688" s="1" t="s">
        <v>3764</v>
      </c>
      <c r="D688" s="1" t="s">
        <v>906</v>
      </c>
      <c r="E688" s="1" t="s">
        <v>1350</v>
      </c>
      <c r="F688" s="1" t="s">
        <v>3914</v>
      </c>
      <c r="G688" s="1" t="s">
        <v>3950</v>
      </c>
      <c r="I688" s="236" t="s">
        <v>4159</v>
      </c>
      <c r="J688" s="1" t="s">
        <v>3188</v>
      </c>
      <c r="K688" s="1" t="s">
        <v>3189</v>
      </c>
      <c r="L688" s="1">
        <v>32.936139317889101</v>
      </c>
      <c r="M688" s="1">
        <v>131.911402674822</v>
      </c>
      <c r="O688" s="74" t="str">
        <f t="shared" si="211"/>
        <v>高福-31：長良苑エンジェル</v>
      </c>
      <c r="P688" s="74" t="str">
        <f t="shared" si="202"/>
        <v>種別：高齢者福祉施設 &lt;br&gt;名称：高福-31：長良苑エンジェル&lt;br&gt;住所：佐伯市大字長良4956-4番地&lt;br&gt;TEL：0972-28-3322&lt;br&gt;参考：種別：サービス付き高齢者向け住宅&lt;br&gt;</v>
      </c>
      <c r="Q688" s="74" t="str">
        <f t="shared" si="203"/>
        <v>507.png</v>
      </c>
      <c r="R688" s="74" t="str">
        <f t="shared" si="214"/>
        <v>25,25</v>
      </c>
      <c r="S688" s="74" t="str">
        <f t="shared" si="214"/>
        <v>12,12</v>
      </c>
      <c r="T688" s="74" t="str">
        <f t="shared" si="205"/>
        <v>131.911402674822,32.9361393178891</v>
      </c>
      <c r="W688" s="239">
        <v>1</v>
      </c>
      <c r="X688" s="239" t="s">
        <v>3209</v>
      </c>
      <c r="Y688" s="239" t="str">
        <f t="shared" si="212"/>
        <v>高福-31：長良苑エンジェル</v>
      </c>
      <c r="Z688" s="239" t="s">
        <v>3202</v>
      </c>
      <c r="AA688" s="239" t="str">
        <f t="shared" si="206"/>
        <v>種別：高齢者福祉施設 &lt;br&gt;名称：高福-31：長良苑エンジェル&lt;br&gt;住所：佐伯市大字長良4956-4番地&lt;br&gt;TEL：0972-28-3322&lt;br&gt;参考：種別：サービス付き高齢者向け住宅&lt;br&gt;</v>
      </c>
      <c r="AB688" s="239" t="s">
        <v>3256</v>
      </c>
      <c r="AC688" s="239" t="str">
        <f t="shared" si="207"/>
        <v>507.png</v>
      </c>
      <c r="AD688" s="239" t="s">
        <v>3204</v>
      </c>
      <c r="AE688" s="239" t="str">
        <f t="shared" si="208"/>
        <v>25,25</v>
      </c>
      <c r="AF688" s="239" t="s">
        <v>3205</v>
      </c>
      <c r="AG688" s="239" t="str">
        <f t="shared" si="209"/>
        <v>12,12</v>
      </c>
      <c r="AH688" s="239" t="s">
        <v>3206</v>
      </c>
      <c r="AI688" s="239" t="str">
        <f t="shared" si="210"/>
        <v>131.911402674822,32.9361393178891</v>
      </c>
      <c r="AJ688" s="239" t="s">
        <v>3207</v>
      </c>
      <c r="AL688" s="8" t="str">
        <f t="shared" si="213"/>
        <v>,{"type":"Feature","properties":{"name":"高福-31：長良苑エンジェル","description":"種別：高齢者福祉施設 &lt;br&gt;名称：高福-31：長良苑エンジェル&lt;br&gt;住所：佐伯市大字長良4956-4番地&lt;br&gt;TEL：0972-28-3322&lt;br&gt;参考：種別：サービス付き高齢者向け住宅&lt;br&gt;","_markerType":"Icon","_iconUrl":"https://cyberjapandata.gsi.go.jp/portal/sys/v4/symbols/507.png","_iconSize":[25,25],"_iconAnchor":[12,12]},"geometry":{"type":"Point","coordinates":[131.911402674822,32.9361393178891]}}</v>
      </c>
    </row>
    <row r="689" spans="1:38">
      <c r="A689" s="248" t="s">
        <v>3765</v>
      </c>
      <c r="B689" s="1" t="s">
        <v>3686</v>
      </c>
      <c r="C689" s="1" t="s">
        <v>3765</v>
      </c>
      <c r="D689" s="1" t="s">
        <v>3863</v>
      </c>
      <c r="E689" s="1" t="s">
        <v>3626</v>
      </c>
      <c r="F689" s="1" t="s">
        <v>3916</v>
      </c>
      <c r="G689" s="1" t="s">
        <v>3953</v>
      </c>
      <c r="I689" s="236" t="s">
        <v>4159</v>
      </c>
      <c r="J689" s="1" t="s">
        <v>3188</v>
      </c>
      <c r="K689" s="1" t="s">
        <v>3189</v>
      </c>
      <c r="L689" s="1">
        <v>32.935348257642403</v>
      </c>
      <c r="M689" s="1">
        <v>131.90786906659</v>
      </c>
      <c r="O689" s="74" t="str">
        <f t="shared" si="211"/>
        <v>高福-32：地域密着型介護付有料老人ホーム　あいあーる</v>
      </c>
      <c r="P689" s="74" t="str">
        <f t="shared" si="202"/>
        <v>種別：高齢者福祉施設 &lt;br&gt;名称：高福-32：地域密着型介護付有料老人ホーム　あいあーる&lt;br&gt;住所：佐伯市大字長良字小島4916番地2&lt;br&gt;TEL：0972-29-5252&lt;br&gt;参考：種別：有料老人ホーム　(介護型)&lt;br&gt;</v>
      </c>
      <c r="Q689" s="74" t="str">
        <f t="shared" si="203"/>
        <v>507.png</v>
      </c>
      <c r="R689" s="74" t="str">
        <f t="shared" si="214"/>
        <v>25,25</v>
      </c>
      <c r="S689" s="74" t="str">
        <f t="shared" si="214"/>
        <v>12,12</v>
      </c>
      <c r="T689" s="74" t="str">
        <f t="shared" si="205"/>
        <v>131.90786906659,32.9353482576424</v>
      </c>
      <c r="W689" s="239">
        <v>1</v>
      </c>
      <c r="X689" s="239" t="s">
        <v>3209</v>
      </c>
      <c r="Y689" s="239" t="str">
        <f t="shared" si="212"/>
        <v>高福-32：地域密着型介護付有料老人ホーム　あいあーる</v>
      </c>
      <c r="Z689" s="239" t="s">
        <v>3202</v>
      </c>
      <c r="AA689" s="239" t="str">
        <f t="shared" si="206"/>
        <v>種別：高齢者福祉施設 &lt;br&gt;名称：高福-32：地域密着型介護付有料老人ホーム　あいあーる&lt;br&gt;住所：佐伯市大字長良字小島4916番地2&lt;br&gt;TEL：0972-29-5252&lt;br&gt;参考：種別：有料老人ホーム　(介護型)&lt;br&gt;</v>
      </c>
      <c r="AB689" s="239" t="s">
        <v>3256</v>
      </c>
      <c r="AC689" s="239" t="str">
        <f t="shared" si="207"/>
        <v>507.png</v>
      </c>
      <c r="AD689" s="239" t="s">
        <v>3204</v>
      </c>
      <c r="AE689" s="239" t="str">
        <f t="shared" si="208"/>
        <v>25,25</v>
      </c>
      <c r="AF689" s="239" t="s">
        <v>3205</v>
      </c>
      <c r="AG689" s="239" t="str">
        <f t="shared" si="209"/>
        <v>12,12</v>
      </c>
      <c r="AH689" s="239" t="s">
        <v>3206</v>
      </c>
      <c r="AI689" s="239" t="str">
        <f t="shared" si="210"/>
        <v>131.90786906659,32.9353482576424</v>
      </c>
      <c r="AJ689" s="239" t="s">
        <v>3207</v>
      </c>
      <c r="AL689" s="8" t="str">
        <f t="shared" si="213"/>
        <v>,{"type":"Feature","properties":{"name":"高福-32：地域密着型介護付有料老人ホーム　あいあーる","description":"種別：高齢者福祉施設 &lt;br&gt;名称：高福-32：地域密着型介護付有料老人ホーム　あいあーる&lt;br&gt;住所：佐伯市大字長良字小島4916番地2&lt;br&gt;TEL：0972-29-5252&lt;br&gt;参考：種別：有料老人ホーム　(介護型)&lt;br&gt;","_markerType":"Icon","_iconUrl":"https://cyberjapandata.gsi.go.jp/portal/sys/v4/symbols/507.png","_iconSize":[25,25],"_iconAnchor":[12,12]},"geometry":{"type":"Point","coordinates":[131.90786906659,32.9353482576424]}}</v>
      </c>
    </row>
    <row r="690" spans="1:38">
      <c r="A690" s="248" t="s">
        <v>3766</v>
      </c>
      <c r="B690" s="1" t="s">
        <v>3686</v>
      </c>
      <c r="C690" s="1" t="s">
        <v>3766</v>
      </c>
      <c r="D690" s="1" t="s">
        <v>912</v>
      </c>
      <c r="E690" s="1" t="s">
        <v>3864</v>
      </c>
      <c r="F690" s="1" t="s">
        <v>3912</v>
      </c>
      <c r="G690" s="1" t="s">
        <v>3954</v>
      </c>
      <c r="I690" s="236" t="s">
        <v>4159</v>
      </c>
      <c r="J690" s="1" t="s">
        <v>3188</v>
      </c>
      <c r="K690" s="1" t="s">
        <v>3189</v>
      </c>
      <c r="L690" s="1">
        <v>32.958281102739299</v>
      </c>
      <c r="M690" s="1">
        <v>131.90129960593899</v>
      </c>
      <c r="O690" s="74" t="str">
        <f t="shared" si="211"/>
        <v>高福-33：有料老人ホーム　悠久の里　佐伯</v>
      </c>
      <c r="P690" s="74" t="str">
        <f t="shared" si="202"/>
        <v>種別：高齢者福祉施設 &lt;br&gt;名称：高福-33：有料老人ホーム　悠久の里　佐伯&lt;br&gt;住所：佐伯市中の島１丁目２番３号&lt;br&gt;TEL：0972-28-5175&lt;br&gt;参考：種別：有料老人ホーム　(住宅型)&lt;br&gt;</v>
      </c>
      <c r="Q690" s="74" t="str">
        <f t="shared" si="203"/>
        <v>507.png</v>
      </c>
      <c r="R690" s="74" t="str">
        <f t="shared" si="214"/>
        <v>25,25</v>
      </c>
      <c r="S690" s="74" t="str">
        <f t="shared" si="214"/>
        <v>12,12</v>
      </c>
      <c r="T690" s="74" t="str">
        <f t="shared" si="205"/>
        <v>131.901299605939,32.9582811027393</v>
      </c>
      <c r="W690" s="239">
        <v>1</v>
      </c>
      <c r="X690" s="239" t="s">
        <v>3209</v>
      </c>
      <c r="Y690" s="239" t="str">
        <f t="shared" si="212"/>
        <v>高福-33：有料老人ホーム　悠久の里　佐伯</v>
      </c>
      <c r="Z690" s="239" t="s">
        <v>3202</v>
      </c>
      <c r="AA690" s="239" t="str">
        <f t="shared" si="206"/>
        <v>種別：高齢者福祉施設 &lt;br&gt;名称：高福-33：有料老人ホーム　悠久の里　佐伯&lt;br&gt;住所：佐伯市中の島１丁目２番３号&lt;br&gt;TEL：0972-28-5175&lt;br&gt;参考：種別：有料老人ホーム　(住宅型)&lt;br&gt;</v>
      </c>
      <c r="AB690" s="239" t="s">
        <v>3256</v>
      </c>
      <c r="AC690" s="239" t="str">
        <f t="shared" si="207"/>
        <v>507.png</v>
      </c>
      <c r="AD690" s="239" t="s">
        <v>3204</v>
      </c>
      <c r="AE690" s="239" t="str">
        <f t="shared" si="208"/>
        <v>25,25</v>
      </c>
      <c r="AF690" s="239" t="s">
        <v>3205</v>
      </c>
      <c r="AG690" s="239" t="str">
        <f t="shared" si="209"/>
        <v>12,12</v>
      </c>
      <c r="AH690" s="239" t="s">
        <v>3206</v>
      </c>
      <c r="AI690" s="239" t="str">
        <f t="shared" si="210"/>
        <v>131.901299605939,32.9582811027393</v>
      </c>
      <c r="AJ690" s="239" t="s">
        <v>3207</v>
      </c>
      <c r="AL690" s="8" t="str">
        <f t="shared" si="213"/>
        <v>,{"type":"Feature","properties":{"name":"高福-33：有料老人ホーム　悠久の里　佐伯","description":"種別：高齢者福祉施設 &lt;br&gt;名称：高福-33：有料老人ホーム　悠久の里　佐伯&lt;br&gt;住所：佐伯市中の島１丁目２番３号&lt;br&gt;TEL：0972-28-5175&lt;br&gt;参考：種別：有料老人ホーム　(住宅型)&lt;br&gt;","_markerType":"Icon","_iconUrl":"https://cyberjapandata.gsi.go.jp/portal/sys/v4/symbols/507.png","_iconSize":[25,25],"_iconAnchor":[12,12]},"geometry":{"type":"Point","coordinates":[131.901299605939,32.9582811027393]}}</v>
      </c>
    </row>
    <row r="691" spans="1:38">
      <c r="A691" s="248" t="s">
        <v>3767</v>
      </c>
      <c r="B691" s="1" t="s">
        <v>3686</v>
      </c>
      <c r="C691" s="1" t="s">
        <v>3767</v>
      </c>
      <c r="D691" s="1" t="s">
        <v>3865</v>
      </c>
      <c r="E691" s="1" t="s">
        <v>1351</v>
      </c>
      <c r="F691" s="1" t="s">
        <v>3913</v>
      </c>
      <c r="G691" s="1" t="s">
        <v>3955</v>
      </c>
      <c r="I691" s="236" t="s">
        <v>4159</v>
      </c>
      <c r="J691" s="1" t="s">
        <v>3188</v>
      </c>
      <c r="K691" s="1" t="s">
        <v>3189</v>
      </c>
      <c r="L691" s="1">
        <v>32.958605854990999</v>
      </c>
      <c r="M691" s="1">
        <v>131.86494844642101</v>
      </c>
      <c r="O691" s="74" t="str">
        <f t="shared" si="211"/>
        <v>高福-34：さいき長寿苑そよ風</v>
      </c>
      <c r="P691" s="74" t="str">
        <f t="shared" si="202"/>
        <v>種別：高齢者福祉施設 &lt;br&gt;名称：高福-34：さいき長寿苑そよ風&lt;br&gt;住所：佐伯市鶴岡西町２丁目２６９番地&lt;br&gt;TEL：0972-20-5218&lt;br&gt;参考：種別：特定施設&lt;br&gt;</v>
      </c>
      <c r="Q691" s="74" t="str">
        <f t="shared" si="203"/>
        <v>507.png</v>
      </c>
      <c r="R691" s="74" t="str">
        <f t="shared" si="214"/>
        <v>25,25</v>
      </c>
      <c r="S691" s="74" t="str">
        <f t="shared" si="214"/>
        <v>12,12</v>
      </c>
      <c r="T691" s="74" t="str">
        <f t="shared" si="205"/>
        <v>131.864948446421,32.958605854991</v>
      </c>
      <c r="W691" s="239">
        <v>1</v>
      </c>
      <c r="X691" s="239" t="s">
        <v>3209</v>
      </c>
      <c r="Y691" s="239" t="str">
        <f t="shared" si="212"/>
        <v>高福-34：さいき長寿苑そよ風</v>
      </c>
      <c r="Z691" s="239" t="s">
        <v>3202</v>
      </c>
      <c r="AA691" s="239" t="str">
        <f t="shared" si="206"/>
        <v>種別：高齢者福祉施設 &lt;br&gt;名称：高福-34：さいき長寿苑そよ風&lt;br&gt;住所：佐伯市鶴岡西町２丁目２６９番地&lt;br&gt;TEL：0972-20-5218&lt;br&gt;参考：種別：特定施設&lt;br&gt;</v>
      </c>
      <c r="AB691" s="239" t="s">
        <v>3256</v>
      </c>
      <c r="AC691" s="239" t="str">
        <f t="shared" si="207"/>
        <v>507.png</v>
      </c>
      <c r="AD691" s="239" t="s">
        <v>3204</v>
      </c>
      <c r="AE691" s="239" t="str">
        <f t="shared" si="208"/>
        <v>25,25</v>
      </c>
      <c r="AF691" s="239" t="s">
        <v>3205</v>
      </c>
      <c r="AG691" s="239" t="str">
        <f t="shared" si="209"/>
        <v>12,12</v>
      </c>
      <c r="AH691" s="239" t="s">
        <v>3206</v>
      </c>
      <c r="AI691" s="239" t="str">
        <f t="shared" si="210"/>
        <v>131.864948446421,32.958605854991</v>
      </c>
      <c r="AJ691" s="239" t="s">
        <v>3207</v>
      </c>
      <c r="AL691" s="8" t="str">
        <f t="shared" si="213"/>
        <v>,{"type":"Feature","properties":{"name":"高福-34：さいき長寿苑そよ風","description":"種別：高齢者福祉施設 &lt;br&gt;名称：高福-34：さいき長寿苑そよ風&lt;br&gt;住所：佐伯市鶴岡西町２丁目２６９番地&lt;br&gt;TEL：0972-20-5218&lt;br&gt;参考：種別：特定施設&lt;br&gt;","_markerType":"Icon","_iconUrl":"https://cyberjapandata.gsi.go.jp/portal/sys/v4/symbols/507.png","_iconSize":[25,25],"_iconAnchor":[12,12]},"geometry":{"type":"Point","coordinates":[131.864948446421,32.958605854991]}}</v>
      </c>
    </row>
    <row r="692" spans="1:38">
      <c r="A692" s="248" t="s">
        <v>3768</v>
      </c>
      <c r="B692" s="1" t="s">
        <v>3686</v>
      </c>
      <c r="C692" s="1" t="s">
        <v>3768</v>
      </c>
      <c r="D692" s="1" t="s">
        <v>920</v>
      </c>
      <c r="E692" s="1" t="s">
        <v>1352</v>
      </c>
      <c r="F692" s="1" t="s">
        <v>3914</v>
      </c>
      <c r="G692" s="1" t="s">
        <v>3956</v>
      </c>
      <c r="I692" s="236" t="s">
        <v>4159</v>
      </c>
      <c r="J692" s="1" t="s">
        <v>3188</v>
      </c>
      <c r="K692" s="1" t="s">
        <v>3189</v>
      </c>
      <c r="L692" s="1">
        <v>32.958340263750202</v>
      </c>
      <c r="M692" s="1">
        <v>131.883074445886</v>
      </c>
      <c r="O692" s="74" t="str">
        <f t="shared" si="211"/>
        <v>高福-35：サービス付き高齢者向け住宅　つくし</v>
      </c>
      <c r="P692" s="74" t="str">
        <f t="shared" si="202"/>
        <v>種別：高齢者福祉施設 &lt;br&gt;名称：高福-35：サービス付き高齢者向け住宅　つくし&lt;br&gt;住所：佐伯市鶴岡町1丁目６－３&lt;br&gt;TEL：0972-20-3305&lt;br&gt;参考：種別：サービス付き高齢者向け住宅&lt;br&gt;</v>
      </c>
      <c r="Q692" s="74" t="str">
        <f t="shared" si="203"/>
        <v>507.png</v>
      </c>
      <c r="R692" s="74" t="str">
        <f t="shared" si="214"/>
        <v>25,25</v>
      </c>
      <c r="S692" s="74" t="str">
        <f t="shared" si="214"/>
        <v>12,12</v>
      </c>
      <c r="T692" s="74" t="str">
        <f t="shared" si="205"/>
        <v>131.883074445886,32.9583402637502</v>
      </c>
      <c r="W692" s="239">
        <v>1</v>
      </c>
      <c r="X692" s="239" t="s">
        <v>3209</v>
      </c>
      <c r="Y692" s="239" t="str">
        <f t="shared" si="212"/>
        <v>高福-35：サービス付き高齢者向け住宅　つくし</v>
      </c>
      <c r="Z692" s="239" t="s">
        <v>3202</v>
      </c>
      <c r="AA692" s="239" t="str">
        <f t="shared" si="206"/>
        <v>種別：高齢者福祉施設 &lt;br&gt;名称：高福-35：サービス付き高齢者向け住宅　つくし&lt;br&gt;住所：佐伯市鶴岡町1丁目６－３&lt;br&gt;TEL：0972-20-3305&lt;br&gt;参考：種別：サービス付き高齢者向け住宅&lt;br&gt;</v>
      </c>
      <c r="AB692" s="239" t="s">
        <v>3256</v>
      </c>
      <c r="AC692" s="239" t="str">
        <f t="shared" si="207"/>
        <v>507.png</v>
      </c>
      <c r="AD692" s="239" t="s">
        <v>3204</v>
      </c>
      <c r="AE692" s="239" t="str">
        <f t="shared" si="208"/>
        <v>25,25</v>
      </c>
      <c r="AF692" s="239" t="s">
        <v>3205</v>
      </c>
      <c r="AG692" s="239" t="str">
        <f t="shared" si="209"/>
        <v>12,12</v>
      </c>
      <c r="AH692" s="239" t="s">
        <v>3206</v>
      </c>
      <c r="AI692" s="239" t="str">
        <f t="shared" si="210"/>
        <v>131.883074445886,32.9583402637502</v>
      </c>
      <c r="AJ692" s="239" t="s">
        <v>3207</v>
      </c>
      <c r="AL692" s="8" t="str">
        <f t="shared" si="213"/>
        <v>,{"type":"Feature","properties":{"name":"高福-35：サービス付き高齢者向け住宅　つくし","description":"種別：高齢者福祉施設 &lt;br&gt;名称：高福-35：サービス付き高齢者向け住宅　つくし&lt;br&gt;住所：佐伯市鶴岡町1丁目６－３&lt;br&gt;TEL：0972-20-3305&lt;br&gt;参考：種別：サービス付き高齢者向け住宅&lt;br&gt;","_markerType":"Icon","_iconUrl":"https://cyberjapandata.gsi.go.jp/portal/sys/v4/symbols/507.png","_iconSize":[25,25],"_iconAnchor":[12,12]},"geometry":{"type":"Point","coordinates":[131.883074445886,32.9583402637502]}}</v>
      </c>
    </row>
    <row r="693" spans="1:38">
      <c r="A693" s="248" t="s">
        <v>3769</v>
      </c>
      <c r="B693" s="1" t="s">
        <v>3686</v>
      </c>
      <c r="C693" s="1" t="s">
        <v>3769</v>
      </c>
      <c r="D693" s="1" t="s">
        <v>925</v>
      </c>
      <c r="E693" s="1" t="s">
        <v>1353</v>
      </c>
      <c r="F693" s="1" t="s">
        <v>3914</v>
      </c>
      <c r="G693" s="1" t="s">
        <v>3957</v>
      </c>
      <c r="I693" s="236" t="s">
        <v>4159</v>
      </c>
      <c r="J693" s="1" t="s">
        <v>3188</v>
      </c>
      <c r="K693" s="1" t="s">
        <v>3189</v>
      </c>
      <c r="L693" s="1">
        <v>32.953660804414298</v>
      </c>
      <c r="M693" s="1">
        <v>131.799773152738</v>
      </c>
      <c r="O693" s="74" t="str">
        <f t="shared" si="211"/>
        <v>高福-36：みどりの郷　優しい風</v>
      </c>
      <c r="P693" s="74" t="str">
        <f t="shared" si="202"/>
        <v>種別：高齢者福祉施設 &lt;br&gt;名称：高福-36：みどりの郷　優しい風&lt;br&gt;住所：佐伯市本匠大字笠掛1589番地1外&lt;br&gt;TEL：0972-56-5810&lt;br&gt;参考：種別：サービス付き高齢者向け住宅&lt;br&gt;</v>
      </c>
      <c r="Q693" s="74" t="str">
        <f t="shared" si="203"/>
        <v>507.png</v>
      </c>
      <c r="R693" s="74" t="str">
        <f t="shared" si="214"/>
        <v>25,25</v>
      </c>
      <c r="S693" s="74" t="str">
        <f t="shared" si="214"/>
        <v>12,12</v>
      </c>
      <c r="T693" s="74" t="str">
        <f t="shared" si="205"/>
        <v>131.799773152738,32.9536608044143</v>
      </c>
      <c r="W693" s="239">
        <v>1</v>
      </c>
      <c r="X693" s="239" t="s">
        <v>3209</v>
      </c>
      <c r="Y693" s="239" t="str">
        <f t="shared" si="212"/>
        <v>高福-36：みどりの郷　優しい風</v>
      </c>
      <c r="Z693" s="239" t="s">
        <v>3202</v>
      </c>
      <c r="AA693" s="239" t="str">
        <f t="shared" si="206"/>
        <v>種別：高齢者福祉施設 &lt;br&gt;名称：高福-36：みどりの郷　優しい風&lt;br&gt;住所：佐伯市本匠大字笠掛1589番地1外&lt;br&gt;TEL：0972-56-5810&lt;br&gt;参考：種別：サービス付き高齢者向け住宅&lt;br&gt;</v>
      </c>
      <c r="AB693" s="239" t="s">
        <v>3256</v>
      </c>
      <c r="AC693" s="239" t="str">
        <f t="shared" si="207"/>
        <v>507.png</v>
      </c>
      <c r="AD693" s="239" t="s">
        <v>3204</v>
      </c>
      <c r="AE693" s="239" t="str">
        <f t="shared" si="208"/>
        <v>25,25</v>
      </c>
      <c r="AF693" s="239" t="s">
        <v>3205</v>
      </c>
      <c r="AG693" s="239" t="str">
        <f t="shared" si="209"/>
        <v>12,12</v>
      </c>
      <c r="AH693" s="239" t="s">
        <v>3206</v>
      </c>
      <c r="AI693" s="239" t="str">
        <f t="shared" si="210"/>
        <v>131.799773152738,32.9536608044143</v>
      </c>
      <c r="AJ693" s="239" t="s">
        <v>3207</v>
      </c>
      <c r="AL693" s="8" t="str">
        <f t="shared" si="213"/>
        <v>,{"type":"Feature","properties":{"name":"高福-36：みどりの郷　優しい風","description":"種別：高齢者福祉施設 &lt;br&gt;名称：高福-36：みどりの郷　優しい風&lt;br&gt;住所：佐伯市本匠大字笠掛1589番地1外&lt;br&gt;TEL：0972-56-5810&lt;br&gt;参考：種別：サービス付き高齢者向け住宅&lt;br&gt;","_markerType":"Icon","_iconUrl":"https://cyberjapandata.gsi.go.jp/portal/sys/v4/symbols/507.png","_iconSize":[25,25],"_iconAnchor":[12,12]},"geometry":{"type":"Point","coordinates":[131.799773152738,32.9536608044143]}}</v>
      </c>
    </row>
    <row r="694" spans="1:38" ht="18.75">
      <c r="A694" s="248" t="s">
        <v>3770</v>
      </c>
      <c r="B694" s="1" t="s">
        <v>3686</v>
      </c>
      <c r="C694" s="1" t="s">
        <v>3770</v>
      </c>
      <c r="D694" s="1" t="s">
        <v>930</v>
      </c>
      <c r="E694" s="1" t="s">
        <v>1354</v>
      </c>
      <c r="F694" s="1" t="s">
        <v>3914</v>
      </c>
      <c r="G694" s="1" t="s">
        <v>3958</v>
      </c>
      <c r="I694" s="236" t="s">
        <v>4159</v>
      </c>
      <c r="J694" s="1" t="s">
        <v>3188</v>
      </c>
      <c r="K694" s="1" t="s">
        <v>3189</v>
      </c>
      <c r="L694" s="1">
        <v>32.983357625483002</v>
      </c>
      <c r="M694" s="1">
        <v>131.85680323248499</v>
      </c>
      <c r="O694" s="74" t="str">
        <f t="shared" si="211"/>
        <v>高福-37：みどりの郷　せせらぎ</v>
      </c>
      <c r="P694" s="74" t="str">
        <f t="shared" si="202"/>
        <v>種別：高齢者福祉施設 &lt;br&gt;名称：高福-37：みどりの郷　せせらぎ&lt;br&gt;住所：佐伯市弥生大字床木4番地1&lt;br&gt;TEL：0972-46-5505&lt;br&gt;参考：種別：サービス付き高齢者向け住宅&lt;br&gt;</v>
      </c>
      <c r="Q694" s="74" t="str">
        <f t="shared" si="203"/>
        <v>507.png</v>
      </c>
      <c r="R694" s="74" t="str">
        <f t="shared" si="214"/>
        <v>25,25</v>
      </c>
      <c r="S694" s="74" t="str">
        <f t="shared" si="214"/>
        <v>12,12</v>
      </c>
      <c r="T694" s="74" t="str">
        <f t="shared" si="205"/>
        <v>131.856803232485,32.983357625483</v>
      </c>
      <c r="W694" s="239">
        <v>1</v>
      </c>
      <c r="X694" s="239" t="s">
        <v>3209</v>
      </c>
      <c r="Y694" s="239" t="str">
        <f t="shared" si="212"/>
        <v>高福-37：みどりの郷　せせらぎ</v>
      </c>
      <c r="Z694" s="239" t="s">
        <v>3202</v>
      </c>
      <c r="AA694" s="239" t="str">
        <f t="shared" si="206"/>
        <v>種別：高齢者福祉施設 &lt;br&gt;名称：高福-37：みどりの郷　せせらぎ&lt;br&gt;住所：佐伯市弥生大字床木4番地1&lt;br&gt;TEL：0972-46-5505&lt;br&gt;参考：種別：サービス付き高齢者向け住宅&lt;br&gt;</v>
      </c>
      <c r="AB694" s="239" t="s">
        <v>3256</v>
      </c>
      <c r="AC694" s="239" t="str">
        <f t="shared" si="207"/>
        <v>507.png</v>
      </c>
      <c r="AD694" s="239" t="s">
        <v>3204</v>
      </c>
      <c r="AE694" s="239" t="str">
        <f t="shared" si="208"/>
        <v>25,25</v>
      </c>
      <c r="AF694" s="239" t="s">
        <v>3205</v>
      </c>
      <c r="AG694" s="239" t="str">
        <f t="shared" si="209"/>
        <v>12,12</v>
      </c>
      <c r="AH694" s="239" t="s">
        <v>3206</v>
      </c>
      <c r="AI694" s="239" t="str">
        <f t="shared" si="210"/>
        <v>131.856803232485,32.983357625483</v>
      </c>
      <c r="AJ694" s="239" t="s">
        <v>3207</v>
      </c>
      <c r="AL694" s="8" t="str">
        <f t="shared" si="213"/>
        <v>,{"type":"Feature","properties":{"name":"高福-37：みどりの郷　せせらぎ","description":"種別：高齢者福祉施設 &lt;br&gt;名称：高福-37：みどりの郷　せせらぎ&lt;br&gt;住所：佐伯市弥生大字床木4番地1&lt;br&gt;TEL：0972-46-5505&lt;br&gt;参考：種別：サービス付き高齢者向け住宅&lt;br&gt;","_markerType":"Icon","_iconUrl":"https://cyberjapandata.gsi.go.jp/portal/sys/v4/symbols/507.png","_iconSize":[25,25],"_iconAnchor":[12,12]},"geometry":{"type":"Point","coordinates":[131.856803232485,32.983357625483]}}</v>
      </c>
    </row>
    <row r="695" spans="1:38">
      <c r="A695" s="248" t="s">
        <v>3771</v>
      </c>
      <c r="B695" s="1" t="s">
        <v>3686</v>
      </c>
      <c r="C695" s="1" t="s">
        <v>3771</v>
      </c>
      <c r="D695" s="1" t="s">
        <v>934</v>
      </c>
      <c r="E695" s="1" t="s">
        <v>1355</v>
      </c>
      <c r="F695" s="1" t="s">
        <v>3912</v>
      </c>
      <c r="G695" s="1" t="s">
        <v>3959</v>
      </c>
      <c r="I695" s="236" t="s">
        <v>4159</v>
      </c>
      <c r="J695" s="1" t="s">
        <v>3188</v>
      </c>
      <c r="K695" s="1" t="s">
        <v>3189</v>
      </c>
      <c r="L695" s="1">
        <v>32.948611477676401</v>
      </c>
      <c r="M695" s="1">
        <v>131.84216930880399</v>
      </c>
      <c r="O695" s="74" t="str">
        <f t="shared" si="211"/>
        <v>高福-38：住宅型有料老人ホーム　番匠の杜</v>
      </c>
      <c r="P695" s="74" t="str">
        <f t="shared" si="202"/>
        <v>種別：高齢者福祉施設 &lt;br&gt;名称：高福-38：住宅型有料老人ホーム　番匠の杜&lt;br&gt;住所：佐伯市弥生大字門田173番地1&lt;br&gt;TEL：0972-25-3811&lt;br&gt;参考：種別：有料老人ホーム　(住宅型)&lt;br&gt;</v>
      </c>
      <c r="Q695" s="74" t="str">
        <f t="shared" si="203"/>
        <v>507.png</v>
      </c>
      <c r="R695" s="74" t="str">
        <f t="shared" si="214"/>
        <v>25,25</v>
      </c>
      <c r="S695" s="74" t="str">
        <f t="shared" si="214"/>
        <v>12,12</v>
      </c>
      <c r="T695" s="74" t="str">
        <f t="shared" si="205"/>
        <v>131.842169308804,32.9486114776764</v>
      </c>
      <c r="W695" s="239">
        <v>1</v>
      </c>
      <c r="X695" s="239" t="s">
        <v>3209</v>
      </c>
      <c r="Y695" s="239" t="str">
        <f t="shared" si="212"/>
        <v>高福-38：住宅型有料老人ホーム　番匠の杜</v>
      </c>
      <c r="Z695" s="239" t="s">
        <v>3202</v>
      </c>
      <c r="AA695" s="239" t="str">
        <f t="shared" si="206"/>
        <v>種別：高齢者福祉施設 &lt;br&gt;名称：高福-38：住宅型有料老人ホーム　番匠の杜&lt;br&gt;住所：佐伯市弥生大字門田173番地1&lt;br&gt;TEL：0972-25-3811&lt;br&gt;参考：種別：有料老人ホーム　(住宅型)&lt;br&gt;</v>
      </c>
      <c r="AB695" s="239" t="s">
        <v>3256</v>
      </c>
      <c r="AC695" s="239" t="str">
        <f t="shared" si="207"/>
        <v>507.png</v>
      </c>
      <c r="AD695" s="239" t="s">
        <v>3204</v>
      </c>
      <c r="AE695" s="239" t="str">
        <f t="shared" si="208"/>
        <v>25,25</v>
      </c>
      <c r="AF695" s="239" t="s">
        <v>3205</v>
      </c>
      <c r="AG695" s="239" t="str">
        <f t="shared" si="209"/>
        <v>12,12</v>
      </c>
      <c r="AH695" s="239" t="s">
        <v>3206</v>
      </c>
      <c r="AI695" s="239" t="str">
        <f t="shared" si="210"/>
        <v>131.842169308804,32.9486114776764</v>
      </c>
      <c r="AJ695" s="239" t="s">
        <v>3207</v>
      </c>
      <c r="AL695" s="8" t="str">
        <f t="shared" si="213"/>
        <v>,{"type":"Feature","properties":{"name":"高福-38：住宅型有料老人ホーム　番匠の杜","description":"種別：高齢者福祉施設 &lt;br&gt;名称：高福-38：住宅型有料老人ホーム　番匠の杜&lt;br&gt;住所：佐伯市弥生大字門田173番地1&lt;br&gt;TEL：0972-25-3811&lt;br&gt;参考：種別：有料老人ホーム　(住宅型)&lt;br&gt;","_markerType":"Icon","_iconUrl":"https://cyberjapandata.gsi.go.jp/portal/sys/v4/symbols/507.png","_iconSize":[25,25],"_iconAnchor":[12,12]},"geometry":{"type":"Point","coordinates":[131.842169308804,32.9486114776764]}}</v>
      </c>
    </row>
    <row r="696" spans="1:38">
      <c r="A696" s="248" t="s">
        <v>3772</v>
      </c>
      <c r="B696" s="1" t="s">
        <v>3686</v>
      </c>
      <c r="C696" s="1" t="s">
        <v>3772</v>
      </c>
      <c r="D696" s="1" t="s">
        <v>938</v>
      </c>
      <c r="E696" s="1" t="s">
        <v>1356</v>
      </c>
      <c r="F696" s="1" t="s">
        <v>3917</v>
      </c>
      <c r="G696" s="1" t="s">
        <v>3950</v>
      </c>
      <c r="I696" s="236" t="s">
        <v>4159</v>
      </c>
      <c r="J696" s="1" t="s">
        <v>3188</v>
      </c>
      <c r="K696" s="1" t="s">
        <v>3189</v>
      </c>
      <c r="L696" s="1">
        <v>32.936106973670199</v>
      </c>
      <c r="M696" s="1">
        <v>131.91154636892</v>
      </c>
      <c r="O696" s="74" t="str">
        <f t="shared" si="211"/>
        <v>高福-39：特別養護老人ホーム　長良苑</v>
      </c>
      <c r="P696" s="74" t="str">
        <f t="shared" si="202"/>
        <v>種別：高齢者福祉施設 &lt;br&gt;名称：高福-39：特別養護老人ホーム　長良苑&lt;br&gt;住所：佐伯市大字長良4956番地&lt;br&gt;TEL：0972-28-3000&lt;br&gt;参考：種別：介護老人福祉施設(特別養護老人ホーム)&lt;br&gt;</v>
      </c>
      <c r="Q696" s="74" t="str">
        <f t="shared" si="203"/>
        <v>507.png</v>
      </c>
      <c r="R696" s="74" t="str">
        <f t="shared" si="214"/>
        <v>25,25</v>
      </c>
      <c r="S696" s="74" t="str">
        <f t="shared" si="214"/>
        <v>12,12</v>
      </c>
      <c r="T696" s="74" t="str">
        <f t="shared" si="205"/>
        <v>131.91154636892,32.9361069736702</v>
      </c>
      <c r="W696" s="239">
        <v>1</v>
      </c>
      <c r="X696" s="239" t="s">
        <v>3209</v>
      </c>
      <c r="Y696" s="239" t="str">
        <f t="shared" si="212"/>
        <v>高福-39：特別養護老人ホーム　長良苑</v>
      </c>
      <c r="Z696" s="239" t="s">
        <v>3202</v>
      </c>
      <c r="AA696" s="239" t="str">
        <f t="shared" si="206"/>
        <v>種別：高齢者福祉施設 &lt;br&gt;名称：高福-39：特別養護老人ホーム　長良苑&lt;br&gt;住所：佐伯市大字長良4956番地&lt;br&gt;TEL：0972-28-3000&lt;br&gt;参考：種別：介護老人福祉施設(特別養護老人ホーム)&lt;br&gt;</v>
      </c>
      <c r="AB696" s="239" t="s">
        <v>3256</v>
      </c>
      <c r="AC696" s="239" t="str">
        <f t="shared" si="207"/>
        <v>507.png</v>
      </c>
      <c r="AD696" s="239" t="s">
        <v>3204</v>
      </c>
      <c r="AE696" s="239" t="str">
        <f t="shared" si="208"/>
        <v>25,25</v>
      </c>
      <c r="AF696" s="239" t="s">
        <v>3205</v>
      </c>
      <c r="AG696" s="239" t="str">
        <f t="shared" si="209"/>
        <v>12,12</v>
      </c>
      <c r="AH696" s="239" t="s">
        <v>3206</v>
      </c>
      <c r="AI696" s="239" t="str">
        <f t="shared" si="210"/>
        <v>131.91154636892,32.9361069736702</v>
      </c>
      <c r="AJ696" s="239" t="s">
        <v>3207</v>
      </c>
      <c r="AL696" s="8" t="str">
        <f t="shared" si="213"/>
        <v>,{"type":"Feature","properties":{"name":"高福-39：特別養護老人ホーム　長良苑","description":"種別：高齢者福祉施設 &lt;br&gt;名称：高福-39：特別養護老人ホーム　長良苑&lt;br&gt;住所：佐伯市大字長良4956番地&lt;br&gt;TEL：0972-28-3000&lt;br&gt;参考：種別：介護老人福祉施設(特別養護老人ホーム)&lt;br&gt;","_markerType":"Icon","_iconUrl":"https://cyberjapandata.gsi.go.jp/portal/sys/v4/symbols/507.png","_iconSize":[25,25],"_iconAnchor":[12,12]},"geometry":{"type":"Point","coordinates":[131.91154636892,32.9361069736702]}}</v>
      </c>
    </row>
    <row r="697" spans="1:38">
      <c r="A697" s="248" t="s">
        <v>3773</v>
      </c>
      <c r="B697" s="1" t="s">
        <v>3686</v>
      </c>
      <c r="C697" s="1" t="s">
        <v>3773</v>
      </c>
      <c r="D697" s="1" t="s">
        <v>3866</v>
      </c>
      <c r="E697" s="1" t="s">
        <v>1357</v>
      </c>
      <c r="F697" s="1" t="s">
        <v>3917</v>
      </c>
      <c r="G697" s="1" t="s">
        <v>3944</v>
      </c>
      <c r="I697" s="236" t="s">
        <v>4159</v>
      </c>
      <c r="J697" s="1" t="s">
        <v>3188</v>
      </c>
      <c r="K697" s="1" t="s">
        <v>3189</v>
      </c>
      <c r="L697" s="1">
        <v>32.946000324298602</v>
      </c>
      <c r="M697" s="1">
        <v>131.896410957065</v>
      </c>
      <c r="O697" s="74" t="str">
        <f t="shared" si="211"/>
        <v>高福-40：特別養護老人ホーム　花みずき</v>
      </c>
      <c r="P697" s="74" t="str">
        <f t="shared" si="202"/>
        <v>種別：高齢者福祉施設 &lt;br&gt;名称：高福-40：特別養護老人ホーム　花みずき&lt;br&gt;住所：佐伯市大字池田1699番地の7&lt;br&gt;TEL：0972-23-3000&lt;br&gt;参考：種別：介護老人福祉施設(特別養護老人ホーム)&lt;br&gt;</v>
      </c>
      <c r="Q697" s="74" t="str">
        <f t="shared" si="203"/>
        <v>507.png</v>
      </c>
      <c r="R697" s="74" t="str">
        <f t="shared" si="214"/>
        <v>25,25</v>
      </c>
      <c r="S697" s="74" t="str">
        <f t="shared" si="214"/>
        <v>12,12</v>
      </c>
      <c r="T697" s="74" t="str">
        <f t="shared" si="205"/>
        <v>131.896410957065,32.9460003242986</v>
      </c>
      <c r="W697" s="239">
        <v>1</v>
      </c>
      <c r="X697" s="239" t="s">
        <v>3209</v>
      </c>
      <c r="Y697" s="239" t="str">
        <f t="shared" si="212"/>
        <v>高福-40：特別養護老人ホーム　花みずき</v>
      </c>
      <c r="Z697" s="239" t="s">
        <v>3202</v>
      </c>
      <c r="AA697" s="239" t="str">
        <f t="shared" si="206"/>
        <v>種別：高齢者福祉施設 &lt;br&gt;名称：高福-40：特別養護老人ホーム　花みずき&lt;br&gt;住所：佐伯市大字池田1699番地の7&lt;br&gt;TEL：0972-23-3000&lt;br&gt;参考：種別：介護老人福祉施設(特別養護老人ホーム)&lt;br&gt;</v>
      </c>
      <c r="AB697" s="239" t="s">
        <v>3256</v>
      </c>
      <c r="AC697" s="239" t="str">
        <f t="shared" si="207"/>
        <v>507.png</v>
      </c>
      <c r="AD697" s="239" t="s">
        <v>3204</v>
      </c>
      <c r="AE697" s="239" t="str">
        <f t="shared" si="208"/>
        <v>25,25</v>
      </c>
      <c r="AF697" s="239" t="s">
        <v>3205</v>
      </c>
      <c r="AG697" s="239" t="str">
        <f t="shared" si="209"/>
        <v>12,12</v>
      </c>
      <c r="AH697" s="239" t="s">
        <v>3206</v>
      </c>
      <c r="AI697" s="239" t="str">
        <f t="shared" si="210"/>
        <v>131.896410957065,32.9460003242986</v>
      </c>
      <c r="AJ697" s="239" t="s">
        <v>3207</v>
      </c>
      <c r="AL697" s="8" t="str">
        <f t="shared" si="213"/>
        <v>,{"type":"Feature","properties":{"name":"高福-40：特別養護老人ホーム　花みずき","description":"種別：高齢者福祉施設 &lt;br&gt;名称：高福-40：特別養護老人ホーム　花みずき&lt;br&gt;住所：佐伯市大字池田1699番地の7&lt;br&gt;TEL：0972-23-3000&lt;br&gt;参考：種別：介護老人福祉施設(特別養護老人ホーム)&lt;br&gt;","_markerType":"Icon","_iconUrl":"https://cyberjapandata.gsi.go.jp/portal/sys/v4/symbols/507.png","_iconSize":[25,25],"_iconAnchor":[12,12]},"geometry":{"type":"Point","coordinates":[131.896410957065,32.9460003242986]}}</v>
      </c>
    </row>
    <row r="698" spans="1:38">
      <c r="A698" s="248" t="s">
        <v>3774</v>
      </c>
      <c r="B698" s="1" t="s">
        <v>3686</v>
      </c>
      <c r="C698" s="1" t="s">
        <v>3774</v>
      </c>
      <c r="D698" s="1" t="s">
        <v>3867</v>
      </c>
      <c r="E698" s="1" t="s">
        <v>1358</v>
      </c>
      <c r="F698" s="1" t="s">
        <v>3917</v>
      </c>
      <c r="G698" s="1" t="s">
        <v>3960</v>
      </c>
      <c r="I698" s="236" t="s">
        <v>4159</v>
      </c>
      <c r="J698" s="1" t="s">
        <v>3188</v>
      </c>
      <c r="K698" s="1" t="s">
        <v>3189</v>
      </c>
      <c r="L698" s="1">
        <v>32.878565880596298</v>
      </c>
      <c r="M698" s="1">
        <v>131.75699700785</v>
      </c>
      <c r="O698" s="74" t="str">
        <f t="shared" si="211"/>
        <v>高福-41：特別養護老人ホーム　直川苑(ユニット型)</v>
      </c>
      <c r="P698" s="74" t="str">
        <f t="shared" si="202"/>
        <v>種別：高齢者福祉施設 &lt;br&gt;名称：高福-41：特別養護老人ホーム　直川苑(ユニット型)&lt;br&gt;住所：佐伯市直川大字仁田原1962番地1&lt;br&gt;TEL：0972-58-2744&lt;br&gt;参考：種別：介護老人福祉施設(特別養護老人ホーム)&lt;br&gt;</v>
      </c>
      <c r="Q698" s="74" t="str">
        <f t="shared" si="203"/>
        <v>507.png</v>
      </c>
      <c r="R698" s="74" t="str">
        <f t="shared" si="214"/>
        <v>25,25</v>
      </c>
      <c r="S698" s="74" t="str">
        <f t="shared" si="214"/>
        <v>12,12</v>
      </c>
      <c r="T698" s="74" t="str">
        <f t="shared" si="205"/>
        <v>131.75699700785,32.8785658805963</v>
      </c>
      <c r="W698" s="239">
        <v>1</v>
      </c>
      <c r="X698" s="239" t="s">
        <v>3209</v>
      </c>
      <c r="Y698" s="239" t="str">
        <f t="shared" si="212"/>
        <v>高福-41：特別養護老人ホーム　直川苑(ユニット型)</v>
      </c>
      <c r="Z698" s="239" t="s">
        <v>3202</v>
      </c>
      <c r="AA698" s="239" t="str">
        <f t="shared" si="206"/>
        <v>種別：高齢者福祉施設 &lt;br&gt;名称：高福-41：特別養護老人ホーム　直川苑(ユニット型)&lt;br&gt;住所：佐伯市直川大字仁田原1962番地1&lt;br&gt;TEL：0972-58-2744&lt;br&gt;参考：種別：介護老人福祉施設(特別養護老人ホーム)&lt;br&gt;</v>
      </c>
      <c r="AB698" s="239" t="s">
        <v>3256</v>
      </c>
      <c r="AC698" s="239" t="str">
        <f t="shared" si="207"/>
        <v>507.png</v>
      </c>
      <c r="AD698" s="239" t="s">
        <v>3204</v>
      </c>
      <c r="AE698" s="239" t="str">
        <f t="shared" si="208"/>
        <v>25,25</v>
      </c>
      <c r="AF698" s="239" t="s">
        <v>3205</v>
      </c>
      <c r="AG698" s="239" t="str">
        <f t="shared" si="209"/>
        <v>12,12</v>
      </c>
      <c r="AH698" s="239" t="s">
        <v>3206</v>
      </c>
      <c r="AI698" s="239" t="str">
        <f t="shared" si="210"/>
        <v>131.75699700785,32.8785658805963</v>
      </c>
      <c r="AJ698" s="239" t="s">
        <v>3207</v>
      </c>
      <c r="AL698" s="8" t="str">
        <f t="shared" si="213"/>
        <v>,{"type":"Feature","properties":{"name":"高福-41：特別養護老人ホーム　直川苑(ユニット型)","description":"種別：高齢者福祉施設 &lt;br&gt;名称：高福-41：特別養護老人ホーム　直川苑(ユニット型)&lt;br&gt;住所：佐伯市直川大字仁田原1962番地1&lt;br&gt;TEL：0972-58-2744&lt;br&gt;参考：種別：介護老人福祉施設(特別養護老人ホーム)&lt;br&gt;","_markerType":"Icon","_iconUrl":"https://cyberjapandata.gsi.go.jp/portal/sys/v4/symbols/507.png","_iconSize":[25,25],"_iconAnchor":[12,12]},"geometry":{"type":"Point","coordinates":[131.75699700785,32.8785658805963]}}</v>
      </c>
    </row>
    <row r="699" spans="1:38">
      <c r="A699" s="248" t="s">
        <v>3775</v>
      </c>
      <c r="B699" s="1" t="s">
        <v>3686</v>
      </c>
      <c r="C699" s="1" t="s">
        <v>3775</v>
      </c>
      <c r="D699" s="1" t="s">
        <v>3868</v>
      </c>
      <c r="E699" s="1" t="s">
        <v>1345</v>
      </c>
      <c r="F699" s="1" t="s">
        <v>3917</v>
      </c>
      <c r="G699" s="1" t="s">
        <v>3949</v>
      </c>
      <c r="I699" s="236" t="s">
        <v>4159</v>
      </c>
      <c r="J699" s="1" t="s">
        <v>3188</v>
      </c>
      <c r="K699" s="1" t="s">
        <v>3189</v>
      </c>
      <c r="L699" s="1">
        <v>32.803945707084601</v>
      </c>
      <c r="M699" s="1">
        <v>131.94142514561801</v>
      </c>
      <c r="O699" s="74" t="str">
        <f t="shared" si="211"/>
        <v>高福-42：特別養護老人ホーム　はまゆう(ユニット)</v>
      </c>
      <c r="P699" s="74" t="str">
        <f t="shared" si="202"/>
        <v>種別：高齢者福祉施設 &lt;br&gt;名称：高福-42：特別養護老人ホーム　はまゆう(ユニット)&lt;br&gt;住所：佐伯市蒲江大字蒲江浦1342&lt;br&gt;TEL：0972-42-1888&lt;br&gt;参考：種別：介護老人福祉施設(特別養護老人ホーム)&lt;br&gt;</v>
      </c>
      <c r="Q699" s="74" t="str">
        <f t="shared" si="203"/>
        <v>507.png</v>
      </c>
      <c r="R699" s="74" t="str">
        <f t="shared" si="214"/>
        <v>25,25</v>
      </c>
      <c r="S699" s="74" t="str">
        <f t="shared" si="214"/>
        <v>12,12</v>
      </c>
      <c r="T699" s="74" t="str">
        <f t="shared" si="205"/>
        <v>131.941425145618,32.8039457070846</v>
      </c>
      <c r="W699" s="239">
        <v>1</v>
      </c>
      <c r="X699" s="239" t="s">
        <v>3209</v>
      </c>
      <c r="Y699" s="239" t="str">
        <f t="shared" si="212"/>
        <v>高福-42：特別養護老人ホーム　はまゆう(ユニット)</v>
      </c>
      <c r="Z699" s="239" t="s">
        <v>3202</v>
      </c>
      <c r="AA699" s="239" t="str">
        <f t="shared" si="206"/>
        <v>種別：高齢者福祉施設 &lt;br&gt;名称：高福-42：特別養護老人ホーム　はまゆう(ユニット)&lt;br&gt;住所：佐伯市蒲江大字蒲江浦1342&lt;br&gt;TEL：0972-42-1888&lt;br&gt;参考：種別：介護老人福祉施設(特別養護老人ホーム)&lt;br&gt;</v>
      </c>
      <c r="AB699" s="239" t="s">
        <v>3256</v>
      </c>
      <c r="AC699" s="239" t="str">
        <f t="shared" si="207"/>
        <v>507.png</v>
      </c>
      <c r="AD699" s="239" t="s">
        <v>3204</v>
      </c>
      <c r="AE699" s="239" t="str">
        <f t="shared" si="208"/>
        <v>25,25</v>
      </c>
      <c r="AF699" s="239" t="s">
        <v>3205</v>
      </c>
      <c r="AG699" s="239" t="str">
        <f t="shared" si="209"/>
        <v>12,12</v>
      </c>
      <c r="AH699" s="239" t="s">
        <v>3206</v>
      </c>
      <c r="AI699" s="239" t="str">
        <f t="shared" si="210"/>
        <v>131.941425145618,32.8039457070846</v>
      </c>
      <c r="AJ699" s="239" t="s">
        <v>3207</v>
      </c>
      <c r="AL699" s="8" t="str">
        <f t="shared" si="213"/>
        <v>,{"type":"Feature","properties":{"name":"高福-42：特別養護老人ホーム　はまゆう(ユニット)","description":"種別：高齢者福祉施設 &lt;br&gt;名称：高福-42：特別養護老人ホーム　はまゆう(ユニット)&lt;br&gt;住所：佐伯市蒲江大字蒲江浦1342&lt;br&gt;TEL：0972-42-1888&lt;br&gt;参考：種別：介護老人福祉施設(特別養護老人ホーム)&lt;br&gt;","_markerType":"Icon","_iconUrl":"https://cyberjapandata.gsi.go.jp/portal/sys/v4/symbols/507.png","_iconSize":[25,25],"_iconAnchor":[12,12]},"geometry":{"type":"Point","coordinates":[131.941425145618,32.8039457070846]}}</v>
      </c>
    </row>
    <row r="700" spans="1:38">
      <c r="A700" s="248" t="s">
        <v>3776</v>
      </c>
      <c r="B700" s="1" t="s">
        <v>3686</v>
      </c>
      <c r="C700" s="1" t="s">
        <v>3776</v>
      </c>
      <c r="D700" s="1" t="s">
        <v>34</v>
      </c>
      <c r="E700" s="1" t="s">
        <v>1359</v>
      </c>
      <c r="F700" s="1" t="s">
        <v>3917</v>
      </c>
      <c r="G700" s="1" t="s">
        <v>3961</v>
      </c>
      <c r="I700" s="236" t="s">
        <v>4159</v>
      </c>
      <c r="J700" s="1" t="s">
        <v>3188</v>
      </c>
      <c r="K700" s="1" t="s">
        <v>3189</v>
      </c>
      <c r="L700" s="1">
        <v>32.978268604494701</v>
      </c>
      <c r="M700" s="1">
        <v>131.84813685462899</v>
      </c>
      <c r="O700" s="74" t="str">
        <f t="shared" si="211"/>
        <v>高福-43：佐伯市特別養護老人ホーム　豊寿苑</v>
      </c>
      <c r="P700" s="74" t="str">
        <f t="shared" si="202"/>
        <v>種別：高齢者福祉施設 &lt;br&gt;名称：高福-43：佐伯市特別養護老人ホーム　豊寿苑&lt;br&gt;住所：佐伯市弥生大字井崎1765番地&lt;br&gt;TEL：0972-46-2226&lt;br&gt;参考：種別：介護老人福祉施設(特別養護老人ホーム)&lt;br&gt;</v>
      </c>
      <c r="Q700" s="74" t="str">
        <f t="shared" si="203"/>
        <v>507.png</v>
      </c>
      <c r="R700" s="74" t="str">
        <f t="shared" si="214"/>
        <v>25,25</v>
      </c>
      <c r="S700" s="74" t="str">
        <f t="shared" si="214"/>
        <v>12,12</v>
      </c>
      <c r="T700" s="74" t="str">
        <f t="shared" si="205"/>
        <v>131.848136854629,32.9782686044947</v>
      </c>
      <c r="W700" s="239">
        <v>1</v>
      </c>
      <c r="X700" s="239" t="s">
        <v>3209</v>
      </c>
      <c r="Y700" s="239" t="str">
        <f t="shared" si="212"/>
        <v>高福-43：佐伯市特別養護老人ホーム　豊寿苑</v>
      </c>
      <c r="Z700" s="239" t="s">
        <v>3202</v>
      </c>
      <c r="AA700" s="239" t="str">
        <f t="shared" si="206"/>
        <v>種別：高齢者福祉施設 &lt;br&gt;名称：高福-43：佐伯市特別養護老人ホーム　豊寿苑&lt;br&gt;住所：佐伯市弥生大字井崎1765番地&lt;br&gt;TEL：0972-46-2226&lt;br&gt;参考：種別：介護老人福祉施設(特別養護老人ホーム)&lt;br&gt;</v>
      </c>
      <c r="AB700" s="239" t="s">
        <v>3256</v>
      </c>
      <c r="AC700" s="239" t="str">
        <f t="shared" si="207"/>
        <v>507.png</v>
      </c>
      <c r="AD700" s="239" t="s">
        <v>3204</v>
      </c>
      <c r="AE700" s="239" t="str">
        <f t="shared" si="208"/>
        <v>25,25</v>
      </c>
      <c r="AF700" s="239" t="s">
        <v>3205</v>
      </c>
      <c r="AG700" s="239" t="str">
        <f t="shared" si="209"/>
        <v>12,12</v>
      </c>
      <c r="AH700" s="239" t="s">
        <v>3206</v>
      </c>
      <c r="AI700" s="239" t="str">
        <f t="shared" si="210"/>
        <v>131.848136854629,32.9782686044947</v>
      </c>
      <c r="AJ700" s="239" t="s">
        <v>3207</v>
      </c>
      <c r="AL700" s="8" t="str">
        <f t="shared" si="213"/>
        <v>,{"type":"Feature","properties":{"name":"高福-43：佐伯市特別養護老人ホーム　豊寿苑","description":"種別：高齢者福祉施設 &lt;br&gt;名称：高福-43：佐伯市特別養護老人ホーム　豊寿苑&lt;br&gt;住所：佐伯市弥生大字井崎1765番地&lt;br&gt;TEL：0972-46-2226&lt;br&gt;参考：種別：介護老人福祉施設(特別養護老人ホーム)&lt;br&gt;","_markerType":"Icon","_iconUrl":"https://cyberjapandata.gsi.go.jp/portal/sys/v4/symbols/507.png","_iconSize":[25,25],"_iconAnchor":[12,12]},"geometry":{"type":"Point","coordinates":[131.848136854629,32.9782686044947]}}</v>
      </c>
    </row>
    <row r="701" spans="1:38">
      <c r="A701" s="248" t="s">
        <v>3777</v>
      </c>
      <c r="B701" s="1" t="s">
        <v>3686</v>
      </c>
      <c r="C701" s="1" t="s">
        <v>3777</v>
      </c>
      <c r="D701" s="1" t="s">
        <v>3869</v>
      </c>
      <c r="E701" s="1" t="s">
        <v>1358</v>
      </c>
      <c r="F701" s="1" t="s">
        <v>3917</v>
      </c>
      <c r="G701" s="1" t="s">
        <v>3960</v>
      </c>
      <c r="I701" s="236" t="s">
        <v>4159</v>
      </c>
      <c r="J701" s="1" t="s">
        <v>3188</v>
      </c>
      <c r="K701" s="1" t="s">
        <v>3189</v>
      </c>
      <c r="L701" s="1">
        <v>32.8786346425996</v>
      </c>
      <c r="M701" s="1">
        <v>131.75732452137399</v>
      </c>
      <c r="O701" s="74" t="str">
        <f t="shared" si="211"/>
        <v>高福-44：特別養護老人ホーム　直川苑</v>
      </c>
      <c r="P701" s="74" t="str">
        <f t="shared" si="202"/>
        <v>種別：高齢者福祉施設 &lt;br&gt;名称：高福-44：特別養護老人ホーム　直川苑&lt;br&gt;住所：佐伯市直川大字仁田原1962-1&lt;br&gt;TEL：0972-58-2744&lt;br&gt;参考：種別：介護老人福祉施設(特別養護老人ホーム)&lt;br&gt;</v>
      </c>
      <c r="Q701" s="74" t="str">
        <f t="shared" si="203"/>
        <v>507.png</v>
      </c>
      <c r="R701" s="74" t="str">
        <f t="shared" si="214"/>
        <v>25,25</v>
      </c>
      <c r="S701" s="74" t="str">
        <f t="shared" si="214"/>
        <v>12,12</v>
      </c>
      <c r="T701" s="74" t="str">
        <f t="shared" si="205"/>
        <v>131.757324521374,32.8786346425996</v>
      </c>
      <c r="W701" s="239">
        <v>1</v>
      </c>
      <c r="X701" s="239" t="s">
        <v>3209</v>
      </c>
      <c r="Y701" s="239" t="str">
        <f t="shared" si="212"/>
        <v>高福-44：特別養護老人ホーム　直川苑</v>
      </c>
      <c r="Z701" s="239" t="s">
        <v>3202</v>
      </c>
      <c r="AA701" s="239" t="str">
        <f t="shared" si="206"/>
        <v>種別：高齢者福祉施設 &lt;br&gt;名称：高福-44：特別養護老人ホーム　直川苑&lt;br&gt;住所：佐伯市直川大字仁田原1962-1&lt;br&gt;TEL：0972-58-2744&lt;br&gt;参考：種別：介護老人福祉施設(特別養護老人ホーム)&lt;br&gt;</v>
      </c>
      <c r="AB701" s="239" t="s">
        <v>3256</v>
      </c>
      <c r="AC701" s="239" t="str">
        <f t="shared" si="207"/>
        <v>507.png</v>
      </c>
      <c r="AD701" s="239" t="s">
        <v>3204</v>
      </c>
      <c r="AE701" s="239" t="str">
        <f t="shared" si="208"/>
        <v>25,25</v>
      </c>
      <c r="AF701" s="239" t="s">
        <v>3205</v>
      </c>
      <c r="AG701" s="239" t="str">
        <f t="shared" si="209"/>
        <v>12,12</v>
      </c>
      <c r="AH701" s="239" t="s">
        <v>3206</v>
      </c>
      <c r="AI701" s="239" t="str">
        <f t="shared" si="210"/>
        <v>131.757324521374,32.8786346425996</v>
      </c>
      <c r="AJ701" s="239" t="s">
        <v>3207</v>
      </c>
      <c r="AL701" s="8" t="str">
        <f t="shared" si="213"/>
        <v>,{"type":"Feature","properties":{"name":"高福-44：特別養護老人ホーム　直川苑","description":"種別：高齢者福祉施設 &lt;br&gt;名称：高福-44：特別養護老人ホーム　直川苑&lt;br&gt;住所：佐伯市直川大字仁田原1962-1&lt;br&gt;TEL：0972-58-2744&lt;br&gt;参考：種別：介護老人福祉施設(特別養護老人ホーム)&lt;br&gt;","_markerType":"Icon","_iconUrl":"https://cyberjapandata.gsi.go.jp/portal/sys/v4/symbols/507.png","_iconSize":[25,25],"_iconAnchor":[12,12]},"geometry":{"type":"Point","coordinates":[131.757324521374,32.8786346425996]}}</v>
      </c>
    </row>
    <row r="702" spans="1:38">
      <c r="A702" s="248" t="s">
        <v>3778</v>
      </c>
      <c r="B702" s="1" t="s">
        <v>3686</v>
      </c>
      <c r="C702" s="1" t="s">
        <v>3778</v>
      </c>
      <c r="D702" s="1" t="s">
        <v>3868</v>
      </c>
      <c r="E702" s="1" t="s">
        <v>1345</v>
      </c>
      <c r="F702" s="1" t="s">
        <v>3917</v>
      </c>
      <c r="G702" s="1" t="s">
        <v>3949</v>
      </c>
      <c r="I702" s="236" t="s">
        <v>4159</v>
      </c>
      <c r="J702" s="1" t="s">
        <v>3188</v>
      </c>
      <c r="K702" s="1" t="s">
        <v>3189</v>
      </c>
      <c r="L702" s="1">
        <v>32.804230064618999</v>
      </c>
      <c r="M702" s="1">
        <v>131.94160108199</v>
      </c>
      <c r="O702" s="74" t="str">
        <f t="shared" si="211"/>
        <v>高福-45：特別養護老人ホーム　はまゆう</v>
      </c>
      <c r="P702" s="74" t="str">
        <f t="shared" si="202"/>
        <v>種別：高齢者福祉施設 &lt;br&gt;名称：高福-45：特別養護老人ホーム　はまゆう&lt;br&gt;住所：佐伯市蒲江大字蒲江浦1342&lt;br&gt;TEL：0972-42-1888&lt;br&gt;参考：種別：介護老人福祉施設(特別養護老人ホーム)&lt;br&gt;</v>
      </c>
      <c r="Q702" s="74" t="str">
        <f t="shared" si="203"/>
        <v>507.png</v>
      </c>
      <c r="R702" s="74" t="str">
        <f t="shared" si="214"/>
        <v>25,25</v>
      </c>
      <c r="S702" s="74" t="str">
        <f t="shared" si="214"/>
        <v>12,12</v>
      </c>
      <c r="T702" s="74" t="str">
        <f t="shared" si="205"/>
        <v>131.94160108199,32.804230064619</v>
      </c>
      <c r="W702" s="239">
        <v>1</v>
      </c>
      <c r="X702" s="239" t="s">
        <v>3209</v>
      </c>
      <c r="Y702" s="239" t="str">
        <f t="shared" si="212"/>
        <v>高福-45：特別養護老人ホーム　はまゆう</v>
      </c>
      <c r="Z702" s="239" t="s">
        <v>3202</v>
      </c>
      <c r="AA702" s="239" t="str">
        <f t="shared" si="206"/>
        <v>種別：高齢者福祉施設 &lt;br&gt;名称：高福-45：特別養護老人ホーム　はまゆう&lt;br&gt;住所：佐伯市蒲江大字蒲江浦1342&lt;br&gt;TEL：0972-42-1888&lt;br&gt;参考：種別：介護老人福祉施設(特別養護老人ホーム)&lt;br&gt;</v>
      </c>
      <c r="AB702" s="239" t="s">
        <v>3256</v>
      </c>
      <c r="AC702" s="239" t="str">
        <f t="shared" si="207"/>
        <v>507.png</v>
      </c>
      <c r="AD702" s="239" t="s">
        <v>3204</v>
      </c>
      <c r="AE702" s="239" t="str">
        <f t="shared" si="208"/>
        <v>25,25</v>
      </c>
      <c r="AF702" s="239" t="s">
        <v>3205</v>
      </c>
      <c r="AG702" s="239" t="str">
        <f t="shared" si="209"/>
        <v>12,12</v>
      </c>
      <c r="AH702" s="239" t="s">
        <v>3206</v>
      </c>
      <c r="AI702" s="239" t="str">
        <f t="shared" si="210"/>
        <v>131.94160108199,32.804230064619</v>
      </c>
      <c r="AJ702" s="239" t="s">
        <v>3207</v>
      </c>
      <c r="AL702" s="8" t="str">
        <f t="shared" si="213"/>
        <v>,{"type":"Feature","properties":{"name":"高福-45：特別養護老人ホーム　はまゆう","description":"種別：高齢者福祉施設 &lt;br&gt;名称：高福-45：特別養護老人ホーム　はまゆう&lt;br&gt;住所：佐伯市蒲江大字蒲江浦1342&lt;br&gt;TEL：0972-42-1888&lt;br&gt;参考：種別：介護老人福祉施設(特別養護老人ホーム)&lt;br&gt;","_markerType":"Icon","_iconUrl":"https://cyberjapandata.gsi.go.jp/portal/sys/v4/symbols/507.png","_iconSize":[25,25],"_iconAnchor":[12,12]},"geometry":{"type":"Point","coordinates":[131.94160108199,32.804230064619]}}</v>
      </c>
    </row>
    <row r="703" spans="1:38">
      <c r="A703" s="248" t="s">
        <v>3779</v>
      </c>
      <c r="B703" s="1" t="s">
        <v>3686</v>
      </c>
      <c r="C703" s="1" t="s">
        <v>3779</v>
      </c>
      <c r="D703" s="1" t="s">
        <v>3870</v>
      </c>
      <c r="E703" s="1" t="s">
        <v>1360</v>
      </c>
      <c r="F703" s="1" t="s">
        <v>3918</v>
      </c>
      <c r="G703" s="1" t="s">
        <v>3956</v>
      </c>
      <c r="I703" s="236" t="s">
        <v>4159</v>
      </c>
      <c r="J703" s="1" t="s">
        <v>3188</v>
      </c>
      <c r="K703" s="1" t="s">
        <v>3189</v>
      </c>
      <c r="L703" s="1">
        <v>32.958810102176798</v>
      </c>
      <c r="M703" s="1">
        <v>131.88177919038</v>
      </c>
      <c r="O703" s="74" t="str">
        <f t="shared" si="211"/>
        <v>高福-46：介護老人保健施設　鶴望野</v>
      </c>
      <c r="P703" s="74" t="str">
        <f t="shared" si="202"/>
        <v>種別：高齢者福祉施設 &lt;br&gt;名称：高福-46：介護老人保健施設　鶴望野&lt;br&gt;住所：佐伯市鶴岡町1丁目11番59号&lt;br&gt;TEL：0972-24-3080&lt;br&gt;参考：種別：介護老人保健施設&lt;br&gt;</v>
      </c>
      <c r="Q703" s="74" t="str">
        <f t="shared" si="203"/>
        <v>507.png</v>
      </c>
      <c r="R703" s="74" t="str">
        <f t="shared" si="214"/>
        <v>25,25</v>
      </c>
      <c r="S703" s="74" t="str">
        <f t="shared" si="214"/>
        <v>12,12</v>
      </c>
      <c r="T703" s="74" t="str">
        <f t="shared" si="205"/>
        <v>131.88177919038,32.9588101021768</v>
      </c>
      <c r="W703" s="239">
        <v>1</v>
      </c>
      <c r="X703" s="239" t="s">
        <v>3209</v>
      </c>
      <c r="Y703" s="239" t="str">
        <f t="shared" si="212"/>
        <v>高福-46：介護老人保健施設　鶴望野</v>
      </c>
      <c r="Z703" s="239" t="s">
        <v>3202</v>
      </c>
      <c r="AA703" s="239" t="str">
        <f t="shared" si="206"/>
        <v>種別：高齢者福祉施設 &lt;br&gt;名称：高福-46：介護老人保健施設　鶴望野&lt;br&gt;住所：佐伯市鶴岡町1丁目11番59号&lt;br&gt;TEL：0972-24-3080&lt;br&gt;参考：種別：介護老人保健施設&lt;br&gt;</v>
      </c>
      <c r="AB703" s="239" t="s">
        <v>3256</v>
      </c>
      <c r="AC703" s="239" t="str">
        <f t="shared" si="207"/>
        <v>507.png</v>
      </c>
      <c r="AD703" s="239" t="s">
        <v>3204</v>
      </c>
      <c r="AE703" s="239" t="str">
        <f t="shared" si="208"/>
        <v>25,25</v>
      </c>
      <c r="AF703" s="239" t="s">
        <v>3205</v>
      </c>
      <c r="AG703" s="239" t="str">
        <f t="shared" si="209"/>
        <v>12,12</v>
      </c>
      <c r="AH703" s="239" t="s">
        <v>3206</v>
      </c>
      <c r="AI703" s="239" t="str">
        <f t="shared" si="210"/>
        <v>131.88177919038,32.9588101021768</v>
      </c>
      <c r="AJ703" s="239" t="s">
        <v>3207</v>
      </c>
      <c r="AL703" s="8" t="str">
        <f t="shared" si="213"/>
        <v>,{"type":"Feature","properties":{"name":"高福-46：介護老人保健施設　鶴望野","description":"種別：高齢者福祉施設 &lt;br&gt;名称：高福-46：介護老人保健施設　鶴望野&lt;br&gt;住所：佐伯市鶴岡町1丁目11番59号&lt;br&gt;TEL：0972-24-3080&lt;br&gt;参考：種別：介護老人保健施設&lt;br&gt;","_markerType":"Icon","_iconUrl":"https://cyberjapandata.gsi.go.jp/portal/sys/v4/symbols/507.png","_iconSize":[25,25],"_iconAnchor":[12,12]},"geometry":{"type":"Point","coordinates":[131.88177919038,32.9588101021768]}}</v>
      </c>
    </row>
    <row r="704" spans="1:38">
      <c r="A704" s="248" t="s">
        <v>3780</v>
      </c>
      <c r="B704" s="1" t="s">
        <v>3686</v>
      </c>
      <c r="C704" s="1" t="s">
        <v>3780</v>
      </c>
      <c r="D704" s="1" t="s">
        <v>3871</v>
      </c>
      <c r="E704" s="1" t="s">
        <v>1361</v>
      </c>
      <c r="F704" s="1" t="s">
        <v>3918</v>
      </c>
      <c r="G704" s="1" t="s">
        <v>3962</v>
      </c>
      <c r="I704" s="236" t="s">
        <v>4159</v>
      </c>
      <c r="J704" s="1" t="s">
        <v>3188</v>
      </c>
      <c r="K704" s="1" t="s">
        <v>3189</v>
      </c>
      <c r="L704" s="1">
        <v>32.965929623936297</v>
      </c>
      <c r="M704" s="1">
        <v>131.90101449820801</v>
      </c>
      <c r="O704" s="74" t="str">
        <f t="shared" si="211"/>
        <v>高福-47：南海医療センター　附属介護老人保健施設</v>
      </c>
      <c r="P704" s="74" t="str">
        <f t="shared" si="202"/>
        <v>種別：高齢者福祉施設 &lt;br&gt;名称：高福-47：南海医療センター　附属介護老人保健施設&lt;br&gt;住所：佐伯市常盤西町12番6号&lt;br&gt;TEL：0972-20-5090&lt;br&gt;参考：種別：介護老人保健施設&lt;br&gt;</v>
      </c>
      <c r="Q704" s="74" t="str">
        <f t="shared" si="203"/>
        <v>507.png</v>
      </c>
      <c r="R704" s="74" t="str">
        <f t="shared" si="214"/>
        <v>25,25</v>
      </c>
      <c r="S704" s="74" t="str">
        <f t="shared" si="214"/>
        <v>12,12</v>
      </c>
      <c r="T704" s="74" t="str">
        <f t="shared" si="205"/>
        <v>131.901014498208,32.9659296239363</v>
      </c>
      <c r="W704" s="239">
        <v>1</v>
      </c>
      <c r="X704" s="239" t="s">
        <v>3209</v>
      </c>
      <c r="Y704" s="239" t="str">
        <f t="shared" si="212"/>
        <v>高福-47：南海医療センター　附属介護老人保健施設</v>
      </c>
      <c r="Z704" s="239" t="s">
        <v>3202</v>
      </c>
      <c r="AA704" s="239" t="str">
        <f t="shared" si="206"/>
        <v>種別：高齢者福祉施設 &lt;br&gt;名称：高福-47：南海医療センター　附属介護老人保健施設&lt;br&gt;住所：佐伯市常盤西町12番6号&lt;br&gt;TEL：0972-20-5090&lt;br&gt;参考：種別：介護老人保健施設&lt;br&gt;</v>
      </c>
      <c r="AB704" s="239" t="s">
        <v>3256</v>
      </c>
      <c r="AC704" s="239" t="str">
        <f t="shared" si="207"/>
        <v>507.png</v>
      </c>
      <c r="AD704" s="239" t="s">
        <v>3204</v>
      </c>
      <c r="AE704" s="239" t="str">
        <f t="shared" si="208"/>
        <v>25,25</v>
      </c>
      <c r="AF704" s="239" t="s">
        <v>3205</v>
      </c>
      <c r="AG704" s="239" t="str">
        <f t="shared" si="209"/>
        <v>12,12</v>
      </c>
      <c r="AH704" s="239" t="s">
        <v>3206</v>
      </c>
      <c r="AI704" s="239" t="str">
        <f t="shared" si="210"/>
        <v>131.901014498208,32.9659296239363</v>
      </c>
      <c r="AJ704" s="239" t="s">
        <v>3207</v>
      </c>
      <c r="AL704" s="8" t="str">
        <f t="shared" si="213"/>
        <v>,{"type":"Feature","properties":{"name":"高福-47：南海医療センター　附属介護老人保健施設","description":"種別：高齢者福祉施設 &lt;br&gt;名称：高福-47：南海医療センター　附属介護老人保健施設&lt;br&gt;住所：佐伯市常盤西町12番6号&lt;br&gt;TEL：0972-20-5090&lt;br&gt;参考：種別：介護老人保健施設&lt;br&gt;","_markerType":"Icon","_iconUrl":"https://cyberjapandata.gsi.go.jp/portal/sys/v4/symbols/507.png","_iconSize":[25,25],"_iconAnchor":[12,12]},"geometry":{"type":"Point","coordinates":[131.901014498208,32.9659296239363]}}</v>
      </c>
    </row>
    <row r="705" spans="1:38">
      <c r="A705" s="248" t="s">
        <v>3781</v>
      </c>
      <c r="B705" s="1" t="s">
        <v>3686</v>
      </c>
      <c r="C705" s="1" t="s">
        <v>3781</v>
      </c>
      <c r="D705" s="1" t="s">
        <v>3872</v>
      </c>
      <c r="E705" s="1" t="s">
        <v>1362</v>
      </c>
      <c r="F705" s="1" t="s">
        <v>3918</v>
      </c>
      <c r="G705" s="1" t="s">
        <v>3956</v>
      </c>
      <c r="I705" s="236" t="s">
        <v>4159</v>
      </c>
      <c r="J705" s="1" t="s">
        <v>3188</v>
      </c>
      <c r="K705" s="1" t="s">
        <v>3189</v>
      </c>
      <c r="L705" s="1">
        <v>32.945634467558101</v>
      </c>
      <c r="M705" s="1">
        <v>131.896842161135</v>
      </c>
      <c r="O705" s="74" t="str">
        <f t="shared" si="211"/>
        <v>高福-48：介護老人保健施設和の風</v>
      </c>
      <c r="P705" s="74" t="str">
        <f t="shared" si="202"/>
        <v>種別：高齢者福祉施設 &lt;br&gt;名称：高福-48：介護老人保健施設和の風&lt;br&gt;住所：佐伯市大字池田２２６０－１&lt;br&gt;TEL：0972-24-1201&lt;br&gt;参考：種別：介護老人保健施設&lt;br&gt;</v>
      </c>
      <c r="Q705" s="74" t="str">
        <f t="shared" si="203"/>
        <v>507.png</v>
      </c>
      <c r="R705" s="74" t="str">
        <f t="shared" si="214"/>
        <v>25,25</v>
      </c>
      <c r="S705" s="74" t="str">
        <f t="shared" si="214"/>
        <v>12,12</v>
      </c>
      <c r="T705" s="74" t="str">
        <f t="shared" si="205"/>
        <v>131.896842161135,32.9456344675581</v>
      </c>
      <c r="W705" s="239">
        <v>1</v>
      </c>
      <c r="X705" s="239" t="s">
        <v>3209</v>
      </c>
      <c r="Y705" s="239" t="str">
        <f t="shared" si="212"/>
        <v>高福-48：介護老人保健施設和の風</v>
      </c>
      <c r="Z705" s="239" t="s">
        <v>3202</v>
      </c>
      <c r="AA705" s="239" t="str">
        <f t="shared" si="206"/>
        <v>種別：高齢者福祉施設 &lt;br&gt;名称：高福-48：介護老人保健施設和の風&lt;br&gt;住所：佐伯市大字池田２２６０－１&lt;br&gt;TEL：0972-24-1201&lt;br&gt;参考：種別：介護老人保健施設&lt;br&gt;</v>
      </c>
      <c r="AB705" s="239" t="s">
        <v>3256</v>
      </c>
      <c r="AC705" s="239" t="str">
        <f t="shared" si="207"/>
        <v>507.png</v>
      </c>
      <c r="AD705" s="239" t="s">
        <v>3204</v>
      </c>
      <c r="AE705" s="239" t="str">
        <f t="shared" si="208"/>
        <v>25,25</v>
      </c>
      <c r="AF705" s="239" t="s">
        <v>3205</v>
      </c>
      <c r="AG705" s="239" t="str">
        <f t="shared" si="209"/>
        <v>12,12</v>
      </c>
      <c r="AH705" s="239" t="s">
        <v>3206</v>
      </c>
      <c r="AI705" s="239" t="str">
        <f t="shared" si="210"/>
        <v>131.896842161135,32.9456344675581</v>
      </c>
      <c r="AJ705" s="239" t="s">
        <v>3207</v>
      </c>
      <c r="AL705" s="8" t="str">
        <f t="shared" si="213"/>
        <v>,{"type":"Feature","properties":{"name":"高福-48：介護老人保健施設和の風","description":"種別：高齢者福祉施設 &lt;br&gt;名称：高福-48：介護老人保健施設和の風&lt;br&gt;住所：佐伯市大字池田２２６０－１&lt;br&gt;TEL：0972-24-1201&lt;br&gt;参考：種別：介護老人保健施設&lt;br&gt;","_markerType":"Icon","_iconUrl":"https://cyberjapandata.gsi.go.jp/portal/sys/v4/symbols/507.png","_iconSize":[25,25],"_iconAnchor":[12,12]},"geometry":{"type":"Point","coordinates":[131.896842161135,32.9456344675581]}}</v>
      </c>
    </row>
    <row r="706" spans="1:38">
      <c r="A706" s="248" t="s">
        <v>3782</v>
      </c>
      <c r="B706" s="1" t="s">
        <v>3686</v>
      </c>
      <c r="C706" s="1" t="s">
        <v>3782</v>
      </c>
      <c r="D706" s="1" t="s">
        <v>19</v>
      </c>
      <c r="E706" s="1" t="s">
        <v>1363</v>
      </c>
      <c r="F706" s="1" t="s">
        <v>3918</v>
      </c>
      <c r="G706" s="1" t="s">
        <v>3951</v>
      </c>
      <c r="I706" s="236" t="s">
        <v>4159</v>
      </c>
      <c r="J706" s="1" t="s">
        <v>3188</v>
      </c>
      <c r="K706" s="1" t="s">
        <v>3189</v>
      </c>
      <c r="L706" s="1">
        <v>32.941628811117603</v>
      </c>
      <c r="M706" s="1">
        <v>131.962295701084</v>
      </c>
      <c r="O706" s="74" t="str">
        <f t="shared" si="211"/>
        <v>高福-49：介護老人保健施設ユニット鶴見の太陽</v>
      </c>
      <c r="P706" s="74" t="str">
        <f t="shared" si="202"/>
        <v>種別：高齢者福祉施設 &lt;br&gt;名称：高福-49：介護老人保健施設ユニット鶴見の太陽&lt;br&gt;住所：佐伯市鶴見大字沖松浦51番地&lt;br&gt;TEL：0972-33-1501&lt;br&gt;参考：種別：介護老人保健施設&lt;br&gt;</v>
      </c>
      <c r="Q706" s="74" t="str">
        <f t="shared" si="203"/>
        <v>507.png</v>
      </c>
      <c r="R706" s="74" t="str">
        <f t="shared" si="214"/>
        <v>25,25</v>
      </c>
      <c r="S706" s="74" t="str">
        <f t="shared" si="214"/>
        <v>12,12</v>
      </c>
      <c r="T706" s="74" t="str">
        <f t="shared" si="205"/>
        <v>131.962295701084,32.9416288111176</v>
      </c>
      <c r="W706" s="239">
        <v>1</v>
      </c>
      <c r="X706" s="239" t="s">
        <v>3209</v>
      </c>
      <c r="Y706" s="239" t="str">
        <f t="shared" si="212"/>
        <v>高福-49：介護老人保健施設ユニット鶴見の太陽</v>
      </c>
      <c r="Z706" s="239" t="s">
        <v>3202</v>
      </c>
      <c r="AA706" s="239" t="str">
        <f t="shared" si="206"/>
        <v>種別：高齢者福祉施設 &lt;br&gt;名称：高福-49：介護老人保健施設ユニット鶴見の太陽&lt;br&gt;住所：佐伯市鶴見大字沖松浦51番地&lt;br&gt;TEL：0972-33-1501&lt;br&gt;参考：種別：介護老人保健施設&lt;br&gt;</v>
      </c>
      <c r="AB706" s="239" t="s">
        <v>3256</v>
      </c>
      <c r="AC706" s="239" t="str">
        <f t="shared" si="207"/>
        <v>507.png</v>
      </c>
      <c r="AD706" s="239" t="s">
        <v>3204</v>
      </c>
      <c r="AE706" s="239" t="str">
        <f t="shared" si="208"/>
        <v>25,25</v>
      </c>
      <c r="AF706" s="239" t="s">
        <v>3205</v>
      </c>
      <c r="AG706" s="239" t="str">
        <f t="shared" si="209"/>
        <v>12,12</v>
      </c>
      <c r="AH706" s="239" t="s">
        <v>3206</v>
      </c>
      <c r="AI706" s="239" t="str">
        <f t="shared" si="210"/>
        <v>131.962295701084,32.9416288111176</v>
      </c>
      <c r="AJ706" s="239" t="s">
        <v>3207</v>
      </c>
      <c r="AL706" s="8" t="str">
        <f t="shared" si="213"/>
        <v>,{"type":"Feature","properties":{"name":"高福-49：介護老人保健施設ユニット鶴見の太陽","description":"種別：高齢者福祉施設 &lt;br&gt;名称：高福-49：介護老人保健施設ユニット鶴見の太陽&lt;br&gt;住所：佐伯市鶴見大字沖松浦51番地&lt;br&gt;TEL：0972-33-1501&lt;br&gt;参考：種別：介護老人保健施設&lt;br&gt;","_markerType":"Icon","_iconUrl":"https://cyberjapandata.gsi.go.jp/portal/sys/v4/symbols/507.png","_iconSize":[25,25],"_iconAnchor":[12,12]},"geometry":{"type":"Point","coordinates":[131.962295701084,32.9416288111176]}}</v>
      </c>
    </row>
    <row r="707" spans="1:38">
      <c r="A707" s="248" t="s">
        <v>3783</v>
      </c>
      <c r="B707" s="1" t="s">
        <v>3686</v>
      </c>
      <c r="C707" s="1" t="s">
        <v>3783</v>
      </c>
      <c r="D707" s="1" t="s">
        <v>19</v>
      </c>
      <c r="E707" s="1" t="s">
        <v>1363</v>
      </c>
      <c r="F707" s="1" t="s">
        <v>3918</v>
      </c>
      <c r="G707" s="1" t="s">
        <v>3951</v>
      </c>
      <c r="I707" s="236" t="s">
        <v>4159</v>
      </c>
      <c r="J707" s="1" t="s">
        <v>3188</v>
      </c>
      <c r="K707" s="1" t="s">
        <v>3189</v>
      </c>
      <c r="L707" s="1">
        <v>32.941659371577003</v>
      </c>
      <c r="M707" s="1">
        <v>131.962535374309</v>
      </c>
      <c r="O707" s="74" t="str">
        <f t="shared" si="211"/>
        <v>高福-50：介護老人保健施設鶴見の太陽</v>
      </c>
      <c r="P707" s="74" t="str">
        <f t="shared" si="202"/>
        <v>種別：高齢者福祉施設 &lt;br&gt;名称：高福-50：介護老人保健施設鶴見の太陽&lt;br&gt;住所：佐伯市鶴見大字沖松浦51番地&lt;br&gt;TEL：0972-33-1501&lt;br&gt;参考：種別：介護老人保健施設&lt;br&gt;</v>
      </c>
      <c r="Q707" s="74" t="str">
        <f t="shared" si="203"/>
        <v>507.png</v>
      </c>
      <c r="R707" s="74" t="str">
        <f t="shared" si="214"/>
        <v>25,25</v>
      </c>
      <c r="S707" s="74" t="str">
        <f t="shared" si="214"/>
        <v>12,12</v>
      </c>
      <c r="T707" s="74" t="str">
        <f t="shared" si="205"/>
        <v>131.962535374309,32.941659371577</v>
      </c>
      <c r="W707" s="239">
        <v>1</v>
      </c>
      <c r="X707" s="239" t="s">
        <v>3209</v>
      </c>
      <c r="Y707" s="239" t="str">
        <f t="shared" si="212"/>
        <v>高福-50：介護老人保健施設鶴見の太陽</v>
      </c>
      <c r="Z707" s="239" t="s">
        <v>3202</v>
      </c>
      <c r="AA707" s="239" t="str">
        <f t="shared" si="206"/>
        <v>種別：高齢者福祉施設 &lt;br&gt;名称：高福-50：介護老人保健施設鶴見の太陽&lt;br&gt;住所：佐伯市鶴見大字沖松浦51番地&lt;br&gt;TEL：0972-33-1501&lt;br&gt;参考：種別：介護老人保健施設&lt;br&gt;</v>
      </c>
      <c r="AB707" s="239" t="s">
        <v>3256</v>
      </c>
      <c r="AC707" s="239" t="str">
        <f t="shared" si="207"/>
        <v>507.png</v>
      </c>
      <c r="AD707" s="239" t="s">
        <v>3204</v>
      </c>
      <c r="AE707" s="239" t="str">
        <f t="shared" si="208"/>
        <v>25,25</v>
      </c>
      <c r="AF707" s="239" t="s">
        <v>3205</v>
      </c>
      <c r="AG707" s="239" t="str">
        <f t="shared" si="209"/>
        <v>12,12</v>
      </c>
      <c r="AH707" s="239" t="s">
        <v>3206</v>
      </c>
      <c r="AI707" s="239" t="str">
        <f t="shared" si="210"/>
        <v>131.962535374309,32.941659371577</v>
      </c>
      <c r="AJ707" s="239" t="s">
        <v>3207</v>
      </c>
      <c r="AL707" s="8" t="str">
        <f t="shared" si="213"/>
        <v>,{"type":"Feature","properties":{"name":"高福-50：介護老人保健施設鶴見の太陽","description":"種別：高齢者福祉施設 &lt;br&gt;名称：高福-50：介護老人保健施設鶴見の太陽&lt;br&gt;住所：佐伯市鶴見大字沖松浦51番地&lt;br&gt;TEL：0972-33-1501&lt;br&gt;参考：種別：介護老人保健施設&lt;br&gt;","_markerType":"Icon","_iconUrl":"https://cyberjapandata.gsi.go.jp/portal/sys/v4/symbols/507.png","_iconSize":[25,25],"_iconAnchor":[12,12]},"geometry":{"type":"Point","coordinates":[131.962535374309,32.941659371577]}}</v>
      </c>
    </row>
    <row r="708" spans="1:38">
      <c r="A708" s="248" t="s">
        <v>3784</v>
      </c>
      <c r="B708" s="1" t="s">
        <v>3686</v>
      </c>
      <c r="C708" s="1" t="s">
        <v>3784</v>
      </c>
      <c r="D708" s="1" t="s">
        <v>974</v>
      </c>
      <c r="E708" s="1" t="s">
        <v>1364</v>
      </c>
      <c r="F708" s="1" t="s">
        <v>3919</v>
      </c>
      <c r="G708" s="1" t="s">
        <v>3950</v>
      </c>
      <c r="I708" s="236" t="s">
        <v>4159</v>
      </c>
      <c r="J708" s="1" t="s">
        <v>3188</v>
      </c>
      <c r="K708" s="1" t="s">
        <v>3189</v>
      </c>
      <c r="L708" s="1">
        <v>32.999621754795498</v>
      </c>
      <c r="M708" s="1">
        <v>131.88895636824699</v>
      </c>
      <c r="O708" s="74" t="str">
        <f t="shared" si="211"/>
        <v>高福-51：介護予防センター　愛情苑八幡</v>
      </c>
      <c r="P708" s="74" t="str">
        <f t="shared" si="202"/>
        <v>種別：高齢者福祉施設 &lt;br&gt;名称：高福-51：介護予防センター　愛情苑八幡&lt;br&gt;住所：佐伯市大字海崎戸穴619-9&lt;br&gt;TEL：0972-27-5533&lt;br&gt;参考：種別：通所介護(デイサービス)&lt;br&gt;</v>
      </c>
      <c r="Q708" s="74" t="str">
        <f t="shared" si="203"/>
        <v>507.png</v>
      </c>
      <c r="R708" s="74" t="str">
        <f t="shared" si="214"/>
        <v>25,25</v>
      </c>
      <c r="S708" s="74" t="str">
        <f t="shared" si="214"/>
        <v>12,12</v>
      </c>
      <c r="T708" s="74" t="str">
        <f t="shared" si="205"/>
        <v>131.888956368247,32.9996217547955</v>
      </c>
      <c r="W708" s="239">
        <v>1</v>
      </c>
      <c r="X708" s="239" t="s">
        <v>3209</v>
      </c>
      <c r="Y708" s="239" t="str">
        <f t="shared" si="212"/>
        <v>高福-51：介護予防センター　愛情苑八幡</v>
      </c>
      <c r="Z708" s="239" t="s">
        <v>3202</v>
      </c>
      <c r="AA708" s="239" t="str">
        <f t="shared" si="206"/>
        <v>種別：高齢者福祉施設 &lt;br&gt;名称：高福-51：介護予防センター　愛情苑八幡&lt;br&gt;住所：佐伯市大字海崎戸穴619-9&lt;br&gt;TEL：0972-27-5533&lt;br&gt;参考：種別：通所介護(デイサービス)&lt;br&gt;</v>
      </c>
      <c r="AB708" s="239" t="s">
        <v>3256</v>
      </c>
      <c r="AC708" s="239" t="str">
        <f t="shared" si="207"/>
        <v>507.png</v>
      </c>
      <c r="AD708" s="239" t="s">
        <v>3204</v>
      </c>
      <c r="AE708" s="239" t="str">
        <f t="shared" si="208"/>
        <v>25,25</v>
      </c>
      <c r="AF708" s="239" t="s">
        <v>3205</v>
      </c>
      <c r="AG708" s="239" t="str">
        <f t="shared" si="209"/>
        <v>12,12</v>
      </c>
      <c r="AH708" s="239" t="s">
        <v>3206</v>
      </c>
      <c r="AI708" s="239" t="str">
        <f t="shared" si="210"/>
        <v>131.888956368247,32.9996217547955</v>
      </c>
      <c r="AJ708" s="239" t="s">
        <v>3207</v>
      </c>
      <c r="AL708" s="8" t="str">
        <f t="shared" si="213"/>
        <v>,{"type":"Feature","properties":{"name":"高福-51：介護予防センター　愛情苑八幡","description":"種別：高齢者福祉施設 &lt;br&gt;名称：高福-51：介護予防センター　愛情苑八幡&lt;br&gt;住所：佐伯市大字海崎戸穴619-9&lt;br&gt;TEL：0972-27-5533&lt;br&gt;参考：種別：通所介護(デイサービス)&lt;br&gt;","_markerType":"Icon","_iconUrl":"https://cyberjapandata.gsi.go.jp/portal/sys/v4/symbols/507.png","_iconSize":[25,25],"_iconAnchor":[12,12]},"geometry":{"type":"Point","coordinates":[131.888956368247,32.9996217547955]}}</v>
      </c>
    </row>
    <row r="709" spans="1:38">
      <c r="A709" s="248" t="s">
        <v>3785</v>
      </c>
      <c r="B709" s="1" t="s">
        <v>3686</v>
      </c>
      <c r="C709" s="1" t="s">
        <v>3785</v>
      </c>
      <c r="D709" s="1" t="s">
        <v>3217</v>
      </c>
      <c r="E709" s="1" t="s">
        <v>1365</v>
      </c>
      <c r="F709" s="1" t="s">
        <v>3919</v>
      </c>
      <c r="G709" s="1" t="s">
        <v>3950</v>
      </c>
      <c r="I709" s="236" t="s">
        <v>4159</v>
      </c>
      <c r="J709" s="1" t="s">
        <v>3188</v>
      </c>
      <c r="K709" s="1" t="s">
        <v>3189</v>
      </c>
      <c r="L709" s="1">
        <v>32.936524080033102</v>
      </c>
      <c r="M709" s="1">
        <v>131.911926927058</v>
      </c>
      <c r="O709" s="74" t="str">
        <f t="shared" si="211"/>
        <v>高福-52：デイサービスセンター　愛情苑</v>
      </c>
      <c r="P709" s="74" t="str">
        <f t="shared" si="202"/>
        <v>種別：高齢者福祉施設 &lt;br&gt;名称：高福-52：デイサービスセンター　愛情苑&lt;br&gt;住所：佐伯市大字長良4954番地&lt;br&gt;TEL：0972-28-3321&lt;br&gt;参考：種別：通所介護(デイサービス)&lt;br&gt;</v>
      </c>
      <c r="Q709" s="74" t="str">
        <f t="shared" si="203"/>
        <v>507.png</v>
      </c>
      <c r="R709" s="74" t="str">
        <f t="shared" si="214"/>
        <v>25,25</v>
      </c>
      <c r="S709" s="74" t="str">
        <f t="shared" si="214"/>
        <v>12,12</v>
      </c>
      <c r="T709" s="74" t="str">
        <f t="shared" si="205"/>
        <v>131.911926927058,32.9365240800331</v>
      </c>
      <c r="W709" s="239">
        <v>1</v>
      </c>
      <c r="X709" s="239" t="s">
        <v>3209</v>
      </c>
      <c r="Y709" s="239" t="str">
        <f t="shared" si="212"/>
        <v>高福-52：デイサービスセンター　愛情苑</v>
      </c>
      <c r="Z709" s="239" t="s">
        <v>3202</v>
      </c>
      <c r="AA709" s="239" t="str">
        <f t="shared" si="206"/>
        <v>種別：高齢者福祉施設 &lt;br&gt;名称：高福-52：デイサービスセンター　愛情苑&lt;br&gt;住所：佐伯市大字長良4954番地&lt;br&gt;TEL：0972-28-3321&lt;br&gt;参考：種別：通所介護(デイサービス)&lt;br&gt;</v>
      </c>
      <c r="AB709" s="239" t="s">
        <v>3256</v>
      </c>
      <c r="AC709" s="239" t="str">
        <f t="shared" si="207"/>
        <v>507.png</v>
      </c>
      <c r="AD709" s="239" t="s">
        <v>3204</v>
      </c>
      <c r="AE709" s="239" t="str">
        <f t="shared" si="208"/>
        <v>25,25</v>
      </c>
      <c r="AF709" s="239" t="s">
        <v>3205</v>
      </c>
      <c r="AG709" s="239" t="str">
        <f t="shared" si="209"/>
        <v>12,12</v>
      </c>
      <c r="AH709" s="239" t="s">
        <v>3206</v>
      </c>
      <c r="AI709" s="239" t="str">
        <f t="shared" si="210"/>
        <v>131.911926927058,32.9365240800331</v>
      </c>
      <c r="AJ709" s="239" t="s">
        <v>3207</v>
      </c>
      <c r="AL709" s="8" t="str">
        <f t="shared" si="213"/>
        <v>,{"type":"Feature","properties":{"name":"高福-52：デイサービスセンター　愛情苑","description":"種別：高齢者福祉施設 &lt;br&gt;名称：高福-52：デイサービスセンター　愛情苑&lt;br&gt;住所：佐伯市大字長良4954番地&lt;br&gt;TEL：0972-28-3321&lt;br&gt;参考：種別：通所介護(デイサービス)&lt;br&gt;","_markerType":"Icon","_iconUrl":"https://cyberjapandata.gsi.go.jp/portal/sys/v4/symbols/507.png","_iconSize":[25,25],"_iconAnchor":[12,12]},"geometry":{"type":"Point","coordinates":[131.911926927058,32.9365240800331]}}</v>
      </c>
    </row>
    <row r="710" spans="1:38">
      <c r="A710" s="248" t="s">
        <v>3786</v>
      </c>
      <c r="B710" s="1" t="s">
        <v>3686</v>
      </c>
      <c r="C710" s="1" t="s">
        <v>3786</v>
      </c>
      <c r="D710" s="1" t="s">
        <v>978</v>
      </c>
      <c r="E710" s="1" t="s">
        <v>1366</v>
      </c>
      <c r="F710" s="1" t="s">
        <v>3919</v>
      </c>
      <c r="G710" s="1" t="s">
        <v>3950</v>
      </c>
      <c r="I710" s="236" t="s">
        <v>4159</v>
      </c>
      <c r="J710" s="1" t="s">
        <v>3188</v>
      </c>
      <c r="K710" s="1" t="s">
        <v>3189</v>
      </c>
      <c r="L710" s="1">
        <v>32.953937024522901</v>
      </c>
      <c r="M710" s="1">
        <v>131.908343976814</v>
      </c>
      <c r="O710" s="74" t="str">
        <f t="shared" si="211"/>
        <v>高福-53：介護予防センター　愛情苑女島</v>
      </c>
      <c r="P710" s="74" t="str">
        <f t="shared" si="202"/>
        <v>種別：高齢者福祉施設 &lt;br&gt;名称：高福-53：介護予防センター　愛情苑女島&lt;br&gt;住所：佐伯市字女島6945番1&lt;br&gt;TEL：0972-25-1717&lt;br&gt;参考：種別：通所介護(デイサービス)&lt;br&gt;</v>
      </c>
      <c r="Q710" s="74" t="str">
        <f t="shared" si="203"/>
        <v>507.png</v>
      </c>
      <c r="R710" s="74" t="str">
        <f t="shared" si="214"/>
        <v>25,25</v>
      </c>
      <c r="S710" s="74" t="str">
        <f t="shared" si="214"/>
        <v>12,12</v>
      </c>
      <c r="T710" s="74" t="str">
        <f t="shared" si="205"/>
        <v>131.908343976814,32.9539370245229</v>
      </c>
      <c r="W710" s="239">
        <v>1</v>
      </c>
      <c r="X710" s="239" t="s">
        <v>3209</v>
      </c>
      <c r="Y710" s="239" t="str">
        <f t="shared" si="212"/>
        <v>高福-53：介護予防センター　愛情苑女島</v>
      </c>
      <c r="Z710" s="239" t="s">
        <v>3202</v>
      </c>
      <c r="AA710" s="239" t="str">
        <f t="shared" si="206"/>
        <v>種別：高齢者福祉施設 &lt;br&gt;名称：高福-53：介護予防センター　愛情苑女島&lt;br&gt;住所：佐伯市字女島6945番1&lt;br&gt;TEL：0972-25-1717&lt;br&gt;参考：種別：通所介護(デイサービス)&lt;br&gt;</v>
      </c>
      <c r="AB710" s="239" t="s">
        <v>3256</v>
      </c>
      <c r="AC710" s="239" t="str">
        <f t="shared" si="207"/>
        <v>507.png</v>
      </c>
      <c r="AD710" s="239" t="s">
        <v>3204</v>
      </c>
      <c r="AE710" s="239" t="str">
        <f t="shared" si="208"/>
        <v>25,25</v>
      </c>
      <c r="AF710" s="239" t="s">
        <v>3205</v>
      </c>
      <c r="AG710" s="239" t="str">
        <f t="shared" si="209"/>
        <v>12,12</v>
      </c>
      <c r="AH710" s="239" t="s">
        <v>3206</v>
      </c>
      <c r="AI710" s="239" t="str">
        <f t="shared" si="210"/>
        <v>131.908343976814,32.9539370245229</v>
      </c>
      <c r="AJ710" s="239" t="s">
        <v>3207</v>
      </c>
      <c r="AL710" s="8" t="str">
        <f t="shared" si="213"/>
        <v>,{"type":"Feature","properties":{"name":"高福-53：介護予防センター　愛情苑女島","description":"種別：高齢者福祉施設 &lt;br&gt;名称：高福-53：介護予防センター　愛情苑女島&lt;br&gt;住所：佐伯市字女島6945番1&lt;br&gt;TEL：0972-25-1717&lt;br&gt;参考：種別：通所介護(デイサービス)&lt;br&gt;","_markerType":"Icon","_iconUrl":"https://cyberjapandata.gsi.go.jp/portal/sys/v4/symbols/507.png","_iconSize":[25,25],"_iconAnchor":[12,12]},"geometry":{"type":"Point","coordinates":[131.908343976814,32.9539370245229]}}</v>
      </c>
    </row>
    <row r="711" spans="1:38">
      <c r="A711" s="248" t="s">
        <v>3787</v>
      </c>
      <c r="B711" s="1" t="s">
        <v>3686</v>
      </c>
      <c r="C711" s="1" t="s">
        <v>3787</v>
      </c>
      <c r="D711" s="1" t="s">
        <v>3873</v>
      </c>
      <c r="E711" s="1" t="s">
        <v>1367</v>
      </c>
      <c r="F711" s="1" t="s">
        <v>3919</v>
      </c>
      <c r="G711" s="1" t="s">
        <v>3950</v>
      </c>
      <c r="I711" s="236" t="s">
        <v>4159</v>
      </c>
      <c r="J711" s="1" t="s">
        <v>3188</v>
      </c>
      <c r="K711" s="1" t="s">
        <v>3189</v>
      </c>
      <c r="L711" s="1">
        <v>32.957284242845297</v>
      </c>
      <c r="M711" s="1">
        <v>131.86482269393301</v>
      </c>
      <c r="O711" s="74" t="str">
        <f t="shared" si="211"/>
        <v>高福-54：介護予防センター　愛情苑鶴岡</v>
      </c>
      <c r="P711" s="74" t="str">
        <f t="shared" si="202"/>
        <v>種別：高齢者福祉施設 &lt;br&gt;名称：高福-54：介護予防センター　愛情苑鶴岡&lt;br&gt;住所：佐伯市上岡１２３７−８&lt;br&gt;TEL：0972-22-2255&lt;br&gt;参考：種別：通所介護(デイサービス)&lt;br&gt;</v>
      </c>
      <c r="Q711" s="74" t="str">
        <f t="shared" si="203"/>
        <v>507.png</v>
      </c>
      <c r="R711" s="74" t="str">
        <f t="shared" si="214"/>
        <v>25,25</v>
      </c>
      <c r="S711" s="74" t="str">
        <f t="shared" si="214"/>
        <v>12,12</v>
      </c>
      <c r="T711" s="74" t="str">
        <f t="shared" si="205"/>
        <v>131.864822693933,32.9572842428453</v>
      </c>
      <c r="W711" s="239">
        <v>1</v>
      </c>
      <c r="X711" s="239" t="s">
        <v>3209</v>
      </c>
      <c r="Y711" s="239" t="str">
        <f t="shared" si="212"/>
        <v>高福-54：介護予防センター　愛情苑鶴岡</v>
      </c>
      <c r="Z711" s="239" t="s">
        <v>3202</v>
      </c>
      <c r="AA711" s="239" t="str">
        <f t="shared" si="206"/>
        <v>種別：高齢者福祉施設 &lt;br&gt;名称：高福-54：介護予防センター　愛情苑鶴岡&lt;br&gt;住所：佐伯市上岡１２３７−８&lt;br&gt;TEL：0972-22-2255&lt;br&gt;参考：種別：通所介護(デイサービス)&lt;br&gt;</v>
      </c>
      <c r="AB711" s="239" t="s">
        <v>3256</v>
      </c>
      <c r="AC711" s="239" t="str">
        <f t="shared" si="207"/>
        <v>507.png</v>
      </c>
      <c r="AD711" s="239" t="s">
        <v>3204</v>
      </c>
      <c r="AE711" s="239" t="str">
        <f t="shared" si="208"/>
        <v>25,25</v>
      </c>
      <c r="AF711" s="239" t="s">
        <v>3205</v>
      </c>
      <c r="AG711" s="239" t="str">
        <f t="shared" si="209"/>
        <v>12,12</v>
      </c>
      <c r="AH711" s="239" t="s">
        <v>3206</v>
      </c>
      <c r="AI711" s="239" t="str">
        <f t="shared" si="210"/>
        <v>131.864822693933,32.9572842428453</v>
      </c>
      <c r="AJ711" s="239" t="s">
        <v>3207</v>
      </c>
      <c r="AL711" s="8" t="str">
        <f t="shared" si="213"/>
        <v>,{"type":"Feature","properties":{"name":"高福-54：介護予防センター　愛情苑鶴岡","description":"種別：高齢者福祉施設 &lt;br&gt;名称：高福-54：介護予防センター　愛情苑鶴岡&lt;br&gt;住所：佐伯市上岡１２３７−８&lt;br&gt;TEL：0972-22-2255&lt;br&gt;参考：種別：通所介護(デイサービス)&lt;br&gt;","_markerType":"Icon","_iconUrl":"https://cyberjapandata.gsi.go.jp/portal/sys/v4/symbols/507.png","_iconSize":[25,25],"_iconAnchor":[12,12]},"geometry":{"type":"Point","coordinates":[131.864822693933,32.9572842428453]}}</v>
      </c>
    </row>
    <row r="712" spans="1:38">
      <c r="A712" s="248" t="s">
        <v>3788</v>
      </c>
      <c r="B712" s="1" t="s">
        <v>3686</v>
      </c>
      <c r="C712" s="1" t="s">
        <v>3788</v>
      </c>
      <c r="D712" s="1" t="s">
        <v>3874</v>
      </c>
      <c r="E712" s="1" t="s">
        <v>1328</v>
      </c>
      <c r="F712" s="1" t="s">
        <v>3919</v>
      </c>
      <c r="G712" s="1" t="s">
        <v>3963</v>
      </c>
      <c r="I712" s="236" t="s">
        <v>4159</v>
      </c>
      <c r="J712" s="1" t="s">
        <v>3188</v>
      </c>
      <c r="K712" s="1" t="s">
        <v>3189</v>
      </c>
      <c r="L712" s="1">
        <v>32.793631042985801</v>
      </c>
      <c r="M712" s="1">
        <v>131.87719269039201</v>
      </c>
      <c r="O712" s="74" t="str">
        <f t="shared" si="211"/>
        <v>高福-55：デイサービスセンター　潮の風</v>
      </c>
      <c r="P712" s="74" t="str">
        <f t="shared" si="202"/>
        <v>種別：高齢者福祉施設 &lt;br&gt;名称：高福-55：デイサービスセンター　潮の風&lt;br&gt;住所：佐伯市蒲江大字丸市尾浦21番地&lt;br&gt;TEL：0972-44-5101&lt;br&gt;参考：種別：通所介護(デイサービス)&lt;br&gt;</v>
      </c>
      <c r="Q712" s="74" t="str">
        <f t="shared" si="203"/>
        <v>507.png</v>
      </c>
      <c r="R712" s="74" t="str">
        <f t="shared" si="214"/>
        <v>25,25</v>
      </c>
      <c r="S712" s="74" t="str">
        <f t="shared" si="214"/>
        <v>12,12</v>
      </c>
      <c r="T712" s="74" t="str">
        <f t="shared" si="205"/>
        <v>131.877192690392,32.7936310429858</v>
      </c>
      <c r="W712" s="239">
        <v>1</v>
      </c>
      <c r="X712" s="239" t="s">
        <v>3209</v>
      </c>
      <c r="Y712" s="239" t="str">
        <f t="shared" si="212"/>
        <v>高福-55：デイサービスセンター　潮の風</v>
      </c>
      <c r="Z712" s="239" t="s">
        <v>3202</v>
      </c>
      <c r="AA712" s="239" t="str">
        <f t="shared" si="206"/>
        <v>種別：高齢者福祉施設 &lt;br&gt;名称：高福-55：デイサービスセンター　潮の風&lt;br&gt;住所：佐伯市蒲江大字丸市尾浦21番地&lt;br&gt;TEL：0972-44-5101&lt;br&gt;参考：種別：通所介護(デイサービス)&lt;br&gt;</v>
      </c>
      <c r="AB712" s="239" t="s">
        <v>3256</v>
      </c>
      <c r="AC712" s="239" t="str">
        <f t="shared" si="207"/>
        <v>507.png</v>
      </c>
      <c r="AD712" s="239" t="s">
        <v>3204</v>
      </c>
      <c r="AE712" s="239" t="str">
        <f t="shared" si="208"/>
        <v>25,25</v>
      </c>
      <c r="AF712" s="239" t="s">
        <v>3205</v>
      </c>
      <c r="AG712" s="239" t="str">
        <f t="shared" si="209"/>
        <v>12,12</v>
      </c>
      <c r="AH712" s="239" t="s">
        <v>3206</v>
      </c>
      <c r="AI712" s="239" t="str">
        <f t="shared" si="210"/>
        <v>131.877192690392,32.7936310429858</v>
      </c>
      <c r="AJ712" s="239" t="s">
        <v>3207</v>
      </c>
      <c r="AL712" s="8" t="str">
        <f t="shared" si="213"/>
        <v>,{"type":"Feature","properties":{"name":"高福-55：デイサービスセンター　潮の風","description":"種別：高齢者福祉施設 &lt;br&gt;名称：高福-55：デイサービスセンター　潮の風&lt;br&gt;住所：佐伯市蒲江大字丸市尾浦21番地&lt;br&gt;TEL：0972-44-5101&lt;br&gt;参考：種別：通所介護(デイサービス)&lt;br&gt;","_markerType":"Icon","_iconUrl":"https://cyberjapandata.gsi.go.jp/portal/sys/v4/symbols/507.png","_iconSize":[25,25],"_iconAnchor":[12,12]},"geometry":{"type":"Point","coordinates":[131.877192690392,32.7936310429858]}}</v>
      </c>
    </row>
    <row r="713" spans="1:38">
      <c r="A713" s="248" t="s">
        <v>3789</v>
      </c>
      <c r="B713" s="1" t="s">
        <v>3686</v>
      </c>
      <c r="C713" s="1" t="s">
        <v>3789</v>
      </c>
      <c r="D713" s="1" t="s">
        <v>989</v>
      </c>
      <c r="E713" s="1" t="s">
        <v>1368</v>
      </c>
      <c r="F713" s="1" t="s">
        <v>3919</v>
      </c>
      <c r="G713" s="1" t="s">
        <v>3964</v>
      </c>
      <c r="I713" s="236" t="s">
        <v>4159</v>
      </c>
      <c r="J713" s="1" t="s">
        <v>3188</v>
      </c>
      <c r="K713" s="1" t="s">
        <v>3189</v>
      </c>
      <c r="L713" s="1">
        <v>33.016407485250603</v>
      </c>
      <c r="M713" s="1">
        <v>131.901643136952</v>
      </c>
      <c r="O713" s="74" t="str">
        <f t="shared" si="211"/>
        <v>高福-56：デイサービスセンター　彦岳の太陽</v>
      </c>
      <c r="P713" s="74" t="str">
        <f t="shared" si="202"/>
        <v>種別：高齢者福祉施設 &lt;br&gt;名称：高福-56：デイサービスセンター　彦岳の太陽&lt;br&gt;住所：佐伯市狩生418番地2&lt;br&gt;TEL：0972-27-8622&lt;br&gt;参考：種別：通所介護(デイサービス)&lt;br&gt;</v>
      </c>
      <c r="Q713" s="74" t="str">
        <f t="shared" si="203"/>
        <v>507.png</v>
      </c>
      <c r="R713" s="74" t="str">
        <f t="shared" si="214"/>
        <v>25,25</v>
      </c>
      <c r="S713" s="74" t="str">
        <f t="shared" si="214"/>
        <v>12,12</v>
      </c>
      <c r="T713" s="74" t="str">
        <f t="shared" si="205"/>
        <v>131.901643136952,33.0164074852506</v>
      </c>
      <c r="W713" s="239">
        <v>1</v>
      </c>
      <c r="X713" s="239" t="s">
        <v>3209</v>
      </c>
      <c r="Y713" s="239" t="str">
        <f t="shared" si="212"/>
        <v>高福-56：デイサービスセンター　彦岳の太陽</v>
      </c>
      <c r="Z713" s="239" t="s">
        <v>3202</v>
      </c>
      <c r="AA713" s="239" t="str">
        <f t="shared" si="206"/>
        <v>種別：高齢者福祉施設 &lt;br&gt;名称：高福-56：デイサービスセンター　彦岳の太陽&lt;br&gt;住所：佐伯市狩生418番地2&lt;br&gt;TEL：0972-27-8622&lt;br&gt;参考：種別：通所介護(デイサービス)&lt;br&gt;</v>
      </c>
      <c r="AB713" s="239" t="s">
        <v>3256</v>
      </c>
      <c r="AC713" s="239" t="str">
        <f t="shared" si="207"/>
        <v>507.png</v>
      </c>
      <c r="AD713" s="239" t="s">
        <v>3204</v>
      </c>
      <c r="AE713" s="239" t="str">
        <f t="shared" si="208"/>
        <v>25,25</v>
      </c>
      <c r="AF713" s="239" t="s">
        <v>3205</v>
      </c>
      <c r="AG713" s="239" t="str">
        <f t="shared" si="209"/>
        <v>12,12</v>
      </c>
      <c r="AH713" s="239" t="s">
        <v>3206</v>
      </c>
      <c r="AI713" s="239" t="str">
        <f t="shared" si="210"/>
        <v>131.901643136952,33.0164074852506</v>
      </c>
      <c r="AJ713" s="239" t="s">
        <v>3207</v>
      </c>
      <c r="AL713" s="8" t="str">
        <f t="shared" si="213"/>
        <v>,{"type":"Feature","properties":{"name":"高福-56：デイサービスセンター　彦岳の太陽","description":"種別：高齢者福祉施設 &lt;br&gt;名称：高福-56：デイサービスセンター　彦岳の太陽&lt;br&gt;住所：佐伯市狩生418番地2&lt;br&gt;TEL：0972-27-8622&lt;br&gt;参考：種別：通所介護(デイサービス)&lt;br&gt;","_markerType":"Icon","_iconUrl":"https://cyberjapandata.gsi.go.jp/portal/sys/v4/symbols/507.png","_iconSize":[25,25],"_iconAnchor":[12,12]},"geometry":{"type":"Point","coordinates":[131.901643136952,33.0164074852506]}}</v>
      </c>
    </row>
    <row r="714" spans="1:38">
      <c r="A714" s="248" t="s">
        <v>3790</v>
      </c>
      <c r="B714" s="1" t="s">
        <v>3686</v>
      </c>
      <c r="C714" s="1" t="s">
        <v>3790</v>
      </c>
      <c r="D714" s="1" t="s">
        <v>894</v>
      </c>
      <c r="E714" s="1" t="s">
        <v>1348</v>
      </c>
      <c r="F714" s="1" t="s">
        <v>3919</v>
      </c>
      <c r="G714" s="1" t="s">
        <v>3947</v>
      </c>
      <c r="I714" s="236" t="s">
        <v>4159</v>
      </c>
      <c r="J714" s="1" t="s">
        <v>3188</v>
      </c>
      <c r="K714" s="1" t="s">
        <v>3189</v>
      </c>
      <c r="L714" s="1">
        <v>32.944324664179902</v>
      </c>
      <c r="M714" s="1">
        <v>131.911250726144</v>
      </c>
      <c r="O714" s="74" t="str">
        <f t="shared" si="211"/>
        <v>高福-57：デイサービスセンター　遊友館</v>
      </c>
      <c r="P714" s="74" t="str">
        <f t="shared" si="202"/>
        <v>種別：高齢者福祉施設 &lt;br&gt;名称：高福-57：デイサービスセンター　遊友館&lt;br&gt;住所：佐伯市上灘10077番地1&lt;br&gt;TEL：0972-29-5055&lt;br&gt;参考：種別：通所介護(デイサービス)&lt;br&gt;</v>
      </c>
      <c r="Q714" s="74" t="str">
        <f t="shared" si="203"/>
        <v>507.png</v>
      </c>
      <c r="R714" s="74" t="str">
        <f t="shared" si="214"/>
        <v>25,25</v>
      </c>
      <c r="S714" s="74" t="str">
        <f t="shared" si="214"/>
        <v>12,12</v>
      </c>
      <c r="T714" s="74" t="str">
        <f t="shared" si="205"/>
        <v>131.911250726144,32.9443246641799</v>
      </c>
      <c r="W714" s="239">
        <v>1</v>
      </c>
      <c r="X714" s="239" t="s">
        <v>3209</v>
      </c>
      <c r="Y714" s="239" t="str">
        <f t="shared" si="212"/>
        <v>高福-57：デイサービスセンター　遊友館</v>
      </c>
      <c r="Z714" s="239" t="s">
        <v>3202</v>
      </c>
      <c r="AA714" s="239" t="str">
        <f t="shared" si="206"/>
        <v>種別：高齢者福祉施設 &lt;br&gt;名称：高福-57：デイサービスセンター　遊友館&lt;br&gt;住所：佐伯市上灘10077番地1&lt;br&gt;TEL：0972-29-5055&lt;br&gt;参考：種別：通所介護(デイサービス)&lt;br&gt;</v>
      </c>
      <c r="AB714" s="239" t="s">
        <v>3256</v>
      </c>
      <c r="AC714" s="239" t="str">
        <f t="shared" si="207"/>
        <v>507.png</v>
      </c>
      <c r="AD714" s="239" t="s">
        <v>3204</v>
      </c>
      <c r="AE714" s="239" t="str">
        <f t="shared" si="208"/>
        <v>25,25</v>
      </c>
      <c r="AF714" s="239" t="s">
        <v>3205</v>
      </c>
      <c r="AG714" s="239" t="str">
        <f t="shared" si="209"/>
        <v>12,12</v>
      </c>
      <c r="AH714" s="239" t="s">
        <v>3206</v>
      </c>
      <c r="AI714" s="239" t="str">
        <f t="shared" si="210"/>
        <v>131.911250726144,32.9443246641799</v>
      </c>
      <c r="AJ714" s="239" t="s">
        <v>3207</v>
      </c>
      <c r="AL714" s="8" t="str">
        <f t="shared" si="213"/>
        <v>,{"type":"Feature","properties":{"name":"高福-57：デイサービスセンター　遊友館","description":"種別：高齢者福祉施設 &lt;br&gt;名称：高福-57：デイサービスセンター　遊友館&lt;br&gt;住所：佐伯市上灘10077番地1&lt;br&gt;TEL：0972-29-5055&lt;br&gt;参考：種別：通所介護(デイサービス)&lt;br&gt;","_markerType":"Icon","_iconUrl":"https://cyberjapandata.gsi.go.jp/portal/sys/v4/symbols/507.png","_iconSize":[25,25],"_iconAnchor":[12,12]},"geometry":{"type":"Point","coordinates":[131.911250726144,32.9443246641799]}}</v>
      </c>
    </row>
    <row r="715" spans="1:38">
      <c r="A715" s="248" t="s">
        <v>3791</v>
      </c>
      <c r="B715" s="1" t="s">
        <v>3686</v>
      </c>
      <c r="C715" s="1" t="s">
        <v>3791</v>
      </c>
      <c r="D715" s="1" t="s">
        <v>283</v>
      </c>
      <c r="E715" s="1" t="s">
        <v>1369</v>
      </c>
      <c r="F715" s="1" t="s">
        <v>3919</v>
      </c>
      <c r="G715" s="1" t="s">
        <v>3944</v>
      </c>
      <c r="I715" s="236" t="s">
        <v>4159</v>
      </c>
      <c r="J715" s="1" t="s">
        <v>3188</v>
      </c>
      <c r="K715" s="1" t="s">
        <v>3189</v>
      </c>
      <c r="L715" s="1">
        <v>32.958559963347099</v>
      </c>
      <c r="M715" s="1">
        <v>131.90001084487599</v>
      </c>
      <c r="O715" s="74" t="str">
        <f t="shared" si="211"/>
        <v>高福-58：佐伯市老人デイサービスセンター　B型「中川園」</v>
      </c>
      <c r="P715" s="74" t="str">
        <f t="shared" si="202"/>
        <v>種別：高齢者福祉施設 &lt;br&gt;名称：高福-58：佐伯市老人デイサービスセンター　B型「中川園」&lt;br&gt;住所：佐伯市向島1丁目3番8号&lt;br&gt;TEL：0972-23-3064&lt;br&gt;参考：種別：通所介護(デイサービス)&lt;br&gt;</v>
      </c>
      <c r="Q715" s="74" t="str">
        <f t="shared" si="203"/>
        <v>507.png</v>
      </c>
      <c r="R715" s="74" t="str">
        <f t="shared" si="214"/>
        <v>25,25</v>
      </c>
      <c r="S715" s="74" t="str">
        <f t="shared" si="214"/>
        <v>12,12</v>
      </c>
      <c r="T715" s="74" t="str">
        <f t="shared" si="205"/>
        <v>131.900010844876,32.9585599633471</v>
      </c>
      <c r="W715" s="239">
        <v>1</v>
      </c>
      <c r="X715" s="239" t="s">
        <v>3209</v>
      </c>
      <c r="Y715" s="239" t="str">
        <f t="shared" si="212"/>
        <v>高福-58：佐伯市老人デイサービスセンター　B型「中川園」</v>
      </c>
      <c r="Z715" s="239" t="s">
        <v>3202</v>
      </c>
      <c r="AA715" s="239" t="str">
        <f t="shared" si="206"/>
        <v>種別：高齢者福祉施設 &lt;br&gt;名称：高福-58：佐伯市老人デイサービスセンター　B型「中川園」&lt;br&gt;住所：佐伯市向島1丁目3番8号&lt;br&gt;TEL：0972-23-3064&lt;br&gt;参考：種別：通所介護(デイサービス)&lt;br&gt;</v>
      </c>
      <c r="AB715" s="239" t="s">
        <v>3256</v>
      </c>
      <c r="AC715" s="239" t="str">
        <f t="shared" si="207"/>
        <v>507.png</v>
      </c>
      <c r="AD715" s="239" t="s">
        <v>3204</v>
      </c>
      <c r="AE715" s="239" t="str">
        <f t="shared" si="208"/>
        <v>25,25</v>
      </c>
      <c r="AF715" s="239" t="s">
        <v>3205</v>
      </c>
      <c r="AG715" s="239" t="str">
        <f t="shared" si="209"/>
        <v>12,12</v>
      </c>
      <c r="AH715" s="239" t="s">
        <v>3206</v>
      </c>
      <c r="AI715" s="239" t="str">
        <f t="shared" si="210"/>
        <v>131.900010844876,32.9585599633471</v>
      </c>
      <c r="AJ715" s="239" t="s">
        <v>3207</v>
      </c>
      <c r="AL715" s="8" t="str">
        <f t="shared" si="213"/>
        <v>,{"type":"Feature","properties":{"name":"高福-58：佐伯市老人デイサービスセンター　B型「中川園」","description":"種別：高齢者福祉施設 &lt;br&gt;名称：高福-58：佐伯市老人デイサービスセンター　B型「中川園」&lt;br&gt;住所：佐伯市向島1丁目3番8号&lt;br&gt;TEL：0972-23-3064&lt;br&gt;参考：種別：通所介護(デイサービス)&lt;br&gt;","_markerType":"Icon","_iconUrl":"https://cyberjapandata.gsi.go.jp/portal/sys/v4/symbols/507.png","_iconSize":[25,25],"_iconAnchor":[12,12]},"geometry":{"type":"Point","coordinates":[131.900010844876,32.9585599633471]}}</v>
      </c>
    </row>
    <row r="716" spans="1:38">
      <c r="A716" s="248" t="s">
        <v>3792</v>
      </c>
      <c r="B716" s="1" t="s">
        <v>3686</v>
      </c>
      <c r="C716" s="1" t="s">
        <v>3792</v>
      </c>
      <c r="D716" s="1" t="s">
        <v>3875</v>
      </c>
      <c r="E716" s="1" t="s">
        <v>1342</v>
      </c>
      <c r="F716" s="1" t="s">
        <v>3919</v>
      </c>
      <c r="G716" s="1" t="s">
        <v>3965</v>
      </c>
      <c r="I716" s="236" t="s">
        <v>4159</v>
      </c>
      <c r="J716" s="1" t="s">
        <v>3188</v>
      </c>
      <c r="K716" s="1" t="s">
        <v>3189</v>
      </c>
      <c r="L716" s="1">
        <v>32.906799286203103</v>
      </c>
      <c r="M716" s="1">
        <v>131.796319256532</v>
      </c>
      <c r="O716" s="74" t="str">
        <f t="shared" si="211"/>
        <v>高福-59：デイ･サービスセンター　ロイヤルなおかわ</v>
      </c>
      <c r="P716" s="74" t="str">
        <f t="shared" si="202"/>
        <v>種別：高齢者福祉施設 &lt;br&gt;名称：高福-59：デイ･サービスセンター　ロイヤルなおかわ&lt;br&gt;住所：佐伯市直川大字上直見2921番地1&lt;br&gt;TEL：0972-58-5110&lt;br&gt;参考：種別：通所介護(デイサービス)&lt;br&gt;</v>
      </c>
      <c r="Q716" s="74" t="str">
        <f t="shared" si="203"/>
        <v>507.png</v>
      </c>
      <c r="R716" s="74" t="str">
        <f t="shared" si="214"/>
        <v>25,25</v>
      </c>
      <c r="S716" s="74" t="str">
        <f t="shared" si="214"/>
        <v>12,12</v>
      </c>
      <c r="T716" s="74" t="str">
        <f t="shared" si="205"/>
        <v>131.796319256532,32.9067992862031</v>
      </c>
      <c r="W716" s="239">
        <v>1</v>
      </c>
      <c r="X716" s="239" t="s">
        <v>3209</v>
      </c>
      <c r="Y716" s="239" t="str">
        <f t="shared" si="212"/>
        <v>高福-59：デイ･サービスセンター　ロイヤルなおかわ</v>
      </c>
      <c r="Z716" s="239" t="s">
        <v>3202</v>
      </c>
      <c r="AA716" s="239" t="str">
        <f t="shared" si="206"/>
        <v>種別：高齢者福祉施設 &lt;br&gt;名称：高福-59：デイ･サービスセンター　ロイヤルなおかわ&lt;br&gt;住所：佐伯市直川大字上直見2921番地1&lt;br&gt;TEL：0972-58-5110&lt;br&gt;参考：種別：通所介護(デイサービス)&lt;br&gt;</v>
      </c>
      <c r="AB716" s="239" t="s">
        <v>3256</v>
      </c>
      <c r="AC716" s="239" t="str">
        <f t="shared" si="207"/>
        <v>507.png</v>
      </c>
      <c r="AD716" s="239" t="s">
        <v>3204</v>
      </c>
      <c r="AE716" s="239" t="str">
        <f t="shared" si="208"/>
        <v>25,25</v>
      </c>
      <c r="AF716" s="239" t="s">
        <v>3205</v>
      </c>
      <c r="AG716" s="239" t="str">
        <f t="shared" si="209"/>
        <v>12,12</v>
      </c>
      <c r="AH716" s="239" t="s">
        <v>3206</v>
      </c>
      <c r="AI716" s="239" t="str">
        <f t="shared" si="210"/>
        <v>131.796319256532,32.9067992862031</v>
      </c>
      <c r="AJ716" s="239" t="s">
        <v>3207</v>
      </c>
      <c r="AL716" s="8" t="str">
        <f t="shared" si="213"/>
        <v>,{"type":"Feature","properties":{"name":"高福-59：デイ･サービスセンター　ロイヤルなおかわ","description":"種別：高齢者福祉施設 &lt;br&gt;名称：高福-59：デイ･サービスセンター　ロイヤルなおかわ&lt;br&gt;住所：佐伯市直川大字上直見2921番地1&lt;br&gt;TEL：0972-58-5110&lt;br&gt;参考：種別：通所介護(デイサービス)&lt;br&gt;","_markerType":"Icon","_iconUrl":"https://cyberjapandata.gsi.go.jp/portal/sys/v4/symbols/507.png","_iconSize":[25,25],"_iconAnchor":[12,12]},"geometry":{"type":"Point","coordinates":[131.796319256532,32.9067992862031]}}</v>
      </c>
    </row>
    <row r="717" spans="1:38">
      <c r="A717" s="248" t="s">
        <v>3793</v>
      </c>
      <c r="B717" s="1" t="s">
        <v>3686</v>
      </c>
      <c r="C717" s="1" t="s">
        <v>3793</v>
      </c>
      <c r="D717" s="1" t="s">
        <v>3865</v>
      </c>
      <c r="E717" s="1" t="s">
        <v>1351</v>
      </c>
      <c r="F717" s="1" t="s">
        <v>3919</v>
      </c>
      <c r="G717" s="1" t="s">
        <v>3955</v>
      </c>
      <c r="I717" s="236" t="s">
        <v>4159</v>
      </c>
      <c r="J717" s="1" t="s">
        <v>3188</v>
      </c>
      <c r="K717" s="1" t="s">
        <v>3189</v>
      </c>
      <c r="L717" s="1">
        <v>32.958507194986701</v>
      </c>
      <c r="M717" s="1">
        <v>131.864821381063</v>
      </c>
      <c r="O717" s="74" t="str">
        <f t="shared" si="211"/>
        <v>高福-60：さいき長寿苑そよ風</v>
      </c>
      <c r="P717" s="74" t="str">
        <f t="shared" si="202"/>
        <v>種別：高齢者福祉施設 &lt;br&gt;名称：高福-60：さいき長寿苑そよ風&lt;br&gt;住所：佐伯市鶴岡西町２丁目２６９番地&lt;br&gt;TEL：0972-20-5218&lt;br&gt;参考：種別：通所介護(デイサービス)&lt;br&gt;</v>
      </c>
      <c r="Q717" s="74" t="str">
        <f t="shared" si="203"/>
        <v>507.png</v>
      </c>
      <c r="R717" s="74" t="str">
        <f t="shared" si="214"/>
        <v>25,25</v>
      </c>
      <c r="S717" s="74" t="str">
        <f t="shared" si="214"/>
        <v>12,12</v>
      </c>
      <c r="T717" s="74" t="str">
        <f t="shared" si="205"/>
        <v>131.864821381063,32.9585071949867</v>
      </c>
      <c r="W717" s="239">
        <v>1</v>
      </c>
      <c r="X717" s="239" t="s">
        <v>3209</v>
      </c>
      <c r="Y717" s="239" t="str">
        <f t="shared" si="212"/>
        <v>高福-60：さいき長寿苑そよ風</v>
      </c>
      <c r="Z717" s="239" t="s">
        <v>3202</v>
      </c>
      <c r="AA717" s="239" t="str">
        <f t="shared" si="206"/>
        <v>種別：高齢者福祉施設 &lt;br&gt;名称：高福-60：さいき長寿苑そよ風&lt;br&gt;住所：佐伯市鶴岡西町２丁目２６９番地&lt;br&gt;TEL：0972-20-5218&lt;br&gt;参考：種別：通所介護(デイサービス)&lt;br&gt;</v>
      </c>
      <c r="AB717" s="239" t="s">
        <v>3256</v>
      </c>
      <c r="AC717" s="239" t="str">
        <f t="shared" si="207"/>
        <v>507.png</v>
      </c>
      <c r="AD717" s="239" t="s">
        <v>3204</v>
      </c>
      <c r="AE717" s="239" t="str">
        <f t="shared" si="208"/>
        <v>25,25</v>
      </c>
      <c r="AF717" s="239" t="s">
        <v>3205</v>
      </c>
      <c r="AG717" s="239" t="str">
        <f t="shared" si="209"/>
        <v>12,12</v>
      </c>
      <c r="AH717" s="239" t="s">
        <v>3206</v>
      </c>
      <c r="AI717" s="239" t="str">
        <f t="shared" si="210"/>
        <v>131.864821381063,32.9585071949867</v>
      </c>
      <c r="AJ717" s="239" t="s">
        <v>3207</v>
      </c>
      <c r="AL717" s="8" t="str">
        <f t="shared" si="213"/>
        <v>,{"type":"Feature","properties":{"name":"高福-60：さいき長寿苑そよ風","description":"種別：高齢者福祉施設 &lt;br&gt;名称：高福-60：さいき長寿苑そよ風&lt;br&gt;住所：佐伯市鶴岡西町２丁目２６９番地&lt;br&gt;TEL：0972-20-5218&lt;br&gt;参考：種別：通所介護(デイサービス)&lt;br&gt;","_markerType":"Icon","_iconUrl":"https://cyberjapandata.gsi.go.jp/portal/sys/v4/symbols/507.png","_iconSize":[25,25],"_iconAnchor":[12,12]},"geometry":{"type":"Point","coordinates":[131.864821381063,32.9585071949867]}}</v>
      </c>
    </row>
    <row r="718" spans="1:38">
      <c r="A718" s="248" t="s">
        <v>3794</v>
      </c>
      <c r="B718" s="1" t="s">
        <v>3686</v>
      </c>
      <c r="C718" s="1" t="s">
        <v>3794</v>
      </c>
      <c r="D718" s="1" t="s">
        <v>3876</v>
      </c>
      <c r="E718" s="1" t="s">
        <v>1341</v>
      </c>
      <c r="F718" s="1" t="s">
        <v>3919</v>
      </c>
      <c r="G718" s="1" t="s">
        <v>3945</v>
      </c>
      <c r="I718" s="236" t="s">
        <v>4159</v>
      </c>
      <c r="J718" s="1" t="s">
        <v>3188</v>
      </c>
      <c r="K718" s="1" t="s">
        <v>3189</v>
      </c>
      <c r="L718" s="1">
        <v>32.9519618131459</v>
      </c>
      <c r="M718" s="1">
        <v>131.91201664947701</v>
      </c>
      <c r="O718" s="74" t="str">
        <f t="shared" si="211"/>
        <v>高福-61：デイサービス　きぼう</v>
      </c>
      <c r="P718" s="74" t="str">
        <f t="shared" si="202"/>
        <v>種別：高齢者福祉施設 &lt;br&gt;名称：高福-61：デイサービス　きぼう&lt;br&gt;住所：佐伯市女島7439番地&lt;br&gt;TEL：0972-20-3357&lt;br&gt;参考：種別：通所介護(デイサービス)&lt;br&gt;</v>
      </c>
      <c r="Q718" s="74" t="str">
        <f t="shared" si="203"/>
        <v>507.png</v>
      </c>
      <c r="R718" s="74" t="str">
        <f t="shared" si="214"/>
        <v>25,25</v>
      </c>
      <c r="S718" s="74" t="str">
        <f t="shared" si="214"/>
        <v>12,12</v>
      </c>
      <c r="T718" s="74" t="str">
        <f t="shared" si="205"/>
        <v>131.912016649477,32.9519618131459</v>
      </c>
      <c r="W718" s="239">
        <v>1</v>
      </c>
      <c r="X718" s="239" t="s">
        <v>3209</v>
      </c>
      <c r="Y718" s="239" t="str">
        <f t="shared" si="212"/>
        <v>高福-61：デイサービス　きぼう</v>
      </c>
      <c r="Z718" s="239" t="s">
        <v>3202</v>
      </c>
      <c r="AA718" s="239" t="str">
        <f t="shared" si="206"/>
        <v>種別：高齢者福祉施設 &lt;br&gt;名称：高福-61：デイサービス　きぼう&lt;br&gt;住所：佐伯市女島7439番地&lt;br&gt;TEL：0972-20-3357&lt;br&gt;参考：種別：通所介護(デイサービス)&lt;br&gt;</v>
      </c>
      <c r="AB718" s="239" t="s">
        <v>3256</v>
      </c>
      <c r="AC718" s="239" t="str">
        <f t="shared" si="207"/>
        <v>507.png</v>
      </c>
      <c r="AD718" s="239" t="s">
        <v>3204</v>
      </c>
      <c r="AE718" s="239" t="str">
        <f t="shared" si="208"/>
        <v>25,25</v>
      </c>
      <c r="AF718" s="239" t="s">
        <v>3205</v>
      </c>
      <c r="AG718" s="239" t="str">
        <f t="shared" si="209"/>
        <v>12,12</v>
      </c>
      <c r="AH718" s="239" t="s">
        <v>3206</v>
      </c>
      <c r="AI718" s="239" t="str">
        <f t="shared" si="210"/>
        <v>131.912016649477,32.9519618131459</v>
      </c>
      <c r="AJ718" s="239" t="s">
        <v>3207</v>
      </c>
      <c r="AL718" s="8" t="str">
        <f t="shared" si="213"/>
        <v>,{"type":"Feature","properties":{"name":"高福-61：デイサービス　きぼう","description":"種別：高齢者福祉施設 &lt;br&gt;名称：高福-61：デイサービス　きぼう&lt;br&gt;住所：佐伯市女島7439番地&lt;br&gt;TEL：0972-20-3357&lt;br&gt;参考：種別：通所介護(デイサービス)&lt;br&gt;","_markerType":"Icon","_iconUrl":"https://cyberjapandata.gsi.go.jp/portal/sys/v4/symbols/507.png","_iconSize":[25,25],"_iconAnchor":[12,12]},"geometry":{"type":"Point","coordinates":[131.912016649477,32.9519618131459]}}</v>
      </c>
    </row>
    <row r="719" spans="1:38">
      <c r="A719" s="248" t="s">
        <v>3795</v>
      </c>
      <c r="B719" s="1" t="s">
        <v>3686</v>
      </c>
      <c r="C719" s="1" t="s">
        <v>3795</v>
      </c>
      <c r="D719" s="1" t="s">
        <v>3877</v>
      </c>
      <c r="E719" s="1" t="s">
        <v>1353</v>
      </c>
      <c r="F719" s="1" t="s">
        <v>3919</v>
      </c>
      <c r="G719" s="1" t="s">
        <v>3957</v>
      </c>
      <c r="I719" s="236" t="s">
        <v>4159</v>
      </c>
      <c r="J719" s="1" t="s">
        <v>3188</v>
      </c>
      <c r="K719" s="1" t="s">
        <v>3189</v>
      </c>
      <c r="L719" s="1">
        <v>32.953888308048903</v>
      </c>
      <c r="M719" s="1">
        <v>131.79983216262801</v>
      </c>
      <c r="O719" s="74" t="str">
        <f t="shared" si="211"/>
        <v>高福-62：デイサービスセンター　きづな</v>
      </c>
      <c r="P719" s="74" t="str">
        <f t="shared" si="202"/>
        <v>種別：高齢者福祉施設 &lt;br&gt;名称：高福-62：デイサービスセンター　きづな&lt;br&gt;住所：佐伯市本匠大字笠掛1589番地1&lt;br&gt;TEL：0972-56-5810&lt;br&gt;参考：種別：通所介護(デイサービス)&lt;br&gt;</v>
      </c>
      <c r="Q719" s="74" t="str">
        <f t="shared" si="203"/>
        <v>507.png</v>
      </c>
      <c r="R719" s="74" t="str">
        <f t="shared" si="214"/>
        <v>25,25</v>
      </c>
      <c r="S719" s="74" t="str">
        <f t="shared" si="214"/>
        <v>12,12</v>
      </c>
      <c r="T719" s="74" t="str">
        <f t="shared" si="205"/>
        <v>131.799832162628,32.9538883080489</v>
      </c>
      <c r="W719" s="239">
        <v>1</v>
      </c>
      <c r="X719" s="239" t="s">
        <v>3209</v>
      </c>
      <c r="Y719" s="239" t="str">
        <f t="shared" si="212"/>
        <v>高福-62：デイサービスセンター　きづな</v>
      </c>
      <c r="Z719" s="239" t="s">
        <v>3202</v>
      </c>
      <c r="AA719" s="239" t="str">
        <f t="shared" si="206"/>
        <v>種別：高齢者福祉施設 &lt;br&gt;名称：高福-62：デイサービスセンター　きづな&lt;br&gt;住所：佐伯市本匠大字笠掛1589番地1&lt;br&gt;TEL：0972-56-5810&lt;br&gt;参考：種別：通所介護(デイサービス)&lt;br&gt;</v>
      </c>
      <c r="AB719" s="239" t="s">
        <v>3256</v>
      </c>
      <c r="AC719" s="239" t="str">
        <f t="shared" si="207"/>
        <v>507.png</v>
      </c>
      <c r="AD719" s="239" t="s">
        <v>3204</v>
      </c>
      <c r="AE719" s="239" t="str">
        <f t="shared" si="208"/>
        <v>25,25</v>
      </c>
      <c r="AF719" s="239" t="s">
        <v>3205</v>
      </c>
      <c r="AG719" s="239" t="str">
        <f t="shared" si="209"/>
        <v>12,12</v>
      </c>
      <c r="AH719" s="239" t="s">
        <v>3206</v>
      </c>
      <c r="AI719" s="239" t="str">
        <f t="shared" si="210"/>
        <v>131.799832162628,32.9538883080489</v>
      </c>
      <c r="AJ719" s="239" t="s">
        <v>3207</v>
      </c>
      <c r="AL719" s="8" t="str">
        <f t="shared" si="213"/>
        <v>,{"type":"Feature","properties":{"name":"高福-62：デイサービスセンター　きづな","description":"種別：高齢者福祉施設 &lt;br&gt;名称：高福-62：デイサービスセンター　きづな&lt;br&gt;住所：佐伯市本匠大字笠掛1589番地1&lt;br&gt;TEL：0972-56-5810&lt;br&gt;参考：種別：通所介護(デイサービス)&lt;br&gt;","_markerType":"Icon","_iconUrl":"https://cyberjapandata.gsi.go.jp/portal/sys/v4/symbols/507.png","_iconSize":[25,25],"_iconAnchor":[12,12]},"geometry":{"type":"Point","coordinates":[131.799832162628,32.9538883080489]}}</v>
      </c>
    </row>
    <row r="720" spans="1:38">
      <c r="A720" s="248" t="s">
        <v>3796</v>
      </c>
      <c r="B720" s="1" t="s">
        <v>3686</v>
      </c>
      <c r="C720" s="1" t="s">
        <v>3796</v>
      </c>
      <c r="D720" s="1" t="s">
        <v>3878</v>
      </c>
      <c r="E720" s="1" t="s">
        <v>1339</v>
      </c>
      <c r="F720" s="1" t="s">
        <v>3919</v>
      </c>
      <c r="G720" s="1" t="s">
        <v>3943</v>
      </c>
      <c r="I720" s="236" t="s">
        <v>4159</v>
      </c>
      <c r="J720" s="1" t="s">
        <v>3188</v>
      </c>
      <c r="K720" s="1" t="s">
        <v>3189</v>
      </c>
      <c r="L720" s="1">
        <v>32.972329544780798</v>
      </c>
      <c r="M720" s="1">
        <v>131.84212528881801</v>
      </c>
      <c r="O720" s="74" t="str">
        <f t="shared" si="211"/>
        <v>高福-63：デイサービス樹の里</v>
      </c>
      <c r="P720" s="74" t="str">
        <f t="shared" si="202"/>
        <v>種別：高齢者福祉施設 &lt;br&gt;名称：高福-63：デイサービス樹の里&lt;br&gt;住所：佐伯市弥生大字井崎字中道957番地&lt;br&gt;TEL：0972-46-1052&lt;br&gt;参考：種別：通所介護(デイサービス)&lt;br&gt;</v>
      </c>
      <c r="Q720" s="74" t="str">
        <f t="shared" si="203"/>
        <v>507.png</v>
      </c>
      <c r="R720" s="74" t="str">
        <f t="shared" si="214"/>
        <v>25,25</v>
      </c>
      <c r="S720" s="74" t="str">
        <f t="shared" si="214"/>
        <v>12,12</v>
      </c>
      <c r="T720" s="74" t="str">
        <f t="shared" si="205"/>
        <v>131.842125288818,32.9723295447808</v>
      </c>
      <c r="W720" s="239">
        <v>1</v>
      </c>
      <c r="X720" s="239" t="s">
        <v>3209</v>
      </c>
      <c r="Y720" s="239" t="str">
        <f t="shared" si="212"/>
        <v>高福-63：デイサービス樹の里</v>
      </c>
      <c r="Z720" s="239" t="s">
        <v>3202</v>
      </c>
      <c r="AA720" s="239" t="str">
        <f t="shared" si="206"/>
        <v>種別：高齢者福祉施設 &lt;br&gt;名称：高福-63：デイサービス樹の里&lt;br&gt;住所：佐伯市弥生大字井崎字中道957番地&lt;br&gt;TEL：0972-46-1052&lt;br&gt;参考：種別：通所介護(デイサービス)&lt;br&gt;</v>
      </c>
      <c r="AB720" s="239" t="s">
        <v>3256</v>
      </c>
      <c r="AC720" s="239" t="str">
        <f t="shared" si="207"/>
        <v>507.png</v>
      </c>
      <c r="AD720" s="239" t="s">
        <v>3204</v>
      </c>
      <c r="AE720" s="239" t="str">
        <f t="shared" si="208"/>
        <v>25,25</v>
      </c>
      <c r="AF720" s="239" t="s">
        <v>3205</v>
      </c>
      <c r="AG720" s="239" t="str">
        <f t="shared" si="209"/>
        <v>12,12</v>
      </c>
      <c r="AH720" s="239" t="s">
        <v>3206</v>
      </c>
      <c r="AI720" s="239" t="str">
        <f t="shared" si="210"/>
        <v>131.842125288818,32.9723295447808</v>
      </c>
      <c r="AJ720" s="239" t="s">
        <v>3207</v>
      </c>
      <c r="AL720" s="8" t="str">
        <f t="shared" si="213"/>
        <v>,{"type":"Feature","properties":{"name":"高福-63：デイサービス樹の里","description":"種別：高齢者福祉施設 &lt;br&gt;名称：高福-63：デイサービス樹の里&lt;br&gt;住所：佐伯市弥生大字井崎字中道957番地&lt;br&gt;TEL：0972-46-1052&lt;br&gt;参考：種別：通所介護(デイサービス)&lt;br&gt;","_markerType":"Icon","_iconUrl":"https://cyberjapandata.gsi.go.jp/portal/sys/v4/symbols/507.png","_iconSize":[25,25],"_iconAnchor":[12,12]},"geometry":{"type":"Point","coordinates":[131.842125288818,32.9723295447808]}}</v>
      </c>
    </row>
    <row r="721" spans="1:38">
      <c r="A721" s="248" t="s">
        <v>3797</v>
      </c>
      <c r="B721" s="1" t="s">
        <v>3686</v>
      </c>
      <c r="C721" s="1" t="s">
        <v>3797</v>
      </c>
      <c r="D721" s="1" t="s">
        <v>3879</v>
      </c>
      <c r="E721" s="1" t="s">
        <v>1325</v>
      </c>
      <c r="F721" s="1" t="s">
        <v>3919</v>
      </c>
      <c r="G721" s="1" t="s">
        <v>3931</v>
      </c>
      <c r="I721" s="236" t="s">
        <v>4159</v>
      </c>
      <c r="J721" s="1" t="s">
        <v>3188</v>
      </c>
      <c r="K721" s="1" t="s">
        <v>3189</v>
      </c>
      <c r="L721" s="1">
        <v>32.9253952409817</v>
      </c>
      <c r="M721" s="1">
        <v>131.93943914164799</v>
      </c>
      <c r="O721" s="74" t="str">
        <f t="shared" si="211"/>
        <v>高福-64：デイサービスいきいき</v>
      </c>
      <c r="P721" s="74" t="str">
        <f t="shared" si="202"/>
        <v>種別：高齢者福祉施設 &lt;br&gt;名称：高福-64：デイサービスいきいき&lt;br&gt;住所：佐伯市木立5597番地1&lt;br&gt;TEL：0972-28-3382&lt;br&gt;参考：種別：通所介護(デイサービス)&lt;br&gt;</v>
      </c>
      <c r="Q721" s="74" t="str">
        <f t="shared" si="203"/>
        <v>507.png</v>
      </c>
      <c r="R721" s="74" t="str">
        <f t="shared" si="214"/>
        <v>25,25</v>
      </c>
      <c r="S721" s="74" t="str">
        <f t="shared" si="214"/>
        <v>12,12</v>
      </c>
      <c r="T721" s="74" t="str">
        <f t="shared" si="205"/>
        <v>131.939439141648,32.9253952409817</v>
      </c>
      <c r="W721" s="239">
        <v>1</v>
      </c>
      <c r="X721" s="239" t="s">
        <v>3209</v>
      </c>
      <c r="Y721" s="239" t="str">
        <f t="shared" si="212"/>
        <v>高福-64：デイサービスいきいき</v>
      </c>
      <c r="Z721" s="239" t="s">
        <v>3202</v>
      </c>
      <c r="AA721" s="239" t="str">
        <f t="shared" si="206"/>
        <v>種別：高齢者福祉施設 &lt;br&gt;名称：高福-64：デイサービスいきいき&lt;br&gt;住所：佐伯市木立5597番地1&lt;br&gt;TEL：0972-28-3382&lt;br&gt;参考：種別：通所介護(デイサービス)&lt;br&gt;</v>
      </c>
      <c r="AB721" s="239" t="s">
        <v>3256</v>
      </c>
      <c r="AC721" s="239" t="str">
        <f t="shared" si="207"/>
        <v>507.png</v>
      </c>
      <c r="AD721" s="239" t="s">
        <v>3204</v>
      </c>
      <c r="AE721" s="239" t="str">
        <f t="shared" si="208"/>
        <v>25,25</v>
      </c>
      <c r="AF721" s="239" t="s">
        <v>3205</v>
      </c>
      <c r="AG721" s="239" t="str">
        <f t="shared" si="209"/>
        <v>12,12</v>
      </c>
      <c r="AH721" s="239" t="s">
        <v>3206</v>
      </c>
      <c r="AI721" s="239" t="str">
        <f t="shared" si="210"/>
        <v>131.939439141648,32.9253952409817</v>
      </c>
      <c r="AJ721" s="239" t="s">
        <v>3207</v>
      </c>
      <c r="AL721" s="8" t="str">
        <f t="shared" si="213"/>
        <v>,{"type":"Feature","properties":{"name":"高福-64：デイサービスいきいき","description":"種別：高齢者福祉施設 &lt;br&gt;名称：高福-64：デイサービスいきいき&lt;br&gt;住所：佐伯市木立5597番地1&lt;br&gt;TEL：0972-28-3382&lt;br&gt;参考：種別：通所介護(デイサービス)&lt;br&gt;","_markerType":"Icon","_iconUrl":"https://cyberjapandata.gsi.go.jp/portal/sys/v4/symbols/507.png","_iconSize":[25,25],"_iconAnchor":[12,12]},"geometry":{"type":"Point","coordinates":[131.939439141648,32.9253952409817]}}</v>
      </c>
    </row>
    <row r="722" spans="1:38">
      <c r="A722" s="248" t="s">
        <v>3798</v>
      </c>
      <c r="B722" s="1" t="s">
        <v>3686</v>
      </c>
      <c r="C722" s="1" t="s">
        <v>3798</v>
      </c>
      <c r="D722" s="1" t="s">
        <v>934</v>
      </c>
      <c r="E722" s="1" t="s">
        <v>1355</v>
      </c>
      <c r="F722" s="1" t="s">
        <v>3919</v>
      </c>
      <c r="G722" s="1" t="s">
        <v>3959</v>
      </c>
      <c r="I722" s="236" t="s">
        <v>4159</v>
      </c>
      <c r="J722" s="1" t="s">
        <v>3188</v>
      </c>
      <c r="K722" s="1" t="s">
        <v>3189</v>
      </c>
      <c r="L722" s="1">
        <v>32.948746972495698</v>
      </c>
      <c r="M722" s="1">
        <v>131.84237437480999</v>
      </c>
      <c r="O722" s="74" t="str">
        <f t="shared" si="211"/>
        <v>高福-65：番匠のひかりヘルパー事業所</v>
      </c>
      <c r="P722" s="74" t="str">
        <f t="shared" ref="P722:P785" si="215">$B$7&amp;B722&amp;"&lt;br&gt;"&amp;$C$7&amp;C722&amp;"&lt;br&gt;"&amp;IF(D722="","",$D$7&amp;D722&amp;"&lt;br&gt;")&amp;IF(E722="","",$E$7&amp;E722&amp;"&lt;br&gt;")&amp;IF(F722="","",$F$7&amp;F722&amp;"&lt;br&gt;")</f>
        <v>種別：高齢者福祉施設 &lt;br&gt;名称：高福-65：番匠のひかりヘルパー事業所&lt;br&gt;住所：佐伯市弥生大字門田173番地1&lt;br&gt;TEL：0972-25-3811&lt;br&gt;参考：種別：通所介護(デイサービス)&lt;br&gt;</v>
      </c>
      <c r="Q722" s="74" t="str">
        <f t="shared" ref="Q722:Q785" si="216">I722&amp;".png"</f>
        <v>507.png</v>
      </c>
      <c r="R722" s="74" t="str">
        <f t="shared" si="214"/>
        <v>25,25</v>
      </c>
      <c r="S722" s="74" t="str">
        <f t="shared" si="214"/>
        <v>12,12</v>
      </c>
      <c r="T722" s="74" t="str">
        <f t="shared" ref="T722:T785" si="217">M722&amp;","&amp;L722</f>
        <v>131.84237437481,32.9487469724957</v>
      </c>
      <c r="W722" s="239">
        <v>1</v>
      </c>
      <c r="X722" s="239" t="s">
        <v>3209</v>
      </c>
      <c r="Y722" s="239" t="str">
        <f t="shared" si="212"/>
        <v>高福-65：番匠のひかりヘルパー事業所</v>
      </c>
      <c r="Z722" s="239" t="s">
        <v>3202</v>
      </c>
      <c r="AA722" s="239" t="str">
        <f t="shared" ref="AA722:AA785" si="218">P722</f>
        <v>種別：高齢者福祉施設 &lt;br&gt;名称：高福-65：番匠のひかりヘルパー事業所&lt;br&gt;住所：佐伯市弥生大字門田173番地1&lt;br&gt;TEL：0972-25-3811&lt;br&gt;参考：種別：通所介護(デイサービス)&lt;br&gt;</v>
      </c>
      <c r="AB722" s="239" t="s">
        <v>3256</v>
      </c>
      <c r="AC722" s="239" t="str">
        <f t="shared" ref="AC722:AC785" si="219">Q722</f>
        <v>507.png</v>
      </c>
      <c r="AD722" s="239" t="s">
        <v>3204</v>
      </c>
      <c r="AE722" s="239" t="str">
        <f t="shared" ref="AE722:AE785" si="220">R722</f>
        <v>25,25</v>
      </c>
      <c r="AF722" s="239" t="s">
        <v>3205</v>
      </c>
      <c r="AG722" s="239" t="str">
        <f t="shared" ref="AG722:AG785" si="221">S722</f>
        <v>12,12</v>
      </c>
      <c r="AH722" s="239" t="s">
        <v>3206</v>
      </c>
      <c r="AI722" s="239" t="str">
        <f t="shared" ref="AI722:AI785" si="222">T722</f>
        <v>131.84237437481,32.9487469724957</v>
      </c>
      <c r="AJ722" s="239" t="s">
        <v>3207</v>
      </c>
      <c r="AL722" s="8" t="str">
        <f t="shared" si="213"/>
        <v>,{"type":"Feature","properties":{"name":"高福-65：番匠のひかりヘルパー事業所","description":"種別：高齢者福祉施設 &lt;br&gt;名称：高福-65：番匠のひかりヘルパー事業所&lt;br&gt;住所：佐伯市弥生大字門田173番地1&lt;br&gt;TEL：0972-25-3811&lt;br&gt;参考：種別：通所介護(デイサービス)&lt;br&gt;","_markerType":"Icon","_iconUrl":"https://cyberjapandata.gsi.go.jp/portal/sys/v4/symbols/507.png","_iconSize":[25,25],"_iconAnchor":[12,12]},"geometry":{"type":"Point","coordinates":[131.84237437481,32.9487469724957]}}</v>
      </c>
    </row>
    <row r="723" spans="1:38">
      <c r="A723" s="248" t="s">
        <v>3799</v>
      </c>
      <c r="B723" s="1" t="s">
        <v>3686</v>
      </c>
      <c r="C723" s="1" t="s">
        <v>3799</v>
      </c>
      <c r="D723" s="1" t="s">
        <v>3880</v>
      </c>
      <c r="E723" s="1" t="s">
        <v>1370</v>
      </c>
      <c r="F723" s="1" t="s">
        <v>3919</v>
      </c>
      <c r="G723" s="1" t="s">
        <v>3956</v>
      </c>
      <c r="I723" s="236" t="s">
        <v>4159</v>
      </c>
      <c r="J723" s="1" t="s">
        <v>3188</v>
      </c>
      <c r="K723" s="1" t="s">
        <v>3189</v>
      </c>
      <c r="L723" s="1">
        <v>32.9580284665644</v>
      </c>
      <c r="M723" s="1">
        <v>131.883133830269</v>
      </c>
      <c r="O723" s="74" t="str">
        <f t="shared" ref="O723:O786" si="223">A723</f>
        <v>高福-66：長門デイサービスセンター　</v>
      </c>
      <c r="P723" s="74" t="str">
        <f t="shared" si="215"/>
        <v>種別：高齢者福祉施設 &lt;br&gt;名称：高福-66：長門デイサービスセンター　&lt;br&gt;住所：佐伯市鶴岡町1丁目6番3号&lt;br&gt;TEL：0972-22-5120&lt;br&gt;参考：種別：通所介護(デイサービス)&lt;br&gt;</v>
      </c>
      <c r="Q723" s="74" t="str">
        <f t="shared" si="216"/>
        <v>507.png</v>
      </c>
      <c r="R723" s="74" t="str">
        <f t="shared" si="214"/>
        <v>25,25</v>
      </c>
      <c r="S723" s="74" t="str">
        <f t="shared" si="214"/>
        <v>12,12</v>
      </c>
      <c r="T723" s="74" t="str">
        <f t="shared" si="217"/>
        <v>131.883133830269,32.9580284665644</v>
      </c>
      <c r="W723" s="239">
        <v>1</v>
      </c>
      <c r="X723" s="239" t="s">
        <v>3209</v>
      </c>
      <c r="Y723" s="239" t="str">
        <f t="shared" ref="Y723:Y786" si="224">O723</f>
        <v>高福-66：長門デイサービスセンター　</v>
      </c>
      <c r="Z723" s="239" t="s">
        <v>3202</v>
      </c>
      <c r="AA723" s="239" t="str">
        <f t="shared" si="218"/>
        <v>種別：高齢者福祉施設 &lt;br&gt;名称：高福-66：長門デイサービスセンター　&lt;br&gt;住所：佐伯市鶴岡町1丁目6番3号&lt;br&gt;TEL：0972-22-5120&lt;br&gt;参考：種別：通所介護(デイサービス)&lt;br&gt;</v>
      </c>
      <c r="AB723" s="239" t="s">
        <v>3256</v>
      </c>
      <c r="AC723" s="239" t="str">
        <f t="shared" si="219"/>
        <v>507.png</v>
      </c>
      <c r="AD723" s="239" t="s">
        <v>3204</v>
      </c>
      <c r="AE723" s="239" t="str">
        <f t="shared" si="220"/>
        <v>25,25</v>
      </c>
      <c r="AF723" s="239" t="s">
        <v>3205</v>
      </c>
      <c r="AG723" s="239" t="str">
        <f t="shared" si="221"/>
        <v>12,12</v>
      </c>
      <c r="AH723" s="239" t="s">
        <v>3206</v>
      </c>
      <c r="AI723" s="239" t="str">
        <f t="shared" si="222"/>
        <v>131.883133830269,32.9580284665644</v>
      </c>
      <c r="AJ723" s="239" t="s">
        <v>3207</v>
      </c>
      <c r="AL723" s="8" t="str">
        <f t="shared" ref="AL723:AL786" si="225">_xlfn.CONCAT(X723:AJ723)</f>
        <v>,{"type":"Feature","properties":{"name":"高福-66：長門デイサービスセンター　","description":"種別：高齢者福祉施設 &lt;br&gt;名称：高福-66：長門デイサービスセンター　&lt;br&gt;住所：佐伯市鶴岡町1丁目6番3号&lt;br&gt;TEL：0972-22-5120&lt;br&gt;参考：種別：通所介護(デイサービス)&lt;br&gt;","_markerType":"Icon","_iconUrl":"https://cyberjapandata.gsi.go.jp/portal/sys/v4/symbols/507.png","_iconSize":[25,25],"_iconAnchor":[12,12]},"geometry":{"type":"Point","coordinates":[131.883133830269,32.9580284665644]}}</v>
      </c>
    </row>
    <row r="724" spans="1:38">
      <c r="A724" s="248" t="s">
        <v>3800</v>
      </c>
      <c r="B724" s="1" t="s">
        <v>3686</v>
      </c>
      <c r="C724" s="1" t="s">
        <v>3800</v>
      </c>
      <c r="D724" s="1" t="s">
        <v>197</v>
      </c>
      <c r="E724" s="1" t="s">
        <v>1371</v>
      </c>
      <c r="F724" s="1" t="s">
        <v>3919</v>
      </c>
      <c r="G724" s="1" t="s">
        <v>3966</v>
      </c>
      <c r="I724" s="236" t="s">
        <v>4159</v>
      </c>
      <c r="J724" s="1" t="s">
        <v>3188</v>
      </c>
      <c r="K724" s="1" t="s">
        <v>3189</v>
      </c>
      <c r="L724" s="1">
        <v>32.852107301882199</v>
      </c>
      <c r="M724" s="1">
        <v>131.63048659432999</v>
      </c>
      <c r="O724" s="74" t="str">
        <f t="shared" si="223"/>
        <v>高福-67：佐伯市社協デイサービスセンター　「うめ」</v>
      </c>
      <c r="P724" s="74" t="str">
        <f t="shared" si="215"/>
        <v>種別：高齢者福祉施設 &lt;br&gt;名称：高福-67：佐伯市社協デイサービスセンター　「うめ」&lt;br&gt;住所：佐伯市宇目大字小野市3374番地1&lt;br&gt;TEL：0972-54-3434&lt;br&gt;参考：種別：通所介護(デイサービス)&lt;br&gt;</v>
      </c>
      <c r="Q724" s="74" t="str">
        <f t="shared" si="216"/>
        <v>507.png</v>
      </c>
      <c r="R724" s="74" t="str">
        <f t="shared" si="214"/>
        <v>25,25</v>
      </c>
      <c r="S724" s="74" t="str">
        <f t="shared" si="214"/>
        <v>12,12</v>
      </c>
      <c r="T724" s="74" t="str">
        <f t="shared" si="217"/>
        <v>131.63048659433,32.8521073018822</v>
      </c>
      <c r="W724" s="239">
        <v>1</v>
      </c>
      <c r="X724" s="239" t="s">
        <v>3209</v>
      </c>
      <c r="Y724" s="239" t="str">
        <f t="shared" si="224"/>
        <v>高福-67：佐伯市社協デイサービスセンター　「うめ」</v>
      </c>
      <c r="Z724" s="239" t="s">
        <v>3202</v>
      </c>
      <c r="AA724" s="239" t="str">
        <f t="shared" si="218"/>
        <v>種別：高齢者福祉施設 &lt;br&gt;名称：高福-67：佐伯市社協デイサービスセンター　「うめ」&lt;br&gt;住所：佐伯市宇目大字小野市3374番地1&lt;br&gt;TEL：0972-54-3434&lt;br&gt;参考：種別：通所介護(デイサービス)&lt;br&gt;</v>
      </c>
      <c r="AB724" s="239" t="s">
        <v>3256</v>
      </c>
      <c r="AC724" s="239" t="str">
        <f t="shared" si="219"/>
        <v>507.png</v>
      </c>
      <c r="AD724" s="239" t="s">
        <v>3204</v>
      </c>
      <c r="AE724" s="239" t="str">
        <f t="shared" si="220"/>
        <v>25,25</v>
      </c>
      <c r="AF724" s="239" t="s">
        <v>3205</v>
      </c>
      <c r="AG724" s="239" t="str">
        <f t="shared" si="221"/>
        <v>12,12</v>
      </c>
      <c r="AH724" s="239" t="s">
        <v>3206</v>
      </c>
      <c r="AI724" s="239" t="str">
        <f t="shared" si="222"/>
        <v>131.63048659433,32.8521073018822</v>
      </c>
      <c r="AJ724" s="239" t="s">
        <v>3207</v>
      </c>
      <c r="AL724" s="8" t="str">
        <f t="shared" si="225"/>
        <v>,{"type":"Feature","properties":{"name":"高福-67：佐伯市社協デイサービスセンター　「うめ」","description":"種別：高齢者福祉施設 &lt;br&gt;名称：高福-67：佐伯市社協デイサービスセンター　「うめ」&lt;br&gt;住所：佐伯市宇目大字小野市3374番地1&lt;br&gt;TEL：0972-54-3434&lt;br&gt;参考：種別：通所介護(デイサービス)&lt;br&gt;","_markerType":"Icon","_iconUrl":"https://cyberjapandata.gsi.go.jp/portal/sys/v4/symbols/507.png","_iconSize":[25,25],"_iconAnchor":[12,12]},"geometry":{"type":"Point","coordinates":[131.63048659433,32.8521073018822]}}</v>
      </c>
    </row>
    <row r="725" spans="1:38">
      <c r="A725" s="248" t="s">
        <v>3801</v>
      </c>
      <c r="B725" s="1" t="s">
        <v>3686</v>
      </c>
      <c r="C725" s="1" t="s">
        <v>3801</v>
      </c>
      <c r="D725" s="1" t="s">
        <v>40</v>
      </c>
      <c r="E725" s="1" t="s">
        <v>773</v>
      </c>
      <c r="F725" s="1" t="s">
        <v>3919</v>
      </c>
      <c r="G725" s="1" t="s">
        <v>3966</v>
      </c>
      <c r="I725" s="236" t="s">
        <v>4159</v>
      </c>
      <c r="J725" s="1" t="s">
        <v>3188</v>
      </c>
      <c r="K725" s="1" t="s">
        <v>3189</v>
      </c>
      <c r="L725" s="1">
        <v>32.872987273428301</v>
      </c>
      <c r="M725" s="1">
        <v>131.784762909091</v>
      </c>
      <c r="O725" s="74" t="str">
        <f t="shared" si="223"/>
        <v>高福-68：佐伯市社協デイサービスセンター　「なおかわ」</v>
      </c>
      <c r="P725" s="74" t="str">
        <f t="shared" si="215"/>
        <v>種別：高齢者福祉施設 &lt;br&gt;名称：高福-68：佐伯市社協デイサービスセンター　「なおかわ」&lt;br&gt;住所：佐伯市直川大字赤木1235番地&lt;br&gt;TEL：0972-58-2041&lt;br&gt;参考：種別：通所介護(デイサービス)&lt;br&gt;</v>
      </c>
      <c r="Q725" s="74" t="str">
        <f t="shared" si="216"/>
        <v>507.png</v>
      </c>
      <c r="R725" s="74" t="str">
        <f t="shared" si="214"/>
        <v>25,25</v>
      </c>
      <c r="S725" s="74" t="str">
        <f t="shared" si="214"/>
        <v>12,12</v>
      </c>
      <c r="T725" s="74" t="str">
        <f t="shared" si="217"/>
        <v>131.784762909091,32.8729872734283</v>
      </c>
      <c r="W725" s="239">
        <v>1</v>
      </c>
      <c r="X725" s="239" t="s">
        <v>3209</v>
      </c>
      <c r="Y725" s="239" t="str">
        <f t="shared" si="224"/>
        <v>高福-68：佐伯市社協デイサービスセンター　「なおかわ」</v>
      </c>
      <c r="Z725" s="239" t="s">
        <v>3202</v>
      </c>
      <c r="AA725" s="239" t="str">
        <f t="shared" si="218"/>
        <v>種別：高齢者福祉施設 &lt;br&gt;名称：高福-68：佐伯市社協デイサービスセンター　「なおかわ」&lt;br&gt;住所：佐伯市直川大字赤木1235番地&lt;br&gt;TEL：0972-58-2041&lt;br&gt;参考：種別：通所介護(デイサービス)&lt;br&gt;</v>
      </c>
      <c r="AB725" s="239" t="s">
        <v>3256</v>
      </c>
      <c r="AC725" s="239" t="str">
        <f t="shared" si="219"/>
        <v>507.png</v>
      </c>
      <c r="AD725" s="239" t="s">
        <v>3204</v>
      </c>
      <c r="AE725" s="239" t="str">
        <f t="shared" si="220"/>
        <v>25,25</v>
      </c>
      <c r="AF725" s="239" t="s">
        <v>3205</v>
      </c>
      <c r="AG725" s="239" t="str">
        <f t="shared" si="221"/>
        <v>12,12</v>
      </c>
      <c r="AH725" s="239" t="s">
        <v>3206</v>
      </c>
      <c r="AI725" s="239" t="str">
        <f t="shared" si="222"/>
        <v>131.784762909091,32.8729872734283</v>
      </c>
      <c r="AJ725" s="239" t="s">
        <v>3207</v>
      </c>
      <c r="AL725" s="8" t="str">
        <f t="shared" si="225"/>
        <v>,{"type":"Feature","properties":{"name":"高福-68：佐伯市社協デイサービスセンター　「なおかわ」","description":"種別：高齢者福祉施設 &lt;br&gt;名称：高福-68：佐伯市社協デイサービスセンター　「なおかわ」&lt;br&gt;住所：佐伯市直川大字赤木1235番地&lt;br&gt;TEL：0972-58-2041&lt;br&gt;参考：種別：通所介護(デイサービス)&lt;br&gt;","_markerType":"Icon","_iconUrl":"https://cyberjapandata.gsi.go.jp/portal/sys/v4/symbols/507.png","_iconSize":[25,25],"_iconAnchor":[12,12]},"geometry":{"type":"Point","coordinates":[131.784762909091,32.8729872734283]}}</v>
      </c>
    </row>
    <row r="726" spans="1:38">
      <c r="A726" s="248" t="s">
        <v>3802</v>
      </c>
      <c r="B726" s="1" t="s">
        <v>3686</v>
      </c>
      <c r="C726" s="1" t="s">
        <v>3802</v>
      </c>
      <c r="D726" s="1" t="s">
        <v>3881</v>
      </c>
      <c r="E726" s="1" t="s">
        <v>1372</v>
      </c>
      <c r="F726" s="1" t="s">
        <v>3919</v>
      </c>
      <c r="G726" s="1" t="s">
        <v>3966</v>
      </c>
      <c r="I726" s="236" t="s">
        <v>4159</v>
      </c>
      <c r="J726" s="1" t="s">
        <v>3188</v>
      </c>
      <c r="K726" s="1" t="s">
        <v>3189</v>
      </c>
      <c r="L726" s="1">
        <v>33.041655279348099</v>
      </c>
      <c r="M726" s="1">
        <v>131.920423981666</v>
      </c>
      <c r="O726" s="74" t="str">
        <f t="shared" si="223"/>
        <v>高福-69：佐伯市社協デイサービスセンター　「上浦ふれあい荘」</v>
      </c>
      <c r="P726" s="74" t="str">
        <f t="shared" si="215"/>
        <v>種別：高齢者福祉施設 &lt;br&gt;名称：高福-69：佐伯市社協デイサービスセンター　「上浦ふれあい荘」&lt;br&gt;住所：佐伯市上浦浅海井浦489番地10&lt;br&gt;TEL：0972-32-3395&lt;br&gt;参考：種別：通所介護(デイサービス)&lt;br&gt;</v>
      </c>
      <c r="Q726" s="74" t="str">
        <f t="shared" si="216"/>
        <v>507.png</v>
      </c>
      <c r="R726" s="74" t="str">
        <f t="shared" si="214"/>
        <v>25,25</v>
      </c>
      <c r="S726" s="74" t="str">
        <f t="shared" si="214"/>
        <v>12,12</v>
      </c>
      <c r="T726" s="74" t="str">
        <f t="shared" si="217"/>
        <v>131.920423981666,33.0416552793481</v>
      </c>
      <c r="W726" s="239">
        <v>1</v>
      </c>
      <c r="X726" s="239" t="s">
        <v>3209</v>
      </c>
      <c r="Y726" s="239" t="str">
        <f t="shared" si="224"/>
        <v>高福-69：佐伯市社協デイサービスセンター　「上浦ふれあい荘」</v>
      </c>
      <c r="Z726" s="239" t="s">
        <v>3202</v>
      </c>
      <c r="AA726" s="239" t="str">
        <f t="shared" si="218"/>
        <v>種別：高齢者福祉施設 &lt;br&gt;名称：高福-69：佐伯市社協デイサービスセンター　「上浦ふれあい荘」&lt;br&gt;住所：佐伯市上浦浅海井浦489番地10&lt;br&gt;TEL：0972-32-3395&lt;br&gt;参考：種別：通所介護(デイサービス)&lt;br&gt;</v>
      </c>
      <c r="AB726" s="239" t="s">
        <v>3256</v>
      </c>
      <c r="AC726" s="239" t="str">
        <f t="shared" si="219"/>
        <v>507.png</v>
      </c>
      <c r="AD726" s="239" t="s">
        <v>3204</v>
      </c>
      <c r="AE726" s="239" t="str">
        <f t="shared" si="220"/>
        <v>25,25</v>
      </c>
      <c r="AF726" s="239" t="s">
        <v>3205</v>
      </c>
      <c r="AG726" s="239" t="str">
        <f t="shared" si="221"/>
        <v>12,12</v>
      </c>
      <c r="AH726" s="239" t="s">
        <v>3206</v>
      </c>
      <c r="AI726" s="239" t="str">
        <f t="shared" si="222"/>
        <v>131.920423981666,33.0416552793481</v>
      </c>
      <c r="AJ726" s="239" t="s">
        <v>3207</v>
      </c>
      <c r="AL726" s="8" t="str">
        <f t="shared" si="225"/>
        <v>,{"type":"Feature","properties":{"name":"高福-69：佐伯市社協デイサービスセンター　「上浦ふれあい荘」","description":"種別：高齢者福祉施設 &lt;br&gt;名称：高福-69：佐伯市社協デイサービスセンター　「上浦ふれあい荘」&lt;br&gt;住所：佐伯市上浦浅海井浦489番地10&lt;br&gt;TEL：0972-32-3395&lt;br&gt;参考：種別：通所介護(デイサービス)&lt;br&gt;","_markerType":"Icon","_iconUrl":"https://cyberjapandata.gsi.go.jp/portal/sys/v4/symbols/507.png","_iconSize":[25,25],"_iconAnchor":[12,12]},"geometry":{"type":"Point","coordinates":[131.920423981666,33.0416552793481]}}</v>
      </c>
    </row>
    <row r="727" spans="1:38">
      <c r="A727" s="248" t="s">
        <v>3803</v>
      </c>
      <c r="B727" s="1" t="s">
        <v>3686</v>
      </c>
      <c r="C727" s="1" t="s">
        <v>3803</v>
      </c>
      <c r="D727" s="1" t="s">
        <v>3882</v>
      </c>
      <c r="E727" s="1" t="s">
        <v>1373</v>
      </c>
      <c r="F727" s="1" t="s">
        <v>3919</v>
      </c>
      <c r="G727" s="1" t="s">
        <v>3949</v>
      </c>
      <c r="I727" s="236" t="s">
        <v>4159</v>
      </c>
      <c r="J727" s="1" t="s">
        <v>3188</v>
      </c>
      <c r="K727" s="1" t="s">
        <v>3189</v>
      </c>
      <c r="L727" s="1">
        <v>32.804033732564001</v>
      </c>
      <c r="M727" s="1">
        <v>131.941429945132</v>
      </c>
      <c r="O727" s="74" t="str">
        <f t="shared" si="223"/>
        <v>高福-70：蒲江デイサービスセンター　</v>
      </c>
      <c r="P727" s="74" t="str">
        <f t="shared" si="215"/>
        <v>種別：高齢者福祉施設 &lt;br&gt;名称：高福-70：蒲江デイサービスセンター　&lt;br&gt;住所：佐伯市蒲江大字蒲江浦1344番地1&lt;br&gt;TEL：0972-42-1836&lt;br&gt;参考：種別：通所介護(デイサービス)&lt;br&gt;</v>
      </c>
      <c r="Q727" s="74" t="str">
        <f t="shared" si="216"/>
        <v>507.png</v>
      </c>
      <c r="R727" s="74" t="str">
        <f t="shared" si="214"/>
        <v>25,25</v>
      </c>
      <c r="S727" s="74" t="str">
        <f t="shared" si="214"/>
        <v>12,12</v>
      </c>
      <c r="T727" s="74" t="str">
        <f t="shared" si="217"/>
        <v>131.941429945132,32.804033732564</v>
      </c>
      <c r="W727" s="239">
        <v>1</v>
      </c>
      <c r="X727" s="239" t="s">
        <v>3209</v>
      </c>
      <c r="Y727" s="239" t="str">
        <f t="shared" si="224"/>
        <v>高福-70：蒲江デイサービスセンター　</v>
      </c>
      <c r="Z727" s="239" t="s">
        <v>3202</v>
      </c>
      <c r="AA727" s="239" t="str">
        <f t="shared" si="218"/>
        <v>種別：高齢者福祉施設 &lt;br&gt;名称：高福-70：蒲江デイサービスセンター　&lt;br&gt;住所：佐伯市蒲江大字蒲江浦1344番地1&lt;br&gt;TEL：0972-42-1836&lt;br&gt;参考：種別：通所介護(デイサービス)&lt;br&gt;</v>
      </c>
      <c r="AB727" s="239" t="s">
        <v>3256</v>
      </c>
      <c r="AC727" s="239" t="str">
        <f t="shared" si="219"/>
        <v>507.png</v>
      </c>
      <c r="AD727" s="239" t="s">
        <v>3204</v>
      </c>
      <c r="AE727" s="239" t="str">
        <f t="shared" si="220"/>
        <v>25,25</v>
      </c>
      <c r="AF727" s="239" t="s">
        <v>3205</v>
      </c>
      <c r="AG727" s="239" t="str">
        <f t="shared" si="221"/>
        <v>12,12</v>
      </c>
      <c r="AH727" s="239" t="s">
        <v>3206</v>
      </c>
      <c r="AI727" s="239" t="str">
        <f t="shared" si="222"/>
        <v>131.941429945132,32.804033732564</v>
      </c>
      <c r="AJ727" s="239" t="s">
        <v>3207</v>
      </c>
      <c r="AL727" s="8" t="str">
        <f t="shared" si="225"/>
        <v>,{"type":"Feature","properties":{"name":"高福-70：蒲江デイサービスセンター　","description":"種別：高齢者福祉施設 &lt;br&gt;名称：高福-70：蒲江デイサービスセンター　&lt;br&gt;住所：佐伯市蒲江大字蒲江浦1344番地1&lt;br&gt;TEL：0972-42-1836&lt;br&gt;参考：種別：通所介護(デイサービス)&lt;br&gt;","_markerType":"Icon","_iconUrl":"https://cyberjapandata.gsi.go.jp/portal/sys/v4/symbols/507.png","_iconSize":[25,25],"_iconAnchor":[12,12]},"geometry":{"type":"Point","coordinates":[131.941429945132,32.804033732564]}}</v>
      </c>
    </row>
    <row r="728" spans="1:38">
      <c r="A728" s="248" t="s">
        <v>3804</v>
      </c>
      <c r="B728" s="1" t="s">
        <v>3686</v>
      </c>
      <c r="C728" s="1" t="s">
        <v>3804</v>
      </c>
      <c r="D728" s="1" t="s">
        <v>37</v>
      </c>
      <c r="E728" s="1" t="s">
        <v>1374</v>
      </c>
      <c r="F728" s="1" t="s">
        <v>3919</v>
      </c>
      <c r="G728" s="1" t="s">
        <v>3967</v>
      </c>
      <c r="I728" s="236" t="s">
        <v>4159</v>
      </c>
      <c r="J728" s="1" t="s">
        <v>3188</v>
      </c>
      <c r="K728" s="1" t="s">
        <v>3189</v>
      </c>
      <c r="L728" s="1">
        <v>32.969226541898998</v>
      </c>
      <c r="M728" s="1">
        <v>131.84070153046301</v>
      </c>
      <c r="O728" s="74" t="str">
        <f t="shared" si="223"/>
        <v>高福-71：弥生デイサービスセンター</v>
      </c>
      <c r="P728" s="74" t="str">
        <f t="shared" si="215"/>
        <v>種別：高齢者福祉施設 &lt;br&gt;名称：高福-71：弥生デイサービスセンター&lt;br&gt;住所：佐伯市弥生大字上小倉1208番地&lt;br&gt;TEL：0972-46-1616&lt;br&gt;参考：種別：通所介護(デイサービス)&lt;br&gt;</v>
      </c>
      <c r="Q728" s="74" t="str">
        <f t="shared" si="216"/>
        <v>507.png</v>
      </c>
      <c r="R728" s="74" t="str">
        <f t="shared" si="214"/>
        <v>25,25</v>
      </c>
      <c r="S728" s="74" t="str">
        <f t="shared" si="214"/>
        <v>12,12</v>
      </c>
      <c r="T728" s="74" t="str">
        <f t="shared" si="217"/>
        <v>131.840701530463,32.969226541899</v>
      </c>
      <c r="W728" s="239">
        <v>1</v>
      </c>
      <c r="X728" s="239" t="s">
        <v>3209</v>
      </c>
      <c r="Y728" s="239" t="str">
        <f t="shared" si="224"/>
        <v>高福-71：弥生デイサービスセンター</v>
      </c>
      <c r="Z728" s="239" t="s">
        <v>3202</v>
      </c>
      <c r="AA728" s="239" t="str">
        <f t="shared" si="218"/>
        <v>種別：高齢者福祉施設 &lt;br&gt;名称：高福-71：弥生デイサービスセンター&lt;br&gt;住所：佐伯市弥生大字上小倉1208番地&lt;br&gt;TEL：0972-46-1616&lt;br&gt;参考：種別：通所介護(デイサービス)&lt;br&gt;</v>
      </c>
      <c r="AB728" s="239" t="s">
        <v>3256</v>
      </c>
      <c r="AC728" s="239" t="str">
        <f t="shared" si="219"/>
        <v>507.png</v>
      </c>
      <c r="AD728" s="239" t="s">
        <v>3204</v>
      </c>
      <c r="AE728" s="239" t="str">
        <f t="shared" si="220"/>
        <v>25,25</v>
      </c>
      <c r="AF728" s="239" t="s">
        <v>3205</v>
      </c>
      <c r="AG728" s="239" t="str">
        <f t="shared" si="221"/>
        <v>12,12</v>
      </c>
      <c r="AH728" s="239" t="s">
        <v>3206</v>
      </c>
      <c r="AI728" s="239" t="str">
        <f t="shared" si="222"/>
        <v>131.840701530463,32.969226541899</v>
      </c>
      <c r="AJ728" s="239" t="s">
        <v>3207</v>
      </c>
      <c r="AL728" s="8" t="str">
        <f t="shared" si="225"/>
        <v>,{"type":"Feature","properties":{"name":"高福-71：弥生デイサービスセンター","description":"種別：高齢者福祉施設 &lt;br&gt;名称：高福-71：弥生デイサービスセンター&lt;br&gt;住所：佐伯市弥生大字上小倉1208番地&lt;br&gt;TEL：0972-46-1616&lt;br&gt;参考：種別：通所介護(デイサービス)&lt;br&gt;","_markerType":"Icon","_iconUrl":"https://cyberjapandata.gsi.go.jp/portal/sys/v4/symbols/507.png","_iconSize":[25,25],"_iconAnchor":[12,12]},"geometry":{"type":"Point","coordinates":[131.840701530463,32.969226541899]}}</v>
      </c>
    </row>
    <row r="729" spans="1:38">
      <c r="A729" s="248" t="s">
        <v>3805</v>
      </c>
      <c r="B729" s="1" t="s">
        <v>3686</v>
      </c>
      <c r="C729" s="1" t="s">
        <v>3805</v>
      </c>
      <c r="D729" s="1" t="s">
        <v>912</v>
      </c>
      <c r="E729" s="1" t="s">
        <v>3864</v>
      </c>
      <c r="F729" s="1" t="s">
        <v>3919</v>
      </c>
      <c r="G729" s="1" t="s">
        <v>3954</v>
      </c>
      <c r="I729" s="236" t="s">
        <v>4159</v>
      </c>
      <c r="J729" s="1" t="s">
        <v>3188</v>
      </c>
      <c r="K729" s="1" t="s">
        <v>3189</v>
      </c>
      <c r="L729" s="1">
        <v>32.958224134334003</v>
      </c>
      <c r="M729" s="1">
        <v>131.90134810178901</v>
      </c>
      <c r="O729" s="74" t="str">
        <f t="shared" si="223"/>
        <v>高福-72：デイサービスセンター　悠凪</v>
      </c>
      <c r="P729" s="74" t="str">
        <f t="shared" si="215"/>
        <v>種別：高齢者福祉施設 &lt;br&gt;名称：高福-72：デイサービスセンター　悠凪&lt;br&gt;住所：佐伯市中の島１丁目２番３号&lt;br&gt;TEL：0972-28-5175&lt;br&gt;参考：種別：通所介護(デイサービス)&lt;br&gt;</v>
      </c>
      <c r="Q729" s="74" t="str">
        <f t="shared" si="216"/>
        <v>507.png</v>
      </c>
      <c r="R729" s="74" t="str">
        <f t="shared" si="214"/>
        <v>25,25</v>
      </c>
      <c r="S729" s="74" t="str">
        <f t="shared" si="214"/>
        <v>12,12</v>
      </c>
      <c r="T729" s="74" t="str">
        <f t="shared" si="217"/>
        <v>131.901348101789,32.958224134334</v>
      </c>
      <c r="W729" s="239">
        <v>1</v>
      </c>
      <c r="X729" s="239" t="s">
        <v>3209</v>
      </c>
      <c r="Y729" s="239" t="str">
        <f t="shared" si="224"/>
        <v>高福-72：デイサービスセンター　悠凪</v>
      </c>
      <c r="Z729" s="239" t="s">
        <v>3202</v>
      </c>
      <c r="AA729" s="239" t="str">
        <f t="shared" si="218"/>
        <v>種別：高齢者福祉施設 &lt;br&gt;名称：高福-72：デイサービスセンター　悠凪&lt;br&gt;住所：佐伯市中の島１丁目２番３号&lt;br&gt;TEL：0972-28-5175&lt;br&gt;参考：種別：通所介護(デイサービス)&lt;br&gt;</v>
      </c>
      <c r="AB729" s="239" t="s">
        <v>3256</v>
      </c>
      <c r="AC729" s="239" t="str">
        <f t="shared" si="219"/>
        <v>507.png</v>
      </c>
      <c r="AD729" s="239" t="s">
        <v>3204</v>
      </c>
      <c r="AE729" s="239" t="str">
        <f t="shared" si="220"/>
        <v>25,25</v>
      </c>
      <c r="AF729" s="239" t="s">
        <v>3205</v>
      </c>
      <c r="AG729" s="239" t="str">
        <f t="shared" si="221"/>
        <v>12,12</v>
      </c>
      <c r="AH729" s="239" t="s">
        <v>3206</v>
      </c>
      <c r="AI729" s="239" t="str">
        <f t="shared" si="222"/>
        <v>131.901348101789,32.958224134334</v>
      </c>
      <c r="AJ729" s="239" t="s">
        <v>3207</v>
      </c>
      <c r="AL729" s="8" t="str">
        <f t="shared" si="225"/>
        <v>,{"type":"Feature","properties":{"name":"高福-72：デイサービスセンター　悠凪","description":"種別：高齢者福祉施設 &lt;br&gt;名称：高福-72：デイサービスセンター　悠凪&lt;br&gt;住所：佐伯市中の島１丁目２番３号&lt;br&gt;TEL：0972-28-5175&lt;br&gt;参考：種別：通所介護(デイサービス)&lt;br&gt;","_markerType":"Icon","_iconUrl":"https://cyberjapandata.gsi.go.jp/portal/sys/v4/symbols/507.png","_iconSize":[25,25],"_iconAnchor":[12,12]},"geometry":{"type":"Point","coordinates":[131.901348101789,32.958224134334]}}</v>
      </c>
    </row>
    <row r="730" spans="1:38">
      <c r="A730" s="248" t="s">
        <v>3806</v>
      </c>
      <c r="B730" s="1" t="s">
        <v>3686</v>
      </c>
      <c r="C730" s="1" t="s">
        <v>3806</v>
      </c>
      <c r="D730" s="1" t="s">
        <v>3883</v>
      </c>
      <c r="E730" s="1" t="s">
        <v>3884</v>
      </c>
      <c r="F730" s="1" t="s">
        <v>3919</v>
      </c>
      <c r="G730" s="1" t="s">
        <v>3968</v>
      </c>
      <c r="I730" s="236" t="s">
        <v>4159</v>
      </c>
      <c r="J730" s="1" t="s">
        <v>3188</v>
      </c>
      <c r="K730" s="1" t="s">
        <v>3189</v>
      </c>
      <c r="L730" s="1">
        <v>32.969140301390802</v>
      </c>
      <c r="M730" s="1">
        <v>131.84089943667701</v>
      </c>
      <c r="O730" s="74" t="str">
        <f t="shared" si="223"/>
        <v>高福-73：佐伯市弥生デイサービスセンター　</v>
      </c>
      <c r="P730" s="74" t="str">
        <f t="shared" si="215"/>
        <v>種別：高齢者福祉施設 &lt;br&gt;名称：高福-73：佐伯市弥生デイサービスセンター　&lt;br&gt;住所：佐伯市弥生上小倉1208番地&lt;br&gt;TEL： 0972-46-1616&lt;br&gt;参考：種別：通所介護(デイサービス)&lt;br&gt;</v>
      </c>
      <c r="Q730" s="74" t="str">
        <f t="shared" si="216"/>
        <v>507.png</v>
      </c>
      <c r="R730" s="74" t="str">
        <f t="shared" si="214"/>
        <v>25,25</v>
      </c>
      <c r="S730" s="74" t="str">
        <f t="shared" si="214"/>
        <v>12,12</v>
      </c>
      <c r="T730" s="74" t="str">
        <f t="shared" si="217"/>
        <v>131.840899436677,32.9691403013908</v>
      </c>
      <c r="W730" s="239">
        <v>1</v>
      </c>
      <c r="X730" s="239" t="s">
        <v>3209</v>
      </c>
      <c r="Y730" s="239" t="str">
        <f t="shared" si="224"/>
        <v>高福-73：佐伯市弥生デイサービスセンター　</v>
      </c>
      <c r="Z730" s="239" t="s">
        <v>3202</v>
      </c>
      <c r="AA730" s="239" t="str">
        <f t="shared" si="218"/>
        <v>種別：高齢者福祉施設 &lt;br&gt;名称：高福-73：佐伯市弥生デイサービスセンター　&lt;br&gt;住所：佐伯市弥生上小倉1208番地&lt;br&gt;TEL： 0972-46-1616&lt;br&gt;参考：種別：通所介護(デイサービス)&lt;br&gt;</v>
      </c>
      <c r="AB730" s="239" t="s">
        <v>3256</v>
      </c>
      <c r="AC730" s="239" t="str">
        <f t="shared" si="219"/>
        <v>507.png</v>
      </c>
      <c r="AD730" s="239" t="s">
        <v>3204</v>
      </c>
      <c r="AE730" s="239" t="str">
        <f t="shared" si="220"/>
        <v>25,25</v>
      </c>
      <c r="AF730" s="239" t="s">
        <v>3205</v>
      </c>
      <c r="AG730" s="239" t="str">
        <f t="shared" si="221"/>
        <v>12,12</v>
      </c>
      <c r="AH730" s="239" t="s">
        <v>3206</v>
      </c>
      <c r="AI730" s="239" t="str">
        <f t="shared" si="222"/>
        <v>131.840899436677,32.9691403013908</v>
      </c>
      <c r="AJ730" s="239" t="s">
        <v>3207</v>
      </c>
      <c r="AL730" s="8" t="str">
        <f t="shared" si="225"/>
        <v>,{"type":"Feature","properties":{"name":"高福-73：佐伯市弥生デイサービスセンター　","description":"種別：高齢者福祉施設 &lt;br&gt;名称：高福-73：佐伯市弥生デイサービスセンター　&lt;br&gt;住所：佐伯市弥生上小倉1208番地&lt;br&gt;TEL： 0972-46-1616&lt;br&gt;参考：種別：通所介護(デイサービス)&lt;br&gt;","_markerType":"Icon","_iconUrl":"https://cyberjapandata.gsi.go.jp/portal/sys/v4/symbols/507.png","_iconSize":[25,25],"_iconAnchor":[12,12]},"geometry":{"type":"Point","coordinates":[131.840899436677,32.9691403013908]}}</v>
      </c>
    </row>
    <row r="731" spans="1:38">
      <c r="A731" s="248" t="s">
        <v>3807</v>
      </c>
      <c r="B731" s="1" t="s">
        <v>3686</v>
      </c>
      <c r="C731" s="1" t="s">
        <v>3807</v>
      </c>
      <c r="D731" s="1" t="s">
        <v>3885</v>
      </c>
      <c r="E731" s="1" t="s">
        <v>1347</v>
      </c>
      <c r="F731" s="1" t="s">
        <v>3920</v>
      </c>
      <c r="G731" s="1" t="s">
        <v>3951</v>
      </c>
      <c r="I731" s="236" t="s">
        <v>4159</v>
      </c>
      <c r="J731" s="1" t="s">
        <v>3188</v>
      </c>
      <c r="K731" s="1" t="s">
        <v>3189</v>
      </c>
      <c r="L731" s="1">
        <v>32.969997638721999</v>
      </c>
      <c r="M731" s="1">
        <v>131.90425298543701</v>
      </c>
      <c r="O731" s="74" t="str">
        <f t="shared" si="223"/>
        <v>高福-74：クリニック佐伯の太陽</v>
      </c>
      <c r="P731" s="74" t="str">
        <f t="shared" si="215"/>
        <v>種別：高齢者福祉施設 &lt;br&gt;名称：高福-74：クリニック佐伯の太陽&lt;br&gt;住所：佐伯市駅前1丁目1番11号&lt;br&gt;TEL：0972-20-3988&lt;br&gt;参考：種別：通所リハビリテーション(デイケア)&lt;br&gt;</v>
      </c>
      <c r="Q731" s="74" t="str">
        <f t="shared" si="216"/>
        <v>507.png</v>
      </c>
      <c r="R731" s="74" t="str">
        <f t="shared" si="214"/>
        <v>25,25</v>
      </c>
      <c r="S731" s="74" t="str">
        <f t="shared" si="214"/>
        <v>12,12</v>
      </c>
      <c r="T731" s="74" t="str">
        <f t="shared" si="217"/>
        <v>131.904252985437,32.969997638722</v>
      </c>
      <c r="W731" s="239">
        <v>1</v>
      </c>
      <c r="X731" s="239" t="s">
        <v>3209</v>
      </c>
      <c r="Y731" s="239" t="str">
        <f t="shared" si="224"/>
        <v>高福-74：クリニック佐伯の太陽</v>
      </c>
      <c r="Z731" s="239" t="s">
        <v>3202</v>
      </c>
      <c r="AA731" s="239" t="str">
        <f t="shared" si="218"/>
        <v>種別：高齢者福祉施設 &lt;br&gt;名称：高福-74：クリニック佐伯の太陽&lt;br&gt;住所：佐伯市駅前1丁目1番11号&lt;br&gt;TEL：0972-20-3988&lt;br&gt;参考：種別：通所リハビリテーション(デイケア)&lt;br&gt;</v>
      </c>
      <c r="AB731" s="239" t="s">
        <v>3256</v>
      </c>
      <c r="AC731" s="239" t="str">
        <f t="shared" si="219"/>
        <v>507.png</v>
      </c>
      <c r="AD731" s="239" t="s">
        <v>3204</v>
      </c>
      <c r="AE731" s="239" t="str">
        <f t="shared" si="220"/>
        <v>25,25</v>
      </c>
      <c r="AF731" s="239" t="s">
        <v>3205</v>
      </c>
      <c r="AG731" s="239" t="str">
        <f t="shared" si="221"/>
        <v>12,12</v>
      </c>
      <c r="AH731" s="239" t="s">
        <v>3206</v>
      </c>
      <c r="AI731" s="239" t="str">
        <f t="shared" si="222"/>
        <v>131.904252985437,32.969997638722</v>
      </c>
      <c r="AJ731" s="239" t="s">
        <v>3207</v>
      </c>
      <c r="AL731" s="8" t="str">
        <f t="shared" si="225"/>
        <v>,{"type":"Feature","properties":{"name":"高福-74：クリニック佐伯の太陽","description":"種別：高齢者福祉施設 &lt;br&gt;名称：高福-74：クリニック佐伯の太陽&lt;br&gt;住所：佐伯市駅前1丁目1番11号&lt;br&gt;TEL：0972-20-3988&lt;br&gt;参考：種別：通所リハビリテーション(デイケア)&lt;br&gt;","_markerType":"Icon","_iconUrl":"https://cyberjapandata.gsi.go.jp/portal/sys/v4/symbols/507.png","_iconSize":[25,25],"_iconAnchor":[12,12]},"geometry":{"type":"Point","coordinates":[131.904252985437,32.969997638722]}}</v>
      </c>
    </row>
    <row r="732" spans="1:38">
      <c r="A732" s="248" t="s">
        <v>3808</v>
      </c>
      <c r="B732" s="1" t="s">
        <v>3686</v>
      </c>
      <c r="C732" s="1" t="s">
        <v>3808</v>
      </c>
      <c r="D732" s="1" t="s">
        <v>3871</v>
      </c>
      <c r="E732" s="1" t="s">
        <v>1361</v>
      </c>
      <c r="F732" s="1" t="s">
        <v>3920</v>
      </c>
      <c r="G732" s="1" t="s">
        <v>3962</v>
      </c>
      <c r="I732" s="236" t="s">
        <v>4159</v>
      </c>
      <c r="J732" s="1" t="s">
        <v>3188</v>
      </c>
      <c r="K732" s="1" t="s">
        <v>3189</v>
      </c>
      <c r="L732" s="1">
        <v>32.965785624160702</v>
      </c>
      <c r="M732" s="1">
        <v>131.90079769538599</v>
      </c>
      <c r="O732" s="74" t="str">
        <f t="shared" si="223"/>
        <v>高福-75：南海医療センター　附属介護老人保健施設</v>
      </c>
      <c r="P732" s="74" t="str">
        <f t="shared" si="215"/>
        <v>種別：高齢者福祉施設 &lt;br&gt;名称：高福-75：南海医療センター　附属介護老人保健施設&lt;br&gt;住所：佐伯市常盤西町12番6号&lt;br&gt;TEL：0972-20-5090&lt;br&gt;参考：種別：通所リハビリテーション(デイケア)&lt;br&gt;</v>
      </c>
      <c r="Q732" s="74" t="str">
        <f t="shared" si="216"/>
        <v>507.png</v>
      </c>
      <c r="R732" s="74" t="str">
        <f t="shared" si="214"/>
        <v>25,25</v>
      </c>
      <c r="S732" s="74" t="str">
        <f t="shared" si="214"/>
        <v>12,12</v>
      </c>
      <c r="T732" s="74" t="str">
        <f t="shared" si="217"/>
        <v>131.900797695386,32.9657856241607</v>
      </c>
      <c r="W732" s="239">
        <v>1</v>
      </c>
      <c r="X732" s="239" t="s">
        <v>3209</v>
      </c>
      <c r="Y732" s="239" t="str">
        <f t="shared" si="224"/>
        <v>高福-75：南海医療センター　附属介護老人保健施設</v>
      </c>
      <c r="Z732" s="239" t="s">
        <v>3202</v>
      </c>
      <c r="AA732" s="239" t="str">
        <f t="shared" si="218"/>
        <v>種別：高齢者福祉施設 &lt;br&gt;名称：高福-75：南海医療センター　附属介護老人保健施設&lt;br&gt;住所：佐伯市常盤西町12番6号&lt;br&gt;TEL：0972-20-5090&lt;br&gt;参考：種別：通所リハビリテーション(デイケア)&lt;br&gt;</v>
      </c>
      <c r="AB732" s="239" t="s">
        <v>3256</v>
      </c>
      <c r="AC732" s="239" t="str">
        <f t="shared" si="219"/>
        <v>507.png</v>
      </c>
      <c r="AD732" s="239" t="s">
        <v>3204</v>
      </c>
      <c r="AE732" s="239" t="str">
        <f t="shared" si="220"/>
        <v>25,25</v>
      </c>
      <c r="AF732" s="239" t="s">
        <v>3205</v>
      </c>
      <c r="AG732" s="239" t="str">
        <f t="shared" si="221"/>
        <v>12,12</v>
      </c>
      <c r="AH732" s="239" t="s">
        <v>3206</v>
      </c>
      <c r="AI732" s="239" t="str">
        <f t="shared" si="222"/>
        <v>131.900797695386,32.9657856241607</v>
      </c>
      <c r="AJ732" s="239" t="s">
        <v>3207</v>
      </c>
      <c r="AL732" s="8" t="str">
        <f t="shared" si="225"/>
        <v>,{"type":"Feature","properties":{"name":"高福-75：南海医療センター　附属介護老人保健施設","description":"種別：高齢者福祉施設 &lt;br&gt;名称：高福-75：南海医療センター　附属介護老人保健施設&lt;br&gt;住所：佐伯市常盤西町12番6号&lt;br&gt;TEL：0972-20-5090&lt;br&gt;参考：種別：通所リハビリテーション(デイケア)&lt;br&gt;","_markerType":"Icon","_iconUrl":"https://cyberjapandata.gsi.go.jp/portal/sys/v4/symbols/507.png","_iconSize":[25,25],"_iconAnchor":[12,12]},"geometry":{"type":"Point","coordinates":[131.900797695386,32.9657856241607]}}</v>
      </c>
    </row>
    <row r="733" spans="1:38">
      <c r="A733" s="248" t="s">
        <v>3809</v>
      </c>
      <c r="B733" s="1" t="s">
        <v>3686</v>
      </c>
      <c r="C733" s="1" t="s">
        <v>3809</v>
      </c>
      <c r="D733" s="1" t="s">
        <v>3872</v>
      </c>
      <c r="E733" s="1" t="s">
        <v>1362</v>
      </c>
      <c r="F733" s="1" t="s">
        <v>3920</v>
      </c>
      <c r="G733" s="1" t="s">
        <v>3956</v>
      </c>
      <c r="I733" s="236" t="s">
        <v>4159</v>
      </c>
      <c r="J733" s="1" t="s">
        <v>3188</v>
      </c>
      <c r="K733" s="1" t="s">
        <v>3189</v>
      </c>
      <c r="L733" s="1">
        <v>32.945511687801201</v>
      </c>
      <c r="M733" s="1">
        <v>131.89660412044199</v>
      </c>
      <c r="O733" s="74" t="str">
        <f t="shared" si="223"/>
        <v>高福-76：介護老人保健施設　和の風</v>
      </c>
      <c r="P733" s="74" t="str">
        <f t="shared" si="215"/>
        <v>種別：高齢者福祉施設 &lt;br&gt;名称：高福-76：介護老人保健施設　和の風&lt;br&gt;住所：佐伯市大字池田２２６０－１&lt;br&gt;TEL：0972-24-1201&lt;br&gt;参考：種別：通所リハビリテーション(デイケア)&lt;br&gt;</v>
      </c>
      <c r="Q733" s="74" t="str">
        <f t="shared" si="216"/>
        <v>507.png</v>
      </c>
      <c r="R733" s="74" t="str">
        <f t="shared" si="214"/>
        <v>25,25</v>
      </c>
      <c r="S733" s="74" t="str">
        <f t="shared" si="214"/>
        <v>12,12</v>
      </c>
      <c r="T733" s="74" t="str">
        <f t="shared" si="217"/>
        <v>131.896604120442,32.9455116878012</v>
      </c>
      <c r="W733" s="239">
        <v>1</v>
      </c>
      <c r="X733" s="239" t="s">
        <v>3209</v>
      </c>
      <c r="Y733" s="239" t="str">
        <f t="shared" si="224"/>
        <v>高福-76：介護老人保健施設　和の風</v>
      </c>
      <c r="Z733" s="239" t="s">
        <v>3202</v>
      </c>
      <c r="AA733" s="239" t="str">
        <f t="shared" si="218"/>
        <v>種別：高齢者福祉施設 &lt;br&gt;名称：高福-76：介護老人保健施設　和の風&lt;br&gt;住所：佐伯市大字池田２２６０－１&lt;br&gt;TEL：0972-24-1201&lt;br&gt;参考：種別：通所リハビリテーション(デイケア)&lt;br&gt;</v>
      </c>
      <c r="AB733" s="239" t="s">
        <v>3256</v>
      </c>
      <c r="AC733" s="239" t="str">
        <f t="shared" si="219"/>
        <v>507.png</v>
      </c>
      <c r="AD733" s="239" t="s">
        <v>3204</v>
      </c>
      <c r="AE733" s="239" t="str">
        <f t="shared" si="220"/>
        <v>25,25</v>
      </c>
      <c r="AF733" s="239" t="s">
        <v>3205</v>
      </c>
      <c r="AG733" s="239" t="str">
        <f t="shared" si="221"/>
        <v>12,12</v>
      </c>
      <c r="AH733" s="239" t="s">
        <v>3206</v>
      </c>
      <c r="AI733" s="239" t="str">
        <f t="shared" si="222"/>
        <v>131.896604120442,32.9455116878012</v>
      </c>
      <c r="AJ733" s="239" t="s">
        <v>3207</v>
      </c>
      <c r="AL733" s="8" t="str">
        <f t="shared" si="225"/>
        <v>,{"type":"Feature","properties":{"name":"高福-76：介護老人保健施設　和の風","description":"種別：高齢者福祉施設 &lt;br&gt;名称：高福-76：介護老人保健施設　和の風&lt;br&gt;住所：佐伯市大字池田２２６０－１&lt;br&gt;TEL：0972-24-1201&lt;br&gt;参考：種別：通所リハビリテーション(デイケア)&lt;br&gt;","_markerType":"Icon","_iconUrl":"https://cyberjapandata.gsi.go.jp/portal/sys/v4/symbols/507.png","_iconSize":[25,25],"_iconAnchor":[12,12]},"geometry":{"type":"Point","coordinates":[131.896604120442,32.9455116878012]}}</v>
      </c>
    </row>
    <row r="734" spans="1:38">
      <c r="A734" s="248" t="s">
        <v>3810</v>
      </c>
      <c r="B734" s="1" t="s">
        <v>3686</v>
      </c>
      <c r="C734" s="1" t="s">
        <v>3810</v>
      </c>
      <c r="D734" s="1" t="s">
        <v>19</v>
      </c>
      <c r="E734" s="1" t="s">
        <v>1363</v>
      </c>
      <c r="F734" s="1" t="s">
        <v>3920</v>
      </c>
      <c r="G734" s="1" t="s">
        <v>3951</v>
      </c>
      <c r="I734" s="236" t="s">
        <v>4159</v>
      </c>
      <c r="J734" s="1" t="s">
        <v>3188</v>
      </c>
      <c r="K734" s="1" t="s">
        <v>3189</v>
      </c>
      <c r="L734" s="1">
        <v>32.941719001172999</v>
      </c>
      <c r="M734" s="1">
        <v>131.96278245204201</v>
      </c>
      <c r="O734" s="74" t="str">
        <f t="shared" si="223"/>
        <v>高福-77：介護老人保健施設　鶴見の太陽</v>
      </c>
      <c r="P734" s="74" t="str">
        <f t="shared" si="215"/>
        <v>種別：高齢者福祉施設 &lt;br&gt;名称：高福-77：介護老人保健施設　鶴見の太陽&lt;br&gt;住所：佐伯市鶴見大字沖松浦51番地&lt;br&gt;TEL：0972-33-1501&lt;br&gt;参考：種別：通所リハビリテーション(デイケア)&lt;br&gt;</v>
      </c>
      <c r="Q734" s="74" t="str">
        <f t="shared" si="216"/>
        <v>507.png</v>
      </c>
      <c r="R734" s="74" t="str">
        <f t="shared" si="214"/>
        <v>25,25</v>
      </c>
      <c r="S734" s="74" t="str">
        <f t="shared" si="214"/>
        <v>12,12</v>
      </c>
      <c r="T734" s="74" t="str">
        <f t="shared" si="217"/>
        <v>131.962782452042,32.941719001173</v>
      </c>
      <c r="W734" s="239">
        <v>1</v>
      </c>
      <c r="X734" s="239" t="s">
        <v>3209</v>
      </c>
      <c r="Y734" s="239" t="str">
        <f t="shared" si="224"/>
        <v>高福-77：介護老人保健施設　鶴見の太陽</v>
      </c>
      <c r="Z734" s="239" t="s">
        <v>3202</v>
      </c>
      <c r="AA734" s="239" t="str">
        <f t="shared" si="218"/>
        <v>種別：高齢者福祉施設 &lt;br&gt;名称：高福-77：介護老人保健施設　鶴見の太陽&lt;br&gt;住所：佐伯市鶴見大字沖松浦51番地&lt;br&gt;TEL：0972-33-1501&lt;br&gt;参考：種別：通所リハビリテーション(デイケア)&lt;br&gt;</v>
      </c>
      <c r="AB734" s="239" t="s">
        <v>3256</v>
      </c>
      <c r="AC734" s="239" t="str">
        <f t="shared" si="219"/>
        <v>507.png</v>
      </c>
      <c r="AD734" s="239" t="s">
        <v>3204</v>
      </c>
      <c r="AE734" s="239" t="str">
        <f t="shared" si="220"/>
        <v>25,25</v>
      </c>
      <c r="AF734" s="239" t="s">
        <v>3205</v>
      </c>
      <c r="AG734" s="239" t="str">
        <f t="shared" si="221"/>
        <v>12,12</v>
      </c>
      <c r="AH734" s="239" t="s">
        <v>3206</v>
      </c>
      <c r="AI734" s="239" t="str">
        <f t="shared" si="222"/>
        <v>131.962782452042,32.941719001173</v>
      </c>
      <c r="AJ734" s="239" t="s">
        <v>3207</v>
      </c>
      <c r="AL734" s="8" t="str">
        <f t="shared" si="225"/>
        <v>,{"type":"Feature","properties":{"name":"高福-77：介護老人保健施設　鶴見の太陽","description":"種別：高齢者福祉施設 &lt;br&gt;名称：高福-77：介護老人保健施設　鶴見の太陽&lt;br&gt;住所：佐伯市鶴見大字沖松浦51番地&lt;br&gt;TEL：0972-33-1501&lt;br&gt;参考：種別：通所リハビリテーション(デイケア)&lt;br&gt;","_markerType":"Icon","_iconUrl":"https://cyberjapandata.gsi.go.jp/portal/sys/v4/symbols/507.png","_iconSize":[25,25],"_iconAnchor":[12,12]},"geometry":{"type":"Point","coordinates":[131.962782452042,32.941719001173]}}</v>
      </c>
    </row>
    <row r="735" spans="1:38">
      <c r="A735" s="248" t="s">
        <v>3811</v>
      </c>
      <c r="B735" s="1" t="s">
        <v>3686</v>
      </c>
      <c r="C735" s="1" t="s">
        <v>3811</v>
      </c>
      <c r="D735" s="1" t="s">
        <v>3886</v>
      </c>
      <c r="E735" s="1" t="s">
        <v>1375</v>
      </c>
      <c r="F735" s="1" t="s">
        <v>3920</v>
      </c>
      <c r="G735" s="1" t="s">
        <v>3969</v>
      </c>
      <c r="I735" s="236" t="s">
        <v>4159</v>
      </c>
      <c r="J735" s="1" t="s">
        <v>3188</v>
      </c>
      <c r="K735" s="1" t="s">
        <v>3189</v>
      </c>
      <c r="L735" s="1">
        <v>32.955435551319702</v>
      </c>
      <c r="M735" s="1">
        <v>131.893513329862</v>
      </c>
      <c r="O735" s="74" t="str">
        <f t="shared" si="223"/>
        <v>高福-78：デイケアやつか整形</v>
      </c>
      <c r="P735" s="74" t="str">
        <f t="shared" si="215"/>
        <v>種別：高齢者福祉施設 &lt;br&gt;名称：高福-78：デイケアやつか整形&lt;br&gt;住所：佐伯市大手町三丁目4番3号&lt;br&gt;TEL：0972-25-0117&lt;br&gt;参考：種別：通所リハビリテーション(デイケア)&lt;br&gt;</v>
      </c>
      <c r="Q735" s="74" t="str">
        <f t="shared" si="216"/>
        <v>507.png</v>
      </c>
      <c r="R735" s="74" t="str">
        <f t="shared" si="214"/>
        <v>25,25</v>
      </c>
      <c r="S735" s="74" t="str">
        <f t="shared" si="214"/>
        <v>12,12</v>
      </c>
      <c r="T735" s="74" t="str">
        <f t="shared" si="217"/>
        <v>131.893513329862,32.9554355513197</v>
      </c>
      <c r="W735" s="239">
        <v>1</v>
      </c>
      <c r="X735" s="239" t="s">
        <v>3209</v>
      </c>
      <c r="Y735" s="239" t="str">
        <f t="shared" si="224"/>
        <v>高福-78：デイケアやつか整形</v>
      </c>
      <c r="Z735" s="239" t="s">
        <v>3202</v>
      </c>
      <c r="AA735" s="239" t="str">
        <f t="shared" si="218"/>
        <v>種別：高齢者福祉施設 &lt;br&gt;名称：高福-78：デイケアやつか整形&lt;br&gt;住所：佐伯市大手町三丁目4番3号&lt;br&gt;TEL：0972-25-0117&lt;br&gt;参考：種別：通所リハビリテーション(デイケア)&lt;br&gt;</v>
      </c>
      <c r="AB735" s="239" t="s">
        <v>3256</v>
      </c>
      <c r="AC735" s="239" t="str">
        <f t="shared" si="219"/>
        <v>507.png</v>
      </c>
      <c r="AD735" s="239" t="s">
        <v>3204</v>
      </c>
      <c r="AE735" s="239" t="str">
        <f t="shared" si="220"/>
        <v>25,25</v>
      </c>
      <c r="AF735" s="239" t="s">
        <v>3205</v>
      </c>
      <c r="AG735" s="239" t="str">
        <f t="shared" si="221"/>
        <v>12,12</v>
      </c>
      <c r="AH735" s="239" t="s">
        <v>3206</v>
      </c>
      <c r="AI735" s="239" t="str">
        <f t="shared" si="222"/>
        <v>131.893513329862,32.9554355513197</v>
      </c>
      <c r="AJ735" s="239" t="s">
        <v>3207</v>
      </c>
      <c r="AL735" s="8" t="str">
        <f t="shared" si="225"/>
        <v>,{"type":"Feature","properties":{"name":"高福-78：デイケアやつか整形","description":"種別：高齢者福祉施設 &lt;br&gt;名称：高福-78：デイケアやつか整形&lt;br&gt;住所：佐伯市大手町三丁目4番3号&lt;br&gt;TEL：0972-25-0117&lt;br&gt;参考：種別：通所リハビリテーション(デイケア)&lt;br&gt;","_markerType":"Icon","_iconUrl":"https://cyberjapandata.gsi.go.jp/portal/sys/v4/symbols/507.png","_iconSize":[25,25],"_iconAnchor":[12,12]},"geometry":{"type":"Point","coordinates":[131.893513329862,32.9554355513197]}}</v>
      </c>
    </row>
    <row r="736" spans="1:38">
      <c r="A736" s="248" t="s">
        <v>3812</v>
      </c>
      <c r="B736" s="1" t="s">
        <v>3686</v>
      </c>
      <c r="C736" s="1" t="s">
        <v>3812</v>
      </c>
      <c r="D736" s="1" t="s">
        <v>3887</v>
      </c>
      <c r="E736" s="1" t="s">
        <v>1335</v>
      </c>
      <c r="F736" s="1" t="s">
        <v>3920</v>
      </c>
      <c r="G736" s="1" t="s">
        <v>3940</v>
      </c>
      <c r="I736" s="236" t="s">
        <v>4159</v>
      </c>
      <c r="J736" s="1" t="s">
        <v>3188</v>
      </c>
      <c r="K736" s="1" t="s">
        <v>3189</v>
      </c>
      <c r="L736" s="1">
        <v>32.959533284669497</v>
      </c>
      <c r="M736" s="1">
        <v>131.91010138422101</v>
      </c>
      <c r="O736" s="74" t="str">
        <f t="shared" si="223"/>
        <v>高福-79：デイケアセンター　ふうりん</v>
      </c>
      <c r="P736" s="74" t="str">
        <f t="shared" si="215"/>
        <v>種別：高齢者福祉施設 &lt;br&gt;名称：高福-79：デイケアセンター　ふうりん&lt;br&gt;住所：佐伯市長島町2丁目391番地&lt;br&gt;TEL：0972-23-7722&lt;br&gt;参考：種別：通所リハビリテーション(デイケア)&lt;br&gt;</v>
      </c>
      <c r="Q736" s="74" t="str">
        <f t="shared" si="216"/>
        <v>507.png</v>
      </c>
      <c r="R736" s="74" t="str">
        <f t="shared" si="214"/>
        <v>25,25</v>
      </c>
      <c r="S736" s="74" t="str">
        <f t="shared" si="214"/>
        <v>12,12</v>
      </c>
      <c r="T736" s="74" t="str">
        <f t="shared" si="217"/>
        <v>131.910101384221,32.9595332846695</v>
      </c>
      <c r="W736" s="239">
        <v>1</v>
      </c>
      <c r="X736" s="239" t="s">
        <v>3209</v>
      </c>
      <c r="Y736" s="239" t="str">
        <f t="shared" si="224"/>
        <v>高福-79：デイケアセンター　ふうりん</v>
      </c>
      <c r="Z736" s="239" t="s">
        <v>3202</v>
      </c>
      <c r="AA736" s="239" t="str">
        <f t="shared" si="218"/>
        <v>種別：高齢者福祉施設 &lt;br&gt;名称：高福-79：デイケアセンター　ふうりん&lt;br&gt;住所：佐伯市長島町2丁目391番地&lt;br&gt;TEL：0972-23-7722&lt;br&gt;参考：種別：通所リハビリテーション(デイケア)&lt;br&gt;</v>
      </c>
      <c r="AB736" s="239" t="s">
        <v>3256</v>
      </c>
      <c r="AC736" s="239" t="str">
        <f t="shared" si="219"/>
        <v>507.png</v>
      </c>
      <c r="AD736" s="239" t="s">
        <v>3204</v>
      </c>
      <c r="AE736" s="239" t="str">
        <f t="shared" si="220"/>
        <v>25,25</v>
      </c>
      <c r="AF736" s="239" t="s">
        <v>3205</v>
      </c>
      <c r="AG736" s="239" t="str">
        <f t="shared" si="221"/>
        <v>12,12</v>
      </c>
      <c r="AH736" s="239" t="s">
        <v>3206</v>
      </c>
      <c r="AI736" s="239" t="str">
        <f t="shared" si="222"/>
        <v>131.910101384221,32.9595332846695</v>
      </c>
      <c r="AJ736" s="239" t="s">
        <v>3207</v>
      </c>
      <c r="AL736" s="8" t="str">
        <f t="shared" si="225"/>
        <v>,{"type":"Feature","properties":{"name":"高福-79：デイケアセンター　ふうりん","description":"種別：高齢者福祉施設 &lt;br&gt;名称：高福-79：デイケアセンター　ふうりん&lt;br&gt;住所：佐伯市長島町2丁目391番地&lt;br&gt;TEL：0972-23-7722&lt;br&gt;参考：種別：通所リハビリテーション(デイケア)&lt;br&gt;","_markerType":"Icon","_iconUrl":"https://cyberjapandata.gsi.go.jp/portal/sys/v4/symbols/507.png","_iconSize":[25,25],"_iconAnchor":[12,12]},"geometry":{"type":"Point","coordinates":[131.910101384221,32.9595332846695]}}</v>
      </c>
    </row>
    <row r="737" spans="1:38">
      <c r="A737" s="248" t="s">
        <v>3813</v>
      </c>
      <c r="B737" s="1" t="s">
        <v>3686</v>
      </c>
      <c r="C737" s="1" t="s">
        <v>3813</v>
      </c>
      <c r="D737" s="1" t="s">
        <v>3888</v>
      </c>
      <c r="E737" s="1" t="s">
        <v>1376</v>
      </c>
      <c r="F737" s="1" t="s">
        <v>3920</v>
      </c>
      <c r="G737" s="1" t="s">
        <v>3970</v>
      </c>
      <c r="I737" s="236" t="s">
        <v>4159</v>
      </c>
      <c r="J737" s="1" t="s">
        <v>3188</v>
      </c>
      <c r="K737" s="1" t="s">
        <v>3189</v>
      </c>
      <c r="L737" s="1">
        <v>32.939537807955404</v>
      </c>
      <c r="M737" s="1">
        <v>131.82784437821499</v>
      </c>
      <c r="O737" s="74" t="str">
        <f t="shared" si="223"/>
        <v>高福-80：近藤医院デイケアこすもす</v>
      </c>
      <c r="P737" s="74" t="str">
        <f t="shared" si="215"/>
        <v>種別：高齢者福祉施設 &lt;br&gt;名称：高福-80：近藤医院デイケアこすもす&lt;br&gt;住所：佐伯市弥生大字江良1052番地3&lt;br&gt;TEL：0972-46-0038&lt;br&gt;参考：種別：通所リハビリテーション(デイケア)&lt;br&gt;</v>
      </c>
      <c r="Q737" s="74" t="str">
        <f t="shared" si="216"/>
        <v>507.png</v>
      </c>
      <c r="R737" s="74" t="str">
        <f t="shared" si="214"/>
        <v>25,25</v>
      </c>
      <c r="S737" s="74" t="str">
        <f t="shared" si="214"/>
        <v>12,12</v>
      </c>
      <c r="T737" s="74" t="str">
        <f t="shared" si="217"/>
        <v>131.827844378215,32.9395378079554</v>
      </c>
      <c r="W737" s="239">
        <v>1</v>
      </c>
      <c r="X737" s="239" t="s">
        <v>3209</v>
      </c>
      <c r="Y737" s="239" t="str">
        <f t="shared" si="224"/>
        <v>高福-80：近藤医院デイケアこすもす</v>
      </c>
      <c r="Z737" s="239" t="s">
        <v>3202</v>
      </c>
      <c r="AA737" s="239" t="str">
        <f t="shared" si="218"/>
        <v>種別：高齢者福祉施設 &lt;br&gt;名称：高福-80：近藤医院デイケアこすもす&lt;br&gt;住所：佐伯市弥生大字江良1052番地3&lt;br&gt;TEL：0972-46-0038&lt;br&gt;参考：種別：通所リハビリテーション(デイケア)&lt;br&gt;</v>
      </c>
      <c r="AB737" s="239" t="s">
        <v>3256</v>
      </c>
      <c r="AC737" s="239" t="str">
        <f t="shared" si="219"/>
        <v>507.png</v>
      </c>
      <c r="AD737" s="239" t="s">
        <v>3204</v>
      </c>
      <c r="AE737" s="239" t="str">
        <f t="shared" si="220"/>
        <v>25,25</v>
      </c>
      <c r="AF737" s="239" t="s">
        <v>3205</v>
      </c>
      <c r="AG737" s="239" t="str">
        <f t="shared" si="221"/>
        <v>12,12</v>
      </c>
      <c r="AH737" s="239" t="s">
        <v>3206</v>
      </c>
      <c r="AI737" s="239" t="str">
        <f t="shared" si="222"/>
        <v>131.827844378215,32.9395378079554</v>
      </c>
      <c r="AJ737" s="239" t="s">
        <v>3207</v>
      </c>
      <c r="AL737" s="8" t="str">
        <f t="shared" si="225"/>
        <v>,{"type":"Feature","properties":{"name":"高福-80：近藤医院デイケアこすもす","description":"種別：高齢者福祉施設 &lt;br&gt;名称：高福-80：近藤医院デイケアこすもす&lt;br&gt;住所：佐伯市弥生大字江良1052番地3&lt;br&gt;TEL：0972-46-0038&lt;br&gt;参考：種別：通所リハビリテーション(デイケア)&lt;br&gt;","_markerType":"Icon","_iconUrl":"https://cyberjapandata.gsi.go.jp/portal/sys/v4/symbols/507.png","_iconSize":[25,25],"_iconAnchor":[12,12]},"geometry":{"type":"Point","coordinates":[131.827844378215,32.9395378079554]}}</v>
      </c>
    </row>
    <row r="738" spans="1:38">
      <c r="A738" s="248" t="s">
        <v>3814</v>
      </c>
      <c r="B738" s="1" t="s">
        <v>3686</v>
      </c>
      <c r="C738" s="1" t="s">
        <v>3814</v>
      </c>
      <c r="D738" s="1" t="s">
        <v>3889</v>
      </c>
      <c r="E738" s="1" t="s">
        <v>1357</v>
      </c>
      <c r="F738" s="1" t="s">
        <v>3921</v>
      </c>
      <c r="G738" s="1" t="s">
        <v>3944</v>
      </c>
      <c r="I738" s="236" t="s">
        <v>4159</v>
      </c>
      <c r="J738" s="1" t="s">
        <v>3188</v>
      </c>
      <c r="K738" s="1" t="s">
        <v>3189</v>
      </c>
      <c r="L738" s="1">
        <v>32.9459494271265</v>
      </c>
      <c r="M738" s="1">
        <v>131.89658699175001</v>
      </c>
      <c r="O738" s="74" t="str">
        <f t="shared" si="223"/>
        <v>高福-81：花みずき短期入所生活介護事業所</v>
      </c>
      <c r="P738" s="74" t="str">
        <f t="shared" si="215"/>
        <v>種別：高齢者福祉施設 &lt;br&gt;名称：高福-81：花みずき短期入所生活介護事業所&lt;br&gt;住所：佐伯市大字池田１６９９番地の７&lt;br&gt;TEL：0972-23-3000&lt;br&gt;参考：種別：短期入所生活介護(ショートステイ)&lt;br&gt;</v>
      </c>
      <c r="Q738" s="74" t="str">
        <f t="shared" si="216"/>
        <v>507.png</v>
      </c>
      <c r="R738" s="74" t="str">
        <f t="shared" ref="R738:S798" si="226">J738</f>
        <v>25,25</v>
      </c>
      <c r="S738" s="74" t="str">
        <f t="shared" si="226"/>
        <v>12,12</v>
      </c>
      <c r="T738" s="74" t="str">
        <f t="shared" si="217"/>
        <v>131.89658699175,32.9459494271265</v>
      </c>
      <c r="W738" s="239">
        <v>1</v>
      </c>
      <c r="X738" s="239" t="s">
        <v>3209</v>
      </c>
      <c r="Y738" s="239" t="str">
        <f t="shared" si="224"/>
        <v>高福-81：花みずき短期入所生活介護事業所</v>
      </c>
      <c r="Z738" s="239" t="s">
        <v>3202</v>
      </c>
      <c r="AA738" s="239" t="str">
        <f t="shared" si="218"/>
        <v>種別：高齢者福祉施設 &lt;br&gt;名称：高福-81：花みずき短期入所生活介護事業所&lt;br&gt;住所：佐伯市大字池田１６９９番地の７&lt;br&gt;TEL：0972-23-3000&lt;br&gt;参考：種別：短期入所生活介護(ショートステイ)&lt;br&gt;</v>
      </c>
      <c r="AB738" s="239" t="s">
        <v>3256</v>
      </c>
      <c r="AC738" s="239" t="str">
        <f t="shared" si="219"/>
        <v>507.png</v>
      </c>
      <c r="AD738" s="239" t="s">
        <v>3204</v>
      </c>
      <c r="AE738" s="239" t="str">
        <f t="shared" si="220"/>
        <v>25,25</v>
      </c>
      <c r="AF738" s="239" t="s">
        <v>3205</v>
      </c>
      <c r="AG738" s="239" t="str">
        <f t="shared" si="221"/>
        <v>12,12</v>
      </c>
      <c r="AH738" s="239" t="s">
        <v>3206</v>
      </c>
      <c r="AI738" s="239" t="str">
        <f t="shared" si="222"/>
        <v>131.89658699175,32.9459494271265</v>
      </c>
      <c r="AJ738" s="239" t="s">
        <v>3207</v>
      </c>
      <c r="AL738" s="8" t="str">
        <f t="shared" si="225"/>
        <v>,{"type":"Feature","properties":{"name":"高福-81：花みずき短期入所生活介護事業所","description":"種別：高齢者福祉施設 &lt;br&gt;名称：高福-81：花みずき短期入所生活介護事業所&lt;br&gt;住所：佐伯市大字池田１６９９番地の７&lt;br&gt;TEL：0972-23-3000&lt;br&gt;参考：種別：短期入所生活介護(ショートステイ)&lt;br&gt;","_markerType":"Icon","_iconUrl":"https://cyberjapandata.gsi.go.jp/portal/sys/v4/symbols/507.png","_iconSize":[25,25],"_iconAnchor":[12,12]},"geometry":{"type":"Point","coordinates":[131.89658699175,32.9459494271265]}}</v>
      </c>
    </row>
    <row r="739" spans="1:38">
      <c r="A739" s="248" t="s">
        <v>3815</v>
      </c>
      <c r="B739" s="1" t="s">
        <v>3686</v>
      </c>
      <c r="C739" s="1" t="s">
        <v>3815</v>
      </c>
      <c r="D739" s="1" t="s">
        <v>938</v>
      </c>
      <c r="E739" s="1" t="s">
        <v>1356</v>
      </c>
      <c r="F739" s="1" t="s">
        <v>3921</v>
      </c>
      <c r="G739" s="1" t="s">
        <v>3950</v>
      </c>
      <c r="I739" s="236" t="s">
        <v>4159</v>
      </c>
      <c r="J739" s="1" t="s">
        <v>3188</v>
      </c>
      <c r="K739" s="1" t="s">
        <v>3189</v>
      </c>
      <c r="L739" s="1">
        <v>32.9359162966905</v>
      </c>
      <c r="M739" s="1">
        <v>131.91169013771901</v>
      </c>
      <c r="O739" s="74" t="str">
        <f t="shared" si="223"/>
        <v>高福-82：特別養護老人ホーム　長良苑「短期入所生活介護事業所」</v>
      </c>
      <c r="P739" s="74" t="str">
        <f t="shared" si="215"/>
        <v>種別：高齢者福祉施設 &lt;br&gt;名称：高福-82：特別養護老人ホーム　長良苑「短期入所生活介護事業所」&lt;br&gt;住所：佐伯市大字長良4956番地&lt;br&gt;TEL：0972-28-3000&lt;br&gt;参考：種別：短期入所生活介護(ショートステイ)&lt;br&gt;</v>
      </c>
      <c r="Q739" s="74" t="str">
        <f t="shared" si="216"/>
        <v>507.png</v>
      </c>
      <c r="R739" s="74" t="str">
        <f t="shared" si="226"/>
        <v>25,25</v>
      </c>
      <c r="S739" s="74" t="str">
        <f t="shared" si="226"/>
        <v>12,12</v>
      </c>
      <c r="T739" s="74" t="str">
        <f t="shared" si="217"/>
        <v>131.911690137719,32.9359162966905</v>
      </c>
      <c r="W739" s="239">
        <v>1</v>
      </c>
      <c r="X739" s="239" t="s">
        <v>3209</v>
      </c>
      <c r="Y739" s="239" t="str">
        <f t="shared" si="224"/>
        <v>高福-82：特別養護老人ホーム　長良苑「短期入所生活介護事業所」</v>
      </c>
      <c r="Z739" s="239" t="s">
        <v>3202</v>
      </c>
      <c r="AA739" s="239" t="str">
        <f t="shared" si="218"/>
        <v>種別：高齢者福祉施設 &lt;br&gt;名称：高福-82：特別養護老人ホーム　長良苑「短期入所生活介護事業所」&lt;br&gt;住所：佐伯市大字長良4956番地&lt;br&gt;TEL：0972-28-3000&lt;br&gt;参考：種別：短期入所生活介護(ショートステイ)&lt;br&gt;</v>
      </c>
      <c r="AB739" s="239" t="s">
        <v>3256</v>
      </c>
      <c r="AC739" s="239" t="str">
        <f t="shared" si="219"/>
        <v>507.png</v>
      </c>
      <c r="AD739" s="239" t="s">
        <v>3204</v>
      </c>
      <c r="AE739" s="239" t="str">
        <f t="shared" si="220"/>
        <v>25,25</v>
      </c>
      <c r="AF739" s="239" t="s">
        <v>3205</v>
      </c>
      <c r="AG739" s="239" t="str">
        <f t="shared" si="221"/>
        <v>12,12</v>
      </c>
      <c r="AH739" s="239" t="s">
        <v>3206</v>
      </c>
      <c r="AI739" s="239" t="str">
        <f t="shared" si="222"/>
        <v>131.911690137719,32.9359162966905</v>
      </c>
      <c r="AJ739" s="239" t="s">
        <v>3207</v>
      </c>
      <c r="AL739" s="8" t="str">
        <f t="shared" si="225"/>
        <v>,{"type":"Feature","properties":{"name":"高福-82：特別養護老人ホーム　長良苑「短期入所生活介護事業所」","description":"種別：高齢者福祉施設 &lt;br&gt;名称：高福-82：特別養護老人ホーム　長良苑「短期入所生活介護事業所」&lt;br&gt;住所：佐伯市大字長良4956番地&lt;br&gt;TEL：0972-28-3000&lt;br&gt;参考：種別：短期入所生活介護(ショートステイ)&lt;br&gt;","_markerType":"Icon","_iconUrl":"https://cyberjapandata.gsi.go.jp/portal/sys/v4/symbols/507.png","_iconSize":[25,25],"_iconAnchor":[12,12]},"geometry":{"type":"Point","coordinates":[131.911690137719,32.9359162966905]}}</v>
      </c>
    </row>
    <row r="740" spans="1:38">
      <c r="A740" s="248" t="s">
        <v>3816</v>
      </c>
      <c r="B740" s="1" t="s">
        <v>3686</v>
      </c>
      <c r="C740" s="1" t="s">
        <v>3816</v>
      </c>
      <c r="D740" s="1" t="s">
        <v>34</v>
      </c>
      <c r="E740" s="1" t="s">
        <v>1359</v>
      </c>
      <c r="F740" s="1" t="s">
        <v>3921</v>
      </c>
      <c r="G740" s="1" t="s">
        <v>3966</v>
      </c>
      <c r="I740" s="236" t="s">
        <v>4159</v>
      </c>
      <c r="J740" s="1" t="s">
        <v>3188</v>
      </c>
      <c r="K740" s="1" t="s">
        <v>3189</v>
      </c>
      <c r="L740" s="1">
        <v>32.978291344679398</v>
      </c>
      <c r="M740" s="1">
        <v>131.848473917619</v>
      </c>
      <c r="O740" s="74" t="str">
        <f t="shared" si="223"/>
        <v>高福-83：豊寿苑ショートステイサービス</v>
      </c>
      <c r="P740" s="74" t="str">
        <f t="shared" si="215"/>
        <v>種別：高齢者福祉施設 &lt;br&gt;名称：高福-83：豊寿苑ショートステイサービス&lt;br&gt;住所：佐伯市弥生大字井崎1765番地&lt;br&gt;TEL：0972-46-2226&lt;br&gt;参考：種別：短期入所生活介護(ショートステイ)&lt;br&gt;</v>
      </c>
      <c r="Q740" s="74" t="str">
        <f t="shared" si="216"/>
        <v>507.png</v>
      </c>
      <c r="R740" s="74" t="str">
        <f t="shared" si="226"/>
        <v>25,25</v>
      </c>
      <c r="S740" s="74" t="str">
        <f t="shared" si="226"/>
        <v>12,12</v>
      </c>
      <c r="T740" s="74" t="str">
        <f t="shared" si="217"/>
        <v>131.848473917619,32.9782913446794</v>
      </c>
      <c r="W740" s="239">
        <v>1</v>
      </c>
      <c r="X740" s="239" t="s">
        <v>3209</v>
      </c>
      <c r="Y740" s="239" t="str">
        <f t="shared" si="224"/>
        <v>高福-83：豊寿苑ショートステイサービス</v>
      </c>
      <c r="Z740" s="239" t="s">
        <v>3202</v>
      </c>
      <c r="AA740" s="239" t="str">
        <f t="shared" si="218"/>
        <v>種別：高齢者福祉施設 &lt;br&gt;名称：高福-83：豊寿苑ショートステイサービス&lt;br&gt;住所：佐伯市弥生大字井崎1765番地&lt;br&gt;TEL：0972-46-2226&lt;br&gt;参考：種別：短期入所生活介護(ショートステイ)&lt;br&gt;</v>
      </c>
      <c r="AB740" s="239" t="s">
        <v>3256</v>
      </c>
      <c r="AC740" s="239" t="str">
        <f t="shared" si="219"/>
        <v>507.png</v>
      </c>
      <c r="AD740" s="239" t="s">
        <v>3204</v>
      </c>
      <c r="AE740" s="239" t="str">
        <f t="shared" si="220"/>
        <v>25,25</v>
      </c>
      <c r="AF740" s="239" t="s">
        <v>3205</v>
      </c>
      <c r="AG740" s="239" t="str">
        <f t="shared" si="221"/>
        <v>12,12</v>
      </c>
      <c r="AH740" s="239" t="s">
        <v>3206</v>
      </c>
      <c r="AI740" s="239" t="str">
        <f t="shared" si="222"/>
        <v>131.848473917619,32.9782913446794</v>
      </c>
      <c r="AJ740" s="239" t="s">
        <v>3207</v>
      </c>
      <c r="AL740" s="8" t="str">
        <f t="shared" si="225"/>
        <v>,{"type":"Feature","properties":{"name":"高福-83：豊寿苑ショートステイサービス","description":"種別：高齢者福祉施設 &lt;br&gt;名称：高福-83：豊寿苑ショートステイサービス&lt;br&gt;住所：佐伯市弥生大字井崎1765番地&lt;br&gt;TEL：0972-46-2226&lt;br&gt;参考：種別：短期入所生活介護(ショートステイ)&lt;br&gt;","_markerType":"Icon","_iconUrl":"https://cyberjapandata.gsi.go.jp/portal/sys/v4/symbols/507.png","_iconSize":[25,25],"_iconAnchor":[12,12]},"geometry":{"type":"Point","coordinates":[131.848473917619,32.9782913446794]}}</v>
      </c>
    </row>
    <row r="741" spans="1:38">
      <c r="A741" s="248" t="s">
        <v>3817</v>
      </c>
      <c r="B741" s="1" t="s">
        <v>3686</v>
      </c>
      <c r="C741" s="1" t="s">
        <v>3817</v>
      </c>
      <c r="D741" s="1" t="s">
        <v>3890</v>
      </c>
      <c r="E741" s="1" t="s">
        <v>1363</v>
      </c>
      <c r="F741" s="1" t="s">
        <v>3921</v>
      </c>
      <c r="G741" s="1" t="s">
        <v>3951</v>
      </c>
      <c r="I741" s="236" t="s">
        <v>4159</v>
      </c>
      <c r="J741" s="1" t="s">
        <v>3188</v>
      </c>
      <c r="K741" s="1" t="s">
        <v>3189</v>
      </c>
      <c r="L741" s="1">
        <v>32.941610256333099</v>
      </c>
      <c r="M741" s="1">
        <v>131.962811269957</v>
      </c>
      <c r="O741" s="74" t="str">
        <f t="shared" si="223"/>
        <v>高福-84：短期入所生活介護鶴見の太陽</v>
      </c>
      <c r="P741" s="74" t="str">
        <f t="shared" si="215"/>
        <v>種別：高齢者福祉施設 &lt;br&gt;名称：高福-84：短期入所生活介護鶴見の太陽&lt;br&gt;住所：佐伯市鶴見大字沖松浦51番&lt;br&gt;TEL：0972-33-1501&lt;br&gt;参考：種別：短期入所生活介護(ショートステイ)&lt;br&gt;</v>
      </c>
      <c r="Q741" s="74" t="str">
        <f t="shared" si="216"/>
        <v>507.png</v>
      </c>
      <c r="R741" s="74" t="str">
        <f t="shared" si="226"/>
        <v>25,25</v>
      </c>
      <c r="S741" s="74" t="str">
        <f t="shared" si="226"/>
        <v>12,12</v>
      </c>
      <c r="T741" s="74" t="str">
        <f t="shared" si="217"/>
        <v>131.962811269957,32.9416102563331</v>
      </c>
      <c r="W741" s="239">
        <v>1</v>
      </c>
      <c r="X741" s="239" t="s">
        <v>3209</v>
      </c>
      <c r="Y741" s="239" t="str">
        <f t="shared" si="224"/>
        <v>高福-84：短期入所生活介護鶴見の太陽</v>
      </c>
      <c r="Z741" s="239" t="s">
        <v>3202</v>
      </c>
      <c r="AA741" s="239" t="str">
        <f t="shared" si="218"/>
        <v>種別：高齢者福祉施設 &lt;br&gt;名称：高福-84：短期入所生活介護鶴見の太陽&lt;br&gt;住所：佐伯市鶴見大字沖松浦51番&lt;br&gt;TEL：0972-33-1501&lt;br&gt;参考：種別：短期入所生活介護(ショートステイ)&lt;br&gt;</v>
      </c>
      <c r="AB741" s="239" t="s">
        <v>3256</v>
      </c>
      <c r="AC741" s="239" t="str">
        <f t="shared" si="219"/>
        <v>507.png</v>
      </c>
      <c r="AD741" s="239" t="s">
        <v>3204</v>
      </c>
      <c r="AE741" s="239" t="str">
        <f t="shared" si="220"/>
        <v>25,25</v>
      </c>
      <c r="AF741" s="239" t="s">
        <v>3205</v>
      </c>
      <c r="AG741" s="239" t="str">
        <f t="shared" si="221"/>
        <v>12,12</v>
      </c>
      <c r="AH741" s="239" t="s">
        <v>3206</v>
      </c>
      <c r="AI741" s="239" t="str">
        <f t="shared" si="222"/>
        <v>131.962811269957,32.9416102563331</v>
      </c>
      <c r="AJ741" s="239" t="s">
        <v>3207</v>
      </c>
      <c r="AL741" s="8" t="str">
        <f t="shared" si="225"/>
        <v>,{"type":"Feature","properties":{"name":"高福-84：短期入所生活介護鶴見の太陽","description":"種別：高齢者福祉施設 &lt;br&gt;名称：高福-84：短期入所生活介護鶴見の太陽&lt;br&gt;住所：佐伯市鶴見大字沖松浦51番&lt;br&gt;TEL：0972-33-1501&lt;br&gt;参考：種別：短期入所生活介護(ショートステイ)&lt;br&gt;","_markerType":"Icon","_iconUrl":"https://cyberjapandata.gsi.go.jp/portal/sys/v4/symbols/507.png","_iconSize":[25,25],"_iconAnchor":[12,12]},"geometry":{"type":"Point","coordinates":[131.962811269957,32.9416102563331]}}</v>
      </c>
    </row>
    <row r="742" spans="1:38">
      <c r="A742" s="248" t="s">
        <v>3818</v>
      </c>
      <c r="B742" s="1" t="s">
        <v>3686</v>
      </c>
      <c r="C742" s="1" t="s">
        <v>3818</v>
      </c>
      <c r="D742" s="1" t="s">
        <v>989</v>
      </c>
      <c r="E742" s="1" t="s">
        <v>1368</v>
      </c>
      <c r="F742" s="1" t="s">
        <v>3921</v>
      </c>
      <c r="G742" s="1" t="s">
        <v>3964</v>
      </c>
      <c r="I742" s="236" t="s">
        <v>4159</v>
      </c>
      <c r="J742" s="1" t="s">
        <v>3188</v>
      </c>
      <c r="K742" s="1" t="s">
        <v>3189</v>
      </c>
      <c r="L742" s="1">
        <v>33.016405433741099</v>
      </c>
      <c r="M742" s="1">
        <v>131.90194436826499</v>
      </c>
      <c r="O742" s="74" t="str">
        <f t="shared" si="223"/>
        <v>高福-85：ショートステイ彦岳の太陽</v>
      </c>
      <c r="P742" s="74" t="str">
        <f t="shared" si="215"/>
        <v>種別：高齢者福祉施設 &lt;br&gt;名称：高福-85：ショートステイ彦岳の太陽&lt;br&gt;住所：佐伯市狩生418番地2&lt;br&gt;TEL：0972-27-8622&lt;br&gt;参考：種別：短期入所生活介護(ショートステイ)&lt;br&gt;</v>
      </c>
      <c r="Q742" s="74" t="str">
        <f t="shared" si="216"/>
        <v>507.png</v>
      </c>
      <c r="R742" s="74" t="str">
        <f t="shared" si="226"/>
        <v>25,25</v>
      </c>
      <c r="S742" s="74" t="str">
        <f t="shared" si="226"/>
        <v>12,12</v>
      </c>
      <c r="T742" s="74" t="str">
        <f t="shared" si="217"/>
        <v>131.901944368265,33.0164054337411</v>
      </c>
      <c r="W742" s="239">
        <v>1</v>
      </c>
      <c r="X742" s="239" t="s">
        <v>3209</v>
      </c>
      <c r="Y742" s="239" t="str">
        <f t="shared" si="224"/>
        <v>高福-85：ショートステイ彦岳の太陽</v>
      </c>
      <c r="Z742" s="239" t="s">
        <v>3202</v>
      </c>
      <c r="AA742" s="239" t="str">
        <f t="shared" si="218"/>
        <v>種別：高齢者福祉施設 &lt;br&gt;名称：高福-85：ショートステイ彦岳の太陽&lt;br&gt;住所：佐伯市狩生418番地2&lt;br&gt;TEL：0972-27-8622&lt;br&gt;参考：種別：短期入所生活介護(ショートステイ)&lt;br&gt;</v>
      </c>
      <c r="AB742" s="239" t="s">
        <v>3256</v>
      </c>
      <c r="AC742" s="239" t="str">
        <f t="shared" si="219"/>
        <v>507.png</v>
      </c>
      <c r="AD742" s="239" t="s">
        <v>3204</v>
      </c>
      <c r="AE742" s="239" t="str">
        <f t="shared" si="220"/>
        <v>25,25</v>
      </c>
      <c r="AF742" s="239" t="s">
        <v>3205</v>
      </c>
      <c r="AG742" s="239" t="str">
        <f t="shared" si="221"/>
        <v>12,12</v>
      </c>
      <c r="AH742" s="239" t="s">
        <v>3206</v>
      </c>
      <c r="AI742" s="239" t="str">
        <f t="shared" si="222"/>
        <v>131.901944368265,33.0164054337411</v>
      </c>
      <c r="AJ742" s="239" t="s">
        <v>3207</v>
      </c>
      <c r="AL742" s="8" t="str">
        <f t="shared" si="225"/>
        <v>,{"type":"Feature","properties":{"name":"高福-85：ショートステイ彦岳の太陽","description":"種別：高齢者福祉施設 &lt;br&gt;名称：高福-85：ショートステイ彦岳の太陽&lt;br&gt;住所：佐伯市狩生418番地2&lt;br&gt;TEL：0972-27-8622&lt;br&gt;参考：種別：短期入所生活介護(ショートステイ)&lt;br&gt;","_markerType":"Icon","_iconUrl":"https://cyberjapandata.gsi.go.jp/portal/sys/v4/symbols/507.png","_iconSize":[25,25],"_iconAnchor":[12,12]},"geometry":{"type":"Point","coordinates":[131.901944368265,33.0164054337411]}}</v>
      </c>
    </row>
    <row r="743" spans="1:38">
      <c r="A743" s="248" t="s">
        <v>3819</v>
      </c>
      <c r="B743" s="1" t="s">
        <v>3686</v>
      </c>
      <c r="C743" s="1" t="s">
        <v>3819</v>
      </c>
      <c r="D743" s="1" t="s">
        <v>3974</v>
      </c>
      <c r="E743" s="1" t="s">
        <v>1377</v>
      </c>
      <c r="F743" s="1" t="s">
        <v>3921</v>
      </c>
      <c r="G743" s="1" t="s">
        <v>3944</v>
      </c>
      <c r="I743" s="236" t="s">
        <v>4159</v>
      </c>
      <c r="J743" s="1" t="s">
        <v>3188</v>
      </c>
      <c r="K743" s="1" t="s">
        <v>3189</v>
      </c>
      <c r="L743" s="1">
        <v>32.958710381920604</v>
      </c>
      <c r="M743" s="1">
        <v>131.900171145207</v>
      </c>
      <c r="O743" s="74" t="str">
        <f t="shared" si="223"/>
        <v>高福-86：佐伯市老人短期入所施設「悠久園」</v>
      </c>
      <c r="P743" s="74" t="str">
        <f t="shared" si="215"/>
        <v>種別：高齢者福祉施設 &lt;br&gt;名称：高福-86：佐伯市老人短期入所施設「悠久園」&lt;br&gt;住所：佐伯市向島１丁目３番８号　佐伯市保険福祉総合センター　和楽&lt;br&gt;TEL：0972-23-3054&lt;br&gt;参考：種別：短期入所生活介護(ショートステイ)&lt;br&gt;</v>
      </c>
      <c r="Q743" s="74" t="str">
        <f t="shared" si="216"/>
        <v>507.png</v>
      </c>
      <c r="R743" s="74" t="str">
        <f t="shared" si="226"/>
        <v>25,25</v>
      </c>
      <c r="S743" s="74" t="str">
        <f t="shared" si="226"/>
        <v>12,12</v>
      </c>
      <c r="T743" s="74" t="str">
        <f t="shared" si="217"/>
        <v>131.900171145207,32.9587103819206</v>
      </c>
      <c r="W743" s="239">
        <v>1</v>
      </c>
      <c r="X743" s="239" t="s">
        <v>3209</v>
      </c>
      <c r="Y743" s="239" t="str">
        <f t="shared" si="224"/>
        <v>高福-86：佐伯市老人短期入所施設「悠久園」</v>
      </c>
      <c r="Z743" s="239" t="s">
        <v>3202</v>
      </c>
      <c r="AA743" s="239" t="str">
        <f t="shared" si="218"/>
        <v>種別：高齢者福祉施設 &lt;br&gt;名称：高福-86：佐伯市老人短期入所施設「悠久園」&lt;br&gt;住所：佐伯市向島１丁目３番８号　佐伯市保険福祉総合センター　和楽&lt;br&gt;TEL：0972-23-3054&lt;br&gt;参考：種別：短期入所生活介護(ショートステイ)&lt;br&gt;</v>
      </c>
      <c r="AB743" s="239" t="s">
        <v>3256</v>
      </c>
      <c r="AC743" s="239" t="str">
        <f t="shared" si="219"/>
        <v>507.png</v>
      </c>
      <c r="AD743" s="239" t="s">
        <v>3204</v>
      </c>
      <c r="AE743" s="239" t="str">
        <f t="shared" si="220"/>
        <v>25,25</v>
      </c>
      <c r="AF743" s="239" t="s">
        <v>3205</v>
      </c>
      <c r="AG743" s="239" t="str">
        <f t="shared" si="221"/>
        <v>12,12</v>
      </c>
      <c r="AH743" s="239" t="s">
        <v>3206</v>
      </c>
      <c r="AI743" s="239" t="str">
        <f t="shared" si="222"/>
        <v>131.900171145207,32.9587103819206</v>
      </c>
      <c r="AJ743" s="239" t="s">
        <v>3207</v>
      </c>
      <c r="AL743" s="8" t="str">
        <f t="shared" si="225"/>
        <v>,{"type":"Feature","properties":{"name":"高福-86：佐伯市老人短期入所施設「悠久園」","description":"種別：高齢者福祉施設 &lt;br&gt;名称：高福-86：佐伯市老人短期入所施設「悠久園」&lt;br&gt;住所：佐伯市向島１丁目３番８号　佐伯市保険福祉総合センター　和楽&lt;br&gt;TEL：0972-23-3054&lt;br&gt;参考：種別：短期入所生活介護(ショートステイ)&lt;br&gt;","_markerType":"Icon","_iconUrl":"https://cyberjapandata.gsi.go.jp/portal/sys/v4/symbols/507.png","_iconSize":[25,25],"_iconAnchor":[12,12]},"geometry":{"type":"Point","coordinates":[131.900171145207,32.9587103819206]}}</v>
      </c>
    </row>
    <row r="744" spans="1:38">
      <c r="A744" s="248" t="s">
        <v>3820</v>
      </c>
      <c r="B744" s="1" t="s">
        <v>3686</v>
      </c>
      <c r="C744" s="1" t="s">
        <v>3820</v>
      </c>
      <c r="D744" s="1" t="s">
        <v>3865</v>
      </c>
      <c r="E744" s="1" t="s">
        <v>1351</v>
      </c>
      <c r="F744" s="1" t="s">
        <v>3921</v>
      </c>
      <c r="G744" s="1" t="s">
        <v>3955</v>
      </c>
      <c r="I744" s="236" t="s">
        <v>4159</v>
      </c>
      <c r="J744" s="1" t="s">
        <v>3188</v>
      </c>
      <c r="K744" s="1" t="s">
        <v>3189</v>
      </c>
      <c r="L744" s="1">
        <v>32.9583958039929</v>
      </c>
      <c r="M744" s="1">
        <v>131.864572940009</v>
      </c>
      <c r="O744" s="74" t="str">
        <f t="shared" si="223"/>
        <v>高福-87：さいき長寿苑そよ風</v>
      </c>
      <c r="P744" s="74" t="str">
        <f t="shared" si="215"/>
        <v>種別：高齢者福祉施設 &lt;br&gt;名称：高福-87：さいき長寿苑そよ風&lt;br&gt;住所：佐伯市鶴岡西町２丁目２６９番地&lt;br&gt;TEL：0972-20-5218&lt;br&gt;参考：種別：短期入所生活介護(ショートステイ)&lt;br&gt;</v>
      </c>
      <c r="Q744" s="74" t="str">
        <f t="shared" si="216"/>
        <v>507.png</v>
      </c>
      <c r="R744" s="74" t="str">
        <f t="shared" si="226"/>
        <v>25,25</v>
      </c>
      <c r="S744" s="74" t="str">
        <f t="shared" si="226"/>
        <v>12,12</v>
      </c>
      <c r="T744" s="74" t="str">
        <f t="shared" si="217"/>
        <v>131.864572940009,32.9583958039929</v>
      </c>
      <c r="W744" s="239">
        <v>1</v>
      </c>
      <c r="X744" s="239" t="s">
        <v>3209</v>
      </c>
      <c r="Y744" s="239" t="str">
        <f t="shared" si="224"/>
        <v>高福-87：さいき長寿苑そよ風</v>
      </c>
      <c r="Z744" s="239" t="s">
        <v>3202</v>
      </c>
      <c r="AA744" s="239" t="str">
        <f t="shared" si="218"/>
        <v>種別：高齢者福祉施設 &lt;br&gt;名称：高福-87：さいき長寿苑そよ風&lt;br&gt;住所：佐伯市鶴岡西町２丁目２６９番地&lt;br&gt;TEL：0972-20-5218&lt;br&gt;参考：種別：短期入所生活介護(ショートステイ)&lt;br&gt;</v>
      </c>
      <c r="AB744" s="239" t="s">
        <v>3256</v>
      </c>
      <c r="AC744" s="239" t="str">
        <f t="shared" si="219"/>
        <v>507.png</v>
      </c>
      <c r="AD744" s="239" t="s">
        <v>3204</v>
      </c>
      <c r="AE744" s="239" t="str">
        <f t="shared" si="220"/>
        <v>25,25</v>
      </c>
      <c r="AF744" s="239" t="s">
        <v>3205</v>
      </c>
      <c r="AG744" s="239" t="str">
        <f t="shared" si="221"/>
        <v>12,12</v>
      </c>
      <c r="AH744" s="239" t="s">
        <v>3206</v>
      </c>
      <c r="AI744" s="239" t="str">
        <f t="shared" si="222"/>
        <v>131.864572940009,32.9583958039929</v>
      </c>
      <c r="AJ744" s="239" t="s">
        <v>3207</v>
      </c>
      <c r="AL744" s="8" t="str">
        <f t="shared" si="225"/>
        <v>,{"type":"Feature","properties":{"name":"高福-87：さいき長寿苑そよ風","description":"種別：高齢者福祉施設 &lt;br&gt;名称：高福-87：さいき長寿苑そよ風&lt;br&gt;住所：佐伯市鶴岡西町２丁目２６９番地&lt;br&gt;TEL：0972-20-5218&lt;br&gt;参考：種別：短期入所生活介護(ショートステイ)&lt;br&gt;","_markerType":"Icon","_iconUrl":"https://cyberjapandata.gsi.go.jp/portal/sys/v4/symbols/507.png","_iconSize":[25,25],"_iconAnchor":[12,12]},"geometry":{"type":"Point","coordinates":[131.864572940009,32.9583958039929]}}</v>
      </c>
    </row>
    <row r="745" spans="1:38">
      <c r="A745" s="248" t="s">
        <v>3821</v>
      </c>
      <c r="B745" s="1" t="s">
        <v>3686</v>
      </c>
      <c r="C745" s="1" t="s">
        <v>3821</v>
      </c>
      <c r="D745" s="1" t="s">
        <v>989</v>
      </c>
      <c r="E745" s="1" t="s">
        <v>1368</v>
      </c>
      <c r="F745" s="1" t="s">
        <v>3921</v>
      </c>
      <c r="G745" s="1" t="s">
        <v>3964</v>
      </c>
      <c r="I745" s="236" t="s">
        <v>4159</v>
      </c>
      <c r="J745" s="1" t="s">
        <v>3188</v>
      </c>
      <c r="K745" s="1" t="s">
        <v>3189</v>
      </c>
      <c r="L745" s="1">
        <v>33.016113122199002</v>
      </c>
      <c r="M745" s="1">
        <v>131.901884360411</v>
      </c>
      <c r="O745" s="74" t="str">
        <f t="shared" si="223"/>
        <v>高福-88：ショートステイ彦岳の太陽(ユニット型)</v>
      </c>
      <c r="P745" s="74" t="str">
        <f t="shared" si="215"/>
        <v>種別：高齢者福祉施設 &lt;br&gt;名称：高福-88：ショートステイ彦岳の太陽(ユニット型)&lt;br&gt;住所：佐伯市狩生418番地2&lt;br&gt;TEL：0972-27-8622&lt;br&gt;参考：種別：短期入所生活介護(ショートステイ)&lt;br&gt;</v>
      </c>
      <c r="Q745" s="74" t="str">
        <f t="shared" si="216"/>
        <v>507.png</v>
      </c>
      <c r="R745" s="74" t="str">
        <f t="shared" si="226"/>
        <v>25,25</v>
      </c>
      <c r="S745" s="74" t="str">
        <f t="shared" si="226"/>
        <v>12,12</v>
      </c>
      <c r="T745" s="74" t="str">
        <f t="shared" si="217"/>
        <v>131.901884360411,33.016113122199</v>
      </c>
      <c r="W745" s="239">
        <v>1</v>
      </c>
      <c r="X745" s="239" t="s">
        <v>3209</v>
      </c>
      <c r="Y745" s="239" t="str">
        <f t="shared" si="224"/>
        <v>高福-88：ショートステイ彦岳の太陽(ユニット型)</v>
      </c>
      <c r="Z745" s="239" t="s">
        <v>3202</v>
      </c>
      <c r="AA745" s="239" t="str">
        <f t="shared" si="218"/>
        <v>種別：高齢者福祉施設 &lt;br&gt;名称：高福-88：ショートステイ彦岳の太陽(ユニット型)&lt;br&gt;住所：佐伯市狩生418番地2&lt;br&gt;TEL：0972-27-8622&lt;br&gt;参考：種別：短期入所生活介護(ショートステイ)&lt;br&gt;</v>
      </c>
      <c r="AB745" s="239" t="s">
        <v>3256</v>
      </c>
      <c r="AC745" s="239" t="str">
        <f t="shared" si="219"/>
        <v>507.png</v>
      </c>
      <c r="AD745" s="239" t="s">
        <v>3204</v>
      </c>
      <c r="AE745" s="239" t="str">
        <f t="shared" si="220"/>
        <v>25,25</v>
      </c>
      <c r="AF745" s="239" t="s">
        <v>3205</v>
      </c>
      <c r="AG745" s="239" t="str">
        <f t="shared" si="221"/>
        <v>12,12</v>
      </c>
      <c r="AH745" s="239" t="s">
        <v>3206</v>
      </c>
      <c r="AI745" s="239" t="str">
        <f t="shared" si="222"/>
        <v>131.901884360411,33.016113122199</v>
      </c>
      <c r="AJ745" s="239" t="s">
        <v>3207</v>
      </c>
      <c r="AL745" s="8" t="str">
        <f t="shared" si="225"/>
        <v>,{"type":"Feature","properties":{"name":"高福-88：ショートステイ彦岳の太陽(ユニット型)","description":"種別：高齢者福祉施設 &lt;br&gt;名称：高福-88：ショートステイ彦岳の太陽(ユニット型)&lt;br&gt;住所：佐伯市狩生418番地2&lt;br&gt;TEL：0972-27-8622&lt;br&gt;参考：種別：短期入所生活介護(ショートステイ)&lt;br&gt;","_markerType":"Icon","_iconUrl":"https://cyberjapandata.gsi.go.jp/portal/sys/v4/symbols/507.png","_iconSize":[25,25],"_iconAnchor":[12,12]},"geometry":{"type":"Point","coordinates":[131.901884360411,33.016113122199]}}</v>
      </c>
    </row>
    <row r="746" spans="1:38">
      <c r="A746" s="248" t="s">
        <v>3822</v>
      </c>
      <c r="B746" s="1" t="s">
        <v>3686</v>
      </c>
      <c r="C746" s="1" t="s">
        <v>3822</v>
      </c>
      <c r="D746" s="1" t="s">
        <v>3867</v>
      </c>
      <c r="E746" s="1" t="s">
        <v>1358</v>
      </c>
      <c r="F746" s="1" t="s">
        <v>3921</v>
      </c>
      <c r="G746" s="1" t="s">
        <v>3960</v>
      </c>
      <c r="I746" s="236" t="s">
        <v>4159</v>
      </c>
      <c r="J746" s="1" t="s">
        <v>3188</v>
      </c>
      <c r="K746" s="1" t="s">
        <v>3189</v>
      </c>
      <c r="L746" s="1">
        <v>32.878593893014198</v>
      </c>
      <c r="M746" s="1">
        <v>131.757503440378</v>
      </c>
      <c r="O746" s="74" t="str">
        <f t="shared" si="223"/>
        <v>高福-89：直川苑指定短期入所生活介護事業所(ユニット空床型)</v>
      </c>
      <c r="P746" s="74" t="str">
        <f t="shared" si="215"/>
        <v>種別：高齢者福祉施設 &lt;br&gt;名称：高福-89：直川苑指定短期入所生活介護事業所(ユニット空床型)&lt;br&gt;住所：佐伯市直川大字仁田原1962番地1&lt;br&gt;TEL：0972-58-2744&lt;br&gt;参考：種別：短期入所生活介護(ショートステイ)&lt;br&gt;</v>
      </c>
      <c r="Q746" s="74" t="str">
        <f t="shared" si="216"/>
        <v>507.png</v>
      </c>
      <c r="R746" s="74" t="str">
        <f t="shared" si="226"/>
        <v>25,25</v>
      </c>
      <c r="S746" s="74" t="str">
        <f t="shared" si="226"/>
        <v>12,12</v>
      </c>
      <c r="T746" s="74" t="str">
        <f t="shared" si="217"/>
        <v>131.757503440378,32.8785938930142</v>
      </c>
      <c r="W746" s="239">
        <v>1</v>
      </c>
      <c r="X746" s="239" t="s">
        <v>3209</v>
      </c>
      <c r="Y746" s="239" t="str">
        <f t="shared" si="224"/>
        <v>高福-89：直川苑指定短期入所生活介護事業所(ユニット空床型)</v>
      </c>
      <c r="Z746" s="239" t="s">
        <v>3202</v>
      </c>
      <c r="AA746" s="239" t="str">
        <f t="shared" si="218"/>
        <v>種別：高齢者福祉施設 &lt;br&gt;名称：高福-89：直川苑指定短期入所生活介護事業所(ユニット空床型)&lt;br&gt;住所：佐伯市直川大字仁田原1962番地1&lt;br&gt;TEL：0972-58-2744&lt;br&gt;参考：種別：短期入所生活介護(ショートステイ)&lt;br&gt;</v>
      </c>
      <c r="AB746" s="239" t="s">
        <v>3256</v>
      </c>
      <c r="AC746" s="239" t="str">
        <f t="shared" si="219"/>
        <v>507.png</v>
      </c>
      <c r="AD746" s="239" t="s">
        <v>3204</v>
      </c>
      <c r="AE746" s="239" t="str">
        <f t="shared" si="220"/>
        <v>25,25</v>
      </c>
      <c r="AF746" s="239" t="s">
        <v>3205</v>
      </c>
      <c r="AG746" s="239" t="str">
        <f t="shared" si="221"/>
        <v>12,12</v>
      </c>
      <c r="AH746" s="239" t="s">
        <v>3206</v>
      </c>
      <c r="AI746" s="239" t="str">
        <f t="shared" si="222"/>
        <v>131.757503440378,32.8785938930142</v>
      </c>
      <c r="AJ746" s="239" t="s">
        <v>3207</v>
      </c>
      <c r="AL746" s="8" t="str">
        <f t="shared" si="225"/>
        <v>,{"type":"Feature","properties":{"name":"高福-89：直川苑指定短期入所生活介護事業所(ユニット空床型)","description":"種別：高齢者福祉施設 &lt;br&gt;名称：高福-89：直川苑指定短期入所生活介護事業所(ユニット空床型)&lt;br&gt;住所：佐伯市直川大字仁田原1962番地1&lt;br&gt;TEL：0972-58-2744&lt;br&gt;参考：種別：短期入所生活介護(ショートステイ)&lt;br&gt;","_markerType":"Icon","_iconUrl":"https://cyberjapandata.gsi.go.jp/portal/sys/v4/symbols/507.png","_iconSize":[25,25],"_iconAnchor":[12,12]},"geometry":{"type":"Point","coordinates":[131.757503440378,32.8785938930142]}}</v>
      </c>
    </row>
    <row r="747" spans="1:38">
      <c r="A747" s="248" t="s">
        <v>3823</v>
      </c>
      <c r="B747" s="1" t="s">
        <v>3686</v>
      </c>
      <c r="C747" s="1" t="s">
        <v>3823</v>
      </c>
      <c r="D747" s="1" t="s">
        <v>938</v>
      </c>
      <c r="E747" s="1" t="s">
        <v>1350</v>
      </c>
      <c r="F747" s="1" t="s">
        <v>3921</v>
      </c>
      <c r="G747" s="1" t="s">
        <v>3950</v>
      </c>
      <c r="I747" s="236" t="s">
        <v>4159</v>
      </c>
      <c r="J747" s="1" t="s">
        <v>3188</v>
      </c>
      <c r="K747" s="1" t="s">
        <v>3189</v>
      </c>
      <c r="L747" s="1">
        <v>32.9358572323126</v>
      </c>
      <c r="M747" s="1">
        <v>131.911642105087</v>
      </c>
      <c r="O747" s="74" t="str">
        <f t="shared" si="223"/>
        <v>高福-90：特別養護老人ホーム　長良苑ユニット型短期入所生活介護事業所</v>
      </c>
      <c r="P747" s="74" t="str">
        <f t="shared" si="215"/>
        <v>種別：高齢者福祉施設 &lt;br&gt;名称：高福-90：特別養護老人ホーム　長良苑ユニット型短期入所生活介護事業所&lt;br&gt;住所：佐伯市大字長良4956番地&lt;br&gt;TEL：0972-28-3322&lt;br&gt;参考：種別：短期入所生活介護(ショートステイ)&lt;br&gt;</v>
      </c>
      <c r="Q747" s="74" t="str">
        <f t="shared" si="216"/>
        <v>507.png</v>
      </c>
      <c r="R747" s="74" t="str">
        <f t="shared" si="226"/>
        <v>25,25</v>
      </c>
      <c r="S747" s="74" t="str">
        <f t="shared" si="226"/>
        <v>12,12</v>
      </c>
      <c r="T747" s="74" t="str">
        <f t="shared" si="217"/>
        <v>131.911642105087,32.9358572323126</v>
      </c>
      <c r="W747" s="239">
        <v>1</v>
      </c>
      <c r="X747" s="239" t="s">
        <v>3209</v>
      </c>
      <c r="Y747" s="239" t="str">
        <f t="shared" si="224"/>
        <v>高福-90：特別養護老人ホーム　長良苑ユニット型短期入所生活介護事業所</v>
      </c>
      <c r="Z747" s="239" t="s">
        <v>3202</v>
      </c>
      <c r="AA747" s="239" t="str">
        <f t="shared" si="218"/>
        <v>種別：高齢者福祉施設 &lt;br&gt;名称：高福-90：特別養護老人ホーム　長良苑ユニット型短期入所生活介護事業所&lt;br&gt;住所：佐伯市大字長良4956番地&lt;br&gt;TEL：0972-28-3322&lt;br&gt;参考：種別：短期入所生活介護(ショートステイ)&lt;br&gt;</v>
      </c>
      <c r="AB747" s="239" t="s">
        <v>3256</v>
      </c>
      <c r="AC747" s="239" t="str">
        <f t="shared" si="219"/>
        <v>507.png</v>
      </c>
      <c r="AD747" s="239" t="s">
        <v>3204</v>
      </c>
      <c r="AE747" s="239" t="str">
        <f t="shared" si="220"/>
        <v>25,25</v>
      </c>
      <c r="AF747" s="239" t="s">
        <v>3205</v>
      </c>
      <c r="AG747" s="239" t="str">
        <f t="shared" si="221"/>
        <v>12,12</v>
      </c>
      <c r="AH747" s="239" t="s">
        <v>3206</v>
      </c>
      <c r="AI747" s="239" t="str">
        <f t="shared" si="222"/>
        <v>131.911642105087,32.9358572323126</v>
      </c>
      <c r="AJ747" s="239" t="s">
        <v>3207</v>
      </c>
      <c r="AL747" s="8" t="str">
        <f t="shared" si="225"/>
        <v>,{"type":"Feature","properties":{"name":"高福-90：特別養護老人ホーム　長良苑ユニット型短期入所生活介護事業所","description":"種別：高齢者福祉施設 &lt;br&gt;名称：高福-90：特別養護老人ホーム　長良苑ユニット型短期入所生活介護事業所&lt;br&gt;住所：佐伯市大字長良4956番地&lt;br&gt;TEL：0972-28-3322&lt;br&gt;参考：種別：短期入所生活介護(ショートステイ)&lt;br&gt;","_markerType":"Icon","_iconUrl":"https://cyberjapandata.gsi.go.jp/portal/sys/v4/symbols/507.png","_iconSize":[25,25],"_iconAnchor":[12,12]},"geometry":{"type":"Point","coordinates":[131.911642105087,32.9358572323126]}}</v>
      </c>
    </row>
    <row r="748" spans="1:38">
      <c r="A748" s="248" t="s">
        <v>3824</v>
      </c>
      <c r="B748" s="1" t="s">
        <v>3686</v>
      </c>
      <c r="C748" s="1" t="s">
        <v>3824</v>
      </c>
      <c r="D748" s="1" t="s">
        <v>1081</v>
      </c>
      <c r="E748" s="1" t="s">
        <v>1378</v>
      </c>
      <c r="F748" s="1" t="s">
        <v>3921</v>
      </c>
      <c r="G748" s="1" t="s">
        <v>3950</v>
      </c>
      <c r="I748" s="236" t="s">
        <v>4159</v>
      </c>
      <c r="J748" s="1" t="s">
        <v>3188</v>
      </c>
      <c r="K748" s="1" t="s">
        <v>3189</v>
      </c>
      <c r="L748" s="1">
        <v>32.856271939825497</v>
      </c>
      <c r="M748" s="1">
        <v>131.950049641156</v>
      </c>
      <c r="O748" s="74" t="str">
        <f t="shared" si="223"/>
        <v>高福-91：はたのうら指定短期入所生活介護事業所</v>
      </c>
      <c r="P748" s="74" t="str">
        <f t="shared" si="215"/>
        <v>種別：高齢者福祉施設 &lt;br&gt;名称：高福-91：はたのうら指定短期入所生活介護事業所&lt;br&gt;住所：佐伯市蒲江大字畑野浦596番32&lt;br&gt;TEL：0972-45-5820&lt;br&gt;参考：種別：短期入所生活介護(ショートステイ)&lt;br&gt;</v>
      </c>
      <c r="Q748" s="74" t="str">
        <f t="shared" si="216"/>
        <v>507.png</v>
      </c>
      <c r="R748" s="74" t="str">
        <f t="shared" si="226"/>
        <v>25,25</v>
      </c>
      <c r="S748" s="74" t="str">
        <f t="shared" si="226"/>
        <v>12,12</v>
      </c>
      <c r="T748" s="74" t="str">
        <f t="shared" si="217"/>
        <v>131.950049641156,32.8562719398255</v>
      </c>
      <c r="W748" s="239">
        <v>1</v>
      </c>
      <c r="X748" s="239" t="s">
        <v>3209</v>
      </c>
      <c r="Y748" s="239" t="str">
        <f t="shared" si="224"/>
        <v>高福-91：はたのうら指定短期入所生活介護事業所</v>
      </c>
      <c r="Z748" s="239" t="s">
        <v>3202</v>
      </c>
      <c r="AA748" s="239" t="str">
        <f t="shared" si="218"/>
        <v>種別：高齢者福祉施設 &lt;br&gt;名称：高福-91：はたのうら指定短期入所生活介護事業所&lt;br&gt;住所：佐伯市蒲江大字畑野浦596番32&lt;br&gt;TEL：0972-45-5820&lt;br&gt;参考：種別：短期入所生活介護(ショートステイ)&lt;br&gt;</v>
      </c>
      <c r="AB748" s="239" t="s">
        <v>3256</v>
      </c>
      <c r="AC748" s="239" t="str">
        <f t="shared" si="219"/>
        <v>507.png</v>
      </c>
      <c r="AD748" s="239" t="s">
        <v>3204</v>
      </c>
      <c r="AE748" s="239" t="str">
        <f t="shared" si="220"/>
        <v>25,25</v>
      </c>
      <c r="AF748" s="239" t="s">
        <v>3205</v>
      </c>
      <c r="AG748" s="239" t="str">
        <f t="shared" si="221"/>
        <v>12,12</v>
      </c>
      <c r="AH748" s="239" t="s">
        <v>3206</v>
      </c>
      <c r="AI748" s="239" t="str">
        <f t="shared" si="222"/>
        <v>131.950049641156,32.8562719398255</v>
      </c>
      <c r="AJ748" s="239" t="s">
        <v>3207</v>
      </c>
      <c r="AL748" s="8" t="str">
        <f t="shared" si="225"/>
        <v>,{"type":"Feature","properties":{"name":"高福-91：はたのうら指定短期入所生活介護事業所","description":"種別：高齢者福祉施設 &lt;br&gt;名称：高福-91：はたのうら指定短期入所生活介護事業所&lt;br&gt;住所：佐伯市蒲江大字畑野浦596番32&lt;br&gt;TEL：0972-45-5820&lt;br&gt;参考：種別：短期入所生活介護(ショートステイ)&lt;br&gt;","_markerType":"Icon","_iconUrl":"https://cyberjapandata.gsi.go.jp/portal/sys/v4/symbols/507.png","_iconSize":[25,25],"_iconAnchor":[12,12]},"geometry":{"type":"Point","coordinates":[131.950049641156,32.8562719398255]}}</v>
      </c>
    </row>
    <row r="749" spans="1:38">
      <c r="A749" s="248" t="s">
        <v>3825</v>
      </c>
      <c r="B749" s="1" t="s">
        <v>3686</v>
      </c>
      <c r="C749" s="1" t="s">
        <v>3825</v>
      </c>
      <c r="D749" s="1" t="s">
        <v>3869</v>
      </c>
      <c r="E749" s="1" t="s">
        <v>1379</v>
      </c>
      <c r="F749" s="1" t="s">
        <v>3921</v>
      </c>
      <c r="G749" s="1" t="s">
        <v>3960</v>
      </c>
      <c r="I749" s="236" t="s">
        <v>4159</v>
      </c>
      <c r="J749" s="1" t="s">
        <v>3188</v>
      </c>
      <c r="K749" s="1" t="s">
        <v>3189</v>
      </c>
      <c r="L749" s="1">
        <v>32.8787747171273</v>
      </c>
      <c r="M749" s="1">
        <v>131.756963650801</v>
      </c>
      <c r="O749" s="74" t="str">
        <f t="shared" si="223"/>
        <v>高福-92：直川苑指定短期入所生活介護事業所</v>
      </c>
      <c r="P749" s="74" t="str">
        <f t="shared" si="215"/>
        <v>種別：高齢者福祉施設 &lt;br&gt;名称：高福-92：直川苑指定短期入所生活介護事業所&lt;br&gt;住所：佐伯市直川大字仁田原1962-1&lt;br&gt;TEL：0972-25-5010&lt;br&gt;参考：種別：短期入所生活介護(ショートステイ)&lt;br&gt;</v>
      </c>
      <c r="Q749" s="74" t="str">
        <f t="shared" si="216"/>
        <v>507.png</v>
      </c>
      <c r="R749" s="74" t="str">
        <f t="shared" si="226"/>
        <v>25,25</v>
      </c>
      <c r="S749" s="74" t="str">
        <f t="shared" si="226"/>
        <v>12,12</v>
      </c>
      <c r="T749" s="74" t="str">
        <f t="shared" si="217"/>
        <v>131.756963650801,32.8787747171273</v>
      </c>
      <c r="W749" s="239">
        <v>1</v>
      </c>
      <c r="X749" s="239" t="s">
        <v>3209</v>
      </c>
      <c r="Y749" s="239" t="str">
        <f t="shared" si="224"/>
        <v>高福-92：直川苑指定短期入所生活介護事業所</v>
      </c>
      <c r="Z749" s="239" t="s">
        <v>3202</v>
      </c>
      <c r="AA749" s="239" t="str">
        <f t="shared" si="218"/>
        <v>種別：高齢者福祉施設 &lt;br&gt;名称：高福-92：直川苑指定短期入所生活介護事業所&lt;br&gt;住所：佐伯市直川大字仁田原1962-1&lt;br&gt;TEL：0972-25-5010&lt;br&gt;参考：種別：短期入所生活介護(ショートステイ)&lt;br&gt;</v>
      </c>
      <c r="AB749" s="239" t="s">
        <v>3256</v>
      </c>
      <c r="AC749" s="239" t="str">
        <f t="shared" si="219"/>
        <v>507.png</v>
      </c>
      <c r="AD749" s="239" t="s">
        <v>3204</v>
      </c>
      <c r="AE749" s="239" t="str">
        <f t="shared" si="220"/>
        <v>25,25</v>
      </c>
      <c r="AF749" s="239" t="s">
        <v>3205</v>
      </c>
      <c r="AG749" s="239" t="str">
        <f t="shared" si="221"/>
        <v>12,12</v>
      </c>
      <c r="AH749" s="239" t="s">
        <v>3206</v>
      </c>
      <c r="AI749" s="239" t="str">
        <f t="shared" si="222"/>
        <v>131.756963650801,32.8787747171273</v>
      </c>
      <c r="AJ749" s="239" t="s">
        <v>3207</v>
      </c>
      <c r="AL749" s="8" t="str">
        <f t="shared" si="225"/>
        <v>,{"type":"Feature","properties":{"name":"高福-92：直川苑指定短期入所生活介護事業所","description":"種別：高齢者福祉施設 &lt;br&gt;名称：高福-92：直川苑指定短期入所生活介護事業所&lt;br&gt;住所：佐伯市直川大字仁田原1962-1&lt;br&gt;TEL：0972-25-5010&lt;br&gt;参考：種別：短期入所生活介護(ショートステイ)&lt;br&gt;","_markerType":"Icon","_iconUrl":"https://cyberjapandata.gsi.go.jp/portal/sys/v4/symbols/507.png","_iconSize":[25,25],"_iconAnchor":[12,12]},"geometry":{"type":"Point","coordinates":[131.756963650801,32.8787747171273]}}</v>
      </c>
    </row>
    <row r="750" spans="1:38">
      <c r="A750" s="248" t="s">
        <v>3826</v>
      </c>
      <c r="B750" s="1" t="s">
        <v>3686</v>
      </c>
      <c r="C750" s="1" t="s">
        <v>3826</v>
      </c>
      <c r="D750" s="1" t="s">
        <v>3891</v>
      </c>
      <c r="E750" s="1" t="s">
        <v>1380</v>
      </c>
      <c r="F750" s="1" t="s">
        <v>3921</v>
      </c>
      <c r="G750" s="1" t="s">
        <v>3949</v>
      </c>
      <c r="I750" s="236" t="s">
        <v>4159</v>
      </c>
      <c r="J750" s="1" t="s">
        <v>3188</v>
      </c>
      <c r="K750" s="1" t="s">
        <v>3189</v>
      </c>
      <c r="L750" s="1">
        <v>32.803668567668097</v>
      </c>
      <c r="M750" s="1">
        <v>131.94170203113501</v>
      </c>
      <c r="O750" s="74" t="str">
        <f t="shared" si="223"/>
        <v>高福-93：はまゆうショートステイ</v>
      </c>
      <c r="P750" s="74" t="str">
        <f t="shared" si="215"/>
        <v>種別：高齢者福祉施設 &lt;br&gt;名称：高福-93：はまゆうショートステイ&lt;br&gt;住所：佐伯市蒲江大字蒲江浦1344番地の1&lt;br&gt;TEL：0972-42-1886&lt;br&gt;参考：種別：短期入所生活介護(ショートステイ)&lt;br&gt;</v>
      </c>
      <c r="Q750" s="74" t="str">
        <f t="shared" si="216"/>
        <v>507.png</v>
      </c>
      <c r="R750" s="74" t="str">
        <f t="shared" si="226"/>
        <v>25,25</v>
      </c>
      <c r="S750" s="74" t="str">
        <f t="shared" si="226"/>
        <v>12,12</v>
      </c>
      <c r="T750" s="74" t="str">
        <f t="shared" si="217"/>
        <v>131.941702031135,32.8036685676681</v>
      </c>
      <c r="W750" s="239">
        <v>1</v>
      </c>
      <c r="X750" s="239" t="s">
        <v>3209</v>
      </c>
      <c r="Y750" s="239" t="str">
        <f t="shared" si="224"/>
        <v>高福-93：はまゆうショートステイ</v>
      </c>
      <c r="Z750" s="239" t="s">
        <v>3202</v>
      </c>
      <c r="AA750" s="239" t="str">
        <f t="shared" si="218"/>
        <v>種別：高齢者福祉施設 &lt;br&gt;名称：高福-93：はまゆうショートステイ&lt;br&gt;住所：佐伯市蒲江大字蒲江浦1344番地の1&lt;br&gt;TEL：0972-42-1886&lt;br&gt;参考：種別：短期入所生活介護(ショートステイ)&lt;br&gt;</v>
      </c>
      <c r="AB750" s="239" t="s">
        <v>3256</v>
      </c>
      <c r="AC750" s="239" t="str">
        <f t="shared" si="219"/>
        <v>507.png</v>
      </c>
      <c r="AD750" s="239" t="s">
        <v>3204</v>
      </c>
      <c r="AE750" s="239" t="str">
        <f t="shared" si="220"/>
        <v>25,25</v>
      </c>
      <c r="AF750" s="239" t="s">
        <v>3205</v>
      </c>
      <c r="AG750" s="239" t="str">
        <f t="shared" si="221"/>
        <v>12,12</v>
      </c>
      <c r="AH750" s="239" t="s">
        <v>3206</v>
      </c>
      <c r="AI750" s="239" t="str">
        <f t="shared" si="222"/>
        <v>131.941702031135,32.8036685676681</v>
      </c>
      <c r="AJ750" s="239" t="s">
        <v>3207</v>
      </c>
      <c r="AL750" s="8" t="str">
        <f t="shared" si="225"/>
        <v>,{"type":"Feature","properties":{"name":"高福-93：はまゆうショートステイ","description":"種別：高齢者福祉施設 &lt;br&gt;名称：高福-93：はまゆうショートステイ&lt;br&gt;住所：佐伯市蒲江大字蒲江浦1344番地の1&lt;br&gt;TEL：0972-42-1886&lt;br&gt;参考：種別：短期入所生活介護(ショートステイ)&lt;br&gt;","_markerType":"Icon","_iconUrl":"https://cyberjapandata.gsi.go.jp/portal/sys/v4/symbols/507.png","_iconSize":[25,25],"_iconAnchor":[12,12]},"geometry":{"type":"Point","coordinates":[131.941702031135,32.8036685676681]}}</v>
      </c>
    </row>
    <row r="751" spans="1:38">
      <c r="A751" s="248" t="s">
        <v>3827</v>
      </c>
      <c r="B751" s="1" t="s">
        <v>3686</v>
      </c>
      <c r="C751" s="1" t="s">
        <v>3827</v>
      </c>
      <c r="D751" s="1" t="s">
        <v>3870</v>
      </c>
      <c r="E751" s="1" t="s">
        <v>1360</v>
      </c>
      <c r="F751" s="1" t="s">
        <v>3922</v>
      </c>
      <c r="G751" s="1" t="s">
        <v>3956</v>
      </c>
      <c r="I751" s="236" t="s">
        <v>4159</v>
      </c>
      <c r="J751" s="1" t="s">
        <v>3188</v>
      </c>
      <c r="K751" s="1" t="s">
        <v>3189</v>
      </c>
      <c r="L751" s="1">
        <v>32.959103163008798</v>
      </c>
      <c r="M751" s="1">
        <v>131.88150328137499</v>
      </c>
      <c r="O751" s="74" t="str">
        <f t="shared" si="223"/>
        <v>高福-94：介護老人保健施設　鶴望野</v>
      </c>
      <c r="P751" s="74" t="str">
        <f t="shared" si="215"/>
        <v>種別：高齢者福祉施設 &lt;br&gt;名称：高福-94：介護老人保健施設　鶴望野&lt;br&gt;住所：佐伯市鶴岡町1丁目11番59号&lt;br&gt;TEL：0972-24-3080&lt;br&gt;参考：種別：短期入所療養介護(療養型ショートステイ)&lt;br&gt;</v>
      </c>
      <c r="Q751" s="74" t="str">
        <f t="shared" si="216"/>
        <v>507.png</v>
      </c>
      <c r="R751" s="74" t="str">
        <f t="shared" si="226"/>
        <v>25,25</v>
      </c>
      <c r="S751" s="74" t="str">
        <f t="shared" si="226"/>
        <v>12,12</v>
      </c>
      <c r="T751" s="74" t="str">
        <f t="shared" si="217"/>
        <v>131.881503281375,32.9591031630088</v>
      </c>
      <c r="W751" s="239">
        <v>1</v>
      </c>
      <c r="X751" s="239" t="s">
        <v>3209</v>
      </c>
      <c r="Y751" s="239" t="str">
        <f t="shared" si="224"/>
        <v>高福-94：介護老人保健施設　鶴望野</v>
      </c>
      <c r="Z751" s="239" t="s">
        <v>3202</v>
      </c>
      <c r="AA751" s="239" t="str">
        <f t="shared" si="218"/>
        <v>種別：高齢者福祉施設 &lt;br&gt;名称：高福-94：介護老人保健施設　鶴望野&lt;br&gt;住所：佐伯市鶴岡町1丁目11番59号&lt;br&gt;TEL：0972-24-3080&lt;br&gt;参考：種別：短期入所療養介護(療養型ショートステイ)&lt;br&gt;</v>
      </c>
      <c r="AB751" s="239" t="s">
        <v>3256</v>
      </c>
      <c r="AC751" s="239" t="str">
        <f t="shared" si="219"/>
        <v>507.png</v>
      </c>
      <c r="AD751" s="239" t="s">
        <v>3204</v>
      </c>
      <c r="AE751" s="239" t="str">
        <f t="shared" si="220"/>
        <v>25,25</v>
      </c>
      <c r="AF751" s="239" t="s">
        <v>3205</v>
      </c>
      <c r="AG751" s="239" t="str">
        <f t="shared" si="221"/>
        <v>12,12</v>
      </c>
      <c r="AH751" s="239" t="s">
        <v>3206</v>
      </c>
      <c r="AI751" s="239" t="str">
        <f t="shared" si="222"/>
        <v>131.881503281375,32.9591031630088</v>
      </c>
      <c r="AJ751" s="239" t="s">
        <v>3207</v>
      </c>
      <c r="AL751" s="8" t="str">
        <f t="shared" si="225"/>
        <v>,{"type":"Feature","properties":{"name":"高福-94：介護老人保健施設　鶴望野","description":"種別：高齢者福祉施設 &lt;br&gt;名称：高福-94：介護老人保健施設　鶴望野&lt;br&gt;住所：佐伯市鶴岡町1丁目11番59号&lt;br&gt;TEL：0972-24-3080&lt;br&gt;参考：種別：短期入所療養介護(療養型ショートステイ)&lt;br&gt;","_markerType":"Icon","_iconUrl":"https://cyberjapandata.gsi.go.jp/portal/sys/v4/symbols/507.png","_iconSize":[25,25],"_iconAnchor":[12,12]},"geometry":{"type":"Point","coordinates":[131.881503281375,32.9591031630088]}}</v>
      </c>
    </row>
    <row r="752" spans="1:38">
      <c r="A752" s="248" t="s">
        <v>3828</v>
      </c>
      <c r="B752" s="1" t="s">
        <v>3686</v>
      </c>
      <c r="C752" s="1" t="s">
        <v>3828</v>
      </c>
      <c r="D752" s="1" t="s">
        <v>3871</v>
      </c>
      <c r="E752" s="1" t="s">
        <v>1361</v>
      </c>
      <c r="F752" s="1" t="s">
        <v>3922</v>
      </c>
      <c r="G752" s="1" t="s">
        <v>3962</v>
      </c>
      <c r="I752" s="236" t="s">
        <v>4159</v>
      </c>
      <c r="J752" s="1" t="s">
        <v>3188</v>
      </c>
      <c r="K752" s="1" t="s">
        <v>3189</v>
      </c>
      <c r="L752" s="1">
        <v>32.9661020458067</v>
      </c>
      <c r="M752" s="1">
        <v>131.901032566515</v>
      </c>
      <c r="O752" s="74" t="str">
        <f t="shared" si="223"/>
        <v>高福-95：南海医療センター　附属介護老人保健施設</v>
      </c>
      <c r="P752" s="74" t="str">
        <f t="shared" si="215"/>
        <v>種別：高齢者福祉施設 &lt;br&gt;名称：高福-95：南海医療センター　附属介護老人保健施設&lt;br&gt;住所：佐伯市常盤西町12番6号&lt;br&gt;TEL：0972-20-5090&lt;br&gt;参考：種別：短期入所療養介護(療養型ショートステイ)&lt;br&gt;</v>
      </c>
      <c r="Q752" s="74" t="str">
        <f t="shared" si="216"/>
        <v>507.png</v>
      </c>
      <c r="R752" s="74" t="str">
        <f t="shared" si="226"/>
        <v>25,25</v>
      </c>
      <c r="S752" s="74" t="str">
        <f t="shared" si="226"/>
        <v>12,12</v>
      </c>
      <c r="T752" s="74" t="str">
        <f t="shared" si="217"/>
        <v>131.901032566515,32.9661020458067</v>
      </c>
      <c r="W752" s="239">
        <v>1</v>
      </c>
      <c r="X752" s="239" t="s">
        <v>3209</v>
      </c>
      <c r="Y752" s="239" t="str">
        <f t="shared" si="224"/>
        <v>高福-95：南海医療センター　附属介護老人保健施設</v>
      </c>
      <c r="Z752" s="239" t="s">
        <v>3202</v>
      </c>
      <c r="AA752" s="239" t="str">
        <f t="shared" si="218"/>
        <v>種別：高齢者福祉施設 &lt;br&gt;名称：高福-95：南海医療センター　附属介護老人保健施設&lt;br&gt;住所：佐伯市常盤西町12番6号&lt;br&gt;TEL：0972-20-5090&lt;br&gt;参考：種別：短期入所療養介護(療養型ショートステイ)&lt;br&gt;</v>
      </c>
      <c r="AB752" s="239" t="s">
        <v>3256</v>
      </c>
      <c r="AC752" s="239" t="str">
        <f t="shared" si="219"/>
        <v>507.png</v>
      </c>
      <c r="AD752" s="239" t="s">
        <v>3204</v>
      </c>
      <c r="AE752" s="239" t="str">
        <f t="shared" si="220"/>
        <v>25,25</v>
      </c>
      <c r="AF752" s="239" t="s">
        <v>3205</v>
      </c>
      <c r="AG752" s="239" t="str">
        <f t="shared" si="221"/>
        <v>12,12</v>
      </c>
      <c r="AH752" s="239" t="s">
        <v>3206</v>
      </c>
      <c r="AI752" s="239" t="str">
        <f t="shared" si="222"/>
        <v>131.901032566515,32.9661020458067</v>
      </c>
      <c r="AJ752" s="239" t="s">
        <v>3207</v>
      </c>
      <c r="AL752" s="8" t="str">
        <f t="shared" si="225"/>
        <v>,{"type":"Feature","properties":{"name":"高福-95：南海医療センター　附属介護老人保健施設","description":"種別：高齢者福祉施設 &lt;br&gt;名称：高福-95：南海医療センター　附属介護老人保健施設&lt;br&gt;住所：佐伯市常盤西町12番6号&lt;br&gt;TEL：0972-20-5090&lt;br&gt;参考：種別：短期入所療養介護(療養型ショートステイ)&lt;br&gt;","_markerType":"Icon","_iconUrl":"https://cyberjapandata.gsi.go.jp/portal/sys/v4/symbols/507.png","_iconSize":[25,25],"_iconAnchor":[12,12]},"geometry":{"type":"Point","coordinates":[131.901032566515,32.9661020458067]}}</v>
      </c>
    </row>
    <row r="753" spans="1:38">
      <c r="A753" s="248" t="s">
        <v>3829</v>
      </c>
      <c r="B753" s="1" t="s">
        <v>3686</v>
      </c>
      <c r="C753" s="1" t="s">
        <v>3829</v>
      </c>
      <c r="D753" s="1" t="s">
        <v>3872</v>
      </c>
      <c r="E753" s="1" t="s">
        <v>1362</v>
      </c>
      <c r="F753" s="1" t="s">
        <v>3922</v>
      </c>
      <c r="G753" s="1" t="s">
        <v>3956</v>
      </c>
      <c r="I753" s="236" t="s">
        <v>4159</v>
      </c>
      <c r="J753" s="1" t="s">
        <v>3188</v>
      </c>
      <c r="K753" s="1" t="s">
        <v>3189</v>
      </c>
      <c r="L753" s="1">
        <v>32.9453650393679</v>
      </c>
      <c r="M753" s="1">
        <v>131.896278829376</v>
      </c>
      <c r="O753" s="74" t="str">
        <f t="shared" si="223"/>
        <v>高福-96：介護老人保健施設和の風</v>
      </c>
      <c r="P753" s="74" t="str">
        <f t="shared" si="215"/>
        <v>種別：高齢者福祉施設 &lt;br&gt;名称：高福-96：介護老人保健施設和の風&lt;br&gt;住所：佐伯市大字池田２２６０－１&lt;br&gt;TEL：0972-24-1201&lt;br&gt;参考：種別：短期入所療養介護(療養型ショートステイ)&lt;br&gt;</v>
      </c>
      <c r="Q753" s="74" t="str">
        <f t="shared" si="216"/>
        <v>507.png</v>
      </c>
      <c r="R753" s="74" t="str">
        <f t="shared" si="226"/>
        <v>25,25</v>
      </c>
      <c r="S753" s="74" t="str">
        <f t="shared" si="226"/>
        <v>12,12</v>
      </c>
      <c r="T753" s="74" t="str">
        <f t="shared" si="217"/>
        <v>131.896278829376,32.9453650393679</v>
      </c>
      <c r="W753" s="239">
        <v>1</v>
      </c>
      <c r="X753" s="239" t="s">
        <v>3209</v>
      </c>
      <c r="Y753" s="239" t="str">
        <f t="shared" si="224"/>
        <v>高福-96：介護老人保健施設和の風</v>
      </c>
      <c r="Z753" s="239" t="s">
        <v>3202</v>
      </c>
      <c r="AA753" s="239" t="str">
        <f t="shared" si="218"/>
        <v>種別：高齢者福祉施設 &lt;br&gt;名称：高福-96：介護老人保健施設和の風&lt;br&gt;住所：佐伯市大字池田２２６０－１&lt;br&gt;TEL：0972-24-1201&lt;br&gt;参考：種別：短期入所療養介護(療養型ショートステイ)&lt;br&gt;</v>
      </c>
      <c r="AB753" s="239" t="s">
        <v>3256</v>
      </c>
      <c r="AC753" s="239" t="str">
        <f t="shared" si="219"/>
        <v>507.png</v>
      </c>
      <c r="AD753" s="239" t="s">
        <v>3204</v>
      </c>
      <c r="AE753" s="239" t="str">
        <f t="shared" si="220"/>
        <v>25,25</v>
      </c>
      <c r="AF753" s="239" t="s">
        <v>3205</v>
      </c>
      <c r="AG753" s="239" t="str">
        <f t="shared" si="221"/>
        <v>12,12</v>
      </c>
      <c r="AH753" s="239" t="s">
        <v>3206</v>
      </c>
      <c r="AI753" s="239" t="str">
        <f t="shared" si="222"/>
        <v>131.896278829376,32.9453650393679</v>
      </c>
      <c r="AJ753" s="239" t="s">
        <v>3207</v>
      </c>
      <c r="AL753" s="8" t="str">
        <f t="shared" si="225"/>
        <v>,{"type":"Feature","properties":{"name":"高福-96：介護老人保健施設和の風","description":"種別：高齢者福祉施設 &lt;br&gt;名称：高福-96：介護老人保健施設和の風&lt;br&gt;住所：佐伯市大字池田２２６０－１&lt;br&gt;TEL：0972-24-1201&lt;br&gt;参考：種別：短期入所療養介護(療養型ショートステイ)&lt;br&gt;","_markerType":"Icon","_iconUrl":"https://cyberjapandata.gsi.go.jp/portal/sys/v4/symbols/507.png","_iconSize":[25,25],"_iconAnchor":[12,12]},"geometry":{"type":"Point","coordinates":[131.896278829376,32.9453650393679]}}</v>
      </c>
    </row>
    <row r="754" spans="1:38">
      <c r="A754" s="248" t="s">
        <v>3830</v>
      </c>
      <c r="B754" s="1" t="s">
        <v>3686</v>
      </c>
      <c r="C754" s="1" t="s">
        <v>3830</v>
      </c>
      <c r="D754" s="1" t="s">
        <v>3892</v>
      </c>
      <c r="E754" s="1" t="s">
        <v>1363</v>
      </c>
      <c r="F754" s="1" t="s">
        <v>3922</v>
      </c>
      <c r="G754" s="1" t="s">
        <v>3951</v>
      </c>
      <c r="I754" s="236" t="s">
        <v>4159</v>
      </c>
      <c r="J754" s="1" t="s">
        <v>3188</v>
      </c>
      <c r="K754" s="1" t="s">
        <v>3189</v>
      </c>
      <c r="L754" s="1">
        <v>32.941542415873698</v>
      </c>
      <c r="M754" s="1">
        <v>131.96260904746001</v>
      </c>
      <c r="O754" s="74" t="str">
        <f t="shared" si="223"/>
        <v>高福-97：介護老人保健施設ユニット鶴見の太陽</v>
      </c>
      <c r="P754" s="74" t="str">
        <f t="shared" si="215"/>
        <v>種別：高齢者福祉施設 &lt;br&gt;名称：高福-97：介護老人保健施設ユニット鶴見の太陽&lt;br&gt;住所：佐伯市鶴見沖松浦51&lt;br&gt;TEL：0972-33-1501&lt;br&gt;参考：種別：短期入所療養介護(療養型ショートステイ)&lt;br&gt;</v>
      </c>
      <c r="Q754" s="74" t="str">
        <f t="shared" si="216"/>
        <v>507.png</v>
      </c>
      <c r="R754" s="74" t="str">
        <f t="shared" si="226"/>
        <v>25,25</v>
      </c>
      <c r="S754" s="74" t="str">
        <f t="shared" si="226"/>
        <v>12,12</v>
      </c>
      <c r="T754" s="74" t="str">
        <f t="shared" si="217"/>
        <v>131.96260904746,32.9415424158737</v>
      </c>
      <c r="W754" s="239">
        <v>1</v>
      </c>
      <c r="X754" s="239" t="s">
        <v>3209</v>
      </c>
      <c r="Y754" s="239" t="str">
        <f t="shared" si="224"/>
        <v>高福-97：介護老人保健施設ユニット鶴見の太陽</v>
      </c>
      <c r="Z754" s="239" t="s">
        <v>3202</v>
      </c>
      <c r="AA754" s="239" t="str">
        <f t="shared" si="218"/>
        <v>種別：高齢者福祉施設 &lt;br&gt;名称：高福-97：介護老人保健施設ユニット鶴見の太陽&lt;br&gt;住所：佐伯市鶴見沖松浦51&lt;br&gt;TEL：0972-33-1501&lt;br&gt;参考：種別：短期入所療養介護(療養型ショートステイ)&lt;br&gt;</v>
      </c>
      <c r="AB754" s="239" t="s">
        <v>3256</v>
      </c>
      <c r="AC754" s="239" t="str">
        <f t="shared" si="219"/>
        <v>507.png</v>
      </c>
      <c r="AD754" s="239" t="s">
        <v>3204</v>
      </c>
      <c r="AE754" s="239" t="str">
        <f t="shared" si="220"/>
        <v>25,25</v>
      </c>
      <c r="AF754" s="239" t="s">
        <v>3205</v>
      </c>
      <c r="AG754" s="239" t="str">
        <f t="shared" si="221"/>
        <v>12,12</v>
      </c>
      <c r="AH754" s="239" t="s">
        <v>3206</v>
      </c>
      <c r="AI754" s="239" t="str">
        <f t="shared" si="222"/>
        <v>131.96260904746,32.9415424158737</v>
      </c>
      <c r="AJ754" s="239" t="s">
        <v>3207</v>
      </c>
      <c r="AL754" s="8" t="str">
        <f t="shared" si="225"/>
        <v>,{"type":"Feature","properties":{"name":"高福-97：介護老人保健施設ユニット鶴見の太陽","description":"種別：高齢者福祉施設 &lt;br&gt;名称：高福-97：介護老人保健施設ユニット鶴見の太陽&lt;br&gt;住所：佐伯市鶴見沖松浦51&lt;br&gt;TEL：0972-33-1501&lt;br&gt;参考：種別：短期入所療養介護(療養型ショートステイ)&lt;br&gt;","_markerType":"Icon","_iconUrl":"https://cyberjapandata.gsi.go.jp/portal/sys/v4/symbols/507.png","_iconSize":[25,25],"_iconAnchor":[12,12]},"geometry":{"type":"Point","coordinates":[131.96260904746,32.9415424158737]}}</v>
      </c>
    </row>
    <row r="755" spans="1:38">
      <c r="A755" s="248" t="s">
        <v>3831</v>
      </c>
      <c r="B755" s="1" t="s">
        <v>3686</v>
      </c>
      <c r="C755" s="1" t="s">
        <v>3831</v>
      </c>
      <c r="D755" s="1" t="s">
        <v>19</v>
      </c>
      <c r="E755" s="1" t="s">
        <v>1363</v>
      </c>
      <c r="F755" s="1" t="s">
        <v>3922</v>
      </c>
      <c r="G755" s="1" t="s">
        <v>3951</v>
      </c>
      <c r="I755" s="236" t="s">
        <v>4159</v>
      </c>
      <c r="J755" s="1" t="s">
        <v>3188</v>
      </c>
      <c r="K755" s="1" t="s">
        <v>3189</v>
      </c>
      <c r="L755" s="1">
        <v>32.941742903774703</v>
      </c>
      <c r="M755" s="1">
        <v>131.96229594207799</v>
      </c>
      <c r="O755" s="74" t="str">
        <f t="shared" si="223"/>
        <v>高福-98：介護老人保健施設鶴見の太陽</v>
      </c>
      <c r="P755" s="74" t="str">
        <f t="shared" si="215"/>
        <v>種別：高齢者福祉施設 &lt;br&gt;名称：高福-98：介護老人保健施設鶴見の太陽&lt;br&gt;住所：佐伯市鶴見大字沖松浦51番地&lt;br&gt;TEL：0972-33-1501&lt;br&gt;参考：種別：短期入所療養介護(療養型ショートステイ)&lt;br&gt;</v>
      </c>
      <c r="Q755" s="74" t="str">
        <f t="shared" si="216"/>
        <v>507.png</v>
      </c>
      <c r="R755" s="74" t="str">
        <f t="shared" si="226"/>
        <v>25,25</v>
      </c>
      <c r="S755" s="74" t="str">
        <f t="shared" si="226"/>
        <v>12,12</v>
      </c>
      <c r="T755" s="74" t="str">
        <f t="shared" si="217"/>
        <v>131.962295942078,32.9417429037747</v>
      </c>
      <c r="W755" s="239">
        <v>1</v>
      </c>
      <c r="X755" s="239" t="s">
        <v>3209</v>
      </c>
      <c r="Y755" s="239" t="str">
        <f t="shared" si="224"/>
        <v>高福-98：介護老人保健施設鶴見の太陽</v>
      </c>
      <c r="Z755" s="239" t="s">
        <v>3202</v>
      </c>
      <c r="AA755" s="239" t="str">
        <f t="shared" si="218"/>
        <v>種別：高齢者福祉施設 &lt;br&gt;名称：高福-98：介護老人保健施設鶴見の太陽&lt;br&gt;住所：佐伯市鶴見大字沖松浦51番地&lt;br&gt;TEL：0972-33-1501&lt;br&gt;参考：種別：短期入所療養介護(療養型ショートステイ)&lt;br&gt;</v>
      </c>
      <c r="AB755" s="239" t="s">
        <v>3256</v>
      </c>
      <c r="AC755" s="239" t="str">
        <f t="shared" si="219"/>
        <v>507.png</v>
      </c>
      <c r="AD755" s="239" t="s">
        <v>3204</v>
      </c>
      <c r="AE755" s="239" t="str">
        <f t="shared" si="220"/>
        <v>25,25</v>
      </c>
      <c r="AF755" s="239" t="s">
        <v>3205</v>
      </c>
      <c r="AG755" s="239" t="str">
        <f t="shared" si="221"/>
        <v>12,12</v>
      </c>
      <c r="AH755" s="239" t="s">
        <v>3206</v>
      </c>
      <c r="AI755" s="239" t="str">
        <f t="shared" si="222"/>
        <v>131.962295942078,32.9417429037747</v>
      </c>
      <c r="AJ755" s="239" t="s">
        <v>3207</v>
      </c>
      <c r="AL755" s="8" t="str">
        <f t="shared" si="225"/>
        <v>,{"type":"Feature","properties":{"name":"高福-98：介護老人保健施設鶴見の太陽","description":"種別：高齢者福祉施設 &lt;br&gt;名称：高福-98：介護老人保健施設鶴見の太陽&lt;br&gt;住所：佐伯市鶴見大字沖松浦51番地&lt;br&gt;TEL：0972-33-1501&lt;br&gt;参考：種別：短期入所療養介護(療養型ショートステイ)&lt;br&gt;","_markerType":"Icon","_iconUrl":"https://cyberjapandata.gsi.go.jp/portal/sys/v4/symbols/507.png","_iconSize":[25,25],"_iconAnchor":[12,12]},"geometry":{"type":"Point","coordinates":[131.962295942078,32.9417429037747]}}</v>
      </c>
    </row>
    <row r="756" spans="1:38">
      <c r="A756" s="248" t="s">
        <v>3832</v>
      </c>
      <c r="B756" s="1" t="s">
        <v>3686</v>
      </c>
      <c r="C756" s="1" t="s">
        <v>3832</v>
      </c>
      <c r="D756" s="1" t="s">
        <v>3866</v>
      </c>
      <c r="E756" s="1" t="s">
        <v>1357</v>
      </c>
      <c r="F756" s="1" t="s">
        <v>3923</v>
      </c>
      <c r="G756" s="1" t="s">
        <v>3944</v>
      </c>
      <c r="I756" s="236" t="s">
        <v>4159</v>
      </c>
      <c r="J756" s="1" t="s">
        <v>3188</v>
      </c>
      <c r="K756" s="1" t="s">
        <v>3189</v>
      </c>
      <c r="L756" s="1">
        <v>32.945764093624298</v>
      </c>
      <c r="M756" s="1">
        <v>131.89634300357599</v>
      </c>
      <c r="O756" s="74" t="str">
        <f t="shared" si="223"/>
        <v>高福-99：花みずき指定通所介護事業所(デイサービスセンター　花みずき)</v>
      </c>
      <c r="P756" s="74" t="str">
        <f t="shared" si="215"/>
        <v>種別：高齢者福祉施設 &lt;br&gt;名称：高福-99：花みずき指定通所介護事業所(デイサービスセンター　花みずき)&lt;br&gt;住所：佐伯市大字池田1699番地の7&lt;br&gt;TEL：0972-23-3000&lt;br&gt;参考：種別：認知症対応型通所介護(デイサービス)&lt;br&gt;</v>
      </c>
      <c r="Q756" s="74" t="str">
        <f t="shared" si="216"/>
        <v>507.png</v>
      </c>
      <c r="R756" s="74" t="str">
        <f t="shared" si="226"/>
        <v>25,25</v>
      </c>
      <c r="S756" s="74" t="str">
        <f t="shared" si="226"/>
        <v>12,12</v>
      </c>
      <c r="T756" s="74" t="str">
        <f t="shared" si="217"/>
        <v>131.896343003576,32.9457640936243</v>
      </c>
      <c r="W756" s="239">
        <v>1</v>
      </c>
      <c r="X756" s="239" t="s">
        <v>3209</v>
      </c>
      <c r="Y756" s="239" t="str">
        <f t="shared" si="224"/>
        <v>高福-99：花みずき指定通所介護事業所(デイサービスセンター　花みずき)</v>
      </c>
      <c r="Z756" s="239" t="s">
        <v>3202</v>
      </c>
      <c r="AA756" s="239" t="str">
        <f t="shared" si="218"/>
        <v>種別：高齢者福祉施設 &lt;br&gt;名称：高福-99：花みずき指定通所介護事業所(デイサービスセンター　花みずき)&lt;br&gt;住所：佐伯市大字池田1699番地の7&lt;br&gt;TEL：0972-23-3000&lt;br&gt;参考：種別：認知症対応型通所介護(デイサービス)&lt;br&gt;</v>
      </c>
      <c r="AB756" s="239" t="s">
        <v>3256</v>
      </c>
      <c r="AC756" s="239" t="str">
        <f t="shared" si="219"/>
        <v>507.png</v>
      </c>
      <c r="AD756" s="239" t="s">
        <v>3204</v>
      </c>
      <c r="AE756" s="239" t="str">
        <f t="shared" si="220"/>
        <v>25,25</v>
      </c>
      <c r="AF756" s="239" t="s">
        <v>3205</v>
      </c>
      <c r="AG756" s="239" t="str">
        <f t="shared" si="221"/>
        <v>12,12</v>
      </c>
      <c r="AH756" s="239" t="s">
        <v>3206</v>
      </c>
      <c r="AI756" s="239" t="str">
        <f t="shared" si="222"/>
        <v>131.896343003576,32.9457640936243</v>
      </c>
      <c r="AJ756" s="239" t="s">
        <v>3207</v>
      </c>
      <c r="AL756" s="8" t="str">
        <f t="shared" si="225"/>
        <v>,{"type":"Feature","properties":{"name":"高福-99：花みずき指定通所介護事業所(デイサービスセンター　花みずき)","description":"種別：高齢者福祉施設 &lt;br&gt;名称：高福-99：花みずき指定通所介護事業所(デイサービスセンター　花みずき)&lt;br&gt;住所：佐伯市大字池田1699番地の7&lt;br&gt;TEL：0972-23-3000&lt;br&gt;参考：種別：認知症対応型通所介護(デイサービス)&lt;br&gt;","_markerType":"Icon","_iconUrl":"https://cyberjapandata.gsi.go.jp/portal/sys/v4/symbols/507.png","_iconSize":[25,25],"_iconAnchor":[12,12]},"geometry":{"type":"Point","coordinates":[131.896343003576,32.9457640936243]}}</v>
      </c>
    </row>
    <row r="757" spans="1:38">
      <c r="A757" s="248" t="s">
        <v>3833</v>
      </c>
      <c r="B757" s="1" t="s">
        <v>3686</v>
      </c>
      <c r="C757" s="1" t="s">
        <v>3833</v>
      </c>
      <c r="D757" s="1" t="s">
        <v>3893</v>
      </c>
      <c r="E757" s="1" t="s">
        <v>1357</v>
      </c>
      <c r="F757" s="1" t="s">
        <v>3923</v>
      </c>
      <c r="G757" s="1" t="s">
        <v>3944</v>
      </c>
      <c r="I757" s="236" t="s">
        <v>4159</v>
      </c>
      <c r="J757" s="1" t="s">
        <v>3188</v>
      </c>
      <c r="K757" s="1" t="s">
        <v>3189</v>
      </c>
      <c r="L757" s="1">
        <v>32.946252877721598</v>
      </c>
      <c r="M757" s="1">
        <v>131.895787790816</v>
      </c>
      <c r="O757" s="74" t="str">
        <f t="shared" si="223"/>
        <v>高福-100：やまぼうし指定通所介護事業所</v>
      </c>
      <c r="P757" s="74" t="str">
        <f t="shared" si="215"/>
        <v>種別：高齢者福祉施設 &lt;br&gt;名称：高福-100：やまぼうし指定通所介護事業所&lt;br&gt;住所：佐伯市池田字山ノ田1689番地1&lt;br&gt;TEL：0972-23-3000&lt;br&gt;参考：種別：認知症対応型通所介護(デイサービス)&lt;br&gt;</v>
      </c>
      <c r="Q757" s="74" t="str">
        <f t="shared" si="216"/>
        <v>507.png</v>
      </c>
      <c r="R757" s="74" t="str">
        <f t="shared" si="226"/>
        <v>25,25</v>
      </c>
      <c r="S757" s="74" t="str">
        <f t="shared" si="226"/>
        <v>12,12</v>
      </c>
      <c r="T757" s="74" t="str">
        <f t="shared" si="217"/>
        <v>131.895787790816,32.9462528777216</v>
      </c>
      <c r="W757" s="239">
        <v>1</v>
      </c>
      <c r="X757" s="239" t="s">
        <v>3209</v>
      </c>
      <c r="Y757" s="239" t="str">
        <f t="shared" si="224"/>
        <v>高福-100：やまぼうし指定通所介護事業所</v>
      </c>
      <c r="Z757" s="239" t="s">
        <v>3202</v>
      </c>
      <c r="AA757" s="239" t="str">
        <f t="shared" si="218"/>
        <v>種別：高齢者福祉施設 &lt;br&gt;名称：高福-100：やまぼうし指定通所介護事業所&lt;br&gt;住所：佐伯市池田字山ノ田1689番地1&lt;br&gt;TEL：0972-23-3000&lt;br&gt;参考：種別：認知症対応型通所介護(デイサービス)&lt;br&gt;</v>
      </c>
      <c r="AB757" s="239" t="s">
        <v>3256</v>
      </c>
      <c r="AC757" s="239" t="str">
        <f t="shared" si="219"/>
        <v>507.png</v>
      </c>
      <c r="AD757" s="239" t="s">
        <v>3204</v>
      </c>
      <c r="AE757" s="239" t="str">
        <f t="shared" si="220"/>
        <v>25,25</v>
      </c>
      <c r="AF757" s="239" t="s">
        <v>3205</v>
      </c>
      <c r="AG757" s="239" t="str">
        <f t="shared" si="221"/>
        <v>12,12</v>
      </c>
      <c r="AH757" s="239" t="s">
        <v>3206</v>
      </c>
      <c r="AI757" s="239" t="str">
        <f t="shared" si="222"/>
        <v>131.895787790816,32.9462528777216</v>
      </c>
      <c r="AJ757" s="239" t="s">
        <v>3207</v>
      </c>
      <c r="AL757" s="8" t="str">
        <f t="shared" si="225"/>
        <v>,{"type":"Feature","properties":{"name":"高福-100：やまぼうし指定通所介護事業所","description":"種別：高齢者福祉施設 &lt;br&gt;名称：高福-100：やまぼうし指定通所介護事業所&lt;br&gt;住所：佐伯市池田字山ノ田1689番地1&lt;br&gt;TEL：0972-23-3000&lt;br&gt;参考：種別：認知症対応型通所介護(デイサービス)&lt;br&gt;","_markerType":"Icon","_iconUrl":"https://cyberjapandata.gsi.go.jp/portal/sys/v4/symbols/507.png","_iconSize":[25,25],"_iconAnchor":[12,12]},"geometry":{"type":"Point","coordinates":[131.895787790816,32.9462528777216]}}</v>
      </c>
    </row>
    <row r="758" spans="1:38">
      <c r="A758" s="248" t="s">
        <v>3834</v>
      </c>
      <c r="B758" s="1" t="s">
        <v>3686</v>
      </c>
      <c r="C758" s="1" t="s">
        <v>3834</v>
      </c>
      <c r="D758" s="1" t="s">
        <v>283</v>
      </c>
      <c r="E758" s="1" t="s">
        <v>1369</v>
      </c>
      <c r="F758" s="1" t="s">
        <v>3923</v>
      </c>
      <c r="G758" s="1" t="s">
        <v>3944</v>
      </c>
      <c r="I758" s="236" t="s">
        <v>4159</v>
      </c>
      <c r="J758" s="1" t="s">
        <v>3188</v>
      </c>
      <c r="K758" s="1" t="s">
        <v>3189</v>
      </c>
      <c r="L758" s="1">
        <v>32.958479488032197</v>
      </c>
      <c r="M758" s="1">
        <v>131.899751575436</v>
      </c>
      <c r="O758" s="74" t="str">
        <f t="shared" si="223"/>
        <v>高福-101：佐伯市老人デイサービスセンター　E型｢水明園｣</v>
      </c>
      <c r="P758" s="74" t="str">
        <f t="shared" si="215"/>
        <v>種別：高齢者福祉施設 &lt;br&gt;名称：高福-101：佐伯市老人デイサービスセンター　E型｢水明園｣&lt;br&gt;住所：佐伯市向島1丁目3番8号&lt;br&gt;TEL：0972-23-3064&lt;br&gt;参考：種別：認知症対応型通所介護(デイサービス)&lt;br&gt;</v>
      </c>
      <c r="Q758" s="74" t="str">
        <f t="shared" si="216"/>
        <v>507.png</v>
      </c>
      <c r="R758" s="74" t="str">
        <f t="shared" si="226"/>
        <v>25,25</v>
      </c>
      <c r="S758" s="74" t="str">
        <f t="shared" si="226"/>
        <v>12,12</v>
      </c>
      <c r="T758" s="74" t="str">
        <f t="shared" si="217"/>
        <v>131.899751575436,32.9584794880322</v>
      </c>
      <c r="W758" s="239">
        <v>1</v>
      </c>
      <c r="X758" s="239" t="s">
        <v>3209</v>
      </c>
      <c r="Y758" s="239" t="str">
        <f t="shared" si="224"/>
        <v>高福-101：佐伯市老人デイサービスセンター　E型｢水明園｣</v>
      </c>
      <c r="Z758" s="239" t="s">
        <v>3202</v>
      </c>
      <c r="AA758" s="239" t="str">
        <f t="shared" si="218"/>
        <v>種別：高齢者福祉施設 &lt;br&gt;名称：高福-101：佐伯市老人デイサービスセンター　E型｢水明園｣&lt;br&gt;住所：佐伯市向島1丁目3番8号&lt;br&gt;TEL：0972-23-3064&lt;br&gt;参考：種別：認知症対応型通所介護(デイサービス)&lt;br&gt;</v>
      </c>
      <c r="AB758" s="239" t="s">
        <v>3256</v>
      </c>
      <c r="AC758" s="239" t="str">
        <f t="shared" si="219"/>
        <v>507.png</v>
      </c>
      <c r="AD758" s="239" t="s">
        <v>3204</v>
      </c>
      <c r="AE758" s="239" t="str">
        <f t="shared" si="220"/>
        <v>25,25</v>
      </c>
      <c r="AF758" s="239" t="s">
        <v>3205</v>
      </c>
      <c r="AG758" s="239" t="str">
        <f t="shared" si="221"/>
        <v>12,12</v>
      </c>
      <c r="AH758" s="239" t="s">
        <v>3206</v>
      </c>
      <c r="AI758" s="239" t="str">
        <f t="shared" si="222"/>
        <v>131.899751575436,32.9584794880322</v>
      </c>
      <c r="AJ758" s="239" t="s">
        <v>3207</v>
      </c>
      <c r="AL758" s="8" t="str">
        <f t="shared" si="225"/>
        <v>,{"type":"Feature","properties":{"name":"高福-101：佐伯市老人デイサービスセンター　E型｢水明園｣","description":"種別：高齢者福祉施設 &lt;br&gt;名称：高福-101：佐伯市老人デイサービスセンター　E型｢水明園｣&lt;br&gt;住所：佐伯市向島1丁目3番8号&lt;br&gt;TEL：0972-23-3064&lt;br&gt;参考：種別：認知症対応型通所介護(デイサービス)&lt;br&gt;","_markerType":"Icon","_iconUrl":"https://cyberjapandata.gsi.go.jp/portal/sys/v4/symbols/507.png","_iconSize":[25,25],"_iconAnchor":[12,12]},"geometry":{"type":"Point","coordinates":[131.899751575436,32.9584794880322]}}</v>
      </c>
    </row>
    <row r="759" spans="1:38">
      <c r="A759" s="248" t="s">
        <v>3835</v>
      </c>
      <c r="B759" s="1" t="s">
        <v>3686</v>
      </c>
      <c r="C759" s="1" t="s">
        <v>3835</v>
      </c>
      <c r="D759" s="1" t="s">
        <v>1095</v>
      </c>
      <c r="E759" s="1" t="s">
        <v>1350</v>
      </c>
      <c r="F759" s="1" t="s">
        <v>3924</v>
      </c>
      <c r="G759" s="1" t="s">
        <v>3950</v>
      </c>
      <c r="I759" s="236" t="s">
        <v>4159</v>
      </c>
      <c r="J759" s="1" t="s">
        <v>3188</v>
      </c>
      <c r="K759" s="1" t="s">
        <v>3189</v>
      </c>
      <c r="L759" s="1">
        <v>32.937347238838697</v>
      </c>
      <c r="M759" s="1">
        <v>131.912165898376</v>
      </c>
      <c r="O759" s="74" t="str">
        <f t="shared" si="223"/>
        <v>高福-102：グループホーム　陽</v>
      </c>
      <c r="P759" s="74" t="str">
        <f t="shared" si="215"/>
        <v>種別：高齢者福祉施設 &lt;br&gt;名称：高福-102：グループホーム　陽&lt;br&gt;住所：佐伯市大字長良4954番地&lt;br&gt;TEL：0972-28-3322&lt;br&gt;参考：種別：認知症対応共同生活介護(グループホーム　)&lt;br&gt;</v>
      </c>
      <c r="Q759" s="74" t="str">
        <f t="shared" si="216"/>
        <v>507.png</v>
      </c>
      <c r="R759" s="74" t="str">
        <f t="shared" si="226"/>
        <v>25,25</v>
      </c>
      <c r="S759" s="74" t="str">
        <f t="shared" si="226"/>
        <v>12,12</v>
      </c>
      <c r="T759" s="74" t="str">
        <f t="shared" si="217"/>
        <v>131.912165898376,32.9373472388387</v>
      </c>
      <c r="W759" s="239">
        <v>1</v>
      </c>
      <c r="X759" s="239" t="s">
        <v>3209</v>
      </c>
      <c r="Y759" s="239" t="str">
        <f t="shared" si="224"/>
        <v>高福-102：グループホーム　陽</v>
      </c>
      <c r="Z759" s="239" t="s">
        <v>3202</v>
      </c>
      <c r="AA759" s="239" t="str">
        <f t="shared" si="218"/>
        <v>種別：高齢者福祉施設 &lt;br&gt;名称：高福-102：グループホーム　陽&lt;br&gt;住所：佐伯市大字長良4954番地&lt;br&gt;TEL：0972-28-3322&lt;br&gt;参考：種別：認知症対応共同生活介護(グループホーム　)&lt;br&gt;</v>
      </c>
      <c r="AB759" s="239" t="s">
        <v>3256</v>
      </c>
      <c r="AC759" s="239" t="str">
        <f t="shared" si="219"/>
        <v>507.png</v>
      </c>
      <c r="AD759" s="239" t="s">
        <v>3204</v>
      </c>
      <c r="AE759" s="239" t="str">
        <f t="shared" si="220"/>
        <v>25,25</v>
      </c>
      <c r="AF759" s="239" t="s">
        <v>3205</v>
      </c>
      <c r="AG759" s="239" t="str">
        <f t="shared" si="221"/>
        <v>12,12</v>
      </c>
      <c r="AH759" s="239" t="s">
        <v>3206</v>
      </c>
      <c r="AI759" s="239" t="str">
        <f t="shared" si="222"/>
        <v>131.912165898376,32.9373472388387</v>
      </c>
      <c r="AJ759" s="239" t="s">
        <v>3207</v>
      </c>
      <c r="AL759" s="8" t="str">
        <f t="shared" si="225"/>
        <v>,{"type":"Feature","properties":{"name":"高福-102：グループホーム　陽","description":"種別：高齢者福祉施設 &lt;br&gt;名称：高福-102：グループホーム　陽&lt;br&gt;住所：佐伯市大字長良4954番地&lt;br&gt;TEL：0972-28-3322&lt;br&gt;参考：種別：認知症対応共同生活介護(グループホーム　)&lt;br&gt;","_markerType":"Icon","_iconUrl":"https://cyberjapandata.gsi.go.jp/portal/sys/v4/symbols/507.png","_iconSize":[25,25],"_iconAnchor":[12,12]},"geometry":{"type":"Point","coordinates":[131.912165898376,32.9373472388387]}}</v>
      </c>
    </row>
    <row r="760" spans="1:38">
      <c r="A760" s="248" t="s">
        <v>3836</v>
      </c>
      <c r="B760" s="1" t="s">
        <v>3686</v>
      </c>
      <c r="C760" s="1" t="s">
        <v>3836</v>
      </c>
      <c r="D760" s="1" t="s">
        <v>3894</v>
      </c>
      <c r="E760" s="1" t="s">
        <v>1381</v>
      </c>
      <c r="F760" s="1" t="s">
        <v>3924</v>
      </c>
      <c r="G760" s="1" t="s">
        <v>3944</v>
      </c>
      <c r="I760" s="236" t="s">
        <v>4159</v>
      </c>
      <c r="J760" s="1" t="s">
        <v>3188</v>
      </c>
      <c r="K760" s="1" t="s">
        <v>3189</v>
      </c>
      <c r="L760" s="1">
        <v>32.946261375911398</v>
      </c>
      <c r="M760" s="1">
        <v>131.89667235426501</v>
      </c>
      <c r="O760" s="74" t="str">
        <f t="shared" si="223"/>
        <v>高福-103：グループホーム　花みずき</v>
      </c>
      <c r="P760" s="74" t="str">
        <f t="shared" si="215"/>
        <v>種別：高齢者福祉施設 &lt;br&gt;名称：高福-103：グループホーム　花みずき&lt;br&gt;住所：佐伯市大字池田1712番地27&lt;br&gt;TEL：0972-24-3003&lt;br&gt;参考：種別：認知症対応共同生活介護(グループホーム　)&lt;br&gt;</v>
      </c>
      <c r="Q760" s="74" t="str">
        <f t="shared" si="216"/>
        <v>507.png</v>
      </c>
      <c r="R760" s="74" t="str">
        <f t="shared" si="226"/>
        <v>25,25</v>
      </c>
      <c r="S760" s="74" t="str">
        <f t="shared" si="226"/>
        <v>12,12</v>
      </c>
      <c r="T760" s="74" t="str">
        <f t="shared" si="217"/>
        <v>131.896672354265,32.9462613759114</v>
      </c>
      <c r="W760" s="239">
        <v>1</v>
      </c>
      <c r="X760" s="239" t="s">
        <v>3209</v>
      </c>
      <c r="Y760" s="239" t="str">
        <f t="shared" si="224"/>
        <v>高福-103：グループホーム　花みずき</v>
      </c>
      <c r="Z760" s="239" t="s">
        <v>3202</v>
      </c>
      <c r="AA760" s="239" t="str">
        <f t="shared" si="218"/>
        <v>種別：高齢者福祉施設 &lt;br&gt;名称：高福-103：グループホーム　花みずき&lt;br&gt;住所：佐伯市大字池田1712番地27&lt;br&gt;TEL：0972-24-3003&lt;br&gt;参考：種別：認知症対応共同生活介護(グループホーム　)&lt;br&gt;</v>
      </c>
      <c r="AB760" s="239" t="s">
        <v>3256</v>
      </c>
      <c r="AC760" s="239" t="str">
        <f t="shared" si="219"/>
        <v>507.png</v>
      </c>
      <c r="AD760" s="239" t="s">
        <v>3204</v>
      </c>
      <c r="AE760" s="239" t="str">
        <f t="shared" si="220"/>
        <v>25,25</v>
      </c>
      <c r="AF760" s="239" t="s">
        <v>3205</v>
      </c>
      <c r="AG760" s="239" t="str">
        <f t="shared" si="221"/>
        <v>12,12</v>
      </c>
      <c r="AH760" s="239" t="s">
        <v>3206</v>
      </c>
      <c r="AI760" s="239" t="str">
        <f t="shared" si="222"/>
        <v>131.896672354265,32.9462613759114</v>
      </c>
      <c r="AJ760" s="239" t="s">
        <v>3207</v>
      </c>
      <c r="AL760" s="8" t="str">
        <f t="shared" si="225"/>
        <v>,{"type":"Feature","properties":{"name":"高福-103：グループホーム　花みずき","description":"種別：高齢者福祉施設 &lt;br&gt;名称：高福-103：グループホーム　花みずき&lt;br&gt;住所：佐伯市大字池田1712番地27&lt;br&gt;TEL：0972-24-3003&lt;br&gt;参考：種別：認知症対応共同生活介護(グループホーム　)&lt;br&gt;","_markerType":"Icon","_iconUrl":"https://cyberjapandata.gsi.go.jp/portal/sys/v4/symbols/507.png","_iconSize":[25,25],"_iconAnchor":[12,12]},"geometry":{"type":"Point","coordinates":[131.896672354265,32.9462613759114]}}</v>
      </c>
    </row>
    <row r="761" spans="1:38">
      <c r="A761" s="248" t="s">
        <v>3837</v>
      </c>
      <c r="B761" s="1" t="s">
        <v>3686</v>
      </c>
      <c r="C761" s="1" t="s">
        <v>3837</v>
      </c>
      <c r="D761" s="1" t="s">
        <v>3895</v>
      </c>
      <c r="E761" s="1" t="s">
        <v>1382</v>
      </c>
      <c r="F761" s="1" t="s">
        <v>3924</v>
      </c>
      <c r="G761" s="1" t="s">
        <v>3971</v>
      </c>
      <c r="I761" s="236" t="s">
        <v>4159</v>
      </c>
      <c r="J761" s="1" t="s">
        <v>3188</v>
      </c>
      <c r="K761" s="1" t="s">
        <v>3189</v>
      </c>
      <c r="L761" s="1">
        <v>32.8119672090872</v>
      </c>
      <c r="M761" s="1">
        <v>131.92501237420601</v>
      </c>
      <c r="O761" s="74" t="str">
        <f t="shared" si="223"/>
        <v>高福-104：グループホーム　やすらぎの家</v>
      </c>
      <c r="P761" s="74" t="str">
        <f t="shared" si="215"/>
        <v>種別：高齢者福祉施設 &lt;br&gt;名称：高福-104：グループホーム　やすらぎの家&lt;br&gt;住所：佐伯市蒲江大字蒲江浦3951番地&lt;br&gt;TEL：0972-42-0137&lt;br&gt;参考：種別：認知症対応共同生活介護(グループホーム　)&lt;br&gt;</v>
      </c>
      <c r="Q761" s="74" t="str">
        <f t="shared" si="216"/>
        <v>507.png</v>
      </c>
      <c r="R761" s="74" t="str">
        <f t="shared" si="226"/>
        <v>25,25</v>
      </c>
      <c r="S761" s="74" t="str">
        <f t="shared" si="226"/>
        <v>12,12</v>
      </c>
      <c r="T761" s="74" t="str">
        <f t="shared" si="217"/>
        <v>131.925012374206,32.8119672090872</v>
      </c>
      <c r="W761" s="239">
        <v>1</v>
      </c>
      <c r="X761" s="239" t="s">
        <v>3209</v>
      </c>
      <c r="Y761" s="239" t="str">
        <f t="shared" si="224"/>
        <v>高福-104：グループホーム　やすらぎの家</v>
      </c>
      <c r="Z761" s="239" t="s">
        <v>3202</v>
      </c>
      <c r="AA761" s="239" t="str">
        <f t="shared" si="218"/>
        <v>種別：高齢者福祉施設 &lt;br&gt;名称：高福-104：グループホーム　やすらぎの家&lt;br&gt;住所：佐伯市蒲江大字蒲江浦3951番地&lt;br&gt;TEL：0972-42-0137&lt;br&gt;参考：種別：認知症対応共同生活介護(グループホーム　)&lt;br&gt;</v>
      </c>
      <c r="AB761" s="239" t="s">
        <v>3256</v>
      </c>
      <c r="AC761" s="239" t="str">
        <f t="shared" si="219"/>
        <v>507.png</v>
      </c>
      <c r="AD761" s="239" t="s">
        <v>3204</v>
      </c>
      <c r="AE761" s="239" t="str">
        <f t="shared" si="220"/>
        <v>25,25</v>
      </c>
      <c r="AF761" s="239" t="s">
        <v>3205</v>
      </c>
      <c r="AG761" s="239" t="str">
        <f t="shared" si="221"/>
        <v>12,12</v>
      </c>
      <c r="AH761" s="239" t="s">
        <v>3206</v>
      </c>
      <c r="AI761" s="239" t="str">
        <f t="shared" si="222"/>
        <v>131.925012374206,32.8119672090872</v>
      </c>
      <c r="AJ761" s="239" t="s">
        <v>3207</v>
      </c>
      <c r="AL761" s="8" t="str">
        <f t="shared" si="225"/>
        <v>,{"type":"Feature","properties":{"name":"高福-104：グループホーム　やすらぎの家","description":"種別：高齢者福祉施設 &lt;br&gt;名称：高福-104：グループホーム　やすらぎの家&lt;br&gt;住所：佐伯市蒲江大字蒲江浦3951番地&lt;br&gt;TEL：0972-42-0137&lt;br&gt;参考：種別：認知症対応共同生活介護(グループホーム　)&lt;br&gt;","_markerType":"Icon","_iconUrl":"https://cyberjapandata.gsi.go.jp/portal/sys/v4/symbols/507.png","_iconSize":[25,25],"_iconAnchor":[12,12]},"geometry":{"type":"Point","coordinates":[131.925012374206,32.8119672090872]}}</v>
      </c>
    </row>
    <row r="762" spans="1:38">
      <c r="A762" s="248" t="s">
        <v>3838</v>
      </c>
      <c r="B762" s="1" t="s">
        <v>3686</v>
      </c>
      <c r="C762" s="1" t="s">
        <v>3838</v>
      </c>
      <c r="D762" s="1" t="s">
        <v>3896</v>
      </c>
      <c r="E762" s="1" t="s">
        <v>1383</v>
      </c>
      <c r="F762" s="1" t="s">
        <v>3924</v>
      </c>
      <c r="G762" s="1" t="s">
        <v>3939</v>
      </c>
      <c r="I762" s="236" t="s">
        <v>4159</v>
      </c>
      <c r="J762" s="1" t="s">
        <v>3188</v>
      </c>
      <c r="K762" s="1" t="s">
        <v>3189</v>
      </c>
      <c r="L762" s="1">
        <v>32.890492304558997</v>
      </c>
      <c r="M762" s="1">
        <v>131.754066544859</v>
      </c>
      <c r="O762" s="74" t="str">
        <f t="shared" si="223"/>
        <v>高福-105：グループホーム　コスモなおかわ</v>
      </c>
      <c r="P762" s="74" t="str">
        <f t="shared" si="215"/>
        <v>種別：高齢者福祉施設 &lt;br&gt;名称：高福-105：グループホーム　コスモなおかわ&lt;br&gt;住所：佐伯市直川横川508番地&lt;br&gt;TEL：0972-25-6622&lt;br&gt;参考：種別：認知症対応共同生活介護(グループホーム　)&lt;br&gt;</v>
      </c>
      <c r="Q762" s="74" t="str">
        <f t="shared" si="216"/>
        <v>507.png</v>
      </c>
      <c r="R762" s="74" t="str">
        <f t="shared" si="226"/>
        <v>25,25</v>
      </c>
      <c r="S762" s="74" t="str">
        <f t="shared" si="226"/>
        <v>12,12</v>
      </c>
      <c r="T762" s="74" t="str">
        <f t="shared" si="217"/>
        <v>131.754066544859,32.890492304559</v>
      </c>
      <c r="W762" s="239">
        <v>1</v>
      </c>
      <c r="X762" s="239" t="s">
        <v>3209</v>
      </c>
      <c r="Y762" s="239" t="str">
        <f t="shared" si="224"/>
        <v>高福-105：グループホーム　コスモなおかわ</v>
      </c>
      <c r="Z762" s="239" t="s">
        <v>3202</v>
      </c>
      <c r="AA762" s="239" t="str">
        <f t="shared" si="218"/>
        <v>種別：高齢者福祉施設 &lt;br&gt;名称：高福-105：グループホーム　コスモなおかわ&lt;br&gt;住所：佐伯市直川横川508番地&lt;br&gt;TEL：0972-25-6622&lt;br&gt;参考：種別：認知症対応共同生活介護(グループホーム　)&lt;br&gt;</v>
      </c>
      <c r="AB762" s="239" t="s">
        <v>3256</v>
      </c>
      <c r="AC762" s="239" t="str">
        <f t="shared" si="219"/>
        <v>507.png</v>
      </c>
      <c r="AD762" s="239" t="s">
        <v>3204</v>
      </c>
      <c r="AE762" s="239" t="str">
        <f t="shared" si="220"/>
        <v>25,25</v>
      </c>
      <c r="AF762" s="239" t="s">
        <v>3205</v>
      </c>
      <c r="AG762" s="239" t="str">
        <f t="shared" si="221"/>
        <v>12,12</v>
      </c>
      <c r="AH762" s="239" t="s">
        <v>3206</v>
      </c>
      <c r="AI762" s="239" t="str">
        <f t="shared" si="222"/>
        <v>131.754066544859,32.890492304559</v>
      </c>
      <c r="AJ762" s="239" t="s">
        <v>3207</v>
      </c>
      <c r="AL762" s="8" t="str">
        <f t="shared" si="225"/>
        <v>,{"type":"Feature","properties":{"name":"高福-105：グループホーム　コスモなおかわ","description":"種別：高齢者福祉施設 &lt;br&gt;名称：高福-105：グループホーム　コスモなおかわ&lt;br&gt;住所：佐伯市直川横川508番地&lt;br&gt;TEL：0972-25-6622&lt;br&gt;参考：種別：認知症対応共同生活介護(グループホーム　)&lt;br&gt;","_markerType":"Icon","_iconUrl":"https://cyberjapandata.gsi.go.jp/portal/sys/v4/symbols/507.png","_iconSize":[25,25],"_iconAnchor":[12,12]},"geometry":{"type":"Point","coordinates":[131.754066544859,32.890492304559]}}</v>
      </c>
    </row>
    <row r="763" spans="1:38">
      <c r="A763" s="248" t="s">
        <v>3839</v>
      </c>
      <c r="B763" s="1" t="s">
        <v>3686</v>
      </c>
      <c r="C763" s="1" t="s">
        <v>3839</v>
      </c>
      <c r="D763" s="1" t="s">
        <v>3897</v>
      </c>
      <c r="E763" s="1" t="s">
        <v>1329</v>
      </c>
      <c r="F763" s="1" t="s">
        <v>3924</v>
      </c>
      <c r="G763" s="1" t="s">
        <v>3935</v>
      </c>
      <c r="I763" s="236" t="s">
        <v>4159</v>
      </c>
      <c r="J763" s="1" t="s">
        <v>3188</v>
      </c>
      <c r="K763" s="1" t="s">
        <v>3189</v>
      </c>
      <c r="L763" s="1">
        <v>32.925621894502498</v>
      </c>
      <c r="M763" s="1">
        <v>131.945467035012</v>
      </c>
      <c r="O763" s="74" t="str">
        <f t="shared" si="223"/>
        <v>高福-106：グループホーム　白ゆり</v>
      </c>
      <c r="P763" s="74" t="str">
        <f t="shared" si="215"/>
        <v>種別：高齢者福祉施設 &lt;br&gt;名称：高福-106：グループホーム　白ゆり&lt;br&gt;住所：佐伯市木立字大野4887番地&lt;br&gt;TEL：0972-29-5020&lt;br&gt;参考：種別：認知症対応共同生活介護(グループホーム　)&lt;br&gt;</v>
      </c>
      <c r="Q763" s="74" t="str">
        <f t="shared" si="216"/>
        <v>507.png</v>
      </c>
      <c r="R763" s="74" t="str">
        <f t="shared" si="226"/>
        <v>25,25</v>
      </c>
      <c r="S763" s="74" t="str">
        <f t="shared" si="226"/>
        <v>12,12</v>
      </c>
      <c r="T763" s="74" t="str">
        <f t="shared" si="217"/>
        <v>131.945467035012,32.9256218945025</v>
      </c>
      <c r="W763" s="239">
        <v>1</v>
      </c>
      <c r="X763" s="239" t="s">
        <v>3209</v>
      </c>
      <c r="Y763" s="239" t="str">
        <f t="shared" si="224"/>
        <v>高福-106：グループホーム　白ゆり</v>
      </c>
      <c r="Z763" s="239" t="s">
        <v>3202</v>
      </c>
      <c r="AA763" s="239" t="str">
        <f t="shared" si="218"/>
        <v>種別：高齢者福祉施設 &lt;br&gt;名称：高福-106：グループホーム　白ゆり&lt;br&gt;住所：佐伯市木立字大野4887番地&lt;br&gt;TEL：0972-29-5020&lt;br&gt;参考：種別：認知症対応共同生活介護(グループホーム　)&lt;br&gt;</v>
      </c>
      <c r="AB763" s="239" t="s">
        <v>3256</v>
      </c>
      <c r="AC763" s="239" t="str">
        <f t="shared" si="219"/>
        <v>507.png</v>
      </c>
      <c r="AD763" s="239" t="s">
        <v>3204</v>
      </c>
      <c r="AE763" s="239" t="str">
        <f t="shared" si="220"/>
        <v>25,25</v>
      </c>
      <c r="AF763" s="239" t="s">
        <v>3205</v>
      </c>
      <c r="AG763" s="239" t="str">
        <f t="shared" si="221"/>
        <v>12,12</v>
      </c>
      <c r="AH763" s="239" t="s">
        <v>3206</v>
      </c>
      <c r="AI763" s="239" t="str">
        <f t="shared" si="222"/>
        <v>131.945467035012,32.9256218945025</v>
      </c>
      <c r="AJ763" s="239" t="s">
        <v>3207</v>
      </c>
      <c r="AL763" s="8" t="str">
        <f t="shared" si="225"/>
        <v>,{"type":"Feature","properties":{"name":"高福-106：グループホーム　白ゆり","description":"種別：高齢者福祉施設 &lt;br&gt;名称：高福-106：グループホーム　白ゆり&lt;br&gt;住所：佐伯市木立字大野4887番地&lt;br&gt;TEL：0972-29-5020&lt;br&gt;参考：種別：認知症対応共同生活介護(グループホーム　)&lt;br&gt;","_markerType":"Icon","_iconUrl":"https://cyberjapandata.gsi.go.jp/portal/sys/v4/symbols/507.png","_iconSize":[25,25],"_iconAnchor":[12,12]},"geometry":{"type":"Point","coordinates":[131.945467035012,32.9256218945025]}}</v>
      </c>
    </row>
    <row r="764" spans="1:38">
      <c r="A764" s="248" t="s">
        <v>3840</v>
      </c>
      <c r="B764" s="1" t="s">
        <v>3686</v>
      </c>
      <c r="C764" s="1" t="s">
        <v>3840</v>
      </c>
      <c r="D764" s="1" t="s">
        <v>3898</v>
      </c>
      <c r="E764" s="1" t="s">
        <v>1363</v>
      </c>
      <c r="F764" s="1" t="s">
        <v>3924</v>
      </c>
      <c r="G764" s="1" t="s">
        <v>3951</v>
      </c>
      <c r="I764" s="236" t="s">
        <v>4159</v>
      </c>
      <c r="J764" s="1" t="s">
        <v>3188</v>
      </c>
      <c r="K764" s="1" t="s">
        <v>3189</v>
      </c>
      <c r="L764" s="1">
        <v>32.941520191530799</v>
      </c>
      <c r="M764" s="1">
        <v>131.96238030144201</v>
      </c>
      <c r="O764" s="74" t="str">
        <f t="shared" si="223"/>
        <v>高福-107：グループホーム　鶴見の太陽</v>
      </c>
      <c r="P764" s="74" t="str">
        <f t="shared" si="215"/>
        <v>種別：高齢者福祉施設 &lt;br&gt;名称：高福-107：グループホーム　鶴見の太陽&lt;br&gt;住所：佐伯市鶴見大字沖松浦51&lt;br&gt;TEL：0972-33-1501&lt;br&gt;参考：種別：認知症対応共同生活介護(グループホーム　)&lt;br&gt;</v>
      </c>
      <c r="Q764" s="74" t="str">
        <f t="shared" si="216"/>
        <v>507.png</v>
      </c>
      <c r="R764" s="74" t="str">
        <f t="shared" si="226"/>
        <v>25,25</v>
      </c>
      <c r="S764" s="74" t="str">
        <f t="shared" si="226"/>
        <v>12,12</v>
      </c>
      <c r="T764" s="74" t="str">
        <f t="shared" si="217"/>
        <v>131.962380301442,32.9415201915308</v>
      </c>
      <c r="W764" s="239">
        <v>1</v>
      </c>
      <c r="X764" s="239" t="s">
        <v>3209</v>
      </c>
      <c r="Y764" s="239" t="str">
        <f t="shared" si="224"/>
        <v>高福-107：グループホーム　鶴見の太陽</v>
      </c>
      <c r="Z764" s="239" t="s">
        <v>3202</v>
      </c>
      <c r="AA764" s="239" t="str">
        <f t="shared" si="218"/>
        <v>種別：高齢者福祉施設 &lt;br&gt;名称：高福-107：グループホーム　鶴見の太陽&lt;br&gt;住所：佐伯市鶴見大字沖松浦51&lt;br&gt;TEL：0972-33-1501&lt;br&gt;参考：種別：認知症対応共同生活介護(グループホーム　)&lt;br&gt;</v>
      </c>
      <c r="AB764" s="239" t="s">
        <v>3256</v>
      </c>
      <c r="AC764" s="239" t="str">
        <f t="shared" si="219"/>
        <v>507.png</v>
      </c>
      <c r="AD764" s="239" t="s">
        <v>3204</v>
      </c>
      <c r="AE764" s="239" t="str">
        <f t="shared" si="220"/>
        <v>25,25</v>
      </c>
      <c r="AF764" s="239" t="s">
        <v>3205</v>
      </c>
      <c r="AG764" s="239" t="str">
        <f t="shared" si="221"/>
        <v>12,12</v>
      </c>
      <c r="AH764" s="239" t="s">
        <v>3206</v>
      </c>
      <c r="AI764" s="239" t="str">
        <f t="shared" si="222"/>
        <v>131.962380301442,32.9415201915308</v>
      </c>
      <c r="AJ764" s="239" t="s">
        <v>3207</v>
      </c>
      <c r="AL764" s="8" t="str">
        <f t="shared" si="225"/>
        <v>,{"type":"Feature","properties":{"name":"高福-107：グループホーム　鶴見の太陽","description":"種別：高齢者福祉施設 &lt;br&gt;名称：高福-107：グループホーム　鶴見の太陽&lt;br&gt;住所：佐伯市鶴見大字沖松浦51&lt;br&gt;TEL：0972-33-1501&lt;br&gt;参考：種別：認知症対応共同生活介護(グループホーム　)&lt;br&gt;","_markerType":"Icon","_iconUrl":"https://cyberjapandata.gsi.go.jp/portal/sys/v4/symbols/507.png","_iconSize":[25,25],"_iconAnchor":[12,12]},"geometry":{"type":"Point","coordinates":[131.962380301442,32.9415201915308]}}</v>
      </c>
    </row>
    <row r="765" spans="1:38">
      <c r="A765" s="248" t="s">
        <v>3841</v>
      </c>
      <c r="B765" s="1" t="s">
        <v>3686</v>
      </c>
      <c r="C765" s="1" t="s">
        <v>3841</v>
      </c>
      <c r="D765" s="1" t="s">
        <v>3899</v>
      </c>
      <c r="E765" s="1" t="s">
        <v>1331</v>
      </c>
      <c r="F765" s="1" t="s">
        <v>3924</v>
      </c>
      <c r="G765" s="1" t="s">
        <v>3937</v>
      </c>
      <c r="I765" s="236" t="s">
        <v>4159</v>
      </c>
      <c r="J765" s="1" t="s">
        <v>3188</v>
      </c>
      <c r="K765" s="1" t="s">
        <v>3189</v>
      </c>
      <c r="L765" s="1">
        <v>32.942154076437497</v>
      </c>
      <c r="M765" s="1">
        <v>131.957872493537</v>
      </c>
      <c r="O765" s="74" t="str">
        <f t="shared" si="223"/>
        <v>高福-108：グループホーム　ひだまり</v>
      </c>
      <c r="P765" s="74" t="str">
        <f t="shared" si="215"/>
        <v>種別：高齢者福祉施設 &lt;br&gt;名称：高福-108：グループホーム　ひだまり&lt;br&gt;住所：佐伯市鶴見大字地松浦1250番地&lt;br&gt;TEL：0972-33-0750&lt;br&gt;参考：種別：認知症対応共同生活介護(グループホーム　)&lt;br&gt;</v>
      </c>
      <c r="Q765" s="74" t="str">
        <f t="shared" si="216"/>
        <v>507.png</v>
      </c>
      <c r="R765" s="74" t="str">
        <f t="shared" si="226"/>
        <v>25,25</v>
      </c>
      <c r="S765" s="74" t="str">
        <f t="shared" si="226"/>
        <v>12,12</v>
      </c>
      <c r="T765" s="74" t="str">
        <f t="shared" si="217"/>
        <v>131.957872493537,32.9421540764375</v>
      </c>
      <c r="W765" s="239">
        <v>1</v>
      </c>
      <c r="X765" s="239" t="s">
        <v>3209</v>
      </c>
      <c r="Y765" s="239" t="str">
        <f t="shared" si="224"/>
        <v>高福-108：グループホーム　ひだまり</v>
      </c>
      <c r="Z765" s="239" t="s">
        <v>3202</v>
      </c>
      <c r="AA765" s="239" t="str">
        <f t="shared" si="218"/>
        <v>種別：高齢者福祉施設 &lt;br&gt;名称：高福-108：グループホーム　ひだまり&lt;br&gt;住所：佐伯市鶴見大字地松浦1250番地&lt;br&gt;TEL：0972-33-0750&lt;br&gt;参考：種別：認知症対応共同生活介護(グループホーム　)&lt;br&gt;</v>
      </c>
      <c r="AB765" s="239" t="s">
        <v>3256</v>
      </c>
      <c r="AC765" s="239" t="str">
        <f t="shared" si="219"/>
        <v>507.png</v>
      </c>
      <c r="AD765" s="239" t="s">
        <v>3204</v>
      </c>
      <c r="AE765" s="239" t="str">
        <f t="shared" si="220"/>
        <v>25,25</v>
      </c>
      <c r="AF765" s="239" t="s">
        <v>3205</v>
      </c>
      <c r="AG765" s="239" t="str">
        <f t="shared" si="221"/>
        <v>12,12</v>
      </c>
      <c r="AH765" s="239" t="s">
        <v>3206</v>
      </c>
      <c r="AI765" s="239" t="str">
        <f t="shared" si="222"/>
        <v>131.957872493537,32.9421540764375</v>
      </c>
      <c r="AJ765" s="239" t="s">
        <v>3207</v>
      </c>
      <c r="AL765" s="8" t="str">
        <f t="shared" si="225"/>
        <v>,{"type":"Feature","properties":{"name":"高福-108：グループホーム　ひだまり","description":"種別：高齢者福祉施設 &lt;br&gt;名称：高福-108：グループホーム　ひだまり&lt;br&gt;住所：佐伯市鶴見大字地松浦1250番地&lt;br&gt;TEL：0972-33-0750&lt;br&gt;参考：種別：認知症対応共同生活介護(グループホーム　)&lt;br&gt;","_markerType":"Icon","_iconUrl":"https://cyberjapandata.gsi.go.jp/portal/sys/v4/symbols/507.png","_iconSize":[25,25],"_iconAnchor":[12,12]},"geometry":{"type":"Point","coordinates":[131.957872493537,32.9421540764375]}}</v>
      </c>
    </row>
    <row r="766" spans="1:38">
      <c r="A766" s="248" t="s">
        <v>3842</v>
      </c>
      <c r="B766" s="1" t="s">
        <v>3686</v>
      </c>
      <c r="C766" s="1" t="s">
        <v>3842</v>
      </c>
      <c r="D766" s="1" t="s">
        <v>3900</v>
      </c>
      <c r="E766" s="1" t="s">
        <v>1384</v>
      </c>
      <c r="F766" s="1" t="s">
        <v>3924</v>
      </c>
      <c r="G766" s="1" t="s">
        <v>3939</v>
      </c>
      <c r="I766" s="236" t="s">
        <v>4159</v>
      </c>
      <c r="J766" s="1" t="s">
        <v>3188</v>
      </c>
      <c r="K766" s="1" t="s">
        <v>3189</v>
      </c>
      <c r="L766" s="1">
        <v>32.964784872785302</v>
      </c>
      <c r="M766" s="1">
        <v>131.81962823488701</v>
      </c>
      <c r="O766" s="74" t="str">
        <f t="shared" si="223"/>
        <v>高福-109：グループホーム　コスモやよい</v>
      </c>
      <c r="P766" s="74" t="str">
        <f t="shared" si="215"/>
        <v>種別：高齢者福祉施設 &lt;br&gt;名称：高福-109：グループホーム　コスモやよい&lt;br&gt;住所：佐伯市弥生大字山梨子828番地&lt;br&gt;TEL：0972-46-3288&lt;br&gt;参考：種別：認知症対応共同生活介護(グループホーム　)&lt;br&gt;</v>
      </c>
      <c r="Q766" s="74" t="str">
        <f t="shared" si="216"/>
        <v>507.png</v>
      </c>
      <c r="R766" s="74" t="str">
        <f t="shared" si="226"/>
        <v>25,25</v>
      </c>
      <c r="S766" s="74" t="str">
        <f t="shared" si="226"/>
        <v>12,12</v>
      </c>
      <c r="T766" s="74" t="str">
        <f t="shared" si="217"/>
        <v>131.819628234887,32.9647848727853</v>
      </c>
      <c r="W766" s="239">
        <v>1</v>
      </c>
      <c r="X766" s="239" t="s">
        <v>3209</v>
      </c>
      <c r="Y766" s="239" t="str">
        <f t="shared" si="224"/>
        <v>高福-109：グループホーム　コスモやよい</v>
      </c>
      <c r="Z766" s="239" t="s">
        <v>3202</v>
      </c>
      <c r="AA766" s="239" t="str">
        <f t="shared" si="218"/>
        <v>種別：高齢者福祉施設 &lt;br&gt;名称：高福-109：グループホーム　コスモやよい&lt;br&gt;住所：佐伯市弥生大字山梨子828番地&lt;br&gt;TEL：0972-46-3288&lt;br&gt;参考：種別：認知症対応共同生活介護(グループホーム　)&lt;br&gt;</v>
      </c>
      <c r="AB766" s="239" t="s">
        <v>3256</v>
      </c>
      <c r="AC766" s="239" t="str">
        <f t="shared" si="219"/>
        <v>507.png</v>
      </c>
      <c r="AD766" s="239" t="s">
        <v>3204</v>
      </c>
      <c r="AE766" s="239" t="str">
        <f t="shared" si="220"/>
        <v>25,25</v>
      </c>
      <c r="AF766" s="239" t="s">
        <v>3205</v>
      </c>
      <c r="AG766" s="239" t="str">
        <f t="shared" si="221"/>
        <v>12,12</v>
      </c>
      <c r="AH766" s="239" t="s">
        <v>3206</v>
      </c>
      <c r="AI766" s="239" t="str">
        <f t="shared" si="222"/>
        <v>131.819628234887,32.9647848727853</v>
      </c>
      <c r="AJ766" s="239" t="s">
        <v>3207</v>
      </c>
      <c r="AL766" s="8" t="str">
        <f t="shared" si="225"/>
        <v>,{"type":"Feature","properties":{"name":"高福-109：グループホーム　コスモやよい","description":"種別：高齢者福祉施設 &lt;br&gt;名称：高福-109：グループホーム　コスモやよい&lt;br&gt;住所：佐伯市弥生大字山梨子828番地&lt;br&gt;TEL：0972-46-3288&lt;br&gt;参考：種別：認知症対応共同生活介護(グループホーム　)&lt;br&gt;","_markerType":"Icon","_iconUrl":"https://cyberjapandata.gsi.go.jp/portal/sys/v4/symbols/507.png","_iconSize":[25,25],"_iconAnchor":[12,12]},"geometry":{"type":"Point","coordinates":[131.819628234887,32.9647848727853]}}</v>
      </c>
    </row>
    <row r="767" spans="1:38">
      <c r="A767" s="248" t="s">
        <v>3843</v>
      </c>
      <c r="B767" s="1" t="s">
        <v>3686</v>
      </c>
      <c r="C767" s="1" t="s">
        <v>3843</v>
      </c>
      <c r="D767" s="1" t="s">
        <v>3901</v>
      </c>
      <c r="E767" s="1" t="s">
        <v>1385</v>
      </c>
      <c r="F767" s="1" t="s">
        <v>3924</v>
      </c>
      <c r="G767" s="1" t="s">
        <v>3972</v>
      </c>
      <c r="I767" s="236" t="s">
        <v>4159</v>
      </c>
      <c r="J767" s="1" t="s">
        <v>3188</v>
      </c>
      <c r="K767" s="1" t="s">
        <v>3189</v>
      </c>
      <c r="L767" s="1">
        <v>32.9832136039131</v>
      </c>
      <c r="M767" s="1">
        <v>131.85640382990499</v>
      </c>
      <c r="O767" s="74" t="str">
        <f t="shared" si="223"/>
        <v>高福-110：みどりの郷こんね</v>
      </c>
      <c r="P767" s="74" t="str">
        <f t="shared" si="215"/>
        <v>種別：高齢者福祉施設 &lt;br&gt;名称：高福-110：みどりの郷こんね&lt;br&gt;住所：佐伯市弥生大字床木3番地1&lt;br&gt;TEL：0972-46-5508&lt;br&gt;参考：種別：認知症対応共同生活介護(グループホーム　)&lt;br&gt;</v>
      </c>
      <c r="Q767" s="74" t="str">
        <f t="shared" si="216"/>
        <v>507.png</v>
      </c>
      <c r="R767" s="74" t="str">
        <f t="shared" si="226"/>
        <v>25,25</v>
      </c>
      <c r="S767" s="74" t="str">
        <f t="shared" si="226"/>
        <v>12,12</v>
      </c>
      <c r="T767" s="74" t="str">
        <f t="shared" si="217"/>
        <v>131.856403829905,32.9832136039131</v>
      </c>
      <c r="W767" s="239">
        <v>1</v>
      </c>
      <c r="X767" s="239" t="s">
        <v>3209</v>
      </c>
      <c r="Y767" s="239" t="str">
        <f t="shared" si="224"/>
        <v>高福-110：みどりの郷こんね</v>
      </c>
      <c r="Z767" s="239" t="s">
        <v>3202</v>
      </c>
      <c r="AA767" s="239" t="str">
        <f t="shared" si="218"/>
        <v>種別：高齢者福祉施設 &lt;br&gt;名称：高福-110：みどりの郷こんね&lt;br&gt;住所：佐伯市弥生大字床木3番地1&lt;br&gt;TEL：0972-46-5508&lt;br&gt;参考：種別：認知症対応共同生活介護(グループホーム　)&lt;br&gt;</v>
      </c>
      <c r="AB767" s="239" t="s">
        <v>3256</v>
      </c>
      <c r="AC767" s="239" t="str">
        <f t="shared" si="219"/>
        <v>507.png</v>
      </c>
      <c r="AD767" s="239" t="s">
        <v>3204</v>
      </c>
      <c r="AE767" s="239" t="str">
        <f t="shared" si="220"/>
        <v>25,25</v>
      </c>
      <c r="AF767" s="239" t="s">
        <v>3205</v>
      </c>
      <c r="AG767" s="239" t="str">
        <f t="shared" si="221"/>
        <v>12,12</v>
      </c>
      <c r="AH767" s="239" t="s">
        <v>3206</v>
      </c>
      <c r="AI767" s="239" t="str">
        <f t="shared" si="222"/>
        <v>131.856403829905,32.9832136039131</v>
      </c>
      <c r="AJ767" s="239" t="s">
        <v>3207</v>
      </c>
      <c r="AL767" s="8" t="str">
        <f t="shared" si="225"/>
        <v>,{"type":"Feature","properties":{"name":"高福-110：みどりの郷こんね","description":"種別：高齢者福祉施設 &lt;br&gt;名称：高福-110：みどりの郷こんね&lt;br&gt;住所：佐伯市弥生大字床木3番地1&lt;br&gt;TEL：0972-46-5508&lt;br&gt;参考：種別：認知症対応共同生活介護(グループホーム　)&lt;br&gt;","_markerType":"Icon","_iconUrl":"https://cyberjapandata.gsi.go.jp/portal/sys/v4/symbols/507.png","_iconSize":[25,25],"_iconAnchor":[12,12]},"geometry":{"type":"Point","coordinates":[131.856403829905,32.9832136039131]}}</v>
      </c>
    </row>
    <row r="768" spans="1:38">
      <c r="A768" s="248" t="s">
        <v>3844</v>
      </c>
      <c r="B768" s="1" t="s">
        <v>3686</v>
      </c>
      <c r="C768" s="1" t="s">
        <v>3844</v>
      </c>
      <c r="D768" s="1" t="s">
        <v>3877</v>
      </c>
      <c r="E768" s="1" t="s">
        <v>1386</v>
      </c>
      <c r="F768" s="1" t="s">
        <v>3924</v>
      </c>
      <c r="G768" s="1" t="s">
        <v>3957</v>
      </c>
      <c r="I768" s="236" t="s">
        <v>4159</v>
      </c>
      <c r="J768" s="1" t="s">
        <v>3188</v>
      </c>
      <c r="K768" s="1" t="s">
        <v>3189</v>
      </c>
      <c r="L768" s="1">
        <v>32.953753144031303</v>
      </c>
      <c r="M768" s="1">
        <v>131.79978272169501</v>
      </c>
      <c r="O768" s="74" t="str">
        <f t="shared" si="223"/>
        <v>高福-111：みどりの郷　ほんじょう</v>
      </c>
      <c r="P768" s="74" t="str">
        <f t="shared" si="215"/>
        <v>種別：高齢者福祉施設 &lt;br&gt;名称：高福-111：みどりの郷　ほんじょう&lt;br&gt;住所：佐伯市本匠大字笠掛1589番地1&lt;br&gt;TEL：0972-56-5000&lt;br&gt;参考：種別：認知症対応共同生活介護(グループホーム　)&lt;br&gt;</v>
      </c>
      <c r="Q768" s="74" t="str">
        <f t="shared" si="216"/>
        <v>507.png</v>
      </c>
      <c r="R768" s="74" t="str">
        <f t="shared" si="226"/>
        <v>25,25</v>
      </c>
      <c r="S768" s="74" t="str">
        <f t="shared" si="226"/>
        <v>12,12</v>
      </c>
      <c r="T768" s="74" t="str">
        <f t="shared" si="217"/>
        <v>131.799782721695,32.9537531440313</v>
      </c>
      <c r="W768" s="239">
        <v>1</v>
      </c>
      <c r="X768" s="239" t="s">
        <v>3209</v>
      </c>
      <c r="Y768" s="239" t="str">
        <f t="shared" si="224"/>
        <v>高福-111：みどりの郷　ほんじょう</v>
      </c>
      <c r="Z768" s="239" t="s">
        <v>3202</v>
      </c>
      <c r="AA768" s="239" t="str">
        <f t="shared" si="218"/>
        <v>種別：高齢者福祉施設 &lt;br&gt;名称：高福-111：みどりの郷　ほんじょう&lt;br&gt;住所：佐伯市本匠大字笠掛1589番地1&lt;br&gt;TEL：0972-56-5000&lt;br&gt;参考：種別：認知症対応共同生活介護(グループホーム　)&lt;br&gt;</v>
      </c>
      <c r="AB768" s="239" t="s">
        <v>3256</v>
      </c>
      <c r="AC768" s="239" t="str">
        <f t="shared" si="219"/>
        <v>507.png</v>
      </c>
      <c r="AD768" s="239" t="s">
        <v>3204</v>
      </c>
      <c r="AE768" s="239" t="str">
        <f t="shared" si="220"/>
        <v>25,25</v>
      </c>
      <c r="AF768" s="239" t="s">
        <v>3205</v>
      </c>
      <c r="AG768" s="239" t="str">
        <f t="shared" si="221"/>
        <v>12,12</v>
      </c>
      <c r="AH768" s="239" t="s">
        <v>3206</v>
      </c>
      <c r="AI768" s="239" t="str">
        <f t="shared" si="222"/>
        <v>131.799782721695,32.9537531440313</v>
      </c>
      <c r="AJ768" s="239" t="s">
        <v>3207</v>
      </c>
      <c r="AL768" s="8" t="str">
        <f t="shared" si="225"/>
        <v>,{"type":"Feature","properties":{"name":"高福-111：みどりの郷　ほんじょう","description":"種別：高齢者福祉施設 &lt;br&gt;名称：高福-111：みどりの郷　ほんじょう&lt;br&gt;住所：佐伯市本匠大字笠掛1589番地1&lt;br&gt;TEL：0972-56-5000&lt;br&gt;参考：種別：認知症対応共同生活介護(グループホーム　)&lt;br&gt;","_markerType":"Icon","_iconUrl":"https://cyberjapandata.gsi.go.jp/portal/sys/v4/symbols/507.png","_iconSize":[25,25],"_iconAnchor":[12,12]},"geometry":{"type":"Point","coordinates":[131.799782721695,32.9537531440313]}}</v>
      </c>
    </row>
    <row r="769" spans="1:38">
      <c r="A769" s="248" t="s">
        <v>3845</v>
      </c>
      <c r="B769" s="1" t="s">
        <v>3686</v>
      </c>
      <c r="C769" s="1" t="s">
        <v>3845</v>
      </c>
      <c r="D769" s="1" t="s">
        <v>3902</v>
      </c>
      <c r="E769" s="1" t="s">
        <v>1351</v>
      </c>
      <c r="F769" s="1" t="s">
        <v>3924</v>
      </c>
      <c r="G769" s="1" t="s">
        <v>3955</v>
      </c>
      <c r="I769" s="236" t="s">
        <v>4159</v>
      </c>
      <c r="J769" s="1" t="s">
        <v>3188</v>
      </c>
      <c r="K769" s="1" t="s">
        <v>3189</v>
      </c>
      <c r="L769" s="1">
        <v>32.958308283197802</v>
      </c>
      <c r="M769" s="1">
        <v>131.86434156548401</v>
      </c>
      <c r="O769" s="74" t="str">
        <f t="shared" si="223"/>
        <v>高福-112：さいき長寿苑そよ風</v>
      </c>
      <c r="P769" s="74" t="str">
        <f t="shared" si="215"/>
        <v>種別：高齢者福祉施設 &lt;br&gt;名称：高福-112：さいき長寿苑そよ風&lt;br&gt;住所：佐伯市鶴岡西町2丁目269番地&lt;br&gt;TEL：0972-20-5218&lt;br&gt;参考：種別：認知症対応共同生活介護(グループホーム　)&lt;br&gt;</v>
      </c>
      <c r="Q769" s="74" t="str">
        <f t="shared" si="216"/>
        <v>507.png</v>
      </c>
      <c r="R769" s="74" t="str">
        <f t="shared" si="226"/>
        <v>25,25</v>
      </c>
      <c r="S769" s="74" t="str">
        <f t="shared" si="226"/>
        <v>12,12</v>
      </c>
      <c r="T769" s="74" t="str">
        <f t="shared" si="217"/>
        <v>131.864341565484,32.9583082831978</v>
      </c>
      <c r="W769" s="239">
        <v>1</v>
      </c>
      <c r="X769" s="239" t="s">
        <v>3209</v>
      </c>
      <c r="Y769" s="239" t="str">
        <f t="shared" si="224"/>
        <v>高福-112：さいき長寿苑そよ風</v>
      </c>
      <c r="Z769" s="239" t="s">
        <v>3202</v>
      </c>
      <c r="AA769" s="239" t="str">
        <f t="shared" si="218"/>
        <v>種別：高齢者福祉施設 &lt;br&gt;名称：高福-112：さいき長寿苑そよ風&lt;br&gt;住所：佐伯市鶴岡西町2丁目269番地&lt;br&gt;TEL：0972-20-5218&lt;br&gt;参考：種別：認知症対応共同生活介護(グループホーム　)&lt;br&gt;</v>
      </c>
      <c r="AB769" s="239" t="s">
        <v>3256</v>
      </c>
      <c r="AC769" s="239" t="str">
        <f t="shared" si="219"/>
        <v>507.png</v>
      </c>
      <c r="AD769" s="239" t="s">
        <v>3204</v>
      </c>
      <c r="AE769" s="239" t="str">
        <f t="shared" si="220"/>
        <v>25,25</v>
      </c>
      <c r="AF769" s="239" t="s">
        <v>3205</v>
      </c>
      <c r="AG769" s="239" t="str">
        <f t="shared" si="221"/>
        <v>12,12</v>
      </c>
      <c r="AH769" s="239" t="s">
        <v>3206</v>
      </c>
      <c r="AI769" s="239" t="str">
        <f t="shared" si="222"/>
        <v>131.864341565484,32.9583082831978</v>
      </c>
      <c r="AJ769" s="239" t="s">
        <v>3207</v>
      </c>
      <c r="AL769" s="8" t="str">
        <f t="shared" si="225"/>
        <v>,{"type":"Feature","properties":{"name":"高福-112：さいき長寿苑そよ風","description":"種別：高齢者福祉施設 &lt;br&gt;名称：高福-112：さいき長寿苑そよ風&lt;br&gt;住所：佐伯市鶴岡西町2丁目269番地&lt;br&gt;TEL：0972-20-5218&lt;br&gt;参考：種別：認知症対応共同生活介護(グループホーム　)&lt;br&gt;","_markerType":"Icon","_iconUrl":"https://cyberjapandata.gsi.go.jp/portal/sys/v4/symbols/507.png","_iconSize":[25,25],"_iconAnchor":[12,12]},"geometry":{"type":"Point","coordinates":[131.864341565484,32.9583082831978]}}</v>
      </c>
    </row>
    <row r="770" spans="1:38">
      <c r="A770" s="248" t="s">
        <v>3846</v>
      </c>
      <c r="B770" s="1" t="s">
        <v>3686</v>
      </c>
      <c r="C770" s="1" t="s">
        <v>3846</v>
      </c>
      <c r="D770" s="1" t="s">
        <v>3895</v>
      </c>
      <c r="E770" s="1" t="s">
        <v>1383</v>
      </c>
      <c r="F770" s="1" t="s">
        <v>3924</v>
      </c>
      <c r="G770" s="1" t="s">
        <v>3971</v>
      </c>
      <c r="I770" s="236" t="s">
        <v>4159</v>
      </c>
      <c r="J770" s="1" t="s">
        <v>3188</v>
      </c>
      <c r="K770" s="1" t="s">
        <v>3189</v>
      </c>
      <c r="L770" s="1">
        <v>32.811766778661401</v>
      </c>
      <c r="M770" s="1">
        <v>131.92496543138901</v>
      </c>
      <c r="O770" s="74" t="str">
        <f t="shared" si="223"/>
        <v>高福-113：グループホーム　河内やすらぎの家</v>
      </c>
      <c r="P770" s="74" t="str">
        <f t="shared" si="215"/>
        <v>種別：高齢者福祉施設 &lt;br&gt;名称：高福-113：グループホーム　河内やすらぎの家&lt;br&gt;住所：佐伯市蒲江大字蒲江浦3951番地&lt;br&gt;TEL：0972-25-6622&lt;br&gt;参考：種別：認知症対応共同生活介護(グループホーム　)&lt;br&gt;</v>
      </c>
      <c r="Q770" s="74" t="str">
        <f t="shared" si="216"/>
        <v>507.png</v>
      </c>
      <c r="R770" s="74" t="str">
        <f t="shared" si="226"/>
        <v>25,25</v>
      </c>
      <c r="S770" s="74" t="str">
        <f t="shared" si="226"/>
        <v>12,12</v>
      </c>
      <c r="T770" s="74" t="str">
        <f t="shared" si="217"/>
        <v>131.924965431389,32.8117667786614</v>
      </c>
      <c r="W770" s="239">
        <v>1</v>
      </c>
      <c r="X770" s="239" t="s">
        <v>3209</v>
      </c>
      <c r="Y770" s="239" t="str">
        <f t="shared" si="224"/>
        <v>高福-113：グループホーム　河内やすらぎの家</v>
      </c>
      <c r="Z770" s="239" t="s">
        <v>3202</v>
      </c>
      <c r="AA770" s="239" t="str">
        <f t="shared" si="218"/>
        <v>種別：高齢者福祉施設 &lt;br&gt;名称：高福-113：グループホーム　河内やすらぎの家&lt;br&gt;住所：佐伯市蒲江大字蒲江浦3951番地&lt;br&gt;TEL：0972-25-6622&lt;br&gt;参考：種別：認知症対応共同生活介護(グループホーム　)&lt;br&gt;</v>
      </c>
      <c r="AB770" s="239" t="s">
        <v>3256</v>
      </c>
      <c r="AC770" s="239" t="str">
        <f t="shared" si="219"/>
        <v>507.png</v>
      </c>
      <c r="AD770" s="239" t="s">
        <v>3204</v>
      </c>
      <c r="AE770" s="239" t="str">
        <f t="shared" si="220"/>
        <v>25,25</v>
      </c>
      <c r="AF770" s="239" t="s">
        <v>3205</v>
      </c>
      <c r="AG770" s="239" t="str">
        <f t="shared" si="221"/>
        <v>12,12</v>
      </c>
      <c r="AH770" s="239" t="s">
        <v>3206</v>
      </c>
      <c r="AI770" s="239" t="str">
        <f t="shared" si="222"/>
        <v>131.924965431389,32.8117667786614</v>
      </c>
      <c r="AJ770" s="239" t="s">
        <v>3207</v>
      </c>
      <c r="AL770" s="8" t="str">
        <f t="shared" si="225"/>
        <v>,{"type":"Feature","properties":{"name":"高福-113：グループホーム　河内やすらぎの家","description":"種別：高齢者福祉施設 &lt;br&gt;名称：高福-113：グループホーム　河内やすらぎの家&lt;br&gt;住所：佐伯市蒲江大字蒲江浦3951番地&lt;br&gt;TEL：0972-25-6622&lt;br&gt;参考：種別：認知症対応共同生活介護(グループホーム　)&lt;br&gt;","_markerType":"Icon","_iconUrl":"https://cyberjapandata.gsi.go.jp/portal/sys/v4/symbols/507.png","_iconSize":[25,25],"_iconAnchor":[12,12]},"geometry":{"type":"Point","coordinates":[131.924965431389,32.8117667786614]}}</v>
      </c>
    </row>
    <row r="771" spans="1:38">
      <c r="A771" s="248" t="s">
        <v>3847</v>
      </c>
      <c r="B771" s="1" t="s">
        <v>3686</v>
      </c>
      <c r="C771" s="1" t="s">
        <v>3847</v>
      </c>
      <c r="D771" s="1" t="s">
        <v>3885</v>
      </c>
      <c r="E771" s="1" t="s">
        <v>1368</v>
      </c>
      <c r="F771" s="1" t="s">
        <v>3924</v>
      </c>
      <c r="G771" s="1" t="s">
        <v>3964</v>
      </c>
      <c r="I771" s="236" t="s">
        <v>4159</v>
      </c>
      <c r="J771" s="1" t="s">
        <v>3188</v>
      </c>
      <c r="K771" s="1" t="s">
        <v>3189</v>
      </c>
      <c r="L771" s="1">
        <v>32.970260918386899</v>
      </c>
      <c r="M771" s="1">
        <v>131.90444073946401</v>
      </c>
      <c r="O771" s="74" t="str">
        <f t="shared" si="223"/>
        <v>高福-114：グループホーム　佐伯の太陽</v>
      </c>
      <c r="P771" s="74" t="str">
        <f t="shared" si="215"/>
        <v>種別：高齢者福祉施設 &lt;br&gt;名称：高福-114：グループホーム　佐伯の太陽&lt;br&gt;住所：佐伯市駅前1丁目1番11号&lt;br&gt;TEL：0972-27-8622&lt;br&gt;参考：種別：認知症対応共同生活介護(グループホーム　)&lt;br&gt;</v>
      </c>
      <c r="Q771" s="74" t="str">
        <f t="shared" si="216"/>
        <v>507.png</v>
      </c>
      <c r="R771" s="74" t="str">
        <f t="shared" si="226"/>
        <v>25,25</v>
      </c>
      <c r="S771" s="74" t="str">
        <f t="shared" si="226"/>
        <v>12,12</v>
      </c>
      <c r="T771" s="74" t="str">
        <f t="shared" si="217"/>
        <v>131.904440739464,32.9702609183869</v>
      </c>
      <c r="W771" s="239">
        <v>1</v>
      </c>
      <c r="X771" s="239" t="s">
        <v>3209</v>
      </c>
      <c r="Y771" s="239" t="str">
        <f t="shared" si="224"/>
        <v>高福-114：グループホーム　佐伯の太陽</v>
      </c>
      <c r="Z771" s="239" t="s">
        <v>3202</v>
      </c>
      <c r="AA771" s="239" t="str">
        <f t="shared" si="218"/>
        <v>種別：高齢者福祉施設 &lt;br&gt;名称：高福-114：グループホーム　佐伯の太陽&lt;br&gt;住所：佐伯市駅前1丁目1番11号&lt;br&gt;TEL：0972-27-8622&lt;br&gt;参考：種別：認知症対応共同生活介護(グループホーム　)&lt;br&gt;</v>
      </c>
      <c r="AB771" s="239" t="s">
        <v>3256</v>
      </c>
      <c r="AC771" s="239" t="str">
        <f t="shared" si="219"/>
        <v>507.png</v>
      </c>
      <c r="AD771" s="239" t="s">
        <v>3204</v>
      </c>
      <c r="AE771" s="239" t="str">
        <f t="shared" si="220"/>
        <v>25,25</v>
      </c>
      <c r="AF771" s="239" t="s">
        <v>3205</v>
      </c>
      <c r="AG771" s="239" t="str">
        <f t="shared" si="221"/>
        <v>12,12</v>
      </c>
      <c r="AH771" s="239" t="s">
        <v>3206</v>
      </c>
      <c r="AI771" s="239" t="str">
        <f t="shared" si="222"/>
        <v>131.904440739464,32.9702609183869</v>
      </c>
      <c r="AJ771" s="239" t="s">
        <v>3207</v>
      </c>
      <c r="AL771" s="8" t="str">
        <f t="shared" si="225"/>
        <v>,{"type":"Feature","properties":{"name":"高福-114：グループホーム　佐伯の太陽","description":"種別：高齢者福祉施設 &lt;br&gt;名称：高福-114：グループホーム　佐伯の太陽&lt;br&gt;住所：佐伯市駅前1丁目1番11号&lt;br&gt;TEL：0972-27-8622&lt;br&gt;参考：種別：認知症対応共同生活介護(グループホーム　)&lt;br&gt;","_markerType":"Icon","_iconUrl":"https://cyberjapandata.gsi.go.jp/portal/sys/v4/symbols/507.png","_iconSize":[25,25],"_iconAnchor":[12,12]},"geometry":{"type":"Point","coordinates":[131.904440739464,32.9702609183869]}}</v>
      </c>
    </row>
    <row r="772" spans="1:38">
      <c r="A772" s="248" t="s">
        <v>3848</v>
      </c>
      <c r="B772" s="1" t="s">
        <v>3686</v>
      </c>
      <c r="C772" s="1" t="s">
        <v>3848</v>
      </c>
      <c r="D772" s="1" t="s">
        <v>3903</v>
      </c>
      <c r="E772" s="1" t="s">
        <v>1347</v>
      </c>
      <c r="F772" s="1" t="s">
        <v>3924</v>
      </c>
      <c r="G772" s="1" t="s">
        <v>3950</v>
      </c>
      <c r="I772" s="236" t="s">
        <v>4159</v>
      </c>
      <c r="J772" s="1" t="s">
        <v>3188</v>
      </c>
      <c r="K772" s="1" t="s">
        <v>3189</v>
      </c>
      <c r="L772" s="1">
        <v>32.853119233358498</v>
      </c>
      <c r="M772" s="1">
        <v>131.62707653304099</v>
      </c>
      <c r="O772" s="74" t="str">
        <f t="shared" si="223"/>
        <v>高福-115：グループホーム　うめの里</v>
      </c>
      <c r="P772" s="74" t="str">
        <f t="shared" si="215"/>
        <v>種別：高齢者福祉施設 &lt;br&gt;名称：高福-115：グループホーム　うめの里&lt;br&gt;住所：佐伯市宇目大字小野市３７５４番地１&lt;br&gt;TEL：0972-20-3988&lt;br&gt;参考：種別：認知症対応共同生活介護(グループホーム　)&lt;br&gt;</v>
      </c>
      <c r="Q772" s="74" t="str">
        <f t="shared" si="216"/>
        <v>507.png</v>
      </c>
      <c r="R772" s="74" t="str">
        <f t="shared" si="226"/>
        <v>25,25</v>
      </c>
      <c r="S772" s="74" t="str">
        <f t="shared" si="226"/>
        <v>12,12</v>
      </c>
      <c r="T772" s="74" t="str">
        <f t="shared" si="217"/>
        <v>131.627076533041,32.8531192333585</v>
      </c>
      <c r="W772" s="239">
        <v>1</v>
      </c>
      <c r="X772" s="239" t="s">
        <v>3209</v>
      </c>
      <c r="Y772" s="239" t="str">
        <f t="shared" si="224"/>
        <v>高福-115：グループホーム　うめの里</v>
      </c>
      <c r="Z772" s="239" t="s">
        <v>3202</v>
      </c>
      <c r="AA772" s="239" t="str">
        <f t="shared" si="218"/>
        <v>種別：高齢者福祉施設 &lt;br&gt;名称：高福-115：グループホーム　うめの里&lt;br&gt;住所：佐伯市宇目大字小野市３７５４番地１&lt;br&gt;TEL：0972-20-3988&lt;br&gt;参考：種別：認知症対応共同生活介護(グループホーム　)&lt;br&gt;</v>
      </c>
      <c r="AB772" s="239" t="s">
        <v>3256</v>
      </c>
      <c r="AC772" s="239" t="str">
        <f t="shared" si="219"/>
        <v>507.png</v>
      </c>
      <c r="AD772" s="239" t="s">
        <v>3204</v>
      </c>
      <c r="AE772" s="239" t="str">
        <f t="shared" si="220"/>
        <v>25,25</v>
      </c>
      <c r="AF772" s="239" t="s">
        <v>3205</v>
      </c>
      <c r="AG772" s="239" t="str">
        <f t="shared" si="221"/>
        <v>12,12</v>
      </c>
      <c r="AH772" s="239" t="s">
        <v>3206</v>
      </c>
      <c r="AI772" s="239" t="str">
        <f t="shared" si="222"/>
        <v>131.627076533041,32.8531192333585</v>
      </c>
      <c r="AJ772" s="239" t="s">
        <v>3207</v>
      </c>
      <c r="AL772" s="8" t="str">
        <f t="shared" si="225"/>
        <v>,{"type":"Feature","properties":{"name":"高福-115：グループホーム　うめの里","description":"種別：高齢者福祉施設 &lt;br&gt;名称：高福-115：グループホーム　うめの里&lt;br&gt;住所：佐伯市宇目大字小野市３７５４番地１&lt;br&gt;TEL：0972-20-3988&lt;br&gt;参考：種別：認知症対応共同生活介護(グループホーム　)&lt;br&gt;","_markerType":"Icon","_iconUrl":"https://cyberjapandata.gsi.go.jp/portal/sys/v4/symbols/507.png","_iconSize":[25,25],"_iconAnchor":[12,12]},"geometry":{"type":"Point","coordinates":[131.627076533041,32.8531192333585]}}</v>
      </c>
    </row>
    <row r="773" spans="1:38">
      <c r="A773" s="248" t="s">
        <v>3849</v>
      </c>
      <c r="B773" s="1" t="s">
        <v>3686</v>
      </c>
      <c r="C773" s="1" t="s">
        <v>3849</v>
      </c>
      <c r="D773" s="1" t="s">
        <v>3904</v>
      </c>
      <c r="E773" s="1" t="s">
        <v>3905</v>
      </c>
      <c r="F773" s="1" t="s">
        <v>3924</v>
      </c>
      <c r="G773" s="1" t="s">
        <v>3670</v>
      </c>
      <c r="I773" s="236" t="s">
        <v>4159</v>
      </c>
      <c r="J773" s="1" t="s">
        <v>3188</v>
      </c>
      <c r="K773" s="1" t="s">
        <v>3189</v>
      </c>
      <c r="L773" s="1">
        <v>32.9432522859559</v>
      </c>
      <c r="M773" s="1">
        <v>131.83081093779001</v>
      </c>
      <c r="O773" s="74" t="str">
        <f t="shared" si="223"/>
        <v>高福-116：グループホーム　ぽかぽか</v>
      </c>
      <c r="P773" s="74" t="str">
        <f t="shared" si="215"/>
        <v>種別：高齢者福祉施設 &lt;br&gt;名称：高福-116：グループホーム　ぽかぽか&lt;br&gt;住所：佐伯市弥生大字江良１４５１−１&lt;br&gt;TEL：0972-28-6517&lt;br&gt;参考：種別：認知症対応共同生活介護(グループホーム　)&lt;br&gt;</v>
      </c>
      <c r="Q773" s="74" t="str">
        <f t="shared" si="216"/>
        <v>507.png</v>
      </c>
      <c r="R773" s="74" t="str">
        <f t="shared" si="226"/>
        <v>25,25</v>
      </c>
      <c r="S773" s="74" t="str">
        <f t="shared" si="226"/>
        <v>12,12</v>
      </c>
      <c r="T773" s="74" t="str">
        <f t="shared" si="217"/>
        <v>131.83081093779,32.9432522859559</v>
      </c>
      <c r="W773" s="239">
        <v>1</v>
      </c>
      <c r="X773" s="239" t="s">
        <v>3209</v>
      </c>
      <c r="Y773" s="239" t="str">
        <f t="shared" si="224"/>
        <v>高福-116：グループホーム　ぽかぽか</v>
      </c>
      <c r="Z773" s="239" t="s">
        <v>3202</v>
      </c>
      <c r="AA773" s="239" t="str">
        <f t="shared" si="218"/>
        <v>種別：高齢者福祉施設 &lt;br&gt;名称：高福-116：グループホーム　ぽかぽか&lt;br&gt;住所：佐伯市弥生大字江良１４５１−１&lt;br&gt;TEL：0972-28-6517&lt;br&gt;参考：種別：認知症対応共同生活介護(グループホーム　)&lt;br&gt;</v>
      </c>
      <c r="AB773" s="239" t="s">
        <v>3256</v>
      </c>
      <c r="AC773" s="239" t="str">
        <f t="shared" si="219"/>
        <v>507.png</v>
      </c>
      <c r="AD773" s="239" t="s">
        <v>3204</v>
      </c>
      <c r="AE773" s="239" t="str">
        <f t="shared" si="220"/>
        <v>25,25</v>
      </c>
      <c r="AF773" s="239" t="s">
        <v>3205</v>
      </c>
      <c r="AG773" s="239" t="str">
        <f t="shared" si="221"/>
        <v>12,12</v>
      </c>
      <c r="AH773" s="239" t="s">
        <v>3206</v>
      </c>
      <c r="AI773" s="239" t="str">
        <f t="shared" si="222"/>
        <v>131.83081093779,32.9432522859559</v>
      </c>
      <c r="AJ773" s="239" t="s">
        <v>3207</v>
      </c>
      <c r="AL773" s="8" t="str">
        <f t="shared" si="225"/>
        <v>,{"type":"Feature","properties":{"name":"高福-116：グループホーム　ぽかぽか","description":"種別：高齢者福祉施設 &lt;br&gt;名称：高福-116：グループホーム　ぽかぽか&lt;br&gt;住所：佐伯市弥生大字江良１４５１−１&lt;br&gt;TEL：0972-28-6517&lt;br&gt;参考：種別：認知症対応共同生活介護(グループホーム　)&lt;br&gt;","_markerType":"Icon","_iconUrl":"https://cyberjapandata.gsi.go.jp/portal/sys/v4/symbols/507.png","_iconSize":[25,25],"_iconAnchor":[12,12]},"geometry":{"type":"Point","coordinates":[131.83081093779,32.9432522859559]}}</v>
      </c>
    </row>
    <row r="774" spans="1:38">
      <c r="A774" s="248" t="s">
        <v>3850</v>
      </c>
      <c r="B774" s="1" t="s">
        <v>3686</v>
      </c>
      <c r="C774" s="1" t="s">
        <v>3850</v>
      </c>
      <c r="D774" s="1" t="s">
        <v>3906</v>
      </c>
      <c r="E774" s="1" t="s">
        <v>1327</v>
      </c>
      <c r="F774" s="1" t="s">
        <v>3925</v>
      </c>
      <c r="G774" s="1" t="s">
        <v>3933</v>
      </c>
      <c r="H774" s="1" t="s">
        <v>1125</v>
      </c>
      <c r="I774" s="236" t="s">
        <v>4159</v>
      </c>
      <c r="J774" s="1" t="s">
        <v>3188</v>
      </c>
      <c r="K774" s="1" t="s">
        <v>3189</v>
      </c>
      <c r="L774" s="1">
        <v>32.932612229635801</v>
      </c>
      <c r="M774" s="1">
        <v>131.862308811818</v>
      </c>
      <c r="O774" s="74" t="str">
        <f t="shared" si="223"/>
        <v>高福-117：小規模多機能型居宅介護　ﾗｲﾌｻﾎﾟｰﾄ城村</v>
      </c>
      <c r="P774" s="74" t="str">
        <f t="shared" si="215"/>
        <v>種別：高齢者福祉施設 &lt;br&gt;名称：高福-117：小規模多機能型居宅介護　ﾗｲﾌｻﾎﾟｰﾄ城村&lt;br&gt;住所：佐伯市長谷5727番地&lt;br&gt;TEL：0972-23-4595&lt;br&gt;参考：種別：小規模多機能型居宅介護&lt;br&gt;</v>
      </c>
      <c r="Q774" s="74" t="str">
        <f t="shared" si="216"/>
        <v>507.png</v>
      </c>
      <c r="R774" s="74" t="str">
        <f t="shared" si="226"/>
        <v>25,25</v>
      </c>
      <c r="S774" s="74" t="str">
        <f t="shared" si="226"/>
        <v>12,12</v>
      </c>
      <c r="T774" s="74" t="str">
        <f t="shared" si="217"/>
        <v>131.862308811818,32.9326122296358</v>
      </c>
      <c r="W774" s="239">
        <v>1</v>
      </c>
      <c r="X774" s="239" t="s">
        <v>3209</v>
      </c>
      <c r="Y774" s="239" t="str">
        <f t="shared" si="224"/>
        <v>高福-117：小規模多機能型居宅介護　ﾗｲﾌｻﾎﾟｰﾄ城村</v>
      </c>
      <c r="Z774" s="239" t="s">
        <v>3202</v>
      </c>
      <c r="AA774" s="239" t="str">
        <f t="shared" si="218"/>
        <v>種別：高齢者福祉施設 &lt;br&gt;名称：高福-117：小規模多機能型居宅介護　ﾗｲﾌｻﾎﾟｰﾄ城村&lt;br&gt;住所：佐伯市長谷5727番地&lt;br&gt;TEL：0972-23-4595&lt;br&gt;参考：種別：小規模多機能型居宅介護&lt;br&gt;</v>
      </c>
      <c r="AB774" s="239" t="s">
        <v>3256</v>
      </c>
      <c r="AC774" s="239" t="str">
        <f t="shared" si="219"/>
        <v>507.png</v>
      </c>
      <c r="AD774" s="239" t="s">
        <v>3204</v>
      </c>
      <c r="AE774" s="239" t="str">
        <f t="shared" si="220"/>
        <v>25,25</v>
      </c>
      <c r="AF774" s="239" t="s">
        <v>3205</v>
      </c>
      <c r="AG774" s="239" t="str">
        <f t="shared" si="221"/>
        <v>12,12</v>
      </c>
      <c r="AH774" s="239" t="s">
        <v>3206</v>
      </c>
      <c r="AI774" s="239" t="str">
        <f t="shared" si="222"/>
        <v>131.862308811818,32.9326122296358</v>
      </c>
      <c r="AJ774" s="239" t="s">
        <v>3207</v>
      </c>
      <c r="AL774" s="8" t="str">
        <f t="shared" si="225"/>
        <v>,{"type":"Feature","properties":{"name":"高福-117：小規模多機能型居宅介護　ﾗｲﾌｻﾎﾟｰﾄ城村","description":"種別：高齢者福祉施設 &lt;br&gt;名称：高福-117：小規模多機能型居宅介護　ﾗｲﾌｻﾎﾟｰﾄ城村&lt;br&gt;住所：佐伯市長谷5727番地&lt;br&gt;TEL：0972-23-4595&lt;br&gt;参考：種別：小規模多機能型居宅介護&lt;br&gt;","_markerType":"Icon","_iconUrl":"https://cyberjapandata.gsi.go.jp/portal/sys/v4/symbols/507.png","_iconSize":[25,25],"_iconAnchor":[12,12]},"geometry":{"type":"Point","coordinates":[131.862308811818,32.9326122296358]}}</v>
      </c>
    </row>
    <row r="775" spans="1:38">
      <c r="A775" s="248" t="s">
        <v>3851</v>
      </c>
      <c r="B775" s="1" t="s">
        <v>3686</v>
      </c>
      <c r="C775" s="1" t="s">
        <v>3851</v>
      </c>
      <c r="D775" s="1" t="s">
        <v>34</v>
      </c>
      <c r="E775" s="1" t="s">
        <v>1359</v>
      </c>
      <c r="F775" s="1" t="s">
        <v>3926</v>
      </c>
      <c r="G775" s="1" t="s">
        <v>3966</v>
      </c>
      <c r="H775" s="1" t="s">
        <v>1128</v>
      </c>
      <c r="I775" s="236" t="s">
        <v>4159</v>
      </c>
      <c r="J775" s="1" t="s">
        <v>3188</v>
      </c>
      <c r="K775" s="1" t="s">
        <v>3189</v>
      </c>
      <c r="L775" s="1">
        <v>32.978487731341197</v>
      </c>
      <c r="M775" s="1">
        <v>131.848562101135</v>
      </c>
      <c r="O775" s="74" t="str">
        <f t="shared" si="223"/>
        <v>高福-118：佐伯市特別養護老人ホーム　豊寿苑(地域密着型介護老人福祉施設)</v>
      </c>
      <c r="P775" s="74" t="str">
        <f t="shared" si="215"/>
        <v>種別：高齢者福祉施設 &lt;br&gt;名称：高福-118：佐伯市特別養護老人ホーム　豊寿苑(地域密着型介護老人福祉施設)&lt;br&gt;住所：佐伯市弥生大字井崎1765番地&lt;br&gt;TEL：0972-46-2226&lt;br&gt;参考：種別：地域密着型介護老人福祉施設&lt;br&gt;</v>
      </c>
      <c r="Q775" s="74" t="str">
        <f t="shared" si="216"/>
        <v>507.png</v>
      </c>
      <c r="R775" s="74" t="str">
        <f t="shared" si="226"/>
        <v>25,25</v>
      </c>
      <c r="S775" s="74" t="str">
        <f t="shared" si="226"/>
        <v>12,12</v>
      </c>
      <c r="T775" s="74" t="str">
        <f t="shared" si="217"/>
        <v>131.848562101135,32.9784877313412</v>
      </c>
      <c r="W775" s="239">
        <v>1</v>
      </c>
      <c r="X775" s="239" t="s">
        <v>3209</v>
      </c>
      <c r="Y775" s="239" t="str">
        <f t="shared" si="224"/>
        <v>高福-118：佐伯市特別養護老人ホーム　豊寿苑(地域密着型介護老人福祉施設)</v>
      </c>
      <c r="Z775" s="239" t="s">
        <v>3202</v>
      </c>
      <c r="AA775" s="239" t="str">
        <f t="shared" si="218"/>
        <v>種別：高齢者福祉施設 &lt;br&gt;名称：高福-118：佐伯市特別養護老人ホーム　豊寿苑(地域密着型介護老人福祉施設)&lt;br&gt;住所：佐伯市弥生大字井崎1765番地&lt;br&gt;TEL：0972-46-2226&lt;br&gt;参考：種別：地域密着型介護老人福祉施設&lt;br&gt;</v>
      </c>
      <c r="AB775" s="239" t="s">
        <v>3256</v>
      </c>
      <c r="AC775" s="239" t="str">
        <f t="shared" si="219"/>
        <v>507.png</v>
      </c>
      <c r="AD775" s="239" t="s">
        <v>3204</v>
      </c>
      <c r="AE775" s="239" t="str">
        <f t="shared" si="220"/>
        <v>25,25</v>
      </c>
      <c r="AF775" s="239" t="s">
        <v>3205</v>
      </c>
      <c r="AG775" s="239" t="str">
        <f t="shared" si="221"/>
        <v>12,12</v>
      </c>
      <c r="AH775" s="239" t="s">
        <v>3206</v>
      </c>
      <c r="AI775" s="239" t="str">
        <f t="shared" si="222"/>
        <v>131.848562101135,32.9784877313412</v>
      </c>
      <c r="AJ775" s="239" t="s">
        <v>3207</v>
      </c>
      <c r="AL775" s="8" t="str">
        <f t="shared" si="225"/>
        <v>,{"type":"Feature","properties":{"name":"高福-118：佐伯市特別養護老人ホーム　豊寿苑(地域密着型介護老人福祉施設)","description":"種別：高齢者福祉施設 &lt;br&gt;名称：高福-118：佐伯市特別養護老人ホーム　豊寿苑(地域密着型介護老人福祉施設)&lt;br&gt;住所：佐伯市弥生大字井崎1765番地&lt;br&gt;TEL：0972-46-2226&lt;br&gt;参考：種別：地域密着型介護老人福祉施設&lt;br&gt;","_markerType":"Icon","_iconUrl":"https://cyberjapandata.gsi.go.jp/portal/sys/v4/symbols/507.png","_iconSize":[25,25],"_iconAnchor":[12,12]},"geometry":{"type":"Point","coordinates":[131.848562101135,32.9784877313412]}}</v>
      </c>
    </row>
    <row r="776" spans="1:38">
      <c r="A776" s="248" t="s">
        <v>3852</v>
      </c>
      <c r="B776" s="1" t="s">
        <v>3686</v>
      </c>
      <c r="C776" s="1" t="s">
        <v>3852</v>
      </c>
      <c r="D776" s="1" t="s">
        <v>989</v>
      </c>
      <c r="E776" s="1" t="s">
        <v>1368</v>
      </c>
      <c r="F776" s="1" t="s">
        <v>3926</v>
      </c>
      <c r="G776" s="1" t="s">
        <v>3964</v>
      </c>
      <c r="H776" s="1" t="s">
        <v>991</v>
      </c>
      <c r="I776" s="236" t="s">
        <v>4159</v>
      </c>
      <c r="J776" s="1" t="s">
        <v>3188</v>
      </c>
      <c r="K776" s="1" t="s">
        <v>3189</v>
      </c>
      <c r="L776" s="1">
        <v>33.016305800393901</v>
      </c>
      <c r="M776" s="1">
        <v>131.90186248632301</v>
      </c>
      <c r="O776" s="74" t="str">
        <f t="shared" si="223"/>
        <v>高福-119：彦岳の太陽</v>
      </c>
      <c r="P776" s="74" t="str">
        <f t="shared" si="215"/>
        <v>種別：高齢者福祉施設 &lt;br&gt;名称：高福-119：彦岳の太陽&lt;br&gt;住所：佐伯市狩生418番地2&lt;br&gt;TEL：0972-27-8622&lt;br&gt;参考：種別：地域密着型介護老人福祉施設&lt;br&gt;</v>
      </c>
      <c r="Q776" s="74" t="str">
        <f t="shared" si="216"/>
        <v>507.png</v>
      </c>
      <c r="R776" s="74" t="str">
        <f t="shared" si="226"/>
        <v>25,25</v>
      </c>
      <c r="S776" s="74" t="str">
        <f t="shared" si="226"/>
        <v>12,12</v>
      </c>
      <c r="T776" s="74" t="str">
        <f t="shared" si="217"/>
        <v>131.901862486323,33.0163058003939</v>
      </c>
      <c r="W776" s="239">
        <v>1</v>
      </c>
      <c r="X776" s="239" t="s">
        <v>3209</v>
      </c>
      <c r="Y776" s="239" t="str">
        <f t="shared" si="224"/>
        <v>高福-119：彦岳の太陽</v>
      </c>
      <c r="Z776" s="239" t="s">
        <v>3202</v>
      </c>
      <c r="AA776" s="239" t="str">
        <f t="shared" si="218"/>
        <v>種別：高齢者福祉施設 &lt;br&gt;名称：高福-119：彦岳の太陽&lt;br&gt;住所：佐伯市狩生418番地2&lt;br&gt;TEL：0972-27-8622&lt;br&gt;参考：種別：地域密着型介護老人福祉施設&lt;br&gt;</v>
      </c>
      <c r="AB776" s="239" t="s">
        <v>3256</v>
      </c>
      <c r="AC776" s="239" t="str">
        <f t="shared" si="219"/>
        <v>507.png</v>
      </c>
      <c r="AD776" s="239" t="s">
        <v>3204</v>
      </c>
      <c r="AE776" s="239" t="str">
        <f t="shared" si="220"/>
        <v>25,25</v>
      </c>
      <c r="AF776" s="239" t="s">
        <v>3205</v>
      </c>
      <c r="AG776" s="239" t="str">
        <f t="shared" si="221"/>
        <v>12,12</v>
      </c>
      <c r="AH776" s="239" t="s">
        <v>3206</v>
      </c>
      <c r="AI776" s="239" t="str">
        <f t="shared" si="222"/>
        <v>131.901862486323,33.0163058003939</v>
      </c>
      <c r="AJ776" s="239" t="s">
        <v>3207</v>
      </c>
      <c r="AL776" s="8" t="str">
        <f t="shared" si="225"/>
        <v>,{"type":"Feature","properties":{"name":"高福-119：彦岳の太陽","description":"種別：高齢者福祉施設 &lt;br&gt;名称：高福-119：彦岳の太陽&lt;br&gt;住所：佐伯市狩生418番地2&lt;br&gt;TEL：0972-27-8622&lt;br&gt;参考：種別：地域密着型介護老人福祉施設&lt;br&gt;","_markerType":"Icon","_iconUrl":"https://cyberjapandata.gsi.go.jp/portal/sys/v4/symbols/507.png","_iconSize":[25,25],"_iconAnchor":[12,12]},"geometry":{"type":"Point","coordinates":[131.901862486323,33.0163058003939]}}</v>
      </c>
    </row>
    <row r="777" spans="1:38">
      <c r="A777" s="248" t="s">
        <v>3853</v>
      </c>
      <c r="B777" s="1" t="s">
        <v>3686</v>
      </c>
      <c r="C777" s="1" t="s">
        <v>3853</v>
      </c>
      <c r="D777" s="1" t="s">
        <v>989</v>
      </c>
      <c r="E777" s="1" t="s">
        <v>1368</v>
      </c>
      <c r="F777" s="1" t="s">
        <v>3926</v>
      </c>
      <c r="G777" s="1" t="s">
        <v>3964</v>
      </c>
      <c r="H777" s="1" t="s">
        <v>991</v>
      </c>
      <c r="I777" s="236" t="s">
        <v>4159</v>
      </c>
      <c r="J777" s="1" t="s">
        <v>3188</v>
      </c>
      <c r="K777" s="1" t="s">
        <v>3189</v>
      </c>
      <c r="L777" s="1">
        <v>33.016192905832703</v>
      </c>
      <c r="M777" s="1">
        <v>131.902045023928</v>
      </c>
      <c r="O777" s="74" t="str">
        <f t="shared" si="223"/>
        <v>高福-120：彦岳の太陽　ユニット型</v>
      </c>
      <c r="P777" s="74" t="str">
        <f t="shared" si="215"/>
        <v>種別：高齢者福祉施設 &lt;br&gt;名称：高福-120：彦岳の太陽　ユニット型&lt;br&gt;住所：佐伯市狩生418番地2&lt;br&gt;TEL：0972-27-8622&lt;br&gt;参考：種別：地域密着型介護老人福祉施設&lt;br&gt;</v>
      </c>
      <c r="Q777" s="74" t="str">
        <f t="shared" si="216"/>
        <v>507.png</v>
      </c>
      <c r="R777" s="74" t="str">
        <f t="shared" si="226"/>
        <v>25,25</v>
      </c>
      <c r="S777" s="74" t="str">
        <f t="shared" si="226"/>
        <v>12,12</v>
      </c>
      <c r="T777" s="74" t="str">
        <f t="shared" si="217"/>
        <v>131.902045023928,33.0161929058327</v>
      </c>
      <c r="W777" s="239">
        <v>1</v>
      </c>
      <c r="X777" s="239" t="s">
        <v>3209</v>
      </c>
      <c r="Y777" s="239" t="str">
        <f t="shared" si="224"/>
        <v>高福-120：彦岳の太陽　ユニット型</v>
      </c>
      <c r="Z777" s="239" t="s">
        <v>3202</v>
      </c>
      <c r="AA777" s="239" t="str">
        <f t="shared" si="218"/>
        <v>種別：高齢者福祉施設 &lt;br&gt;名称：高福-120：彦岳の太陽　ユニット型&lt;br&gt;住所：佐伯市狩生418番地2&lt;br&gt;TEL：0972-27-8622&lt;br&gt;参考：種別：地域密着型介護老人福祉施設&lt;br&gt;</v>
      </c>
      <c r="AB777" s="239" t="s">
        <v>3256</v>
      </c>
      <c r="AC777" s="239" t="str">
        <f t="shared" si="219"/>
        <v>507.png</v>
      </c>
      <c r="AD777" s="239" t="s">
        <v>3204</v>
      </c>
      <c r="AE777" s="239" t="str">
        <f t="shared" si="220"/>
        <v>25,25</v>
      </c>
      <c r="AF777" s="239" t="s">
        <v>3205</v>
      </c>
      <c r="AG777" s="239" t="str">
        <f t="shared" si="221"/>
        <v>12,12</v>
      </c>
      <c r="AH777" s="239" t="s">
        <v>3206</v>
      </c>
      <c r="AI777" s="239" t="str">
        <f t="shared" si="222"/>
        <v>131.902045023928,33.0161929058327</v>
      </c>
      <c r="AJ777" s="239" t="s">
        <v>3207</v>
      </c>
      <c r="AL777" s="8" t="str">
        <f t="shared" si="225"/>
        <v>,{"type":"Feature","properties":{"name":"高福-120：彦岳の太陽　ユニット型","description":"種別：高齢者福祉施設 &lt;br&gt;名称：高福-120：彦岳の太陽　ユニット型&lt;br&gt;住所：佐伯市狩生418番地2&lt;br&gt;TEL：0972-27-8622&lt;br&gt;参考：種別：地域密着型介護老人福祉施設&lt;br&gt;","_markerType":"Icon","_iconUrl":"https://cyberjapandata.gsi.go.jp/portal/sys/v4/symbols/507.png","_iconSize":[25,25],"_iconAnchor":[12,12]},"geometry":{"type":"Point","coordinates":[131.902045023928,33.0161929058327]}}</v>
      </c>
    </row>
    <row r="778" spans="1:38">
      <c r="A778" s="248" t="s">
        <v>3854</v>
      </c>
      <c r="B778" s="1" t="s">
        <v>3686</v>
      </c>
      <c r="C778" s="1" t="s">
        <v>3854</v>
      </c>
      <c r="D778" s="1" t="s">
        <v>938</v>
      </c>
      <c r="E778" s="1" t="s">
        <v>1356</v>
      </c>
      <c r="F778" s="1" t="s">
        <v>3926</v>
      </c>
      <c r="G778" s="1" t="s">
        <v>3950</v>
      </c>
      <c r="H778" s="1" t="s">
        <v>887</v>
      </c>
      <c r="I778" s="236" t="s">
        <v>4159</v>
      </c>
      <c r="J778" s="1" t="s">
        <v>3188</v>
      </c>
      <c r="K778" s="1" t="s">
        <v>3189</v>
      </c>
      <c r="L778" s="1">
        <v>32.935988743352198</v>
      </c>
      <c r="M778" s="1">
        <v>131.91172844238901</v>
      </c>
      <c r="O778" s="74" t="str">
        <f t="shared" si="223"/>
        <v>高福-121：特別養護老人ホーム　長良苑</v>
      </c>
      <c r="P778" s="74" t="str">
        <f t="shared" si="215"/>
        <v>種別：高齢者福祉施設 &lt;br&gt;名称：高福-121：特別養護老人ホーム　長良苑&lt;br&gt;住所：佐伯市大字長良4956番地&lt;br&gt;TEL：0972-28-3000&lt;br&gt;参考：種別：地域密着型介護老人福祉施設&lt;br&gt;</v>
      </c>
      <c r="Q778" s="74" t="str">
        <f t="shared" si="216"/>
        <v>507.png</v>
      </c>
      <c r="R778" s="74" t="str">
        <f t="shared" si="226"/>
        <v>25,25</v>
      </c>
      <c r="S778" s="74" t="str">
        <f t="shared" si="226"/>
        <v>12,12</v>
      </c>
      <c r="T778" s="74" t="str">
        <f t="shared" si="217"/>
        <v>131.911728442389,32.9359887433522</v>
      </c>
      <c r="W778" s="239">
        <v>1</v>
      </c>
      <c r="X778" s="239" t="s">
        <v>3209</v>
      </c>
      <c r="Y778" s="239" t="str">
        <f t="shared" si="224"/>
        <v>高福-121：特別養護老人ホーム　長良苑</v>
      </c>
      <c r="Z778" s="239" t="s">
        <v>3202</v>
      </c>
      <c r="AA778" s="239" t="str">
        <f t="shared" si="218"/>
        <v>種別：高齢者福祉施設 &lt;br&gt;名称：高福-121：特別養護老人ホーム　長良苑&lt;br&gt;住所：佐伯市大字長良4956番地&lt;br&gt;TEL：0972-28-3000&lt;br&gt;参考：種別：地域密着型介護老人福祉施設&lt;br&gt;</v>
      </c>
      <c r="AB778" s="239" t="s">
        <v>3256</v>
      </c>
      <c r="AC778" s="239" t="str">
        <f t="shared" si="219"/>
        <v>507.png</v>
      </c>
      <c r="AD778" s="239" t="s">
        <v>3204</v>
      </c>
      <c r="AE778" s="239" t="str">
        <f t="shared" si="220"/>
        <v>25,25</v>
      </c>
      <c r="AF778" s="239" t="s">
        <v>3205</v>
      </c>
      <c r="AG778" s="239" t="str">
        <f t="shared" si="221"/>
        <v>12,12</v>
      </c>
      <c r="AH778" s="239" t="s">
        <v>3206</v>
      </c>
      <c r="AI778" s="239" t="str">
        <f t="shared" si="222"/>
        <v>131.911728442389,32.9359887433522</v>
      </c>
      <c r="AJ778" s="239" t="s">
        <v>3207</v>
      </c>
      <c r="AL778" s="8" t="str">
        <f t="shared" si="225"/>
        <v>,{"type":"Feature","properties":{"name":"高福-121：特別養護老人ホーム　長良苑","description":"種別：高齢者福祉施設 &lt;br&gt;名称：高福-121：特別養護老人ホーム　長良苑&lt;br&gt;住所：佐伯市大字長良4956番地&lt;br&gt;TEL：0972-28-3000&lt;br&gt;参考：種別：地域密着型介護老人福祉施設&lt;br&gt;","_markerType":"Icon","_iconUrl":"https://cyberjapandata.gsi.go.jp/portal/sys/v4/symbols/507.png","_iconSize":[25,25],"_iconAnchor":[12,12]},"geometry":{"type":"Point","coordinates":[131.911728442389,32.9359887433522]}}</v>
      </c>
    </row>
    <row r="779" spans="1:38">
      <c r="A779" s="248" t="s">
        <v>3855</v>
      </c>
      <c r="B779" s="1" t="s">
        <v>3686</v>
      </c>
      <c r="C779" s="1" t="s">
        <v>3855</v>
      </c>
      <c r="D779" s="1" t="s">
        <v>1081</v>
      </c>
      <c r="E779" s="1" t="s">
        <v>1378</v>
      </c>
      <c r="F779" s="1" t="s">
        <v>3926</v>
      </c>
      <c r="G779" s="1" t="s">
        <v>3950</v>
      </c>
      <c r="H779" s="1" t="s">
        <v>887</v>
      </c>
      <c r="I779" s="236" t="s">
        <v>4159</v>
      </c>
      <c r="J779" s="1" t="s">
        <v>3188</v>
      </c>
      <c r="K779" s="1" t="s">
        <v>3189</v>
      </c>
      <c r="L779" s="1">
        <v>32.8563647612756</v>
      </c>
      <c r="M779" s="1">
        <v>131.95023489908701</v>
      </c>
      <c r="O779" s="74" t="str">
        <f t="shared" si="223"/>
        <v>高福-122：特別養護老人ホーム　はたのうら</v>
      </c>
      <c r="P779" s="74" t="str">
        <f t="shared" si="215"/>
        <v>種別：高齢者福祉施設 &lt;br&gt;名称：高福-122：特別養護老人ホーム　はたのうら&lt;br&gt;住所：佐伯市蒲江大字畑野浦596番32&lt;br&gt;TEL：0972-45-5820&lt;br&gt;参考：種別：地域密着型介護老人福祉施設&lt;br&gt;</v>
      </c>
      <c r="Q779" s="74" t="str">
        <f t="shared" si="216"/>
        <v>507.png</v>
      </c>
      <c r="R779" s="74" t="str">
        <f t="shared" si="226"/>
        <v>25,25</v>
      </c>
      <c r="S779" s="74" t="str">
        <f t="shared" si="226"/>
        <v>12,12</v>
      </c>
      <c r="T779" s="74" t="str">
        <f t="shared" si="217"/>
        <v>131.950234899087,32.8563647612756</v>
      </c>
      <c r="W779" s="239">
        <v>1</v>
      </c>
      <c r="X779" s="239" t="s">
        <v>3209</v>
      </c>
      <c r="Y779" s="239" t="str">
        <f t="shared" si="224"/>
        <v>高福-122：特別養護老人ホーム　はたのうら</v>
      </c>
      <c r="Z779" s="239" t="s">
        <v>3202</v>
      </c>
      <c r="AA779" s="239" t="str">
        <f t="shared" si="218"/>
        <v>種別：高齢者福祉施設 &lt;br&gt;名称：高福-122：特別養護老人ホーム　はたのうら&lt;br&gt;住所：佐伯市蒲江大字畑野浦596番32&lt;br&gt;TEL：0972-45-5820&lt;br&gt;参考：種別：地域密着型介護老人福祉施設&lt;br&gt;</v>
      </c>
      <c r="AB779" s="239" t="s">
        <v>3256</v>
      </c>
      <c r="AC779" s="239" t="str">
        <f t="shared" si="219"/>
        <v>507.png</v>
      </c>
      <c r="AD779" s="239" t="s">
        <v>3204</v>
      </c>
      <c r="AE779" s="239" t="str">
        <f t="shared" si="220"/>
        <v>25,25</v>
      </c>
      <c r="AF779" s="239" t="s">
        <v>3205</v>
      </c>
      <c r="AG779" s="239" t="str">
        <f t="shared" si="221"/>
        <v>12,12</v>
      </c>
      <c r="AH779" s="239" t="s">
        <v>3206</v>
      </c>
      <c r="AI779" s="239" t="str">
        <f t="shared" si="222"/>
        <v>131.950234899087,32.8563647612756</v>
      </c>
      <c r="AJ779" s="239" t="s">
        <v>3207</v>
      </c>
      <c r="AL779" s="8" t="str">
        <f t="shared" si="225"/>
        <v>,{"type":"Feature","properties":{"name":"高福-122：特別養護老人ホーム　はたのうら","description":"種別：高齢者福祉施設 &lt;br&gt;名称：高福-122：特別養護老人ホーム　はたのうら&lt;br&gt;住所：佐伯市蒲江大字畑野浦596番32&lt;br&gt;TEL：0972-45-5820&lt;br&gt;参考：種別：地域密着型介護老人福祉施設&lt;br&gt;","_markerType":"Icon","_iconUrl":"https://cyberjapandata.gsi.go.jp/portal/sys/v4/symbols/507.png","_iconSize":[25,25],"_iconAnchor":[12,12]},"geometry":{"type":"Point","coordinates":[131.950234899087,32.8563647612756]}}</v>
      </c>
    </row>
    <row r="780" spans="1:38">
      <c r="A780" s="248" t="s">
        <v>3856</v>
      </c>
      <c r="B780" s="1" t="s">
        <v>3686</v>
      </c>
      <c r="C780" s="1" t="s">
        <v>3856</v>
      </c>
      <c r="D780" s="1" t="s">
        <v>3907</v>
      </c>
      <c r="E780" s="1" t="s">
        <v>1383</v>
      </c>
      <c r="F780" s="1" t="s">
        <v>3927</v>
      </c>
      <c r="G780" s="1" t="s">
        <v>3971</v>
      </c>
      <c r="H780" s="1" t="s">
        <v>1100</v>
      </c>
      <c r="I780" s="236" t="s">
        <v>4159</v>
      </c>
      <c r="J780" s="1" t="s">
        <v>3188</v>
      </c>
      <c r="K780" s="1" t="s">
        <v>3189</v>
      </c>
      <c r="L780" s="1">
        <v>32.812128870628399</v>
      </c>
      <c r="M780" s="1">
        <v>131.92469814734801</v>
      </c>
      <c r="O780" s="74" t="str">
        <f t="shared" si="223"/>
        <v>高福-123：地域密着型特定施設　蒲江やすらぎケアセンター　</v>
      </c>
      <c r="P780" s="74" t="str">
        <f t="shared" si="215"/>
        <v>種別：高齢者福祉施設 &lt;br&gt;名称：高福-123：地域密着型特定施設　蒲江やすらぎケアセンター　&lt;br&gt;住所：佐伯市蒲江大字蒲江浦３９５１&lt;br&gt;TEL：0972-25-6622&lt;br&gt;参考：種別：地域密着型特定施設&lt;br&gt;</v>
      </c>
      <c r="Q780" s="74" t="str">
        <f t="shared" si="216"/>
        <v>507.png</v>
      </c>
      <c r="R780" s="74" t="str">
        <f t="shared" si="226"/>
        <v>25,25</v>
      </c>
      <c r="S780" s="74" t="str">
        <f t="shared" si="226"/>
        <v>12,12</v>
      </c>
      <c r="T780" s="74" t="str">
        <f t="shared" si="217"/>
        <v>131.924698147348,32.8121288706284</v>
      </c>
      <c r="W780" s="239">
        <v>1</v>
      </c>
      <c r="X780" s="239" t="s">
        <v>3209</v>
      </c>
      <c r="Y780" s="239" t="str">
        <f t="shared" si="224"/>
        <v>高福-123：地域密着型特定施設　蒲江やすらぎケアセンター　</v>
      </c>
      <c r="Z780" s="239" t="s">
        <v>3202</v>
      </c>
      <c r="AA780" s="239" t="str">
        <f t="shared" si="218"/>
        <v>種別：高齢者福祉施設 &lt;br&gt;名称：高福-123：地域密着型特定施設　蒲江やすらぎケアセンター　&lt;br&gt;住所：佐伯市蒲江大字蒲江浦３９５１&lt;br&gt;TEL：0972-25-6622&lt;br&gt;参考：種別：地域密着型特定施設&lt;br&gt;</v>
      </c>
      <c r="AB780" s="239" t="s">
        <v>3256</v>
      </c>
      <c r="AC780" s="239" t="str">
        <f t="shared" si="219"/>
        <v>507.png</v>
      </c>
      <c r="AD780" s="239" t="s">
        <v>3204</v>
      </c>
      <c r="AE780" s="239" t="str">
        <f t="shared" si="220"/>
        <v>25,25</v>
      </c>
      <c r="AF780" s="239" t="s">
        <v>3205</v>
      </c>
      <c r="AG780" s="239" t="str">
        <f t="shared" si="221"/>
        <v>12,12</v>
      </c>
      <c r="AH780" s="239" t="s">
        <v>3206</v>
      </c>
      <c r="AI780" s="239" t="str">
        <f t="shared" si="222"/>
        <v>131.924698147348,32.8121288706284</v>
      </c>
      <c r="AJ780" s="239" t="s">
        <v>3207</v>
      </c>
      <c r="AL780" s="8" t="str">
        <f t="shared" si="225"/>
        <v>,{"type":"Feature","properties":{"name":"高福-123：地域密着型特定施設　蒲江やすらぎケアセンター　","description":"種別：高齢者福祉施設 &lt;br&gt;名称：高福-123：地域密着型特定施設　蒲江やすらぎケアセンター　&lt;br&gt;住所：佐伯市蒲江大字蒲江浦３９５１&lt;br&gt;TEL：0972-25-6622&lt;br&gt;参考：種別：地域密着型特定施設&lt;br&gt;","_markerType":"Icon","_iconUrl":"https://cyberjapandata.gsi.go.jp/portal/sys/v4/symbols/507.png","_iconSize":[25,25],"_iconAnchor":[12,12]},"geometry":{"type":"Point","coordinates":[131.924698147348,32.8121288706284]}}</v>
      </c>
    </row>
    <row r="781" spans="1:38">
      <c r="A781" s="248" t="s">
        <v>3857</v>
      </c>
      <c r="B781" s="1" t="s">
        <v>3686</v>
      </c>
      <c r="C781" s="1" t="s">
        <v>3857</v>
      </c>
      <c r="D781" s="1" t="s">
        <v>3908</v>
      </c>
      <c r="E781" s="1" t="s">
        <v>1387</v>
      </c>
      <c r="F781" s="1" t="s">
        <v>3928</v>
      </c>
      <c r="G781" s="1" t="s">
        <v>3950</v>
      </c>
      <c r="H781" s="1" t="s">
        <v>887</v>
      </c>
      <c r="I781" s="236" t="s">
        <v>4159</v>
      </c>
      <c r="J781" s="1" t="s">
        <v>3188</v>
      </c>
      <c r="K781" s="1" t="s">
        <v>3189</v>
      </c>
      <c r="L781" s="1">
        <v>32.998880128968203</v>
      </c>
      <c r="M781" s="1">
        <v>131.92359060841301</v>
      </c>
      <c r="O781" s="74" t="str">
        <f t="shared" si="223"/>
        <v>高福-124：デイサービスセンター　海悠園</v>
      </c>
      <c r="P781" s="74" t="str">
        <f t="shared" si="215"/>
        <v>種別：高齢者福祉施設 &lt;br&gt;名称：高福-124：デイサービスセンター　海悠園&lt;br&gt;住所：佐伯市大字久保浦1059番地の13&lt;br&gt;TEL：0972-24-8836&lt;br&gt;参考：種別：地域密着型通所介護&lt;br&gt;</v>
      </c>
      <c r="Q781" s="74" t="str">
        <f t="shared" si="216"/>
        <v>507.png</v>
      </c>
      <c r="R781" s="74" t="str">
        <f t="shared" si="226"/>
        <v>25,25</v>
      </c>
      <c r="S781" s="74" t="str">
        <f t="shared" si="226"/>
        <v>12,12</v>
      </c>
      <c r="T781" s="74" t="str">
        <f t="shared" si="217"/>
        <v>131.923590608413,32.9988801289682</v>
      </c>
      <c r="W781" s="239">
        <v>1</v>
      </c>
      <c r="X781" s="239" t="s">
        <v>3209</v>
      </c>
      <c r="Y781" s="239" t="str">
        <f t="shared" si="224"/>
        <v>高福-124：デイサービスセンター　海悠園</v>
      </c>
      <c r="Z781" s="239" t="s">
        <v>3202</v>
      </c>
      <c r="AA781" s="239" t="str">
        <f t="shared" si="218"/>
        <v>種別：高齢者福祉施設 &lt;br&gt;名称：高福-124：デイサービスセンター　海悠園&lt;br&gt;住所：佐伯市大字久保浦1059番地の13&lt;br&gt;TEL：0972-24-8836&lt;br&gt;参考：種別：地域密着型通所介護&lt;br&gt;</v>
      </c>
      <c r="AB781" s="239" t="s">
        <v>3256</v>
      </c>
      <c r="AC781" s="239" t="str">
        <f t="shared" si="219"/>
        <v>507.png</v>
      </c>
      <c r="AD781" s="239" t="s">
        <v>3204</v>
      </c>
      <c r="AE781" s="239" t="str">
        <f t="shared" si="220"/>
        <v>25,25</v>
      </c>
      <c r="AF781" s="239" t="s">
        <v>3205</v>
      </c>
      <c r="AG781" s="239" t="str">
        <f t="shared" si="221"/>
        <v>12,12</v>
      </c>
      <c r="AH781" s="239" t="s">
        <v>3206</v>
      </c>
      <c r="AI781" s="239" t="str">
        <f t="shared" si="222"/>
        <v>131.923590608413,32.9988801289682</v>
      </c>
      <c r="AJ781" s="239" t="s">
        <v>3207</v>
      </c>
      <c r="AL781" s="8" t="str">
        <f t="shared" si="225"/>
        <v>,{"type":"Feature","properties":{"name":"高福-124：デイサービスセンター　海悠園","description":"種別：高齢者福祉施設 &lt;br&gt;名称：高福-124：デイサービスセンター　海悠園&lt;br&gt;住所：佐伯市大字久保浦1059番地の13&lt;br&gt;TEL：0972-24-8836&lt;br&gt;参考：種別：地域密着型通所介護&lt;br&gt;","_markerType":"Icon","_iconUrl":"https://cyberjapandata.gsi.go.jp/portal/sys/v4/symbols/507.png","_iconSize":[25,25],"_iconAnchor":[12,12]},"geometry":{"type":"Point","coordinates":[131.923590608413,32.9988801289682]}}</v>
      </c>
    </row>
    <row r="782" spans="1:38">
      <c r="A782" s="248" t="s">
        <v>3858</v>
      </c>
      <c r="B782" s="1" t="s">
        <v>3686</v>
      </c>
      <c r="C782" s="1" t="s">
        <v>3858</v>
      </c>
      <c r="D782" s="1" t="s">
        <v>3909</v>
      </c>
      <c r="E782" s="1" t="s">
        <v>1388</v>
      </c>
      <c r="F782" s="1" t="s">
        <v>3928</v>
      </c>
      <c r="G782" s="1" t="s">
        <v>3939</v>
      </c>
      <c r="H782" s="1" t="s">
        <v>842</v>
      </c>
      <c r="I782" s="236" t="s">
        <v>4159</v>
      </c>
      <c r="J782" s="1" t="s">
        <v>3188</v>
      </c>
      <c r="K782" s="1" t="s">
        <v>3189</v>
      </c>
      <c r="L782" s="1">
        <v>32.890352155889701</v>
      </c>
      <c r="M782" s="1">
        <v>131.75407033811601</v>
      </c>
      <c r="O782" s="74" t="str">
        <f t="shared" si="223"/>
        <v>高福-125：デイサービス　コスモなおかわ</v>
      </c>
      <c r="P782" s="74" t="str">
        <f t="shared" si="215"/>
        <v>種別：高齢者福祉施設 &lt;br&gt;名称：高福-125：デイサービス　コスモなおかわ&lt;br&gt;住所：佐伯市直川大字横川508番地&lt;br&gt;TEL：0972-58-5888&lt;br&gt;参考：種別：地域密着型通所介護&lt;br&gt;</v>
      </c>
      <c r="Q782" s="74" t="str">
        <f t="shared" si="216"/>
        <v>507.png</v>
      </c>
      <c r="R782" s="74" t="str">
        <f t="shared" si="226"/>
        <v>25,25</v>
      </c>
      <c r="S782" s="74" t="str">
        <f t="shared" si="226"/>
        <v>12,12</v>
      </c>
      <c r="T782" s="74" t="str">
        <f t="shared" si="217"/>
        <v>131.754070338116,32.8903521558897</v>
      </c>
      <c r="W782" s="239">
        <v>1</v>
      </c>
      <c r="X782" s="239" t="s">
        <v>3209</v>
      </c>
      <c r="Y782" s="239" t="str">
        <f t="shared" si="224"/>
        <v>高福-125：デイサービス　コスモなおかわ</v>
      </c>
      <c r="Z782" s="239" t="s">
        <v>3202</v>
      </c>
      <c r="AA782" s="239" t="str">
        <f t="shared" si="218"/>
        <v>種別：高齢者福祉施設 &lt;br&gt;名称：高福-125：デイサービス　コスモなおかわ&lt;br&gt;住所：佐伯市直川大字横川508番地&lt;br&gt;TEL：0972-58-5888&lt;br&gt;参考：種別：地域密着型通所介護&lt;br&gt;</v>
      </c>
      <c r="AB782" s="239" t="s">
        <v>3256</v>
      </c>
      <c r="AC782" s="239" t="str">
        <f t="shared" si="219"/>
        <v>507.png</v>
      </c>
      <c r="AD782" s="239" t="s">
        <v>3204</v>
      </c>
      <c r="AE782" s="239" t="str">
        <f t="shared" si="220"/>
        <v>25,25</v>
      </c>
      <c r="AF782" s="239" t="s">
        <v>3205</v>
      </c>
      <c r="AG782" s="239" t="str">
        <f t="shared" si="221"/>
        <v>12,12</v>
      </c>
      <c r="AH782" s="239" t="s">
        <v>3206</v>
      </c>
      <c r="AI782" s="239" t="str">
        <f t="shared" si="222"/>
        <v>131.754070338116,32.8903521558897</v>
      </c>
      <c r="AJ782" s="239" t="s">
        <v>3207</v>
      </c>
      <c r="AL782" s="8" t="str">
        <f t="shared" si="225"/>
        <v>,{"type":"Feature","properties":{"name":"高福-125：デイサービス　コスモなおかわ","description":"種別：高齢者福祉施設 &lt;br&gt;名称：高福-125：デイサービス　コスモなおかわ&lt;br&gt;住所：佐伯市直川大字横川508番地&lt;br&gt;TEL：0972-58-5888&lt;br&gt;参考：種別：地域密着型通所介護&lt;br&gt;","_markerType":"Icon","_iconUrl":"https://cyberjapandata.gsi.go.jp/portal/sys/v4/symbols/507.png","_iconSize":[25,25],"_iconAnchor":[12,12]},"geometry":{"type":"Point","coordinates":[131.754070338116,32.8903521558897]}}</v>
      </c>
    </row>
    <row r="783" spans="1:38">
      <c r="A783" s="248" t="s">
        <v>3859</v>
      </c>
      <c r="B783" s="1" t="s">
        <v>3686</v>
      </c>
      <c r="C783" s="1" t="s">
        <v>3859</v>
      </c>
      <c r="D783" s="1" t="s">
        <v>3910</v>
      </c>
      <c r="E783" s="1" t="s">
        <v>1382</v>
      </c>
      <c r="F783" s="1" t="s">
        <v>3928</v>
      </c>
      <c r="G783" s="1" t="s">
        <v>3971</v>
      </c>
      <c r="H783" s="1" t="s">
        <v>1100</v>
      </c>
      <c r="I783" s="236" t="s">
        <v>4159</v>
      </c>
      <c r="J783" s="1" t="s">
        <v>3188</v>
      </c>
      <c r="K783" s="1" t="s">
        <v>3189</v>
      </c>
      <c r="L783" s="1">
        <v>32.802027016652403</v>
      </c>
      <c r="M783" s="1">
        <v>131.92130705628301</v>
      </c>
      <c r="O783" s="74" t="str">
        <f t="shared" si="223"/>
        <v>高福-126：蒲江やすらぎデイサービスセンター　</v>
      </c>
      <c r="P783" s="74" t="str">
        <f t="shared" si="215"/>
        <v>種別：高齢者福祉施設 &lt;br&gt;名称：高福-126：蒲江やすらぎデイサービスセンター　&lt;br&gt;住所：佐伯市蒲江大字蒲江浦4491番地5&lt;br&gt;TEL：0972-42-0137&lt;br&gt;参考：種別：地域密着型通所介護&lt;br&gt;</v>
      </c>
      <c r="Q783" s="74" t="str">
        <f t="shared" si="216"/>
        <v>507.png</v>
      </c>
      <c r="R783" s="74" t="str">
        <f t="shared" si="226"/>
        <v>25,25</v>
      </c>
      <c r="S783" s="74" t="str">
        <f t="shared" si="226"/>
        <v>12,12</v>
      </c>
      <c r="T783" s="74" t="str">
        <f t="shared" si="217"/>
        <v>131.921307056283,32.8020270166524</v>
      </c>
      <c r="W783" s="239">
        <v>1</v>
      </c>
      <c r="X783" s="239" t="s">
        <v>3209</v>
      </c>
      <c r="Y783" s="239" t="str">
        <f t="shared" si="224"/>
        <v>高福-126：蒲江やすらぎデイサービスセンター　</v>
      </c>
      <c r="Z783" s="239" t="s">
        <v>3202</v>
      </c>
      <c r="AA783" s="239" t="str">
        <f t="shared" si="218"/>
        <v>種別：高齢者福祉施設 &lt;br&gt;名称：高福-126：蒲江やすらぎデイサービスセンター　&lt;br&gt;住所：佐伯市蒲江大字蒲江浦4491番地5&lt;br&gt;TEL：0972-42-0137&lt;br&gt;参考：種別：地域密着型通所介護&lt;br&gt;</v>
      </c>
      <c r="AB783" s="239" t="s">
        <v>3256</v>
      </c>
      <c r="AC783" s="239" t="str">
        <f t="shared" si="219"/>
        <v>507.png</v>
      </c>
      <c r="AD783" s="239" t="s">
        <v>3204</v>
      </c>
      <c r="AE783" s="239" t="str">
        <f t="shared" si="220"/>
        <v>25,25</v>
      </c>
      <c r="AF783" s="239" t="s">
        <v>3205</v>
      </c>
      <c r="AG783" s="239" t="str">
        <f t="shared" si="221"/>
        <v>12,12</v>
      </c>
      <c r="AH783" s="239" t="s">
        <v>3206</v>
      </c>
      <c r="AI783" s="239" t="str">
        <f t="shared" si="222"/>
        <v>131.921307056283,32.8020270166524</v>
      </c>
      <c r="AJ783" s="239" t="s">
        <v>3207</v>
      </c>
      <c r="AL783" s="8" t="str">
        <f t="shared" si="225"/>
        <v>,{"type":"Feature","properties":{"name":"高福-126：蒲江やすらぎデイサービスセンター　","description":"種別：高齢者福祉施設 &lt;br&gt;名称：高福-126：蒲江やすらぎデイサービスセンター　&lt;br&gt;住所：佐伯市蒲江大字蒲江浦4491番地5&lt;br&gt;TEL：0972-42-0137&lt;br&gt;参考：種別：地域密着型通所介護&lt;br&gt;","_markerType":"Icon","_iconUrl":"https://cyberjapandata.gsi.go.jp/portal/sys/v4/symbols/507.png","_iconSize":[25,25],"_iconAnchor":[12,12]},"geometry":{"type":"Point","coordinates":[131.921307056283,32.8020270166524]}}</v>
      </c>
    </row>
    <row r="784" spans="1:38">
      <c r="A784" s="248" t="s">
        <v>3860</v>
      </c>
      <c r="B784" s="1" t="s">
        <v>3686</v>
      </c>
      <c r="C784" s="1" t="s">
        <v>3860</v>
      </c>
      <c r="D784" s="1" t="s">
        <v>3867</v>
      </c>
      <c r="E784" s="1" t="s">
        <v>1379</v>
      </c>
      <c r="F784" s="1" t="s">
        <v>3928</v>
      </c>
      <c r="G784" s="1" t="s">
        <v>3960</v>
      </c>
      <c r="H784" s="1" t="s">
        <v>946</v>
      </c>
      <c r="I784" s="236" t="s">
        <v>4159</v>
      </c>
      <c r="J784" s="1" t="s">
        <v>3188</v>
      </c>
      <c r="K784" s="1" t="s">
        <v>3189</v>
      </c>
      <c r="L784" s="1">
        <v>32.878807823349803</v>
      </c>
      <c r="M784" s="1">
        <v>131.757470084608</v>
      </c>
      <c r="O784" s="74" t="str">
        <f t="shared" si="223"/>
        <v>高福-127：直川苑指定通所介護事業所</v>
      </c>
      <c r="P784" s="74" t="str">
        <f t="shared" si="215"/>
        <v>種別：高齢者福祉施設 &lt;br&gt;名称：高福-127：直川苑指定通所介護事業所&lt;br&gt;住所：佐伯市直川大字仁田原1962番地1&lt;br&gt;TEL：0972-25-5010&lt;br&gt;参考：種別：地域密着型通所介護&lt;br&gt;</v>
      </c>
      <c r="Q784" s="74" t="str">
        <f t="shared" si="216"/>
        <v>507.png</v>
      </c>
      <c r="R784" s="74" t="str">
        <f t="shared" si="226"/>
        <v>25,25</v>
      </c>
      <c r="S784" s="74" t="str">
        <f t="shared" si="226"/>
        <v>12,12</v>
      </c>
      <c r="T784" s="74" t="str">
        <f t="shared" si="217"/>
        <v>131.757470084608,32.8788078233498</v>
      </c>
      <c r="W784" s="239">
        <v>1</v>
      </c>
      <c r="X784" s="239" t="s">
        <v>3209</v>
      </c>
      <c r="Y784" s="239" t="str">
        <f t="shared" si="224"/>
        <v>高福-127：直川苑指定通所介護事業所</v>
      </c>
      <c r="Z784" s="239" t="s">
        <v>3202</v>
      </c>
      <c r="AA784" s="239" t="str">
        <f t="shared" si="218"/>
        <v>種別：高齢者福祉施設 &lt;br&gt;名称：高福-127：直川苑指定通所介護事業所&lt;br&gt;住所：佐伯市直川大字仁田原1962番地1&lt;br&gt;TEL：0972-25-5010&lt;br&gt;参考：種別：地域密着型通所介護&lt;br&gt;</v>
      </c>
      <c r="AB784" s="239" t="s">
        <v>3256</v>
      </c>
      <c r="AC784" s="239" t="str">
        <f t="shared" si="219"/>
        <v>507.png</v>
      </c>
      <c r="AD784" s="239" t="s">
        <v>3204</v>
      </c>
      <c r="AE784" s="239" t="str">
        <f t="shared" si="220"/>
        <v>25,25</v>
      </c>
      <c r="AF784" s="239" t="s">
        <v>3205</v>
      </c>
      <c r="AG784" s="239" t="str">
        <f t="shared" si="221"/>
        <v>12,12</v>
      </c>
      <c r="AH784" s="239" t="s">
        <v>3206</v>
      </c>
      <c r="AI784" s="239" t="str">
        <f t="shared" si="222"/>
        <v>131.757470084608,32.8788078233498</v>
      </c>
      <c r="AJ784" s="239" t="s">
        <v>3207</v>
      </c>
      <c r="AL784" s="8" t="str">
        <f t="shared" si="225"/>
        <v>,{"type":"Feature","properties":{"name":"高福-127：直川苑指定通所介護事業所","description":"種別：高齢者福祉施設 &lt;br&gt;名称：高福-127：直川苑指定通所介護事業所&lt;br&gt;住所：佐伯市直川大字仁田原1962番地1&lt;br&gt;TEL：0972-25-5010&lt;br&gt;参考：種別：地域密着型通所介護&lt;br&gt;","_markerType":"Icon","_iconUrl":"https://cyberjapandata.gsi.go.jp/portal/sys/v4/symbols/507.png","_iconSize":[25,25],"_iconAnchor":[12,12]},"geometry":{"type":"Point","coordinates":[131.757470084608,32.8788078233498]}}</v>
      </c>
    </row>
    <row r="785" spans="1:38">
      <c r="A785" s="248" t="s">
        <v>3861</v>
      </c>
      <c r="B785" s="1" t="s">
        <v>3686</v>
      </c>
      <c r="C785" s="1" t="s">
        <v>3861</v>
      </c>
      <c r="D785" s="1" t="s">
        <v>3911</v>
      </c>
      <c r="E785" s="1" t="s">
        <v>1346</v>
      </c>
      <c r="F785" s="1" t="s">
        <v>3928</v>
      </c>
      <c r="G785" s="1" t="s">
        <v>3950</v>
      </c>
      <c r="H785" s="1" t="s">
        <v>887</v>
      </c>
      <c r="I785" s="236" t="s">
        <v>4159</v>
      </c>
      <c r="J785" s="1" t="s">
        <v>3188</v>
      </c>
      <c r="K785" s="1" t="s">
        <v>3189</v>
      </c>
      <c r="L785" s="1">
        <v>32.853310446516403</v>
      </c>
      <c r="M785" s="1">
        <v>131.62691877780901</v>
      </c>
      <c r="O785" s="74" t="str">
        <f t="shared" si="223"/>
        <v>高福-128：デイサービスセンター　うめの里</v>
      </c>
      <c r="P785" s="74" t="str">
        <f t="shared" si="215"/>
        <v>種別：高齢者福祉施設 &lt;br&gt;名称：高福-128：デイサービスセンター　うめの里&lt;br&gt;住所：佐伯市宇目小野市3754番地１&lt;br&gt;TEL：0972-54-3577&lt;br&gt;参考：種別：地域密着型通所介護&lt;br&gt;</v>
      </c>
      <c r="Q785" s="74" t="str">
        <f t="shared" si="216"/>
        <v>507.png</v>
      </c>
      <c r="R785" s="74" t="str">
        <f t="shared" si="226"/>
        <v>25,25</v>
      </c>
      <c r="S785" s="74" t="str">
        <f t="shared" si="226"/>
        <v>12,12</v>
      </c>
      <c r="T785" s="74" t="str">
        <f t="shared" si="217"/>
        <v>131.626918777809,32.8533104465164</v>
      </c>
      <c r="W785" s="239">
        <v>1</v>
      </c>
      <c r="X785" s="239" t="s">
        <v>3209</v>
      </c>
      <c r="Y785" s="239" t="str">
        <f t="shared" si="224"/>
        <v>高福-128：デイサービスセンター　うめの里</v>
      </c>
      <c r="Z785" s="239" t="s">
        <v>3202</v>
      </c>
      <c r="AA785" s="239" t="str">
        <f t="shared" si="218"/>
        <v>種別：高齢者福祉施設 &lt;br&gt;名称：高福-128：デイサービスセンター　うめの里&lt;br&gt;住所：佐伯市宇目小野市3754番地１&lt;br&gt;TEL：0972-54-3577&lt;br&gt;参考：種別：地域密着型通所介護&lt;br&gt;</v>
      </c>
      <c r="AB785" s="239" t="s">
        <v>3256</v>
      </c>
      <c r="AC785" s="239" t="str">
        <f t="shared" si="219"/>
        <v>507.png</v>
      </c>
      <c r="AD785" s="239" t="s">
        <v>3204</v>
      </c>
      <c r="AE785" s="239" t="str">
        <f t="shared" si="220"/>
        <v>25,25</v>
      </c>
      <c r="AF785" s="239" t="s">
        <v>3205</v>
      </c>
      <c r="AG785" s="239" t="str">
        <f t="shared" si="221"/>
        <v>12,12</v>
      </c>
      <c r="AH785" s="239" t="s">
        <v>3206</v>
      </c>
      <c r="AI785" s="239" t="str">
        <f t="shared" si="222"/>
        <v>131.626918777809,32.8533104465164</v>
      </c>
      <c r="AJ785" s="239" t="s">
        <v>3207</v>
      </c>
      <c r="AL785" s="8" t="str">
        <f t="shared" si="225"/>
        <v>,{"type":"Feature","properties":{"name":"高福-128：デイサービスセンター　うめの里","description":"種別：高齢者福祉施設 &lt;br&gt;名称：高福-128：デイサービスセンター　うめの里&lt;br&gt;住所：佐伯市宇目小野市3754番地１&lt;br&gt;TEL：0972-54-3577&lt;br&gt;参考：種別：地域密着型通所介護&lt;br&gt;","_markerType":"Icon","_iconUrl":"https://cyberjapandata.gsi.go.jp/portal/sys/v4/symbols/507.png","_iconSize":[25,25],"_iconAnchor":[12,12]},"geometry":{"type":"Point","coordinates":[131.626918777809,32.8533104465164]}}</v>
      </c>
    </row>
    <row r="786" spans="1:38">
      <c r="AL786" s="8" t="s">
        <v>3214</v>
      </c>
    </row>
    <row r="787" spans="1:38">
      <c r="AL787" s="8"/>
    </row>
    <row r="788" spans="1:38">
      <c r="AL788" s="8"/>
    </row>
    <row r="789" spans="1:38">
      <c r="AL789" s="8" t="s">
        <v>4347</v>
      </c>
    </row>
  </sheetData>
  <autoFilter ref="A7:AL785" xr:uid="{8CD9E974-DDD4-47DA-B92F-0F9877BEAECF}"/>
  <phoneticPr fontId="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53C91-C037-4F25-B144-1B64C9C80982}">
  <sheetPr codeName="Sheet11"/>
  <dimension ref="A1:K901"/>
  <sheetViews>
    <sheetView topLeftCell="A138" zoomScale="85" zoomScaleNormal="85" workbookViewId="0">
      <selection activeCell="F151" sqref="F151"/>
    </sheetView>
  </sheetViews>
  <sheetFormatPr defaultColWidth="8.75" defaultRowHeight="13.5"/>
  <cols>
    <col min="1" max="1" width="7.25" style="1" customWidth="1"/>
    <col min="2" max="2" width="58.875" style="1" bestFit="1" customWidth="1"/>
    <col min="3" max="5" width="8.75" style="1"/>
    <col min="6" max="6" width="8.75" style="11"/>
    <col min="7" max="16384" width="8.75" style="1"/>
  </cols>
  <sheetData>
    <row r="1" spans="1:11">
      <c r="F1" s="10" t="s">
        <v>656</v>
      </c>
      <c r="K1" s="8"/>
    </row>
    <row r="2" spans="1:11" ht="23.45" customHeight="1">
      <c r="A2" s="1">
        <v>1</v>
      </c>
      <c r="B2" s="9" t="str">
        <f>HYPERLINK("https://cyberjapandata.gsi.go.jp/portal/sys/v4/symbols/" &amp; TEXT(A2,"000") &amp; ".png")</f>
        <v>https://cyberjapandata.gsi.go.jp/portal/sys/v4/symbols/001.png</v>
      </c>
      <c r="F2" s="11">
        <v>76</v>
      </c>
      <c r="K2" s="8" t="s">
        <v>602</v>
      </c>
    </row>
    <row r="3" spans="1:11" ht="23.45" customHeight="1">
      <c r="A3" s="1">
        <v>2</v>
      </c>
      <c r="B3" s="9" t="str">
        <f t="shared" ref="B3:B65" si="0">HYPERLINK("https://cyberjapandata.gsi.go.jp/portal/sys/v4/symbols/" &amp; TEXT(A3,"000") &amp; ".png")</f>
        <v>https://cyberjapandata.gsi.go.jp/portal/sys/v4/symbols/002.png</v>
      </c>
      <c r="F3" s="11">
        <v>77</v>
      </c>
      <c r="K3" s="8" t="s">
        <v>593</v>
      </c>
    </row>
    <row r="4" spans="1:11" ht="23.45" customHeight="1">
      <c r="A4" s="1">
        <v>3</v>
      </c>
      <c r="B4" s="9" t="str">
        <f t="shared" si="0"/>
        <v>https://cyberjapandata.gsi.go.jp/portal/sys/v4/symbols/003.png</v>
      </c>
      <c r="F4" s="11">
        <v>78</v>
      </c>
      <c r="K4" s="8" t="s">
        <v>594</v>
      </c>
    </row>
    <row r="5" spans="1:11" ht="23.45" customHeight="1">
      <c r="A5" s="1">
        <v>4</v>
      </c>
      <c r="B5" s="9" t="str">
        <f t="shared" si="0"/>
        <v>https://cyberjapandata.gsi.go.jp/portal/sys/v4/symbols/004.png</v>
      </c>
      <c r="F5" s="11">
        <v>79</v>
      </c>
      <c r="K5" s="8" t="s">
        <v>595</v>
      </c>
    </row>
    <row r="6" spans="1:11" ht="23.45" customHeight="1">
      <c r="A6" s="1">
        <v>5</v>
      </c>
      <c r="B6" s="9" t="str">
        <f t="shared" si="0"/>
        <v>https://cyberjapandata.gsi.go.jp/portal/sys/v4/symbols/005.png</v>
      </c>
      <c r="F6" s="11">
        <v>80</v>
      </c>
      <c r="K6" s="8" t="s">
        <v>596</v>
      </c>
    </row>
    <row r="7" spans="1:11" ht="23.45" customHeight="1">
      <c r="A7" s="1">
        <v>6</v>
      </c>
      <c r="B7" s="9" t="str">
        <f t="shared" si="0"/>
        <v>https://cyberjapandata.gsi.go.jp/portal/sys/v4/symbols/006.png</v>
      </c>
      <c r="F7" s="11">
        <v>81</v>
      </c>
      <c r="K7" s="8" t="s">
        <v>603</v>
      </c>
    </row>
    <row r="8" spans="1:11" ht="23.45" customHeight="1">
      <c r="A8" s="1">
        <v>7</v>
      </c>
      <c r="B8" s="9" t="str">
        <f t="shared" si="0"/>
        <v>https://cyberjapandata.gsi.go.jp/portal/sys/v4/symbols/007.png</v>
      </c>
      <c r="F8" s="11">
        <v>82</v>
      </c>
      <c r="K8" s="8" t="s">
        <v>604</v>
      </c>
    </row>
    <row r="9" spans="1:11" ht="23.45" customHeight="1">
      <c r="A9" s="1">
        <v>8</v>
      </c>
      <c r="B9" s="9" t="str">
        <f t="shared" si="0"/>
        <v>https://cyberjapandata.gsi.go.jp/portal/sys/v4/symbols/008.png</v>
      </c>
      <c r="F9" s="11">
        <v>83</v>
      </c>
      <c r="K9" s="8" t="s">
        <v>605</v>
      </c>
    </row>
    <row r="10" spans="1:11" ht="23.45" customHeight="1">
      <c r="A10" s="1">
        <v>9</v>
      </c>
      <c r="B10" s="9" t="str">
        <f t="shared" si="0"/>
        <v>https://cyberjapandata.gsi.go.jp/portal/sys/v4/symbols/009.png</v>
      </c>
      <c r="F10" s="11">
        <v>84</v>
      </c>
      <c r="K10" s="8" t="s">
        <v>606</v>
      </c>
    </row>
    <row r="11" spans="1:11" ht="23.45" customHeight="1">
      <c r="A11" s="1">
        <v>10</v>
      </c>
      <c r="B11" s="9" t="str">
        <f t="shared" si="0"/>
        <v>https://cyberjapandata.gsi.go.jp/portal/sys/v4/symbols/010.png</v>
      </c>
      <c r="F11" s="11">
        <v>85</v>
      </c>
      <c r="K11" s="8" t="s">
        <v>607</v>
      </c>
    </row>
    <row r="12" spans="1:11" ht="23.45" customHeight="1">
      <c r="A12" s="1">
        <v>11</v>
      </c>
      <c r="B12" s="9" t="str">
        <f t="shared" si="0"/>
        <v>https://cyberjapandata.gsi.go.jp/portal/sys/v4/symbols/011.png</v>
      </c>
      <c r="F12" s="11">
        <v>86</v>
      </c>
      <c r="K12" s="8" t="s">
        <v>608</v>
      </c>
    </row>
    <row r="13" spans="1:11" ht="23.45" customHeight="1">
      <c r="A13" s="1">
        <v>12</v>
      </c>
      <c r="B13" s="9" t="str">
        <f t="shared" si="0"/>
        <v>https://cyberjapandata.gsi.go.jp/portal/sys/v4/symbols/012.png</v>
      </c>
      <c r="F13" s="11">
        <v>87</v>
      </c>
      <c r="K13" s="8" t="s">
        <v>609</v>
      </c>
    </row>
    <row r="14" spans="1:11" ht="23.45" customHeight="1">
      <c r="A14" s="1">
        <v>13</v>
      </c>
      <c r="B14" s="9" t="str">
        <f t="shared" si="0"/>
        <v>https://cyberjapandata.gsi.go.jp/portal/sys/v4/symbols/013.png</v>
      </c>
      <c r="F14" s="11">
        <v>88</v>
      </c>
      <c r="K14" s="8" t="s">
        <v>606</v>
      </c>
    </row>
    <row r="15" spans="1:11" ht="23.45" customHeight="1">
      <c r="A15" s="1">
        <v>14</v>
      </c>
      <c r="B15" s="9" t="str">
        <f t="shared" si="0"/>
        <v>https://cyberjapandata.gsi.go.jp/portal/sys/v4/symbols/014.png</v>
      </c>
      <c r="F15" s="11">
        <v>89</v>
      </c>
      <c r="K15" s="8" t="s">
        <v>610</v>
      </c>
    </row>
    <row r="16" spans="1:11" ht="23.45" customHeight="1">
      <c r="A16" s="1">
        <v>15</v>
      </c>
      <c r="B16" s="9" t="str">
        <f t="shared" si="0"/>
        <v>https://cyberjapandata.gsi.go.jp/portal/sys/v4/symbols/015.png</v>
      </c>
      <c r="F16" s="11">
        <v>90</v>
      </c>
      <c r="K16" s="8" t="s">
        <v>611</v>
      </c>
    </row>
    <row r="17" spans="1:11" ht="23.45" customHeight="1">
      <c r="A17" s="1">
        <v>16</v>
      </c>
      <c r="B17" s="9" t="str">
        <f t="shared" si="0"/>
        <v>https://cyberjapandata.gsi.go.jp/portal/sys/v4/symbols/016.png</v>
      </c>
      <c r="F17" s="11">
        <v>91</v>
      </c>
      <c r="K17" s="8" t="s">
        <v>606</v>
      </c>
    </row>
    <row r="18" spans="1:11" ht="23.45" customHeight="1">
      <c r="A18" s="1">
        <v>17</v>
      </c>
      <c r="B18" s="9" t="str">
        <f t="shared" si="0"/>
        <v>https://cyberjapandata.gsi.go.jp/portal/sys/v4/symbols/017.png</v>
      </c>
      <c r="F18" s="11">
        <v>92</v>
      </c>
      <c r="K18" s="8" t="s">
        <v>612</v>
      </c>
    </row>
    <row r="19" spans="1:11" ht="23.45" customHeight="1">
      <c r="A19" s="1">
        <v>18</v>
      </c>
      <c r="B19" s="9" t="str">
        <f t="shared" si="0"/>
        <v>https://cyberjapandata.gsi.go.jp/portal/sys/v4/symbols/018.png</v>
      </c>
      <c r="F19" s="11">
        <v>93</v>
      </c>
      <c r="K19" s="8" t="s">
        <v>597</v>
      </c>
    </row>
    <row r="20" spans="1:11" ht="23.45" customHeight="1">
      <c r="A20" s="1">
        <v>19</v>
      </c>
      <c r="B20" s="9" t="str">
        <f t="shared" si="0"/>
        <v>https://cyberjapandata.gsi.go.jp/portal/sys/v4/symbols/019.png</v>
      </c>
      <c r="F20" s="11">
        <v>94</v>
      </c>
      <c r="K20" s="8" t="s">
        <v>598</v>
      </c>
    </row>
    <row r="21" spans="1:11" ht="23.45" customHeight="1">
      <c r="A21" s="1">
        <v>20</v>
      </c>
      <c r="B21" s="9" t="str">
        <f t="shared" si="0"/>
        <v>https://cyberjapandata.gsi.go.jp/portal/sys/v4/symbols/020.png</v>
      </c>
      <c r="F21" s="11">
        <v>95</v>
      </c>
      <c r="K21" s="8" t="s">
        <v>613</v>
      </c>
    </row>
    <row r="22" spans="1:11" ht="23.45" customHeight="1">
      <c r="A22" s="1">
        <v>21</v>
      </c>
      <c r="B22" s="9" t="str">
        <f t="shared" si="0"/>
        <v>https://cyberjapandata.gsi.go.jp/portal/sys/v4/symbols/021.png</v>
      </c>
      <c r="F22" s="11">
        <v>96</v>
      </c>
      <c r="K22" s="8" t="s">
        <v>614</v>
      </c>
    </row>
    <row r="23" spans="1:11" ht="23.45" customHeight="1">
      <c r="A23" s="1">
        <v>22</v>
      </c>
      <c r="B23" s="9" t="str">
        <f t="shared" si="0"/>
        <v>https://cyberjapandata.gsi.go.jp/portal/sys/v4/symbols/022.png</v>
      </c>
      <c r="F23" s="11">
        <v>97</v>
      </c>
      <c r="K23" s="8" t="s">
        <v>615</v>
      </c>
    </row>
    <row r="24" spans="1:11" ht="23.45" customHeight="1">
      <c r="A24" s="1">
        <v>23</v>
      </c>
      <c r="B24" s="9" t="str">
        <f t="shared" si="0"/>
        <v>https://cyberjapandata.gsi.go.jp/portal/sys/v4/symbols/023.png</v>
      </c>
      <c r="F24" s="11">
        <v>98</v>
      </c>
      <c r="K24" s="8" t="s">
        <v>616</v>
      </c>
    </row>
    <row r="25" spans="1:11" ht="23.45" customHeight="1">
      <c r="A25" s="1">
        <v>24</v>
      </c>
      <c r="B25" s="9" t="str">
        <f t="shared" si="0"/>
        <v>https://cyberjapandata.gsi.go.jp/portal/sys/v4/symbols/024.png</v>
      </c>
      <c r="F25" s="11">
        <v>99</v>
      </c>
      <c r="K25" s="8" t="s">
        <v>617</v>
      </c>
    </row>
    <row r="26" spans="1:11" ht="23.45" customHeight="1">
      <c r="A26" s="1">
        <v>25</v>
      </c>
      <c r="B26" s="9" t="str">
        <f t="shared" si="0"/>
        <v>https://cyberjapandata.gsi.go.jp/portal/sys/v4/symbols/025.png</v>
      </c>
      <c r="F26" s="11">
        <v>100</v>
      </c>
      <c r="K26" s="8" t="s">
        <v>618</v>
      </c>
    </row>
    <row r="27" spans="1:11" ht="23.45" customHeight="1">
      <c r="A27" s="1">
        <v>26</v>
      </c>
      <c r="B27" s="9" t="str">
        <f t="shared" si="0"/>
        <v>https://cyberjapandata.gsi.go.jp/portal/sys/v4/symbols/026.png</v>
      </c>
      <c r="F27" s="11">
        <v>101</v>
      </c>
      <c r="K27" s="8" t="s">
        <v>619</v>
      </c>
    </row>
    <row r="28" spans="1:11" ht="23.45" customHeight="1">
      <c r="A28" s="1">
        <v>27</v>
      </c>
      <c r="B28" s="9" t="str">
        <f t="shared" si="0"/>
        <v>https://cyberjapandata.gsi.go.jp/portal/sys/v4/symbols/027.png</v>
      </c>
      <c r="F28" s="11">
        <v>102</v>
      </c>
      <c r="K28" s="8" t="s">
        <v>620</v>
      </c>
    </row>
    <row r="29" spans="1:11" ht="23.45" customHeight="1">
      <c r="A29" s="1">
        <v>28</v>
      </c>
      <c r="B29" s="9" t="str">
        <f t="shared" si="0"/>
        <v>https://cyberjapandata.gsi.go.jp/portal/sys/v4/symbols/028.png</v>
      </c>
      <c r="F29" s="11">
        <v>103</v>
      </c>
      <c r="K29" s="8" t="s">
        <v>621</v>
      </c>
    </row>
    <row r="30" spans="1:11" ht="23.45" customHeight="1">
      <c r="A30" s="1">
        <v>29</v>
      </c>
      <c r="B30" s="9" t="str">
        <f t="shared" si="0"/>
        <v>https://cyberjapandata.gsi.go.jp/portal/sys/v4/symbols/029.png</v>
      </c>
      <c r="F30" s="11">
        <v>104</v>
      </c>
      <c r="K30" s="8" t="s">
        <v>622</v>
      </c>
    </row>
    <row r="31" spans="1:11" ht="23.45" customHeight="1">
      <c r="A31" s="1">
        <v>30</v>
      </c>
      <c r="B31" s="9" t="str">
        <f t="shared" si="0"/>
        <v>https://cyberjapandata.gsi.go.jp/portal/sys/v4/symbols/030.png</v>
      </c>
      <c r="F31" s="11">
        <v>105</v>
      </c>
      <c r="K31" s="8" t="s">
        <v>623</v>
      </c>
    </row>
    <row r="32" spans="1:11" ht="23.45" customHeight="1">
      <c r="A32" s="1">
        <v>31</v>
      </c>
      <c r="B32" s="9" t="str">
        <f t="shared" si="0"/>
        <v>https://cyberjapandata.gsi.go.jp/portal/sys/v4/symbols/031.png</v>
      </c>
      <c r="F32" s="11">
        <v>106</v>
      </c>
      <c r="K32" s="8" t="s">
        <v>624</v>
      </c>
    </row>
    <row r="33" spans="1:11" ht="23.45" customHeight="1">
      <c r="A33" s="1">
        <v>32</v>
      </c>
      <c r="B33" s="9" t="str">
        <f t="shared" si="0"/>
        <v>https://cyberjapandata.gsi.go.jp/portal/sys/v4/symbols/032.png</v>
      </c>
      <c r="F33" s="11">
        <v>107</v>
      </c>
      <c r="K33" s="8" t="s">
        <v>625</v>
      </c>
    </row>
    <row r="34" spans="1:11" ht="23.45" customHeight="1">
      <c r="A34" s="1">
        <v>33</v>
      </c>
      <c r="B34" s="9" t="str">
        <f t="shared" si="0"/>
        <v>https://cyberjapandata.gsi.go.jp/portal/sys/v4/symbols/033.png</v>
      </c>
      <c r="F34" s="11">
        <v>108</v>
      </c>
      <c r="K34" s="8" t="s">
        <v>626</v>
      </c>
    </row>
    <row r="35" spans="1:11" ht="23.45" customHeight="1">
      <c r="A35" s="1">
        <v>34</v>
      </c>
      <c r="B35" s="9" t="str">
        <f t="shared" si="0"/>
        <v>https://cyberjapandata.gsi.go.jp/portal/sys/v4/symbols/034.png</v>
      </c>
      <c r="F35" s="11">
        <v>193</v>
      </c>
      <c r="K35" s="8" t="s">
        <v>627</v>
      </c>
    </row>
    <row r="36" spans="1:11" ht="23.45" customHeight="1">
      <c r="A36" s="1">
        <v>35</v>
      </c>
      <c r="B36" s="9" t="str">
        <f t="shared" si="0"/>
        <v>https://cyberjapandata.gsi.go.jp/portal/sys/v4/symbols/035.png</v>
      </c>
      <c r="F36" s="11">
        <v>194</v>
      </c>
      <c r="K36" s="8" t="s">
        <v>628</v>
      </c>
    </row>
    <row r="37" spans="1:11" ht="23.45" customHeight="1">
      <c r="A37" s="1">
        <v>36</v>
      </c>
      <c r="B37" s="9" t="str">
        <f t="shared" si="0"/>
        <v>https://cyberjapandata.gsi.go.jp/portal/sys/v4/symbols/036.png</v>
      </c>
      <c r="F37" s="11">
        <v>195</v>
      </c>
      <c r="K37" s="8" t="s">
        <v>629</v>
      </c>
    </row>
    <row r="38" spans="1:11" ht="23.45" customHeight="1">
      <c r="A38" s="1">
        <v>37</v>
      </c>
      <c r="B38" s="9" t="str">
        <f t="shared" si="0"/>
        <v>https://cyberjapandata.gsi.go.jp/portal/sys/v4/symbols/037.png</v>
      </c>
      <c r="F38" s="11">
        <v>196</v>
      </c>
      <c r="K38" s="8" t="s">
        <v>630</v>
      </c>
    </row>
    <row r="39" spans="1:11" ht="23.45" customHeight="1">
      <c r="A39" s="1">
        <v>38</v>
      </c>
      <c r="B39" s="9" t="str">
        <f t="shared" si="0"/>
        <v>https://cyberjapandata.gsi.go.jp/portal/sys/v4/symbols/038.png</v>
      </c>
      <c r="F39" s="11">
        <v>197</v>
      </c>
      <c r="K39" s="8" t="s">
        <v>631</v>
      </c>
    </row>
    <row r="40" spans="1:11" ht="23.45" customHeight="1">
      <c r="A40" s="1">
        <v>39</v>
      </c>
      <c r="B40" s="9" t="str">
        <f t="shared" si="0"/>
        <v>https://cyberjapandata.gsi.go.jp/portal/sys/v4/symbols/039.png</v>
      </c>
      <c r="F40" s="11">
        <v>198</v>
      </c>
      <c r="K40" s="8" t="s">
        <v>632</v>
      </c>
    </row>
    <row r="41" spans="1:11" ht="23.45" customHeight="1">
      <c r="A41" s="1">
        <v>40</v>
      </c>
      <c r="B41" s="9" t="str">
        <f t="shared" si="0"/>
        <v>https://cyberjapandata.gsi.go.jp/portal/sys/v4/symbols/040.png</v>
      </c>
      <c r="F41" s="11">
        <v>199</v>
      </c>
      <c r="K41" s="8" t="s">
        <v>599</v>
      </c>
    </row>
    <row r="42" spans="1:11" ht="23.45" customHeight="1">
      <c r="A42" s="1">
        <v>41</v>
      </c>
      <c r="B42" s="9" t="str">
        <f t="shared" si="0"/>
        <v>https://cyberjapandata.gsi.go.jp/portal/sys/v4/symbols/041.png</v>
      </c>
      <c r="F42" s="1">
        <v>316</v>
      </c>
      <c r="K42" s="8" t="s">
        <v>600</v>
      </c>
    </row>
    <row r="43" spans="1:11" ht="23.45" customHeight="1">
      <c r="A43" s="1">
        <v>42</v>
      </c>
      <c r="B43" s="9" t="str">
        <f t="shared" si="0"/>
        <v>https://cyberjapandata.gsi.go.jp/portal/sys/v4/symbols/042.png</v>
      </c>
      <c r="F43" s="1">
        <v>317</v>
      </c>
      <c r="K43" s="8" t="s">
        <v>606</v>
      </c>
    </row>
    <row r="44" spans="1:11" ht="23.45" customHeight="1">
      <c r="A44" s="1">
        <v>43</v>
      </c>
      <c r="B44" s="9" t="str">
        <f t="shared" si="0"/>
        <v>https://cyberjapandata.gsi.go.jp/portal/sys/v4/symbols/043.png</v>
      </c>
      <c r="F44" s="1">
        <v>318</v>
      </c>
      <c r="K44" s="8" t="s">
        <v>633</v>
      </c>
    </row>
    <row r="45" spans="1:11" ht="23.45" customHeight="1">
      <c r="A45" s="1">
        <v>44</v>
      </c>
      <c r="B45" s="9" t="str">
        <f t="shared" si="0"/>
        <v>https://cyberjapandata.gsi.go.jp/portal/sys/v4/symbols/044.png</v>
      </c>
      <c r="F45" s="1">
        <v>319</v>
      </c>
      <c r="K45" s="8" t="s">
        <v>601</v>
      </c>
    </row>
    <row r="46" spans="1:11" ht="23.45" customHeight="1">
      <c r="A46" s="1">
        <v>45</v>
      </c>
      <c r="B46" s="9" t="str">
        <f t="shared" si="0"/>
        <v>https://cyberjapandata.gsi.go.jp/portal/sys/v4/symbols/045.png</v>
      </c>
      <c r="F46" s="1">
        <v>320</v>
      </c>
      <c r="K46" s="8"/>
    </row>
    <row r="47" spans="1:11" ht="23.45" customHeight="1">
      <c r="A47" s="1">
        <v>46</v>
      </c>
      <c r="B47" s="9" t="str">
        <f t="shared" si="0"/>
        <v>https://cyberjapandata.gsi.go.jp/portal/sys/v4/symbols/046.png</v>
      </c>
      <c r="F47" s="11">
        <v>389</v>
      </c>
      <c r="K47" s="8" t="s">
        <v>634</v>
      </c>
    </row>
    <row r="48" spans="1:11" ht="23.45" customHeight="1">
      <c r="A48" s="1">
        <v>47</v>
      </c>
      <c r="B48" s="9" t="str">
        <f t="shared" si="0"/>
        <v>https://cyberjapandata.gsi.go.jp/portal/sys/v4/symbols/047.png</v>
      </c>
      <c r="F48" s="11">
        <v>390</v>
      </c>
      <c r="K48" s="8" t="s">
        <v>635</v>
      </c>
    </row>
    <row r="49" spans="1:11" ht="23.45" customHeight="1">
      <c r="A49" s="1">
        <v>48</v>
      </c>
      <c r="B49" s="9" t="str">
        <f t="shared" si="0"/>
        <v>https://cyberjapandata.gsi.go.jp/portal/sys/v4/symbols/048.png</v>
      </c>
      <c r="F49" s="11">
        <v>391</v>
      </c>
      <c r="K49" s="8" t="s">
        <v>636</v>
      </c>
    </row>
    <row r="50" spans="1:11" ht="23.45" customHeight="1">
      <c r="A50" s="1">
        <v>49</v>
      </c>
      <c r="B50" s="9" t="str">
        <f t="shared" si="0"/>
        <v>https://cyberjapandata.gsi.go.jp/portal/sys/v4/symbols/049.png</v>
      </c>
      <c r="F50" s="11">
        <v>392</v>
      </c>
      <c r="K50" s="8" t="s">
        <v>637</v>
      </c>
    </row>
    <row r="51" spans="1:11" ht="23.45" customHeight="1">
      <c r="A51" s="1">
        <v>50</v>
      </c>
      <c r="B51" s="9" t="str">
        <f t="shared" si="0"/>
        <v>https://cyberjapandata.gsi.go.jp/portal/sys/v4/symbols/050.png</v>
      </c>
      <c r="F51" s="11">
        <v>393</v>
      </c>
      <c r="K51" s="8" t="s">
        <v>638</v>
      </c>
    </row>
    <row r="52" spans="1:11" ht="23.45" customHeight="1">
      <c r="A52" s="1">
        <v>51</v>
      </c>
      <c r="B52" s="9" t="str">
        <f t="shared" si="0"/>
        <v>https://cyberjapandata.gsi.go.jp/portal/sys/v4/symbols/051.png</v>
      </c>
      <c r="F52" s="11">
        <v>394</v>
      </c>
      <c r="K52" s="8" t="s">
        <v>639</v>
      </c>
    </row>
    <row r="53" spans="1:11" ht="23.45" customHeight="1">
      <c r="A53" s="1">
        <v>52</v>
      </c>
      <c r="B53" s="9" t="str">
        <f t="shared" si="0"/>
        <v>https://cyberjapandata.gsi.go.jp/portal/sys/v4/symbols/052.png</v>
      </c>
      <c r="F53" s="11">
        <v>395</v>
      </c>
      <c r="K53" s="8" t="s">
        <v>640</v>
      </c>
    </row>
    <row r="54" spans="1:11" ht="23.45" customHeight="1">
      <c r="A54" s="1">
        <v>53</v>
      </c>
      <c r="B54" s="9" t="str">
        <f t="shared" si="0"/>
        <v>https://cyberjapandata.gsi.go.jp/portal/sys/v4/symbols/053.png</v>
      </c>
      <c r="F54" s="11">
        <v>396</v>
      </c>
      <c r="K54" s="8" t="s">
        <v>641</v>
      </c>
    </row>
    <row r="55" spans="1:11" ht="23.45" customHeight="1">
      <c r="A55" s="1">
        <v>54</v>
      </c>
      <c r="B55" s="9" t="str">
        <f t="shared" si="0"/>
        <v>https://cyberjapandata.gsi.go.jp/portal/sys/v4/symbols/054.png</v>
      </c>
      <c r="F55" s="11">
        <v>397</v>
      </c>
      <c r="K55" s="8" t="s">
        <v>642</v>
      </c>
    </row>
    <row r="56" spans="1:11" ht="23.45" customHeight="1">
      <c r="A56" s="1">
        <v>55</v>
      </c>
      <c r="B56" s="9" t="str">
        <f t="shared" si="0"/>
        <v>https://cyberjapandata.gsi.go.jp/portal/sys/v4/symbols/055.png</v>
      </c>
      <c r="F56" s="11">
        <v>398</v>
      </c>
      <c r="K56" s="8" t="s">
        <v>643</v>
      </c>
    </row>
    <row r="57" spans="1:11" ht="23.45" customHeight="1">
      <c r="A57" s="1">
        <v>56</v>
      </c>
      <c r="B57" s="9" t="str">
        <f t="shared" si="0"/>
        <v>https://cyberjapandata.gsi.go.jp/portal/sys/v4/symbols/056.png</v>
      </c>
      <c r="F57" s="11">
        <v>399</v>
      </c>
      <c r="K57" s="8" t="s">
        <v>644</v>
      </c>
    </row>
    <row r="58" spans="1:11" ht="23.45" customHeight="1">
      <c r="A58" s="1">
        <v>57</v>
      </c>
      <c r="B58" s="9" t="str">
        <f t="shared" si="0"/>
        <v>https://cyberjapandata.gsi.go.jp/portal/sys/v4/symbols/057.png</v>
      </c>
      <c r="F58" s="11">
        <v>400</v>
      </c>
      <c r="K58" s="8" t="s">
        <v>645</v>
      </c>
    </row>
    <row r="59" spans="1:11" ht="23.45" customHeight="1">
      <c r="A59" s="1">
        <v>58</v>
      </c>
      <c r="B59" s="9" t="str">
        <f t="shared" si="0"/>
        <v>https://cyberjapandata.gsi.go.jp/portal/sys/v4/symbols/058.png</v>
      </c>
      <c r="F59" s="11">
        <v>695</v>
      </c>
      <c r="K59" s="8" t="s">
        <v>646</v>
      </c>
    </row>
    <row r="60" spans="1:11" ht="23.45" customHeight="1">
      <c r="A60" s="1">
        <v>59</v>
      </c>
      <c r="B60" s="9" t="str">
        <f t="shared" si="0"/>
        <v>https://cyberjapandata.gsi.go.jp/portal/sys/v4/symbols/059.png</v>
      </c>
      <c r="F60" s="11">
        <v>696</v>
      </c>
      <c r="K60" s="8" t="s">
        <v>647</v>
      </c>
    </row>
    <row r="61" spans="1:11" ht="23.45" customHeight="1">
      <c r="A61" s="1">
        <v>60</v>
      </c>
      <c r="B61" s="9" t="str">
        <f t="shared" si="0"/>
        <v>https://cyberjapandata.gsi.go.jp/portal/sys/v4/symbols/060.png</v>
      </c>
      <c r="F61" s="11">
        <v>697</v>
      </c>
      <c r="K61" s="8" t="s">
        <v>648</v>
      </c>
    </row>
    <row r="62" spans="1:11" ht="23.45" customHeight="1">
      <c r="A62" s="1">
        <v>61</v>
      </c>
      <c r="B62" s="9" t="str">
        <f t="shared" si="0"/>
        <v>https://cyberjapandata.gsi.go.jp/portal/sys/v4/symbols/061.png</v>
      </c>
      <c r="F62" s="11">
        <v>698</v>
      </c>
      <c r="K62" s="8" t="s">
        <v>649</v>
      </c>
    </row>
    <row r="63" spans="1:11" ht="23.45" customHeight="1">
      <c r="A63" s="1">
        <v>62</v>
      </c>
      <c r="B63" s="9" t="str">
        <f t="shared" si="0"/>
        <v>https://cyberjapandata.gsi.go.jp/portal/sys/v4/symbols/062.png</v>
      </c>
      <c r="F63" s="11">
        <v>699</v>
      </c>
      <c r="K63" s="8" t="s">
        <v>650</v>
      </c>
    </row>
    <row r="64" spans="1:11" ht="23.45" customHeight="1">
      <c r="A64" s="1">
        <v>63</v>
      </c>
      <c r="B64" s="9" t="str">
        <f t="shared" si="0"/>
        <v>https://cyberjapandata.gsi.go.jp/portal/sys/v4/symbols/063.png</v>
      </c>
      <c r="F64" s="11">
        <v>800</v>
      </c>
      <c r="K64" s="8" t="s">
        <v>651</v>
      </c>
    </row>
    <row r="65" spans="1:11" ht="23.45" customHeight="1">
      <c r="A65" s="1">
        <v>64</v>
      </c>
      <c r="B65" s="9" t="str">
        <f t="shared" si="0"/>
        <v>https://cyberjapandata.gsi.go.jp/portal/sys/v4/symbols/064.png</v>
      </c>
      <c r="F65" s="11">
        <v>801</v>
      </c>
      <c r="K65" s="8" t="s">
        <v>652</v>
      </c>
    </row>
    <row r="66" spans="1:11" ht="23.45" customHeight="1">
      <c r="A66" s="1">
        <v>65</v>
      </c>
      <c r="B66" s="9" t="str">
        <f t="shared" ref="B66:B129" si="1">HYPERLINK("https://cyberjapandata.gsi.go.jp/portal/sys/v4/symbols/" &amp; TEXT(A66,"000") &amp; ".png")</f>
        <v>https://cyberjapandata.gsi.go.jp/portal/sys/v4/symbols/065.png</v>
      </c>
      <c r="F66" s="11">
        <v>802</v>
      </c>
      <c r="K66" s="8" t="s">
        <v>653</v>
      </c>
    </row>
    <row r="67" spans="1:11" ht="23.45" customHeight="1">
      <c r="A67" s="1">
        <v>66</v>
      </c>
      <c r="B67" s="9" t="str">
        <f t="shared" si="1"/>
        <v>https://cyberjapandata.gsi.go.jp/portal/sys/v4/symbols/066.png</v>
      </c>
      <c r="F67" s="11">
        <v>803</v>
      </c>
      <c r="K67" s="8" t="s">
        <v>654</v>
      </c>
    </row>
    <row r="68" spans="1:11" ht="23.45" customHeight="1">
      <c r="A68" s="1">
        <v>67</v>
      </c>
      <c r="B68" s="9" t="str">
        <f t="shared" si="1"/>
        <v>https://cyberjapandata.gsi.go.jp/portal/sys/v4/symbols/067.png</v>
      </c>
      <c r="F68" s="11">
        <v>804</v>
      </c>
      <c r="K68" s="8" t="s">
        <v>655</v>
      </c>
    </row>
    <row r="69" spans="1:11" ht="23.45" customHeight="1">
      <c r="A69" s="1">
        <v>68</v>
      </c>
      <c r="B69" s="9" t="str">
        <f t="shared" si="1"/>
        <v>https://cyberjapandata.gsi.go.jp/portal/sys/v4/symbols/068.png</v>
      </c>
      <c r="F69" s="11">
        <v>805</v>
      </c>
    </row>
    <row r="70" spans="1:11" ht="23.45" customHeight="1">
      <c r="A70" s="1">
        <v>69</v>
      </c>
      <c r="B70" s="9" t="str">
        <f t="shared" si="1"/>
        <v>https://cyberjapandata.gsi.go.jp/portal/sys/v4/symbols/069.png</v>
      </c>
      <c r="F70" s="11">
        <v>806</v>
      </c>
    </row>
    <row r="71" spans="1:11" ht="23.45" customHeight="1">
      <c r="A71" s="1">
        <v>70</v>
      </c>
      <c r="B71" s="9" t="str">
        <f t="shared" si="1"/>
        <v>https://cyberjapandata.gsi.go.jp/portal/sys/v4/symbols/070.png</v>
      </c>
      <c r="F71" s="11">
        <v>807</v>
      </c>
    </row>
    <row r="72" spans="1:11" ht="23.45" customHeight="1">
      <c r="A72" s="1">
        <v>71</v>
      </c>
      <c r="B72" s="9" t="str">
        <f t="shared" si="1"/>
        <v>https://cyberjapandata.gsi.go.jp/portal/sys/v4/symbols/071.png</v>
      </c>
      <c r="F72" s="11">
        <v>808</v>
      </c>
    </row>
    <row r="73" spans="1:11" ht="23.45" customHeight="1">
      <c r="A73" s="1">
        <v>72</v>
      </c>
      <c r="B73" s="9" t="str">
        <f t="shared" si="1"/>
        <v>https://cyberjapandata.gsi.go.jp/portal/sys/v4/symbols/072.png</v>
      </c>
      <c r="F73" s="11">
        <v>809</v>
      </c>
    </row>
    <row r="74" spans="1:11" ht="23.45" customHeight="1">
      <c r="A74" s="1">
        <v>73</v>
      </c>
      <c r="B74" s="9" t="str">
        <f t="shared" si="1"/>
        <v>https://cyberjapandata.gsi.go.jp/portal/sys/v4/symbols/073.png</v>
      </c>
      <c r="F74" s="11">
        <v>810</v>
      </c>
    </row>
    <row r="75" spans="1:11" ht="23.45" customHeight="1">
      <c r="A75" s="1">
        <v>74</v>
      </c>
      <c r="B75" s="9" t="str">
        <f t="shared" si="1"/>
        <v>https://cyberjapandata.gsi.go.jp/portal/sys/v4/symbols/074.png</v>
      </c>
      <c r="F75" s="11">
        <v>811</v>
      </c>
    </row>
    <row r="76" spans="1:11" ht="23.45" customHeight="1">
      <c r="A76" s="1">
        <v>75</v>
      </c>
      <c r="B76" s="9" t="str">
        <f t="shared" si="1"/>
        <v>https://cyberjapandata.gsi.go.jp/portal/sys/v4/symbols/075.png</v>
      </c>
      <c r="F76" s="11">
        <v>812</v>
      </c>
    </row>
    <row r="77" spans="1:11" ht="23.45" customHeight="1">
      <c r="A77" s="1">
        <v>76</v>
      </c>
      <c r="B77" s="9" t="str">
        <f t="shared" si="1"/>
        <v>https://cyberjapandata.gsi.go.jp/portal/sys/v4/symbols/076.png</v>
      </c>
      <c r="F77" s="11">
        <v>813</v>
      </c>
    </row>
    <row r="78" spans="1:11" ht="23.45" customHeight="1">
      <c r="A78" s="1">
        <v>77</v>
      </c>
      <c r="B78" s="9" t="str">
        <f t="shared" si="1"/>
        <v>https://cyberjapandata.gsi.go.jp/portal/sys/v4/symbols/077.png</v>
      </c>
      <c r="F78" s="11">
        <v>814</v>
      </c>
    </row>
    <row r="79" spans="1:11" ht="23.45" customHeight="1">
      <c r="A79" s="1">
        <v>78</v>
      </c>
      <c r="B79" s="9" t="str">
        <f t="shared" si="1"/>
        <v>https://cyberjapandata.gsi.go.jp/portal/sys/v4/symbols/078.png</v>
      </c>
      <c r="F79" s="11">
        <v>815</v>
      </c>
    </row>
    <row r="80" spans="1:11" ht="23.45" customHeight="1">
      <c r="A80" s="1">
        <v>79</v>
      </c>
      <c r="B80" s="9" t="str">
        <f t="shared" si="1"/>
        <v>https://cyberjapandata.gsi.go.jp/portal/sys/v4/symbols/079.png</v>
      </c>
      <c r="F80" s="11">
        <v>816</v>
      </c>
    </row>
    <row r="81" spans="1:6" ht="23.45" customHeight="1">
      <c r="A81" s="1">
        <v>80</v>
      </c>
      <c r="B81" s="9" t="str">
        <f t="shared" si="1"/>
        <v>https://cyberjapandata.gsi.go.jp/portal/sys/v4/symbols/080.png</v>
      </c>
      <c r="F81" s="11">
        <v>817</v>
      </c>
    </row>
    <row r="82" spans="1:6" ht="23.45" customHeight="1">
      <c r="A82" s="1">
        <v>81</v>
      </c>
      <c r="B82" s="9" t="str">
        <f t="shared" si="1"/>
        <v>https://cyberjapandata.gsi.go.jp/portal/sys/v4/symbols/081.png</v>
      </c>
      <c r="F82" s="11">
        <v>818</v>
      </c>
    </row>
    <row r="83" spans="1:6" ht="23.45" customHeight="1">
      <c r="A83" s="1">
        <v>82</v>
      </c>
      <c r="B83" s="9" t="str">
        <f t="shared" si="1"/>
        <v>https://cyberjapandata.gsi.go.jp/portal/sys/v4/symbols/082.png</v>
      </c>
      <c r="F83" s="11">
        <v>819</v>
      </c>
    </row>
    <row r="84" spans="1:6" ht="23.45" customHeight="1">
      <c r="A84" s="1">
        <v>83</v>
      </c>
      <c r="B84" s="9" t="str">
        <f t="shared" si="1"/>
        <v>https://cyberjapandata.gsi.go.jp/portal/sys/v4/symbols/083.png</v>
      </c>
      <c r="F84" s="11">
        <v>820</v>
      </c>
    </row>
    <row r="85" spans="1:6" ht="23.45" customHeight="1">
      <c r="A85" s="1">
        <v>84</v>
      </c>
      <c r="B85" s="9" t="str">
        <f t="shared" si="1"/>
        <v>https://cyberjapandata.gsi.go.jp/portal/sys/v4/symbols/084.png</v>
      </c>
      <c r="F85" s="11">
        <v>821</v>
      </c>
    </row>
    <row r="86" spans="1:6" ht="23.45" customHeight="1">
      <c r="A86" s="1">
        <v>85</v>
      </c>
      <c r="B86" s="9" t="str">
        <f t="shared" si="1"/>
        <v>https://cyberjapandata.gsi.go.jp/portal/sys/v4/symbols/085.png</v>
      </c>
      <c r="F86" s="11">
        <v>822</v>
      </c>
    </row>
    <row r="87" spans="1:6" ht="23.45" customHeight="1">
      <c r="A87" s="1">
        <v>86</v>
      </c>
      <c r="B87" s="9" t="str">
        <f t="shared" si="1"/>
        <v>https://cyberjapandata.gsi.go.jp/portal/sys/v4/symbols/086.png</v>
      </c>
      <c r="F87" s="11">
        <v>823</v>
      </c>
    </row>
    <row r="88" spans="1:6" ht="23.45" customHeight="1">
      <c r="A88" s="1">
        <v>87</v>
      </c>
      <c r="B88" s="9" t="str">
        <f t="shared" si="1"/>
        <v>https://cyberjapandata.gsi.go.jp/portal/sys/v4/symbols/087.png</v>
      </c>
      <c r="F88" s="11">
        <v>824</v>
      </c>
    </row>
    <row r="89" spans="1:6" ht="23.45" customHeight="1">
      <c r="A89" s="1">
        <v>88</v>
      </c>
      <c r="B89" s="9" t="str">
        <f t="shared" si="1"/>
        <v>https://cyberjapandata.gsi.go.jp/portal/sys/v4/symbols/088.png</v>
      </c>
      <c r="F89" s="11">
        <v>825</v>
      </c>
    </row>
    <row r="90" spans="1:6" ht="23.45" customHeight="1">
      <c r="A90" s="1">
        <v>89</v>
      </c>
      <c r="B90" s="9" t="str">
        <f t="shared" si="1"/>
        <v>https://cyberjapandata.gsi.go.jp/portal/sys/v4/symbols/089.png</v>
      </c>
      <c r="F90" s="11">
        <v>826</v>
      </c>
    </row>
    <row r="91" spans="1:6" ht="23.45" customHeight="1">
      <c r="A91" s="1">
        <v>90</v>
      </c>
      <c r="B91" s="9" t="str">
        <f t="shared" si="1"/>
        <v>https://cyberjapandata.gsi.go.jp/portal/sys/v4/symbols/090.png</v>
      </c>
      <c r="F91" s="11">
        <v>827</v>
      </c>
    </row>
    <row r="92" spans="1:6" ht="23.45" customHeight="1">
      <c r="A92" s="1">
        <v>91</v>
      </c>
      <c r="B92" s="9" t="str">
        <f t="shared" si="1"/>
        <v>https://cyberjapandata.gsi.go.jp/portal/sys/v4/symbols/091.png</v>
      </c>
      <c r="F92" s="11">
        <v>828</v>
      </c>
    </row>
    <row r="93" spans="1:6" ht="23.45" customHeight="1">
      <c r="A93" s="1">
        <v>92</v>
      </c>
      <c r="B93" s="9" t="str">
        <f t="shared" si="1"/>
        <v>https://cyberjapandata.gsi.go.jp/portal/sys/v4/symbols/092.png</v>
      </c>
      <c r="F93" s="11">
        <v>829</v>
      </c>
    </row>
    <row r="94" spans="1:6" ht="23.45" customHeight="1">
      <c r="A94" s="1">
        <v>93</v>
      </c>
      <c r="B94" s="9" t="str">
        <f t="shared" si="1"/>
        <v>https://cyberjapandata.gsi.go.jp/portal/sys/v4/symbols/093.png</v>
      </c>
      <c r="F94" s="11">
        <v>830</v>
      </c>
    </row>
    <row r="95" spans="1:6" ht="23.45" customHeight="1">
      <c r="A95" s="1">
        <v>94</v>
      </c>
      <c r="B95" s="9" t="str">
        <f t="shared" si="1"/>
        <v>https://cyberjapandata.gsi.go.jp/portal/sys/v4/symbols/094.png</v>
      </c>
      <c r="F95" s="11">
        <v>831</v>
      </c>
    </row>
    <row r="96" spans="1:6" ht="23.45" customHeight="1">
      <c r="A96" s="1">
        <v>95</v>
      </c>
      <c r="B96" s="9" t="str">
        <f t="shared" si="1"/>
        <v>https://cyberjapandata.gsi.go.jp/portal/sys/v4/symbols/095.png</v>
      </c>
      <c r="F96" s="11">
        <v>832</v>
      </c>
    </row>
    <row r="97" spans="1:6" ht="23.45" customHeight="1">
      <c r="A97" s="1">
        <v>96</v>
      </c>
      <c r="B97" s="9" t="str">
        <f t="shared" si="1"/>
        <v>https://cyberjapandata.gsi.go.jp/portal/sys/v4/symbols/096.png</v>
      </c>
      <c r="F97" s="11">
        <v>833</v>
      </c>
    </row>
    <row r="98" spans="1:6" ht="23.45" customHeight="1">
      <c r="A98" s="1">
        <v>97</v>
      </c>
      <c r="B98" s="9" t="str">
        <f t="shared" si="1"/>
        <v>https://cyberjapandata.gsi.go.jp/portal/sys/v4/symbols/097.png</v>
      </c>
      <c r="F98" s="11">
        <v>834</v>
      </c>
    </row>
    <row r="99" spans="1:6" ht="23.45" customHeight="1">
      <c r="A99" s="1">
        <v>98</v>
      </c>
      <c r="B99" s="9" t="str">
        <f t="shared" si="1"/>
        <v>https://cyberjapandata.gsi.go.jp/portal/sys/v4/symbols/098.png</v>
      </c>
      <c r="F99" s="12">
        <v>880</v>
      </c>
    </row>
    <row r="100" spans="1:6" ht="23.45" customHeight="1">
      <c r="A100" s="1">
        <v>99</v>
      </c>
      <c r="B100" s="9" t="str">
        <f t="shared" si="1"/>
        <v>https://cyberjapandata.gsi.go.jp/portal/sys/v4/symbols/099.png</v>
      </c>
      <c r="F100" s="11">
        <v>881</v>
      </c>
    </row>
    <row r="101" spans="1:6" ht="23.45" customHeight="1">
      <c r="A101" s="1">
        <v>100</v>
      </c>
      <c r="B101" s="9" t="str">
        <f t="shared" si="1"/>
        <v>https://cyberjapandata.gsi.go.jp/portal/sys/v4/symbols/100.png</v>
      </c>
      <c r="F101" s="11">
        <v>882</v>
      </c>
    </row>
    <row r="102" spans="1:6" ht="23.45" customHeight="1">
      <c r="A102" s="1">
        <v>101</v>
      </c>
      <c r="B102" s="9" t="str">
        <f t="shared" si="1"/>
        <v>https://cyberjapandata.gsi.go.jp/portal/sys/v4/symbols/101.png</v>
      </c>
      <c r="F102" s="11">
        <v>883</v>
      </c>
    </row>
    <row r="103" spans="1:6" ht="23.45" customHeight="1">
      <c r="A103" s="1">
        <v>102</v>
      </c>
      <c r="B103" s="9" t="str">
        <f t="shared" si="1"/>
        <v>https://cyberjapandata.gsi.go.jp/portal/sys/v4/symbols/102.png</v>
      </c>
      <c r="F103" s="11">
        <v>884</v>
      </c>
    </row>
    <row r="104" spans="1:6" ht="23.45" customHeight="1">
      <c r="A104" s="1">
        <v>103</v>
      </c>
      <c r="B104" s="9" t="str">
        <f t="shared" si="1"/>
        <v>https://cyberjapandata.gsi.go.jp/portal/sys/v4/symbols/103.png</v>
      </c>
      <c r="F104" s="11">
        <v>885</v>
      </c>
    </row>
    <row r="105" spans="1:6" ht="23.45" customHeight="1">
      <c r="A105" s="1">
        <v>104</v>
      </c>
      <c r="B105" s="9" t="str">
        <f t="shared" si="1"/>
        <v>https://cyberjapandata.gsi.go.jp/portal/sys/v4/symbols/104.png</v>
      </c>
      <c r="F105" s="11">
        <v>886</v>
      </c>
    </row>
    <row r="106" spans="1:6" ht="23.45" customHeight="1">
      <c r="A106" s="1">
        <v>105</v>
      </c>
      <c r="B106" s="9" t="str">
        <f t="shared" si="1"/>
        <v>https://cyberjapandata.gsi.go.jp/portal/sys/v4/symbols/105.png</v>
      </c>
      <c r="F106" s="11">
        <v>887</v>
      </c>
    </row>
    <row r="107" spans="1:6" ht="23.45" customHeight="1">
      <c r="A107" s="1">
        <v>106</v>
      </c>
      <c r="B107" s="9" t="str">
        <f t="shared" si="1"/>
        <v>https://cyberjapandata.gsi.go.jp/portal/sys/v4/symbols/106.png</v>
      </c>
      <c r="F107" s="11">
        <v>888</v>
      </c>
    </row>
    <row r="108" spans="1:6" ht="23.45" customHeight="1">
      <c r="A108" s="1">
        <v>107</v>
      </c>
      <c r="B108" s="9" t="str">
        <f t="shared" si="1"/>
        <v>https://cyberjapandata.gsi.go.jp/portal/sys/v4/symbols/107.png</v>
      </c>
      <c r="F108" s="11">
        <v>889</v>
      </c>
    </row>
    <row r="109" spans="1:6" ht="23.45" customHeight="1">
      <c r="A109" s="1">
        <v>108</v>
      </c>
      <c r="B109" s="9" t="str">
        <f t="shared" si="1"/>
        <v>https://cyberjapandata.gsi.go.jp/portal/sys/v4/symbols/108.png</v>
      </c>
    </row>
    <row r="110" spans="1:6" ht="23.45" customHeight="1">
      <c r="A110" s="1">
        <v>109</v>
      </c>
      <c r="B110" s="9" t="str">
        <f t="shared" si="1"/>
        <v>https://cyberjapandata.gsi.go.jp/portal/sys/v4/symbols/109.png</v>
      </c>
      <c r="F110" s="11">
        <v>474</v>
      </c>
    </row>
    <row r="111" spans="1:6" ht="23.45" customHeight="1">
      <c r="A111" s="1">
        <v>110</v>
      </c>
      <c r="B111" s="9" t="str">
        <f t="shared" si="1"/>
        <v>https://cyberjapandata.gsi.go.jp/portal/sys/v4/symbols/110.png</v>
      </c>
      <c r="F111" s="11">
        <v>496</v>
      </c>
    </row>
    <row r="112" spans="1:6" ht="23.45" customHeight="1">
      <c r="A112" s="1">
        <v>111</v>
      </c>
      <c r="B112" s="9" t="str">
        <f t="shared" si="1"/>
        <v>https://cyberjapandata.gsi.go.jp/portal/sys/v4/symbols/111.png</v>
      </c>
      <c r="F112" s="11">
        <v>497</v>
      </c>
    </row>
    <row r="113" spans="1:6" ht="23.45" customHeight="1">
      <c r="A113" s="1">
        <v>112</v>
      </c>
      <c r="B113" s="9" t="str">
        <f t="shared" si="1"/>
        <v>https://cyberjapandata.gsi.go.jp/portal/sys/v4/symbols/112.png</v>
      </c>
      <c r="F113" s="11">
        <v>498</v>
      </c>
    </row>
    <row r="114" spans="1:6" ht="23.45" customHeight="1">
      <c r="A114" s="1">
        <v>113</v>
      </c>
      <c r="B114" s="9" t="str">
        <f t="shared" si="1"/>
        <v>https://cyberjapandata.gsi.go.jp/portal/sys/v4/symbols/113.png</v>
      </c>
      <c r="F114" s="11">
        <v>499</v>
      </c>
    </row>
    <row r="115" spans="1:6" ht="23.45" customHeight="1">
      <c r="A115" s="1">
        <v>114</v>
      </c>
      <c r="B115" s="9" t="str">
        <f t="shared" si="1"/>
        <v>https://cyberjapandata.gsi.go.jp/portal/sys/v4/symbols/114.png</v>
      </c>
      <c r="F115" s="11">
        <v>500</v>
      </c>
    </row>
    <row r="116" spans="1:6" ht="23.45" customHeight="1">
      <c r="A116" s="1">
        <v>115</v>
      </c>
      <c r="B116" s="9" t="str">
        <f t="shared" si="1"/>
        <v>https://cyberjapandata.gsi.go.jp/portal/sys/v4/symbols/115.png</v>
      </c>
      <c r="F116" s="11">
        <v>501</v>
      </c>
    </row>
    <row r="117" spans="1:6" ht="23.45" customHeight="1">
      <c r="A117" s="1">
        <v>116</v>
      </c>
      <c r="B117" s="9" t="str">
        <f t="shared" si="1"/>
        <v>https://cyberjapandata.gsi.go.jp/portal/sys/v4/symbols/116.png</v>
      </c>
      <c r="F117" s="11">
        <v>502</v>
      </c>
    </row>
    <row r="118" spans="1:6" ht="23.45" customHeight="1">
      <c r="A118" s="1">
        <v>117</v>
      </c>
      <c r="B118" s="9" t="str">
        <f t="shared" si="1"/>
        <v>https://cyberjapandata.gsi.go.jp/portal/sys/v4/symbols/117.png</v>
      </c>
      <c r="F118" s="11">
        <v>503</v>
      </c>
    </row>
    <row r="119" spans="1:6" ht="23.45" customHeight="1">
      <c r="A119" s="1">
        <v>118</v>
      </c>
      <c r="B119" s="9" t="str">
        <f t="shared" si="1"/>
        <v>https://cyberjapandata.gsi.go.jp/portal/sys/v4/symbols/118.png</v>
      </c>
      <c r="F119" s="11">
        <v>504</v>
      </c>
    </row>
    <row r="120" spans="1:6" ht="23.45" customHeight="1">
      <c r="A120" s="1">
        <v>119</v>
      </c>
      <c r="B120" s="9" t="str">
        <f t="shared" si="1"/>
        <v>https://cyberjapandata.gsi.go.jp/portal/sys/v4/symbols/119.png</v>
      </c>
      <c r="F120" s="11">
        <v>505</v>
      </c>
    </row>
    <row r="121" spans="1:6" ht="23.45" customHeight="1">
      <c r="A121" s="1">
        <v>120</v>
      </c>
      <c r="B121" s="9" t="str">
        <f t="shared" si="1"/>
        <v>https://cyberjapandata.gsi.go.jp/portal/sys/v4/symbols/120.png</v>
      </c>
      <c r="F121" s="11">
        <v>506</v>
      </c>
    </row>
    <row r="122" spans="1:6" ht="23.45" customHeight="1">
      <c r="A122" s="1">
        <v>121</v>
      </c>
      <c r="B122" s="9" t="str">
        <f t="shared" si="1"/>
        <v>https://cyberjapandata.gsi.go.jp/portal/sys/v4/symbols/121.png</v>
      </c>
      <c r="F122" s="11">
        <v>507</v>
      </c>
    </row>
    <row r="123" spans="1:6" ht="23.45" customHeight="1">
      <c r="A123" s="1">
        <v>122</v>
      </c>
      <c r="B123" s="9" t="str">
        <f t="shared" si="1"/>
        <v>https://cyberjapandata.gsi.go.jp/portal/sys/v4/symbols/122.png</v>
      </c>
      <c r="F123" s="11">
        <v>508</v>
      </c>
    </row>
    <row r="124" spans="1:6" ht="23.45" customHeight="1">
      <c r="A124" s="1">
        <v>123</v>
      </c>
      <c r="B124" s="9" t="str">
        <f t="shared" si="1"/>
        <v>https://cyberjapandata.gsi.go.jp/portal/sys/v4/symbols/123.png</v>
      </c>
      <c r="F124" s="11">
        <v>509</v>
      </c>
    </row>
    <row r="125" spans="1:6" ht="23.45" customHeight="1">
      <c r="A125" s="1">
        <v>124</v>
      </c>
      <c r="B125" s="9" t="str">
        <f t="shared" si="1"/>
        <v>https://cyberjapandata.gsi.go.jp/portal/sys/v4/symbols/124.png</v>
      </c>
      <c r="F125" s="11">
        <v>510</v>
      </c>
    </row>
    <row r="126" spans="1:6" ht="23.45" customHeight="1">
      <c r="A126" s="1">
        <v>125</v>
      </c>
      <c r="B126" s="9" t="str">
        <f t="shared" si="1"/>
        <v>https://cyberjapandata.gsi.go.jp/portal/sys/v4/symbols/125.png</v>
      </c>
      <c r="F126" s="11">
        <v>511</v>
      </c>
    </row>
    <row r="127" spans="1:6" ht="23.45" customHeight="1">
      <c r="A127" s="1">
        <v>126</v>
      </c>
      <c r="B127" s="9" t="str">
        <f t="shared" si="1"/>
        <v>https://cyberjapandata.gsi.go.jp/portal/sys/v4/symbols/126.png</v>
      </c>
    </row>
    <row r="128" spans="1:6" ht="23.45" customHeight="1">
      <c r="A128" s="1">
        <v>127</v>
      </c>
      <c r="B128" s="9" t="str">
        <f t="shared" si="1"/>
        <v>https://cyberjapandata.gsi.go.jp/portal/sys/v4/symbols/127.png</v>
      </c>
    </row>
    <row r="129" spans="1:6" ht="23.45" customHeight="1">
      <c r="A129" s="1">
        <v>128</v>
      </c>
      <c r="B129" s="9" t="str">
        <f t="shared" si="1"/>
        <v>https://cyberjapandata.gsi.go.jp/portal/sys/v4/symbols/128.png</v>
      </c>
      <c r="F129" s="11">
        <v>383</v>
      </c>
    </row>
    <row r="130" spans="1:6" ht="23.45" customHeight="1">
      <c r="A130" s="1">
        <v>129</v>
      </c>
      <c r="B130" s="9" t="str">
        <f t="shared" ref="B130:B193" si="2">HYPERLINK("https://cyberjapandata.gsi.go.jp/portal/sys/v4/symbols/" &amp; TEXT(A130,"000") &amp; ".png")</f>
        <v>https://cyberjapandata.gsi.go.jp/portal/sys/v4/symbols/129.png</v>
      </c>
      <c r="F130" s="11">
        <v>384</v>
      </c>
    </row>
    <row r="131" spans="1:6" ht="23.45" customHeight="1">
      <c r="A131" s="1">
        <v>130</v>
      </c>
      <c r="B131" s="9" t="str">
        <f t="shared" si="2"/>
        <v>https://cyberjapandata.gsi.go.jp/portal/sys/v4/symbols/130.png</v>
      </c>
      <c r="F131" s="11">
        <v>385</v>
      </c>
    </row>
    <row r="132" spans="1:6" ht="23.45" customHeight="1">
      <c r="A132" s="1">
        <v>131</v>
      </c>
      <c r="B132" s="9" t="str">
        <f t="shared" si="2"/>
        <v>https://cyberjapandata.gsi.go.jp/portal/sys/v4/symbols/131.png</v>
      </c>
      <c r="F132" s="11">
        <v>386</v>
      </c>
    </row>
    <row r="133" spans="1:6" ht="23.45" customHeight="1">
      <c r="A133" s="1">
        <v>132</v>
      </c>
      <c r="B133" s="9" t="str">
        <f t="shared" si="2"/>
        <v>https://cyberjapandata.gsi.go.jp/portal/sys/v4/symbols/132.png</v>
      </c>
      <c r="F133" s="11">
        <v>387</v>
      </c>
    </row>
    <row r="134" spans="1:6" ht="23.45" customHeight="1">
      <c r="A134" s="1">
        <v>133</v>
      </c>
      <c r="B134" s="9" t="str">
        <f t="shared" si="2"/>
        <v>https://cyberjapandata.gsi.go.jp/portal/sys/v4/symbols/133.png</v>
      </c>
      <c r="F134" s="11">
        <v>388</v>
      </c>
    </row>
    <row r="135" spans="1:6" ht="23.45" customHeight="1">
      <c r="A135" s="1">
        <v>134</v>
      </c>
      <c r="B135" s="9" t="str">
        <f t="shared" si="2"/>
        <v>https://cyberjapandata.gsi.go.jp/portal/sys/v4/symbols/134.png</v>
      </c>
      <c r="F135" s="13"/>
    </row>
    <row r="136" spans="1:6" ht="23.45" customHeight="1">
      <c r="A136" s="1">
        <v>135</v>
      </c>
      <c r="B136" s="9" t="str">
        <f t="shared" si="2"/>
        <v>https://cyberjapandata.gsi.go.jp/portal/sys/v4/symbols/135.png</v>
      </c>
      <c r="F136" s="11">
        <v>900</v>
      </c>
    </row>
    <row r="137" spans="1:6" ht="23.45" customHeight="1">
      <c r="A137" s="1">
        <v>136</v>
      </c>
      <c r="B137" s="9" t="str">
        <f t="shared" si="2"/>
        <v>https://cyberjapandata.gsi.go.jp/portal/sys/v4/symbols/136.png</v>
      </c>
      <c r="F137" s="11">
        <v>901</v>
      </c>
    </row>
    <row r="138" spans="1:6" ht="23.45" customHeight="1">
      <c r="A138" s="1">
        <v>137</v>
      </c>
      <c r="B138" s="9" t="str">
        <f t="shared" si="2"/>
        <v>https://cyberjapandata.gsi.go.jp/portal/sys/v4/symbols/137.png</v>
      </c>
      <c r="F138" s="11">
        <v>902</v>
      </c>
    </row>
    <row r="139" spans="1:6" ht="23.45" customHeight="1">
      <c r="A139" s="1">
        <v>138</v>
      </c>
      <c r="B139" s="9" t="str">
        <f t="shared" si="2"/>
        <v>https://cyberjapandata.gsi.go.jp/portal/sys/v4/symbols/138.png</v>
      </c>
      <c r="F139" s="11">
        <v>903</v>
      </c>
    </row>
    <row r="140" spans="1:6" ht="23.45" customHeight="1">
      <c r="A140" s="1">
        <v>139</v>
      </c>
      <c r="B140" s="9" t="str">
        <f t="shared" si="2"/>
        <v>https://cyberjapandata.gsi.go.jp/portal/sys/v4/symbols/139.png</v>
      </c>
      <c r="F140" s="11">
        <v>904</v>
      </c>
    </row>
    <row r="141" spans="1:6" ht="23.45" customHeight="1">
      <c r="A141" s="1">
        <v>140</v>
      </c>
      <c r="B141" s="9" t="str">
        <f t="shared" si="2"/>
        <v>https://cyberjapandata.gsi.go.jp/portal/sys/v4/symbols/140.png</v>
      </c>
      <c r="F141" s="11">
        <v>905</v>
      </c>
    </row>
    <row r="142" spans="1:6" ht="23.45" customHeight="1">
      <c r="A142" s="1">
        <v>141</v>
      </c>
      <c r="B142" s="9" t="str">
        <f t="shared" si="2"/>
        <v>https://cyberjapandata.gsi.go.jp/portal/sys/v4/symbols/141.png</v>
      </c>
      <c r="F142" s="11">
        <v>907</v>
      </c>
    </row>
    <row r="143" spans="1:6" ht="23.45" customHeight="1">
      <c r="A143" s="1">
        <v>142</v>
      </c>
      <c r="B143" s="9" t="str">
        <f t="shared" si="2"/>
        <v>https://cyberjapandata.gsi.go.jp/portal/sys/v4/symbols/142.png</v>
      </c>
      <c r="F143" s="11">
        <v>908</v>
      </c>
    </row>
    <row r="144" spans="1:6" ht="23.45" customHeight="1">
      <c r="A144" s="1">
        <v>143</v>
      </c>
      <c r="B144" s="9" t="str">
        <f t="shared" si="2"/>
        <v>https://cyberjapandata.gsi.go.jp/portal/sys/v4/symbols/143.png</v>
      </c>
      <c r="F144" s="11">
        <v>909</v>
      </c>
    </row>
    <row r="145" spans="1:6" ht="23.45" customHeight="1">
      <c r="A145" s="1">
        <v>144</v>
      </c>
      <c r="B145" s="9" t="str">
        <f t="shared" si="2"/>
        <v>https://cyberjapandata.gsi.go.jp/portal/sys/v4/symbols/144.png</v>
      </c>
      <c r="F145" s="11">
        <v>910</v>
      </c>
    </row>
    <row r="146" spans="1:6" ht="23.45" customHeight="1">
      <c r="A146" s="1">
        <v>145</v>
      </c>
      <c r="B146" s="9" t="str">
        <f t="shared" si="2"/>
        <v>https://cyberjapandata.gsi.go.jp/portal/sys/v4/symbols/145.png</v>
      </c>
      <c r="F146" s="11">
        <v>911</v>
      </c>
    </row>
    <row r="147" spans="1:6" ht="23.45" customHeight="1">
      <c r="A147" s="1">
        <v>146</v>
      </c>
      <c r="B147" s="9" t="str">
        <f t="shared" si="2"/>
        <v>https://cyberjapandata.gsi.go.jp/portal/sys/v4/symbols/146.png</v>
      </c>
      <c r="F147" s="11">
        <v>912</v>
      </c>
    </row>
    <row r="148" spans="1:6" ht="23.45" customHeight="1">
      <c r="A148" s="1">
        <v>147</v>
      </c>
      <c r="B148" s="9" t="str">
        <f t="shared" si="2"/>
        <v>https://cyberjapandata.gsi.go.jp/portal/sys/v4/symbols/147.png</v>
      </c>
      <c r="F148" s="11">
        <v>913</v>
      </c>
    </row>
    <row r="149" spans="1:6" ht="23.45" customHeight="1">
      <c r="A149" s="1">
        <v>148</v>
      </c>
      <c r="B149" s="9" t="str">
        <f t="shared" si="2"/>
        <v>https://cyberjapandata.gsi.go.jp/portal/sys/v4/symbols/148.png</v>
      </c>
      <c r="F149" s="11">
        <v>914</v>
      </c>
    </row>
    <row r="150" spans="1:6" ht="23.45" customHeight="1">
      <c r="A150" s="1">
        <v>149</v>
      </c>
      <c r="B150" s="9" t="str">
        <f t="shared" si="2"/>
        <v>https://cyberjapandata.gsi.go.jp/portal/sys/v4/symbols/149.png</v>
      </c>
      <c r="F150" s="11">
        <v>915</v>
      </c>
    </row>
    <row r="151" spans="1:6" ht="23.45" customHeight="1">
      <c r="A151" s="1">
        <v>150</v>
      </c>
      <c r="B151" s="9" t="str">
        <f t="shared" si="2"/>
        <v>https://cyberjapandata.gsi.go.jp/portal/sys/v4/symbols/150.png</v>
      </c>
      <c r="F151" s="11">
        <v>916</v>
      </c>
    </row>
    <row r="152" spans="1:6" ht="23.45" customHeight="1">
      <c r="A152" s="1">
        <v>151</v>
      </c>
      <c r="B152" s="9" t="str">
        <f t="shared" si="2"/>
        <v>https://cyberjapandata.gsi.go.jp/portal/sys/v4/symbols/151.png</v>
      </c>
      <c r="F152" s="11">
        <v>917</v>
      </c>
    </row>
    <row r="153" spans="1:6" ht="23.45" customHeight="1">
      <c r="A153" s="1">
        <v>152</v>
      </c>
      <c r="B153" s="9" t="str">
        <f t="shared" si="2"/>
        <v>https://cyberjapandata.gsi.go.jp/portal/sys/v4/symbols/152.png</v>
      </c>
      <c r="F153" s="11">
        <v>918</v>
      </c>
    </row>
    <row r="154" spans="1:6" ht="23.45" customHeight="1">
      <c r="A154" s="1">
        <v>153</v>
      </c>
      <c r="B154" s="9" t="str">
        <f t="shared" si="2"/>
        <v>https://cyberjapandata.gsi.go.jp/portal/sys/v4/symbols/153.png</v>
      </c>
      <c r="F154" s="11">
        <v>919</v>
      </c>
    </row>
    <row r="155" spans="1:6" ht="23.45" customHeight="1">
      <c r="A155" s="1">
        <v>154</v>
      </c>
      <c r="B155" s="9" t="str">
        <f t="shared" si="2"/>
        <v>https://cyberjapandata.gsi.go.jp/portal/sys/v4/symbols/154.png</v>
      </c>
      <c r="F155" s="11">
        <v>920</v>
      </c>
    </row>
    <row r="156" spans="1:6" ht="23.45" customHeight="1">
      <c r="A156" s="1">
        <v>155</v>
      </c>
      <c r="B156" s="9" t="str">
        <f t="shared" si="2"/>
        <v>https://cyberjapandata.gsi.go.jp/portal/sys/v4/symbols/155.png</v>
      </c>
      <c r="F156" s="11">
        <v>921</v>
      </c>
    </row>
    <row r="157" spans="1:6" ht="23.45" customHeight="1">
      <c r="A157" s="1">
        <v>156</v>
      </c>
      <c r="B157" s="9" t="str">
        <f t="shared" si="2"/>
        <v>https://cyberjapandata.gsi.go.jp/portal/sys/v4/symbols/156.png</v>
      </c>
      <c r="F157" s="11">
        <v>922</v>
      </c>
    </row>
    <row r="158" spans="1:6" ht="23.45" customHeight="1">
      <c r="A158" s="1">
        <v>157</v>
      </c>
      <c r="B158" s="9" t="str">
        <f t="shared" si="2"/>
        <v>https://cyberjapandata.gsi.go.jp/portal/sys/v4/symbols/157.png</v>
      </c>
      <c r="F158" s="11">
        <v>923</v>
      </c>
    </row>
    <row r="159" spans="1:6" ht="23.45" customHeight="1">
      <c r="A159" s="1">
        <v>158</v>
      </c>
      <c r="B159" s="9" t="str">
        <f t="shared" si="2"/>
        <v>https://cyberjapandata.gsi.go.jp/portal/sys/v4/symbols/158.png</v>
      </c>
      <c r="F159" s="11">
        <v>925</v>
      </c>
    </row>
    <row r="160" spans="1:6" ht="23.45" customHeight="1">
      <c r="A160" s="1">
        <v>159</v>
      </c>
      <c r="B160" s="9" t="str">
        <f t="shared" si="2"/>
        <v>https://cyberjapandata.gsi.go.jp/portal/sys/v4/symbols/159.png</v>
      </c>
      <c r="F160" s="11">
        <v>926</v>
      </c>
    </row>
    <row r="161" spans="1:6" ht="23.45" customHeight="1">
      <c r="A161" s="1">
        <v>160</v>
      </c>
      <c r="B161" s="9" t="str">
        <f t="shared" si="2"/>
        <v>https://cyberjapandata.gsi.go.jp/portal/sys/v4/symbols/160.png</v>
      </c>
      <c r="F161" s="11">
        <v>927</v>
      </c>
    </row>
    <row r="162" spans="1:6" ht="23.45" customHeight="1">
      <c r="A162" s="1">
        <v>161</v>
      </c>
      <c r="B162" s="9" t="str">
        <f t="shared" si="2"/>
        <v>https://cyberjapandata.gsi.go.jp/portal/sys/v4/symbols/161.png</v>
      </c>
      <c r="F162" s="11">
        <v>928</v>
      </c>
    </row>
    <row r="163" spans="1:6" ht="23.45" customHeight="1">
      <c r="A163" s="1">
        <v>162</v>
      </c>
      <c r="B163" s="9" t="str">
        <f t="shared" si="2"/>
        <v>https://cyberjapandata.gsi.go.jp/portal/sys/v4/symbols/162.png</v>
      </c>
      <c r="F163" s="11">
        <v>929</v>
      </c>
    </row>
    <row r="164" spans="1:6" ht="23.45" customHeight="1">
      <c r="A164" s="1">
        <v>163</v>
      </c>
      <c r="B164" s="9" t="str">
        <f t="shared" si="2"/>
        <v>https://cyberjapandata.gsi.go.jp/portal/sys/v4/symbols/163.png</v>
      </c>
      <c r="F164" s="11">
        <v>930</v>
      </c>
    </row>
    <row r="165" spans="1:6" ht="23.45" customHeight="1">
      <c r="A165" s="1">
        <v>164</v>
      </c>
      <c r="B165" s="9" t="str">
        <f t="shared" si="2"/>
        <v>https://cyberjapandata.gsi.go.jp/portal/sys/v4/symbols/164.png</v>
      </c>
      <c r="F165" s="11">
        <v>950</v>
      </c>
    </row>
    <row r="166" spans="1:6" ht="23.45" customHeight="1">
      <c r="A166" s="1">
        <v>165</v>
      </c>
      <c r="B166" s="9" t="str">
        <f t="shared" si="2"/>
        <v>https://cyberjapandata.gsi.go.jp/portal/sys/v4/symbols/165.png</v>
      </c>
      <c r="F166" s="11">
        <v>951</v>
      </c>
    </row>
    <row r="167" spans="1:6" ht="23.45" customHeight="1">
      <c r="A167" s="1">
        <v>166</v>
      </c>
      <c r="B167" s="9" t="str">
        <f t="shared" si="2"/>
        <v>https://cyberjapandata.gsi.go.jp/portal/sys/v4/symbols/166.png</v>
      </c>
      <c r="F167" s="11">
        <v>952</v>
      </c>
    </row>
    <row r="168" spans="1:6" ht="23.45" customHeight="1">
      <c r="A168" s="1">
        <v>167</v>
      </c>
      <c r="B168" s="9" t="str">
        <f t="shared" si="2"/>
        <v>https://cyberjapandata.gsi.go.jp/portal/sys/v4/symbols/167.png</v>
      </c>
      <c r="F168" s="11">
        <v>953</v>
      </c>
    </row>
    <row r="169" spans="1:6" ht="23.45" customHeight="1">
      <c r="A169" s="1">
        <v>168</v>
      </c>
      <c r="B169" s="9" t="str">
        <f t="shared" si="2"/>
        <v>https://cyberjapandata.gsi.go.jp/portal/sys/v4/symbols/168.png</v>
      </c>
      <c r="F169" s="11">
        <v>954</v>
      </c>
    </row>
    <row r="170" spans="1:6" ht="23.45" customHeight="1">
      <c r="A170" s="1">
        <v>169</v>
      </c>
      <c r="B170" s="9" t="str">
        <f t="shared" si="2"/>
        <v>https://cyberjapandata.gsi.go.jp/portal/sys/v4/symbols/169.png</v>
      </c>
      <c r="F170" s="11">
        <v>955</v>
      </c>
    </row>
    <row r="171" spans="1:6" ht="23.45" customHeight="1">
      <c r="A171" s="1">
        <v>170</v>
      </c>
      <c r="B171" s="9" t="str">
        <f t="shared" si="2"/>
        <v>https://cyberjapandata.gsi.go.jp/portal/sys/v4/symbols/170.png</v>
      </c>
      <c r="F171" s="11">
        <v>956</v>
      </c>
    </row>
    <row r="172" spans="1:6" ht="23.45" customHeight="1">
      <c r="A172" s="1">
        <v>171</v>
      </c>
      <c r="B172" s="9" t="str">
        <f t="shared" si="2"/>
        <v>https://cyberjapandata.gsi.go.jp/portal/sys/v4/symbols/171.png</v>
      </c>
      <c r="F172" s="11">
        <v>957</v>
      </c>
    </row>
    <row r="173" spans="1:6" ht="23.45" customHeight="1">
      <c r="A173" s="1">
        <v>180</v>
      </c>
      <c r="B173" s="9" t="str">
        <f t="shared" si="2"/>
        <v>https://cyberjapandata.gsi.go.jp/portal/sys/v4/symbols/180.png</v>
      </c>
      <c r="F173" s="11">
        <v>958</v>
      </c>
    </row>
    <row r="174" spans="1:6" ht="23.45" customHeight="1">
      <c r="A174" s="1">
        <v>181</v>
      </c>
      <c r="B174" s="9" t="str">
        <f t="shared" si="2"/>
        <v>https://cyberjapandata.gsi.go.jp/portal/sys/v4/symbols/181.png</v>
      </c>
      <c r="F174" s="11">
        <v>959</v>
      </c>
    </row>
    <row r="175" spans="1:6" ht="23.45" customHeight="1">
      <c r="A175" s="1">
        <v>182</v>
      </c>
      <c r="B175" s="9" t="str">
        <f t="shared" si="2"/>
        <v>https://cyberjapandata.gsi.go.jp/portal/sys/v4/symbols/182.png</v>
      </c>
      <c r="F175" s="11">
        <v>960</v>
      </c>
    </row>
    <row r="176" spans="1:6" ht="23.45" customHeight="1">
      <c r="A176" s="1">
        <v>183</v>
      </c>
      <c r="B176" s="9" t="str">
        <f t="shared" si="2"/>
        <v>https://cyberjapandata.gsi.go.jp/portal/sys/v4/symbols/183.png</v>
      </c>
      <c r="F176" s="11">
        <v>961</v>
      </c>
    </row>
    <row r="177" spans="1:6" ht="23.45" customHeight="1">
      <c r="A177" s="1">
        <v>184</v>
      </c>
      <c r="B177" s="9" t="str">
        <f t="shared" si="2"/>
        <v>https://cyberjapandata.gsi.go.jp/portal/sys/v4/symbols/184.png</v>
      </c>
      <c r="F177" s="11">
        <v>962</v>
      </c>
    </row>
    <row r="178" spans="1:6" ht="23.45" customHeight="1">
      <c r="A178" s="1">
        <v>185</v>
      </c>
      <c r="B178" s="9" t="str">
        <f t="shared" si="2"/>
        <v>https://cyberjapandata.gsi.go.jp/portal/sys/v4/symbols/185.png</v>
      </c>
      <c r="F178" s="11">
        <v>963</v>
      </c>
    </row>
    <row r="179" spans="1:6" ht="23.45" customHeight="1">
      <c r="A179" s="1">
        <v>186</v>
      </c>
      <c r="B179" s="9" t="str">
        <f t="shared" si="2"/>
        <v>https://cyberjapandata.gsi.go.jp/portal/sys/v4/symbols/186.png</v>
      </c>
      <c r="F179" s="11">
        <v>964</v>
      </c>
    </row>
    <row r="180" spans="1:6" ht="23.45" customHeight="1">
      <c r="A180" s="1">
        <v>187</v>
      </c>
      <c r="B180" s="9" t="str">
        <f t="shared" si="2"/>
        <v>https://cyberjapandata.gsi.go.jp/portal/sys/v4/symbols/187.png</v>
      </c>
      <c r="F180" s="11">
        <v>965</v>
      </c>
    </row>
    <row r="181" spans="1:6" ht="23.45" customHeight="1">
      <c r="A181" s="1">
        <v>188</v>
      </c>
      <c r="B181" s="9" t="str">
        <f t="shared" si="2"/>
        <v>https://cyberjapandata.gsi.go.jp/portal/sys/v4/symbols/188.png</v>
      </c>
      <c r="F181" s="11">
        <v>966</v>
      </c>
    </row>
    <row r="182" spans="1:6" ht="23.45" customHeight="1">
      <c r="A182" s="1">
        <v>189</v>
      </c>
      <c r="B182" s="9" t="str">
        <f t="shared" si="2"/>
        <v>https://cyberjapandata.gsi.go.jp/portal/sys/v4/symbols/189.png</v>
      </c>
      <c r="F182" s="11">
        <v>967</v>
      </c>
    </row>
    <row r="183" spans="1:6" ht="23.45" customHeight="1">
      <c r="A183" s="1">
        <v>190</v>
      </c>
      <c r="B183" s="9" t="str">
        <f t="shared" si="2"/>
        <v>https://cyberjapandata.gsi.go.jp/portal/sys/v4/symbols/190.png</v>
      </c>
      <c r="F183" s="11">
        <v>968</v>
      </c>
    </row>
    <row r="184" spans="1:6" ht="23.45" customHeight="1">
      <c r="A184" s="1">
        <v>191</v>
      </c>
      <c r="B184" s="9" t="str">
        <f t="shared" si="2"/>
        <v>https://cyberjapandata.gsi.go.jp/portal/sys/v4/symbols/191.png</v>
      </c>
      <c r="F184" s="11">
        <v>969</v>
      </c>
    </row>
    <row r="185" spans="1:6" ht="23.45" customHeight="1">
      <c r="A185" s="1">
        <v>192</v>
      </c>
      <c r="B185" s="9" t="str">
        <f t="shared" si="2"/>
        <v>https://cyberjapandata.gsi.go.jp/portal/sys/v4/symbols/192.png</v>
      </c>
      <c r="F185" s="11">
        <v>970</v>
      </c>
    </row>
    <row r="186" spans="1:6" ht="23.45" customHeight="1">
      <c r="A186" s="1">
        <v>193</v>
      </c>
      <c r="B186" s="9" t="str">
        <f t="shared" si="2"/>
        <v>https://cyberjapandata.gsi.go.jp/portal/sys/v4/symbols/193.png</v>
      </c>
      <c r="F186" s="11">
        <v>971</v>
      </c>
    </row>
    <row r="187" spans="1:6" ht="23.45" customHeight="1">
      <c r="A187" s="1">
        <v>194</v>
      </c>
      <c r="B187" s="9" t="str">
        <f t="shared" si="2"/>
        <v>https://cyberjapandata.gsi.go.jp/portal/sys/v4/symbols/194.png</v>
      </c>
      <c r="F187" s="11">
        <v>972</v>
      </c>
    </row>
    <row r="188" spans="1:6" ht="23.45" customHeight="1">
      <c r="A188" s="1">
        <v>195</v>
      </c>
      <c r="B188" s="9" t="str">
        <f t="shared" si="2"/>
        <v>https://cyberjapandata.gsi.go.jp/portal/sys/v4/symbols/195.png</v>
      </c>
      <c r="F188" s="11">
        <v>973</v>
      </c>
    </row>
    <row r="189" spans="1:6" ht="23.45" customHeight="1">
      <c r="A189" s="1">
        <v>196</v>
      </c>
      <c r="B189" s="9" t="str">
        <f t="shared" si="2"/>
        <v>https://cyberjapandata.gsi.go.jp/portal/sys/v4/symbols/196.png</v>
      </c>
      <c r="F189" s="11">
        <v>974</v>
      </c>
    </row>
    <row r="190" spans="1:6" ht="23.45" customHeight="1">
      <c r="A190" s="1">
        <v>197</v>
      </c>
      <c r="B190" s="9" t="str">
        <f t="shared" si="2"/>
        <v>https://cyberjapandata.gsi.go.jp/portal/sys/v4/symbols/197.png</v>
      </c>
      <c r="F190" s="11">
        <v>975</v>
      </c>
    </row>
    <row r="191" spans="1:6" ht="23.45" customHeight="1">
      <c r="A191" s="1">
        <v>198</v>
      </c>
      <c r="B191" s="9" t="str">
        <f t="shared" si="2"/>
        <v>https://cyberjapandata.gsi.go.jp/portal/sys/v4/symbols/198.png</v>
      </c>
      <c r="F191" s="11">
        <v>976</v>
      </c>
    </row>
    <row r="192" spans="1:6" ht="23.45" customHeight="1">
      <c r="A192" s="1">
        <v>199</v>
      </c>
      <c r="B192" s="9" t="str">
        <f t="shared" si="2"/>
        <v>https://cyberjapandata.gsi.go.jp/portal/sys/v4/symbols/199.png</v>
      </c>
      <c r="F192" s="11">
        <v>977</v>
      </c>
    </row>
    <row r="193" spans="1:6" ht="23.45" customHeight="1">
      <c r="A193" s="1">
        <v>200</v>
      </c>
      <c r="B193" s="9" t="str">
        <f t="shared" si="2"/>
        <v>https://cyberjapandata.gsi.go.jp/portal/sys/v4/symbols/200.png</v>
      </c>
      <c r="F193" s="11">
        <v>978</v>
      </c>
    </row>
    <row r="194" spans="1:6" ht="23.45" customHeight="1">
      <c r="A194" s="1">
        <v>201</v>
      </c>
      <c r="B194" s="9" t="str">
        <f t="shared" ref="B194:B257" si="3">HYPERLINK("https://cyberjapandata.gsi.go.jp/portal/sys/v4/symbols/" &amp; TEXT(A194,"000") &amp; ".png")</f>
        <v>https://cyberjapandata.gsi.go.jp/portal/sys/v4/symbols/201.png</v>
      </c>
      <c r="F194" s="11">
        <v>979</v>
      </c>
    </row>
    <row r="195" spans="1:6" ht="23.45" customHeight="1">
      <c r="A195" s="1">
        <v>202</v>
      </c>
      <c r="B195" s="9" t="str">
        <f t="shared" si="3"/>
        <v>https://cyberjapandata.gsi.go.jp/portal/sys/v4/symbols/202.png</v>
      </c>
      <c r="F195" s="11">
        <v>980</v>
      </c>
    </row>
    <row r="196" spans="1:6" ht="23.45" customHeight="1">
      <c r="A196" s="1">
        <v>203</v>
      </c>
      <c r="B196" s="9" t="str">
        <f t="shared" si="3"/>
        <v>https://cyberjapandata.gsi.go.jp/portal/sys/v4/symbols/203.png</v>
      </c>
      <c r="F196" s="11">
        <v>981</v>
      </c>
    </row>
    <row r="197" spans="1:6" ht="23.45" customHeight="1">
      <c r="A197" s="1">
        <v>204</v>
      </c>
      <c r="B197" s="9" t="str">
        <f t="shared" si="3"/>
        <v>https://cyberjapandata.gsi.go.jp/portal/sys/v4/symbols/204.png</v>
      </c>
      <c r="F197" s="11">
        <v>982</v>
      </c>
    </row>
    <row r="198" spans="1:6" ht="23.45" customHeight="1">
      <c r="A198" s="1">
        <v>205</v>
      </c>
      <c r="B198" s="9" t="str">
        <f t="shared" si="3"/>
        <v>https://cyberjapandata.gsi.go.jp/portal/sys/v4/symbols/205.png</v>
      </c>
    </row>
    <row r="199" spans="1:6" ht="23.45" customHeight="1">
      <c r="A199" s="1">
        <v>206</v>
      </c>
      <c r="B199" s="9" t="str">
        <f t="shared" si="3"/>
        <v>https://cyberjapandata.gsi.go.jp/portal/sys/v4/symbols/206.png</v>
      </c>
    </row>
    <row r="200" spans="1:6" ht="23.45" customHeight="1">
      <c r="A200" s="1">
        <v>207</v>
      </c>
      <c r="B200" s="9" t="str">
        <f t="shared" si="3"/>
        <v>https://cyberjapandata.gsi.go.jp/portal/sys/v4/symbols/207.png</v>
      </c>
    </row>
    <row r="201" spans="1:6" ht="23.45" customHeight="1">
      <c r="A201" s="1">
        <v>208</v>
      </c>
      <c r="B201" s="9" t="str">
        <f t="shared" si="3"/>
        <v>https://cyberjapandata.gsi.go.jp/portal/sys/v4/symbols/208.png</v>
      </c>
    </row>
    <row r="202" spans="1:6" ht="23.45" customHeight="1">
      <c r="A202" s="1">
        <v>209</v>
      </c>
      <c r="B202" s="9" t="str">
        <f t="shared" si="3"/>
        <v>https://cyberjapandata.gsi.go.jp/portal/sys/v4/symbols/209.png</v>
      </c>
    </row>
    <row r="203" spans="1:6" ht="23.45" customHeight="1">
      <c r="A203" s="1">
        <v>210</v>
      </c>
      <c r="B203" s="9" t="str">
        <f t="shared" si="3"/>
        <v>https://cyberjapandata.gsi.go.jp/portal/sys/v4/symbols/210.png</v>
      </c>
    </row>
    <row r="204" spans="1:6" ht="23.45" customHeight="1">
      <c r="A204" s="1">
        <v>211</v>
      </c>
      <c r="B204" s="9" t="str">
        <f t="shared" si="3"/>
        <v>https://cyberjapandata.gsi.go.jp/portal/sys/v4/symbols/211.png</v>
      </c>
    </row>
    <row r="205" spans="1:6" ht="23.45" customHeight="1">
      <c r="A205" s="1">
        <v>212</v>
      </c>
      <c r="B205" s="9" t="str">
        <f t="shared" si="3"/>
        <v>https://cyberjapandata.gsi.go.jp/portal/sys/v4/symbols/212.png</v>
      </c>
    </row>
    <row r="206" spans="1:6" ht="23.45" customHeight="1">
      <c r="A206" s="1">
        <v>213</v>
      </c>
      <c r="B206" s="9" t="str">
        <f t="shared" si="3"/>
        <v>https://cyberjapandata.gsi.go.jp/portal/sys/v4/symbols/213.png</v>
      </c>
    </row>
    <row r="207" spans="1:6" ht="23.45" customHeight="1">
      <c r="A207" s="1">
        <v>214</v>
      </c>
      <c r="B207" s="9" t="str">
        <f t="shared" si="3"/>
        <v>https://cyberjapandata.gsi.go.jp/portal/sys/v4/symbols/214.png</v>
      </c>
    </row>
    <row r="208" spans="1:6" ht="23.45" customHeight="1">
      <c r="A208" s="1">
        <v>215</v>
      </c>
      <c r="B208" s="9" t="str">
        <f t="shared" si="3"/>
        <v>https://cyberjapandata.gsi.go.jp/portal/sys/v4/symbols/215.png</v>
      </c>
    </row>
    <row r="209" spans="1:2" ht="23.45" customHeight="1">
      <c r="A209" s="1">
        <v>216</v>
      </c>
      <c r="B209" s="9" t="str">
        <f t="shared" si="3"/>
        <v>https://cyberjapandata.gsi.go.jp/portal/sys/v4/symbols/216.png</v>
      </c>
    </row>
    <row r="210" spans="1:2" ht="23.45" customHeight="1">
      <c r="A210" s="1">
        <v>217</v>
      </c>
      <c r="B210" s="9" t="str">
        <f t="shared" si="3"/>
        <v>https://cyberjapandata.gsi.go.jp/portal/sys/v4/symbols/217.png</v>
      </c>
    </row>
    <row r="211" spans="1:2" ht="23.45" customHeight="1">
      <c r="A211" s="1">
        <v>218</v>
      </c>
      <c r="B211" s="9" t="str">
        <f t="shared" si="3"/>
        <v>https://cyberjapandata.gsi.go.jp/portal/sys/v4/symbols/218.png</v>
      </c>
    </row>
    <row r="212" spans="1:2" ht="23.45" customHeight="1">
      <c r="A212" s="1">
        <v>219</v>
      </c>
      <c r="B212" s="9" t="str">
        <f t="shared" si="3"/>
        <v>https://cyberjapandata.gsi.go.jp/portal/sys/v4/symbols/219.png</v>
      </c>
    </row>
    <row r="213" spans="1:2" ht="23.45" customHeight="1">
      <c r="A213" s="1">
        <v>220</v>
      </c>
      <c r="B213" s="9" t="str">
        <f t="shared" si="3"/>
        <v>https://cyberjapandata.gsi.go.jp/portal/sys/v4/symbols/220.png</v>
      </c>
    </row>
    <row r="214" spans="1:2" ht="23.45" customHeight="1">
      <c r="A214" s="1">
        <v>221</v>
      </c>
      <c r="B214" s="9" t="str">
        <f t="shared" si="3"/>
        <v>https://cyberjapandata.gsi.go.jp/portal/sys/v4/symbols/221.png</v>
      </c>
    </row>
    <row r="215" spans="1:2" ht="23.45" customHeight="1">
      <c r="A215" s="1">
        <v>222</v>
      </c>
      <c r="B215" s="9" t="str">
        <f t="shared" si="3"/>
        <v>https://cyberjapandata.gsi.go.jp/portal/sys/v4/symbols/222.png</v>
      </c>
    </row>
    <row r="216" spans="1:2" ht="23.45" customHeight="1">
      <c r="A216" s="1">
        <v>223</v>
      </c>
      <c r="B216" s="9" t="str">
        <f t="shared" si="3"/>
        <v>https://cyberjapandata.gsi.go.jp/portal/sys/v4/symbols/223.png</v>
      </c>
    </row>
    <row r="217" spans="1:2" ht="23.45" customHeight="1">
      <c r="A217" s="1">
        <v>224</v>
      </c>
      <c r="B217" s="9" t="str">
        <f t="shared" si="3"/>
        <v>https://cyberjapandata.gsi.go.jp/portal/sys/v4/symbols/224.png</v>
      </c>
    </row>
    <row r="218" spans="1:2" ht="23.45" customHeight="1">
      <c r="A218" s="1">
        <v>225</v>
      </c>
      <c r="B218" s="9" t="str">
        <f t="shared" si="3"/>
        <v>https://cyberjapandata.gsi.go.jp/portal/sys/v4/symbols/225.png</v>
      </c>
    </row>
    <row r="219" spans="1:2" ht="23.45" customHeight="1">
      <c r="A219" s="1">
        <v>226</v>
      </c>
      <c r="B219" s="9" t="str">
        <f t="shared" si="3"/>
        <v>https://cyberjapandata.gsi.go.jp/portal/sys/v4/symbols/226.png</v>
      </c>
    </row>
    <row r="220" spans="1:2" ht="23.45" customHeight="1">
      <c r="A220" s="1">
        <v>227</v>
      </c>
      <c r="B220" s="9" t="str">
        <f t="shared" si="3"/>
        <v>https://cyberjapandata.gsi.go.jp/portal/sys/v4/symbols/227.png</v>
      </c>
    </row>
    <row r="221" spans="1:2" ht="23.45" customHeight="1">
      <c r="A221" s="1">
        <v>228</v>
      </c>
      <c r="B221" s="9" t="str">
        <f t="shared" si="3"/>
        <v>https://cyberjapandata.gsi.go.jp/portal/sys/v4/symbols/228.png</v>
      </c>
    </row>
    <row r="222" spans="1:2" ht="23.45" customHeight="1">
      <c r="A222" s="1">
        <v>229</v>
      </c>
      <c r="B222" s="9" t="str">
        <f t="shared" si="3"/>
        <v>https://cyberjapandata.gsi.go.jp/portal/sys/v4/symbols/229.png</v>
      </c>
    </row>
    <row r="223" spans="1:2" ht="23.45" customHeight="1">
      <c r="A223" s="1">
        <v>230</v>
      </c>
      <c r="B223" s="9" t="str">
        <f t="shared" si="3"/>
        <v>https://cyberjapandata.gsi.go.jp/portal/sys/v4/symbols/230.png</v>
      </c>
    </row>
    <row r="224" spans="1:2" ht="23.45" customHeight="1">
      <c r="A224" s="1">
        <v>231</v>
      </c>
      <c r="B224" s="9" t="str">
        <f t="shared" si="3"/>
        <v>https://cyberjapandata.gsi.go.jp/portal/sys/v4/symbols/231.png</v>
      </c>
    </row>
    <row r="225" spans="1:2" ht="23.45" customHeight="1">
      <c r="A225" s="1">
        <v>232</v>
      </c>
      <c r="B225" s="9" t="str">
        <f t="shared" si="3"/>
        <v>https://cyberjapandata.gsi.go.jp/portal/sys/v4/symbols/232.png</v>
      </c>
    </row>
    <row r="226" spans="1:2" ht="23.45" customHeight="1">
      <c r="A226" s="1">
        <v>233</v>
      </c>
      <c r="B226" s="9" t="str">
        <f t="shared" si="3"/>
        <v>https://cyberjapandata.gsi.go.jp/portal/sys/v4/symbols/233.png</v>
      </c>
    </row>
    <row r="227" spans="1:2" ht="23.45" customHeight="1">
      <c r="A227" s="1">
        <v>234</v>
      </c>
      <c r="B227" s="9" t="str">
        <f t="shared" si="3"/>
        <v>https://cyberjapandata.gsi.go.jp/portal/sys/v4/symbols/234.png</v>
      </c>
    </row>
    <row r="228" spans="1:2" ht="23.45" customHeight="1">
      <c r="A228" s="1">
        <v>235</v>
      </c>
      <c r="B228" s="9" t="str">
        <f t="shared" si="3"/>
        <v>https://cyberjapandata.gsi.go.jp/portal/sys/v4/symbols/235.png</v>
      </c>
    </row>
    <row r="229" spans="1:2" ht="23.45" customHeight="1">
      <c r="A229" s="1">
        <v>236</v>
      </c>
      <c r="B229" s="9" t="str">
        <f t="shared" si="3"/>
        <v>https://cyberjapandata.gsi.go.jp/portal/sys/v4/symbols/236.png</v>
      </c>
    </row>
    <row r="230" spans="1:2" ht="23.45" customHeight="1">
      <c r="A230" s="1">
        <v>237</v>
      </c>
      <c r="B230" s="9" t="str">
        <f t="shared" si="3"/>
        <v>https://cyberjapandata.gsi.go.jp/portal/sys/v4/symbols/237.png</v>
      </c>
    </row>
    <row r="231" spans="1:2" ht="23.45" customHeight="1">
      <c r="A231" s="1">
        <v>238</v>
      </c>
      <c r="B231" s="9" t="str">
        <f t="shared" si="3"/>
        <v>https://cyberjapandata.gsi.go.jp/portal/sys/v4/symbols/238.png</v>
      </c>
    </row>
    <row r="232" spans="1:2" ht="23.45" customHeight="1">
      <c r="A232" s="1">
        <v>239</v>
      </c>
      <c r="B232" s="9" t="str">
        <f t="shared" si="3"/>
        <v>https://cyberjapandata.gsi.go.jp/portal/sys/v4/symbols/239.png</v>
      </c>
    </row>
    <row r="233" spans="1:2" ht="23.45" customHeight="1">
      <c r="A233" s="1">
        <v>240</v>
      </c>
      <c r="B233" s="9" t="str">
        <f t="shared" si="3"/>
        <v>https://cyberjapandata.gsi.go.jp/portal/sys/v4/symbols/240.png</v>
      </c>
    </row>
    <row r="234" spans="1:2" ht="23.45" customHeight="1">
      <c r="A234" s="1">
        <v>241</v>
      </c>
      <c r="B234" s="9" t="str">
        <f t="shared" si="3"/>
        <v>https://cyberjapandata.gsi.go.jp/portal/sys/v4/symbols/241.png</v>
      </c>
    </row>
    <row r="235" spans="1:2" ht="23.45" customHeight="1">
      <c r="A235" s="1">
        <v>242</v>
      </c>
      <c r="B235" s="9" t="str">
        <f t="shared" si="3"/>
        <v>https://cyberjapandata.gsi.go.jp/portal/sys/v4/symbols/242.png</v>
      </c>
    </row>
    <row r="236" spans="1:2" ht="23.45" customHeight="1">
      <c r="A236" s="1">
        <v>243</v>
      </c>
      <c r="B236" s="9" t="str">
        <f t="shared" si="3"/>
        <v>https://cyberjapandata.gsi.go.jp/portal/sys/v4/symbols/243.png</v>
      </c>
    </row>
    <row r="237" spans="1:2" ht="23.45" customHeight="1">
      <c r="A237" s="1">
        <v>244</v>
      </c>
      <c r="B237" s="9" t="str">
        <f t="shared" si="3"/>
        <v>https://cyberjapandata.gsi.go.jp/portal/sys/v4/symbols/244.png</v>
      </c>
    </row>
    <row r="238" spans="1:2" ht="23.45" customHeight="1">
      <c r="A238" s="1">
        <v>245</v>
      </c>
      <c r="B238" s="9" t="str">
        <f t="shared" si="3"/>
        <v>https://cyberjapandata.gsi.go.jp/portal/sys/v4/symbols/245.png</v>
      </c>
    </row>
    <row r="239" spans="1:2" ht="23.45" customHeight="1">
      <c r="A239" s="1">
        <v>246</v>
      </c>
      <c r="B239" s="9" t="str">
        <f t="shared" si="3"/>
        <v>https://cyberjapandata.gsi.go.jp/portal/sys/v4/symbols/246.png</v>
      </c>
    </row>
    <row r="240" spans="1:2" ht="23.45" customHeight="1">
      <c r="A240" s="1">
        <v>247</v>
      </c>
      <c r="B240" s="9" t="str">
        <f t="shared" si="3"/>
        <v>https://cyberjapandata.gsi.go.jp/portal/sys/v4/symbols/247.png</v>
      </c>
    </row>
    <row r="241" spans="1:2" ht="23.45" customHeight="1">
      <c r="A241" s="1">
        <v>248</v>
      </c>
      <c r="B241" s="9" t="str">
        <f t="shared" si="3"/>
        <v>https://cyberjapandata.gsi.go.jp/portal/sys/v4/symbols/248.png</v>
      </c>
    </row>
    <row r="242" spans="1:2" ht="23.45" customHeight="1">
      <c r="A242" s="1">
        <v>249</v>
      </c>
      <c r="B242" s="9" t="str">
        <f t="shared" si="3"/>
        <v>https://cyberjapandata.gsi.go.jp/portal/sys/v4/symbols/249.png</v>
      </c>
    </row>
    <row r="243" spans="1:2" ht="23.45" customHeight="1">
      <c r="A243" s="1">
        <v>250</v>
      </c>
      <c r="B243" s="9" t="str">
        <f t="shared" si="3"/>
        <v>https://cyberjapandata.gsi.go.jp/portal/sys/v4/symbols/250.png</v>
      </c>
    </row>
    <row r="244" spans="1:2" ht="23.45" customHeight="1">
      <c r="A244" s="1">
        <v>251</v>
      </c>
      <c r="B244" s="9" t="str">
        <f t="shared" si="3"/>
        <v>https://cyberjapandata.gsi.go.jp/portal/sys/v4/symbols/251.png</v>
      </c>
    </row>
    <row r="245" spans="1:2" ht="23.45" customHeight="1">
      <c r="A245" s="1">
        <v>252</v>
      </c>
      <c r="B245" s="9" t="str">
        <f t="shared" si="3"/>
        <v>https://cyberjapandata.gsi.go.jp/portal/sys/v4/symbols/252.png</v>
      </c>
    </row>
    <row r="246" spans="1:2" ht="23.45" customHeight="1">
      <c r="A246" s="1">
        <v>253</v>
      </c>
      <c r="B246" s="9" t="str">
        <f t="shared" si="3"/>
        <v>https://cyberjapandata.gsi.go.jp/portal/sys/v4/symbols/253.png</v>
      </c>
    </row>
    <row r="247" spans="1:2" ht="23.45" customHeight="1">
      <c r="A247" s="1">
        <v>254</v>
      </c>
      <c r="B247" s="9" t="str">
        <f t="shared" si="3"/>
        <v>https://cyberjapandata.gsi.go.jp/portal/sys/v4/symbols/254.png</v>
      </c>
    </row>
    <row r="248" spans="1:2" ht="23.45" customHeight="1">
      <c r="A248" s="1">
        <v>255</v>
      </c>
      <c r="B248" s="9" t="str">
        <f t="shared" si="3"/>
        <v>https://cyberjapandata.gsi.go.jp/portal/sys/v4/symbols/255.png</v>
      </c>
    </row>
    <row r="249" spans="1:2" ht="23.45" customHeight="1">
      <c r="A249" s="1">
        <v>256</v>
      </c>
      <c r="B249" s="9" t="str">
        <f t="shared" si="3"/>
        <v>https://cyberjapandata.gsi.go.jp/portal/sys/v4/symbols/256.png</v>
      </c>
    </row>
    <row r="250" spans="1:2" ht="23.45" customHeight="1">
      <c r="A250" s="1">
        <v>257</v>
      </c>
      <c r="B250" s="9" t="str">
        <f t="shared" si="3"/>
        <v>https://cyberjapandata.gsi.go.jp/portal/sys/v4/symbols/257.png</v>
      </c>
    </row>
    <row r="251" spans="1:2" ht="23.45" customHeight="1">
      <c r="A251" s="1">
        <v>258</v>
      </c>
      <c r="B251" s="9" t="str">
        <f t="shared" si="3"/>
        <v>https://cyberjapandata.gsi.go.jp/portal/sys/v4/symbols/258.png</v>
      </c>
    </row>
    <row r="252" spans="1:2" ht="23.45" customHeight="1">
      <c r="A252" s="1">
        <v>259</v>
      </c>
      <c r="B252" s="9" t="str">
        <f t="shared" si="3"/>
        <v>https://cyberjapandata.gsi.go.jp/portal/sys/v4/symbols/259.png</v>
      </c>
    </row>
    <row r="253" spans="1:2" ht="23.45" customHeight="1">
      <c r="A253" s="1">
        <v>260</v>
      </c>
      <c r="B253" s="9" t="str">
        <f t="shared" si="3"/>
        <v>https://cyberjapandata.gsi.go.jp/portal/sys/v4/symbols/260.png</v>
      </c>
    </row>
    <row r="254" spans="1:2" ht="23.45" customHeight="1">
      <c r="A254" s="1">
        <v>261</v>
      </c>
      <c r="B254" s="9" t="str">
        <f t="shared" si="3"/>
        <v>https://cyberjapandata.gsi.go.jp/portal/sys/v4/symbols/261.png</v>
      </c>
    </row>
    <row r="255" spans="1:2" ht="23.45" customHeight="1">
      <c r="A255" s="1">
        <v>262</v>
      </c>
      <c r="B255" s="9" t="str">
        <f t="shared" si="3"/>
        <v>https://cyberjapandata.gsi.go.jp/portal/sys/v4/symbols/262.png</v>
      </c>
    </row>
    <row r="256" spans="1:2" ht="23.45" customHeight="1">
      <c r="A256" s="1">
        <v>263</v>
      </c>
      <c r="B256" s="9" t="str">
        <f t="shared" si="3"/>
        <v>https://cyberjapandata.gsi.go.jp/portal/sys/v4/symbols/263.png</v>
      </c>
    </row>
    <row r="257" spans="1:2" ht="23.45" customHeight="1">
      <c r="A257" s="1">
        <v>264</v>
      </c>
      <c r="B257" s="9" t="str">
        <f t="shared" si="3"/>
        <v>https://cyberjapandata.gsi.go.jp/portal/sys/v4/symbols/264.png</v>
      </c>
    </row>
    <row r="258" spans="1:2" ht="23.45" customHeight="1">
      <c r="A258" s="1">
        <v>265</v>
      </c>
      <c r="B258" s="9" t="str">
        <f t="shared" ref="B258:B321" si="4">HYPERLINK("https://cyberjapandata.gsi.go.jp/portal/sys/v4/symbols/" &amp; TEXT(A258,"000") &amp; ".png")</f>
        <v>https://cyberjapandata.gsi.go.jp/portal/sys/v4/symbols/265.png</v>
      </c>
    </row>
    <row r="259" spans="1:2" ht="23.45" customHeight="1">
      <c r="A259" s="1">
        <v>266</v>
      </c>
      <c r="B259" s="9" t="str">
        <f t="shared" si="4"/>
        <v>https://cyberjapandata.gsi.go.jp/portal/sys/v4/symbols/266.png</v>
      </c>
    </row>
    <row r="260" spans="1:2" ht="23.45" customHeight="1">
      <c r="A260" s="1">
        <v>267</v>
      </c>
      <c r="B260" s="9" t="str">
        <f t="shared" si="4"/>
        <v>https://cyberjapandata.gsi.go.jp/portal/sys/v4/symbols/267.png</v>
      </c>
    </row>
    <row r="261" spans="1:2" ht="23.45" customHeight="1">
      <c r="A261" s="1">
        <v>268</v>
      </c>
      <c r="B261" s="9" t="str">
        <f t="shared" si="4"/>
        <v>https://cyberjapandata.gsi.go.jp/portal/sys/v4/symbols/268.png</v>
      </c>
    </row>
    <row r="262" spans="1:2" ht="23.45" customHeight="1">
      <c r="A262" s="1">
        <v>269</v>
      </c>
      <c r="B262" s="9" t="str">
        <f t="shared" si="4"/>
        <v>https://cyberjapandata.gsi.go.jp/portal/sys/v4/symbols/269.png</v>
      </c>
    </row>
    <row r="263" spans="1:2" ht="23.45" customHeight="1">
      <c r="A263" s="1">
        <v>270</v>
      </c>
      <c r="B263" s="9" t="str">
        <f t="shared" si="4"/>
        <v>https://cyberjapandata.gsi.go.jp/portal/sys/v4/symbols/270.png</v>
      </c>
    </row>
    <row r="264" spans="1:2" ht="23.45" customHeight="1">
      <c r="A264" s="1">
        <v>271</v>
      </c>
      <c r="B264" s="9" t="str">
        <f t="shared" si="4"/>
        <v>https://cyberjapandata.gsi.go.jp/portal/sys/v4/symbols/271.png</v>
      </c>
    </row>
    <row r="265" spans="1:2" ht="23.45" customHeight="1">
      <c r="A265" s="1">
        <v>272</v>
      </c>
      <c r="B265" s="9" t="str">
        <f t="shared" si="4"/>
        <v>https://cyberjapandata.gsi.go.jp/portal/sys/v4/symbols/272.png</v>
      </c>
    </row>
    <row r="266" spans="1:2" ht="23.45" customHeight="1">
      <c r="A266" s="1">
        <v>273</v>
      </c>
      <c r="B266" s="9" t="str">
        <f t="shared" si="4"/>
        <v>https://cyberjapandata.gsi.go.jp/portal/sys/v4/symbols/273.png</v>
      </c>
    </row>
    <row r="267" spans="1:2" ht="23.45" customHeight="1">
      <c r="A267" s="1">
        <v>274</v>
      </c>
      <c r="B267" s="9" t="str">
        <f t="shared" si="4"/>
        <v>https://cyberjapandata.gsi.go.jp/portal/sys/v4/symbols/274.png</v>
      </c>
    </row>
    <row r="268" spans="1:2" ht="23.45" customHeight="1">
      <c r="A268" s="1">
        <v>275</v>
      </c>
      <c r="B268" s="9" t="str">
        <f t="shared" si="4"/>
        <v>https://cyberjapandata.gsi.go.jp/portal/sys/v4/symbols/275.png</v>
      </c>
    </row>
    <row r="269" spans="1:2" ht="23.45" customHeight="1">
      <c r="A269" s="1">
        <v>276</v>
      </c>
      <c r="B269" s="9" t="str">
        <f t="shared" si="4"/>
        <v>https://cyberjapandata.gsi.go.jp/portal/sys/v4/symbols/276.png</v>
      </c>
    </row>
    <row r="270" spans="1:2" ht="23.45" customHeight="1">
      <c r="A270" s="1">
        <v>277</v>
      </c>
      <c r="B270" s="9" t="str">
        <f t="shared" si="4"/>
        <v>https://cyberjapandata.gsi.go.jp/portal/sys/v4/symbols/277.png</v>
      </c>
    </row>
    <row r="271" spans="1:2" ht="23.45" customHeight="1">
      <c r="A271" s="1">
        <v>278</v>
      </c>
      <c r="B271" s="9" t="str">
        <f t="shared" si="4"/>
        <v>https://cyberjapandata.gsi.go.jp/portal/sys/v4/symbols/278.png</v>
      </c>
    </row>
    <row r="272" spans="1:2" ht="23.45" customHeight="1">
      <c r="A272" s="1">
        <v>279</v>
      </c>
      <c r="B272" s="9" t="str">
        <f t="shared" si="4"/>
        <v>https://cyberjapandata.gsi.go.jp/portal/sys/v4/symbols/279.png</v>
      </c>
    </row>
    <row r="273" spans="1:2" ht="23.45" customHeight="1">
      <c r="A273" s="1">
        <v>280</v>
      </c>
      <c r="B273" s="9" t="str">
        <f t="shared" si="4"/>
        <v>https://cyberjapandata.gsi.go.jp/portal/sys/v4/symbols/280.png</v>
      </c>
    </row>
    <row r="274" spans="1:2" ht="23.45" customHeight="1">
      <c r="A274" s="1">
        <v>281</v>
      </c>
      <c r="B274" s="9" t="str">
        <f t="shared" si="4"/>
        <v>https://cyberjapandata.gsi.go.jp/portal/sys/v4/symbols/281.png</v>
      </c>
    </row>
    <row r="275" spans="1:2" ht="23.45" customHeight="1">
      <c r="A275" s="1">
        <v>282</v>
      </c>
      <c r="B275" s="9" t="str">
        <f t="shared" si="4"/>
        <v>https://cyberjapandata.gsi.go.jp/portal/sys/v4/symbols/282.png</v>
      </c>
    </row>
    <row r="276" spans="1:2" ht="23.45" customHeight="1">
      <c r="A276" s="1">
        <v>283</v>
      </c>
      <c r="B276" s="9" t="str">
        <f t="shared" si="4"/>
        <v>https://cyberjapandata.gsi.go.jp/portal/sys/v4/symbols/283.png</v>
      </c>
    </row>
    <row r="277" spans="1:2" ht="23.45" customHeight="1">
      <c r="A277" s="1">
        <v>284</v>
      </c>
      <c r="B277" s="9" t="str">
        <f t="shared" si="4"/>
        <v>https://cyberjapandata.gsi.go.jp/portal/sys/v4/symbols/284.png</v>
      </c>
    </row>
    <row r="278" spans="1:2" ht="23.45" customHeight="1">
      <c r="A278" s="1">
        <v>285</v>
      </c>
      <c r="B278" s="9" t="str">
        <f t="shared" si="4"/>
        <v>https://cyberjapandata.gsi.go.jp/portal/sys/v4/symbols/285.png</v>
      </c>
    </row>
    <row r="279" spans="1:2" ht="23.45" customHeight="1">
      <c r="A279" s="1">
        <v>286</v>
      </c>
      <c r="B279" s="9" t="str">
        <f t="shared" si="4"/>
        <v>https://cyberjapandata.gsi.go.jp/portal/sys/v4/symbols/286.png</v>
      </c>
    </row>
    <row r="280" spans="1:2" ht="23.45" customHeight="1">
      <c r="A280" s="1">
        <v>287</v>
      </c>
      <c r="B280" s="9" t="str">
        <f t="shared" si="4"/>
        <v>https://cyberjapandata.gsi.go.jp/portal/sys/v4/symbols/287.png</v>
      </c>
    </row>
    <row r="281" spans="1:2" ht="23.45" customHeight="1">
      <c r="A281" s="1">
        <v>288</v>
      </c>
      <c r="B281" s="9" t="str">
        <f t="shared" si="4"/>
        <v>https://cyberjapandata.gsi.go.jp/portal/sys/v4/symbols/288.png</v>
      </c>
    </row>
    <row r="282" spans="1:2" ht="23.45" customHeight="1">
      <c r="A282" s="1">
        <v>289</v>
      </c>
      <c r="B282" s="9" t="str">
        <f t="shared" si="4"/>
        <v>https://cyberjapandata.gsi.go.jp/portal/sys/v4/symbols/289.png</v>
      </c>
    </row>
    <row r="283" spans="1:2" ht="23.45" customHeight="1">
      <c r="A283" s="1">
        <v>290</v>
      </c>
      <c r="B283" s="9" t="str">
        <f t="shared" si="4"/>
        <v>https://cyberjapandata.gsi.go.jp/portal/sys/v4/symbols/290.png</v>
      </c>
    </row>
    <row r="284" spans="1:2" ht="23.45" customHeight="1">
      <c r="A284" s="1">
        <v>291</v>
      </c>
      <c r="B284" s="9" t="str">
        <f t="shared" si="4"/>
        <v>https://cyberjapandata.gsi.go.jp/portal/sys/v4/symbols/291.png</v>
      </c>
    </row>
    <row r="285" spans="1:2" ht="23.45" customHeight="1">
      <c r="A285" s="1">
        <v>292</v>
      </c>
      <c r="B285" s="9" t="str">
        <f t="shared" si="4"/>
        <v>https://cyberjapandata.gsi.go.jp/portal/sys/v4/symbols/292.png</v>
      </c>
    </row>
    <row r="286" spans="1:2" ht="23.45" customHeight="1">
      <c r="A286" s="1">
        <v>293</v>
      </c>
      <c r="B286" s="9" t="str">
        <f t="shared" si="4"/>
        <v>https://cyberjapandata.gsi.go.jp/portal/sys/v4/symbols/293.png</v>
      </c>
    </row>
    <row r="287" spans="1:2" ht="23.45" customHeight="1">
      <c r="A287" s="1">
        <v>294</v>
      </c>
      <c r="B287" s="9" t="str">
        <f t="shared" si="4"/>
        <v>https://cyberjapandata.gsi.go.jp/portal/sys/v4/symbols/294.png</v>
      </c>
    </row>
    <row r="288" spans="1:2" ht="23.45" customHeight="1">
      <c r="A288" s="1">
        <v>295</v>
      </c>
      <c r="B288" s="9" t="str">
        <f t="shared" si="4"/>
        <v>https://cyberjapandata.gsi.go.jp/portal/sys/v4/symbols/295.png</v>
      </c>
    </row>
    <row r="289" spans="1:2" ht="23.45" customHeight="1">
      <c r="A289" s="1">
        <v>296</v>
      </c>
      <c r="B289" s="9" t="str">
        <f t="shared" si="4"/>
        <v>https://cyberjapandata.gsi.go.jp/portal/sys/v4/symbols/296.png</v>
      </c>
    </row>
    <row r="290" spans="1:2" ht="23.45" customHeight="1">
      <c r="A290" s="1">
        <v>297</v>
      </c>
      <c r="B290" s="9" t="str">
        <f t="shared" si="4"/>
        <v>https://cyberjapandata.gsi.go.jp/portal/sys/v4/symbols/297.png</v>
      </c>
    </row>
    <row r="291" spans="1:2" ht="23.45" customHeight="1">
      <c r="A291" s="1">
        <v>298</v>
      </c>
      <c r="B291" s="9" t="str">
        <f t="shared" si="4"/>
        <v>https://cyberjapandata.gsi.go.jp/portal/sys/v4/symbols/298.png</v>
      </c>
    </row>
    <row r="292" spans="1:2" ht="23.45" customHeight="1">
      <c r="A292" s="1">
        <v>299</v>
      </c>
      <c r="B292" s="9" t="str">
        <f t="shared" si="4"/>
        <v>https://cyberjapandata.gsi.go.jp/portal/sys/v4/symbols/299.png</v>
      </c>
    </row>
    <row r="293" spans="1:2" ht="23.45" customHeight="1">
      <c r="A293" s="1">
        <v>300</v>
      </c>
      <c r="B293" s="9" t="str">
        <f t="shared" si="4"/>
        <v>https://cyberjapandata.gsi.go.jp/portal/sys/v4/symbols/300.png</v>
      </c>
    </row>
    <row r="294" spans="1:2" ht="23.45" customHeight="1">
      <c r="A294" s="1">
        <v>301</v>
      </c>
      <c r="B294" s="9" t="str">
        <f t="shared" si="4"/>
        <v>https://cyberjapandata.gsi.go.jp/portal/sys/v4/symbols/301.png</v>
      </c>
    </row>
    <row r="295" spans="1:2" ht="23.45" customHeight="1">
      <c r="A295" s="1">
        <v>302</v>
      </c>
      <c r="B295" s="9" t="str">
        <f t="shared" si="4"/>
        <v>https://cyberjapandata.gsi.go.jp/portal/sys/v4/symbols/302.png</v>
      </c>
    </row>
    <row r="296" spans="1:2" ht="23.45" customHeight="1">
      <c r="A296" s="1">
        <v>303</v>
      </c>
      <c r="B296" s="9" t="str">
        <f t="shared" si="4"/>
        <v>https://cyberjapandata.gsi.go.jp/portal/sys/v4/symbols/303.png</v>
      </c>
    </row>
    <row r="297" spans="1:2" ht="23.45" customHeight="1">
      <c r="A297" s="1">
        <v>304</v>
      </c>
      <c r="B297" s="9" t="str">
        <f t="shared" si="4"/>
        <v>https://cyberjapandata.gsi.go.jp/portal/sys/v4/symbols/304.png</v>
      </c>
    </row>
    <row r="298" spans="1:2" ht="23.45" customHeight="1">
      <c r="A298" s="1">
        <v>305</v>
      </c>
      <c r="B298" s="9" t="str">
        <f t="shared" si="4"/>
        <v>https://cyberjapandata.gsi.go.jp/portal/sys/v4/symbols/305.png</v>
      </c>
    </row>
    <row r="299" spans="1:2" ht="23.45" customHeight="1">
      <c r="A299" s="1">
        <v>306</v>
      </c>
      <c r="B299" s="9" t="str">
        <f t="shared" si="4"/>
        <v>https://cyberjapandata.gsi.go.jp/portal/sys/v4/symbols/306.png</v>
      </c>
    </row>
    <row r="300" spans="1:2" ht="23.45" customHeight="1">
      <c r="A300" s="1">
        <v>307</v>
      </c>
      <c r="B300" s="9" t="str">
        <f t="shared" si="4"/>
        <v>https://cyberjapandata.gsi.go.jp/portal/sys/v4/symbols/307.png</v>
      </c>
    </row>
    <row r="301" spans="1:2" ht="23.45" customHeight="1">
      <c r="A301" s="1">
        <v>308</v>
      </c>
      <c r="B301" s="9" t="str">
        <f t="shared" si="4"/>
        <v>https://cyberjapandata.gsi.go.jp/portal/sys/v4/symbols/308.png</v>
      </c>
    </row>
    <row r="302" spans="1:2" ht="23.45" customHeight="1">
      <c r="A302" s="1">
        <v>309</v>
      </c>
      <c r="B302" s="9" t="str">
        <f t="shared" si="4"/>
        <v>https://cyberjapandata.gsi.go.jp/portal/sys/v4/symbols/309.png</v>
      </c>
    </row>
    <row r="303" spans="1:2" ht="23.45" customHeight="1">
      <c r="A303" s="1">
        <v>310</v>
      </c>
      <c r="B303" s="9" t="str">
        <f t="shared" si="4"/>
        <v>https://cyberjapandata.gsi.go.jp/portal/sys/v4/symbols/310.png</v>
      </c>
    </row>
    <row r="304" spans="1:2" ht="23.45" customHeight="1">
      <c r="A304" s="1">
        <v>311</v>
      </c>
      <c r="B304" s="9" t="str">
        <f t="shared" si="4"/>
        <v>https://cyberjapandata.gsi.go.jp/portal/sys/v4/symbols/311.png</v>
      </c>
    </row>
    <row r="305" spans="1:6" ht="23.45" customHeight="1">
      <c r="A305" s="1">
        <v>312</v>
      </c>
      <c r="B305" s="9" t="str">
        <f t="shared" si="4"/>
        <v>https://cyberjapandata.gsi.go.jp/portal/sys/v4/symbols/312.png</v>
      </c>
    </row>
    <row r="306" spans="1:6" ht="23.45" customHeight="1">
      <c r="A306" s="1">
        <v>313</v>
      </c>
      <c r="B306" s="9" t="str">
        <f t="shared" si="4"/>
        <v>https://cyberjapandata.gsi.go.jp/portal/sys/v4/symbols/313.png</v>
      </c>
      <c r="F306" s="11" t="s">
        <v>778</v>
      </c>
    </row>
    <row r="307" spans="1:6" ht="23.45" customHeight="1">
      <c r="A307" s="1">
        <v>314</v>
      </c>
      <c r="B307" s="9" t="str">
        <f t="shared" si="4"/>
        <v>https://cyberjapandata.gsi.go.jp/portal/sys/v4/symbols/314.png</v>
      </c>
    </row>
    <row r="308" spans="1:6" ht="23.45" customHeight="1">
      <c r="A308" s="1">
        <v>315</v>
      </c>
      <c r="B308" s="9" t="str">
        <f t="shared" si="4"/>
        <v>https://cyberjapandata.gsi.go.jp/portal/sys/v4/symbols/315.png</v>
      </c>
    </row>
    <row r="309" spans="1:6" ht="23.45" customHeight="1">
      <c r="A309" s="1">
        <v>316</v>
      </c>
      <c r="B309" s="9" t="str">
        <f t="shared" si="4"/>
        <v>https://cyberjapandata.gsi.go.jp/portal/sys/v4/symbols/316.png</v>
      </c>
    </row>
    <row r="310" spans="1:6" ht="23.45" customHeight="1">
      <c r="A310" s="1">
        <v>317</v>
      </c>
      <c r="B310" s="9" t="str">
        <f t="shared" si="4"/>
        <v>https://cyberjapandata.gsi.go.jp/portal/sys/v4/symbols/317.png</v>
      </c>
    </row>
    <row r="311" spans="1:6" ht="23.45" customHeight="1">
      <c r="A311" s="1">
        <v>318</v>
      </c>
      <c r="B311" s="9" t="str">
        <f t="shared" si="4"/>
        <v>https://cyberjapandata.gsi.go.jp/portal/sys/v4/symbols/318.png</v>
      </c>
    </row>
    <row r="312" spans="1:6" ht="23.45" customHeight="1">
      <c r="A312" s="1">
        <v>319</v>
      </c>
      <c r="B312" s="9" t="str">
        <f t="shared" si="4"/>
        <v>https://cyberjapandata.gsi.go.jp/portal/sys/v4/symbols/319.png</v>
      </c>
    </row>
    <row r="313" spans="1:6" ht="23.45" customHeight="1">
      <c r="A313" s="1">
        <v>320</v>
      </c>
      <c r="B313" s="9" t="str">
        <f t="shared" si="4"/>
        <v>https://cyberjapandata.gsi.go.jp/portal/sys/v4/symbols/320.png</v>
      </c>
    </row>
    <row r="314" spans="1:6" ht="23.45" customHeight="1">
      <c r="A314" s="1">
        <v>321</v>
      </c>
      <c r="B314" s="9" t="str">
        <f t="shared" si="4"/>
        <v>https://cyberjapandata.gsi.go.jp/portal/sys/v4/symbols/321.png</v>
      </c>
    </row>
    <row r="315" spans="1:6" ht="23.45" customHeight="1">
      <c r="A315" s="1">
        <v>322</v>
      </c>
      <c r="B315" s="9" t="str">
        <f t="shared" si="4"/>
        <v>https://cyberjapandata.gsi.go.jp/portal/sys/v4/symbols/322.png</v>
      </c>
    </row>
    <row r="316" spans="1:6" ht="23.45" customHeight="1">
      <c r="A316" s="1">
        <v>323</v>
      </c>
      <c r="B316" s="9" t="str">
        <f t="shared" si="4"/>
        <v>https://cyberjapandata.gsi.go.jp/portal/sys/v4/symbols/323.png</v>
      </c>
    </row>
    <row r="317" spans="1:6" ht="23.45" customHeight="1">
      <c r="A317" s="1">
        <v>324</v>
      </c>
      <c r="B317" s="9" t="str">
        <f t="shared" si="4"/>
        <v>https://cyberjapandata.gsi.go.jp/portal/sys/v4/symbols/324.png</v>
      </c>
    </row>
    <row r="318" spans="1:6" ht="23.45" customHeight="1">
      <c r="A318" s="1">
        <v>325</v>
      </c>
      <c r="B318" s="9" t="str">
        <f t="shared" si="4"/>
        <v>https://cyberjapandata.gsi.go.jp/portal/sys/v4/symbols/325.png</v>
      </c>
    </row>
    <row r="319" spans="1:6" ht="23.45" customHeight="1">
      <c r="A319" s="1">
        <v>326</v>
      </c>
      <c r="B319" s="9" t="str">
        <f t="shared" si="4"/>
        <v>https://cyberjapandata.gsi.go.jp/portal/sys/v4/symbols/326.png</v>
      </c>
    </row>
    <row r="320" spans="1:6" ht="23.45" customHeight="1">
      <c r="A320" s="1">
        <v>327</v>
      </c>
      <c r="B320" s="9" t="str">
        <f t="shared" si="4"/>
        <v>https://cyberjapandata.gsi.go.jp/portal/sys/v4/symbols/327.png</v>
      </c>
    </row>
    <row r="321" spans="1:2" ht="23.45" customHeight="1">
      <c r="A321" s="1">
        <v>328</v>
      </c>
      <c r="B321" s="9" t="str">
        <f t="shared" si="4"/>
        <v>https://cyberjapandata.gsi.go.jp/portal/sys/v4/symbols/328.png</v>
      </c>
    </row>
    <row r="322" spans="1:2" ht="23.45" customHeight="1">
      <c r="A322" s="1">
        <v>329</v>
      </c>
      <c r="B322" s="9" t="str">
        <f t="shared" ref="B322:B385" si="5">HYPERLINK("https://cyberjapandata.gsi.go.jp/portal/sys/v4/symbols/" &amp; TEXT(A322,"000") &amp; ".png")</f>
        <v>https://cyberjapandata.gsi.go.jp/portal/sys/v4/symbols/329.png</v>
      </c>
    </row>
    <row r="323" spans="1:2" ht="23.45" customHeight="1">
      <c r="A323" s="1">
        <v>330</v>
      </c>
      <c r="B323" s="9" t="str">
        <f t="shared" si="5"/>
        <v>https://cyberjapandata.gsi.go.jp/portal/sys/v4/symbols/330.png</v>
      </c>
    </row>
    <row r="324" spans="1:2" ht="23.45" customHeight="1">
      <c r="A324" s="1">
        <v>331</v>
      </c>
      <c r="B324" s="9" t="str">
        <f t="shared" si="5"/>
        <v>https://cyberjapandata.gsi.go.jp/portal/sys/v4/symbols/331.png</v>
      </c>
    </row>
    <row r="325" spans="1:2" ht="23.45" customHeight="1">
      <c r="A325" s="1">
        <v>332</v>
      </c>
      <c r="B325" s="9" t="str">
        <f t="shared" si="5"/>
        <v>https://cyberjapandata.gsi.go.jp/portal/sys/v4/symbols/332.png</v>
      </c>
    </row>
    <row r="326" spans="1:2" ht="23.45" customHeight="1">
      <c r="A326" s="1">
        <v>333</v>
      </c>
      <c r="B326" s="9" t="str">
        <f t="shared" si="5"/>
        <v>https://cyberjapandata.gsi.go.jp/portal/sys/v4/symbols/333.png</v>
      </c>
    </row>
    <row r="327" spans="1:2" ht="23.45" customHeight="1">
      <c r="A327" s="1">
        <v>334</v>
      </c>
      <c r="B327" s="9" t="str">
        <f t="shared" si="5"/>
        <v>https://cyberjapandata.gsi.go.jp/portal/sys/v4/symbols/334.png</v>
      </c>
    </row>
    <row r="328" spans="1:2" ht="23.45" customHeight="1">
      <c r="A328" s="1">
        <v>335</v>
      </c>
      <c r="B328" s="9" t="str">
        <f t="shared" si="5"/>
        <v>https://cyberjapandata.gsi.go.jp/portal/sys/v4/symbols/335.png</v>
      </c>
    </row>
    <row r="329" spans="1:2" ht="23.45" customHeight="1">
      <c r="A329" s="1">
        <v>336</v>
      </c>
      <c r="B329" s="9" t="str">
        <f t="shared" si="5"/>
        <v>https://cyberjapandata.gsi.go.jp/portal/sys/v4/symbols/336.png</v>
      </c>
    </row>
    <row r="330" spans="1:2" ht="23.45" customHeight="1">
      <c r="A330" s="1">
        <v>337</v>
      </c>
      <c r="B330" s="9" t="str">
        <f t="shared" si="5"/>
        <v>https://cyberjapandata.gsi.go.jp/portal/sys/v4/symbols/337.png</v>
      </c>
    </row>
    <row r="331" spans="1:2" ht="23.45" customHeight="1">
      <c r="A331" s="1">
        <v>338</v>
      </c>
      <c r="B331" s="9" t="str">
        <f t="shared" si="5"/>
        <v>https://cyberjapandata.gsi.go.jp/portal/sys/v4/symbols/338.png</v>
      </c>
    </row>
    <row r="332" spans="1:2" ht="23.45" customHeight="1">
      <c r="A332" s="1">
        <v>339</v>
      </c>
      <c r="B332" s="9" t="str">
        <f t="shared" si="5"/>
        <v>https://cyberjapandata.gsi.go.jp/portal/sys/v4/symbols/339.png</v>
      </c>
    </row>
    <row r="333" spans="1:2" ht="23.45" customHeight="1">
      <c r="A333" s="1">
        <v>340</v>
      </c>
      <c r="B333" s="9" t="str">
        <f t="shared" si="5"/>
        <v>https://cyberjapandata.gsi.go.jp/portal/sys/v4/symbols/340.png</v>
      </c>
    </row>
    <row r="334" spans="1:2" ht="23.45" customHeight="1">
      <c r="A334" s="1">
        <v>341</v>
      </c>
      <c r="B334" s="9" t="str">
        <f t="shared" si="5"/>
        <v>https://cyberjapandata.gsi.go.jp/portal/sys/v4/symbols/341.png</v>
      </c>
    </row>
    <row r="335" spans="1:2" ht="23.45" customHeight="1">
      <c r="A335" s="1">
        <v>342</v>
      </c>
      <c r="B335" s="9" t="str">
        <f t="shared" si="5"/>
        <v>https://cyberjapandata.gsi.go.jp/portal/sys/v4/symbols/342.png</v>
      </c>
    </row>
    <row r="336" spans="1:2" ht="23.45" customHeight="1">
      <c r="A336" s="1">
        <v>343</v>
      </c>
      <c r="B336" s="9" t="str">
        <f t="shared" si="5"/>
        <v>https://cyberjapandata.gsi.go.jp/portal/sys/v4/symbols/343.png</v>
      </c>
    </row>
    <row r="337" spans="1:2" ht="23.45" customHeight="1">
      <c r="A337" s="1">
        <v>344</v>
      </c>
      <c r="B337" s="9" t="str">
        <f t="shared" si="5"/>
        <v>https://cyberjapandata.gsi.go.jp/portal/sys/v4/symbols/344.png</v>
      </c>
    </row>
    <row r="338" spans="1:2" ht="23.45" customHeight="1">
      <c r="A338" s="1">
        <v>345</v>
      </c>
      <c r="B338" s="9" t="str">
        <f t="shared" si="5"/>
        <v>https://cyberjapandata.gsi.go.jp/portal/sys/v4/symbols/345.png</v>
      </c>
    </row>
    <row r="339" spans="1:2" ht="23.45" customHeight="1">
      <c r="A339" s="1">
        <v>346</v>
      </c>
      <c r="B339" s="9" t="str">
        <f t="shared" si="5"/>
        <v>https://cyberjapandata.gsi.go.jp/portal/sys/v4/symbols/346.png</v>
      </c>
    </row>
    <row r="340" spans="1:2" ht="23.45" customHeight="1">
      <c r="A340" s="1">
        <v>347</v>
      </c>
      <c r="B340" s="9" t="str">
        <f t="shared" si="5"/>
        <v>https://cyberjapandata.gsi.go.jp/portal/sys/v4/symbols/347.png</v>
      </c>
    </row>
    <row r="341" spans="1:2" ht="23.45" customHeight="1">
      <c r="A341" s="1">
        <v>348</v>
      </c>
      <c r="B341" s="9" t="str">
        <f t="shared" si="5"/>
        <v>https://cyberjapandata.gsi.go.jp/portal/sys/v4/symbols/348.png</v>
      </c>
    </row>
    <row r="342" spans="1:2" ht="23.45" customHeight="1">
      <c r="A342" s="1">
        <v>349</v>
      </c>
      <c r="B342" s="9" t="str">
        <f t="shared" si="5"/>
        <v>https://cyberjapandata.gsi.go.jp/portal/sys/v4/symbols/349.png</v>
      </c>
    </row>
    <row r="343" spans="1:2" ht="23.45" customHeight="1">
      <c r="A343" s="1">
        <v>350</v>
      </c>
      <c r="B343" s="9" t="str">
        <f t="shared" si="5"/>
        <v>https://cyberjapandata.gsi.go.jp/portal/sys/v4/symbols/350.png</v>
      </c>
    </row>
    <row r="344" spans="1:2" ht="23.45" customHeight="1">
      <c r="A344" s="1">
        <v>351</v>
      </c>
      <c r="B344" s="9" t="str">
        <f t="shared" si="5"/>
        <v>https://cyberjapandata.gsi.go.jp/portal/sys/v4/symbols/351.png</v>
      </c>
    </row>
    <row r="345" spans="1:2" ht="23.45" customHeight="1">
      <c r="A345" s="1">
        <v>352</v>
      </c>
      <c r="B345" s="9" t="str">
        <f t="shared" si="5"/>
        <v>https://cyberjapandata.gsi.go.jp/portal/sys/v4/symbols/352.png</v>
      </c>
    </row>
    <row r="346" spans="1:2" ht="23.45" customHeight="1">
      <c r="A346" s="1">
        <v>353</v>
      </c>
      <c r="B346" s="9" t="str">
        <f t="shared" si="5"/>
        <v>https://cyberjapandata.gsi.go.jp/portal/sys/v4/symbols/353.png</v>
      </c>
    </row>
    <row r="347" spans="1:2" ht="23.45" customHeight="1">
      <c r="A347" s="1">
        <v>354</v>
      </c>
      <c r="B347" s="9" t="str">
        <f t="shared" si="5"/>
        <v>https://cyberjapandata.gsi.go.jp/portal/sys/v4/symbols/354.png</v>
      </c>
    </row>
    <row r="348" spans="1:2" ht="23.45" customHeight="1">
      <c r="A348" s="1">
        <v>355</v>
      </c>
      <c r="B348" s="9" t="str">
        <f t="shared" si="5"/>
        <v>https://cyberjapandata.gsi.go.jp/portal/sys/v4/symbols/355.png</v>
      </c>
    </row>
    <row r="349" spans="1:2" ht="23.45" customHeight="1">
      <c r="A349" s="1">
        <v>356</v>
      </c>
      <c r="B349" s="9" t="str">
        <f t="shared" si="5"/>
        <v>https://cyberjapandata.gsi.go.jp/portal/sys/v4/symbols/356.png</v>
      </c>
    </row>
    <row r="350" spans="1:2" ht="23.45" customHeight="1">
      <c r="A350" s="1">
        <v>357</v>
      </c>
      <c r="B350" s="9" t="str">
        <f t="shared" si="5"/>
        <v>https://cyberjapandata.gsi.go.jp/portal/sys/v4/symbols/357.png</v>
      </c>
    </row>
    <row r="351" spans="1:2" ht="23.45" customHeight="1">
      <c r="A351" s="1">
        <v>358</v>
      </c>
      <c r="B351" s="9" t="str">
        <f t="shared" si="5"/>
        <v>https://cyberjapandata.gsi.go.jp/portal/sys/v4/symbols/358.png</v>
      </c>
    </row>
    <row r="352" spans="1:2" ht="23.45" customHeight="1">
      <c r="A352" s="1">
        <v>359</v>
      </c>
      <c r="B352" s="9" t="str">
        <f t="shared" si="5"/>
        <v>https://cyberjapandata.gsi.go.jp/portal/sys/v4/symbols/359.png</v>
      </c>
    </row>
    <row r="353" spans="1:2" ht="23.45" customHeight="1">
      <c r="A353" s="1">
        <v>360</v>
      </c>
      <c r="B353" s="9" t="str">
        <f t="shared" si="5"/>
        <v>https://cyberjapandata.gsi.go.jp/portal/sys/v4/symbols/360.png</v>
      </c>
    </row>
    <row r="354" spans="1:2" ht="23.45" customHeight="1">
      <c r="A354" s="1">
        <v>361</v>
      </c>
      <c r="B354" s="9" t="str">
        <f t="shared" si="5"/>
        <v>https://cyberjapandata.gsi.go.jp/portal/sys/v4/symbols/361.png</v>
      </c>
    </row>
    <row r="355" spans="1:2" ht="23.45" customHeight="1">
      <c r="A355" s="1">
        <v>362</v>
      </c>
      <c r="B355" s="9" t="str">
        <f t="shared" si="5"/>
        <v>https://cyberjapandata.gsi.go.jp/portal/sys/v4/symbols/362.png</v>
      </c>
    </row>
    <row r="356" spans="1:2" ht="23.45" customHeight="1">
      <c r="A356" s="1">
        <v>363</v>
      </c>
      <c r="B356" s="9" t="str">
        <f t="shared" si="5"/>
        <v>https://cyberjapandata.gsi.go.jp/portal/sys/v4/symbols/363.png</v>
      </c>
    </row>
    <row r="357" spans="1:2" ht="23.45" customHeight="1">
      <c r="A357" s="1">
        <v>364</v>
      </c>
      <c r="B357" s="9" t="str">
        <f t="shared" si="5"/>
        <v>https://cyberjapandata.gsi.go.jp/portal/sys/v4/symbols/364.png</v>
      </c>
    </row>
    <row r="358" spans="1:2" ht="23.45" customHeight="1">
      <c r="A358" s="1">
        <v>365</v>
      </c>
      <c r="B358" s="9" t="str">
        <f t="shared" si="5"/>
        <v>https://cyberjapandata.gsi.go.jp/portal/sys/v4/symbols/365.png</v>
      </c>
    </row>
    <row r="359" spans="1:2" ht="23.45" customHeight="1">
      <c r="A359" s="1">
        <v>366</v>
      </c>
      <c r="B359" s="9" t="str">
        <f t="shared" si="5"/>
        <v>https://cyberjapandata.gsi.go.jp/portal/sys/v4/symbols/366.png</v>
      </c>
    </row>
    <row r="360" spans="1:2" ht="23.45" customHeight="1">
      <c r="A360" s="1">
        <v>367</v>
      </c>
      <c r="B360" s="9" t="str">
        <f t="shared" si="5"/>
        <v>https://cyberjapandata.gsi.go.jp/portal/sys/v4/symbols/367.png</v>
      </c>
    </row>
    <row r="361" spans="1:2" ht="23.45" customHeight="1">
      <c r="A361" s="1">
        <v>368</v>
      </c>
      <c r="B361" s="9" t="str">
        <f t="shared" si="5"/>
        <v>https://cyberjapandata.gsi.go.jp/portal/sys/v4/symbols/368.png</v>
      </c>
    </row>
    <row r="362" spans="1:2" ht="23.45" customHeight="1">
      <c r="A362" s="1">
        <v>369</v>
      </c>
      <c r="B362" s="9" t="str">
        <f t="shared" si="5"/>
        <v>https://cyberjapandata.gsi.go.jp/portal/sys/v4/symbols/369.png</v>
      </c>
    </row>
    <row r="363" spans="1:2" ht="23.45" customHeight="1">
      <c r="A363" s="1">
        <v>370</v>
      </c>
      <c r="B363" s="9" t="str">
        <f t="shared" si="5"/>
        <v>https://cyberjapandata.gsi.go.jp/portal/sys/v4/symbols/370.png</v>
      </c>
    </row>
    <row r="364" spans="1:2" ht="23.45" customHeight="1">
      <c r="A364" s="1">
        <v>371</v>
      </c>
      <c r="B364" s="9" t="str">
        <f t="shared" si="5"/>
        <v>https://cyberjapandata.gsi.go.jp/portal/sys/v4/symbols/371.png</v>
      </c>
    </row>
    <row r="365" spans="1:2" ht="23.45" customHeight="1">
      <c r="A365" s="1">
        <v>372</v>
      </c>
      <c r="B365" s="9" t="str">
        <f t="shared" si="5"/>
        <v>https://cyberjapandata.gsi.go.jp/portal/sys/v4/symbols/372.png</v>
      </c>
    </row>
    <row r="366" spans="1:2" ht="23.45" customHeight="1">
      <c r="A366" s="1">
        <v>373</v>
      </c>
      <c r="B366" s="9" t="str">
        <f t="shared" si="5"/>
        <v>https://cyberjapandata.gsi.go.jp/portal/sys/v4/symbols/373.png</v>
      </c>
    </row>
    <row r="367" spans="1:2" ht="23.45" customHeight="1">
      <c r="A367" s="1">
        <v>374</v>
      </c>
      <c r="B367" s="9" t="str">
        <f t="shared" si="5"/>
        <v>https://cyberjapandata.gsi.go.jp/portal/sys/v4/symbols/374.png</v>
      </c>
    </row>
    <row r="368" spans="1:2" ht="23.45" customHeight="1">
      <c r="A368" s="1">
        <v>375</v>
      </c>
      <c r="B368" s="9" t="str">
        <f t="shared" si="5"/>
        <v>https://cyberjapandata.gsi.go.jp/portal/sys/v4/symbols/375.png</v>
      </c>
    </row>
    <row r="369" spans="1:2" ht="23.45" customHeight="1">
      <c r="A369" s="1">
        <v>376</v>
      </c>
      <c r="B369" s="9" t="str">
        <f t="shared" si="5"/>
        <v>https://cyberjapandata.gsi.go.jp/portal/sys/v4/symbols/376.png</v>
      </c>
    </row>
    <row r="370" spans="1:2" ht="23.45" customHeight="1">
      <c r="A370" s="1">
        <v>377</v>
      </c>
      <c r="B370" s="9" t="str">
        <f t="shared" si="5"/>
        <v>https://cyberjapandata.gsi.go.jp/portal/sys/v4/symbols/377.png</v>
      </c>
    </row>
    <row r="371" spans="1:2" ht="23.45" customHeight="1">
      <c r="A371" s="1">
        <v>378</v>
      </c>
      <c r="B371" s="9" t="str">
        <f t="shared" si="5"/>
        <v>https://cyberjapandata.gsi.go.jp/portal/sys/v4/symbols/378.png</v>
      </c>
    </row>
    <row r="372" spans="1:2" ht="23.45" customHeight="1">
      <c r="A372" s="1">
        <v>379</v>
      </c>
      <c r="B372" s="9" t="str">
        <f t="shared" si="5"/>
        <v>https://cyberjapandata.gsi.go.jp/portal/sys/v4/symbols/379.png</v>
      </c>
    </row>
    <row r="373" spans="1:2" ht="23.45" customHeight="1">
      <c r="A373" s="1">
        <v>380</v>
      </c>
      <c r="B373" s="9" t="str">
        <f t="shared" si="5"/>
        <v>https://cyberjapandata.gsi.go.jp/portal/sys/v4/symbols/380.png</v>
      </c>
    </row>
    <row r="374" spans="1:2" ht="23.45" customHeight="1">
      <c r="A374" s="1">
        <v>381</v>
      </c>
      <c r="B374" s="9" t="str">
        <f t="shared" si="5"/>
        <v>https://cyberjapandata.gsi.go.jp/portal/sys/v4/symbols/381.png</v>
      </c>
    </row>
    <row r="375" spans="1:2" ht="23.45" customHeight="1">
      <c r="A375" s="1">
        <v>382</v>
      </c>
      <c r="B375" s="9" t="str">
        <f t="shared" si="5"/>
        <v>https://cyberjapandata.gsi.go.jp/portal/sys/v4/symbols/382.png</v>
      </c>
    </row>
    <row r="376" spans="1:2" ht="23.45" customHeight="1">
      <c r="A376" s="1">
        <v>383</v>
      </c>
      <c r="B376" s="9" t="str">
        <f t="shared" si="5"/>
        <v>https://cyberjapandata.gsi.go.jp/portal/sys/v4/symbols/383.png</v>
      </c>
    </row>
    <row r="377" spans="1:2" ht="23.45" customHeight="1">
      <c r="A377" s="1">
        <v>384</v>
      </c>
      <c r="B377" s="9" t="str">
        <f t="shared" si="5"/>
        <v>https://cyberjapandata.gsi.go.jp/portal/sys/v4/symbols/384.png</v>
      </c>
    </row>
    <row r="378" spans="1:2" ht="23.45" customHeight="1">
      <c r="A378" s="1">
        <v>385</v>
      </c>
      <c r="B378" s="9" t="str">
        <f t="shared" si="5"/>
        <v>https://cyberjapandata.gsi.go.jp/portal/sys/v4/symbols/385.png</v>
      </c>
    </row>
    <row r="379" spans="1:2" ht="23.45" customHeight="1">
      <c r="A379" s="1">
        <v>386</v>
      </c>
      <c r="B379" s="9" t="str">
        <f t="shared" si="5"/>
        <v>https://cyberjapandata.gsi.go.jp/portal/sys/v4/symbols/386.png</v>
      </c>
    </row>
    <row r="380" spans="1:2" ht="23.45" customHeight="1">
      <c r="A380" s="1">
        <v>387</v>
      </c>
      <c r="B380" s="9" t="str">
        <f t="shared" si="5"/>
        <v>https://cyberjapandata.gsi.go.jp/portal/sys/v4/symbols/387.png</v>
      </c>
    </row>
    <row r="381" spans="1:2" ht="23.45" customHeight="1">
      <c r="A381" s="1">
        <v>388</v>
      </c>
      <c r="B381" s="9" t="str">
        <f t="shared" si="5"/>
        <v>https://cyberjapandata.gsi.go.jp/portal/sys/v4/symbols/388.png</v>
      </c>
    </row>
    <row r="382" spans="1:2" ht="23.45" customHeight="1">
      <c r="A382" s="1">
        <v>389</v>
      </c>
      <c r="B382" s="9" t="str">
        <f t="shared" si="5"/>
        <v>https://cyberjapandata.gsi.go.jp/portal/sys/v4/symbols/389.png</v>
      </c>
    </row>
    <row r="383" spans="1:2" ht="23.45" customHeight="1">
      <c r="A383" s="1">
        <v>390</v>
      </c>
      <c r="B383" s="9" t="str">
        <f t="shared" si="5"/>
        <v>https://cyberjapandata.gsi.go.jp/portal/sys/v4/symbols/390.png</v>
      </c>
    </row>
    <row r="384" spans="1:2" ht="23.45" customHeight="1">
      <c r="A384" s="1">
        <v>391</v>
      </c>
      <c r="B384" s="9" t="str">
        <f t="shared" si="5"/>
        <v>https://cyberjapandata.gsi.go.jp/portal/sys/v4/symbols/391.png</v>
      </c>
    </row>
    <row r="385" spans="1:2" ht="23.45" customHeight="1">
      <c r="A385" s="1">
        <v>392</v>
      </c>
      <c r="B385" s="9" t="str">
        <f t="shared" si="5"/>
        <v>https://cyberjapandata.gsi.go.jp/portal/sys/v4/symbols/392.png</v>
      </c>
    </row>
    <row r="386" spans="1:2" ht="23.45" customHeight="1">
      <c r="A386" s="1">
        <v>393</v>
      </c>
      <c r="B386" s="9" t="str">
        <f t="shared" ref="B386:B449" si="6">HYPERLINK("https://cyberjapandata.gsi.go.jp/portal/sys/v4/symbols/" &amp; TEXT(A386,"000") &amp; ".png")</f>
        <v>https://cyberjapandata.gsi.go.jp/portal/sys/v4/symbols/393.png</v>
      </c>
    </row>
    <row r="387" spans="1:2" ht="23.45" customHeight="1">
      <c r="A387" s="1">
        <v>394</v>
      </c>
      <c r="B387" s="9" t="str">
        <f t="shared" si="6"/>
        <v>https://cyberjapandata.gsi.go.jp/portal/sys/v4/symbols/394.png</v>
      </c>
    </row>
    <row r="388" spans="1:2" ht="23.45" customHeight="1">
      <c r="A388" s="1">
        <v>395</v>
      </c>
      <c r="B388" s="9" t="str">
        <f t="shared" si="6"/>
        <v>https://cyberjapandata.gsi.go.jp/portal/sys/v4/symbols/395.png</v>
      </c>
    </row>
    <row r="389" spans="1:2" ht="23.45" customHeight="1">
      <c r="A389" s="1">
        <v>396</v>
      </c>
      <c r="B389" s="9" t="str">
        <f t="shared" si="6"/>
        <v>https://cyberjapandata.gsi.go.jp/portal/sys/v4/symbols/396.png</v>
      </c>
    </row>
    <row r="390" spans="1:2" ht="23.45" customHeight="1">
      <c r="A390" s="1">
        <v>397</v>
      </c>
      <c r="B390" s="9" t="str">
        <f t="shared" si="6"/>
        <v>https://cyberjapandata.gsi.go.jp/portal/sys/v4/symbols/397.png</v>
      </c>
    </row>
    <row r="391" spans="1:2" ht="23.45" customHeight="1">
      <c r="A391" s="1">
        <v>398</v>
      </c>
      <c r="B391" s="9" t="str">
        <f t="shared" si="6"/>
        <v>https://cyberjapandata.gsi.go.jp/portal/sys/v4/symbols/398.png</v>
      </c>
    </row>
    <row r="392" spans="1:2" ht="23.45" customHeight="1">
      <c r="A392" s="1">
        <v>399</v>
      </c>
      <c r="B392" s="9" t="str">
        <f t="shared" si="6"/>
        <v>https://cyberjapandata.gsi.go.jp/portal/sys/v4/symbols/399.png</v>
      </c>
    </row>
    <row r="393" spans="1:2" ht="23.45" customHeight="1">
      <c r="A393" s="1">
        <v>400</v>
      </c>
      <c r="B393" s="9" t="str">
        <f t="shared" si="6"/>
        <v>https://cyberjapandata.gsi.go.jp/portal/sys/v4/symbols/400.png</v>
      </c>
    </row>
    <row r="394" spans="1:2" ht="23.45" customHeight="1">
      <c r="A394" s="1">
        <v>401</v>
      </c>
      <c r="B394" s="9" t="str">
        <f t="shared" si="6"/>
        <v>https://cyberjapandata.gsi.go.jp/portal/sys/v4/symbols/401.png</v>
      </c>
    </row>
    <row r="395" spans="1:2" ht="23.45" customHeight="1">
      <c r="A395" s="1">
        <v>402</v>
      </c>
      <c r="B395" s="9" t="str">
        <f t="shared" si="6"/>
        <v>https://cyberjapandata.gsi.go.jp/portal/sys/v4/symbols/402.png</v>
      </c>
    </row>
    <row r="396" spans="1:2" ht="23.45" customHeight="1">
      <c r="A396" s="1">
        <v>403</v>
      </c>
      <c r="B396" s="9" t="str">
        <f t="shared" si="6"/>
        <v>https://cyberjapandata.gsi.go.jp/portal/sys/v4/symbols/403.png</v>
      </c>
    </row>
    <row r="397" spans="1:2" ht="23.45" customHeight="1">
      <c r="A397" s="1">
        <v>404</v>
      </c>
      <c r="B397" s="9" t="str">
        <f t="shared" si="6"/>
        <v>https://cyberjapandata.gsi.go.jp/portal/sys/v4/symbols/404.png</v>
      </c>
    </row>
    <row r="398" spans="1:2" ht="23.45" customHeight="1">
      <c r="A398" s="1">
        <v>405</v>
      </c>
      <c r="B398" s="9" t="str">
        <f t="shared" si="6"/>
        <v>https://cyberjapandata.gsi.go.jp/portal/sys/v4/symbols/405.png</v>
      </c>
    </row>
    <row r="399" spans="1:2" ht="23.45" customHeight="1">
      <c r="A399" s="1">
        <v>406</v>
      </c>
      <c r="B399" s="9" t="str">
        <f t="shared" si="6"/>
        <v>https://cyberjapandata.gsi.go.jp/portal/sys/v4/symbols/406.png</v>
      </c>
    </row>
    <row r="400" spans="1:2" ht="23.45" customHeight="1">
      <c r="A400" s="1">
        <v>407</v>
      </c>
      <c r="B400" s="9" t="str">
        <f t="shared" si="6"/>
        <v>https://cyberjapandata.gsi.go.jp/portal/sys/v4/symbols/407.png</v>
      </c>
    </row>
    <row r="401" spans="1:2" ht="23.45" customHeight="1">
      <c r="A401" s="1">
        <v>408</v>
      </c>
      <c r="B401" s="9" t="str">
        <f t="shared" si="6"/>
        <v>https://cyberjapandata.gsi.go.jp/portal/sys/v4/symbols/408.png</v>
      </c>
    </row>
    <row r="402" spans="1:2" ht="23.45" customHeight="1">
      <c r="A402" s="1">
        <v>409</v>
      </c>
      <c r="B402" s="9" t="str">
        <f t="shared" si="6"/>
        <v>https://cyberjapandata.gsi.go.jp/portal/sys/v4/symbols/409.png</v>
      </c>
    </row>
    <row r="403" spans="1:2" ht="23.45" customHeight="1">
      <c r="A403" s="1">
        <v>410</v>
      </c>
      <c r="B403" s="9" t="str">
        <f t="shared" si="6"/>
        <v>https://cyberjapandata.gsi.go.jp/portal/sys/v4/symbols/410.png</v>
      </c>
    </row>
    <row r="404" spans="1:2" ht="23.45" customHeight="1">
      <c r="A404" s="1">
        <v>421</v>
      </c>
      <c r="B404" s="9" t="str">
        <f t="shared" si="6"/>
        <v>https://cyberjapandata.gsi.go.jp/portal/sys/v4/symbols/421.png</v>
      </c>
    </row>
    <row r="405" spans="1:2" ht="23.45" customHeight="1">
      <c r="A405" s="1">
        <v>422</v>
      </c>
      <c r="B405" s="9" t="str">
        <f t="shared" si="6"/>
        <v>https://cyberjapandata.gsi.go.jp/portal/sys/v4/symbols/422.png</v>
      </c>
    </row>
    <row r="406" spans="1:2" ht="23.45" customHeight="1">
      <c r="A406" s="1">
        <v>423</v>
      </c>
      <c r="B406" s="9" t="str">
        <f t="shared" si="6"/>
        <v>https://cyberjapandata.gsi.go.jp/portal/sys/v4/symbols/423.png</v>
      </c>
    </row>
    <row r="407" spans="1:2" ht="23.45" customHeight="1">
      <c r="A407" s="1">
        <v>424</v>
      </c>
      <c r="B407" s="9" t="str">
        <f t="shared" si="6"/>
        <v>https://cyberjapandata.gsi.go.jp/portal/sys/v4/symbols/424.png</v>
      </c>
    </row>
    <row r="408" spans="1:2" ht="23.45" customHeight="1">
      <c r="A408" s="1">
        <v>425</v>
      </c>
      <c r="B408" s="9" t="str">
        <f t="shared" si="6"/>
        <v>https://cyberjapandata.gsi.go.jp/portal/sys/v4/symbols/425.png</v>
      </c>
    </row>
    <row r="409" spans="1:2" ht="23.45" customHeight="1">
      <c r="A409" s="1">
        <v>426</v>
      </c>
      <c r="B409" s="9" t="str">
        <f t="shared" si="6"/>
        <v>https://cyberjapandata.gsi.go.jp/portal/sys/v4/symbols/426.png</v>
      </c>
    </row>
    <row r="410" spans="1:2" ht="23.45" customHeight="1">
      <c r="A410" s="1">
        <v>427</v>
      </c>
      <c r="B410" s="9" t="str">
        <f t="shared" si="6"/>
        <v>https://cyberjapandata.gsi.go.jp/portal/sys/v4/symbols/427.png</v>
      </c>
    </row>
    <row r="411" spans="1:2" ht="23.45" customHeight="1">
      <c r="A411" s="1">
        <v>428</v>
      </c>
      <c r="B411" s="9" t="str">
        <f t="shared" si="6"/>
        <v>https://cyberjapandata.gsi.go.jp/portal/sys/v4/symbols/428.png</v>
      </c>
    </row>
    <row r="412" spans="1:2" ht="23.45" customHeight="1">
      <c r="A412" s="1">
        <v>429</v>
      </c>
      <c r="B412" s="9" t="str">
        <f t="shared" si="6"/>
        <v>https://cyberjapandata.gsi.go.jp/portal/sys/v4/symbols/429.png</v>
      </c>
    </row>
    <row r="413" spans="1:2" ht="23.45" customHeight="1">
      <c r="A413" s="1">
        <v>430</v>
      </c>
      <c r="B413" s="9" t="str">
        <f t="shared" si="6"/>
        <v>https://cyberjapandata.gsi.go.jp/portal/sys/v4/symbols/430.png</v>
      </c>
    </row>
    <row r="414" spans="1:2" ht="23.45" customHeight="1">
      <c r="A414" s="1">
        <v>431</v>
      </c>
      <c r="B414" s="9" t="str">
        <f t="shared" si="6"/>
        <v>https://cyberjapandata.gsi.go.jp/portal/sys/v4/symbols/431.png</v>
      </c>
    </row>
    <row r="415" spans="1:2" ht="23.45" customHeight="1">
      <c r="A415" s="1">
        <v>432</v>
      </c>
      <c r="B415" s="9" t="str">
        <f t="shared" si="6"/>
        <v>https://cyberjapandata.gsi.go.jp/portal/sys/v4/symbols/432.png</v>
      </c>
    </row>
    <row r="416" spans="1:2" ht="23.45" customHeight="1">
      <c r="A416" s="1">
        <v>433</v>
      </c>
      <c r="B416" s="9" t="str">
        <f t="shared" si="6"/>
        <v>https://cyberjapandata.gsi.go.jp/portal/sys/v4/symbols/433.png</v>
      </c>
    </row>
    <row r="417" spans="1:2" ht="23.45" customHeight="1">
      <c r="A417" s="1">
        <v>434</v>
      </c>
      <c r="B417" s="9" t="str">
        <f t="shared" si="6"/>
        <v>https://cyberjapandata.gsi.go.jp/portal/sys/v4/symbols/434.png</v>
      </c>
    </row>
    <row r="418" spans="1:2" ht="23.45" customHeight="1">
      <c r="A418" s="1">
        <v>435</v>
      </c>
      <c r="B418" s="9" t="str">
        <f t="shared" si="6"/>
        <v>https://cyberjapandata.gsi.go.jp/portal/sys/v4/symbols/435.png</v>
      </c>
    </row>
    <row r="419" spans="1:2" ht="23.45" customHeight="1">
      <c r="A419" s="1">
        <v>436</v>
      </c>
      <c r="B419" s="9" t="str">
        <f t="shared" si="6"/>
        <v>https://cyberjapandata.gsi.go.jp/portal/sys/v4/symbols/436.png</v>
      </c>
    </row>
    <row r="420" spans="1:2" ht="23.45" customHeight="1">
      <c r="A420" s="1">
        <v>437</v>
      </c>
      <c r="B420" s="9" t="str">
        <f t="shared" si="6"/>
        <v>https://cyberjapandata.gsi.go.jp/portal/sys/v4/symbols/437.png</v>
      </c>
    </row>
    <row r="421" spans="1:2" ht="23.45" customHeight="1">
      <c r="A421" s="1">
        <v>438</v>
      </c>
      <c r="B421" s="9" t="str">
        <f t="shared" si="6"/>
        <v>https://cyberjapandata.gsi.go.jp/portal/sys/v4/symbols/438.png</v>
      </c>
    </row>
    <row r="422" spans="1:2" ht="23.45" customHeight="1">
      <c r="A422" s="1">
        <v>439</v>
      </c>
      <c r="B422" s="9" t="str">
        <f t="shared" si="6"/>
        <v>https://cyberjapandata.gsi.go.jp/portal/sys/v4/symbols/439.png</v>
      </c>
    </row>
    <row r="423" spans="1:2" ht="23.45" customHeight="1">
      <c r="A423" s="1">
        <v>440</v>
      </c>
      <c r="B423" s="9" t="str">
        <f t="shared" si="6"/>
        <v>https://cyberjapandata.gsi.go.jp/portal/sys/v4/symbols/440.png</v>
      </c>
    </row>
    <row r="424" spans="1:2" ht="23.45" customHeight="1">
      <c r="A424" s="1">
        <v>441</v>
      </c>
      <c r="B424" s="9" t="str">
        <f t="shared" si="6"/>
        <v>https://cyberjapandata.gsi.go.jp/portal/sys/v4/symbols/441.png</v>
      </c>
    </row>
    <row r="425" spans="1:2" ht="23.45" customHeight="1">
      <c r="A425" s="1">
        <v>442</v>
      </c>
      <c r="B425" s="9" t="str">
        <f t="shared" si="6"/>
        <v>https://cyberjapandata.gsi.go.jp/portal/sys/v4/symbols/442.png</v>
      </c>
    </row>
    <row r="426" spans="1:2" ht="23.45" customHeight="1">
      <c r="A426" s="1">
        <v>443</v>
      </c>
      <c r="B426" s="9" t="str">
        <f t="shared" si="6"/>
        <v>https://cyberjapandata.gsi.go.jp/portal/sys/v4/symbols/443.png</v>
      </c>
    </row>
    <row r="427" spans="1:2" ht="23.45" customHeight="1">
      <c r="A427" s="1">
        <v>444</v>
      </c>
      <c r="B427" s="9" t="str">
        <f t="shared" si="6"/>
        <v>https://cyberjapandata.gsi.go.jp/portal/sys/v4/symbols/444.png</v>
      </c>
    </row>
    <row r="428" spans="1:2" ht="23.45" customHeight="1">
      <c r="A428" s="1">
        <v>445</v>
      </c>
      <c r="B428" s="9" t="str">
        <f t="shared" si="6"/>
        <v>https://cyberjapandata.gsi.go.jp/portal/sys/v4/symbols/445.png</v>
      </c>
    </row>
    <row r="429" spans="1:2" ht="23.45" customHeight="1">
      <c r="A429" s="1">
        <v>446</v>
      </c>
      <c r="B429" s="9" t="str">
        <f t="shared" si="6"/>
        <v>https://cyberjapandata.gsi.go.jp/portal/sys/v4/symbols/446.png</v>
      </c>
    </row>
    <row r="430" spans="1:2" ht="23.45" customHeight="1">
      <c r="A430" s="1">
        <v>447</v>
      </c>
      <c r="B430" s="9" t="str">
        <f t="shared" si="6"/>
        <v>https://cyberjapandata.gsi.go.jp/portal/sys/v4/symbols/447.png</v>
      </c>
    </row>
    <row r="431" spans="1:2" ht="23.45" customHeight="1">
      <c r="A431" s="1">
        <v>448</v>
      </c>
      <c r="B431" s="9" t="str">
        <f t="shared" si="6"/>
        <v>https://cyberjapandata.gsi.go.jp/portal/sys/v4/symbols/448.png</v>
      </c>
    </row>
    <row r="432" spans="1:2" ht="23.45" customHeight="1">
      <c r="A432" s="1">
        <v>449</v>
      </c>
      <c r="B432" s="9" t="str">
        <f t="shared" si="6"/>
        <v>https://cyberjapandata.gsi.go.jp/portal/sys/v4/symbols/449.png</v>
      </c>
    </row>
    <row r="433" spans="1:2" ht="23.45" customHeight="1">
      <c r="A433" s="1">
        <v>450</v>
      </c>
      <c r="B433" s="9" t="str">
        <f t="shared" si="6"/>
        <v>https://cyberjapandata.gsi.go.jp/portal/sys/v4/symbols/450.png</v>
      </c>
    </row>
    <row r="434" spans="1:2" ht="23.45" customHeight="1">
      <c r="A434" s="1">
        <v>451</v>
      </c>
      <c r="B434" s="9" t="str">
        <f t="shared" si="6"/>
        <v>https://cyberjapandata.gsi.go.jp/portal/sys/v4/symbols/451.png</v>
      </c>
    </row>
    <row r="435" spans="1:2" ht="23.45" customHeight="1">
      <c r="A435" s="1">
        <v>452</v>
      </c>
      <c r="B435" s="9" t="str">
        <f t="shared" si="6"/>
        <v>https://cyberjapandata.gsi.go.jp/portal/sys/v4/symbols/452.png</v>
      </c>
    </row>
    <row r="436" spans="1:2" ht="23.45" customHeight="1">
      <c r="A436" s="1">
        <v>453</v>
      </c>
      <c r="B436" s="9" t="str">
        <f t="shared" si="6"/>
        <v>https://cyberjapandata.gsi.go.jp/portal/sys/v4/symbols/453.png</v>
      </c>
    </row>
    <row r="437" spans="1:2" ht="23.45" customHeight="1">
      <c r="A437" s="1">
        <v>454</v>
      </c>
      <c r="B437" s="9" t="str">
        <f t="shared" si="6"/>
        <v>https://cyberjapandata.gsi.go.jp/portal/sys/v4/symbols/454.png</v>
      </c>
    </row>
    <row r="438" spans="1:2" ht="23.45" customHeight="1">
      <c r="A438" s="1">
        <v>455</v>
      </c>
      <c r="B438" s="9" t="str">
        <f t="shared" si="6"/>
        <v>https://cyberjapandata.gsi.go.jp/portal/sys/v4/symbols/455.png</v>
      </c>
    </row>
    <row r="439" spans="1:2" ht="23.45" customHeight="1">
      <c r="A439" s="1">
        <v>456</v>
      </c>
      <c r="B439" s="9" t="str">
        <f t="shared" si="6"/>
        <v>https://cyberjapandata.gsi.go.jp/portal/sys/v4/symbols/456.png</v>
      </c>
    </row>
    <row r="440" spans="1:2" ht="23.45" customHeight="1">
      <c r="A440" s="1">
        <v>457</v>
      </c>
      <c r="B440" s="9" t="str">
        <f t="shared" si="6"/>
        <v>https://cyberjapandata.gsi.go.jp/portal/sys/v4/symbols/457.png</v>
      </c>
    </row>
    <row r="441" spans="1:2" ht="23.45" customHeight="1">
      <c r="A441" s="1">
        <v>458</v>
      </c>
      <c r="B441" s="9" t="str">
        <f t="shared" si="6"/>
        <v>https://cyberjapandata.gsi.go.jp/portal/sys/v4/symbols/458.png</v>
      </c>
    </row>
    <row r="442" spans="1:2" ht="23.45" customHeight="1">
      <c r="A442" s="1">
        <v>459</v>
      </c>
      <c r="B442" s="9" t="str">
        <f t="shared" si="6"/>
        <v>https://cyberjapandata.gsi.go.jp/portal/sys/v4/symbols/459.png</v>
      </c>
    </row>
    <row r="443" spans="1:2" ht="23.45" customHeight="1">
      <c r="A443" s="1">
        <v>460</v>
      </c>
      <c r="B443" s="9" t="str">
        <f t="shared" si="6"/>
        <v>https://cyberjapandata.gsi.go.jp/portal/sys/v4/symbols/460.png</v>
      </c>
    </row>
    <row r="444" spans="1:2" ht="23.45" customHeight="1">
      <c r="A444" s="1">
        <v>461</v>
      </c>
      <c r="B444" s="9" t="str">
        <f t="shared" si="6"/>
        <v>https://cyberjapandata.gsi.go.jp/portal/sys/v4/symbols/461.png</v>
      </c>
    </row>
    <row r="445" spans="1:2" ht="23.45" customHeight="1">
      <c r="A445" s="1">
        <v>462</v>
      </c>
      <c r="B445" s="9" t="str">
        <f t="shared" si="6"/>
        <v>https://cyberjapandata.gsi.go.jp/portal/sys/v4/symbols/462.png</v>
      </c>
    </row>
    <row r="446" spans="1:2" ht="23.45" customHeight="1">
      <c r="A446" s="1">
        <v>463</v>
      </c>
      <c r="B446" s="9" t="str">
        <f t="shared" si="6"/>
        <v>https://cyberjapandata.gsi.go.jp/portal/sys/v4/symbols/463.png</v>
      </c>
    </row>
    <row r="447" spans="1:2" ht="23.45" customHeight="1">
      <c r="A447" s="1">
        <v>464</v>
      </c>
      <c r="B447" s="9" t="str">
        <f t="shared" si="6"/>
        <v>https://cyberjapandata.gsi.go.jp/portal/sys/v4/symbols/464.png</v>
      </c>
    </row>
    <row r="448" spans="1:2" ht="23.45" customHeight="1">
      <c r="A448" s="1">
        <v>465</v>
      </c>
      <c r="B448" s="9" t="str">
        <f t="shared" si="6"/>
        <v>https://cyberjapandata.gsi.go.jp/portal/sys/v4/symbols/465.png</v>
      </c>
    </row>
    <row r="449" spans="1:2" ht="23.45" customHeight="1">
      <c r="A449" s="1">
        <v>466</v>
      </c>
      <c r="B449" s="9" t="str">
        <f t="shared" si="6"/>
        <v>https://cyberjapandata.gsi.go.jp/portal/sys/v4/symbols/466.png</v>
      </c>
    </row>
    <row r="450" spans="1:2" ht="23.45" customHeight="1">
      <c r="A450" s="1">
        <v>467</v>
      </c>
      <c r="B450" s="9" t="str">
        <f t="shared" ref="B450:B513" si="7">HYPERLINK("https://cyberjapandata.gsi.go.jp/portal/sys/v4/symbols/" &amp; TEXT(A450,"000") &amp; ".png")</f>
        <v>https://cyberjapandata.gsi.go.jp/portal/sys/v4/symbols/467.png</v>
      </c>
    </row>
    <row r="451" spans="1:2" ht="23.45" customHeight="1">
      <c r="A451" s="1">
        <v>468</v>
      </c>
      <c r="B451" s="9" t="str">
        <f t="shared" si="7"/>
        <v>https://cyberjapandata.gsi.go.jp/portal/sys/v4/symbols/468.png</v>
      </c>
    </row>
    <row r="452" spans="1:2" ht="23.45" customHeight="1">
      <c r="A452" s="1">
        <v>469</v>
      </c>
      <c r="B452" s="9" t="str">
        <f t="shared" si="7"/>
        <v>https://cyberjapandata.gsi.go.jp/portal/sys/v4/symbols/469.png</v>
      </c>
    </row>
    <row r="453" spans="1:2" ht="23.45" customHeight="1">
      <c r="A453" s="1">
        <v>470</v>
      </c>
      <c r="B453" s="9" t="str">
        <f t="shared" si="7"/>
        <v>https://cyberjapandata.gsi.go.jp/portal/sys/v4/symbols/470.png</v>
      </c>
    </row>
    <row r="454" spans="1:2" ht="23.45" customHeight="1">
      <c r="A454" s="1">
        <v>471</v>
      </c>
      <c r="B454" s="9" t="str">
        <f t="shared" si="7"/>
        <v>https://cyberjapandata.gsi.go.jp/portal/sys/v4/symbols/471.png</v>
      </c>
    </row>
    <row r="455" spans="1:2" ht="23.45" customHeight="1">
      <c r="A455" s="1">
        <v>472</v>
      </c>
      <c r="B455" s="9" t="str">
        <f t="shared" si="7"/>
        <v>https://cyberjapandata.gsi.go.jp/portal/sys/v4/symbols/472.png</v>
      </c>
    </row>
    <row r="456" spans="1:2" ht="23.45" customHeight="1">
      <c r="A456" s="1">
        <v>473</v>
      </c>
      <c r="B456" s="9" t="str">
        <f t="shared" si="7"/>
        <v>https://cyberjapandata.gsi.go.jp/portal/sys/v4/symbols/473.png</v>
      </c>
    </row>
    <row r="457" spans="1:2" ht="23.45" customHeight="1">
      <c r="A457" s="1">
        <v>474</v>
      </c>
      <c r="B457" s="9" t="str">
        <f t="shared" si="7"/>
        <v>https://cyberjapandata.gsi.go.jp/portal/sys/v4/symbols/474.png</v>
      </c>
    </row>
    <row r="458" spans="1:2" ht="23.45" customHeight="1">
      <c r="A458" s="1">
        <v>475</v>
      </c>
      <c r="B458" s="9" t="str">
        <f t="shared" si="7"/>
        <v>https://cyberjapandata.gsi.go.jp/portal/sys/v4/symbols/475.png</v>
      </c>
    </row>
    <row r="459" spans="1:2" ht="23.45" customHeight="1">
      <c r="A459" s="1">
        <v>476</v>
      </c>
      <c r="B459" s="9" t="str">
        <f t="shared" si="7"/>
        <v>https://cyberjapandata.gsi.go.jp/portal/sys/v4/symbols/476.png</v>
      </c>
    </row>
    <row r="460" spans="1:2" ht="23.45" customHeight="1">
      <c r="A460" s="1">
        <v>477</v>
      </c>
      <c r="B460" s="9" t="str">
        <f t="shared" si="7"/>
        <v>https://cyberjapandata.gsi.go.jp/portal/sys/v4/symbols/477.png</v>
      </c>
    </row>
    <row r="461" spans="1:2" ht="23.45" customHeight="1">
      <c r="A461" s="1">
        <v>478</v>
      </c>
      <c r="B461" s="9" t="str">
        <f t="shared" si="7"/>
        <v>https://cyberjapandata.gsi.go.jp/portal/sys/v4/symbols/478.png</v>
      </c>
    </row>
    <row r="462" spans="1:2" ht="23.45" customHeight="1">
      <c r="A462" s="1">
        <v>479</v>
      </c>
      <c r="B462" s="9" t="str">
        <f t="shared" si="7"/>
        <v>https://cyberjapandata.gsi.go.jp/portal/sys/v4/symbols/479.png</v>
      </c>
    </row>
    <row r="463" spans="1:2" ht="23.45" customHeight="1">
      <c r="A463" s="1">
        <v>480</v>
      </c>
      <c r="B463" s="9" t="str">
        <f t="shared" si="7"/>
        <v>https://cyberjapandata.gsi.go.jp/portal/sys/v4/symbols/480.png</v>
      </c>
    </row>
    <row r="464" spans="1:2" ht="23.45" customHeight="1">
      <c r="A464" s="1">
        <v>481</v>
      </c>
      <c r="B464" s="9" t="str">
        <f t="shared" si="7"/>
        <v>https://cyberjapandata.gsi.go.jp/portal/sys/v4/symbols/481.png</v>
      </c>
    </row>
    <row r="465" spans="1:2" ht="23.45" customHeight="1">
      <c r="A465" s="1">
        <v>482</v>
      </c>
      <c r="B465" s="9" t="str">
        <f t="shared" si="7"/>
        <v>https://cyberjapandata.gsi.go.jp/portal/sys/v4/symbols/482.png</v>
      </c>
    </row>
    <row r="466" spans="1:2" ht="23.45" customHeight="1">
      <c r="A466" s="1">
        <v>483</v>
      </c>
      <c r="B466" s="9" t="str">
        <f t="shared" si="7"/>
        <v>https://cyberjapandata.gsi.go.jp/portal/sys/v4/symbols/483.png</v>
      </c>
    </row>
    <row r="467" spans="1:2" ht="23.45" customHeight="1">
      <c r="A467" s="1">
        <v>484</v>
      </c>
      <c r="B467" s="9" t="str">
        <f t="shared" si="7"/>
        <v>https://cyberjapandata.gsi.go.jp/portal/sys/v4/symbols/484.png</v>
      </c>
    </row>
    <row r="468" spans="1:2" ht="23.45" customHeight="1">
      <c r="A468" s="1">
        <v>485</v>
      </c>
      <c r="B468" s="9" t="str">
        <f t="shared" si="7"/>
        <v>https://cyberjapandata.gsi.go.jp/portal/sys/v4/symbols/485.png</v>
      </c>
    </row>
    <row r="469" spans="1:2" ht="23.45" customHeight="1">
      <c r="A469" s="1">
        <v>486</v>
      </c>
      <c r="B469" s="9" t="str">
        <f t="shared" si="7"/>
        <v>https://cyberjapandata.gsi.go.jp/portal/sys/v4/symbols/486.png</v>
      </c>
    </row>
    <row r="470" spans="1:2" ht="23.45" customHeight="1">
      <c r="A470" s="1">
        <v>487</v>
      </c>
      <c r="B470" s="9" t="str">
        <f t="shared" si="7"/>
        <v>https://cyberjapandata.gsi.go.jp/portal/sys/v4/symbols/487.png</v>
      </c>
    </row>
    <row r="471" spans="1:2" ht="23.45" customHeight="1">
      <c r="A471" s="1">
        <v>488</v>
      </c>
      <c r="B471" s="9" t="str">
        <f t="shared" si="7"/>
        <v>https://cyberjapandata.gsi.go.jp/portal/sys/v4/symbols/488.png</v>
      </c>
    </row>
    <row r="472" spans="1:2" ht="23.45" customHeight="1">
      <c r="A472" s="1">
        <v>489</v>
      </c>
      <c r="B472" s="9" t="str">
        <f t="shared" si="7"/>
        <v>https://cyberjapandata.gsi.go.jp/portal/sys/v4/symbols/489.png</v>
      </c>
    </row>
    <row r="473" spans="1:2" ht="23.45" customHeight="1">
      <c r="A473" s="1">
        <v>490</v>
      </c>
      <c r="B473" s="9" t="str">
        <f t="shared" si="7"/>
        <v>https://cyberjapandata.gsi.go.jp/portal/sys/v4/symbols/490.png</v>
      </c>
    </row>
    <row r="474" spans="1:2" ht="23.45" customHeight="1">
      <c r="A474" s="1">
        <v>491</v>
      </c>
      <c r="B474" s="9" t="str">
        <f t="shared" si="7"/>
        <v>https://cyberjapandata.gsi.go.jp/portal/sys/v4/symbols/491.png</v>
      </c>
    </row>
    <row r="475" spans="1:2" ht="23.45" customHeight="1">
      <c r="A475" s="1">
        <v>492</v>
      </c>
      <c r="B475" s="9" t="str">
        <f t="shared" si="7"/>
        <v>https://cyberjapandata.gsi.go.jp/portal/sys/v4/symbols/492.png</v>
      </c>
    </row>
    <row r="476" spans="1:2" ht="23.45" customHeight="1">
      <c r="A476" s="1">
        <v>493</v>
      </c>
      <c r="B476" s="9" t="str">
        <f t="shared" si="7"/>
        <v>https://cyberjapandata.gsi.go.jp/portal/sys/v4/symbols/493.png</v>
      </c>
    </row>
    <row r="477" spans="1:2" ht="23.45" customHeight="1">
      <c r="A477" s="1">
        <v>494</v>
      </c>
      <c r="B477" s="9" t="str">
        <f t="shared" si="7"/>
        <v>https://cyberjapandata.gsi.go.jp/portal/sys/v4/symbols/494.png</v>
      </c>
    </row>
    <row r="478" spans="1:2" ht="23.45" customHeight="1">
      <c r="A478" s="1">
        <v>495</v>
      </c>
      <c r="B478" s="9" t="str">
        <f t="shared" si="7"/>
        <v>https://cyberjapandata.gsi.go.jp/portal/sys/v4/symbols/495.png</v>
      </c>
    </row>
    <row r="479" spans="1:2" ht="23.45" customHeight="1">
      <c r="A479" s="1">
        <v>496</v>
      </c>
      <c r="B479" s="9" t="str">
        <f t="shared" si="7"/>
        <v>https://cyberjapandata.gsi.go.jp/portal/sys/v4/symbols/496.png</v>
      </c>
    </row>
    <row r="480" spans="1:2" ht="23.45" customHeight="1">
      <c r="A480" s="1">
        <v>497</v>
      </c>
      <c r="B480" s="9" t="str">
        <f t="shared" si="7"/>
        <v>https://cyberjapandata.gsi.go.jp/portal/sys/v4/symbols/497.png</v>
      </c>
    </row>
    <row r="481" spans="1:2" ht="23.45" customHeight="1">
      <c r="A481" s="1">
        <v>498</v>
      </c>
      <c r="B481" s="9" t="str">
        <f t="shared" si="7"/>
        <v>https://cyberjapandata.gsi.go.jp/portal/sys/v4/symbols/498.png</v>
      </c>
    </row>
    <row r="482" spans="1:2" ht="23.45" customHeight="1">
      <c r="A482" s="1">
        <v>499</v>
      </c>
      <c r="B482" s="9" t="str">
        <f t="shared" si="7"/>
        <v>https://cyberjapandata.gsi.go.jp/portal/sys/v4/symbols/499.png</v>
      </c>
    </row>
    <row r="483" spans="1:2" ht="23.45" customHeight="1">
      <c r="A483" s="1">
        <v>500</v>
      </c>
      <c r="B483" s="9" t="str">
        <f t="shared" si="7"/>
        <v>https://cyberjapandata.gsi.go.jp/portal/sys/v4/symbols/500.png</v>
      </c>
    </row>
    <row r="484" spans="1:2" ht="23.45" customHeight="1">
      <c r="A484" s="1">
        <v>501</v>
      </c>
      <c r="B484" s="9" t="str">
        <f t="shared" si="7"/>
        <v>https://cyberjapandata.gsi.go.jp/portal/sys/v4/symbols/501.png</v>
      </c>
    </row>
    <row r="485" spans="1:2" ht="23.45" customHeight="1">
      <c r="A485" s="1">
        <v>502</v>
      </c>
      <c r="B485" s="9" t="str">
        <f t="shared" si="7"/>
        <v>https://cyberjapandata.gsi.go.jp/portal/sys/v4/symbols/502.png</v>
      </c>
    </row>
    <row r="486" spans="1:2" ht="23.45" customHeight="1">
      <c r="A486" s="1">
        <v>503</v>
      </c>
      <c r="B486" s="9" t="str">
        <f t="shared" si="7"/>
        <v>https://cyberjapandata.gsi.go.jp/portal/sys/v4/symbols/503.png</v>
      </c>
    </row>
    <row r="487" spans="1:2" ht="23.45" customHeight="1">
      <c r="A487" s="1">
        <v>504</v>
      </c>
      <c r="B487" s="9" t="str">
        <f t="shared" si="7"/>
        <v>https://cyberjapandata.gsi.go.jp/portal/sys/v4/symbols/504.png</v>
      </c>
    </row>
    <row r="488" spans="1:2" ht="23.45" customHeight="1">
      <c r="A488" s="1">
        <v>505</v>
      </c>
      <c r="B488" s="9" t="str">
        <f t="shared" si="7"/>
        <v>https://cyberjapandata.gsi.go.jp/portal/sys/v4/symbols/505.png</v>
      </c>
    </row>
    <row r="489" spans="1:2" ht="23.45" customHeight="1">
      <c r="A489" s="1">
        <v>506</v>
      </c>
      <c r="B489" s="9" t="str">
        <f t="shared" si="7"/>
        <v>https://cyberjapandata.gsi.go.jp/portal/sys/v4/symbols/506.png</v>
      </c>
    </row>
    <row r="490" spans="1:2" ht="23.45" customHeight="1">
      <c r="A490" s="1">
        <v>507</v>
      </c>
      <c r="B490" s="9" t="str">
        <f t="shared" si="7"/>
        <v>https://cyberjapandata.gsi.go.jp/portal/sys/v4/symbols/507.png</v>
      </c>
    </row>
    <row r="491" spans="1:2" ht="23.45" customHeight="1">
      <c r="A491" s="1">
        <v>508</v>
      </c>
      <c r="B491" s="9" t="str">
        <f t="shared" si="7"/>
        <v>https://cyberjapandata.gsi.go.jp/portal/sys/v4/symbols/508.png</v>
      </c>
    </row>
    <row r="492" spans="1:2" ht="23.45" customHeight="1">
      <c r="A492" s="1">
        <v>509</v>
      </c>
      <c r="B492" s="9" t="str">
        <f t="shared" si="7"/>
        <v>https://cyberjapandata.gsi.go.jp/portal/sys/v4/symbols/509.png</v>
      </c>
    </row>
    <row r="493" spans="1:2" ht="23.45" customHeight="1">
      <c r="A493" s="1">
        <v>510</v>
      </c>
      <c r="B493" s="9" t="str">
        <f t="shared" si="7"/>
        <v>https://cyberjapandata.gsi.go.jp/portal/sys/v4/symbols/510.png</v>
      </c>
    </row>
    <row r="494" spans="1:2" ht="23.45" customHeight="1">
      <c r="A494" s="1">
        <v>511</v>
      </c>
      <c r="B494" s="9" t="str">
        <f t="shared" si="7"/>
        <v>https://cyberjapandata.gsi.go.jp/portal/sys/v4/symbols/511.png</v>
      </c>
    </row>
    <row r="495" spans="1:2" ht="23.45" customHeight="1">
      <c r="A495" s="1">
        <v>512</v>
      </c>
      <c r="B495" s="9" t="str">
        <f t="shared" si="7"/>
        <v>https://cyberjapandata.gsi.go.jp/portal/sys/v4/symbols/512.png</v>
      </c>
    </row>
    <row r="496" spans="1:2" ht="23.45" customHeight="1">
      <c r="A496" s="1">
        <v>513</v>
      </c>
      <c r="B496" s="9" t="str">
        <f t="shared" si="7"/>
        <v>https://cyberjapandata.gsi.go.jp/portal/sys/v4/symbols/513.png</v>
      </c>
    </row>
    <row r="497" spans="1:2" ht="23.45" customHeight="1">
      <c r="A497" s="1">
        <v>514</v>
      </c>
      <c r="B497" s="9" t="str">
        <f t="shared" si="7"/>
        <v>https://cyberjapandata.gsi.go.jp/portal/sys/v4/symbols/514.png</v>
      </c>
    </row>
    <row r="498" spans="1:2" ht="23.45" customHeight="1">
      <c r="A498" s="1">
        <v>515</v>
      </c>
      <c r="B498" s="9" t="str">
        <f t="shared" si="7"/>
        <v>https://cyberjapandata.gsi.go.jp/portal/sys/v4/symbols/515.png</v>
      </c>
    </row>
    <row r="499" spans="1:2" ht="23.45" customHeight="1">
      <c r="A499" s="1">
        <v>516</v>
      </c>
      <c r="B499" s="9" t="str">
        <f t="shared" si="7"/>
        <v>https://cyberjapandata.gsi.go.jp/portal/sys/v4/symbols/516.png</v>
      </c>
    </row>
    <row r="500" spans="1:2" ht="23.45" customHeight="1">
      <c r="A500" s="1">
        <v>517</v>
      </c>
      <c r="B500" s="9" t="str">
        <f t="shared" si="7"/>
        <v>https://cyberjapandata.gsi.go.jp/portal/sys/v4/symbols/517.png</v>
      </c>
    </row>
    <row r="501" spans="1:2" ht="23.45" customHeight="1">
      <c r="A501" s="1">
        <v>518</v>
      </c>
      <c r="B501" s="9" t="str">
        <f t="shared" si="7"/>
        <v>https://cyberjapandata.gsi.go.jp/portal/sys/v4/symbols/518.png</v>
      </c>
    </row>
    <row r="502" spans="1:2" ht="23.45" customHeight="1">
      <c r="A502" s="1">
        <v>519</v>
      </c>
      <c r="B502" s="9" t="str">
        <f t="shared" si="7"/>
        <v>https://cyberjapandata.gsi.go.jp/portal/sys/v4/symbols/519.png</v>
      </c>
    </row>
    <row r="503" spans="1:2" ht="23.45" customHeight="1">
      <c r="A503" s="1">
        <v>520</v>
      </c>
      <c r="B503" s="9" t="str">
        <f t="shared" si="7"/>
        <v>https://cyberjapandata.gsi.go.jp/portal/sys/v4/symbols/520.png</v>
      </c>
    </row>
    <row r="504" spans="1:2" ht="23.45" customHeight="1">
      <c r="A504" s="1">
        <v>521</v>
      </c>
      <c r="B504" s="9" t="str">
        <f t="shared" si="7"/>
        <v>https://cyberjapandata.gsi.go.jp/portal/sys/v4/symbols/521.png</v>
      </c>
    </row>
    <row r="505" spans="1:2" ht="23.45" customHeight="1">
      <c r="A505" s="1">
        <v>522</v>
      </c>
      <c r="B505" s="9" t="str">
        <f t="shared" si="7"/>
        <v>https://cyberjapandata.gsi.go.jp/portal/sys/v4/symbols/522.png</v>
      </c>
    </row>
    <row r="506" spans="1:2" ht="23.45" customHeight="1">
      <c r="A506" s="1">
        <v>523</v>
      </c>
      <c r="B506" s="9" t="str">
        <f t="shared" si="7"/>
        <v>https://cyberjapandata.gsi.go.jp/portal/sys/v4/symbols/523.png</v>
      </c>
    </row>
    <row r="507" spans="1:2" ht="23.45" customHeight="1">
      <c r="A507" s="1">
        <v>524</v>
      </c>
      <c r="B507" s="9" t="str">
        <f t="shared" si="7"/>
        <v>https://cyberjapandata.gsi.go.jp/portal/sys/v4/symbols/524.png</v>
      </c>
    </row>
    <row r="508" spans="1:2" ht="23.45" customHeight="1">
      <c r="A508" s="1">
        <v>525</v>
      </c>
      <c r="B508" s="9" t="str">
        <f t="shared" si="7"/>
        <v>https://cyberjapandata.gsi.go.jp/portal/sys/v4/symbols/525.png</v>
      </c>
    </row>
    <row r="509" spans="1:2" ht="23.45" customHeight="1">
      <c r="A509" s="1">
        <v>526</v>
      </c>
      <c r="B509" s="9" t="str">
        <f t="shared" si="7"/>
        <v>https://cyberjapandata.gsi.go.jp/portal/sys/v4/symbols/526.png</v>
      </c>
    </row>
    <row r="510" spans="1:2" ht="23.45" customHeight="1">
      <c r="A510" s="1">
        <v>527</v>
      </c>
      <c r="B510" s="9" t="str">
        <f t="shared" si="7"/>
        <v>https://cyberjapandata.gsi.go.jp/portal/sys/v4/symbols/527.png</v>
      </c>
    </row>
    <row r="511" spans="1:2" ht="23.45" customHeight="1">
      <c r="A511" s="1">
        <v>528</v>
      </c>
      <c r="B511" s="9" t="str">
        <f t="shared" si="7"/>
        <v>https://cyberjapandata.gsi.go.jp/portal/sys/v4/symbols/528.png</v>
      </c>
    </row>
    <row r="512" spans="1:2" ht="23.45" customHeight="1">
      <c r="A512" s="1">
        <v>529</v>
      </c>
      <c r="B512" s="9" t="str">
        <f t="shared" si="7"/>
        <v>https://cyberjapandata.gsi.go.jp/portal/sys/v4/symbols/529.png</v>
      </c>
    </row>
    <row r="513" spans="1:2" ht="23.45" customHeight="1">
      <c r="A513" s="1">
        <v>530</v>
      </c>
      <c r="B513" s="9" t="str">
        <f t="shared" si="7"/>
        <v>https://cyberjapandata.gsi.go.jp/portal/sys/v4/symbols/530.png</v>
      </c>
    </row>
    <row r="514" spans="1:2" ht="23.45" customHeight="1">
      <c r="A514" s="1">
        <v>531</v>
      </c>
      <c r="B514" s="9" t="str">
        <f t="shared" ref="B514:B577" si="8">HYPERLINK("https://cyberjapandata.gsi.go.jp/portal/sys/v4/symbols/" &amp; TEXT(A514,"000") &amp; ".png")</f>
        <v>https://cyberjapandata.gsi.go.jp/portal/sys/v4/symbols/531.png</v>
      </c>
    </row>
    <row r="515" spans="1:2" ht="23.45" customHeight="1">
      <c r="A515" s="1">
        <v>532</v>
      </c>
      <c r="B515" s="9" t="str">
        <f t="shared" si="8"/>
        <v>https://cyberjapandata.gsi.go.jp/portal/sys/v4/symbols/532.png</v>
      </c>
    </row>
    <row r="516" spans="1:2" ht="23.45" customHeight="1">
      <c r="A516" s="1">
        <v>533</v>
      </c>
      <c r="B516" s="9" t="str">
        <f t="shared" si="8"/>
        <v>https://cyberjapandata.gsi.go.jp/portal/sys/v4/symbols/533.png</v>
      </c>
    </row>
    <row r="517" spans="1:2" ht="23.45" customHeight="1">
      <c r="A517" s="1">
        <v>534</v>
      </c>
      <c r="B517" s="9" t="str">
        <f t="shared" si="8"/>
        <v>https://cyberjapandata.gsi.go.jp/portal/sys/v4/symbols/534.png</v>
      </c>
    </row>
    <row r="518" spans="1:2" ht="23.45" customHeight="1">
      <c r="A518" s="1">
        <v>535</v>
      </c>
      <c r="B518" s="9" t="str">
        <f t="shared" si="8"/>
        <v>https://cyberjapandata.gsi.go.jp/portal/sys/v4/symbols/535.png</v>
      </c>
    </row>
    <row r="519" spans="1:2" ht="23.45" customHeight="1">
      <c r="A519" s="1">
        <v>536</v>
      </c>
      <c r="B519" s="9" t="str">
        <f t="shared" si="8"/>
        <v>https://cyberjapandata.gsi.go.jp/portal/sys/v4/symbols/536.png</v>
      </c>
    </row>
    <row r="520" spans="1:2" ht="23.45" customHeight="1">
      <c r="A520" s="1">
        <v>537</v>
      </c>
      <c r="B520" s="9" t="str">
        <f t="shared" si="8"/>
        <v>https://cyberjapandata.gsi.go.jp/portal/sys/v4/symbols/537.png</v>
      </c>
    </row>
    <row r="521" spans="1:2" ht="23.45" customHeight="1">
      <c r="A521" s="1">
        <v>538</v>
      </c>
      <c r="B521" s="9" t="str">
        <f t="shared" si="8"/>
        <v>https://cyberjapandata.gsi.go.jp/portal/sys/v4/symbols/538.png</v>
      </c>
    </row>
    <row r="522" spans="1:2" ht="23.45" customHeight="1">
      <c r="A522" s="1">
        <v>539</v>
      </c>
      <c r="B522" s="9" t="str">
        <f t="shared" si="8"/>
        <v>https://cyberjapandata.gsi.go.jp/portal/sys/v4/symbols/539.png</v>
      </c>
    </row>
    <row r="523" spans="1:2" ht="23.45" customHeight="1">
      <c r="A523" s="1">
        <v>540</v>
      </c>
      <c r="B523" s="9" t="str">
        <f t="shared" si="8"/>
        <v>https://cyberjapandata.gsi.go.jp/portal/sys/v4/symbols/540.png</v>
      </c>
    </row>
    <row r="524" spans="1:2" ht="23.45" customHeight="1">
      <c r="A524" s="1">
        <v>541</v>
      </c>
      <c r="B524" s="9" t="str">
        <f t="shared" si="8"/>
        <v>https://cyberjapandata.gsi.go.jp/portal/sys/v4/symbols/541.png</v>
      </c>
    </row>
    <row r="525" spans="1:2" ht="23.45" customHeight="1">
      <c r="A525" s="1">
        <v>542</v>
      </c>
      <c r="B525" s="9" t="str">
        <f t="shared" si="8"/>
        <v>https://cyberjapandata.gsi.go.jp/portal/sys/v4/symbols/542.png</v>
      </c>
    </row>
    <row r="526" spans="1:2" ht="23.45" customHeight="1">
      <c r="A526" s="1">
        <v>543</v>
      </c>
      <c r="B526" s="9" t="str">
        <f t="shared" si="8"/>
        <v>https://cyberjapandata.gsi.go.jp/portal/sys/v4/symbols/543.png</v>
      </c>
    </row>
    <row r="527" spans="1:2" ht="23.45" customHeight="1">
      <c r="A527" s="1">
        <v>544</v>
      </c>
      <c r="B527" s="9" t="str">
        <f t="shared" si="8"/>
        <v>https://cyberjapandata.gsi.go.jp/portal/sys/v4/symbols/544.png</v>
      </c>
    </row>
    <row r="528" spans="1:2" ht="23.45" customHeight="1">
      <c r="A528" s="1">
        <v>545</v>
      </c>
      <c r="B528" s="9" t="str">
        <f t="shared" si="8"/>
        <v>https://cyberjapandata.gsi.go.jp/portal/sys/v4/symbols/545.png</v>
      </c>
    </row>
    <row r="529" spans="1:2" ht="23.45" customHeight="1">
      <c r="A529" s="1">
        <v>546</v>
      </c>
      <c r="B529" s="9" t="str">
        <f t="shared" si="8"/>
        <v>https://cyberjapandata.gsi.go.jp/portal/sys/v4/symbols/546.png</v>
      </c>
    </row>
    <row r="530" spans="1:2" ht="23.45" customHeight="1">
      <c r="A530" s="1">
        <v>547</v>
      </c>
      <c r="B530" s="9" t="str">
        <f t="shared" si="8"/>
        <v>https://cyberjapandata.gsi.go.jp/portal/sys/v4/symbols/547.png</v>
      </c>
    </row>
    <row r="531" spans="1:2" ht="23.45" customHeight="1">
      <c r="A531" s="1">
        <v>548</v>
      </c>
      <c r="B531" s="9" t="str">
        <f t="shared" si="8"/>
        <v>https://cyberjapandata.gsi.go.jp/portal/sys/v4/symbols/548.png</v>
      </c>
    </row>
    <row r="532" spans="1:2" ht="23.45" customHeight="1">
      <c r="A532" s="1">
        <v>549</v>
      </c>
      <c r="B532" s="9" t="str">
        <f t="shared" si="8"/>
        <v>https://cyberjapandata.gsi.go.jp/portal/sys/v4/symbols/549.png</v>
      </c>
    </row>
    <row r="533" spans="1:2" ht="23.45" customHeight="1">
      <c r="A533" s="1">
        <v>550</v>
      </c>
      <c r="B533" s="9" t="str">
        <f t="shared" si="8"/>
        <v>https://cyberjapandata.gsi.go.jp/portal/sys/v4/symbols/550.png</v>
      </c>
    </row>
    <row r="534" spans="1:2" ht="23.45" customHeight="1">
      <c r="A534" s="1">
        <v>551</v>
      </c>
      <c r="B534" s="9" t="str">
        <f t="shared" si="8"/>
        <v>https://cyberjapandata.gsi.go.jp/portal/sys/v4/symbols/551.png</v>
      </c>
    </row>
    <row r="535" spans="1:2" ht="23.45" customHeight="1">
      <c r="A535" s="1">
        <v>552</v>
      </c>
      <c r="B535" s="9" t="str">
        <f t="shared" si="8"/>
        <v>https://cyberjapandata.gsi.go.jp/portal/sys/v4/symbols/552.png</v>
      </c>
    </row>
    <row r="536" spans="1:2" ht="23.45" customHeight="1">
      <c r="A536" s="1">
        <v>553</v>
      </c>
      <c r="B536" s="9" t="str">
        <f t="shared" si="8"/>
        <v>https://cyberjapandata.gsi.go.jp/portal/sys/v4/symbols/553.png</v>
      </c>
    </row>
    <row r="537" spans="1:2" ht="23.45" customHeight="1">
      <c r="A537" s="1">
        <v>554</v>
      </c>
      <c r="B537" s="9" t="str">
        <f t="shared" si="8"/>
        <v>https://cyberjapandata.gsi.go.jp/portal/sys/v4/symbols/554.png</v>
      </c>
    </row>
    <row r="538" spans="1:2" ht="23.45" customHeight="1">
      <c r="A538" s="1">
        <v>555</v>
      </c>
      <c r="B538" s="9" t="str">
        <f t="shared" si="8"/>
        <v>https://cyberjapandata.gsi.go.jp/portal/sys/v4/symbols/555.png</v>
      </c>
    </row>
    <row r="539" spans="1:2" ht="23.45" customHeight="1">
      <c r="A539" s="1">
        <v>556</v>
      </c>
      <c r="B539" s="9" t="str">
        <f t="shared" si="8"/>
        <v>https://cyberjapandata.gsi.go.jp/portal/sys/v4/symbols/556.png</v>
      </c>
    </row>
    <row r="540" spans="1:2" ht="23.45" customHeight="1">
      <c r="A540" s="1">
        <v>557</v>
      </c>
      <c r="B540" s="9" t="str">
        <f t="shared" si="8"/>
        <v>https://cyberjapandata.gsi.go.jp/portal/sys/v4/symbols/557.png</v>
      </c>
    </row>
    <row r="541" spans="1:2" ht="23.45" customHeight="1">
      <c r="A541" s="1">
        <v>558</v>
      </c>
      <c r="B541" s="9" t="str">
        <f t="shared" si="8"/>
        <v>https://cyberjapandata.gsi.go.jp/portal/sys/v4/symbols/558.png</v>
      </c>
    </row>
    <row r="542" spans="1:2" ht="23.45" customHeight="1">
      <c r="A542" s="1">
        <v>559</v>
      </c>
      <c r="B542" s="9" t="str">
        <f t="shared" si="8"/>
        <v>https://cyberjapandata.gsi.go.jp/portal/sys/v4/symbols/559.png</v>
      </c>
    </row>
    <row r="543" spans="1:2" ht="23.45" customHeight="1">
      <c r="A543" s="1">
        <v>560</v>
      </c>
      <c r="B543" s="9" t="str">
        <f t="shared" si="8"/>
        <v>https://cyberjapandata.gsi.go.jp/portal/sys/v4/symbols/560.png</v>
      </c>
    </row>
    <row r="544" spans="1:2" ht="23.45" customHeight="1">
      <c r="A544" s="1">
        <v>561</v>
      </c>
      <c r="B544" s="9" t="str">
        <f t="shared" si="8"/>
        <v>https://cyberjapandata.gsi.go.jp/portal/sys/v4/symbols/561.png</v>
      </c>
    </row>
    <row r="545" spans="1:2" ht="23.45" customHeight="1">
      <c r="A545" s="1">
        <v>562</v>
      </c>
      <c r="B545" s="9" t="str">
        <f t="shared" si="8"/>
        <v>https://cyberjapandata.gsi.go.jp/portal/sys/v4/symbols/562.png</v>
      </c>
    </row>
    <row r="546" spans="1:2" ht="23.45" customHeight="1">
      <c r="A546" s="1">
        <v>563</v>
      </c>
      <c r="B546" s="9" t="str">
        <f t="shared" si="8"/>
        <v>https://cyberjapandata.gsi.go.jp/portal/sys/v4/symbols/563.png</v>
      </c>
    </row>
    <row r="547" spans="1:2" ht="23.45" customHeight="1">
      <c r="A547" s="1">
        <v>564</v>
      </c>
      <c r="B547" s="9" t="str">
        <f t="shared" si="8"/>
        <v>https://cyberjapandata.gsi.go.jp/portal/sys/v4/symbols/564.png</v>
      </c>
    </row>
    <row r="548" spans="1:2" ht="23.45" customHeight="1">
      <c r="A548" s="1">
        <v>565</v>
      </c>
      <c r="B548" s="9" t="str">
        <f t="shared" si="8"/>
        <v>https://cyberjapandata.gsi.go.jp/portal/sys/v4/symbols/565.png</v>
      </c>
    </row>
    <row r="549" spans="1:2" ht="23.45" customHeight="1">
      <c r="A549" s="1">
        <v>566</v>
      </c>
      <c r="B549" s="9" t="str">
        <f t="shared" si="8"/>
        <v>https://cyberjapandata.gsi.go.jp/portal/sys/v4/symbols/566.png</v>
      </c>
    </row>
    <row r="550" spans="1:2" ht="23.45" customHeight="1">
      <c r="A550" s="1">
        <v>567</v>
      </c>
      <c r="B550" s="9" t="str">
        <f t="shared" si="8"/>
        <v>https://cyberjapandata.gsi.go.jp/portal/sys/v4/symbols/567.png</v>
      </c>
    </row>
    <row r="551" spans="1:2" ht="23.45" customHeight="1">
      <c r="A551" s="1">
        <v>568</v>
      </c>
      <c r="B551" s="9" t="str">
        <f t="shared" si="8"/>
        <v>https://cyberjapandata.gsi.go.jp/portal/sys/v4/symbols/568.png</v>
      </c>
    </row>
    <row r="552" spans="1:2" ht="23.45" customHeight="1">
      <c r="A552" s="1">
        <v>569</v>
      </c>
      <c r="B552" s="9" t="str">
        <f t="shared" si="8"/>
        <v>https://cyberjapandata.gsi.go.jp/portal/sys/v4/symbols/569.png</v>
      </c>
    </row>
    <row r="553" spans="1:2" ht="23.45" customHeight="1">
      <c r="A553" s="1">
        <v>570</v>
      </c>
      <c r="B553" s="9" t="str">
        <f t="shared" si="8"/>
        <v>https://cyberjapandata.gsi.go.jp/portal/sys/v4/symbols/570.png</v>
      </c>
    </row>
    <row r="554" spans="1:2" ht="23.45" customHeight="1">
      <c r="A554" s="1">
        <v>571</v>
      </c>
      <c r="B554" s="9" t="str">
        <f t="shared" si="8"/>
        <v>https://cyberjapandata.gsi.go.jp/portal/sys/v4/symbols/571.png</v>
      </c>
    </row>
    <row r="555" spans="1:2" ht="23.45" customHeight="1">
      <c r="A555" s="1">
        <v>572</v>
      </c>
      <c r="B555" s="9" t="str">
        <f t="shared" si="8"/>
        <v>https://cyberjapandata.gsi.go.jp/portal/sys/v4/symbols/572.png</v>
      </c>
    </row>
    <row r="556" spans="1:2" ht="23.45" customHeight="1">
      <c r="A556" s="1">
        <v>573</v>
      </c>
      <c r="B556" s="9" t="str">
        <f t="shared" si="8"/>
        <v>https://cyberjapandata.gsi.go.jp/portal/sys/v4/symbols/573.png</v>
      </c>
    </row>
    <row r="557" spans="1:2" ht="23.45" customHeight="1">
      <c r="A557" s="1">
        <v>574</v>
      </c>
      <c r="B557" s="9" t="str">
        <f t="shared" si="8"/>
        <v>https://cyberjapandata.gsi.go.jp/portal/sys/v4/symbols/574.png</v>
      </c>
    </row>
    <row r="558" spans="1:2" ht="23.45" customHeight="1">
      <c r="A558" s="1">
        <v>575</v>
      </c>
      <c r="B558" s="9" t="str">
        <f t="shared" si="8"/>
        <v>https://cyberjapandata.gsi.go.jp/portal/sys/v4/symbols/575.png</v>
      </c>
    </row>
    <row r="559" spans="1:2" ht="23.45" customHeight="1">
      <c r="A559" s="1">
        <v>576</v>
      </c>
      <c r="B559" s="9" t="str">
        <f t="shared" si="8"/>
        <v>https://cyberjapandata.gsi.go.jp/portal/sys/v4/symbols/576.png</v>
      </c>
    </row>
    <row r="560" spans="1:2" ht="23.45" customHeight="1">
      <c r="A560" s="1">
        <v>577</v>
      </c>
      <c r="B560" s="9" t="str">
        <f t="shared" si="8"/>
        <v>https://cyberjapandata.gsi.go.jp/portal/sys/v4/symbols/577.png</v>
      </c>
    </row>
    <row r="561" spans="1:2" ht="23.45" customHeight="1">
      <c r="A561" s="1">
        <v>578</v>
      </c>
      <c r="B561" s="9" t="str">
        <f t="shared" si="8"/>
        <v>https://cyberjapandata.gsi.go.jp/portal/sys/v4/symbols/578.png</v>
      </c>
    </row>
    <row r="562" spans="1:2" ht="23.45" customHeight="1">
      <c r="A562" s="1">
        <v>579</v>
      </c>
      <c r="B562" s="9" t="str">
        <f t="shared" si="8"/>
        <v>https://cyberjapandata.gsi.go.jp/portal/sys/v4/symbols/579.png</v>
      </c>
    </row>
    <row r="563" spans="1:2" ht="23.45" customHeight="1">
      <c r="A563" s="1">
        <v>580</v>
      </c>
      <c r="B563" s="9" t="str">
        <f t="shared" si="8"/>
        <v>https://cyberjapandata.gsi.go.jp/portal/sys/v4/symbols/580.png</v>
      </c>
    </row>
    <row r="564" spans="1:2" ht="23.45" customHeight="1">
      <c r="A564" s="1">
        <v>581</v>
      </c>
      <c r="B564" s="9" t="str">
        <f t="shared" si="8"/>
        <v>https://cyberjapandata.gsi.go.jp/portal/sys/v4/symbols/581.png</v>
      </c>
    </row>
    <row r="565" spans="1:2" ht="23.45" customHeight="1">
      <c r="A565" s="1">
        <v>582</v>
      </c>
      <c r="B565" s="9" t="str">
        <f t="shared" si="8"/>
        <v>https://cyberjapandata.gsi.go.jp/portal/sys/v4/symbols/582.png</v>
      </c>
    </row>
    <row r="566" spans="1:2" ht="23.45" customHeight="1">
      <c r="A566" s="1">
        <v>583</v>
      </c>
      <c r="B566" s="9" t="str">
        <f t="shared" si="8"/>
        <v>https://cyberjapandata.gsi.go.jp/portal/sys/v4/symbols/583.png</v>
      </c>
    </row>
    <row r="567" spans="1:2" ht="23.45" customHeight="1">
      <c r="A567" s="1">
        <v>584</v>
      </c>
      <c r="B567" s="9" t="str">
        <f t="shared" si="8"/>
        <v>https://cyberjapandata.gsi.go.jp/portal/sys/v4/symbols/584.png</v>
      </c>
    </row>
    <row r="568" spans="1:2" ht="23.45" customHeight="1">
      <c r="A568" s="1">
        <v>585</v>
      </c>
      <c r="B568" s="9" t="str">
        <f t="shared" si="8"/>
        <v>https://cyberjapandata.gsi.go.jp/portal/sys/v4/symbols/585.png</v>
      </c>
    </row>
    <row r="569" spans="1:2" ht="23.45" customHeight="1">
      <c r="A569" s="1">
        <v>586</v>
      </c>
      <c r="B569" s="9" t="str">
        <f t="shared" si="8"/>
        <v>https://cyberjapandata.gsi.go.jp/portal/sys/v4/symbols/586.png</v>
      </c>
    </row>
    <row r="570" spans="1:2" ht="23.45" customHeight="1">
      <c r="A570" s="1">
        <v>587</v>
      </c>
      <c r="B570" s="9" t="str">
        <f t="shared" si="8"/>
        <v>https://cyberjapandata.gsi.go.jp/portal/sys/v4/symbols/587.png</v>
      </c>
    </row>
    <row r="571" spans="1:2" ht="23.45" customHeight="1">
      <c r="A571" s="1">
        <v>588</v>
      </c>
      <c r="B571" s="9" t="str">
        <f t="shared" si="8"/>
        <v>https://cyberjapandata.gsi.go.jp/portal/sys/v4/symbols/588.png</v>
      </c>
    </row>
    <row r="572" spans="1:2" ht="23.45" customHeight="1">
      <c r="A572" s="1">
        <v>589</v>
      </c>
      <c r="B572" s="9" t="str">
        <f t="shared" si="8"/>
        <v>https://cyberjapandata.gsi.go.jp/portal/sys/v4/symbols/589.png</v>
      </c>
    </row>
    <row r="573" spans="1:2" ht="23.45" customHeight="1">
      <c r="A573" s="1">
        <v>590</v>
      </c>
      <c r="B573" s="9" t="str">
        <f t="shared" si="8"/>
        <v>https://cyberjapandata.gsi.go.jp/portal/sys/v4/symbols/590.png</v>
      </c>
    </row>
    <row r="574" spans="1:2" ht="23.45" customHeight="1">
      <c r="A574" s="1">
        <v>591</v>
      </c>
      <c r="B574" s="9" t="str">
        <f t="shared" si="8"/>
        <v>https://cyberjapandata.gsi.go.jp/portal/sys/v4/symbols/591.png</v>
      </c>
    </row>
    <row r="575" spans="1:2" ht="23.45" customHeight="1">
      <c r="A575" s="1">
        <v>592</v>
      </c>
      <c r="B575" s="9" t="str">
        <f t="shared" si="8"/>
        <v>https://cyberjapandata.gsi.go.jp/portal/sys/v4/symbols/592.png</v>
      </c>
    </row>
    <row r="576" spans="1:2" ht="23.45" customHeight="1">
      <c r="A576" s="1">
        <v>593</v>
      </c>
      <c r="B576" s="9" t="str">
        <f t="shared" si="8"/>
        <v>https://cyberjapandata.gsi.go.jp/portal/sys/v4/symbols/593.png</v>
      </c>
    </row>
    <row r="577" spans="1:2" ht="23.45" customHeight="1">
      <c r="A577" s="1">
        <v>594</v>
      </c>
      <c r="B577" s="9" t="str">
        <f t="shared" si="8"/>
        <v>https://cyberjapandata.gsi.go.jp/portal/sys/v4/symbols/594.png</v>
      </c>
    </row>
    <row r="578" spans="1:2" ht="23.45" customHeight="1">
      <c r="A578" s="1">
        <v>595</v>
      </c>
      <c r="B578" s="9" t="str">
        <f t="shared" ref="B578:B641" si="9">HYPERLINK("https://cyberjapandata.gsi.go.jp/portal/sys/v4/symbols/" &amp; TEXT(A578,"000") &amp; ".png")</f>
        <v>https://cyberjapandata.gsi.go.jp/portal/sys/v4/symbols/595.png</v>
      </c>
    </row>
    <row r="579" spans="1:2" ht="23.45" customHeight="1">
      <c r="A579" s="1">
        <v>596</v>
      </c>
      <c r="B579" s="9" t="str">
        <f t="shared" si="9"/>
        <v>https://cyberjapandata.gsi.go.jp/portal/sys/v4/symbols/596.png</v>
      </c>
    </row>
    <row r="580" spans="1:2" ht="23.45" customHeight="1">
      <c r="A580" s="1">
        <v>597</v>
      </c>
      <c r="B580" s="9" t="str">
        <f t="shared" si="9"/>
        <v>https://cyberjapandata.gsi.go.jp/portal/sys/v4/symbols/597.png</v>
      </c>
    </row>
    <row r="581" spans="1:2" ht="23.45" customHeight="1">
      <c r="A581" s="1">
        <v>598</v>
      </c>
      <c r="B581" s="9" t="str">
        <f t="shared" si="9"/>
        <v>https://cyberjapandata.gsi.go.jp/portal/sys/v4/symbols/598.png</v>
      </c>
    </row>
    <row r="582" spans="1:2" ht="23.45" customHeight="1">
      <c r="A582" s="1">
        <v>599</v>
      </c>
      <c r="B582" s="9" t="str">
        <f t="shared" si="9"/>
        <v>https://cyberjapandata.gsi.go.jp/portal/sys/v4/symbols/599.png</v>
      </c>
    </row>
    <row r="583" spans="1:2" ht="23.45" customHeight="1">
      <c r="A583" s="1">
        <v>600</v>
      </c>
      <c r="B583" s="9" t="str">
        <f t="shared" si="9"/>
        <v>https://cyberjapandata.gsi.go.jp/portal/sys/v4/symbols/600.png</v>
      </c>
    </row>
    <row r="584" spans="1:2" ht="23.45" customHeight="1">
      <c r="A584" s="1">
        <v>601</v>
      </c>
      <c r="B584" s="9" t="str">
        <f t="shared" si="9"/>
        <v>https://cyberjapandata.gsi.go.jp/portal/sys/v4/symbols/601.png</v>
      </c>
    </row>
    <row r="585" spans="1:2" ht="23.45" customHeight="1">
      <c r="A585" s="1">
        <v>602</v>
      </c>
      <c r="B585" s="9" t="str">
        <f t="shared" si="9"/>
        <v>https://cyberjapandata.gsi.go.jp/portal/sys/v4/symbols/602.png</v>
      </c>
    </row>
    <row r="586" spans="1:2" ht="23.45" customHeight="1">
      <c r="A586" s="1">
        <v>603</v>
      </c>
      <c r="B586" s="9" t="str">
        <f t="shared" si="9"/>
        <v>https://cyberjapandata.gsi.go.jp/portal/sys/v4/symbols/603.png</v>
      </c>
    </row>
    <row r="587" spans="1:2" ht="23.45" customHeight="1">
      <c r="A587" s="1">
        <v>604</v>
      </c>
      <c r="B587" s="9" t="str">
        <f t="shared" si="9"/>
        <v>https://cyberjapandata.gsi.go.jp/portal/sys/v4/symbols/604.png</v>
      </c>
    </row>
    <row r="588" spans="1:2" ht="23.45" customHeight="1">
      <c r="A588" s="1">
        <v>605</v>
      </c>
      <c r="B588" s="9" t="str">
        <f t="shared" si="9"/>
        <v>https://cyberjapandata.gsi.go.jp/portal/sys/v4/symbols/605.png</v>
      </c>
    </row>
    <row r="589" spans="1:2" ht="23.45" customHeight="1">
      <c r="A589" s="1">
        <v>606</v>
      </c>
      <c r="B589" s="9" t="str">
        <f t="shared" si="9"/>
        <v>https://cyberjapandata.gsi.go.jp/portal/sys/v4/symbols/606.png</v>
      </c>
    </row>
    <row r="590" spans="1:2" ht="23.45" customHeight="1">
      <c r="A590" s="1">
        <v>607</v>
      </c>
      <c r="B590" s="9" t="str">
        <f t="shared" si="9"/>
        <v>https://cyberjapandata.gsi.go.jp/portal/sys/v4/symbols/607.png</v>
      </c>
    </row>
    <row r="591" spans="1:2" ht="23.45" customHeight="1">
      <c r="A591" s="1">
        <v>608</v>
      </c>
      <c r="B591" s="9" t="str">
        <f t="shared" si="9"/>
        <v>https://cyberjapandata.gsi.go.jp/portal/sys/v4/symbols/608.png</v>
      </c>
    </row>
    <row r="592" spans="1:2" ht="23.45" customHeight="1">
      <c r="A592" s="1">
        <v>609</v>
      </c>
      <c r="B592" s="9" t="str">
        <f t="shared" si="9"/>
        <v>https://cyberjapandata.gsi.go.jp/portal/sys/v4/symbols/609.png</v>
      </c>
    </row>
    <row r="593" spans="1:2" ht="23.45" customHeight="1">
      <c r="A593" s="1">
        <v>610</v>
      </c>
      <c r="B593" s="9" t="str">
        <f t="shared" si="9"/>
        <v>https://cyberjapandata.gsi.go.jp/portal/sys/v4/symbols/610.png</v>
      </c>
    </row>
    <row r="594" spans="1:2" ht="23.45" customHeight="1">
      <c r="A594" s="1">
        <v>611</v>
      </c>
      <c r="B594" s="9" t="str">
        <f t="shared" si="9"/>
        <v>https://cyberjapandata.gsi.go.jp/portal/sys/v4/symbols/611.png</v>
      </c>
    </row>
    <row r="595" spans="1:2" ht="23.45" customHeight="1">
      <c r="A595" s="1">
        <v>612</v>
      </c>
      <c r="B595" s="9" t="str">
        <f t="shared" si="9"/>
        <v>https://cyberjapandata.gsi.go.jp/portal/sys/v4/symbols/612.png</v>
      </c>
    </row>
    <row r="596" spans="1:2" ht="23.45" customHeight="1">
      <c r="A596" s="1">
        <v>613</v>
      </c>
      <c r="B596" s="9" t="str">
        <f t="shared" si="9"/>
        <v>https://cyberjapandata.gsi.go.jp/portal/sys/v4/symbols/613.png</v>
      </c>
    </row>
    <row r="597" spans="1:2" ht="23.45" customHeight="1">
      <c r="A597" s="1">
        <v>614</v>
      </c>
      <c r="B597" s="9" t="str">
        <f t="shared" si="9"/>
        <v>https://cyberjapandata.gsi.go.jp/portal/sys/v4/symbols/614.png</v>
      </c>
    </row>
    <row r="598" spans="1:2" ht="23.45" customHeight="1">
      <c r="A598" s="1">
        <v>615</v>
      </c>
      <c r="B598" s="9" t="str">
        <f t="shared" si="9"/>
        <v>https://cyberjapandata.gsi.go.jp/portal/sys/v4/symbols/615.png</v>
      </c>
    </row>
    <row r="599" spans="1:2" ht="23.45" customHeight="1">
      <c r="A599" s="1">
        <v>616</v>
      </c>
      <c r="B599" s="9" t="str">
        <f t="shared" si="9"/>
        <v>https://cyberjapandata.gsi.go.jp/portal/sys/v4/symbols/616.png</v>
      </c>
    </row>
    <row r="600" spans="1:2" ht="23.45" customHeight="1">
      <c r="A600" s="1">
        <v>617</v>
      </c>
      <c r="B600" s="9" t="str">
        <f t="shared" si="9"/>
        <v>https://cyberjapandata.gsi.go.jp/portal/sys/v4/symbols/617.png</v>
      </c>
    </row>
    <row r="601" spans="1:2" ht="23.45" customHeight="1">
      <c r="A601" s="1">
        <v>618</v>
      </c>
      <c r="B601" s="9" t="str">
        <f t="shared" si="9"/>
        <v>https://cyberjapandata.gsi.go.jp/portal/sys/v4/symbols/618.png</v>
      </c>
    </row>
    <row r="602" spans="1:2" ht="23.45" customHeight="1">
      <c r="A602" s="1">
        <v>619</v>
      </c>
      <c r="B602" s="9" t="str">
        <f t="shared" si="9"/>
        <v>https://cyberjapandata.gsi.go.jp/portal/sys/v4/symbols/619.png</v>
      </c>
    </row>
    <row r="603" spans="1:2" ht="23.45" customHeight="1">
      <c r="A603" s="1">
        <v>620</v>
      </c>
      <c r="B603" s="9" t="str">
        <f t="shared" si="9"/>
        <v>https://cyberjapandata.gsi.go.jp/portal/sys/v4/symbols/620.png</v>
      </c>
    </row>
    <row r="604" spans="1:2" ht="23.45" customHeight="1">
      <c r="A604" s="1">
        <v>621</v>
      </c>
      <c r="B604" s="9" t="str">
        <f t="shared" si="9"/>
        <v>https://cyberjapandata.gsi.go.jp/portal/sys/v4/symbols/621.png</v>
      </c>
    </row>
    <row r="605" spans="1:2" ht="23.45" customHeight="1">
      <c r="A605" s="1">
        <v>622</v>
      </c>
      <c r="B605" s="9" t="str">
        <f t="shared" si="9"/>
        <v>https://cyberjapandata.gsi.go.jp/portal/sys/v4/symbols/622.png</v>
      </c>
    </row>
    <row r="606" spans="1:2" ht="23.45" customHeight="1">
      <c r="A606" s="1">
        <v>623</v>
      </c>
      <c r="B606" s="9" t="str">
        <f t="shared" si="9"/>
        <v>https://cyberjapandata.gsi.go.jp/portal/sys/v4/symbols/623.png</v>
      </c>
    </row>
    <row r="607" spans="1:2" ht="23.45" customHeight="1">
      <c r="A607" s="1">
        <v>624</v>
      </c>
      <c r="B607" s="9" t="str">
        <f t="shared" si="9"/>
        <v>https://cyberjapandata.gsi.go.jp/portal/sys/v4/symbols/624.png</v>
      </c>
    </row>
    <row r="608" spans="1:2" ht="23.45" customHeight="1">
      <c r="A608" s="1">
        <v>625</v>
      </c>
      <c r="B608" s="9" t="str">
        <f t="shared" si="9"/>
        <v>https://cyberjapandata.gsi.go.jp/portal/sys/v4/symbols/625.png</v>
      </c>
    </row>
    <row r="609" spans="1:2" ht="23.45" customHeight="1">
      <c r="A609" s="1">
        <v>626</v>
      </c>
      <c r="B609" s="9" t="str">
        <f t="shared" si="9"/>
        <v>https://cyberjapandata.gsi.go.jp/portal/sys/v4/symbols/626.png</v>
      </c>
    </row>
    <row r="610" spans="1:2" ht="23.45" customHeight="1">
      <c r="A610" s="1">
        <v>627</v>
      </c>
      <c r="B610" s="9" t="str">
        <f t="shared" si="9"/>
        <v>https://cyberjapandata.gsi.go.jp/portal/sys/v4/symbols/627.png</v>
      </c>
    </row>
    <row r="611" spans="1:2" ht="23.45" customHeight="1">
      <c r="A611" s="1">
        <v>628</v>
      </c>
      <c r="B611" s="9" t="str">
        <f t="shared" si="9"/>
        <v>https://cyberjapandata.gsi.go.jp/portal/sys/v4/symbols/628.png</v>
      </c>
    </row>
    <row r="612" spans="1:2" ht="23.45" customHeight="1">
      <c r="A612" s="1">
        <v>629</v>
      </c>
      <c r="B612" s="9" t="str">
        <f t="shared" si="9"/>
        <v>https://cyberjapandata.gsi.go.jp/portal/sys/v4/symbols/629.png</v>
      </c>
    </row>
    <row r="613" spans="1:2" ht="23.45" customHeight="1">
      <c r="A613" s="1">
        <v>630</v>
      </c>
      <c r="B613" s="9" t="str">
        <f t="shared" si="9"/>
        <v>https://cyberjapandata.gsi.go.jp/portal/sys/v4/symbols/630.png</v>
      </c>
    </row>
    <row r="614" spans="1:2" ht="23.45" customHeight="1">
      <c r="A614" s="1">
        <v>631</v>
      </c>
      <c r="B614" s="9" t="str">
        <f t="shared" si="9"/>
        <v>https://cyberjapandata.gsi.go.jp/portal/sys/v4/symbols/631.png</v>
      </c>
    </row>
    <row r="615" spans="1:2" ht="23.45" customHeight="1">
      <c r="A615" s="1">
        <v>632</v>
      </c>
      <c r="B615" s="9" t="str">
        <f t="shared" si="9"/>
        <v>https://cyberjapandata.gsi.go.jp/portal/sys/v4/symbols/632.png</v>
      </c>
    </row>
    <row r="616" spans="1:2" ht="23.45" customHeight="1">
      <c r="A616" s="1">
        <v>633</v>
      </c>
      <c r="B616" s="9" t="str">
        <f t="shared" si="9"/>
        <v>https://cyberjapandata.gsi.go.jp/portal/sys/v4/symbols/633.png</v>
      </c>
    </row>
    <row r="617" spans="1:2" ht="23.45" customHeight="1">
      <c r="A617" s="1">
        <v>634</v>
      </c>
      <c r="B617" s="9" t="str">
        <f t="shared" si="9"/>
        <v>https://cyberjapandata.gsi.go.jp/portal/sys/v4/symbols/634.png</v>
      </c>
    </row>
    <row r="618" spans="1:2" ht="23.45" customHeight="1">
      <c r="A618" s="1">
        <v>635</v>
      </c>
      <c r="B618" s="9" t="str">
        <f t="shared" si="9"/>
        <v>https://cyberjapandata.gsi.go.jp/portal/sys/v4/symbols/635.png</v>
      </c>
    </row>
    <row r="619" spans="1:2" ht="23.45" customHeight="1">
      <c r="A619" s="1">
        <v>636</v>
      </c>
      <c r="B619" s="9" t="str">
        <f t="shared" si="9"/>
        <v>https://cyberjapandata.gsi.go.jp/portal/sys/v4/symbols/636.png</v>
      </c>
    </row>
    <row r="620" spans="1:2" ht="23.45" customHeight="1">
      <c r="A620" s="1">
        <v>637</v>
      </c>
      <c r="B620" s="9" t="str">
        <f t="shared" si="9"/>
        <v>https://cyberjapandata.gsi.go.jp/portal/sys/v4/symbols/637.png</v>
      </c>
    </row>
    <row r="621" spans="1:2" ht="23.45" customHeight="1">
      <c r="A621" s="1">
        <v>638</v>
      </c>
      <c r="B621" s="9" t="str">
        <f t="shared" si="9"/>
        <v>https://cyberjapandata.gsi.go.jp/portal/sys/v4/symbols/638.png</v>
      </c>
    </row>
    <row r="622" spans="1:2" ht="23.45" customHeight="1">
      <c r="A622" s="1">
        <v>639</v>
      </c>
      <c r="B622" s="9" t="str">
        <f t="shared" si="9"/>
        <v>https://cyberjapandata.gsi.go.jp/portal/sys/v4/symbols/639.png</v>
      </c>
    </row>
    <row r="623" spans="1:2" ht="23.45" customHeight="1">
      <c r="A623" s="1">
        <v>640</v>
      </c>
      <c r="B623" s="9" t="str">
        <f t="shared" si="9"/>
        <v>https://cyberjapandata.gsi.go.jp/portal/sys/v4/symbols/640.png</v>
      </c>
    </row>
    <row r="624" spans="1:2" ht="23.45" customHeight="1">
      <c r="A624" s="1">
        <v>641</v>
      </c>
      <c r="B624" s="9" t="str">
        <f t="shared" si="9"/>
        <v>https://cyberjapandata.gsi.go.jp/portal/sys/v4/symbols/641.png</v>
      </c>
    </row>
    <row r="625" spans="1:2" ht="23.45" customHeight="1">
      <c r="A625" s="1">
        <v>642</v>
      </c>
      <c r="B625" s="9" t="str">
        <f t="shared" si="9"/>
        <v>https://cyberjapandata.gsi.go.jp/portal/sys/v4/symbols/642.png</v>
      </c>
    </row>
    <row r="626" spans="1:2" ht="23.45" customHeight="1">
      <c r="A626" s="1">
        <v>643</v>
      </c>
      <c r="B626" s="9" t="str">
        <f t="shared" si="9"/>
        <v>https://cyberjapandata.gsi.go.jp/portal/sys/v4/symbols/643.png</v>
      </c>
    </row>
    <row r="627" spans="1:2" ht="23.45" customHeight="1">
      <c r="A627" s="1">
        <v>644</v>
      </c>
      <c r="B627" s="9" t="str">
        <f t="shared" si="9"/>
        <v>https://cyberjapandata.gsi.go.jp/portal/sys/v4/symbols/644.png</v>
      </c>
    </row>
    <row r="628" spans="1:2" ht="23.45" customHeight="1">
      <c r="A628" s="1">
        <v>645</v>
      </c>
      <c r="B628" s="9" t="str">
        <f t="shared" si="9"/>
        <v>https://cyberjapandata.gsi.go.jp/portal/sys/v4/symbols/645.png</v>
      </c>
    </row>
    <row r="629" spans="1:2" ht="23.45" customHeight="1">
      <c r="A629" s="1">
        <v>646</v>
      </c>
      <c r="B629" s="9" t="str">
        <f t="shared" si="9"/>
        <v>https://cyberjapandata.gsi.go.jp/portal/sys/v4/symbols/646.png</v>
      </c>
    </row>
    <row r="630" spans="1:2" ht="23.45" customHeight="1">
      <c r="A630" s="1">
        <v>647</v>
      </c>
      <c r="B630" s="9" t="str">
        <f t="shared" si="9"/>
        <v>https://cyberjapandata.gsi.go.jp/portal/sys/v4/symbols/647.png</v>
      </c>
    </row>
    <row r="631" spans="1:2" ht="23.45" customHeight="1">
      <c r="A631" s="1">
        <v>648</v>
      </c>
      <c r="B631" s="9" t="str">
        <f t="shared" si="9"/>
        <v>https://cyberjapandata.gsi.go.jp/portal/sys/v4/symbols/648.png</v>
      </c>
    </row>
    <row r="632" spans="1:2" ht="23.45" customHeight="1">
      <c r="A632" s="1">
        <v>649</v>
      </c>
      <c r="B632" s="9" t="str">
        <f t="shared" si="9"/>
        <v>https://cyberjapandata.gsi.go.jp/portal/sys/v4/symbols/649.png</v>
      </c>
    </row>
    <row r="633" spans="1:2" ht="23.45" customHeight="1">
      <c r="A633" s="1">
        <v>650</v>
      </c>
      <c r="B633" s="9" t="str">
        <f t="shared" si="9"/>
        <v>https://cyberjapandata.gsi.go.jp/portal/sys/v4/symbols/650.png</v>
      </c>
    </row>
    <row r="634" spans="1:2" ht="23.45" customHeight="1">
      <c r="A634" s="1">
        <v>651</v>
      </c>
      <c r="B634" s="9" t="str">
        <f t="shared" si="9"/>
        <v>https://cyberjapandata.gsi.go.jp/portal/sys/v4/symbols/651.png</v>
      </c>
    </row>
    <row r="635" spans="1:2" ht="23.45" customHeight="1">
      <c r="A635" s="1">
        <v>652</v>
      </c>
      <c r="B635" s="9" t="str">
        <f t="shared" si="9"/>
        <v>https://cyberjapandata.gsi.go.jp/portal/sys/v4/symbols/652.png</v>
      </c>
    </row>
    <row r="636" spans="1:2" ht="23.45" customHeight="1">
      <c r="A636" s="1">
        <v>653</v>
      </c>
      <c r="B636" s="9" t="str">
        <f t="shared" si="9"/>
        <v>https://cyberjapandata.gsi.go.jp/portal/sys/v4/symbols/653.png</v>
      </c>
    </row>
    <row r="637" spans="1:2" ht="23.45" customHeight="1">
      <c r="A637" s="1">
        <v>654</v>
      </c>
      <c r="B637" s="9" t="str">
        <f t="shared" si="9"/>
        <v>https://cyberjapandata.gsi.go.jp/portal/sys/v4/symbols/654.png</v>
      </c>
    </row>
    <row r="638" spans="1:2" ht="23.45" customHeight="1">
      <c r="A638" s="1">
        <v>655</v>
      </c>
      <c r="B638" s="9" t="str">
        <f t="shared" si="9"/>
        <v>https://cyberjapandata.gsi.go.jp/portal/sys/v4/symbols/655.png</v>
      </c>
    </row>
    <row r="639" spans="1:2" ht="23.45" customHeight="1">
      <c r="A639" s="1">
        <v>656</v>
      </c>
      <c r="B639" s="9" t="str">
        <f t="shared" si="9"/>
        <v>https://cyberjapandata.gsi.go.jp/portal/sys/v4/symbols/656.png</v>
      </c>
    </row>
    <row r="640" spans="1:2" ht="23.45" customHeight="1">
      <c r="A640" s="1">
        <v>657</v>
      </c>
      <c r="B640" s="9" t="str">
        <f t="shared" si="9"/>
        <v>https://cyberjapandata.gsi.go.jp/portal/sys/v4/symbols/657.png</v>
      </c>
    </row>
    <row r="641" spans="1:2" ht="23.45" customHeight="1">
      <c r="A641" s="1">
        <v>658</v>
      </c>
      <c r="B641" s="9" t="str">
        <f t="shared" si="9"/>
        <v>https://cyberjapandata.gsi.go.jp/portal/sys/v4/symbols/658.png</v>
      </c>
    </row>
    <row r="642" spans="1:2" ht="23.45" customHeight="1">
      <c r="A642" s="1">
        <v>659</v>
      </c>
      <c r="B642" s="9" t="str">
        <f t="shared" ref="B642:B705" si="10">HYPERLINK("https://cyberjapandata.gsi.go.jp/portal/sys/v4/symbols/" &amp; TEXT(A642,"000") &amp; ".png")</f>
        <v>https://cyberjapandata.gsi.go.jp/portal/sys/v4/symbols/659.png</v>
      </c>
    </row>
    <row r="643" spans="1:2" ht="23.45" customHeight="1">
      <c r="A643" s="1">
        <v>660</v>
      </c>
      <c r="B643" s="9" t="str">
        <f t="shared" si="10"/>
        <v>https://cyberjapandata.gsi.go.jp/portal/sys/v4/symbols/660.png</v>
      </c>
    </row>
    <row r="644" spans="1:2" ht="23.45" customHeight="1">
      <c r="A644" s="1">
        <v>661</v>
      </c>
      <c r="B644" s="9" t="str">
        <f t="shared" si="10"/>
        <v>https://cyberjapandata.gsi.go.jp/portal/sys/v4/symbols/661.png</v>
      </c>
    </row>
    <row r="645" spans="1:2" ht="23.45" customHeight="1">
      <c r="A645" s="1">
        <v>662</v>
      </c>
      <c r="B645" s="9" t="str">
        <f t="shared" si="10"/>
        <v>https://cyberjapandata.gsi.go.jp/portal/sys/v4/symbols/662.png</v>
      </c>
    </row>
    <row r="646" spans="1:2" ht="23.45" customHeight="1">
      <c r="A646" s="1">
        <v>663</v>
      </c>
      <c r="B646" s="9" t="str">
        <f t="shared" si="10"/>
        <v>https://cyberjapandata.gsi.go.jp/portal/sys/v4/symbols/663.png</v>
      </c>
    </row>
    <row r="647" spans="1:2" ht="23.45" customHeight="1">
      <c r="A647" s="1">
        <v>664</v>
      </c>
      <c r="B647" s="9" t="str">
        <f t="shared" si="10"/>
        <v>https://cyberjapandata.gsi.go.jp/portal/sys/v4/symbols/664.png</v>
      </c>
    </row>
    <row r="648" spans="1:2" ht="23.45" customHeight="1">
      <c r="A648" s="1">
        <v>665</v>
      </c>
      <c r="B648" s="9" t="str">
        <f t="shared" si="10"/>
        <v>https://cyberjapandata.gsi.go.jp/portal/sys/v4/symbols/665.png</v>
      </c>
    </row>
    <row r="649" spans="1:2" ht="23.45" customHeight="1">
      <c r="A649" s="1">
        <v>666</v>
      </c>
      <c r="B649" s="9" t="str">
        <f t="shared" si="10"/>
        <v>https://cyberjapandata.gsi.go.jp/portal/sys/v4/symbols/666.png</v>
      </c>
    </row>
    <row r="650" spans="1:2" ht="23.45" customHeight="1">
      <c r="A650" s="1">
        <v>667</v>
      </c>
      <c r="B650" s="9" t="str">
        <f t="shared" si="10"/>
        <v>https://cyberjapandata.gsi.go.jp/portal/sys/v4/symbols/667.png</v>
      </c>
    </row>
    <row r="651" spans="1:2" ht="23.45" customHeight="1">
      <c r="A651" s="1">
        <v>668</v>
      </c>
      <c r="B651" s="9" t="str">
        <f t="shared" si="10"/>
        <v>https://cyberjapandata.gsi.go.jp/portal/sys/v4/symbols/668.png</v>
      </c>
    </row>
    <row r="652" spans="1:2" ht="23.45" customHeight="1">
      <c r="A652" s="1">
        <v>669</v>
      </c>
      <c r="B652" s="9" t="str">
        <f t="shared" si="10"/>
        <v>https://cyberjapandata.gsi.go.jp/portal/sys/v4/symbols/669.png</v>
      </c>
    </row>
    <row r="653" spans="1:2" ht="23.45" customHeight="1">
      <c r="A653" s="1">
        <v>670</v>
      </c>
      <c r="B653" s="9" t="str">
        <f t="shared" si="10"/>
        <v>https://cyberjapandata.gsi.go.jp/portal/sys/v4/symbols/670.png</v>
      </c>
    </row>
    <row r="654" spans="1:2" ht="23.45" customHeight="1">
      <c r="A654" s="1">
        <v>671</v>
      </c>
      <c r="B654" s="9" t="str">
        <f t="shared" si="10"/>
        <v>https://cyberjapandata.gsi.go.jp/portal/sys/v4/symbols/671.png</v>
      </c>
    </row>
    <row r="655" spans="1:2" ht="23.45" customHeight="1">
      <c r="A655" s="1">
        <v>672</v>
      </c>
      <c r="B655" s="9" t="str">
        <f t="shared" si="10"/>
        <v>https://cyberjapandata.gsi.go.jp/portal/sys/v4/symbols/672.png</v>
      </c>
    </row>
    <row r="656" spans="1:2" ht="23.45" customHeight="1">
      <c r="A656" s="1">
        <v>673</v>
      </c>
      <c r="B656" s="9" t="str">
        <f t="shared" si="10"/>
        <v>https://cyberjapandata.gsi.go.jp/portal/sys/v4/symbols/673.png</v>
      </c>
    </row>
    <row r="657" spans="1:2" ht="23.45" customHeight="1">
      <c r="A657" s="1">
        <v>674</v>
      </c>
      <c r="B657" s="9" t="str">
        <f t="shared" si="10"/>
        <v>https://cyberjapandata.gsi.go.jp/portal/sys/v4/symbols/674.png</v>
      </c>
    </row>
    <row r="658" spans="1:2" ht="23.45" customHeight="1">
      <c r="A658" s="1">
        <v>675</v>
      </c>
      <c r="B658" s="9" t="str">
        <f t="shared" si="10"/>
        <v>https://cyberjapandata.gsi.go.jp/portal/sys/v4/symbols/675.png</v>
      </c>
    </row>
    <row r="659" spans="1:2" ht="23.45" customHeight="1">
      <c r="A659" s="1">
        <v>676</v>
      </c>
      <c r="B659" s="9" t="str">
        <f t="shared" si="10"/>
        <v>https://cyberjapandata.gsi.go.jp/portal/sys/v4/symbols/676.png</v>
      </c>
    </row>
    <row r="660" spans="1:2" ht="23.45" customHeight="1">
      <c r="A660" s="1">
        <v>677</v>
      </c>
      <c r="B660" s="9" t="str">
        <f t="shared" si="10"/>
        <v>https://cyberjapandata.gsi.go.jp/portal/sys/v4/symbols/677.png</v>
      </c>
    </row>
    <row r="661" spans="1:2" ht="23.45" customHeight="1">
      <c r="A661" s="1">
        <v>678</v>
      </c>
      <c r="B661" s="9" t="str">
        <f t="shared" si="10"/>
        <v>https://cyberjapandata.gsi.go.jp/portal/sys/v4/symbols/678.png</v>
      </c>
    </row>
    <row r="662" spans="1:2" ht="23.45" customHeight="1">
      <c r="A662" s="1">
        <v>679</v>
      </c>
      <c r="B662" s="9" t="str">
        <f t="shared" si="10"/>
        <v>https://cyberjapandata.gsi.go.jp/portal/sys/v4/symbols/679.png</v>
      </c>
    </row>
    <row r="663" spans="1:2" ht="23.45" customHeight="1">
      <c r="A663" s="1">
        <v>680</v>
      </c>
      <c r="B663" s="9" t="str">
        <f t="shared" si="10"/>
        <v>https://cyberjapandata.gsi.go.jp/portal/sys/v4/symbols/680.png</v>
      </c>
    </row>
    <row r="664" spans="1:2" ht="23.45" customHeight="1">
      <c r="A664" s="1">
        <v>681</v>
      </c>
      <c r="B664" s="9" t="str">
        <f t="shared" si="10"/>
        <v>https://cyberjapandata.gsi.go.jp/portal/sys/v4/symbols/681.png</v>
      </c>
    </row>
    <row r="665" spans="1:2" ht="23.45" customHeight="1">
      <c r="A665" s="1">
        <v>682</v>
      </c>
      <c r="B665" s="9" t="str">
        <f t="shared" si="10"/>
        <v>https://cyberjapandata.gsi.go.jp/portal/sys/v4/symbols/682.png</v>
      </c>
    </row>
    <row r="666" spans="1:2" ht="23.45" customHeight="1">
      <c r="A666" s="1">
        <v>683</v>
      </c>
      <c r="B666" s="9" t="str">
        <f t="shared" si="10"/>
        <v>https://cyberjapandata.gsi.go.jp/portal/sys/v4/symbols/683.png</v>
      </c>
    </row>
    <row r="667" spans="1:2" ht="23.45" customHeight="1">
      <c r="A667" s="1">
        <v>684</v>
      </c>
      <c r="B667" s="9" t="str">
        <f t="shared" si="10"/>
        <v>https://cyberjapandata.gsi.go.jp/portal/sys/v4/symbols/684.png</v>
      </c>
    </row>
    <row r="668" spans="1:2" ht="23.45" customHeight="1">
      <c r="A668" s="1">
        <v>685</v>
      </c>
      <c r="B668" s="9" t="str">
        <f t="shared" si="10"/>
        <v>https://cyberjapandata.gsi.go.jp/portal/sys/v4/symbols/685.png</v>
      </c>
    </row>
    <row r="669" spans="1:2" ht="23.45" customHeight="1">
      <c r="A669" s="1">
        <v>686</v>
      </c>
      <c r="B669" s="9" t="str">
        <f t="shared" si="10"/>
        <v>https://cyberjapandata.gsi.go.jp/portal/sys/v4/symbols/686.png</v>
      </c>
    </row>
    <row r="670" spans="1:2" ht="23.45" customHeight="1">
      <c r="A670" s="1">
        <v>687</v>
      </c>
      <c r="B670" s="9" t="str">
        <f t="shared" si="10"/>
        <v>https://cyberjapandata.gsi.go.jp/portal/sys/v4/symbols/687.png</v>
      </c>
    </row>
    <row r="671" spans="1:2" ht="23.45" customHeight="1">
      <c r="A671" s="1">
        <v>688</v>
      </c>
      <c r="B671" s="9" t="str">
        <f t="shared" si="10"/>
        <v>https://cyberjapandata.gsi.go.jp/portal/sys/v4/symbols/688.png</v>
      </c>
    </row>
    <row r="672" spans="1:2" ht="23.45" customHeight="1">
      <c r="A672" s="1">
        <v>689</v>
      </c>
      <c r="B672" s="9" t="str">
        <f t="shared" si="10"/>
        <v>https://cyberjapandata.gsi.go.jp/portal/sys/v4/symbols/689.png</v>
      </c>
    </row>
    <row r="673" spans="1:2" ht="23.45" customHeight="1">
      <c r="A673" s="1">
        <v>690</v>
      </c>
      <c r="B673" s="9" t="str">
        <f t="shared" si="10"/>
        <v>https://cyberjapandata.gsi.go.jp/portal/sys/v4/symbols/690.png</v>
      </c>
    </row>
    <row r="674" spans="1:2" ht="23.45" customHeight="1">
      <c r="A674" s="1">
        <v>691</v>
      </c>
      <c r="B674" s="9" t="str">
        <f t="shared" si="10"/>
        <v>https://cyberjapandata.gsi.go.jp/portal/sys/v4/symbols/691.png</v>
      </c>
    </row>
    <row r="675" spans="1:2" ht="23.45" customHeight="1">
      <c r="A675" s="1">
        <v>692</v>
      </c>
      <c r="B675" s="9" t="str">
        <f t="shared" si="10"/>
        <v>https://cyberjapandata.gsi.go.jp/portal/sys/v4/symbols/692.png</v>
      </c>
    </row>
    <row r="676" spans="1:2" ht="23.45" customHeight="1">
      <c r="A676" s="1">
        <v>693</v>
      </c>
      <c r="B676" s="9" t="str">
        <f t="shared" si="10"/>
        <v>https://cyberjapandata.gsi.go.jp/portal/sys/v4/symbols/693.png</v>
      </c>
    </row>
    <row r="677" spans="1:2" ht="23.45" customHeight="1">
      <c r="A677" s="1">
        <v>694</v>
      </c>
      <c r="B677" s="9" t="str">
        <f t="shared" si="10"/>
        <v>https://cyberjapandata.gsi.go.jp/portal/sys/v4/symbols/694.png</v>
      </c>
    </row>
    <row r="678" spans="1:2" ht="23.45" customHeight="1">
      <c r="A678" s="1">
        <v>695</v>
      </c>
      <c r="B678" s="9" t="str">
        <f t="shared" si="10"/>
        <v>https://cyberjapandata.gsi.go.jp/portal/sys/v4/symbols/695.png</v>
      </c>
    </row>
    <row r="679" spans="1:2" ht="23.45" customHeight="1">
      <c r="A679" s="1">
        <v>696</v>
      </c>
      <c r="B679" s="9" t="str">
        <f t="shared" si="10"/>
        <v>https://cyberjapandata.gsi.go.jp/portal/sys/v4/symbols/696.png</v>
      </c>
    </row>
    <row r="680" spans="1:2" ht="23.45" customHeight="1">
      <c r="A680" s="1">
        <v>697</v>
      </c>
      <c r="B680" s="9" t="str">
        <f t="shared" si="10"/>
        <v>https://cyberjapandata.gsi.go.jp/portal/sys/v4/symbols/697.png</v>
      </c>
    </row>
    <row r="681" spans="1:2" ht="23.45" customHeight="1">
      <c r="A681" s="1">
        <v>698</v>
      </c>
      <c r="B681" s="9" t="str">
        <f t="shared" si="10"/>
        <v>https://cyberjapandata.gsi.go.jp/portal/sys/v4/symbols/698.png</v>
      </c>
    </row>
    <row r="682" spans="1:2" ht="23.45" customHeight="1">
      <c r="A682" s="1">
        <v>699</v>
      </c>
      <c r="B682" s="9" t="str">
        <f t="shared" si="10"/>
        <v>https://cyberjapandata.gsi.go.jp/portal/sys/v4/symbols/699.png</v>
      </c>
    </row>
    <row r="683" spans="1:2" ht="23.45" customHeight="1">
      <c r="A683" s="1">
        <v>700</v>
      </c>
      <c r="B683" s="9" t="str">
        <f t="shared" si="10"/>
        <v>https://cyberjapandata.gsi.go.jp/portal/sys/v4/symbols/700.png</v>
      </c>
    </row>
    <row r="684" spans="1:2" ht="23.45" customHeight="1">
      <c r="A684" s="1">
        <v>701</v>
      </c>
      <c r="B684" s="9" t="str">
        <f t="shared" si="10"/>
        <v>https://cyberjapandata.gsi.go.jp/portal/sys/v4/symbols/701.png</v>
      </c>
    </row>
    <row r="685" spans="1:2" ht="23.45" customHeight="1">
      <c r="A685" s="1">
        <v>702</v>
      </c>
      <c r="B685" s="9" t="str">
        <f t="shared" si="10"/>
        <v>https://cyberjapandata.gsi.go.jp/portal/sys/v4/symbols/702.png</v>
      </c>
    </row>
    <row r="686" spans="1:2" ht="23.45" customHeight="1">
      <c r="A686" s="1">
        <v>703</v>
      </c>
      <c r="B686" s="9" t="str">
        <f t="shared" si="10"/>
        <v>https://cyberjapandata.gsi.go.jp/portal/sys/v4/symbols/703.png</v>
      </c>
    </row>
    <row r="687" spans="1:2" ht="23.45" customHeight="1">
      <c r="A687" s="1">
        <v>704</v>
      </c>
      <c r="B687" s="9" t="str">
        <f t="shared" si="10"/>
        <v>https://cyberjapandata.gsi.go.jp/portal/sys/v4/symbols/704.png</v>
      </c>
    </row>
    <row r="688" spans="1:2" ht="23.45" customHeight="1">
      <c r="A688" s="1">
        <v>705</v>
      </c>
      <c r="B688" s="9" t="str">
        <f t="shared" si="10"/>
        <v>https://cyberjapandata.gsi.go.jp/portal/sys/v4/symbols/705.png</v>
      </c>
    </row>
    <row r="689" spans="1:2" ht="23.45" customHeight="1">
      <c r="A689" s="1">
        <v>706</v>
      </c>
      <c r="B689" s="9" t="str">
        <f t="shared" si="10"/>
        <v>https://cyberjapandata.gsi.go.jp/portal/sys/v4/symbols/706.png</v>
      </c>
    </row>
    <row r="690" spans="1:2" ht="23.45" customHeight="1">
      <c r="A690" s="1">
        <v>707</v>
      </c>
      <c r="B690" s="9" t="str">
        <f t="shared" si="10"/>
        <v>https://cyberjapandata.gsi.go.jp/portal/sys/v4/symbols/707.png</v>
      </c>
    </row>
    <row r="691" spans="1:2" ht="23.45" customHeight="1">
      <c r="A691" s="1">
        <v>708</v>
      </c>
      <c r="B691" s="9" t="str">
        <f t="shared" si="10"/>
        <v>https://cyberjapandata.gsi.go.jp/portal/sys/v4/symbols/708.png</v>
      </c>
    </row>
    <row r="692" spans="1:2" ht="23.45" customHeight="1">
      <c r="A692" s="1">
        <v>709</v>
      </c>
      <c r="B692" s="9" t="str">
        <f t="shared" si="10"/>
        <v>https://cyberjapandata.gsi.go.jp/portal/sys/v4/symbols/709.png</v>
      </c>
    </row>
    <row r="693" spans="1:2" ht="23.45" customHeight="1">
      <c r="A693" s="1">
        <v>710</v>
      </c>
      <c r="B693" s="9" t="str">
        <f t="shared" si="10"/>
        <v>https://cyberjapandata.gsi.go.jp/portal/sys/v4/symbols/710.png</v>
      </c>
    </row>
    <row r="694" spans="1:2" ht="23.45" customHeight="1">
      <c r="A694" s="1">
        <v>711</v>
      </c>
      <c r="B694" s="9" t="str">
        <f t="shared" si="10"/>
        <v>https://cyberjapandata.gsi.go.jp/portal/sys/v4/symbols/711.png</v>
      </c>
    </row>
    <row r="695" spans="1:2" ht="23.45" customHeight="1">
      <c r="A695" s="1">
        <v>712</v>
      </c>
      <c r="B695" s="9" t="str">
        <f t="shared" si="10"/>
        <v>https://cyberjapandata.gsi.go.jp/portal/sys/v4/symbols/712.png</v>
      </c>
    </row>
    <row r="696" spans="1:2" ht="23.45" customHeight="1">
      <c r="A696" s="1">
        <v>713</v>
      </c>
      <c r="B696" s="9" t="str">
        <f t="shared" si="10"/>
        <v>https://cyberjapandata.gsi.go.jp/portal/sys/v4/symbols/713.png</v>
      </c>
    </row>
    <row r="697" spans="1:2" ht="23.45" customHeight="1">
      <c r="A697" s="1">
        <v>714</v>
      </c>
      <c r="B697" s="9" t="str">
        <f t="shared" si="10"/>
        <v>https://cyberjapandata.gsi.go.jp/portal/sys/v4/symbols/714.png</v>
      </c>
    </row>
    <row r="698" spans="1:2" ht="23.45" customHeight="1">
      <c r="A698" s="1">
        <v>715</v>
      </c>
      <c r="B698" s="9" t="str">
        <f t="shared" si="10"/>
        <v>https://cyberjapandata.gsi.go.jp/portal/sys/v4/symbols/715.png</v>
      </c>
    </row>
    <row r="699" spans="1:2" ht="23.45" customHeight="1">
      <c r="A699" s="1">
        <v>716</v>
      </c>
      <c r="B699" s="9" t="str">
        <f t="shared" si="10"/>
        <v>https://cyberjapandata.gsi.go.jp/portal/sys/v4/symbols/716.png</v>
      </c>
    </row>
    <row r="700" spans="1:2" ht="23.45" customHeight="1">
      <c r="A700" s="1">
        <v>717</v>
      </c>
      <c r="B700" s="9" t="str">
        <f t="shared" si="10"/>
        <v>https://cyberjapandata.gsi.go.jp/portal/sys/v4/symbols/717.png</v>
      </c>
    </row>
    <row r="701" spans="1:2" ht="23.45" customHeight="1">
      <c r="A701" s="1">
        <v>718</v>
      </c>
      <c r="B701" s="9" t="str">
        <f t="shared" si="10"/>
        <v>https://cyberjapandata.gsi.go.jp/portal/sys/v4/symbols/718.png</v>
      </c>
    </row>
    <row r="702" spans="1:2" ht="23.45" customHeight="1">
      <c r="A702" s="1">
        <v>719</v>
      </c>
      <c r="B702" s="9" t="str">
        <f t="shared" si="10"/>
        <v>https://cyberjapandata.gsi.go.jp/portal/sys/v4/symbols/719.png</v>
      </c>
    </row>
    <row r="703" spans="1:2" ht="23.45" customHeight="1">
      <c r="A703" s="1">
        <v>720</v>
      </c>
      <c r="B703" s="9" t="str">
        <f t="shared" si="10"/>
        <v>https://cyberjapandata.gsi.go.jp/portal/sys/v4/symbols/720.png</v>
      </c>
    </row>
    <row r="704" spans="1:2" ht="23.45" customHeight="1">
      <c r="A704" s="1">
        <v>721</v>
      </c>
      <c r="B704" s="9" t="str">
        <f t="shared" si="10"/>
        <v>https://cyberjapandata.gsi.go.jp/portal/sys/v4/symbols/721.png</v>
      </c>
    </row>
    <row r="705" spans="1:2" ht="23.45" customHeight="1">
      <c r="A705" s="1">
        <v>722</v>
      </c>
      <c r="B705" s="9" t="str">
        <f t="shared" si="10"/>
        <v>https://cyberjapandata.gsi.go.jp/portal/sys/v4/symbols/722.png</v>
      </c>
    </row>
    <row r="706" spans="1:2" ht="23.45" customHeight="1">
      <c r="A706" s="1">
        <v>723</v>
      </c>
      <c r="B706" s="9" t="str">
        <f t="shared" ref="B706:B769" si="11">HYPERLINK("https://cyberjapandata.gsi.go.jp/portal/sys/v4/symbols/" &amp; TEXT(A706,"000") &amp; ".png")</f>
        <v>https://cyberjapandata.gsi.go.jp/portal/sys/v4/symbols/723.png</v>
      </c>
    </row>
    <row r="707" spans="1:2" ht="23.45" customHeight="1">
      <c r="A707" s="1">
        <v>724</v>
      </c>
      <c r="B707" s="9" t="str">
        <f t="shared" si="11"/>
        <v>https://cyberjapandata.gsi.go.jp/portal/sys/v4/symbols/724.png</v>
      </c>
    </row>
    <row r="708" spans="1:2" ht="23.45" customHeight="1">
      <c r="A708" s="1">
        <v>725</v>
      </c>
      <c r="B708" s="9" t="str">
        <f t="shared" si="11"/>
        <v>https://cyberjapandata.gsi.go.jp/portal/sys/v4/symbols/725.png</v>
      </c>
    </row>
    <row r="709" spans="1:2" ht="23.45" customHeight="1">
      <c r="A709" s="1">
        <v>726</v>
      </c>
      <c r="B709" s="9" t="str">
        <f t="shared" si="11"/>
        <v>https://cyberjapandata.gsi.go.jp/portal/sys/v4/symbols/726.png</v>
      </c>
    </row>
    <row r="710" spans="1:2" ht="23.45" customHeight="1">
      <c r="A710" s="1">
        <v>727</v>
      </c>
      <c r="B710" s="9" t="str">
        <f t="shared" si="11"/>
        <v>https://cyberjapandata.gsi.go.jp/portal/sys/v4/symbols/727.png</v>
      </c>
    </row>
    <row r="711" spans="1:2" ht="23.45" customHeight="1">
      <c r="A711" s="1">
        <v>728</v>
      </c>
      <c r="B711" s="9" t="str">
        <f t="shared" si="11"/>
        <v>https://cyberjapandata.gsi.go.jp/portal/sys/v4/symbols/728.png</v>
      </c>
    </row>
    <row r="712" spans="1:2" ht="23.45" customHeight="1">
      <c r="A712" s="1">
        <v>729</v>
      </c>
      <c r="B712" s="9" t="str">
        <f t="shared" si="11"/>
        <v>https://cyberjapandata.gsi.go.jp/portal/sys/v4/symbols/729.png</v>
      </c>
    </row>
    <row r="713" spans="1:2" ht="23.45" customHeight="1">
      <c r="A713" s="1">
        <v>730</v>
      </c>
      <c r="B713" s="9" t="str">
        <f t="shared" si="11"/>
        <v>https://cyberjapandata.gsi.go.jp/portal/sys/v4/symbols/730.png</v>
      </c>
    </row>
    <row r="714" spans="1:2" ht="23.45" customHeight="1">
      <c r="A714" s="1">
        <v>731</v>
      </c>
      <c r="B714" s="9" t="str">
        <f t="shared" si="11"/>
        <v>https://cyberjapandata.gsi.go.jp/portal/sys/v4/symbols/731.png</v>
      </c>
    </row>
    <row r="715" spans="1:2" ht="23.45" customHeight="1">
      <c r="A715" s="1">
        <v>732</v>
      </c>
      <c r="B715" s="9" t="str">
        <f t="shared" si="11"/>
        <v>https://cyberjapandata.gsi.go.jp/portal/sys/v4/symbols/732.png</v>
      </c>
    </row>
    <row r="716" spans="1:2" ht="23.45" customHeight="1">
      <c r="A716" s="1">
        <v>733</v>
      </c>
      <c r="B716" s="9" t="str">
        <f t="shared" si="11"/>
        <v>https://cyberjapandata.gsi.go.jp/portal/sys/v4/symbols/733.png</v>
      </c>
    </row>
    <row r="717" spans="1:2" ht="23.45" customHeight="1">
      <c r="A717" s="1">
        <v>734</v>
      </c>
      <c r="B717" s="9" t="str">
        <f t="shared" si="11"/>
        <v>https://cyberjapandata.gsi.go.jp/portal/sys/v4/symbols/734.png</v>
      </c>
    </row>
    <row r="718" spans="1:2" ht="23.45" customHeight="1">
      <c r="A718" s="1">
        <v>735</v>
      </c>
      <c r="B718" s="9" t="str">
        <f t="shared" si="11"/>
        <v>https://cyberjapandata.gsi.go.jp/portal/sys/v4/symbols/735.png</v>
      </c>
    </row>
    <row r="719" spans="1:2" ht="23.45" customHeight="1">
      <c r="A719" s="1">
        <v>736</v>
      </c>
      <c r="B719" s="9" t="str">
        <f t="shared" si="11"/>
        <v>https://cyberjapandata.gsi.go.jp/portal/sys/v4/symbols/736.png</v>
      </c>
    </row>
    <row r="720" spans="1:2" ht="23.45" customHeight="1">
      <c r="A720" s="1">
        <v>737</v>
      </c>
      <c r="B720" s="9" t="str">
        <f t="shared" si="11"/>
        <v>https://cyberjapandata.gsi.go.jp/portal/sys/v4/symbols/737.png</v>
      </c>
    </row>
    <row r="721" spans="1:2" ht="23.45" customHeight="1">
      <c r="A721" s="1">
        <v>738</v>
      </c>
      <c r="B721" s="9" t="str">
        <f t="shared" si="11"/>
        <v>https://cyberjapandata.gsi.go.jp/portal/sys/v4/symbols/738.png</v>
      </c>
    </row>
    <row r="722" spans="1:2" ht="23.45" customHeight="1">
      <c r="A722" s="1">
        <v>739</v>
      </c>
      <c r="B722" s="9" t="str">
        <f t="shared" si="11"/>
        <v>https://cyberjapandata.gsi.go.jp/portal/sys/v4/symbols/739.png</v>
      </c>
    </row>
    <row r="723" spans="1:2" ht="23.45" customHeight="1">
      <c r="A723" s="1">
        <v>740</v>
      </c>
      <c r="B723" s="9" t="str">
        <f t="shared" si="11"/>
        <v>https://cyberjapandata.gsi.go.jp/portal/sys/v4/symbols/740.png</v>
      </c>
    </row>
    <row r="724" spans="1:2" ht="23.45" customHeight="1">
      <c r="A724" s="1">
        <v>741</v>
      </c>
      <c r="B724" s="9" t="str">
        <f t="shared" si="11"/>
        <v>https://cyberjapandata.gsi.go.jp/portal/sys/v4/symbols/741.png</v>
      </c>
    </row>
    <row r="725" spans="1:2" ht="23.45" customHeight="1">
      <c r="A725" s="1">
        <v>742</v>
      </c>
      <c r="B725" s="9" t="str">
        <f t="shared" si="11"/>
        <v>https://cyberjapandata.gsi.go.jp/portal/sys/v4/symbols/742.png</v>
      </c>
    </row>
    <row r="726" spans="1:2" ht="23.45" customHeight="1">
      <c r="A726" s="1">
        <v>743</v>
      </c>
      <c r="B726" s="9" t="str">
        <f t="shared" si="11"/>
        <v>https://cyberjapandata.gsi.go.jp/portal/sys/v4/symbols/743.png</v>
      </c>
    </row>
    <row r="727" spans="1:2" ht="23.45" customHeight="1">
      <c r="A727" s="1">
        <v>744</v>
      </c>
      <c r="B727" s="9" t="str">
        <f t="shared" si="11"/>
        <v>https://cyberjapandata.gsi.go.jp/portal/sys/v4/symbols/744.png</v>
      </c>
    </row>
    <row r="728" spans="1:2" ht="23.45" customHeight="1">
      <c r="A728" s="1">
        <v>745</v>
      </c>
      <c r="B728" s="9" t="str">
        <f t="shared" si="11"/>
        <v>https://cyberjapandata.gsi.go.jp/portal/sys/v4/symbols/745.png</v>
      </c>
    </row>
    <row r="729" spans="1:2" ht="23.45" customHeight="1">
      <c r="A729" s="1">
        <v>746</v>
      </c>
      <c r="B729" s="9" t="str">
        <f t="shared" si="11"/>
        <v>https://cyberjapandata.gsi.go.jp/portal/sys/v4/symbols/746.png</v>
      </c>
    </row>
    <row r="730" spans="1:2" ht="23.45" customHeight="1">
      <c r="A730" s="1">
        <v>747</v>
      </c>
      <c r="B730" s="9" t="str">
        <f t="shared" si="11"/>
        <v>https://cyberjapandata.gsi.go.jp/portal/sys/v4/symbols/747.png</v>
      </c>
    </row>
    <row r="731" spans="1:2" ht="23.45" customHeight="1">
      <c r="A731" s="1">
        <v>748</v>
      </c>
      <c r="B731" s="9" t="str">
        <f t="shared" si="11"/>
        <v>https://cyberjapandata.gsi.go.jp/portal/sys/v4/symbols/748.png</v>
      </c>
    </row>
    <row r="732" spans="1:2" ht="23.45" customHeight="1">
      <c r="A732" s="1">
        <v>749</v>
      </c>
      <c r="B732" s="9" t="str">
        <f t="shared" si="11"/>
        <v>https://cyberjapandata.gsi.go.jp/portal/sys/v4/symbols/749.png</v>
      </c>
    </row>
    <row r="733" spans="1:2" ht="23.45" customHeight="1">
      <c r="A733" s="1">
        <v>750</v>
      </c>
      <c r="B733" s="9" t="str">
        <f t="shared" si="11"/>
        <v>https://cyberjapandata.gsi.go.jp/portal/sys/v4/symbols/750.png</v>
      </c>
    </row>
    <row r="734" spans="1:2" ht="23.45" customHeight="1">
      <c r="A734" s="1">
        <v>751</v>
      </c>
      <c r="B734" s="9" t="str">
        <f t="shared" si="11"/>
        <v>https://cyberjapandata.gsi.go.jp/portal/sys/v4/symbols/751.png</v>
      </c>
    </row>
    <row r="735" spans="1:2" ht="23.45" customHeight="1">
      <c r="A735" s="1">
        <v>752</v>
      </c>
      <c r="B735" s="9" t="str">
        <f t="shared" si="11"/>
        <v>https://cyberjapandata.gsi.go.jp/portal/sys/v4/symbols/752.png</v>
      </c>
    </row>
    <row r="736" spans="1:2" ht="23.45" customHeight="1">
      <c r="A736" s="1">
        <v>753</v>
      </c>
      <c r="B736" s="9" t="str">
        <f t="shared" si="11"/>
        <v>https://cyberjapandata.gsi.go.jp/portal/sys/v4/symbols/753.png</v>
      </c>
    </row>
    <row r="737" spans="1:2" ht="23.45" customHeight="1">
      <c r="A737" s="1">
        <v>754</v>
      </c>
      <c r="B737" s="9" t="str">
        <f t="shared" si="11"/>
        <v>https://cyberjapandata.gsi.go.jp/portal/sys/v4/symbols/754.png</v>
      </c>
    </row>
    <row r="738" spans="1:2" ht="23.45" customHeight="1">
      <c r="A738" s="1">
        <v>755</v>
      </c>
      <c r="B738" s="9" t="str">
        <f t="shared" si="11"/>
        <v>https://cyberjapandata.gsi.go.jp/portal/sys/v4/symbols/755.png</v>
      </c>
    </row>
    <row r="739" spans="1:2" ht="23.45" customHeight="1">
      <c r="A739" s="1">
        <v>756</v>
      </c>
      <c r="B739" s="9" t="str">
        <f t="shared" si="11"/>
        <v>https://cyberjapandata.gsi.go.jp/portal/sys/v4/symbols/756.png</v>
      </c>
    </row>
    <row r="740" spans="1:2" ht="23.45" customHeight="1">
      <c r="A740" s="1">
        <v>757</v>
      </c>
      <c r="B740" s="9" t="str">
        <f t="shared" si="11"/>
        <v>https://cyberjapandata.gsi.go.jp/portal/sys/v4/symbols/757.png</v>
      </c>
    </row>
    <row r="741" spans="1:2" ht="23.45" customHeight="1">
      <c r="A741" s="1">
        <v>758</v>
      </c>
      <c r="B741" s="9" t="str">
        <f t="shared" si="11"/>
        <v>https://cyberjapandata.gsi.go.jp/portal/sys/v4/symbols/758.png</v>
      </c>
    </row>
    <row r="742" spans="1:2" ht="23.45" customHeight="1">
      <c r="A742" s="1">
        <v>759</v>
      </c>
      <c r="B742" s="9" t="str">
        <f t="shared" si="11"/>
        <v>https://cyberjapandata.gsi.go.jp/portal/sys/v4/symbols/759.png</v>
      </c>
    </row>
    <row r="743" spans="1:2" ht="23.45" customHeight="1">
      <c r="A743" s="1">
        <v>760</v>
      </c>
      <c r="B743" s="9" t="str">
        <f t="shared" si="11"/>
        <v>https://cyberjapandata.gsi.go.jp/portal/sys/v4/symbols/760.png</v>
      </c>
    </row>
    <row r="744" spans="1:2" ht="23.45" customHeight="1">
      <c r="A744" s="1">
        <v>761</v>
      </c>
      <c r="B744" s="9" t="str">
        <f t="shared" si="11"/>
        <v>https://cyberjapandata.gsi.go.jp/portal/sys/v4/symbols/761.png</v>
      </c>
    </row>
    <row r="745" spans="1:2" ht="23.45" customHeight="1">
      <c r="A745" s="1">
        <v>762</v>
      </c>
      <c r="B745" s="9" t="str">
        <f t="shared" si="11"/>
        <v>https://cyberjapandata.gsi.go.jp/portal/sys/v4/symbols/762.png</v>
      </c>
    </row>
    <row r="746" spans="1:2" ht="23.45" customHeight="1">
      <c r="A746" s="1">
        <v>763</v>
      </c>
      <c r="B746" s="9" t="str">
        <f t="shared" si="11"/>
        <v>https://cyberjapandata.gsi.go.jp/portal/sys/v4/symbols/763.png</v>
      </c>
    </row>
    <row r="747" spans="1:2" ht="23.45" customHeight="1">
      <c r="A747" s="1">
        <v>764</v>
      </c>
      <c r="B747" s="9" t="str">
        <f t="shared" si="11"/>
        <v>https://cyberjapandata.gsi.go.jp/portal/sys/v4/symbols/764.png</v>
      </c>
    </row>
    <row r="748" spans="1:2" ht="23.45" customHeight="1">
      <c r="A748" s="1">
        <v>765</v>
      </c>
      <c r="B748" s="9" t="str">
        <f t="shared" si="11"/>
        <v>https://cyberjapandata.gsi.go.jp/portal/sys/v4/symbols/765.png</v>
      </c>
    </row>
    <row r="749" spans="1:2" ht="23.45" customHeight="1">
      <c r="A749" s="1">
        <v>766</v>
      </c>
      <c r="B749" s="9" t="str">
        <f t="shared" si="11"/>
        <v>https://cyberjapandata.gsi.go.jp/portal/sys/v4/symbols/766.png</v>
      </c>
    </row>
    <row r="750" spans="1:2" ht="23.45" customHeight="1">
      <c r="A750" s="1">
        <v>767</v>
      </c>
      <c r="B750" s="9" t="str">
        <f t="shared" si="11"/>
        <v>https://cyberjapandata.gsi.go.jp/portal/sys/v4/symbols/767.png</v>
      </c>
    </row>
    <row r="751" spans="1:2" ht="23.45" customHeight="1">
      <c r="A751" s="1">
        <v>768</v>
      </c>
      <c r="B751" s="9" t="str">
        <f t="shared" si="11"/>
        <v>https://cyberjapandata.gsi.go.jp/portal/sys/v4/symbols/768.png</v>
      </c>
    </row>
    <row r="752" spans="1:2" ht="23.45" customHeight="1">
      <c r="A752" s="1">
        <v>769</v>
      </c>
      <c r="B752" s="9" t="str">
        <f t="shared" si="11"/>
        <v>https://cyberjapandata.gsi.go.jp/portal/sys/v4/symbols/769.png</v>
      </c>
    </row>
    <row r="753" spans="1:2" ht="23.45" customHeight="1">
      <c r="A753" s="1">
        <v>770</v>
      </c>
      <c r="B753" s="9" t="str">
        <f t="shared" si="11"/>
        <v>https://cyberjapandata.gsi.go.jp/portal/sys/v4/symbols/770.png</v>
      </c>
    </row>
    <row r="754" spans="1:2" ht="23.45" customHeight="1">
      <c r="A754" s="1">
        <v>771</v>
      </c>
      <c r="B754" s="9" t="str">
        <f t="shared" si="11"/>
        <v>https://cyberjapandata.gsi.go.jp/portal/sys/v4/symbols/771.png</v>
      </c>
    </row>
    <row r="755" spans="1:2" ht="23.45" customHeight="1">
      <c r="A755" s="1">
        <v>772</v>
      </c>
      <c r="B755" s="9" t="str">
        <f t="shared" si="11"/>
        <v>https://cyberjapandata.gsi.go.jp/portal/sys/v4/symbols/772.png</v>
      </c>
    </row>
    <row r="756" spans="1:2" ht="23.45" customHeight="1">
      <c r="A756" s="1">
        <v>773</v>
      </c>
      <c r="B756" s="9" t="str">
        <f t="shared" si="11"/>
        <v>https://cyberjapandata.gsi.go.jp/portal/sys/v4/symbols/773.png</v>
      </c>
    </row>
    <row r="757" spans="1:2" ht="23.45" customHeight="1">
      <c r="A757" s="1">
        <v>774</v>
      </c>
      <c r="B757" s="9" t="str">
        <f t="shared" si="11"/>
        <v>https://cyberjapandata.gsi.go.jp/portal/sys/v4/symbols/774.png</v>
      </c>
    </row>
    <row r="758" spans="1:2" ht="23.45" customHeight="1">
      <c r="A758" s="1">
        <v>775</v>
      </c>
      <c r="B758" s="9" t="str">
        <f t="shared" si="11"/>
        <v>https://cyberjapandata.gsi.go.jp/portal/sys/v4/symbols/775.png</v>
      </c>
    </row>
    <row r="759" spans="1:2" ht="23.45" customHeight="1">
      <c r="A759" s="1">
        <v>776</v>
      </c>
      <c r="B759" s="9" t="str">
        <f t="shared" si="11"/>
        <v>https://cyberjapandata.gsi.go.jp/portal/sys/v4/symbols/776.png</v>
      </c>
    </row>
    <row r="760" spans="1:2" ht="23.45" customHeight="1">
      <c r="A760" s="1">
        <v>777</v>
      </c>
      <c r="B760" s="9" t="str">
        <f t="shared" si="11"/>
        <v>https://cyberjapandata.gsi.go.jp/portal/sys/v4/symbols/777.png</v>
      </c>
    </row>
    <row r="761" spans="1:2" ht="23.45" customHeight="1">
      <c r="A761" s="1">
        <v>778</v>
      </c>
      <c r="B761" s="9" t="str">
        <f t="shared" si="11"/>
        <v>https://cyberjapandata.gsi.go.jp/portal/sys/v4/symbols/778.png</v>
      </c>
    </row>
    <row r="762" spans="1:2" ht="23.45" customHeight="1">
      <c r="A762" s="1">
        <v>779</v>
      </c>
      <c r="B762" s="9" t="str">
        <f t="shared" si="11"/>
        <v>https://cyberjapandata.gsi.go.jp/portal/sys/v4/symbols/779.png</v>
      </c>
    </row>
    <row r="763" spans="1:2" ht="23.45" customHeight="1">
      <c r="A763" s="1">
        <v>780</v>
      </c>
      <c r="B763" s="9" t="str">
        <f t="shared" si="11"/>
        <v>https://cyberjapandata.gsi.go.jp/portal/sys/v4/symbols/780.png</v>
      </c>
    </row>
    <row r="764" spans="1:2" ht="23.45" customHeight="1">
      <c r="A764" s="1">
        <v>781</v>
      </c>
      <c r="B764" s="9" t="str">
        <f t="shared" si="11"/>
        <v>https://cyberjapandata.gsi.go.jp/portal/sys/v4/symbols/781.png</v>
      </c>
    </row>
    <row r="765" spans="1:2" ht="23.45" customHeight="1">
      <c r="A765" s="1">
        <v>782</v>
      </c>
      <c r="B765" s="9" t="str">
        <f t="shared" si="11"/>
        <v>https://cyberjapandata.gsi.go.jp/portal/sys/v4/symbols/782.png</v>
      </c>
    </row>
    <row r="766" spans="1:2" ht="23.45" customHeight="1">
      <c r="A766" s="1">
        <v>783</v>
      </c>
      <c r="B766" s="9" t="str">
        <f t="shared" si="11"/>
        <v>https://cyberjapandata.gsi.go.jp/portal/sys/v4/symbols/783.png</v>
      </c>
    </row>
    <row r="767" spans="1:2" ht="23.45" customHeight="1">
      <c r="A767" s="1">
        <v>784</v>
      </c>
      <c r="B767" s="9" t="str">
        <f t="shared" si="11"/>
        <v>https://cyberjapandata.gsi.go.jp/portal/sys/v4/symbols/784.png</v>
      </c>
    </row>
    <row r="768" spans="1:2" ht="23.45" customHeight="1">
      <c r="A768" s="1">
        <v>785</v>
      </c>
      <c r="B768" s="9" t="str">
        <f t="shared" si="11"/>
        <v>https://cyberjapandata.gsi.go.jp/portal/sys/v4/symbols/785.png</v>
      </c>
    </row>
    <row r="769" spans="1:2" ht="23.45" customHeight="1">
      <c r="A769" s="1">
        <v>786</v>
      </c>
      <c r="B769" s="9" t="str">
        <f t="shared" si="11"/>
        <v>https://cyberjapandata.gsi.go.jp/portal/sys/v4/symbols/786.png</v>
      </c>
    </row>
    <row r="770" spans="1:2" ht="23.45" customHeight="1">
      <c r="A770" s="1">
        <v>787</v>
      </c>
      <c r="B770" s="9" t="str">
        <f t="shared" ref="B770:B833" si="12">HYPERLINK("https://cyberjapandata.gsi.go.jp/portal/sys/v4/symbols/" &amp; TEXT(A770,"000") &amp; ".png")</f>
        <v>https://cyberjapandata.gsi.go.jp/portal/sys/v4/symbols/787.png</v>
      </c>
    </row>
    <row r="771" spans="1:2" ht="23.45" customHeight="1">
      <c r="A771" s="1">
        <v>788</v>
      </c>
      <c r="B771" s="9" t="str">
        <f t="shared" si="12"/>
        <v>https://cyberjapandata.gsi.go.jp/portal/sys/v4/symbols/788.png</v>
      </c>
    </row>
    <row r="772" spans="1:2" ht="23.45" customHeight="1">
      <c r="A772" s="1">
        <v>789</v>
      </c>
      <c r="B772" s="9" t="str">
        <f t="shared" si="12"/>
        <v>https://cyberjapandata.gsi.go.jp/portal/sys/v4/symbols/789.png</v>
      </c>
    </row>
    <row r="773" spans="1:2" ht="23.45" customHeight="1">
      <c r="A773" s="1">
        <v>790</v>
      </c>
      <c r="B773" s="9" t="str">
        <f t="shared" si="12"/>
        <v>https://cyberjapandata.gsi.go.jp/portal/sys/v4/symbols/790.png</v>
      </c>
    </row>
    <row r="774" spans="1:2" ht="23.45" customHeight="1">
      <c r="A774" s="1">
        <v>791</v>
      </c>
      <c r="B774" s="9" t="str">
        <f t="shared" si="12"/>
        <v>https://cyberjapandata.gsi.go.jp/portal/sys/v4/symbols/791.png</v>
      </c>
    </row>
    <row r="775" spans="1:2" ht="23.45" customHeight="1">
      <c r="A775" s="1">
        <v>792</v>
      </c>
      <c r="B775" s="9" t="str">
        <f t="shared" si="12"/>
        <v>https://cyberjapandata.gsi.go.jp/portal/sys/v4/symbols/792.png</v>
      </c>
    </row>
    <row r="776" spans="1:2" ht="23.45" customHeight="1">
      <c r="A776" s="1">
        <v>793</v>
      </c>
      <c r="B776" s="9" t="str">
        <f t="shared" si="12"/>
        <v>https://cyberjapandata.gsi.go.jp/portal/sys/v4/symbols/793.png</v>
      </c>
    </row>
    <row r="777" spans="1:2" ht="23.45" customHeight="1">
      <c r="A777" s="1">
        <v>794</v>
      </c>
      <c r="B777" s="9" t="str">
        <f t="shared" si="12"/>
        <v>https://cyberjapandata.gsi.go.jp/portal/sys/v4/symbols/794.png</v>
      </c>
    </row>
    <row r="778" spans="1:2" ht="23.45" customHeight="1">
      <c r="A778" s="1">
        <v>795</v>
      </c>
      <c r="B778" s="9" t="str">
        <f t="shared" si="12"/>
        <v>https://cyberjapandata.gsi.go.jp/portal/sys/v4/symbols/795.png</v>
      </c>
    </row>
    <row r="779" spans="1:2" ht="23.45" customHeight="1">
      <c r="A779" s="1">
        <v>796</v>
      </c>
      <c r="B779" s="9" t="str">
        <f t="shared" si="12"/>
        <v>https://cyberjapandata.gsi.go.jp/portal/sys/v4/symbols/796.png</v>
      </c>
    </row>
    <row r="780" spans="1:2" ht="23.45" customHeight="1">
      <c r="A780" s="1">
        <v>797</v>
      </c>
      <c r="B780" s="9" t="str">
        <f t="shared" si="12"/>
        <v>https://cyberjapandata.gsi.go.jp/portal/sys/v4/symbols/797.png</v>
      </c>
    </row>
    <row r="781" spans="1:2" ht="23.45" customHeight="1">
      <c r="A781" s="1">
        <v>798</v>
      </c>
      <c r="B781" s="9" t="str">
        <f t="shared" si="12"/>
        <v>https://cyberjapandata.gsi.go.jp/portal/sys/v4/symbols/798.png</v>
      </c>
    </row>
    <row r="782" spans="1:2" ht="23.45" customHeight="1">
      <c r="A782" s="1">
        <v>799</v>
      </c>
      <c r="B782" s="9" t="str">
        <f t="shared" si="12"/>
        <v>https://cyberjapandata.gsi.go.jp/portal/sys/v4/symbols/799.png</v>
      </c>
    </row>
    <row r="783" spans="1:2" ht="23.45" customHeight="1">
      <c r="A783" s="1">
        <v>800</v>
      </c>
      <c r="B783" s="9" t="str">
        <f t="shared" si="12"/>
        <v>https://cyberjapandata.gsi.go.jp/portal/sys/v4/symbols/800.png</v>
      </c>
    </row>
    <row r="784" spans="1:2" ht="23.45" customHeight="1">
      <c r="A784" s="1">
        <v>801</v>
      </c>
      <c r="B784" s="9" t="str">
        <f t="shared" si="12"/>
        <v>https://cyberjapandata.gsi.go.jp/portal/sys/v4/symbols/801.png</v>
      </c>
    </row>
    <row r="785" spans="1:2" ht="23.45" customHeight="1">
      <c r="A785" s="1">
        <v>802</v>
      </c>
      <c r="B785" s="9" t="str">
        <f t="shared" si="12"/>
        <v>https://cyberjapandata.gsi.go.jp/portal/sys/v4/symbols/802.png</v>
      </c>
    </row>
    <row r="786" spans="1:2" ht="23.45" customHeight="1">
      <c r="A786" s="1">
        <v>803</v>
      </c>
      <c r="B786" s="9" t="str">
        <f t="shared" si="12"/>
        <v>https://cyberjapandata.gsi.go.jp/portal/sys/v4/symbols/803.png</v>
      </c>
    </row>
    <row r="787" spans="1:2" ht="23.45" customHeight="1">
      <c r="A787" s="1">
        <v>804</v>
      </c>
      <c r="B787" s="9" t="str">
        <f t="shared" si="12"/>
        <v>https://cyberjapandata.gsi.go.jp/portal/sys/v4/symbols/804.png</v>
      </c>
    </row>
    <row r="788" spans="1:2" ht="23.45" customHeight="1">
      <c r="A788" s="1">
        <v>805</v>
      </c>
      <c r="B788" s="9" t="str">
        <f t="shared" si="12"/>
        <v>https://cyberjapandata.gsi.go.jp/portal/sys/v4/symbols/805.png</v>
      </c>
    </row>
    <row r="789" spans="1:2" ht="23.45" customHeight="1">
      <c r="A789" s="1">
        <v>806</v>
      </c>
      <c r="B789" s="9" t="str">
        <f t="shared" si="12"/>
        <v>https://cyberjapandata.gsi.go.jp/portal/sys/v4/symbols/806.png</v>
      </c>
    </row>
    <row r="790" spans="1:2" ht="23.45" customHeight="1">
      <c r="A790" s="1">
        <v>807</v>
      </c>
      <c r="B790" s="9" t="str">
        <f t="shared" si="12"/>
        <v>https://cyberjapandata.gsi.go.jp/portal/sys/v4/symbols/807.png</v>
      </c>
    </row>
    <row r="791" spans="1:2" ht="23.45" customHeight="1">
      <c r="A791" s="1">
        <v>808</v>
      </c>
      <c r="B791" s="9" t="str">
        <f t="shared" si="12"/>
        <v>https://cyberjapandata.gsi.go.jp/portal/sys/v4/symbols/808.png</v>
      </c>
    </row>
    <row r="792" spans="1:2" ht="23.45" customHeight="1">
      <c r="A792" s="1">
        <v>809</v>
      </c>
      <c r="B792" s="9" t="str">
        <f t="shared" si="12"/>
        <v>https://cyberjapandata.gsi.go.jp/portal/sys/v4/symbols/809.png</v>
      </c>
    </row>
    <row r="793" spans="1:2" ht="23.45" customHeight="1">
      <c r="A793" s="1">
        <v>810</v>
      </c>
      <c r="B793" s="9" t="str">
        <f t="shared" si="12"/>
        <v>https://cyberjapandata.gsi.go.jp/portal/sys/v4/symbols/810.png</v>
      </c>
    </row>
    <row r="794" spans="1:2" ht="23.45" customHeight="1">
      <c r="A794" s="1">
        <v>811</v>
      </c>
      <c r="B794" s="9" t="str">
        <f t="shared" si="12"/>
        <v>https://cyberjapandata.gsi.go.jp/portal/sys/v4/symbols/811.png</v>
      </c>
    </row>
    <row r="795" spans="1:2" ht="23.45" customHeight="1">
      <c r="A795" s="1">
        <v>812</v>
      </c>
      <c r="B795" s="9" t="str">
        <f t="shared" si="12"/>
        <v>https://cyberjapandata.gsi.go.jp/portal/sys/v4/symbols/812.png</v>
      </c>
    </row>
    <row r="796" spans="1:2" ht="23.45" customHeight="1">
      <c r="A796" s="1">
        <v>813</v>
      </c>
      <c r="B796" s="9" t="str">
        <f t="shared" si="12"/>
        <v>https://cyberjapandata.gsi.go.jp/portal/sys/v4/symbols/813.png</v>
      </c>
    </row>
    <row r="797" spans="1:2" ht="23.45" customHeight="1">
      <c r="A797" s="1">
        <v>814</v>
      </c>
      <c r="B797" s="9" t="str">
        <f t="shared" si="12"/>
        <v>https://cyberjapandata.gsi.go.jp/portal/sys/v4/symbols/814.png</v>
      </c>
    </row>
    <row r="798" spans="1:2" ht="23.45" customHeight="1">
      <c r="A798" s="1">
        <v>815</v>
      </c>
      <c r="B798" s="9" t="str">
        <f t="shared" si="12"/>
        <v>https://cyberjapandata.gsi.go.jp/portal/sys/v4/symbols/815.png</v>
      </c>
    </row>
    <row r="799" spans="1:2" ht="23.45" customHeight="1">
      <c r="A799" s="1">
        <v>816</v>
      </c>
      <c r="B799" s="9" t="str">
        <f t="shared" si="12"/>
        <v>https://cyberjapandata.gsi.go.jp/portal/sys/v4/symbols/816.png</v>
      </c>
    </row>
    <row r="800" spans="1:2" ht="23.45" customHeight="1">
      <c r="A800" s="1">
        <v>817</v>
      </c>
      <c r="B800" s="9" t="str">
        <f t="shared" si="12"/>
        <v>https://cyberjapandata.gsi.go.jp/portal/sys/v4/symbols/817.png</v>
      </c>
    </row>
    <row r="801" spans="1:2" ht="23.45" customHeight="1">
      <c r="A801" s="1">
        <v>818</v>
      </c>
      <c r="B801" s="9" t="str">
        <f t="shared" si="12"/>
        <v>https://cyberjapandata.gsi.go.jp/portal/sys/v4/symbols/818.png</v>
      </c>
    </row>
    <row r="802" spans="1:2" ht="23.45" customHeight="1">
      <c r="A802" s="1">
        <v>819</v>
      </c>
      <c r="B802" s="9" t="str">
        <f t="shared" si="12"/>
        <v>https://cyberjapandata.gsi.go.jp/portal/sys/v4/symbols/819.png</v>
      </c>
    </row>
    <row r="803" spans="1:2" ht="23.45" customHeight="1">
      <c r="A803" s="1">
        <v>820</v>
      </c>
      <c r="B803" s="9" t="str">
        <f t="shared" si="12"/>
        <v>https://cyberjapandata.gsi.go.jp/portal/sys/v4/symbols/820.png</v>
      </c>
    </row>
    <row r="804" spans="1:2" ht="23.45" customHeight="1">
      <c r="A804" s="1">
        <v>821</v>
      </c>
      <c r="B804" s="9" t="str">
        <f t="shared" si="12"/>
        <v>https://cyberjapandata.gsi.go.jp/portal/sys/v4/symbols/821.png</v>
      </c>
    </row>
    <row r="805" spans="1:2" ht="23.45" customHeight="1">
      <c r="A805" s="1">
        <v>822</v>
      </c>
      <c r="B805" s="9" t="str">
        <f t="shared" si="12"/>
        <v>https://cyberjapandata.gsi.go.jp/portal/sys/v4/symbols/822.png</v>
      </c>
    </row>
    <row r="806" spans="1:2" ht="23.45" customHeight="1">
      <c r="A806" s="1">
        <v>823</v>
      </c>
      <c r="B806" s="9" t="str">
        <f t="shared" si="12"/>
        <v>https://cyberjapandata.gsi.go.jp/portal/sys/v4/symbols/823.png</v>
      </c>
    </row>
    <row r="807" spans="1:2" ht="23.45" customHeight="1">
      <c r="A807" s="1">
        <v>824</v>
      </c>
      <c r="B807" s="9" t="str">
        <f t="shared" si="12"/>
        <v>https://cyberjapandata.gsi.go.jp/portal/sys/v4/symbols/824.png</v>
      </c>
    </row>
    <row r="808" spans="1:2" ht="23.45" customHeight="1">
      <c r="A808" s="1">
        <v>825</v>
      </c>
      <c r="B808" s="9" t="str">
        <f t="shared" si="12"/>
        <v>https://cyberjapandata.gsi.go.jp/portal/sys/v4/symbols/825.png</v>
      </c>
    </row>
    <row r="809" spans="1:2" ht="23.45" customHeight="1">
      <c r="A809" s="1">
        <v>826</v>
      </c>
      <c r="B809" s="9" t="str">
        <f t="shared" si="12"/>
        <v>https://cyberjapandata.gsi.go.jp/portal/sys/v4/symbols/826.png</v>
      </c>
    </row>
    <row r="810" spans="1:2" ht="23.45" customHeight="1">
      <c r="A810" s="1">
        <v>827</v>
      </c>
      <c r="B810" s="9" t="str">
        <f t="shared" si="12"/>
        <v>https://cyberjapandata.gsi.go.jp/portal/sys/v4/symbols/827.png</v>
      </c>
    </row>
    <row r="811" spans="1:2" ht="23.45" customHeight="1">
      <c r="A811" s="1">
        <v>828</v>
      </c>
      <c r="B811" s="9" t="str">
        <f t="shared" si="12"/>
        <v>https://cyberjapandata.gsi.go.jp/portal/sys/v4/symbols/828.png</v>
      </c>
    </row>
    <row r="812" spans="1:2" ht="23.45" customHeight="1">
      <c r="A812" s="1">
        <v>829</v>
      </c>
      <c r="B812" s="9" t="str">
        <f t="shared" si="12"/>
        <v>https://cyberjapandata.gsi.go.jp/portal/sys/v4/symbols/829.png</v>
      </c>
    </row>
    <row r="813" spans="1:2" ht="23.45" customHeight="1">
      <c r="A813" s="1">
        <v>830</v>
      </c>
      <c r="B813" s="9" t="str">
        <f t="shared" si="12"/>
        <v>https://cyberjapandata.gsi.go.jp/portal/sys/v4/symbols/830.png</v>
      </c>
    </row>
    <row r="814" spans="1:2" ht="23.45" customHeight="1">
      <c r="A814" s="1">
        <v>831</v>
      </c>
      <c r="B814" s="9" t="str">
        <f t="shared" si="12"/>
        <v>https://cyberjapandata.gsi.go.jp/portal/sys/v4/symbols/831.png</v>
      </c>
    </row>
    <row r="815" spans="1:2" ht="23.45" customHeight="1">
      <c r="A815" s="1">
        <v>832</v>
      </c>
      <c r="B815" s="9" t="str">
        <f t="shared" si="12"/>
        <v>https://cyberjapandata.gsi.go.jp/portal/sys/v4/symbols/832.png</v>
      </c>
    </row>
    <row r="816" spans="1:2" ht="23.45" customHeight="1">
      <c r="A816" s="1">
        <v>833</v>
      </c>
      <c r="B816" s="9" t="str">
        <f t="shared" si="12"/>
        <v>https://cyberjapandata.gsi.go.jp/portal/sys/v4/symbols/833.png</v>
      </c>
    </row>
    <row r="817" spans="1:2" ht="23.45" customHeight="1">
      <c r="A817" s="1">
        <v>834</v>
      </c>
      <c r="B817" s="9" t="str">
        <f t="shared" si="12"/>
        <v>https://cyberjapandata.gsi.go.jp/portal/sys/v4/symbols/834.png</v>
      </c>
    </row>
    <row r="818" spans="1:2" ht="23.45" customHeight="1">
      <c r="A818" s="1">
        <v>835</v>
      </c>
      <c r="B818" s="9" t="str">
        <f t="shared" si="12"/>
        <v>https://cyberjapandata.gsi.go.jp/portal/sys/v4/symbols/835.png</v>
      </c>
    </row>
    <row r="819" spans="1:2" ht="23.45" customHeight="1">
      <c r="A819" s="1">
        <v>836</v>
      </c>
      <c r="B819" s="9" t="str">
        <f t="shared" si="12"/>
        <v>https://cyberjapandata.gsi.go.jp/portal/sys/v4/symbols/836.png</v>
      </c>
    </row>
    <row r="820" spans="1:2" ht="23.45" customHeight="1">
      <c r="A820" s="1">
        <v>837</v>
      </c>
      <c r="B820" s="9" t="str">
        <f t="shared" si="12"/>
        <v>https://cyberjapandata.gsi.go.jp/portal/sys/v4/symbols/837.png</v>
      </c>
    </row>
    <row r="821" spans="1:2" ht="23.45" customHeight="1">
      <c r="A821" s="1">
        <v>838</v>
      </c>
      <c r="B821" s="9" t="str">
        <f t="shared" si="12"/>
        <v>https://cyberjapandata.gsi.go.jp/portal/sys/v4/symbols/838.png</v>
      </c>
    </row>
    <row r="822" spans="1:2" ht="23.45" customHeight="1">
      <c r="A822" s="1">
        <v>839</v>
      </c>
      <c r="B822" s="9" t="str">
        <f t="shared" si="12"/>
        <v>https://cyberjapandata.gsi.go.jp/portal/sys/v4/symbols/839.png</v>
      </c>
    </row>
    <row r="823" spans="1:2" ht="23.45" customHeight="1">
      <c r="A823" s="1">
        <v>840</v>
      </c>
      <c r="B823" s="9" t="str">
        <f t="shared" si="12"/>
        <v>https://cyberjapandata.gsi.go.jp/portal/sys/v4/symbols/840.png</v>
      </c>
    </row>
    <row r="824" spans="1:2" ht="23.45" customHeight="1">
      <c r="A824" s="1">
        <v>841</v>
      </c>
      <c r="B824" s="9" t="str">
        <f t="shared" si="12"/>
        <v>https://cyberjapandata.gsi.go.jp/portal/sys/v4/symbols/841.png</v>
      </c>
    </row>
    <row r="825" spans="1:2" ht="23.45" customHeight="1">
      <c r="A825" s="8">
        <v>880</v>
      </c>
      <c r="B825" s="9" t="str">
        <f t="shared" si="12"/>
        <v>https://cyberjapandata.gsi.go.jp/portal/sys/v4/symbols/880.png</v>
      </c>
    </row>
    <row r="826" spans="1:2" ht="23.45" customHeight="1">
      <c r="A826" s="1">
        <v>881</v>
      </c>
      <c r="B826" s="9" t="str">
        <f t="shared" si="12"/>
        <v>https://cyberjapandata.gsi.go.jp/portal/sys/v4/symbols/881.png</v>
      </c>
    </row>
    <row r="827" spans="1:2" ht="23.45" customHeight="1">
      <c r="A827" s="1">
        <v>882</v>
      </c>
      <c r="B827" s="9" t="str">
        <f t="shared" si="12"/>
        <v>https://cyberjapandata.gsi.go.jp/portal/sys/v4/symbols/882.png</v>
      </c>
    </row>
    <row r="828" spans="1:2" ht="23.45" customHeight="1">
      <c r="A828" s="1">
        <v>883</v>
      </c>
      <c r="B828" s="9" t="str">
        <f t="shared" si="12"/>
        <v>https://cyberjapandata.gsi.go.jp/portal/sys/v4/symbols/883.png</v>
      </c>
    </row>
    <row r="829" spans="1:2" ht="23.45" customHeight="1">
      <c r="A829" s="1">
        <v>884</v>
      </c>
      <c r="B829" s="9" t="str">
        <f t="shared" si="12"/>
        <v>https://cyberjapandata.gsi.go.jp/portal/sys/v4/symbols/884.png</v>
      </c>
    </row>
    <row r="830" spans="1:2" ht="23.45" customHeight="1">
      <c r="A830" s="1">
        <v>885</v>
      </c>
      <c r="B830" s="9" t="str">
        <f t="shared" si="12"/>
        <v>https://cyberjapandata.gsi.go.jp/portal/sys/v4/symbols/885.png</v>
      </c>
    </row>
    <row r="831" spans="1:2" ht="23.45" customHeight="1">
      <c r="A831" s="1">
        <v>886</v>
      </c>
      <c r="B831" s="9" t="str">
        <f t="shared" si="12"/>
        <v>https://cyberjapandata.gsi.go.jp/portal/sys/v4/symbols/886.png</v>
      </c>
    </row>
    <row r="832" spans="1:2" ht="23.45" customHeight="1">
      <c r="A832" s="1">
        <v>887</v>
      </c>
      <c r="B832" s="9" t="str">
        <f t="shared" si="12"/>
        <v>https://cyberjapandata.gsi.go.jp/portal/sys/v4/symbols/887.png</v>
      </c>
    </row>
    <row r="833" spans="1:2" ht="23.45" customHeight="1">
      <c r="A833" s="1">
        <v>888</v>
      </c>
      <c r="B833" s="9" t="str">
        <f t="shared" si="12"/>
        <v>https://cyberjapandata.gsi.go.jp/portal/sys/v4/symbols/888.png</v>
      </c>
    </row>
    <row r="834" spans="1:2" ht="23.45" customHeight="1">
      <c r="A834" s="1">
        <v>889</v>
      </c>
      <c r="B834" s="9" t="str">
        <f t="shared" ref="B834:B897" si="13">HYPERLINK("https://cyberjapandata.gsi.go.jp/portal/sys/v4/symbols/" &amp; TEXT(A834,"000") &amp; ".png")</f>
        <v>https://cyberjapandata.gsi.go.jp/portal/sys/v4/symbols/889.png</v>
      </c>
    </row>
    <row r="835" spans="1:2" ht="23.45" customHeight="1">
      <c r="A835" s="1">
        <v>890</v>
      </c>
      <c r="B835" s="9" t="str">
        <f t="shared" si="13"/>
        <v>https://cyberjapandata.gsi.go.jp/portal/sys/v4/symbols/890.png</v>
      </c>
    </row>
    <row r="836" spans="1:2" ht="23.45" customHeight="1">
      <c r="A836" s="1">
        <v>891</v>
      </c>
      <c r="B836" s="9" t="str">
        <f t="shared" si="13"/>
        <v>https://cyberjapandata.gsi.go.jp/portal/sys/v4/symbols/891.png</v>
      </c>
    </row>
    <row r="837" spans="1:2" ht="23.45" customHeight="1">
      <c r="A837" s="1">
        <v>892</v>
      </c>
      <c r="B837" s="9" t="str">
        <f t="shared" si="13"/>
        <v>https://cyberjapandata.gsi.go.jp/portal/sys/v4/symbols/892.png</v>
      </c>
    </row>
    <row r="838" spans="1:2" ht="23.45" customHeight="1">
      <c r="A838" s="1">
        <v>893</v>
      </c>
      <c r="B838" s="9" t="str">
        <f t="shared" si="13"/>
        <v>https://cyberjapandata.gsi.go.jp/portal/sys/v4/symbols/893.png</v>
      </c>
    </row>
    <row r="839" spans="1:2" ht="23.45" customHeight="1">
      <c r="A839" s="1">
        <v>900</v>
      </c>
      <c r="B839" s="9" t="str">
        <f t="shared" si="13"/>
        <v>https://cyberjapandata.gsi.go.jp/portal/sys/v4/symbols/900.png</v>
      </c>
    </row>
    <row r="840" spans="1:2" ht="23.45" customHeight="1">
      <c r="A840" s="1">
        <v>901</v>
      </c>
      <c r="B840" s="9" t="str">
        <f t="shared" si="13"/>
        <v>https://cyberjapandata.gsi.go.jp/portal/sys/v4/symbols/901.png</v>
      </c>
    </row>
    <row r="841" spans="1:2" ht="23.45" customHeight="1">
      <c r="A841" s="1">
        <v>902</v>
      </c>
      <c r="B841" s="9" t="str">
        <f t="shared" si="13"/>
        <v>https://cyberjapandata.gsi.go.jp/portal/sys/v4/symbols/902.png</v>
      </c>
    </row>
    <row r="842" spans="1:2" ht="23.45" customHeight="1">
      <c r="A842" s="1">
        <v>903</v>
      </c>
      <c r="B842" s="9" t="str">
        <f t="shared" si="13"/>
        <v>https://cyberjapandata.gsi.go.jp/portal/sys/v4/symbols/903.png</v>
      </c>
    </row>
    <row r="843" spans="1:2" ht="23.45" customHeight="1">
      <c r="A843" s="1">
        <v>904</v>
      </c>
      <c r="B843" s="9" t="str">
        <f t="shared" si="13"/>
        <v>https://cyberjapandata.gsi.go.jp/portal/sys/v4/symbols/904.png</v>
      </c>
    </row>
    <row r="844" spans="1:2" ht="23.45" customHeight="1">
      <c r="A844" s="1">
        <v>905</v>
      </c>
      <c r="B844" s="9" t="str">
        <f t="shared" si="13"/>
        <v>https://cyberjapandata.gsi.go.jp/portal/sys/v4/symbols/905.png</v>
      </c>
    </row>
    <row r="845" spans="1:2" ht="23.45" customHeight="1">
      <c r="A845" s="1">
        <v>907</v>
      </c>
      <c r="B845" s="9" t="str">
        <f t="shared" si="13"/>
        <v>https://cyberjapandata.gsi.go.jp/portal/sys/v4/symbols/907.png</v>
      </c>
    </row>
    <row r="846" spans="1:2" ht="23.45" customHeight="1">
      <c r="A846" s="1">
        <v>908</v>
      </c>
      <c r="B846" s="9" t="str">
        <f t="shared" si="13"/>
        <v>https://cyberjapandata.gsi.go.jp/portal/sys/v4/symbols/908.png</v>
      </c>
    </row>
    <row r="847" spans="1:2" ht="23.45" customHeight="1">
      <c r="A847" s="1">
        <v>909</v>
      </c>
      <c r="B847" s="9" t="str">
        <f t="shared" si="13"/>
        <v>https://cyberjapandata.gsi.go.jp/portal/sys/v4/symbols/909.png</v>
      </c>
    </row>
    <row r="848" spans="1:2" ht="23.45" customHeight="1">
      <c r="A848" s="1">
        <v>910</v>
      </c>
      <c r="B848" s="9" t="str">
        <f t="shared" si="13"/>
        <v>https://cyberjapandata.gsi.go.jp/portal/sys/v4/symbols/910.png</v>
      </c>
    </row>
    <row r="849" spans="1:2" ht="23.45" customHeight="1">
      <c r="A849" s="1">
        <v>911</v>
      </c>
      <c r="B849" s="9" t="str">
        <f t="shared" si="13"/>
        <v>https://cyberjapandata.gsi.go.jp/portal/sys/v4/symbols/911.png</v>
      </c>
    </row>
    <row r="850" spans="1:2" ht="23.45" customHeight="1">
      <c r="A850" s="1">
        <v>912</v>
      </c>
      <c r="B850" s="9" t="str">
        <f t="shared" si="13"/>
        <v>https://cyberjapandata.gsi.go.jp/portal/sys/v4/symbols/912.png</v>
      </c>
    </row>
    <row r="851" spans="1:2" ht="23.45" customHeight="1">
      <c r="A851" s="1">
        <v>913</v>
      </c>
      <c r="B851" s="9" t="str">
        <f t="shared" si="13"/>
        <v>https://cyberjapandata.gsi.go.jp/portal/sys/v4/symbols/913.png</v>
      </c>
    </row>
    <row r="852" spans="1:2" ht="23.45" customHeight="1">
      <c r="A852" s="1">
        <v>914</v>
      </c>
      <c r="B852" s="9" t="str">
        <f t="shared" si="13"/>
        <v>https://cyberjapandata.gsi.go.jp/portal/sys/v4/symbols/914.png</v>
      </c>
    </row>
    <row r="853" spans="1:2" ht="23.45" customHeight="1">
      <c r="A853" s="1">
        <v>915</v>
      </c>
      <c r="B853" s="9" t="str">
        <f t="shared" si="13"/>
        <v>https://cyberjapandata.gsi.go.jp/portal/sys/v4/symbols/915.png</v>
      </c>
    </row>
    <row r="854" spans="1:2" ht="23.45" customHeight="1">
      <c r="A854" s="1">
        <v>916</v>
      </c>
      <c r="B854" s="9" t="str">
        <f t="shared" si="13"/>
        <v>https://cyberjapandata.gsi.go.jp/portal/sys/v4/symbols/916.png</v>
      </c>
    </row>
    <row r="855" spans="1:2" ht="23.45" customHeight="1">
      <c r="A855" s="1">
        <v>917</v>
      </c>
      <c r="B855" s="9" t="str">
        <f t="shared" si="13"/>
        <v>https://cyberjapandata.gsi.go.jp/portal/sys/v4/symbols/917.png</v>
      </c>
    </row>
    <row r="856" spans="1:2" ht="23.45" customHeight="1">
      <c r="A856" s="1">
        <v>918</v>
      </c>
      <c r="B856" s="9" t="str">
        <f t="shared" si="13"/>
        <v>https://cyberjapandata.gsi.go.jp/portal/sys/v4/symbols/918.png</v>
      </c>
    </row>
    <row r="857" spans="1:2" ht="23.45" customHeight="1">
      <c r="A857" s="1">
        <v>919</v>
      </c>
      <c r="B857" s="9" t="str">
        <f t="shared" si="13"/>
        <v>https://cyberjapandata.gsi.go.jp/portal/sys/v4/symbols/919.png</v>
      </c>
    </row>
    <row r="858" spans="1:2" ht="23.45" customHeight="1">
      <c r="A858" s="1">
        <v>920</v>
      </c>
      <c r="B858" s="9" t="str">
        <f t="shared" si="13"/>
        <v>https://cyberjapandata.gsi.go.jp/portal/sys/v4/symbols/920.png</v>
      </c>
    </row>
    <row r="859" spans="1:2" ht="23.45" customHeight="1">
      <c r="A859" s="1">
        <v>921</v>
      </c>
      <c r="B859" s="9" t="str">
        <f t="shared" si="13"/>
        <v>https://cyberjapandata.gsi.go.jp/portal/sys/v4/symbols/921.png</v>
      </c>
    </row>
    <row r="860" spans="1:2" ht="23.45" customHeight="1">
      <c r="A860" s="1">
        <v>922</v>
      </c>
      <c r="B860" s="9" t="str">
        <f t="shared" si="13"/>
        <v>https://cyberjapandata.gsi.go.jp/portal/sys/v4/symbols/922.png</v>
      </c>
    </row>
    <row r="861" spans="1:2" ht="23.45" customHeight="1">
      <c r="A861" s="1">
        <v>923</v>
      </c>
      <c r="B861" s="9" t="str">
        <f t="shared" si="13"/>
        <v>https://cyberjapandata.gsi.go.jp/portal/sys/v4/symbols/923.png</v>
      </c>
    </row>
    <row r="862" spans="1:2" ht="23.45" customHeight="1">
      <c r="A862" s="1">
        <v>925</v>
      </c>
      <c r="B862" s="9" t="str">
        <f t="shared" si="13"/>
        <v>https://cyberjapandata.gsi.go.jp/portal/sys/v4/symbols/925.png</v>
      </c>
    </row>
    <row r="863" spans="1:2" ht="23.45" customHeight="1">
      <c r="A863" s="1">
        <v>926</v>
      </c>
      <c r="B863" s="9" t="str">
        <f t="shared" si="13"/>
        <v>https://cyberjapandata.gsi.go.jp/portal/sys/v4/symbols/926.png</v>
      </c>
    </row>
    <row r="864" spans="1:2" ht="23.45" customHeight="1">
      <c r="A864" s="1">
        <v>927</v>
      </c>
      <c r="B864" s="9" t="str">
        <f t="shared" si="13"/>
        <v>https://cyberjapandata.gsi.go.jp/portal/sys/v4/symbols/927.png</v>
      </c>
    </row>
    <row r="865" spans="1:2" ht="23.45" customHeight="1">
      <c r="A865" s="1">
        <v>928</v>
      </c>
      <c r="B865" s="9" t="str">
        <f t="shared" si="13"/>
        <v>https://cyberjapandata.gsi.go.jp/portal/sys/v4/symbols/928.png</v>
      </c>
    </row>
    <row r="866" spans="1:2" ht="23.45" customHeight="1">
      <c r="A866" s="1">
        <v>929</v>
      </c>
      <c r="B866" s="9" t="str">
        <f t="shared" si="13"/>
        <v>https://cyberjapandata.gsi.go.jp/portal/sys/v4/symbols/929.png</v>
      </c>
    </row>
    <row r="867" spans="1:2" ht="23.45" customHeight="1">
      <c r="A867" s="1">
        <v>930</v>
      </c>
      <c r="B867" s="9" t="str">
        <f t="shared" si="13"/>
        <v>https://cyberjapandata.gsi.go.jp/portal/sys/v4/symbols/930.png</v>
      </c>
    </row>
    <row r="868" spans="1:2" ht="23.45" customHeight="1">
      <c r="A868" s="1">
        <v>950</v>
      </c>
      <c r="B868" s="9" t="str">
        <f t="shared" si="13"/>
        <v>https://cyberjapandata.gsi.go.jp/portal/sys/v4/symbols/950.png</v>
      </c>
    </row>
    <row r="869" spans="1:2" ht="23.45" customHeight="1">
      <c r="A869" s="1">
        <v>951</v>
      </c>
      <c r="B869" s="9" t="str">
        <f t="shared" si="13"/>
        <v>https://cyberjapandata.gsi.go.jp/portal/sys/v4/symbols/951.png</v>
      </c>
    </row>
    <row r="870" spans="1:2" ht="23.45" customHeight="1">
      <c r="A870" s="1">
        <v>952</v>
      </c>
      <c r="B870" s="9" t="str">
        <f t="shared" si="13"/>
        <v>https://cyberjapandata.gsi.go.jp/portal/sys/v4/symbols/952.png</v>
      </c>
    </row>
    <row r="871" spans="1:2" ht="23.45" customHeight="1">
      <c r="A871" s="1">
        <v>953</v>
      </c>
      <c r="B871" s="9" t="str">
        <f t="shared" si="13"/>
        <v>https://cyberjapandata.gsi.go.jp/portal/sys/v4/symbols/953.png</v>
      </c>
    </row>
    <row r="872" spans="1:2" ht="23.45" customHeight="1">
      <c r="A872" s="1">
        <v>954</v>
      </c>
      <c r="B872" s="9" t="str">
        <f t="shared" si="13"/>
        <v>https://cyberjapandata.gsi.go.jp/portal/sys/v4/symbols/954.png</v>
      </c>
    </row>
    <row r="873" spans="1:2" ht="23.45" customHeight="1">
      <c r="A873" s="1">
        <v>955</v>
      </c>
      <c r="B873" s="9" t="str">
        <f t="shared" si="13"/>
        <v>https://cyberjapandata.gsi.go.jp/portal/sys/v4/symbols/955.png</v>
      </c>
    </row>
    <row r="874" spans="1:2" ht="23.45" customHeight="1">
      <c r="A874" s="1">
        <v>956</v>
      </c>
      <c r="B874" s="9" t="str">
        <f t="shared" si="13"/>
        <v>https://cyberjapandata.gsi.go.jp/portal/sys/v4/symbols/956.png</v>
      </c>
    </row>
    <row r="875" spans="1:2" ht="23.45" customHeight="1">
      <c r="A875" s="1">
        <v>957</v>
      </c>
      <c r="B875" s="9" t="str">
        <f t="shared" si="13"/>
        <v>https://cyberjapandata.gsi.go.jp/portal/sys/v4/symbols/957.png</v>
      </c>
    </row>
    <row r="876" spans="1:2" ht="23.45" customHeight="1">
      <c r="A876" s="1">
        <v>958</v>
      </c>
      <c r="B876" s="9" t="str">
        <f t="shared" si="13"/>
        <v>https://cyberjapandata.gsi.go.jp/portal/sys/v4/symbols/958.png</v>
      </c>
    </row>
    <row r="877" spans="1:2" ht="23.45" customHeight="1">
      <c r="A877" s="1">
        <v>959</v>
      </c>
      <c r="B877" s="9" t="str">
        <f t="shared" si="13"/>
        <v>https://cyberjapandata.gsi.go.jp/portal/sys/v4/symbols/959.png</v>
      </c>
    </row>
    <row r="878" spans="1:2" ht="23.45" customHeight="1">
      <c r="A878" s="1">
        <v>960</v>
      </c>
      <c r="B878" s="9" t="str">
        <f t="shared" si="13"/>
        <v>https://cyberjapandata.gsi.go.jp/portal/sys/v4/symbols/960.png</v>
      </c>
    </row>
    <row r="879" spans="1:2" ht="23.45" customHeight="1">
      <c r="A879" s="1">
        <v>961</v>
      </c>
      <c r="B879" s="9" t="str">
        <f t="shared" si="13"/>
        <v>https://cyberjapandata.gsi.go.jp/portal/sys/v4/symbols/961.png</v>
      </c>
    </row>
    <row r="880" spans="1:2" ht="23.45" customHeight="1">
      <c r="A880" s="1">
        <v>962</v>
      </c>
      <c r="B880" s="9" t="str">
        <f t="shared" si="13"/>
        <v>https://cyberjapandata.gsi.go.jp/portal/sys/v4/symbols/962.png</v>
      </c>
    </row>
    <row r="881" spans="1:2" ht="23.45" customHeight="1">
      <c r="A881" s="1">
        <v>963</v>
      </c>
      <c r="B881" s="9" t="str">
        <f t="shared" si="13"/>
        <v>https://cyberjapandata.gsi.go.jp/portal/sys/v4/symbols/963.png</v>
      </c>
    </row>
    <row r="882" spans="1:2" ht="23.45" customHeight="1">
      <c r="A882" s="1">
        <v>964</v>
      </c>
      <c r="B882" s="9" t="str">
        <f t="shared" si="13"/>
        <v>https://cyberjapandata.gsi.go.jp/portal/sys/v4/symbols/964.png</v>
      </c>
    </row>
    <row r="883" spans="1:2" ht="23.45" customHeight="1">
      <c r="A883" s="1">
        <v>965</v>
      </c>
      <c r="B883" s="9" t="str">
        <f t="shared" si="13"/>
        <v>https://cyberjapandata.gsi.go.jp/portal/sys/v4/symbols/965.png</v>
      </c>
    </row>
    <row r="884" spans="1:2" ht="23.45" customHeight="1">
      <c r="A884" s="1">
        <v>966</v>
      </c>
      <c r="B884" s="9" t="str">
        <f t="shared" si="13"/>
        <v>https://cyberjapandata.gsi.go.jp/portal/sys/v4/symbols/966.png</v>
      </c>
    </row>
    <row r="885" spans="1:2" ht="23.45" customHeight="1">
      <c r="A885" s="1">
        <v>967</v>
      </c>
      <c r="B885" s="9" t="str">
        <f t="shared" si="13"/>
        <v>https://cyberjapandata.gsi.go.jp/portal/sys/v4/symbols/967.png</v>
      </c>
    </row>
    <row r="886" spans="1:2" ht="23.45" customHeight="1">
      <c r="A886" s="1">
        <v>968</v>
      </c>
      <c r="B886" s="9" t="str">
        <f t="shared" si="13"/>
        <v>https://cyberjapandata.gsi.go.jp/portal/sys/v4/symbols/968.png</v>
      </c>
    </row>
    <row r="887" spans="1:2" ht="23.45" customHeight="1">
      <c r="A887" s="1">
        <v>969</v>
      </c>
      <c r="B887" s="9" t="str">
        <f t="shared" si="13"/>
        <v>https://cyberjapandata.gsi.go.jp/portal/sys/v4/symbols/969.png</v>
      </c>
    </row>
    <row r="888" spans="1:2" ht="23.45" customHeight="1">
      <c r="A888" s="1">
        <v>970</v>
      </c>
      <c r="B888" s="9" t="str">
        <f t="shared" si="13"/>
        <v>https://cyberjapandata.gsi.go.jp/portal/sys/v4/symbols/970.png</v>
      </c>
    </row>
    <row r="889" spans="1:2" ht="23.45" customHeight="1">
      <c r="A889" s="1">
        <v>971</v>
      </c>
      <c r="B889" s="9" t="str">
        <f t="shared" si="13"/>
        <v>https://cyberjapandata.gsi.go.jp/portal/sys/v4/symbols/971.png</v>
      </c>
    </row>
    <row r="890" spans="1:2" ht="23.45" customHeight="1">
      <c r="A890" s="1">
        <v>972</v>
      </c>
      <c r="B890" s="9" t="str">
        <f t="shared" si="13"/>
        <v>https://cyberjapandata.gsi.go.jp/portal/sys/v4/symbols/972.png</v>
      </c>
    </row>
    <row r="891" spans="1:2" ht="23.45" customHeight="1">
      <c r="A891" s="1">
        <v>973</v>
      </c>
      <c r="B891" s="9" t="str">
        <f t="shared" si="13"/>
        <v>https://cyberjapandata.gsi.go.jp/portal/sys/v4/symbols/973.png</v>
      </c>
    </row>
    <row r="892" spans="1:2" ht="23.45" customHeight="1">
      <c r="A892" s="1">
        <v>974</v>
      </c>
      <c r="B892" s="9" t="str">
        <f t="shared" si="13"/>
        <v>https://cyberjapandata.gsi.go.jp/portal/sys/v4/symbols/974.png</v>
      </c>
    </row>
    <row r="893" spans="1:2" ht="23.45" customHeight="1">
      <c r="A893" s="1">
        <v>975</v>
      </c>
      <c r="B893" s="9" t="str">
        <f t="shared" si="13"/>
        <v>https://cyberjapandata.gsi.go.jp/portal/sys/v4/symbols/975.png</v>
      </c>
    </row>
    <row r="894" spans="1:2" ht="23.45" customHeight="1">
      <c r="A894" s="1">
        <v>976</v>
      </c>
      <c r="B894" s="9" t="str">
        <f t="shared" si="13"/>
        <v>https://cyberjapandata.gsi.go.jp/portal/sys/v4/symbols/976.png</v>
      </c>
    </row>
    <row r="895" spans="1:2" ht="23.45" customHeight="1">
      <c r="A895" s="1">
        <v>977</v>
      </c>
      <c r="B895" s="9" t="str">
        <f t="shared" si="13"/>
        <v>https://cyberjapandata.gsi.go.jp/portal/sys/v4/symbols/977.png</v>
      </c>
    </row>
    <row r="896" spans="1:2" ht="23.45" customHeight="1">
      <c r="A896" s="1">
        <v>978</v>
      </c>
      <c r="B896" s="9" t="str">
        <f t="shared" si="13"/>
        <v>https://cyberjapandata.gsi.go.jp/portal/sys/v4/symbols/978.png</v>
      </c>
    </row>
    <row r="897" spans="1:2" ht="23.45" customHeight="1">
      <c r="A897" s="1">
        <v>979</v>
      </c>
      <c r="B897" s="9" t="str">
        <f t="shared" si="13"/>
        <v>https://cyberjapandata.gsi.go.jp/portal/sys/v4/symbols/979.png</v>
      </c>
    </row>
    <row r="898" spans="1:2" ht="23.45" customHeight="1">
      <c r="A898" s="1">
        <v>980</v>
      </c>
      <c r="B898" s="9" t="str">
        <f t="shared" ref="B898:B900" si="14">HYPERLINK("https://cyberjapandata.gsi.go.jp/portal/sys/v4/symbols/" &amp; TEXT(A898,"000") &amp; ".png")</f>
        <v>https://cyberjapandata.gsi.go.jp/portal/sys/v4/symbols/980.png</v>
      </c>
    </row>
    <row r="899" spans="1:2" ht="23.45" customHeight="1">
      <c r="A899" s="1">
        <v>981</v>
      </c>
      <c r="B899" s="9" t="str">
        <f t="shared" si="14"/>
        <v>https://cyberjapandata.gsi.go.jp/portal/sys/v4/symbols/981.png</v>
      </c>
    </row>
    <row r="900" spans="1:2" ht="23.45" customHeight="1">
      <c r="A900" s="1">
        <v>982</v>
      </c>
      <c r="B900" s="9" t="str">
        <f t="shared" si="14"/>
        <v>https://cyberjapandata.gsi.go.jp/portal/sys/v4/symbols/982.png</v>
      </c>
    </row>
    <row r="901" spans="1:2" ht="23.45" customHeight="1"/>
  </sheetData>
  <phoneticPr fontId="2"/>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E6DF5-4668-4C4A-A6EF-61D97831CBA0}">
  <dimension ref="A1:K59"/>
  <sheetViews>
    <sheetView zoomScale="70" zoomScaleNormal="70" workbookViewId="0">
      <pane xSplit="3" ySplit="2" topLeftCell="D21" activePane="bottomRight" state="frozenSplit"/>
      <selection pane="topRight" activeCell="G1" sqref="G1"/>
      <selection pane="bottomLeft" activeCell="A14" sqref="A14"/>
      <selection pane="bottomRight" activeCell="H25" sqref="H25"/>
    </sheetView>
  </sheetViews>
  <sheetFormatPr defaultColWidth="9" defaultRowHeight="13.5"/>
  <cols>
    <col min="1" max="1" width="5.375" style="1" customWidth="1"/>
    <col min="2" max="2" width="19.625" style="1" customWidth="1"/>
    <col min="3" max="3" width="40.625" style="1" customWidth="1"/>
    <col min="4" max="4" width="42.75" style="1" customWidth="1"/>
    <col min="5" max="5" width="16.375" style="1" customWidth="1"/>
    <col min="6" max="7" width="12.25" style="1" customWidth="1"/>
    <col min="8" max="8" width="21.125" style="1" customWidth="1"/>
    <col min="9" max="9" width="20.75" style="1" customWidth="1"/>
    <col min="10" max="10" width="22.375" style="1" customWidth="1"/>
    <col min="11" max="16384" width="9" style="1"/>
  </cols>
  <sheetData>
    <row r="1" spans="1:11">
      <c r="B1" s="1" t="s">
        <v>3183</v>
      </c>
    </row>
    <row r="2" spans="1:11" ht="27.75" customHeight="1">
      <c r="A2" s="89" t="s">
        <v>2158</v>
      </c>
      <c r="B2" s="89" t="s">
        <v>2162</v>
      </c>
      <c r="C2" s="89" t="s">
        <v>2159</v>
      </c>
      <c r="D2" s="89" t="s">
        <v>2163</v>
      </c>
      <c r="E2" s="89" t="s">
        <v>2164</v>
      </c>
      <c r="F2" s="89" t="s">
        <v>2160</v>
      </c>
      <c r="G2" s="89" t="s">
        <v>2161</v>
      </c>
      <c r="H2" s="198" t="s">
        <v>3181</v>
      </c>
      <c r="I2" s="198" t="s">
        <v>3182</v>
      </c>
      <c r="J2" s="203" t="s">
        <v>2435</v>
      </c>
    </row>
    <row r="3" spans="1:11">
      <c r="A3" s="89">
        <v>1</v>
      </c>
      <c r="B3" s="86" t="s">
        <v>2025</v>
      </c>
      <c r="C3" s="90" t="s">
        <v>1767</v>
      </c>
      <c r="D3" s="86" t="s">
        <v>2026</v>
      </c>
      <c r="E3" s="87" t="s">
        <v>2027</v>
      </c>
      <c r="F3" s="97">
        <v>32.960521999999997</v>
      </c>
      <c r="G3" s="86">
        <v>131.90164899999999</v>
      </c>
      <c r="H3" s="4" t="str">
        <f>F3&amp;","&amp;G3</f>
        <v>32.960522,131.901649</v>
      </c>
      <c r="I3" s="201" t="str">
        <f>HYPERLINK("https://cyberjapandata.gsi.go.jp/#16/"&amp;F3&amp;"/"&amp;G3&amp;"/&amp;base=std&amp;ls=std&amp;disp=1&amp;vs=c1g1j0h0k0l0u0t0z0r0s0m0f1")</f>
        <v>https://cyberjapandata.gsi.go.jp/#16/32.960522/131.901649/&amp;base=std&amp;ls=std&amp;disp=1&amp;vs=c1g1j0h0k0l0u0t0z0r0s0m0f1</v>
      </c>
      <c r="J3" s="114" t="s">
        <v>1756</v>
      </c>
      <c r="K3" s="1" t="s">
        <v>4085</v>
      </c>
    </row>
    <row r="4" spans="1:11">
      <c r="A4" s="89">
        <v>2</v>
      </c>
      <c r="B4" s="87" t="s">
        <v>2025</v>
      </c>
      <c r="C4" s="90" t="s">
        <v>1768</v>
      </c>
      <c r="D4" s="87" t="s">
        <v>2028</v>
      </c>
      <c r="E4" s="87" t="s">
        <v>2029</v>
      </c>
      <c r="F4" s="97">
        <v>32.953854</v>
      </c>
      <c r="G4" s="86">
        <v>131.895465</v>
      </c>
      <c r="H4" s="4" t="str">
        <f t="shared" ref="H4:H52" si="0">F4&amp;","&amp;G4</f>
        <v>32.953854,131.895465</v>
      </c>
      <c r="I4" s="201" t="str">
        <f t="shared" ref="I4:I52" si="1">HYPERLINK("https://cyberjapandata.gsi.go.jp/#16/"&amp;F4&amp;"/"&amp;G4&amp;"/&amp;base=std&amp;ls=std&amp;disp=1&amp;vs=c1g1j0h0k0l0u0t0z0r0s0m0f1")</f>
        <v>https://cyberjapandata.gsi.go.jp/#16/32.953854/131.895465/&amp;base=std&amp;ls=std&amp;disp=1&amp;vs=c1g1j0h0k0l0u0t0z0r0s0m0f1</v>
      </c>
      <c r="J4" s="114" t="s">
        <v>1759</v>
      </c>
      <c r="K4" s="1" t="s">
        <v>4085</v>
      </c>
    </row>
    <row r="5" spans="1:11">
      <c r="A5" s="89">
        <v>3</v>
      </c>
      <c r="B5" s="87" t="s">
        <v>2025</v>
      </c>
      <c r="C5" s="90" t="s">
        <v>1769</v>
      </c>
      <c r="D5" s="87" t="s">
        <v>2030</v>
      </c>
      <c r="E5" s="87" t="s">
        <v>2031</v>
      </c>
      <c r="F5" s="97">
        <v>32.955576999999998</v>
      </c>
      <c r="G5" s="86">
        <v>131.893439</v>
      </c>
      <c r="H5" s="4" t="str">
        <f t="shared" si="0"/>
        <v>32.955577,131.893439</v>
      </c>
      <c r="I5" s="201" t="str">
        <f t="shared" si="1"/>
        <v>https://cyberjapandata.gsi.go.jp/#16/32.955577/131.893439/&amp;base=std&amp;ls=std&amp;disp=1&amp;vs=c1g1j0h0k0l0u0t0z0r0s0m0f1</v>
      </c>
      <c r="J5" s="114" t="s">
        <v>1754</v>
      </c>
      <c r="K5" s="1" t="s">
        <v>4085</v>
      </c>
    </row>
    <row r="6" spans="1:11">
      <c r="A6" s="89">
        <v>4</v>
      </c>
      <c r="B6" s="86" t="s">
        <v>2025</v>
      </c>
      <c r="C6" s="90" t="s">
        <v>1770</v>
      </c>
      <c r="D6" s="86" t="s">
        <v>2032</v>
      </c>
      <c r="E6" s="87" t="s">
        <v>2033</v>
      </c>
      <c r="F6" s="97">
        <v>32.953887000000002</v>
      </c>
      <c r="G6" s="86">
        <v>131.907769</v>
      </c>
      <c r="H6" s="4" t="str">
        <f t="shared" si="0"/>
        <v>32.953887,131.907769</v>
      </c>
      <c r="I6" s="201" t="str">
        <f t="shared" si="1"/>
        <v>https://cyberjapandata.gsi.go.jp/#16/32.953887/131.907769/&amp;base=std&amp;ls=std&amp;disp=1&amp;vs=c1g1j0h0k0l0u0t0z0r0s0m0f1</v>
      </c>
      <c r="J6" s="114" t="s">
        <v>1754</v>
      </c>
      <c r="K6" s="1" t="s">
        <v>4085</v>
      </c>
    </row>
    <row r="7" spans="1:11">
      <c r="A7" s="89">
        <v>5</v>
      </c>
      <c r="B7" s="86" t="s">
        <v>2025</v>
      </c>
      <c r="C7" s="90" t="s">
        <v>2137</v>
      </c>
      <c r="D7" s="86" t="s">
        <v>2034</v>
      </c>
      <c r="E7" s="87" t="s">
        <v>477</v>
      </c>
      <c r="F7" s="97">
        <v>32.956510999999999</v>
      </c>
      <c r="G7" s="86">
        <v>131.86418</v>
      </c>
      <c r="H7" s="4" t="str">
        <f t="shared" si="0"/>
        <v>32.956511,131.86418</v>
      </c>
      <c r="I7" s="201" t="str">
        <f t="shared" si="1"/>
        <v>https://cyberjapandata.gsi.go.jp/#16/32.956511/131.86418/&amp;base=std&amp;ls=std&amp;disp=1&amp;vs=c1g1j0h0k0l0u0t0z0r0s0m0f1</v>
      </c>
      <c r="J7" s="112" t="s">
        <v>2436</v>
      </c>
      <c r="K7" s="1" t="s">
        <v>4085</v>
      </c>
    </row>
    <row r="8" spans="1:11">
      <c r="A8" s="89">
        <v>6</v>
      </c>
      <c r="B8" s="86" t="s">
        <v>2025</v>
      </c>
      <c r="C8" s="90" t="s">
        <v>1771</v>
      </c>
      <c r="D8" s="86" t="s">
        <v>2035</v>
      </c>
      <c r="E8" s="87" t="s">
        <v>2036</v>
      </c>
      <c r="F8" s="97">
        <v>32.958115999999997</v>
      </c>
      <c r="G8" s="86">
        <v>131.90078399999999</v>
      </c>
      <c r="H8" s="4" t="str">
        <f t="shared" si="0"/>
        <v>32.958116,131.900784</v>
      </c>
      <c r="I8" s="201" t="str">
        <f t="shared" si="1"/>
        <v>https://cyberjapandata.gsi.go.jp/#16/32.958116/131.900784/&amp;base=std&amp;ls=std&amp;disp=1&amp;vs=c1g1j0h0k0l0u0t0z0r0s0m0f1</v>
      </c>
      <c r="J8" s="114" t="s">
        <v>1756</v>
      </c>
      <c r="K8" s="1" t="s">
        <v>4085</v>
      </c>
    </row>
    <row r="9" spans="1:11">
      <c r="A9" s="89">
        <v>7</v>
      </c>
      <c r="B9" s="86" t="s">
        <v>2025</v>
      </c>
      <c r="C9" s="90" t="s">
        <v>2419</v>
      </c>
      <c r="D9" s="86" t="s">
        <v>2037</v>
      </c>
      <c r="E9" s="87" t="s">
        <v>2038</v>
      </c>
      <c r="F9" s="97">
        <v>32.955858999999997</v>
      </c>
      <c r="G9" s="86">
        <v>131.88890900000001</v>
      </c>
      <c r="H9" s="4" t="str">
        <f t="shared" si="0"/>
        <v>32.955859,131.888909</v>
      </c>
      <c r="I9" s="201" t="str">
        <f t="shared" si="1"/>
        <v>https://cyberjapandata.gsi.go.jp/#16/32.955859/131.888909/&amp;base=std&amp;ls=std&amp;disp=1&amp;vs=c1g1j0h0k0l0u0t0z0r0s0m0f1</v>
      </c>
      <c r="J9" s="113" t="s">
        <v>2434</v>
      </c>
      <c r="K9" s="1" t="s">
        <v>4085</v>
      </c>
    </row>
    <row r="10" spans="1:11">
      <c r="A10" s="89">
        <v>8</v>
      </c>
      <c r="B10" s="87" t="s">
        <v>2025</v>
      </c>
      <c r="C10" s="90" t="s">
        <v>1772</v>
      </c>
      <c r="D10" s="87" t="s">
        <v>2039</v>
      </c>
      <c r="E10" s="87" t="s">
        <v>2040</v>
      </c>
      <c r="F10" s="97">
        <v>32.95384</v>
      </c>
      <c r="G10" s="86">
        <v>131.90286800000001</v>
      </c>
      <c r="H10" s="4" t="str">
        <f t="shared" si="0"/>
        <v>32.95384,131.902868</v>
      </c>
      <c r="I10" s="201" t="str">
        <f t="shared" si="1"/>
        <v>https://cyberjapandata.gsi.go.jp/#16/32.95384/131.902868/&amp;base=std&amp;ls=std&amp;disp=1&amp;vs=c1g1j0h0k0l0u0t0z0r0s0m0f1</v>
      </c>
      <c r="J10" s="114" t="s">
        <v>1754</v>
      </c>
      <c r="K10" s="1" t="s">
        <v>4085</v>
      </c>
    </row>
    <row r="11" spans="1:11">
      <c r="A11" s="89">
        <v>9</v>
      </c>
      <c r="B11" s="87" t="s">
        <v>2025</v>
      </c>
      <c r="C11" s="90" t="s">
        <v>2138</v>
      </c>
      <c r="D11" s="87" t="s">
        <v>2041</v>
      </c>
      <c r="E11" s="87" t="s">
        <v>2042</v>
      </c>
      <c r="F11" s="97">
        <v>32.958844999999997</v>
      </c>
      <c r="G11" s="86">
        <v>131.88197600000001</v>
      </c>
      <c r="H11" s="4" t="str">
        <f t="shared" si="0"/>
        <v>32.958845,131.881976</v>
      </c>
      <c r="I11" s="201" t="str">
        <f t="shared" si="1"/>
        <v>https://cyberjapandata.gsi.go.jp/#16/32.958845/131.881976/&amp;base=std&amp;ls=std&amp;disp=1&amp;vs=c1g1j0h0k0l0u0t0z0r0s0m0f1</v>
      </c>
      <c r="J11" s="112" t="s">
        <v>2436</v>
      </c>
      <c r="K11" s="1" t="s">
        <v>4085</v>
      </c>
    </row>
    <row r="12" spans="1:11">
      <c r="A12" s="89">
        <v>10</v>
      </c>
      <c r="B12" s="86" t="s">
        <v>2025</v>
      </c>
      <c r="C12" s="90" t="s">
        <v>2420</v>
      </c>
      <c r="D12" s="86" t="s">
        <v>2043</v>
      </c>
      <c r="E12" s="87" t="s">
        <v>2044</v>
      </c>
      <c r="F12" s="97">
        <v>32.956122000000001</v>
      </c>
      <c r="G12" s="86">
        <v>131.91099700000001</v>
      </c>
      <c r="H12" s="4" t="str">
        <f t="shared" si="0"/>
        <v>32.956122,131.910997</v>
      </c>
      <c r="I12" s="201" t="str">
        <f t="shared" si="1"/>
        <v>https://cyberjapandata.gsi.go.jp/#16/32.956122/131.910997/&amp;base=std&amp;ls=std&amp;disp=1&amp;vs=c1g1j0h0k0l0u0t0z0r0s0m0f1</v>
      </c>
      <c r="J12" s="114" t="s">
        <v>1754</v>
      </c>
      <c r="K12" s="1" t="s">
        <v>4085</v>
      </c>
    </row>
    <row r="13" spans="1:11">
      <c r="A13" s="89">
        <v>11</v>
      </c>
      <c r="B13" s="86" t="s">
        <v>2025</v>
      </c>
      <c r="C13" s="90" t="s">
        <v>2421</v>
      </c>
      <c r="D13" s="86" t="s">
        <v>2045</v>
      </c>
      <c r="E13" s="87" t="s">
        <v>2046</v>
      </c>
      <c r="F13" s="97">
        <v>32.936914202509499</v>
      </c>
      <c r="G13" s="86">
        <v>131.880838905025</v>
      </c>
      <c r="H13" s="4" t="str">
        <f t="shared" si="0"/>
        <v>32.9369142025095,131.880838905025</v>
      </c>
      <c r="I13" s="201" t="str">
        <f t="shared" si="1"/>
        <v>https://cyberjapandata.gsi.go.jp/#16/32.9369142025095/131.880838905025/&amp;base=std&amp;ls=std&amp;disp=1&amp;vs=c1g1j0h0k0l0u0t0z0r0s0m0f1</v>
      </c>
      <c r="J13" s="112" t="s">
        <v>2436</v>
      </c>
      <c r="K13" s="1" t="s">
        <v>4085</v>
      </c>
    </row>
    <row r="14" spans="1:11">
      <c r="A14" s="89">
        <v>12</v>
      </c>
      <c r="B14" s="86" t="s">
        <v>2025</v>
      </c>
      <c r="C14" s="90" t="s">
        <v>2422</v>
      </c>
      <c r="D14" s="86" t="s">
        <v>2047</v>
      </c>
      <c r="E14" s="87" t="s">
        <v>2048</v>
      </c>
      <c r="F14" s="97">
        <v>32.939712</v>
      </c>
      <c r="G14" s="86">
        <v>131.82819599999999</v>
      </c>
      <c r="H14" s="4" t="str">
        <f t="shared" si="0"/>
        <v>32.939712,131.828196</v>
      </c>
      <c r="I14" s="201" t="str">
        <f t="shared" si="1"/>
        <v>https://cyberjapandata.gsi.go.jp/#16/32.939712/131.828196/&amp;base=std&amp;ls=std&amp;disp=1&amp;vs=c1g1j0h0k0l0u0t0z0r0s0m0f1</v>
      </c>
      <c r="J14" s="112" t="s">
        <v>2436</v>
      </c>
      <c r="K14" s="1" t="s">
        <v>4085</v>
      </c>
    </row>
    <row r="15" spans="1:11">
      <c r="A15" s="89">
        <v>13</v>
      </c>
      <c r="B15" s="86" t="s">
        <v>2025</v>
      </c>
      <c r="C15" s="90" t="s">
        <v>1773</v>
      </c>
      <c r="D15" s="86" t="s">
        <v>2049</v>
      </c>
      <c r="E15" s="87" t="s">
        <v>2050</v>
      </c>
      <c r="F15" s="97">
        <v>32.798144999999998</v>
      </c>
      <c r="G15" s="86">
        <v>131.92738700000001</v>
      </c>
      <c r="H15" s="4" t="str">
        <f t="shared" si="0"/>
        <v>32.798145,131.927387</v>
      </c>
      <c r="I15" s="201" t="str">
        <f t="shared" si="1"/>
        <v>https://cyberjapandata.gsi.go.jp/#16/32.798145/131.927387/&amp;base=std&amp;ls=std&amp;disp=1&amp;vs=c1g1j0h0k0l0u0t0z0r0s0m0f1</v>
      </c>
      <c r="J15" s="114" t="s">
        <v>1755</v>
      </c>
      <c r="K15" s="1" t="s">
        <v>4085</v>
      </c>
    </row>
    <row r="16" spans="1:11">
      <c r="A16" s="89">
        <v>14</v>
      </c>
      <c r="B16" s="87" t="s">
        <v>2025</v>
      </c>
      <c r="C16" s="90" t="s">
        <v>1774</v>
      </c>
      <c r="D16" s="87" t="s">
        <v>2051</v>
      </c>
      <c r="E16" s="87" t="s">
        <v>2052</v>
      </c>
      <c r="F16" s="97">
        <v>32.959924000000001</v>
      </c>
      <c r="G16" s="86">
        <v>131.90074899999999</v>
      </c>
      <c r="H16" s="4" t="str">
        <f t="shared" si="0"/>
        <v>32.959924,131.900749</v>
      </c>
      <c r="I16" s="201" t="str">
        <f t="shared" si="1"/>
        <v>https://cyberjapandata.gsi.go.jp/#16/32.959924/131.900749/&amp;base=std&amp;ls=std&amp;disp=1&amp;vs=c1g1j0h0k0l0u0t0z0r0s0m0f1</v>
      </c>
      <c r="J16" s="114" t="s">
        <v>1754</v>
      </c>
      <c r="K16" s="1" t="s">
        <v>4085</v>
      </c>
    </row>
    <row r="17" spans="1:11">
      <c r="A17" s="89">
        <v>15</v>
      </c>
      <c r="B17" s="87" t="s">
        <v>2025</v>
      </c>
      <c r="C17" s="90" t="s">
        <v>2423</v>
      </c>
      <c r="D17" s="87" t="s">
        <v>2053</v>
      </c>
      <c r="E17" s="87" t="s">
        <v>2054</v>
      </c>
      <c r="F17" s="97">
        <v>32.959378999999998</v>
      </c>
      <c r="G17" s="86">
        <v>131.909842</v>
      </c>
      <c r="H17" s="4" t="str">
        <f t="shared" si="0"/>
        <v>32.959379,131.909842</v>
      </c>
      <c r="I17" s="201" t="str">
        <f t="shared" si="1"/>
        <v>https://cyberjapandata.gsi.go.jp/#16/32.959379/131.909842/&amp;base=std&amp;ls=std&amp;disp=1&amp;vs=c1g1j0h0k0l0u0t0z0r0s0m0f1</v>
      </c>
      <c r="J17" s="112" t="s">
        <v>2436</v>
      </c>
      <c r="K17" s="1" t="s">
        <v>4085</v>
      </c>
    </row>
    <row r="18" spans="1:11">
      <c r="A18" s="89">
        <v>16</v>
      </c>
      <c r="B18" s="86" t="s">
        <v>2025</v>
      </c>
      <c r="C18" s="90" t="s">
        <v>1775</v>
      </c>
      <c r="D18" s="86" t="s">
        <v>2055</v>
      </c>
      <c r="E18" s="87" t="s">
        <v>2056</v>
      </c>
      <c r="F18" s="97">
        <v>32.954943</v>
      </c>
      <c r="G18" s="86">
        <v>131.895017</v>
      </c>
      <c r="H18" s="4" t="str">
        <f t="shared" si="0"/>
        <v>32.954943,131.895017</v>
      </c>
      <c r="I18" s="201" t="str">
        <f t="shared" si="1"/>
        <v>https://cyberjapandata.gsi.go.jp/#16/32.954943/131.895017/&amp;base=std&amp;ls=std&amp;disp=1&amp;vs=c1g1j0h0k0l0u0t0z0r0s0m0f1</v>
      </c>
      <c r="J18" s="114" t="s">
        <v>1754</v>
      </c>
      <c r="K18" s="1" t="s">
        <v>4085</v>
      </c>
    </row>
    <row r="19" spans="1:11">
      <c r="A19" s="89">
        <v>17</v>
      </c>
      <c r="B19" s="86" t="s">
        <v>2025</v>
      </c>
      <c r="C19" s="90" t="s">
        <v>1776</v>
      </c>
      <c r="D19" s="86" t="s">
        <v>2057</v>
      </c>
      <c r="E19" s="87" t="s">
        <v>2058</v>
      </c>
      <c r="F19" s="97">
        <v>32.945841999999999</v>
      </c>
      <c r="G19" s="86">
        <v>131.90044700000001</v>
      </c>
      <c r="H19" s="4" t="str">
        <f t="shared" si="0"/>
        <v>32.945842,131.900447</v>
      </c>
      <c r="I19" s="201" t="str">
        <f t="shared" si="1"/>
        <v>https://cyberjapandata.gsi.go.jp/#16/32.945842/131.900447/&amp;base=std&amp;ls=std&amp;disp=1&amp;vs=c1g1j0h0k0l0u0t0z0r0s0m0f1</v>
      </c>
      <c r="J19" s="114" t="s">
        <v>1756</v>
      </c>
      <c r="K19" s="1" t="s">
        <v>4085</v>
      </c>
    </row>
    <row r="20" spans="1:11">
      <c r="A20" s="89">
        <v>18</v>
      </c>
      <c r="B20" s="86" t="s">
        <v>2025</v>
      </c>
      <c r="C20" s="90" t="s">
        <v>2139</v>
      </c>
      <c r="D20" s="86" t="s">
        <v>2059</v>
      </c>
      <c r="E20" s="87" t="s">
        <v>2060</v>
      </c>
      <c r="F20" s="97">
        <v>32.958978999999999</v>
      </c>
      <c r="G20" s="86">
        <v>131.86482699999999</v>
      </c>
      <c r="H20" s="4" t="str">
        <f t="shared" si="0"/>
        <v>32.958979,131.864827</v>
      </c>
      <c r="I20" s="201" t="str">
        <f t="shared" si="1"/>
        <v>https://cyberjapandata.gsi.go.jp/#16/32.958979/131.864827/&amp;base=std&amp;ls=std&amp;disp=1&amp;vs=c1g1j0h0k0l0u0t0z0r0s0m0f1</v>
      </c>
      <c r="J20" s="112" t="s">
        <v>2436</v>
      </c>
      <c r="K20" s="1" t="s">
        <v>4085</v>
      </c>
    </row>
    <row r="21" spans="1:11">
      <c r="A21" s="89">
        <v>19</v>
      </c>
      <c r="B21" s="86" t="s">
        <v>2025</v>
      </c>
      <c r="C21" s="90" t="s">
        <v>1777</v>
      </c>
      <c r="D21" s="86" t="s">
        <v>2061</v>
      </c>
      <c r="E21" s="87" t="s">
        <v>2062</v>
      </c>
      <c r="F21" s="97">
        <v>32.958078999999998</v>
      </c>
      <c r="G21" s="86">
        <v>131.89472699999999</v>
      </c>
      <c r="H21" s="4" t="str">
        <f t="shared" si="0"/>
        <v>32.958079,131.894727</v>
      </c>
      <c r="I21" s="201" t="str">
        <f t="shared" si="1"/>
        <v>https://cyberjapandata.gsi.go.jp/#16/32.958079/131.894727/&amp;base=std&amp;ls=std&amp;disp=1&amp;vs=c1g1j0h0k0l0u0t0z0r0s0m0f1</v>
      </c>
      <c r="J21" s="114" t="s">
        <v>1754</v>
      </c>
      <c r="K21" s="1" t="s">
        <v>4085</v>
      </c>
    </row>
    <row r="22" spans="1:11">
      <c r="A22" s="89">
        <v>20</v>
      </c>
      <c r="B22" s="87" t="s">
        <v>2025</v>
      </c>
      <c r="C22" s="90" t="s">
        <v>1778</v>
      </c>
      <c r="D22" s="87" t="s">
        <v>2063</v>
      </c>
      <c r="E22" s="87" t="s">
        <v>2064</v>
      </c>
      <c r="F22" s="97">
        <v>32.955452999999999</v>
      </c>
      <c r="G22" s="86">
        <v>131.90349000000001</v>
      </c>
      <c r="H22" s="4" t="str">
        <f t="shared" si="0"/>
        <v>32.955453,131.90349</v>
      </c>
      <c r="I22" s="201" t="str">
        <f t="shared" si="1"/>
        <v>https://cyberjapandata.gsi.go.jp/#16/32.955453/131.90349/&amp;base=std&amp;ls=std&amp;disp=1&amp;vs=c1g1j0h0k0l0u0t0z0r0s0m0f1</v>
      </c>
      <c r="J22" s="114" t="s">
        <v>1754</v>
      </c>
      <c r="K22" s="1" t="s">
        <v>4085</v>
      </c>
    </row>
    <row r="23" spans="1:11">
      <c r="A23" s="89">
        <v>21</v>
      </c>
      <c r="B23" s="87" t="s">
        <v>2025</v>
      </c>
      <c r="C23" s="90" t="s">
        <v>2424</v>
      </c>
      <c r="D23" s="87" t="s">
        <v>2065</v>
      </c>
      <c r="E23" s="87" t="s">
        <v>2066</v>
      </c>
      <c r="F23" s="97">
        <v>32.959220000000002</v>
      </c>
      <c r="G23" s="86">
        <v>131.882159</v>
      </c>
      <c r="H23" s="4" t="str">
        <f t="shared" si="0"/>
        <v>32.95922,131.882159</v>
      </c>
      <c r="I23" s="201" t="str">
        <f t="shared" si="1"/>
        <v>https://cyberjapandata.gsi.go.jp/#16/32.95922/131.882159/&amp;base=std&amp;ls=std&amp;disp=1&amp;vs=c1g1j0h0k0l0u0t0z0r0s0m0f1</v>
      </c>
      <c r="J23" s="112" t="s">
        <v>2436</v>
      </c>
      <c r="K23" s="1" t="s">
        <v>4085</v>
      </c>
    </row>
    <row r="24" spans="1:11">
      <c r="A24" s="89">
        <v>22</v>
      </c>
      <c r="B24" s="86" t="s">
        <v>2025</v>
      </c>
      <c r="C24" s="90" t="s">
        <v>2425</v>
      </c>
      <c r="D24" s="86" t="s">
        <v>2067</v>
      </c>
      <c r="E24" s="87" t="s">
        <v>2068</v>
      </c>
      <c r="F24" s="97">
        <v>32.959971589774199</v>
      </c>
      <c r="G24" s="86">
        <v>131.86461804492799</v>
      </c>
      <c r="H24" s="4" t="str">
        <f t="shared" si="0"/>
        <v>32.9599715897742,131.864618044928</v>
      </c>
      <c r="I24" s="201" t="str">
        <f t="shared" si="1"/>
        <v>https://cyberjapandata.gsi.go.jp/#16/32.9599715897742/131.864618044928/&amp;base=std&amp;ls=std&amp;disp=1&amp;vs=c1g1j0h0k0l0u0t0z0r0s0m0f1</v>
      </c>
      <c r="J24" s="112" t="s">
        <v>2436</v>
      </c>
      <c r="K24" s="1" t="s">
        <v>4085</v>
      </c>
    </row>
    <row r="25" spans="1:11">
      <c r="A25" s="89">
        <v>23</v>
      </c>
      <c r="B25" s="86" t="s">
        <v>2025</v>
      </c>
      <c r="C25" s="90" t="s">
        <v>2165</v>
      </c>
      <c r="D25" s="86" t="s">
        <v>2069</v>
      </c>
      <c r="E25" s="87" t="s">
        <v>2070</v>
      </c>
      <c r="F25" s="97">
        <v>32.957692000000002</v>
      </c>
      <c r="G25" s="86">
        <v>131.88294099999999</v>
      </c>
      <c r="H25" s="4" t="str">
        <f t="shared" si="0"/>
        <v>32.957692,131.882941</v>
      </c>
      <c r="I25" s="201" t="str">
        <f t="shared" si="1"/>
        <v>https://cyberjapandata.gsi.go.jp/#16/32.957692/131.882941/&amp;base=std&amp;ls=std&amp;disp=1&amp;vs=c1g1j0h0k0l0u0t0z0r0s0m0f1</v>
      </c>
      <c r="J25" s="112" t="s">
        <v>2436</v>
      </c>
      <c r="K25" s="1" t="s">
        <v>4085</v>
      </c>
    </row>
    <row r="26" spans="1:11">
      <c r="A26" s="89">
        <v>24</v>
      </c>
      <c r="B26" s="86" t="s">
        <v>2025</v>
      </c>
      <c r="C26" s="90" t="s">
        <v>1779</v>
      </c>
      <c r="D26" s="86" t="s">
        <v>2071</v>
      </c>
      <c r="E26" s="87" t="s">
        <v>2072</v>
      </c>
      <c r="F26" s="97">
        <v>32.956569336403099</v>
      </c>
      <c r="G26" s="86">
        <v>131.89982736156901</v>
      </c>
      <c r="H26" s="4" t="str">
        <f t="shared" si="0"/>
        <v>32.9565693364031,131.899827361569</v>
      </c>
      <c r="I26" s="201" t="str">
        <f t="shared" si="1"/>
        <v>https://cyberjapandata.gsi.go.jp/#16/32.9565693364031/131.899827361569/&amp;base=std&amp;ls=std&amp;disp=1&amp;vs=c1g1j0h0k0l0u0t0z0r0s0m0f1</v>
      </c>
      <c r="J26" s="114" t="s">
        <v>1754</v>
      </c>
      <c r="K26" s="1" t="s">
        <v>4085</v>
      </c>
    </row>
    <row r="27" spans="1:11">
      <c r="A27" s="89">
        <v>25</v>
      </c>
      <c r="B27" s="86" t="s">
        <v>2025</v>
      </c>
      <c r="C27" s="90" t="s">
        <v>2426</v>
      </c>
      <c r="D27" s="86" t="s">
        <v>2073</v>
      </c>
      <c r="E27" s="87" t="s">
        <v>2074</v>
      </c>
      <c r="F27" s="97">
        <v>32.964165369560803</v>
      </c>
      <c r="G27" s="86">
        <v>131.90598823055799</v>
      </c>
      <c r="H27" s="4" t="str">
        <f t="shared" si="0"/>
        <v>32.9641653695608,131.905988230558</v>
      </c>
      <c r="I27" s="201" t="str">
        <f t="shared" si="1"/>
        <v>https://cyberjapandata.gsi.go.jp/#16/32.9641653695608/131.905988230558/&amp;base=std&amp;ls=std&amp;disp=1&amp;vs=c1g1j0h0k0l0u0t0z0r0s0m0f1</v>
      </c>
      <c r="J27" s="114" t="s">
        <v>1756</v>
      </c>
      <c r="K27" s="1" t="s">
        <v>4085</v>
      </c>
    </row>
    <row r="28" spans="1:11">
      <c r="A28" s="89">
        <v>26</v>
      </c>
      <c r="B28" s="87" t="s">
        <v>2025</v>
      </c>
      <c r="C28" s="90" t="s">
        <v>2140</v>
      </c>
      <c r="D28" s="87" t="s">
        <v>2075</v>
      </c>
      <c r="E28" s="87" t="s">
        <v>2076</v>
      </c>
      <c r="F28" s="97">
        <v>32.946427757539297</v>
      </c>
      <c r="G28" s="86">
        <v>131.89687597027299</v>
      </c>
      <c r="H28" s="4" t="str">
        <f t="shared" si="0"/>
        <v>32.9464277575393,131.896875970273</v>
      </c>
      <c r="I28" s="201" t="str">
        <f t="shared" si="1"/>
        <v>https://cyberjapandata.gsi.go.jp/#16/32.9464277575393/131.896875970273/&amp;base=std&amp;ls=std&amp;disp=1&amp;vs=c1g1j0h0k0l0u0t0z0r0s0m0f1</v>
      </c>
      <c r="J28" s="112" t="s">
        <v>2436</v>
      </c>
      <c r="K28" s="1" t="s">
        <v>4085</v>
      </c>
    </row>
    <row r="29" spans="1:11">
      <c r="A29" s="89">
        <v>27</v>
      </c>
      <c r="B29" s="87" t="s">
        <v>2025</v>
      </c>
      <c r="C29" s="90" t="s">
        <v>1780</v>
      </c>
      <c r="D29" s="87" t="s">
        <v>1930</v>
      </c>
      <c r="E29" s="87" t="s">
        <v>2077</v>
      </c>
      <c r="F29" s="97">
        <v>32.961708000000002</v>
      </c>
      <c r="G29" s="86">
        <v>131.909605</v>
      </c>
      <c r="H29" s="4" t="str">
        <f t="shared" si="0"/>
        <v>32.961708,131.909605</v>
      </c>
      <c r="I29" s="201" t="str">
        <f t="shared" si="1"/>
        <v>https://cyberjapandata.gsi.go.jp/#16/32.961708/131.909605/&amp;base=std&amp;ls=std&amp;disp=1&amp;vs=c1g1j0h0k0l0u0t0z0r0s0m0f1</v>
      </c>
      <c r="J29" s="114" t="s">
        <v>1757</v>
      </c>
      <c r="K29" s="1" t="s">
        <v>4085</v>
      </c>
    </row>
    <row r="30" spans="1:11">
      <c r="A30" s="89">
        <v>28</v>
      </c>
      <c r="B30" s="86" t="s">
        <v>2025</v>
      </c>
      <c r="C30" s="90" t="s">
        <v>1781</v>
      </c>
      <c r="D30" s="86" t="s">
        <v>2078</v>
      </c>
      <c r="E30" s="87" t="s">
        <v>2079</v>
      </c>
      <c r="F30" s="97">
        <v>32.964427999999998</v>
      </c>
      <c r="G30" s="86">
        <v>131.90917099999999</v>
      </c>
      <c r="H30" s="4" t="str">
        <f t="shared" si="0"/>
        <v>32.964428,131.909171</v>
      </c>
      <c r="I30" s="201" t="str">
        <f t="shared" si="1"/>
        <v>https://cyberjapandata.gsi.go.jp/#16/32.964428/131.909171/&amp;base=std&amp;ls=std&amp;disp=1&amp;vs=c1g1j0h0k0l0u0t0z0r0s0m0f1</v>
      </c>
      <c r="J30" s="114" t="s">
        <v>1757</v>
      </c>
      <c r="K30" s="1" t="s">
        <v>4085</v>
      </c>
    </row>
    <row r="31" spans="1:11">
      <c r="A31" s="89">
        <v>29</v>
      </c>
      <c r="B31" s="86" t="s">
        <v>2025</v>
      </c>
      <c r="C31" s="90" t="s">
        <v>1782</v>
      </c>
      <c r="D31" s="86" t="s">
        <v>2080</v>
      </c>
      <c r="E31" s="87" t="s">
        <v>2081</v>
      </c>
      <c r="F31" s="97">
        <v>32.965023741810903</v>
      </c>
      <c r="G31" s="86">
        <v>131.89981219112201</v>
      </c>
      <c r="H31" s="4" t="str">
        <f t="shared" si="0"/>
        <v>32.9650237418109,131.899812191122</v>
      </c>
      <c r="I31" s="201" t="str">
        <f t="shared" si="1"/>
        <v>https://cyberjapandata.gsi.go.jp/#16/32.9650237418109/131.899812191122/&amp;base=std&amp;ls=std&amp;disp=1&amp;vs=c1g1j0h0k0l0u0t0z0r0s0m0f1</v>
      </c>
      <c r="J31" s="114" t="s">
        <v>1757</v>
      </c>
      <c r="K31" s="1" t="s">
        <v>4085</v>
      </c>
    </row>
    <row r="32" spans="1:11">
      <c r="A32" s="89">
        <v>30</v>
      </c>
      <c r="B32" s="86" t="s">
        <v>2025</v>
      </c>
      <c r="C32" s="90" t="s">
        <v>1783</v>
      </c>
      <c r="D32" s="86" t="s">
        <v>2082</v>
      </c>
      <c r="E32" s="87" t="s">
        <v>2083</v>
      </c>
      <c r="F32" s="97">
        <v>32.966326030903097</v>
      </c>
      <c r="G32" s="86">
        <v>131.90277134097801</v>
      </c>
      <c r="H32" s="4" t="str">
        <f t="shared" si="0"/>
        <v>32.9663260309031,131.902771340978</v>
      </c>
      <c r="I32" s="201" t="str">
        <f t="shared" si="1"/>
        <v>https://cyberjapandata.gsi.go.jp/#16/32.9663260309031/131.902771340978/&amp;base=std&amp;ls=std&amp;disp=1&amp;vs=c1g1j0h0k0l0u0t0z0r0s0m0f1</v>
      </c>
      <c r="J32" s="114" t="s">
        <v>1756</v>
      </c>
      <c r="K32" s="1" t="s">
        <v>4085</v>
      </c>
    </row>
    <row r="33" spans="1:11">
      <c r="A33" s="89">
        <v>31</v>
      </c>
      <c r="B33" s="86" t="s">
        <v>2025</v>
      </c>
      <c r="C33" s="90" t="s">
        <v>1784</v>
      </c>
      <c r="D33" s="86" t="s">
        <v>2084</v>
      </c>
      <c r="E33" s="87" t="s">
        <v>2085</v>
      </c>
      <c r="F33" s="97">
        <v>32.973266000000002</v>
      </c>
      <c r="G33" s="86">
        <v>131.90281999999999</v>
      </c>
      <c r="H33" s="4" t="str">
        <f t="shared" si="0"/>
        <v>32.973266,131.90282</v>
      </c>
      <c r="I33" s="201" t="str">
        <f t="shared" si="1"/>
        <v>https://cyberjapandata.gsi.go.jp/#16/32.973266/131.90282/&amp;base=std&amp;ls=std&amp;disp=1&amp;vs=c1g1j0h0k0l0u0t0z0r0s0m0f1</v>
      </c>
      <c r="J33" s="114" t="s">
        <v>1755</v>
      </c>
      <c r="K33" s="1" t="s">
        <v>4085</v>
      </c>
    </row>
    <row r="34" spans="1:11">
      <c r="A34" s="89">
        <v>32</v>
      </c>
      <c r="B34" s="86" t="s">
        <v>2025</v>
      </c>
      <c r="C34" s="90" t="s">
        <v>3043</v>
      </c>
      <c r="D34" s="86" t="s">
        <v>2115</v>
      </c>
      <c r="E34" s="87" t="s">
        <v>2116</v>
      </c>
      <c r="F34" s="97">
        <v>32.955472016699503</v>
      </c>
      <c r="G34" s="86">
        <v>131.90264118787101</v>
      </c>
      <c r="H34" s="4" t="str">
        <f t="shared" si="0"/>
        <v>32.9554720166995,131.902641187871</v>
      </c>
      <c r="I34" s="201" t="str">
        <f t="shared" si="1"/>
        <v>https://cyberjapandata.gsi.go.jp/#16/32.9554720166995/131.902641187871/&amp;base=std&amp;ls=std&amp;disp=1&amp;vs=c1g1j0h0k0l0u0t0z0r0s0m0f1</v>
      </c>
      <c r="J34" s="114" t="s">
        <v>1756</v>
      </c>
      <c r="K34" s="1" t="s">
        <v>4085</v>
      </c>
    </row>
    <row r="35" spans="1:11">
      <c r="A35" s="89">
        <v>33</v>
      </c>
      <c r="B35" s="91" t="s">
        <v>2086</v>
      </c>
      <c r="C35" s="92" t="s">
        <v>2141</v>
      </c>
      <c r="D35" s="91" t="s">
        <v>2087</v>
      </c>
      <c r="E35" s="91" t="s">
        <v>2088</v>
      </c>
      <c r="F35" s="95">
        <v>32.960591999999998</v>
      </c>
      <c r="G35" s="96">
        <v>131.91650000000001</v>
      </c>
      <c r="H35" s="4" t="str">
        <f t="shared" si="0"/>
        <v>32.960592,131.9165</v>
      </c>
      <c r="I35" s="201" t="str">
        <f t="shared" si="1"/>
        <v>https://cyberjapandata.gsi.go.jp/#16/32.960592/131.9165/&amp;base=std&amp;ls=std&amp;disp=1&amp;vs=c1g1j0h0k0l0u0t0z0r0s0m0f1</v>
      </c>
      <c r="J35" s="114" t="s">
        <v>1756</v>
      </c>
      <c r="K35" s="1" t="s">
        <v>4276</v>
      </c>
    </row>
    <row r="36" spans="1:11">
      <c r="A36" s="89">
        <v>34</v>
      </c>
      <c r="B36" s="87" t="s">
        <v>2086</v>
      </c>
      <c r="C36" s="90" t="s">
        <v>2142</v>
      </c>
      <c r="D36" s="87" t="s">
        <v>2089</v>
      </c>
      <c r="E36" s="87" t="s">
        <v>2090</v>
      </c>
      <c r="F36" s="97">
        <v>32.961405846090102</v>
      </c>
      <c r="G36" s="86">
        <v>131.86251816337801</v>
      </c>
      <c r="H36" s="4" t="str">
        <f t="shared" si="0"/>
        <v>32.9614058460901,131.862518163378</v>
      </c>
      <c r="I36" s="201" t="str">
        <f t="shared" si="1"/>
        <v>https://cyberjapandata.gsi.go.jp/#16/32.9614058460901/131.862518163378/&amp;base=std&amp;ls=std&amp;disp=1&amp;vs=c1g1j0h0k0l0u0t0z0r0s0m0f1</v>
      </c>
      <c r="J36" s="112" t="s">
        <v>2436</v>
      </c>
      <c r="K36" s="1" t="s">
        <v>4276</v>
      </c>
    </row>
    <row r="37" spans="1:11">
      <c r="A37" s="89">
        <v>35</v>
      </c>
      <c r="B37" s="86" t="s">
        <v>2086</v>
      </c>
      <c r="C37" s="90" t="s">
        <v>2432</v>
      </c>
      <c r="D37" s="86" t="s">
        <v>2091</v>
      </c>
      <c r="E37" s="87" t="s">
        <v>2092</v>
      </c>
      <c r="F37" s="97">
        <v>32.951492999999999</v>
      </c>
      <c r="G37" s="86">
        <v>131.84026800000001</v>
      </c>
      <c r="H37" s="4" t="str">
        <f t="shared" si="0"/>
        <v>32.951493,131.840268</v>
      </c>
      <c r="I37" s="201" t="str">
        <f t="shared" si="1"/>
        <v>https://cyberjapandata.gsi.go.jp/#16/32.951493/131.840268/&amp;base=std&amp;ls=std&amp;disp=1&amp;vs=c1g1j0h0k0l0u0t0z0r0s0m0f1</v>
      </c>
      <c r="J37" s="112" t="s">
        <v>2436</v>
      </c>
      <c r="K37" s="1" t="s">
        <v>4276</v>
      </c>
    </row>
    <row r="38" spans="1:11">
      <c r="A38" s="89">
        <v>36</v>
      </c>
      <c r="B38" s="86" t="s">
        <v>2086</v>
      </c>
      <c r="C38" s="90" t="s">
        <v>2427</v>
      </c>
      <c r="D38" s="86" t="s">
        <v>2093</v>
      </c>
      <c r="E38" s="87" t="s">
        <v>2094</v>
      </c>
      <c r="F38" s="97">
        <v>32.954864000000001</v>
      </c>
      <c r="G38" s="86">
        <v>131.90041099999999</v>
      </c>
      <c r="H38" s="4" t="str">
        <f t="shared" si="0"/>
        <v>32.954864,131.900411</v>
      </c>
      <c r="I38" s="201" t="str">
        <f t="shared" si="1"/>
        <v>https://cyberjapandata.gsi.go.jp/#16/32.954864/131.900411/&amp;base=std&amp;ls=std&amp;disp=1&amp;vs=c1g1j0h0k0l0u0t0z0r0s0m0f1</v>
      </c>
      <c r="J38" s="114" t="s">
        <v>1754</v>
      </c>
      <c r="K38" s="1" t="s">
        <v>4276</v>
      </c>
    </row>
    <row r="39" spans="1:11">
      <c r="A39" s="89">
        <v>37</v>
      </c>
      <c r="B39" s="86" t="s">
        <v>2086</v>
      </c>
      <c r="C39" s="90" t="s">
        <v>2143</v>
      </c>
      <c r="D39" s="86" t="s">
        <v>2095</v>
      </c>
      <c r="E39" s="87" t="s">
        <v>2096</v>
      </c>
      <c r="F39" s="97">
        <v>32.796889999999998</v>
      </c>
      <c r="G39" s="86">
        <v>131.92708400000001</v>
      </c>
      <c r="H39" s="4" t="str">
        <f t="shared" si="0"/>
        <v>32.79689,131.927084</v>
      </c>
      <c r="I39" s="201" t="str">
        <f t="shared" si="1"/>
        <v>https://cyberjapandata.gsi.go.jp/#16/32.79689/131.927084/&amp;base=std&amp;ls=std&amp;disp=1&amp;vs=c1g1j0h0k0l0u0t0z0r0s0m0f1</v>
      </c>
      <c r="J39" s="114" t="s">
        <v>1755</v>
      </c>
      <c r="K39" s="1" t="s">
        <v>4276</v>
      </c>
    </row>
    <row r="40" spans="1:11">
      <c r="A40" s="89">
        <v>38</v>
      </c>
      <c r="B40" s="86" t="s">
        <v>2086</v>
      </c>
      <c r="C40" s="90" t="s">
        <v>2144</v>
      </c>
      <c r="D40" s="86" t="s">
        <v>2097</v>
      </c>
      <c r="E40" s="87" t="s">
        <v>2098</v>
      </c>
      <c r="F40" s="97">
        <v>32.959140853530997</v>
      </c>
      <c r="G40" s="86">
        <v>131.89911865597699</v>
      </c>
      <c r="H40" s="4" t="str">
        <f t="shared" si="0"/>
        <v>32.959140853531,131.899118655977</v>
      </c>
      <c r="I40" s="201" t="str">
        <f t="shared" si="1"/>
        <v>https://cyberjapandata.gsi.go.jp/#16/32.959140853531/131.899118655977/&amp;base=std&amp;ls=std&amp;disp=1&amp;vs=c1g1j0h0k0l0u0t0z0r0s0m0f1</v>
      </c>
      <c r="J40" s="114" t="s">
        <v>1754</v>
      </c>
      <c r="K40" s="1" t="s">
        <v>4276</v>
      </c>
    </row>
    <row r="41" spans="1:11">
      <c r="A41" s="89">
        <v>39</v>
      </c>
      <c r="B41" s="87" t="s">
        <v>2086</v>
      </c>
      <c r="C41" s="90" t="s">
        <v>2145</v>
      </c>
      <c r="D41" s="87" t="s">
        <v>2099</v>
      </c>
      <c r="E41" s="87" t="s">
        <v>2100</v>
      </c>
      <c r="F41" s="97">
        <v>32.960297738336301</v>
      </c>
      <c r="G41" s="86">
        <v>131.86281830432799</v>
      </c>
      <c r="H41" s="4" t="str">
        <f t="shared" si="0"/>
        <v>32.9602977383363,131.862818304328</v>
      </c>
      <c r="I41" s="201" t="str">
        <f t="shared" si="1"/>
        <v>https://cyberjapandata.gsi.go.jp/#16/32.9602977383363/131.862818304328/&amp;base=std&amp;ls=std&amp;disp=1&amp;vs=c1g1j0h0k0l0u0t0z0r0s0m0f1</v>
      </c>
      <c r="J41" s="112" t="s">
        <v>2436</v>
      </c>
      <c r="K41" s="1" t="s">
        <v>4276</v>
      </c>
    </row>
    <row r="42" spans="1:11">
      <c r="A42" s="89">
        <v>40</v>
      </c>
      <c r="B42" s="87" t="s">
        <v>2086</v>
      </c>
      <c r="C42" s="90" t="s">
        <v>2428</v>
      </c>
      <c r="D42" s="87" t="s">
        <v>2101</v>
      </c>
      <c r="E42" s="87" t="s">
        <v>2102</v>
      </c>
      <c r="F42" s="97">
        <v>32.945594</v>
      </c>
      <c r="G42" s="86">
        <v>131.90225899999999</v>
      </c>
      <c r="H42" s="4" t="str">
        <f t="shared" si="0"/>
        <v>32.945594,131.902259</v>
      </c>
      <c r="I42" s="201" t="str">
        <f t="shared" si="1"/>
        <v>https://cyberjapandata.gsi.go.jp/#16/32.945594/131.902259/&amp;base=std&amp;ls=std&amp;disp=1&amp;vs=c1g1j0h0k0l0u0t0z0r0s0m0f1</v>
      </c>
      <c r="J42" s="114" t="s">
        <v>1754</v>
      </c>
      <c r="K42" s="1" t="s">
        <v>4276</v>
      </c>
    </row>
    <row r="43" spans="1:11">
      <c r="A43" s="89">
        <v>41</v>
      </c>
      <c r="B43" s="86" t="s">
        <v>2086</v>
      </c>
      <c r="C43" s="90" t="s">
        <v>2146</v>
      </c>
      <c r="D43" s="86" t="s">
        <v>2103</v>
      </c>
      <c r="E43" s="87" t="s">
        <v>2104</v>
      </c>
      <c r="F43" s="97">
        <v>32.976863000000002</v>
      </c>
      <c r="G43" s="86">
        <v>131.902682</v>
      </c>
      <c r="H43" s="4" t="str">
        <f t="shared" si="0"/>
        <v>32.976863,131.902682</v>
      </c>
      <c r="I43" s="201" t="str">
        <f t="shared" si="1"/>
        <v>https://cyberjapandata.gsi.go.jp/#16/32.976863/131.902682/&amp;base=std&amp;ls=std&amp;disp=1&amp;vs=c1g1j0h0k0l0u0t0z0r0s0m0f1</v>
      </c>
      <c r="J43" s="114" t="s">
        <v>1755</v>
      </c>
      <c r="K43" s="1" t="s">
        <v>4276</v>
      </c>
    </row>
    <row r="44" spans="1:11">
      <c r="A44" s="89">
        <v>42</v>
      </c>
      <c r="B44" s="86" t="s">
        <v>2086</v>
      </c>
      <c r="C44" s="90" t="s">
        <v>2147</v>
      </c>
      <c r="D44" s="86" t="s">
        <v>2105</v>
      </c>
      <c r="E44" s="87" t="s">
        <v>2106</v>
      </c>
      <c r="F44" s="97">
        <v>32.956966000000001</v>
      </c>
      <c r="G44" s="86">
        <v>131.903921</v>
      </c>
      <c r="H44" s="4" t="str">
        <f t="shared" si="0"/>
        <v>32.956966,131.903921</v>
      </c>
      <c r="I44" s="201" t="str">
        <f t="shared" si="1"/>
        <v>https://cyberjapandata.gsi.go.jp/#16/32.956966/131.903921/&amp;base=std&amp;ls=std&amp;disp=1&amp;vs=c1g1j0h0k0l0u0t0z0r0s0m0f1</v>
      </c>
      <c r="J44" s="114" t="s">
        <v>1754</v>
      </c>
      <c r="K44" s="1" t="s">
        <v>4276</v>
      </c>
    </row>
    <row r="45" spans="1:11">
      <c r="A45" s="89">
        <v>43</v>
      </c>
      <c r="B45" s="86" t="s">
        <v>2086</v>
      </c>
      <c r="C45" s="90" t="s">
        <v>2148</v>
      </c>
      <c r="D45" s="86" t="s">
        <v>2107</v>
      </c>
      <c r="E45" s="87" t="s">
        <v>2108</v>
      </c>
      <c r="F45" s="97">
        <v>32.947077</v>
      </c>
      <c r="G45" s="86">
        <v>131.88971799999999</v>
      </c>
      <c r="H45" s="4" t="str">
        <f t="shared" si="0"/>
        <v>32.947077,131.889718</v>
      </c>
      <c r="I45" s="201" t="str">
        <f t="shared" si="1"/>
        <v>https://cyberjapandata.gsi.go.jp/#16/32.947077/131.889718/&amp;base=std&amp;ls=std&amp;disp=1&amp;vs=c1g1j0h0k0l0u0t0z0r0s0m0f1</v>
      </c>
      <c r="J45" s="114" t="s">
        <v>1759</v>
      </c>
      <c r="K45" s="1" t="s">
        <v>4276</v>
      </c>
    </row>
    <row r="46" spans="1:11">
      <c r="A46" s="89">
        <v>44</v>
      </c>
      <c r="B46" s="86" t="s">
        <v>2086</v>
      </c>
      <c r="C46" s="90" t="s">
        <v>2149</v>
      </c>
      <c r="D46" s="86" t="s">
        <v>2109</v>
      </c>
      <c r="E46" s="87" t="s">
        <v>2110</v>
      </c>
      <c r="F46" s="97">
        <v>32.895339999999997</v>
      </c>
      <c r="G46" s="86">
        <v>131.77893900000001</v>
      </c>
      <c r="H46" s="4" t="str">
        <f t="shared" si="0"/>
        <v>32.89534,131.778939</v>
      </c>
      <c r="I46" s="201" t="str">
        <f t="shared" si="1"/>
        <v>https://cyberjapandata.gsi.go.jp/#16/32.89534/131.778939/&amp;base=std&amp;ls=std&amp;disp=1&amp;vs=c1g1j0h0k0l0u0t0z0r0s0m0f1</v>
      </c>
      <c r="J46" s="112" t="s">
        <v>2436</v>
      </c>
      <c r="K46" s="1" t="s">
        <v>4276</v>
      </c>
    </row>
    <row r="47" spans="1:11">
      <c r="A47" s="89">
        <v>45</v>
      </c>
      <c r="B47" s="87" t="s">
        <v>2086</v>
      </c>
      <c r="C47" s="90" t="s">
        <v>2150</v>
      </c>
      <c r="D47" s="87" t="s">
        <v>2111</v>
      </c>
      <c r="E47" s="87" t="s">
        <v>2112</v>
      </c>
      <c r="F47" s="97">
        <v>32.953645999999999</v>
      </c>
      <c r="G47" s="86">
        <v>131.903627</v>
      </c>
      <c r="H47" s="4" t="str">
        <f t="shared" si="0"/>
        <v>32.953646,131.903627</v>
      </c>
      <c r="I47" s="201" t="str">
        <f t="shared" si="1"/>
        <v>https://cyberjapandata.gsi.go.jp/#16/32.953646/131.903627/&amp;base=std&amp;ls=std&amp;disp=1&amp;vs=c1g1j0h0k0l0u0t0z0r0s0m0f1</v>
      </c>
      <c r="J47" s="114" t="s">
        <v>1754</v>
      </c>
      <c r="K47" s="1" t="s">
        <v>4276</v>
      </c>
    </row>
    <row r="48" spans="1:11">
      <c r="A48" s="89">
        <v>46</v>
      </c>
      <c r="B48" s="87" t="s">
        <v>2086</v>
      </c>
      <c r="C48" s="90" t="s">
        <v>2151</v>
      </c>
      <c r="D48" s="87" t="s">
        <v>2113</v>
      </c>
      <c r="E48" s="87" t="s">
        <v>2114</v>
      </c>
      <c r="F48" s="97">
        <v>32.968359999999997</v>
      </c>
      <c r="G48" s="86">
        <v>131.90697299999999</v>
      </c>
      <c r="H48" s="4" t="str">
        <f t="shared" si="0"/>
        <v>32.96836,131.906973</v>
      </c>
      <c r="I48" s="201" t="str">
        <f t="shared" si="1"/>
        <v>https://cyberjapandata.gsi.go.jp/#16/32.96836/131.906973/&amp;base=std&amp;ls=std&amp;disp=1&amp;vs=c1g1j0h0k0l0u0t0z0r0s0m0f1</v>
      </c>
      <c r="J48" s="114" t="s">
        <v>1757</v>
      </c>
      <c r="K48" s="1" t="s">
        <v>4276</v>
      </c>
    </row>
    <row r="49" spans="1:11">
      <c r="A49" s="89">
        <v>47</v>
      </c>
      <c r="B49" s="86" t="s">
        <v>2086</v>
      </c>
      <c r="C49" s="90" t="s">
        <v>2152</v>
      </c>
      <c r="D49" s="86" t="s">
        <v>2117</v>
      </c>
      <c r="E49" s="87" t="s">
        <v>2118</v>
      </c>
      <c r="F49" s="97">
        <v>32.964961000000002</v>
      </c>
      <c r="G49" s="86">
        <v>131.902998</v>
      </c>
      <c r="H49" s="4" t="str">
        <f t="shared" si="0"/>
        <v>32.964961,131.902998</v>
      </c>
      <c r="I49" s="201" t="str">
        <f t="shared" si="1"/>
        <v>https://cyberjapandata.gsi.go.jp/#16/32.964961/131.902998/&amp;base=std&amp;ls=std&amp;disp=1&amp;vs=c1g1j0h0k0l0u0t0z0r0s0m0f1</v>
      </c>
      <c r="J49" s="114" t="s">
        <v>1756</v>
      </c>
      <c r="K49" s="1" t="s">
        <v>4276</v>
      </c>
    </row>
    <row r="50" spans="1:11">
      <c r="A50" s="89">
        <v>48</v>
      </c>
      <c r="B50" s="86" t="s">
        <v>2086</v>
      </c>
      <c r="C50" s="90" t="s">
        <v>2429</v>
      </c>
      <c r="D50" s="86" t="s">
        <v>2119</v>
      </c>
      <c r="E50" s="87" t="s">
        <v>2120</v>
      </c>
      <c r="F50" s="97">
        <v>32.944104561304599</v>
      </c>
      <c r="G50" s="86">
        <v>131.90160160486801</v>
      </c>
      <c r="H50" s="4" t="str">
        <f t="shared" si="0"/>
        <v>32.9441045613046,131.901601604868</v>
      </c>
      <c r="I50" s="201" t="str">
        <f t="shared" si="1"/>
        <v>https://cyberjapandata.gsi.go.jp/#16/32.9441045613046/131.901601604868/&amp;base=std&amp;ls=std&amp;disp=1&amp;vs=c1g1j0h0k0l0u0t0z0r0s0m0f1</v>
      </c>
      <c r="J50" s="114" t="s">
        <v>1754</v>
      </c>
      <c r="K50" s="1" t="s">
        <v>4276</v>
      </c>
    </row>
    <row r="51" spans="1:11">
      <c r="A51" s="89">
        <v>49</v>
      </c>
      <c r="B51" s="86" t="s">
        <v>2086</v>
      </c>
      <c r="C51" s="90" t="s">
        <v>2153</v>
      </c>
      <c r="D51" s="86" t="s">
        <v>2121</v>
      </c>
      <c r="E51" s="87" t="s">
        <v>2122</v>
      </c>
      <c r="F51" s="97">
        <v>32.961552404093403</v>
      </c>
      <c r="G51" s="86">
        <v>131.866325149038</v>
      </c>
      <c r="H51" s="4" t="str">
        <f t="shared" si="0"/>
        <v>32.9615524040934,131.866325149038</v>
      </c>
      <c r="I51" s="201" t="str">
        <f t="shared" si="1"/>
        <v>https://cyberjapandata.gsi.go.jp/#16/32.9615524040934/131.866325149038/&amp;base=std&amp;ls=std&amp;disp=1&amp;vs=c1g1j0h0k0l0u0t0z0r0s0m0f1</v>
      </c>
      <c r="J51" s="112" t="s">
        <v>2436</v>
      </c>
      <c r="K51" s="1" t="s">
        <v>4276</v>
      </c>
    </row>
    <row r="52" spans="1:11">
      <c r="A52" s="89">
        <v>50</v>
      </c>
      <c r="B52" s="87" t="s">
        <v>2086</v>
      </c>
      <c r="C52" s="90" t="s">
        <v>2154</v>
      </c>
      <c r="D52" s="87" t="s">
        <v>2123</v>
      </c>
      <c r="E52" s="87" t="s">
        <v>2124</v>
      </c>
      <c r="F52" s="97">
        <v>32.966357000000002</v>
      </c>
      <c r="G52" s="86">
        <v>131.880585</v>
      </c>
      <c r="H52" s="4" t="str">
        <f t="shared" si="0"/>
        <v>32.966357,131.880585</v>
      </c>
      <c r="I52" s="201" t="str">
        <f t="shared" si="1"/>
        <v>https://cyberjapandata.gsi.go.jp/#16/32.966357/131.880585/&amp;base=std&amp;ls=std&amp;disp=1&amp;vs=c1g1j0h0k0l0u0t0z0r0s0m0f1</v>
      </c>
      <c r="J52" s="112" t="s">
        <v>2436</v>
      </c>
      <c r="K52" s="1" t="s">
        <v>4276</v>
      </c>
    </row>
    <row r="53" spans="1:11" ht="20.25" customHeight="1">
      <c r="A53" s="89">
        <v>51</v>
      </c>
      <c r="B53" s="88" t="s">
        <v>2125</v>
      </c>
      <c r="C53" s="90" t="s">
        <v>2430</v>
      </c>
      <c r="D53" s="87" t="s">
        <v>2126</v>
      </c>
      <c r="E53" s="87" t="s">
        <v>2127</v>
      </c>
      <c r="F53" s="97">
        <v>32.97733826332</v>
      </c>
      <c r="G53" s="86">
        <v>131.90190151812999</v>
      </c>
      <c r="H53" s="4" t="str">
        <f>F53&amp;","&amp;G53</f>
        <v>32.97733826332,131.90190151813</v>
      </c>
      <c r="I53" s="201" t="str">
        <f>HYPERLINK("https://cyberjapandata.gsi.go.jp/#16/"&amp;F53&amp;"/"&amp;G53&amp;"/&amp;base=std&amp;ls=std&amp;disp=1&amp;vs=c1g1j0h0k0l0u0t0z0r0s0m0f1")</f>
        <v>https://cyberjapandata.gsi.go.jp/#16/32.97733826332/131.90190151813/&amp;base=std&amp;ls=std&amp;disp=1&amp;vs=c1g1j0h0k0l0u0t0z0r0s0m0f1</v>
      </c>
      <c r="J53" s="114" t="s">
        <v>1755</v>
      </c>
      <c r="K53" s="1" t="s">
        <v>4277</v>
      </c>
    </row>
    <row r="54" spans="1:11" ht="20.25" customHeight="1">
      <c r="A54" s="89">
        <v>52</v>
      </c>
      <c r="B54" s="88" t="s">
        <v>2125</v>
      </c>
      <c r="C54" s="90" t="s">
        <v>2431</v>
      </c>
      <c r="D54" s="86" t="s">
        <v>2128</v>
      </c>
      <c r="E54" s="87" t="s">
        <v>2129</v>
      </c>
      <c r="F54" s="97">
        <v>32.966045000000001</v>
      </c>
      <c r="G54" s="86">
        <v>131.91042400000001</v>
      </c>
      <c r="H54" s="4" t="str">
        <f>F54&amp;","&amp;G54</f>
        <v>32.966045,131.910424</v>
      </c>
      <c r="I54" s="201" t="str">
        <f>HYPERLINK("https://cyberjapandata.gsi.go.jp/#16/"&amp;F54&amp;"/"&amp;G54&amp;"/&amp;base=std&amp;ls=std&amp;disp=1&amp;vs=c1g1j0h0k0l0u0t0z0r0s0m0f1")</f>
        <v>https://cyberjapandata.gsi.go.jp/#16/32.966045/131.910424/&amp;base=std&amp;ls=std&amp;disp=1&amp;vs=c1g1j0h0k0l0u0t0z0r0s0m0f1</v>
      </c>
      <c r="J54" s="114" t="s">
        <v>1757</v>
      </c>
      <c r="K54" s="1" t="s">
        <v>4277</v>
      </c>
    </row>
    <row r="55" spans="1:11" ht="20.25" customHeight="1">
      <c r="A55" s="89">
        <v>53</v>
      </c>
      <c r="B55" s="88" t="s">
        <v>2125</v>
      </c>
      <c r="C55" s="90" t="s">
        <v>2155</v>
      </c>
      <c r="D55" s="86" t="s">
        <v>2130</v>
      </c>
      <c r="E55" s="87" t="s">
        <v>2131</v>
      </c>
      <c r="F55" s="97">
        <v>32.958148999999999</v>
      </c>
      <c r="G55" s="86">
        <v>131.863845</v>
      </c>
      <c r="H55" s="4" t="str">
        <f>F55&amp;","&amp;G55</f>
        <v>32.958149,131.863845</v>
      </c>
      <c r="I55" s="201" t="str">
        <f>HYPERLINK("https://cyberjapandata.gsi.go.jp/#16/"&amp;F55&amp;"/"&amp;G55&amp;"/&amp;base=std&amp;ls=std&amp;disp=1&amp;vs=c1g1j0h0k0l0u0t0z0r0s0m0f1")</f>
        <v>https://cyberjapandata.gsi.go.jp/#16/32.958149/131.863845/&amp;base=std&amp;ls=std&amp;disp=1&amp;vs=c1g1j0h0k0l0u0t0z0r0s0m0f1</v>
      </c>
      <c r="J55" s="112" t="s">
        <v>2436</v>
      </c>
      <c r="K55" s="1" t="s">
        <v>4277</v>
      </c>
    </row>
    <row r="56" spans="1:11" ht="20.25" customHeight="1">
      <c r="A56" s="89">
        <v>54</v>
      </c>
      <c r="B56" s="88" t="s">
        <v>2132</v>
      </c>
      <c r="C56" s="90" t="s">
        <v>2156</v>
      </c>
      <c r="D56" s="86" t="s">
        <v>2133</v>
      </c>
      <c r="E56" s="87" t="s">
        <v>2134</v>
      </c>
      <c r="F56" s="97">
        <v>32.954846000000003</v>
      </c>
      <c r="G56" s="86">
        <v>131.85905600000001</v>
      </c>
      <c r="H56" s="4" t="str">
        <f>F56&amp;","&amp;G56</f>
        <v>32.954846,131.859056</v>
      </c>
      <c r="I56" s="201" t="str">
        <f>HYPERLINK("https://cyberjapandata.gsi.go.jp/#16/"&amp;F56&amp;"/"&amp;G56&amp;"/&amp;base=std&amp;ls=std&amp;disp=1&amp;vs=c1g1j0h0k0l0u0t0z0r0s0m0f1")</f>
        <v>https://cyberjapandata.gsi.go.jp/#16/32.954846/131.859056/&amp;base=std&amp;ls=std&amp;disp=1&amp;vs=c1g1j0h0k0l0u0t0z0r0s0m0f1</v>
      </c>
      <c r="J56" s="112" t="s">
        <v>2436</v>
      </c>
      <c r="K56" s="1" t="s">
        <v>4277</v>
      </c>
    </row>
    <row r="57" spans="1:11" ht="20.25" customHeight="1">
      <c r="A57" s="89">
        <v>55</v>
      </c>
      <c r="B57" s="88" t="s">
        <v>2132</v>
      </c>
      <c r="C57" s="90" t="s">
        <v>2157</v>
      </c>
      <c r="D57" s="86" t="s">
        <v>2135</v>
      </c>
      <c r="E57" s="87" t="s">
        <v>2136</v>
      </c>
      <c r="F57" s="97">
        <v>32.954903000000002</v>
      </c>
      <c r="G57" s="86">
        <v>131.88674700000001</v>
      </c>
      <c r="H57" s="4" t="str">
        <f>F57&amp;","&amp;G57</f>
        <v>32.954903,131.886747</v>
      </c>
      <c r="I57" s="201" t="str">
        <f>HYPERLINK("https://cyberjapandata.gsi.go.jp/#16/"&amp;F57&amp;"/"&amp;G57&amp;"/&amp;base=std&amp;ls=std&amp;disp=1&amp;vs=c1g1j0h0k0l0u0t0z0r0s0m0f1")</f>
        <v>https://cyberjapandata.gsi.go.jp/#16/32.954903/131.886747/&amp;base=std&amp;ls=std&amp;disp=1&amp;vs=c1g1j0h0k0l0u0t0z0r0s0m0f1</v>
      </c>
      <c r="J57" s="114" t="s">
        <v>1759</v>
      </c>
      <c r="K57" s="1" t="s">
        <v>4277</v>
      </c>
    </row>
    <row r="58" spans="1:11">
      <c r="A58" s="89"/>
      <c r="B58" s="87"/>
      <c r="C58" s="90"/>
      <c r="D58" s="87"/>
      <c r="E58" s="87"/>
      <c r="F58" s="87"/>
      <c r="G58" s="86"/>
      <c r="J58" s="87"/>
    </row>
    <row r="59" spans="1:11">
      <c r="A59" s="89"/>
      <c r="B59" s="87"/>
      <c r="C59" s="90"/>
      <c r="D59" s="87"/>
      <c r="E59" s="87"/>
      <c r="F59" s="87"/>
      <c r="G59" s="86"/>
      <c r="J59" s="87"/>
    </row>
  </sheetData>
  <autoFilter ref="A2:J57" xr:uid="{124E6DF5-4668-4C4A-A6EF-61D97831CBA0}"/>
  <sortState xmlns:xlrd2="http://schemas.microsoft.com/office/spreadsheetml/2017/richdata2" ref="A3:H57">
    <sortCondition ref="A3:A57"/>
  </sortState>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filterMode="1"/>
  <dimension ref="A1:R163"/>
  <sheetViews>
    <sheetView zoomScale="70" zoomScaleNormal="70" workbookViewId="0">
      <pane xSplit="3" ySplit="1" topLeftCell="D2" activePane="bottomRight" state="frozenSplit"/>
      <selection pane="topRight" activeCell="F1" sqref="F1"/>
      <selection pane="bottomLeft" activeCell="A2" sqref="A2"/>
      <selection pane="bottomRight" activeCell="L1" sqref="L1"/>
    </sheetView>
  </sheetViews>
  <sheetFormatPr defaultColWidth="9" defaultRowHeight="13.5"/>
  <cols>
    <col min="1" max="1" width="3.875" style="1" customWidth="1"/>
    <col min="2" max="2" width="7.25" style="1" customWidth="1"/>
    <col min="3" max="3" width="29.875" style="1" customWidth="1"/>
    <col min="4" max="4" width="9.625" style="1" customWidth="1"/>
    <col min="5" max="5" width="8.75" style="1" customWidth="1"/>
    <col min="6" max="7" width="13.5" style="1" customWidth="1"/>
    <col min="8" max="8" width="36.75" style="1" bestFit="1" customWidth="1"/>
    <col min="9" max="12" width="12" style="1" customWidth="1"/>
    <col min="13" max="14" width="15.75" style="1" customWidth="1"/>
    <col min="15" max="16" width="29.875" style="1" customWidth="1"/>
    <col min="17" max="17" width="21.375" style="1" customWidth="1"/>
    <col min="18" max="16384" width="9" style="1"/>
  </cols>
  <sheetData>
    <row r="1" spans="1:18" ht="26.25" customHeight="1">
      <c r="A1" s="4" t="s">
        <v>2216</v>
      </c>
      <c r="B1" s="4" t="s">
        <v>2217</v>
      </c>
      <c r="C1" s="4" t="s">
        <v>2218</v>
      </c>
      <c r="D1" s="4" t="s">
        <v>330</v>
      </c>
      <c r="E1" s="4" t="s">
        <v>2219</v>
      </c>
      <c r="F1" s="4" t="s">
        <v>330</v>
      </c>
      <c r="G1" s="4" t="s">
        <v>2220</v>
      </c>
      <c r="H1" s="4" t="s">
        <v>719</v>
      </c>
      <c r="I1" s="3" t="s">
        <v>4098</v>
      </c>
      <c r="J1" s="3" t="s">
        <v>4101</v>
      </c>
      <c r="K1" s="200" t="s">
        <v>4099</v>
      </c>
      <c r="L1" s="200" t="s">
        <v>4100</v>
      </c>
      <c r="M1" s="198" t="s">
        <v>2256</v>
      </c>
      <c r="N1" s="198" t="s">
        <v>1632</v>
      </c>
      <c r="O1" s="198" t="s">
        <v>2221</v>
      </c>
      <c r="P1" s="198" t="s">
        <v>3182</v>
      </c>
      <c r="Q1" s="203" t="s">
        <v>2435</v>
      </c>
      <c r="R1" s="1" t="s">
        <v>4102</v>
      </c>
    </row>
    <row r="2" spans="1:18">
      <c r="A2" s="4">
        <v>1</v>
      </c>
      <c r="B2" s="4" t="s">
        <v>352</v>
      </c>
      <c r="C2" s="4" t="s">
        <v>49</v>
      </c>
      <c r="D2" s="4">
        <v>50</v>
      </c>
      <c r="E2" s="4">
        <v>39</v>
      </c>
      <c r="F2" s="4">
        <v>50</v>
      </c>
      <c r="G2" s="4">
        <v>50</v>
      </c>
      <c r="H2" s="4" t="s">
        <v>186</v>
      </c>
      <c r="I2" s="5" t="s">
        <v>337</v>
      </c>
      <c r="J2" s="5" t="s">
        <v>337</v>
      </c>
      <c r="K2" s="5" t="s">
        <v>337</v>
      </c>
      <c r="L2" s="5" t="s">
        <v>337</v>
      </c>
      <c r="M2" s="4">
        <v>32.848977300000001</v>
      </c>
      <c r="N2" s="4">
        <v>131.65034835</v>
      </c>
      <c r="O2" s="4" t="s">
        <v>2257</v>
      </c>
      <c r="P2" s="201" t="str">
        <f>HYPERLINK("https://cyberjapandata.gsi.go.jp/#16/"&amp;M2&amp;"/"&amp;N2&amp;"/&amp;base=std&amp;ls=std&amp;disp=1&amp;vs=c1g1j0h0k0l0u0t0z0r0s0m0f1")</f>
        <v>https://cyberjapandata.gsi.go.jp/#16/32.8489773/131.65034835/&amp;base=std&amp;ls=std&amp;disp=1&amp;vs=c1g1j0h0k0l0u0t0z0r0s0m0f1</v>
      </c>
      <c r="Q2" s="73" t="s">
        <v>2436</v>
      </c>
      <c r="R2" s="1">
        <v>921</v>
      </c>
    </row>
    <row r="3" spans="1:18">
      <c r="A3" s="4">
        <v>2</v>
      </c>
      <c r="B3" s="4" t="s">
        <v>352</v>
      </c>
      <c r="C3" s="4" t="s">
        <v>51</v>
      </c>
      <c r="D3" s="4">
        <v>150</v>
      </c>
      <c r="E3" s="4">
        <v>116</v>
      </c>
      <c r="F3" s="4">
        <v>150</v>
      </c>
      <c r="G3" s="4">
        <v>150</v>
      </c>
      <c r="H3" s="4" t="s">
        <v>187</v>
      </c>
      <c r="I3" s="4"/>
      <c r="J3" s="5" t="s">
        <v>337</v>
      </c>
      <c r="K3" s="4"/>
      <c r="L3" s="5" t="s">
        <v>337</v>
      </c>
      <c r="M3" s="6">
        <v>32.854614015146801</v>
      </c>
      <c r="N3" s="6">
        <v>131.68053346981699</v>
      </c>
      <c r="O3" s="6" t="s">
        <v>2258</v>
      </c>
      <c r="P3" s="201" t="str">
        <f t="shared" ref="P3:P66" si="0">HYPERLINK("https://cyberjapandata.gsi.go.jp/#16/"&amp;M3&amp;"/"&amp;N3&amp;"/&amp;base=std&amp;ls=std&amp;disp=1&amp;vs=c1g1j0h0k0l0u0t0z0r0s0m0f1")</f>
        <v>https://cyberjapandata.gsi.go.jp/#16/32.8546140151468/131.680533469817/&amp;base=std&amp;ls=std&amp;disp=1&amp;vs=c1g1j0h0k0l0u0t0z0r0s0m0f1</v>
      </c>
      <c r="Q3" s="73" t="s">
        <v>2436</v>
      </c>
      <c r="R3" s="1">
        <v>903</v>
      </c>
    </row>
    <row r="4" spans="1:18">
      <c r="A4" s="4">
        <v>3</v>
      </c>
      <c r="B4" s="4" t="s">
        <v>352</v>
      </c>
      <c r="C4" s="4" t="s">
        <v>53</v>
      </c>
      <c r="D4" s="4">
        <v>40</v>
      </c>
      <c r="E4" s="4">
        <v>31</v>
      </c>
      <c r="F4" s="4">
        <v>40</v>
      </c>
      <c r="G4" s="4">
        <v>40</v>
      </c>
      <c r="H4" s="4" t="s">
        <v>188</v>
      </c>
      <c r="I4" s="4"/>
      <c r="J4" s="5" t="s">
        <v>337</v>
      </c>
      <c r="K4" s="4"/>
      <c r="L4" s="5" t="s">
        <v>337</v>
      </c>
      <c r="M4" s="4">
        <v>32.858406488261799</v>
      </c>
      <c r="N4" s="4">
        <v>131.682480890259</v>
      </c>
      <c r="O4" s="4" t="s">
        <v>2259</v>
      </c>
      <c r="P4" s="201" t="str">
        <f t="shared" si="0"/>
        <v>https://cyberjapandata.gsi.go.jp/#16/32.8584064882618/131.682480890259/&amp;base=std&amp;ls=std&amp;disp=1&amp;vs=c1g1j0h0k0l0u0t0z0r0s0m0f1</v>
      </c>
      <c r="Q4" s="73" t="s">
        <v>2436</v>
      </c>
      <c r="R4" s="1">
        <v>903</v>
      </c>
    </row>
    <row r="5" spans="1:18" hidden="1">
      <c r="A5" s="4">
        <v>4</v>
      </c>
      <c r="B5" s="4" t="s">
        <v>352</v>
      </c>
      <c r="C5" s="4" t="s">
        <v>55</v>
      </c>
      <c r="D5" s="4"/>
      <c r="E5" s="4"/>
      <c r="F5" s="4">
        <v>10</v>
      </c>
      <c r="G5" s="4">
        <v>10</v>
      </c>
      <c r="H5" s="4" t="s">
        <v>189</v>
      </c>
      <c r="I5" s="5" t="s">
        <v>337</v>
      </c>
      <c r="J5" s="4"/>
      <c r="K5" s="5" t="s">
        <v>337</v>
      </c>
      <c r="L5" s="4"/>
      <c r="M5" s="4">
        <v>32.856485036908097</v>
      </c>
      <c r="N5" s="4">
        <v>131.69340441586999</v>
      </c>
      <c r="O5" s="4" t="s">
        <v>2260</v>
      </c>
      <c r="P5" s="201" t="str">
        <f t="shared" si="0"/>
        <v>https://cyberjapandata.gsi.go.jp/#16/32.8564850369081/131.69340441587/&amp;base=std&amp;ls=std&amp;disp=1&amp;vs=c1g1j0h0k0l0u0t0z0r0s0m0f1</v>
      </c>
      <c r="Q5" s="73" t="s">
        <v>2436</v>
      </c>
      <c r="R5" s="1">
        <v>916</v>
      </c>
    </row>
    <row r="6" spans="1:18" hidden="1">
      <c r="A6" s="4">
        <v>5</v>
      </c>
      <c r="B6" s="4" t="s">
        <v>352</v>
      </c>
      <c r="C6" s="4" t="s">
        <v>57</v>
      </c>
      <c r="D6" s="4"/>
      <c r="E6" s="4"/>
      <c r="F6" s="4">
        <v>30</v>
      </c>
      <c r="G6" s="4">
        <v>30</v>
      </c>
      <c r="H6" s="4" t="s">
        <v>190</v>
      </c>
      <c r="I6" s="5" t="s">
        <v>337</v>
      </c>
      <c r="J6" s="4"/>
      <c r="K6" s="5" t="s">
        <v>337</v>
      </c>
      <c r="L6" s="4"/>
      <c r="M6" s="4">
        <v>32.859648877024597</v>
      </c>
      <c r="N6" s="4">
        <v>131.695667725313</v>
      </c>
      <c r="O6" s="4" t="s">
        <v>2261</v>
      </c>
      <c r="P6" s="201" t="str">
        <f t="shared" si="0"/>
        <v>https://cyberjapandata.gsi.go.jp/#16/32.8596488770246/131.695667725313/&amp;base=std&amp;ls=std&amp;disp=1&amp;vs=c1g1j0h0k0l0u0t0z0r0s0m0f1</v>
      </c>
      <c r="Q6" s="73" t="s">
        <v>2436</v>
      </c>
      <c r="R6" s="1">
        <v>916</v>
      </c>
    </row>
    <row r="7" spans="1:18">
      <c r="A7" s="4">
        <v>6</v>
      </c>
      <c r="B7" s="4" t="s">
        <v>352</v>
      </c>
      <c r="C7" s="4" t="s">
        <v>59</v>
      </c>
      <c r="D7" s="4">
        <v>60</v>
      </c>
      <c r="E7" s="4">
        <v>46</v>
      </c>
      <c r="F7" s="4">
        <v>60</v>
      </c>
      <c r="G7" s="4">
        <v>60</v>
      </c>
      <c r="H7" s="4" t="s">
        <v>191</v>
      </c>
      <c r="I7" s="4"/>
      <c r="J7" s="5" t="s">
        <v>337</v>
      </c>
      <c r="K7" s="4"/>
      <c r="L7" s="5" t="s">
        <v>337</v>
      </c>
      <c r="M7" s="4">
        <v>32.845814318433902</v>
      </c>
      <c r="N7" s="4">
        <v>131.71849879661499</v>
      </c>
      <c r="O7" s="4" t="s">
        <v>2262</v>
      </c>
      <c r="P7" s="201" t="str">
        <f t="shared" si="0"/>
        <v>https://cyberjapandata.gsi.go.jp/#16/32.8458143184339/131.718498796615/&amp;base=std&amp;ls=std&amp;disp=1&amp;vs=c1g1j0h0k0l0u0t0z0r0s0m0f1</v>
      </c>
      <c r="Q7" s="73" t="s">
        <v>2436</v>
      </c>
      <c r="R7" s="1">
        <v>903</v>
      </c>
    </row>
    <row r="8" spans="1:18" hidden="1">
      <c r="A8" s="4">
        <v>7</v>
      </c>
      <c r="B8" s="4" t="s">
        <v>352</v>
      </c>
      <c r="C8" s="4" t="s">
        <v>61</v>
      </c>
      <c r="D8" s="4"/>
      <c r="E8" s="4"/>
      <c r="F8" s="4">
        <v>20</v>
      </c>
      <c r="G8" s="4">
        <v>20</v>
      </c>
      <c r="H8" s="4" t="s">
        <v>192</v>
      </c>
      <c r="I8" s="5" t="s">
        <v>337</v>
      </c>
      <c r="J8" s="4"/>
      <c r="K8" s="5" t="s">
        <v>337</v>
      </c>
      <c r="L8" s="4"/>
      <c r="M8" s="4">
        <v>32.826683842127103</v>
      </c>
      <c r="N8" s="4">
        <v>131.656898552912</v>
      </c>
      <c r="O8" s="4" t="s">
        <v>2263</v>
      </c>
      <c r="P8" s="201" t="str">
        <f t="shared" si="0"/>
        <v>https://cyberjapandata.gsi.go.jp/#16/32.8266838421271/131.656898552912/&amp;base=std&amp;ls=std&amp;disp=1&amp;vs=c1g1j0h0k0l0u0t0z0r0s0m0f1</v>
      </c>
      <c r="Q8" s="73" t="s">
        <v>2436</v>
      </c>
      <c r="R8" s="1">
        <v>916</v>
      </c>
    </row>
    <row r="9" spans="1:18">
      <c r="A9" s="4">
        <v>8</v>
      </c>
      <c r="B9" s="4" t="s">
        <v>352</v>
      </c>
      <c r="C9" s="4" t="s">
        <v>63</v>
      </c>
      <c r="D9" s="4">
        <v>40</v>
      </c>
      <c r="E9" s="4">
        <v>31</v>
      </c>
      <c r="F9" s="4">
        <v>40</v>
      </c>
      <c r="G9" s="4">
        <v>40</v>
      </c>
      <c r="H9" s="4" t="s">
        <v>193</v>
      </c>
      <c r="I9" s="5" t="s">
        <v>337</v>
      </c>
      <c r="J9" s="5" t="s">
        <v>337</v>
      </c>
      <c r="K9" s="5" t="s">
        <v>337</v>
      </c>
      <c r="L9" s="5" t="s">
        <v>337</v>
      </c>
      <c r="M9" s="4">
        <v>32.8643805478888</v>
      </c>
      <c r="N9" s="4">
        <v>131.63351548392399</v>
      </c>
      <c r="O9" s="4" t="s">
        <v>2264</v>
      </c>
      <c r="P9" s="201" t="str">
        <f t="shared" si="0"/>
        <v>https://cyberjapandata.gsi.go.jp/#16/32.8643805478888/131.633515483924/&amp;base=std&amp;ls=std&amp;disp=1&amp;vs=c1g1j0h0k0l0u0t0z0r0s0m0f1</v>
      </c>
      <c r="Q9" s="73" t="s">
        <v>2436</v>
      </c>
      <c r="R9" s="1">
        <v>921</v>
      </c>
    </row>
    <row r="10" spans="1:18">
      <c r="A10" s="4">
        <v>9</v>
      </c>
      <c r="B10" s="4" t="s">
        <v>352</v>
      </c>
      <c r="C10" s="4" t="s">
        <v>65</v>
      </c>
      <c r="D10" s="4">
        <v>70</v>
      </c>
      <c r="E10" s="4">
        <v>54</v>
      </c>
      <c r="F10" s="4">
        <v>70</v>
      </c>
      <c r="G10" s="4">
        <v>70</v>
      </c>
      <c r="H10" s="4" t="s">
        <v>194</v>
      </c>
      <c r="I10" s="5" t="s">
        <v>337</v>
      </c>
      <c r="J10" s="5" t="s">
        <v>337</v>
      </c>
      <c r="K10" s="5" t="s">
        <v>337</v>
      </c>
      <c r="L10" s="5" t="s">
        <v>337</v>
      </c>
      <c r="M10" s="4">
        <v>32.856228651623603</v>
      </c>
      <c r="N10" s="4">
        <v>131.630798885697</v>
      </c>
      <c r="O10" s="4" t="s">
        <v>2265</v>
      </c>
      <c r="P10" s="201" t="str">
        <f t="shared" si="0"/>
        <v>https://cyberjapandata.gsi.go.jp/#16/32.8562286516236/131.630798885697/&amp;base=std&amp;ls=std&amp;disp=1&amp;vs=c1g1j0h0k0l0u0t0z0r0s0m0f1</v>
      </c>
      <c r="Q10" s="73" t="s">
        <v>2436</v>
      </c>
      <c r="R10" s="1">
        <v>921</v>
      </c>
    </row>
    <row r="11" spans="1:18">
      <c r="A11" s="4">
        <v>10</v>
      </c>
      <c r="B11" s="4" t="s">
        <v>352</v>
      </c>
      <c r="C11" s="4" t="s">
        <v>67</v>
      </c>
      <c r="D11" s="4">
        <v>80</v>
      </c>
      <c r="E11" s="4">
        <v>62</v>
      </c>
      <c r="F11" s="4">
        <v>80</v>
      </c>
      <c r="G11" s="4">
        <v>80</v>
      </c>
      <c r="H11" s="4" t="s">
        <v>195</v>
      </c>
      <c r="I11" s="5" t="s">
        <v>337</v>
      </c>
      <c r="J11" s="5" t="s">
        <v>337</v>
      </c>
      <c r="K11" s="5" t="s">
        <v>337</v>
      </c>
      <c r="L11" s="5" t="s">
        <v>337</v>
      </c>
      <c r="M11" s="4">
        <v>32.8541115004302</v>
      </c>
      <c r="N11" s="4">
        <v>131.630347459305</v>
      </c>
      <c r="O11" s="4" t="s">
        <v>2266</v>
      </c>
      <c r="P11" s="201" t="str">
        <f t="shared" si="0"/>
        <v>https://cyberjapandata.gsi.go.jp/#16/32.8541115004302/131.630347459305/&amp;base=std&amp;ls=std&amp;disp=1&amp;vs=c1g1j0h0k0l0u0t0z0r0s0m0f1</v>
      </c>
      <c r="Q11" s="73" t="s">
        <v>2436</v>
      </c>
      <c r="R11" s="1">
        <v>921</v>
      </c>
    </row>
    <row r="12" spans="1:18" hidden="1">
      <c r="A12" s="4">
        <v>11</v>
      </c>
      <c r="B12" s="4" t="s">
        <v>352</v>
      </c>
      <c r="C12" s="4" t="s">
        <v>69</v>
      </c>
      <c r="D12" s="4"/>
      <c r="E12" s="4"/>
      <c r="F12" s="4">
        <v>30</v>
      </c>
      <c r="G12" s="4">
        <v>30</v>
      </c>
      <c r="H12" s="4" t="s">
        <v>196</v>
      </c>
      <c r="I12" s="5" t="s">
        <v>337</v>
      </c>
      <c r="J12" s="4"/>
      <c r="K12" s="5" t="s">
        <v>337</v>
      </c>
      <c r="L12" s="4"/>
      <c r="M12" s="4">
        <v>32.849547038095302</v>
      </c>
      <c r="N12" s="4">
        <v>131.63022005436</v>
      </c>
      <c r="O12" s="4" t="s">
        <v>2267</v>
      </c>
      <c r="P12" s="201" t="str">
        <f t="shared" si="0"/>
        <v>https://cyberjapandata.gsi.go.jp/#16/32.8495470380953/131.63022005436/&amp;base=std&amp;ls=std&amp;disp=1&amp;vs=c1g1j0h0k0l0u0t0z0r0s0m0f1</v>
      </c>
      <c r="Q12" s="73" t="s">
        <v>2436</v>
      </c>
      <c r="R12" s="1">
        <v>916</v>
      </c>
    </row>
    <row r="13" spans="1:18">
      <c r="A13" s="4">
        <v>12</v>
      </c>
      <c r="B13" s="4" t="s">
        <v>352</v>
      </c>
      <c r="C13" s="4" t="s">
        <v>70</v>
      </c>
      <c r="D13" s="4">
        <v>540</v>
      </c>
      <c r="E13" s="4">
        <v>416</v>
      </c>
      <c r="F13" s="4">
        <v>540</v>
      </c>
      <c r="G13" s="4">
        <v>540</v>
      </c>
      <c r="H13" s="4" t="s">
        <v>197</v>
      </c>
      <c r="I13" s="5" t="s">
        <v>337</v>
      </c>
      <c r="J13" s="5" t="s">
        <v>337</v>
      </c>
      <c r="K13" s="5" t="s">
        <v>337</v>
      </c>
      <c r="L13" s="5" t="s">
        <v>337</v>
      </c>
      <c r="M13" s="4">
        <v>32.852399219120301</v>
      </c>
      <c r="N13" s="4">
        <v>131.628976169233</v>
      </c>
      <c r="O13" s="4" t="s">
        <v>2268</v>
      </c>
      <c r="P13" s="201" t="str">
        <f t="shared" si="0"/>
        <v>https://cyberjapandata.gsi.go.jp/#16/32.8523992191203/131.628976169233/&amp;base=std&amp;ls=std&amp;disp=1&amp;vs=c1g1j0h0k0l0u0t0z0r0s0m0f1</v>
      </c>
      <c r="Q13" s="73" t="s">
        <v>2436</v>
      </c>
      <c r="R13" s="1">
        <v>921</v>
      </c>
    </row>
    <row r="14" spans="1:18">
      <c r="A14" s="4">
        <v>13</v>
      </c>
      <c r="B14" s="4" t="s">
        <v>352</v>
      </c>
      <c r="C14" s="4" t="s">
        <v>72</v>
      </c>
      <c r="D14" s="4">
        <v>90</v>
      </c>
      <c r="E14" s="4">
        <v>69</v>
      </c>
      <c r="F14" s="4">
        <v>90</v>
      </c>
      <c r="G14" s="4">
        <v>90</v>
      </c>
      <c r="H14" s="4" t="s">
        <v>198</v>
      </c>
      <c r="I14" s="5" t="s">
        <v>337</v>
      </c>
      <c r="J14" s="5" t="s">
        <v>337</v>
      </c>
      <c r="K14" s="5" t="s">
        <v>337</v>
      </c>
      <c r="L14" s="5" t="s">
        <v>337</v>
      </c>
      <c r="M14" s="4">
        <v>32.842393519083103</v>
      </c>
      <c r="N14" s="4">
        <v>131.61349984113201</v>
      </c>
      <c r="O14" s="4" t="s">
        <v>2269</v>
      </c>
      <c r="P14" s="201" t="str">
        <f t="shared" si="0"/>
        <v>https://cyberjapandata.gsi.go.jp/#16/32.8423935190831/131.613499841132/&amp;base=std&amp;ls=std&amp;disp=1&amp;vs=c1g1j0h0k0l0u0t0z0r0s0m0f1</v>
      </c>
      <c r="Q14" s="73" t="s">
        <v>2436</v>
      </c>
      <c r="R14" s="1">
        <v>921</v>
      </c>
    </row>
    <row r="15" spans="1:18">
      <c r="A15" s="4">
        <v>14</v>
      </c>
      <c r="B15" s="4" t="s">
        <v>352</v>
      </c>
      <c r="C15" s="4" t="s">
        <v>2222</v>
      </c>
      <c r="D15" s="7">
        <v>100</v>
      </c>
      <c r="E15" s="7">
        <v>77</v>
      </c>
      <c r="F15" s="4">
        <v>100</v>
      </c>
      <c r="G15" s="4">
        <v>100</v>
      </c>
      <c r="H15" s="4" t="s">
        <v>2223</v>
      </c>
      <c r="I15" s="5" t="s">
        <v>337</v>
      </c>
      <c r="J15" s="5" t="s">
        <v>337</v>
      </c>
      <c r="K15" s="5" t="s">
        <v>337</v>
      </c>
      <c r="L15" s="5" t="s">
        <v>337</v>
      </c>
      <c r="M15" s="4">
        <v>32.857310299333001</v>
      </c>
      <c r="N15" s="4">
        <v>131.67378636926199</v>
      </c>
      <c r="O15" s="4" t="s">
        <v>2270</v>
      </c>
      <c r="P15" s="201" t="str">
        <f t="shared" si="0"/>
        <v>https://cyberjapandata.gsi.go.jp/#16/32.857310299333/131.673786369262/&amp;base=std&amp;ls=std&amp;disp=1&amp;vs=c1g1j0h0k0l0u0t0z0r0s0m0f1</v>
      </c>
      <c r="Q15" s="73" t="s">
        <v>2436</v>
      </c>
      <c r="R15" s="1">
        <v>921</v>
      </c>
    </row>
    <row r="16" spans="1:18">
      <c r="A16" s="4">
        <v>15</v>
      </c>
      <c r="B16" s="4" t="s">
        <v>353</v>
      </c>
      <c r="C16" s="4" t="s">
        <v>2224</v>
      </c>
      <c r="D16" s="4">
        <v>410</v>
      </c>
      <c r="E16" s="4">
        <v>316</v>
      </c>
      <c r="F16" s="4">
        <v>410</v>
      </c>
      <c r="G16" s="4">
        <v>410</v>
      </c>
      <c r="H16" s="4" t="s">
        <v>2225</v>
      </c>
      <c r="I16" s="5" t="s">
        <v>337</v>
      </c>
      <c r="J16" s="5" t="s">
        <v>337</v>
      </c>
      <c r="K16" s="5" t="s">
        <v>337</v>
      </c>
      <c r="L16" s="5" t="s">
        <v>337</v>
      </c>
      <c r="M16" s="4">
        <v>32.896287693765899</v>
      </c>
      <c r="N16" s="4">
        <v>131.77953707244799</v>
      </c>
      <c r="O16" s="4" t="s">
        <v>2271</v>
      </c>
      <c r="P16" s="201" t="str">
        <f t="shared" si="0"/>
        <v>https://cyberjapandata.gsi.go.jp/#16/32.8962876937659/131.779537072448/&amp;base=std&amp;ls=std&amp;disp=1&amp;vs=c1g1j0h0k0l0u0t0z0r0s0m0f1</v>
      </c>
      <c r="Q16" s="73" t="s">
        <v>2436</v>
      </c>
      <c r="R16" s="1">
        <v>921</v>
      </c>
    </row>
    <row r="17" spans="1:18">
      <c r="A17" s="4">
        <v>16</v>
      </c>
      <c r="B17" s="4" t="s">
        <v>353</v>
      </c>
      <c r="C17" s="4" t="s">
        <v>2226</v>
      </c>
      <c r="D17" s="4">
        <v>80</v>
      </c>
      <c r="E17" s="4">
        <v>62</v>
      </c>
      <c r="F17" s="4">
        <v>80</v>
      </c>
      <c r="G17" s="4">
        <v>80</v>
      </c>
      <c r="H17" s="4" t="s">
        <v>325</v>
      </c>
      <c r="I17" s="4"/>
      <c r="J17" s="5" t="s">
        <v>337</v>
      </c>
      <c r="K17" s="4"/>
      <c r="L17" s="5" t="s">
        <v>337</v>
      </c>
      <c r="M17" s="4">
        <v>32.879542687120498</v>
      </c>
      <c r="N17" s="4">
        <v>131.758621590769</v>
      </c>
      <c r="O17" s="4" t="s">
        <v>2272</v>
      </c>
      <c r="P17" s="201" t="str">
        <f t="shared" si="0"/>
        <v>https://cyberjapandata.gsi.go.jp/#16/32.8795426871205/131.758621590769/&amp;base=std&amp;ls=std&amp;disp=1&amp;vs=c1g1j0h0k0l0u0t0z0r0s0m0f1</v>
      </c>
      <c r="Q17" s="73" t="s">
        <v>2436</v>
      </c>
      <c r="R17" s="1">
        <v>903</v>
      </c>
    </row>
    <row r="18" spans="1:18">
      <c r="A18" s="4">
        <v>17</v>
      </c>
      <c r="B18" s="4" t="s">
        <v>353</v>
      </c>
      <c r="C18" s="4" t="s">
        <v>2227</v>
      </c>
      <c r="D18" s="4">
        <v>80</v>
      </c>
      <c r="E18" s="4">
        <v>62</v>
      </c>
      <c r="F18" s="4">
        <v>80</v>
      </c>
      <c r="G18" s="4">
        <v>80</v>
      </c>
      <c r="H18" s="4" t="s">
        <v>326</v>
      </c>
      <c r="I18" s="5" t="s">
        <v>337</v>
      </c>
      <c r="J18" s="5" t="s">
        <v>337</v>
      </c>
      <c r="K18" s="5" t="s">
        <v>337</v>
      </c>
      <c r="L18" s="5" t="s">
        <v>337</v>
      </c>
      <c r="M18" s="4">
        <v>32.885472758112897</v>
      </c>
      <c r="N18" s="4">
        <v>131.73882745227101</v>
      </c>
      <c r="O18" s="4" t="s">
        <v>2273</v>
      </c>
      <c r="P18" s="201" t="str">
        <f t="shared" si="0"/>
        <v>https://cyberjapandata.gsi.go.jp/#16/32.8854727581129/131.738827452271/&amp;base=std&amp;ls=std&amp;disp=1&amp;vs=c1g1j0h0k0l0u0t0z0r0s0m0f1</v>
      </c>
      <c r="Q18" s="73" t="s">
        <v>2436</v>
      </c>
      <c r="R18" s="1">
        <v>921</v>
      </c>
    </row>
    <row r="19" spans="1:18" hidden="1">
      <c r="A19" s="4">
        <v>18</v>
      </c>
      <c r="B19" s="4" t="s">
        <v>353</v>
      </c>
      <c r="C19" s="4" t="s">
        <v>2228</v>
      </c>
      <c r="D19" s="4"/>
      <c r="E19" s="4"/>
      <c r="F19" s="4">
        <v>70</v>
      </c>
      <c r="G19" s="4">
        <v>70</v>
      </c>
      <c r="H19" s="4" t="s">
        <v>327</v>
      </c>
      <c r="I19" s="5" t="s">
        <v>337</v>
      </c>
      <c r="J19" s="4"/>
      <c r="K19" s="5" t="s">
        <v>337</v>
      </c>
      <c r="L19" s="4"/>
      <c r="M19" s="4">
        <v>32.896236262719199</v>
      </c>
      <c r="N19" s="4">
        <v>131.77854646151201</v>
      </c>
      <c r="O19" s="4" t="s">
        <v>2274</v>
      </c>
      <c r="P19" s="201" t="str">
        <f t="shared" si="0"/>
        <v>https://cyberjapandata.gsi.go.jp/#16/32.8962362627192/131.778546461512/&amp;base=std&amp;ls=std&amp;disp=1&amp;vs=c1g1j0h0k0l0u0t0z0r0s0m0f1</v>
      </c>
      <c r="Q19" s="73" t="s">
        <v>2436</v>
      </c>
      <c r="R19" s="1">
        <v>916</v>
      </c>
    </row>
    <row r="20" spans="1:18">
      <c r="A20" s="4">
        <v>19</v>
      </c>
      <c r="B20" s="4" t="s">
        <v>353</v>
      </c>
      <c r="C20" s="4" t="s">
        <v>79</v>
      </c>
      <c r="D20" s="4">
        <v>30</v>
      </c>
      <c r="E20" s="4">
        <v>23</v>
      </c>
      <c r="F20" s="4">
        <v>30</v>
      </c>
      <c r="G20" s="4">
        <v>30</v>
      </c>
      <c r="H20" s="4" t="s">
        <v>199</v>
      </c>
      <c r="I20" s="4"/>
      <c r="J20" s="5" t="s">
        <v>337</v>
      </c>
      <c r="K20" s="4"/>
      <c r="L20" s="5" t="s">
        <v>337</v>
      </c>
      <c r="M20" s="4">
        <v>32.899364066418798</v>
      </c>
      <c r="N20" s="4">
        <v>131.787475464956</v>
      </c>
      <c r="O20" s="4" t="s">
        <v>2275</v>
      </c>
      <c r="P20" s="201" t="str">
        <f t="shared" si="0"/>
        <v>https://cyberjapandata.gsi.go.jp/#16/32.8993640664188/131.787475464956/&amp;base=std&amp;ls=std&amp;disp=1&amp;vs=c1g1j0h0k0l0u0t0z0r0s0m0f1</v>
      </c>
      <c r="Q20" s="73" t="s">
        <v>2436</v>
      </c>
      <c r="R20" s="1">
        <v>903</v>
      </c>
    </row>
    <row r="21" spans="1:18">
      <c r="A21" s="4">
        <v>20</v>
      </c>
      <c r="B21" s="4" t="s">
        <v>353</v>
      </c>
      <c r="C21" s="4" t="s">
        <v>80</v>
      </c>
      <c r="D21" s="4">
        <v>30</v>
      </c>
      <c r="E21" s="4">
        <v>23</v>
      </c>
      <c r="F21" s="4">
        <v>30</v>
      </c>
      <c r="G21" s="4">
        <v>30</v>
      </c>
      <c r="H21" s="4" t="s">
        <v>200</v>
      </c>
      <c r="I21" s="4"/>
      <c r="J21" s="5" t="s">
        <v>337</v>
      </c>
      <c r="K21" s="5" t="s">
        <v>337</v>
      </c>
      <c r="L21" s="5" t="s">
        <v>337</v>
      </c>
      <c r="M21" s="4">
        <v>32.903595626414599</v>
      </c>
      <c r="N21" s="4">
        <v>131.791750479082</v>
      </c>
      <c r="O21" s="4" t="s">
        <v>2276</v>
      </c>
      <c r="P21" s="201" t="str">
        <f t="shared" si="0"/>
        <v>https://cyberjapandata.gsi.go.jp/#16/32.9035956264146/131.791750479082/&amp;base=std&amp;ls=std&amp;disp=1&amp;vs=c1g1j0h0k0l0u0t0z0r0s0m0f1</v>
      </c>
      <c r="Q21" s="73" t="s">
        <v>2436</v>
      </c>
      <c r="R21" s="1">
        <v>921</v>
      </c>
    </row>
    <row r="22" spans="1:18">
      <c r="A22" s="4">
        <v>21</v>
      </c>
      <c r="B22" s="4" t="s">
        <v>353</v>
      </c>
      <c r="C22" s="4" t="s">
        <v>82</v>
      </c>
      <c r="D22" s="4">
        <v>490</v>
      </c>
      <c r="E22" s="4">
        <v>378</v>
      </c>
      <c r="F22" s="4">
        <v>490</v>
      </c>
      <c r="G22" s="4">
        <v>490</v>
      </c>
      <c r="H22" s="4" t="s">
        <v>201</v>
      </c>
      <c r="I22" s="5" t="s">
        <v>337</v>
      </c>
      <c r="J22" s="5" t="s">
        <v>337</v>
      </c>
      <c r="K22" s="5" t="s">
        <v>337</v>
      </c>
      <c r="L22" s="5" t="s">
        <v>337</v>
      </c>
      <c r="M22" s="4">
        <v>32.895984708558402</v>
      </c>
      <c r="N22" s="4">
        <v>131.77933348807801</v>
      </c>
      <c r="O22" s="4" t="s">
        <v>2277</v>
      </c>
      <c r="P22" s="201" t="str">
        <f t="shared" si="0"/>
        <v>https://cyberjapandata.gsi.go.jp/#16/32.8959847085584/131.779333488078/&amp;base=std&amp;ls=std&amp;disp=1&amp;vs=c1g1j0h0k0l0u0t0z0r0s0m0f1</v>
      </c>
      <c r="Q22" s="73" t="s">
        <v>2436</v>
      </c>
      <c r="R22" s="1">
        <v>921</v>
      </c>
    </row>
    <row r="23" spans="1:18" hidden="1">
      <c r="A23" s="4">
        <v>22</v>
      </c>
      <c r="B23" s="4" t="s">
        <v>353</v>
      </c>
      <c r="C23" s="4" t="s">
        <v>2229</v>
      </c>
      <c r="D23" s="4"/>
      <c r="E23" s="4"/>
      <c r="F23" s="4"/>
      <c r="G23" s="4"/>
      <c r="H23" s="4" t="s">
        <v>202</v>
      </c>
      <c r="I23" s="5" t="s">
        <v>337</v>
      </c>
      <c r="J23" s="5" t="s">
        <v>337</v>
      </c>
      <c r="K23" s="4"/>
      <c r="L23" s="4"/>
      <c r="M23" s="4">
        <v>32.896562582391802</v>
      </c>
      <c r="N23" s="4">
        <v>131.77863853519401</v>
      </c>
      <c r="O23" s="4" t="s">
        <v>2278</v>
      </c>
      <c r="P23" s="201" t="str">
        <f t="shared" si="0"/>
        <v>https://cyberjapandata.gsi.go.jp/#16/32.8965625823918/131.778638535194/&amp;base=std&amp;ls=std&amp;disp=1&amp;vs=c1g1j0h0k0l0u0t0z0r0s0m0f1</v>
      </c>
      <c r="Q23" s="73" t="s">
        <v>2436</v>
      </c>
      <c r="R23" s="1">
        <v>0</v>
      </c>
    </row>
    <row r="24" spans="1:18" hidden="1">
      <c r="A24" s="4">
        <v>23</v>
      </c>
      <c r="B24" s="4" t="s">
        <v>353</v>
      </c>
      <c r="C24" s="4" t="s">
        <v>86</v>
      </c>
      <c r="D24" s="4"/>
      <c r="E24" s="4"/>
      <c r="F24" s="4"/>
      <c r="G24" s="4"/>
      <c r="H24" s="4" t="s">
        <v>378</v>
      </c>
      <c r="I24" s="5" t="s">
        <v>337</v>
      </c>
      <c r="J24" s="5" t="s">
        <v>337</v>
      </c>
      <c r="K24" s="4"/>
      <c r="L24" s="4"/>
      <c r="M24" s="4">
        <v>32.8962765630231</v>
      </c>
      <c r="N24" s="4">
        <v>131.778627806304</v>
      </c>
      <c r="O24" s="4" t="s">
        <v>2279</v>
      </c>
      <c r="P24" s="201" t="str">
        <f t="shared" si="0"/>
        <v>https://cyberjapandata.gsi.go.jp/#16/32.8962765630231/131.778627806304/&amp;base=std&amp;ls=std&amp;disp=1&amp;vs=c1g1j0h0k0l0u0t0z0r0s0m0f1</v>
      </c>
      <c r="Q24" s="73" t="s">
        <v>2436</v>
      </c>
      <c r="R24" s="1">
        <v>0</v>
      </c>
    </row>
    <row r="25" spans="1:18">
      <c r="A25" s="4">
        <v>24</v>
      </c>
      <c r="B25" s="4" t="s">
        <v>353</v>
      </c>
      <c r="C25" s="4" t="s">
        <v>88</v>
      </c>
      <c r="D25" s="4">
        <v>100</v>
      </c>
      <c r="E25" s="4">
        <v>77</v>
      </c>
      <c r="F25" s="4">
        <v>100</v>
      </c>
      <c r="G25" s="4">
        <v>100</v>
      </c>
      <c r="H25" s="4" t="s">
        <v>203</v>
      </c>
      <c r="I25" s="5" t="s">
        <v>337</v>
      </c>
      <c r="J25" s="5" t="s">
        <v>337</v>
      </c>
      <c r="K25" s="5" t="s">
        <v>337</v>
      </c>
      <c r="L25" s="5" t="s">
        <v>337</v>
      </c>
      <c r="M25" s="4">
        <v>32.870856083909402</v>
      </c>
      <c r="N25" s="4">
        <v>131.78405046503701</v>
      </c>
      <c r="O25" s="4" t="s">
        <v>2280</v>
      </c>
      <c r="P25" s="201" t="str">
        <f t="shared" si="0"/>
        <v>https://cyberjapandata.gsi.go.jp/#16/32.8708560839094/131.784050465037/&amp;base=std&amp;ls=std&amp;disp=1&amp;vs=c1g1j0h0k0l0u0t0z0r0s0m0f1</v>
      </c>
      <c r="Q25" s="73" t="s">
        <v>2436</v>
      </c>
      <c r="R25" s="1">
        <v>921</v>
      </c>
    </row>
    <row r="26" spans="1:18" hidden="1">
      <c r="A26" s="4">
        <v>25</v>
      </c>
      <c r="B26" s="4" t="s">
        <v>354</v>
      </c>
      <c r="C26" s="4" t="s">
        <v>2230</v>
      </c>
      <c r="D26" s="4"/>
      <c r="E26" s="4"/>
      <c r="F26" s="4">
        <v>100</v>
      </c>
      <c r="G26" s="4">
        <v>100</v>
      </c>
      <c r="H26" s="4" t="s">
        <v>304</v>
      </c>
      <c r="I26" s="5" t="s">
        <v>337</v>
      </c>
      <c r="J26" s="4"/>
      <c r="K26" s="5" t="s">
        <v>337</v>
      </c>
      <c r="L26" s="4"/>
      <c r="M26" s="4">
        <v>32.951437878737003</v>
      </c>
      <c r="N26" s="4">
        <v>131.941104567693</v>
      </c>
      <c r="O26" s="4" t="s">
        <v>2281</v>
      </c>
      <c r="P26" s="201" t="str">
        <f t="shared" si="0"/>
        <v>https://cyberjapandata.gsi.go.jp/#16/32.951437878737/131.941104567693/&amp;base=std&amp;ls=std&amp;disp=1&amp;vs=c1g1j0h0k0l0u0t0z0r0s0m0f1</v>
      </c>
      <c r="Q26" s="99" t="s">
        <v>1757</v>
      </c>
      <c r="R26" s="1">
        <v>916</v>
      </c>
    </row>
    <row r="27" spans="1:18" hidden="1">
      <c r="A27" s="4">
        <v>26</v>
      </c>
      <c r="B27" s="4" t="s">
        <v>354</v>
      </c>
      <c r="C27" s="4" t="s">
        <v>339</v>
      </c>
      <c r="D27" s="4"/>
      <c r="E27" s="4"/>
      <c r="F27" s="4"/>
      <c r="G27" s="4"/>
      <c r="H27" s="4" t="s">
        <v>381</v>
      </c>
      <c r="I27" s="5" t="s">
        <v>337</v>
      </c>
      <c r="J27" s="4"/>
      <c r="K27" s="4"/>
      <c r="L27" s="4"/>
      <c r="M27" s="4">
        <v>32.945209068670202</v>
      </c>
      <c r="N27" s="4">
        <v>131.96063144559</v>
      </c>
      <c r="O27" s="4" t="s">
        <v>2282</v>
      </c>
      <c r="P27" s="201" t="str">
        <f t="shared" si="0"/>
        <v>https://cyberjapandata.gsi.go.jp/#16/32.9452090686702/131.96063144559/&amp;base=std&amp;ls=std&amp;disp=1&amp;vs=c1g1j0h0k0l0u0t0z0r0s0m0f1</v>
      </c>
      <c r="Q27" s="99" t="s">
        <v>1757</v>
      </c>
      <c r="R27" s="1">
        <v>0</v>
      </c>
    </row>
    <row r="28" spans="1:18">
      <c r="A28" s="4">
        <v>27</v>
      </c>
      <c r="B28" s="4" t="s">
        <v>354</v>
      </c>
      <c r="C28" s="4" t="s">
        <v>2231</v>
      </c>
      <c r="D28" s="4">
        <v>400</v>
      </c>
      <c r="E28" s="4">
        <v>309</v>
      </c>
      <c r="F28" s="4">
        <v>400</v>
      </c>
      <c r="G28" s="4">
        <v>400</v>
      </c>
      <c r="H28" s="4" t="s">
        <v>2232</v>
      </c>
      <c r="I28" s="4"/>
      <c r="J28" s="4"/>
      <c r="K28" s="5" t="s">
        <v>337</v>
      </c>
      <c r="L28" s="5" t="s">
        <v>337</v>
      </c>
      <c r="M28" s="4">
        <v>32.942192660003997</v>
      </c>
      <c r="N28" s="4">
        <v>131.96489807299699</v>
      </c>
      <c r="O28" s="4" t="s">
        <v>2283</v>
      </c>
      <c r="P28" s="201" t="str">
        <f t="shared" si="0"/>
        <v>https://cyberjapandata.gsi.go.jp/#16/32.942192660004/131.964898072997/&amp;base=std&amp;ls=std&amp;disp=1&amp;vs=c1g1j0h0k0l0u0t0z0r0s0m0f1</v>
      </c>
      <c r="Q28" s="73" t="s">
        <v>2436</v>
      </c>
      <c r="R28" s="1">
        <v>921</v>
      </c>
    </row>
    <row r="29" spans="1:18" hidden="1">
      <c r="A29" s="4">
        <v>28</v>
      </c>
      <c r="B29" s="4" t="s">
        <v>355</v>
      </c>
      <c r="C29" s="4" t="s">
        <v>92</v>
      </c>
      <c r="D29" s="4"/>
      <c r="E29" s="4"/>
      <c r="F29" s="4">
        <v>230</v>
      </c>
      <c r="G29" s="4">
        <v>230</v>
      </c>
      <c r="H29" s="4" t="s">
        <v>204</v>
      </c>
      <c r="I29" s="5" t="s">
        <v>337</v>
      </c>
      <c r="J29" s="4"/>
      <c r="K29" s="5" t="s">
        <v>337</v>
      </c>
      <c r="L29" s="4"/>
      <c r="M29" s="4">
        <v>32.923333515671999</v>
      </c>
      <c r="N29" s="4">
        <v>131.977273023544</v>
      </c>
      <c r="O29" s="4" t="s">
        <v>2284</v>
      </c>
      <c r="P29" s="201" t="str">
        <f t="shared" si="0"/>
        <v>https://cyberjapandata.gsi.go.jp/#16/32.923333515672/131.977273023544/&amp;base=std&amp;ls=std&amp;disp=1&amp;vs=c1g1j0h0k0l0u0t0z0r0s0m0f1</v>
      </c>
      <c r="Q29" s="99" t="s">
        <v>2433</v>
      </c>
      <c r="R29" s="1">
        <v>916</v>
      </c>
    </row>
    <row r="30" spans="1:18" hidden="1">
      <c r="A30" s="4">
        <v>29</v>
      </c>
      <c r="B30" s="4" t="s">
        <v>355</v>
      </c>
      <c r="C30" s="4" t="s">
        <v>94</v>
      </c>
      <c r="D30" s="4"/>
      <c r="E30" s="4"/>
      <c r="F30" s="4"/>
      <c r="G30" s="4"/>
      <c r="H30" s="4" t="s">
        <v>205</v>
      </c>
      <c r="I30" s="5" t="s">
        <v>337</v>
      </c>
      <c r="J30" s="4"/>
      <c r="K30" s="4"/>
      <c r="L30" s="4"/>
      <c r="M30" s="4">
        <v>32.921319316154602</v>
      </c>
      <c r="N30" s="4">
        <v>131.97483849601699</v>
      </c>
      <c r="O30" s="4" t="s">
        <v>2285</v>
      </c>
      <c r="P30" s="201" t="str">
        <f t="shared" si="0"/>
        <v>https://cyberjapandata.gsi.go.jp/#16/32.9213193161546/131.974838496017/&amp;base=std&amp;ls=std&amp;disp=1&amp;vs=c1g1j0h0k0l0u0t0z0r0s0m0f1</v>
      </c>
      <c r="Q30" s="99" t="s">
        <v>1755</v>
      </c>
      <c r="R30" s="1">
        <v>0</v>
      </c>
    </row>
    <row r="31" spans="1:18" hidden="1">
      <c r="A31" s="4">
        <v>30</v>
      </c>
      <c r="B31" s="4" t="s">
        <v>355</v>
      </c>
      <c r="C31" s="4" t="s">
        <v>96</v>
      </c>
      <c r="D31" s="4"/>
      <c r="E31" s="4"/>
      <c r="F31" s="4"/>
      <c r="G31" s="4"/>
      <c r="H31" s="4" t="s">
        <v>206</v>
      </c>
      <c r="I31" s="5" t="s">
        <v>337</v>
      </c>
      <c r="J31" s="4"/>
      <c r="K31" s="4"/>
      <c r="L31" s="4"/>
      <c r="M31" s="4">
        <v>32.921781208073398</v>
      </c>
      <c r="N31" s="4">
        <v>131.97601508930401</v>
      </c>
      <c r="O31" s="4" t="s">
        <v>2286</v>
      </c>
      <c r="P31" s="201" t="str">
        <f t="shared" si="0"/>
        <v>https://cyberjapandata.gsi.go.jp/#16/32.9217812080734/131.976015089304/&amp;base=std&amp;ls=std&amp;disp=1&amp;vs=c1g1j0h0k0l0u0t0z0r0s0m0f1</v>
      </c>
      <c r="Q31" s="99" t="s">
        <v>2433</v>
      </c>
      <c r="R31" s="1">
        <v>0</v>
      </c>
    </row>
    <row r="32" spans="1:18" hidden="1">
      <c r="A32" s="4">
        <v>31</v>
      </c>
      <c r="B32" s="4" t="s">
        <v>355</v>
      </c>
      <c r="C32" s="4" t="s">
        <v>2233</v>
      </c>
      <c r="D32" s="4"/>
      <c r="E32" s="4"/>
      <c r="F32" s="4">
        <v>580</v>
      </c>
      <c r="G32" s="4">
        <v>580</v>
      </c>
      <c r="H32" s="4" t="s">
        <v>206</v>
      </c>
      <c r="I32" s="5" t="s">
        <v>337</v>
      </c>
      <c r="J32" s="4"/>
      <c r="K32" s="5" t="s">
        <v>337</v>
      </c>
      <c r="L32" s="4"/>
      <c r="M32" s="4">
        <v>32.920791637663001</v>
      </c>
      <c r="N32" s="4">
        <v>131.97586071079101</v>
      </c>
      <c r="O32" s="4" t="s">
        <v>2287</v>
      </c>
      <c r="P32" s="201" t="str">
        <f t="shared" si="0"/>
        <v>https://cyberjapandata.gsi.go.jp/#16/32.920791637663/131.975860710791/&amp;base=std&amp;ls=std&amp;disp=1&amp;vs=c1g1j0h0k0l0u0t0z0r0s0m0f1</v>
      </c>
      <c r="Q32" s="99" t="s">
        <v>2433</v>
      </c>
      <c r="R32" s="1">
        <v>916</v>
      </c>
    </row>
    <row r="33" spans="1:18">
      <c r="A33" s="4">
        <v>32</v>
      </c>
      <c r="B33" s="4" t="s">
        <v>355</v>
      </c>
      <c r="C33" s="4" t="s">
        <v>101</v>
      </c>
      <c r="D33" s="4">
        <v>30</v>
      </c>
      <c r="E33" s="4">
        <v>23</v>
      </c>
      <c r="F33" s="4">
        <v>30</v>
      </c>
      <c r="G33" s="4">
        <v>30</v>
      </c>
      <c r="H33" s="4" t="s">
        <v>207</v>
      </c>
      <c r="I33" s="4"/>
      <c r="J33" s="5" t="s">
        <v>337</v>
      </c>
      <c r="K33" s="4"/>
      <c r="L33" s="5" t="s">
        <v>337</v>
      </c>
      <c r="M33" s="4">
        <v>32.887810632015103</v>
      </c>
      <c r="N33" s="4">
        <v>131.991187953988</v>
      </c>
      <c r="O33" s="4" t="s">
        <v>2288</v>
      </c>
      <c r="P33" s="201" t="str">
        <f t="shared" si="0"/>
        <v>https://cyberjapandata.gsi.go.jp/#16/32.8878106320151/131.991187953988/&amp;base=std&amp;ls=std&amp;disp=1&amp;vs=c1g1j0h0k0l0u0t0z0r0s0m0f1</v>
      </c>
      <c r="Q33" s="73" t="s">
        <v>2436</v>
      </c>
      <c r="R33" s="1">
        <v>903</v>
      </c>
    </row>
    <row r="34" spans="1:18" hidden="1">
      <c r="A34" s="4">
        <v>33</v>
      </c>
      <c r="B34" s="4" t="s">
        <v>356</v>
      </c>
      <c r="C34" s="4" t="s">
        <v>105</v>
      </c>
      <c r="D34" s="4"/>
      <c r="E34" s="4"/>
      <c r="F34" s="4">
        <v>680</v>
      </c>
      <c r="G34" s="4">
        <v>680</v>
      </c>
      <c r="H34" s="4" t="s">
        <v>208</v>
      </c>
      <c r="I34" s="5" t="s">
        <v>337</v>
      </c>
      <c r="J34" s="4"/>
      <c r="K34" s="5" t="s">
        <v>337</v>
      </c>
      <c r="L34" s="4"/>
      <c r="M34" s="4">
        <v>32.856988121645799</v>
      </c>
      <c r="N34" s="4">
        <v>131.951561798542</v>
      </c>
      <c r="O34" s="4" t="s">
        <v>2289</v>
      </c>
      <c r="P34" s="201" t="str">
        <f t="shared" si="0"/>
        <v>https://cyberjapandata.gsi.go.jp/#16/32.8569881216458/131.951561798542/&amp;base=std&amp;ls=std&amp;disp=1&amp;vs=c1g1j0h0k0l0u0t0z0r0s0m0f1</v>
      </c>
      <c r="Q34" s="99" t="s">
        <v>1758</v>
      </c>
      <c r="R34" s="1">
        <v>916</v>
      </c>
    </row>
    <row r="35" spans="1:18" hidden="1">
      <c r="A35" s="4">
        <v>34</v>
      </c>
      <c r="B35" s="4" t="s">
        <v>356</v>
      </c>
      <c r="C35" s="4" t="s">
        <v>108</v>
      </c>
      <c r="D35" s="4"/>
      <c r="E35" s="4"/>
      <c r="F35" s="4">
        <v>310</v>
      </c>
      <c r="G35" s="4">
        <v>310</v>
      </c>
      <c r="H35" s="4" t="s">
        <v>209</v>
      </c>
      <c r="I35" s="5" t="s">
        <v>337</v>
      </c>
      <c r="J35" s="4"/>
      <c r="K35" s="5" t="s">
        <v>337</v>
      </c>
      <c r="L35" s="4"/>
      <c r="M35" s="4">
        <v>32.856358863285898</v>
      </c>
      <c r="N35" s="4">
        <v>131.95117898257101</v>
      </c>
      <c r="O35" s="4" t="s">
        <v>2290</v>
      </c>
      <c r="P35" s="201" t="str">
        <f t="shared" si="0"/>
        <v>https://cyberjapandata.gsi.go.jp/#16/32.8563588632859/131.951178982571/&amp;base=std&amp;ls=std&amp;disp=1&amp;vs=c1g1j0h0k0l0u0t0z0r0s0m0f1</v>
      </c>
      <c r="Q35" s="99" t="s">
        <v>1758</v>
      </c>
      <c r="R35" s="1">
        <v>916</v>
      </c>
    </row>
    <row r="36" spans="1:18" hidden="1">
      <c r="A36" s="4">
        <v>35</v>
      </c>
      <c r="B36" s="4" t="s">
        <v>356</v>
      </c>
      <c r="C36" s="4" t="s">
        <v>112</v>
      </c>
      <c r="D36" s="4"/>
      <c r="E36" s="4"/>
      <c r="F36" s="4">
        <v>60</v>
      </c>
      <c r="G36" s="4">
        <v>60</v>
      </c>
      <c r="H36" s="4" t="s">
        <v>2234</v>
      </c>
      <c r="I36" s="5" t="s">
        <v>337</v>
      </c>
      <c r="J36" s="4"/>
      <c r="K36" s="5" t="s">
        <v>337</v>
      </c>
      <c r="L36" s="4"/>
      <c r="M36" s="4">
        <v>32.818594806234998</v>
      </c>
      <c r="N36" s="4">
        <v>131.96349151197001</v>
      </c>
      <c r="O36" s="4" t="s">
        <v>2291</v>
      </c>
      <c r="P36" s="201" t="str">
        <f t="shared" si="0"/>
        <v>https://cyberjapandata.gsi.go.jp/#16/32.818594806235/131.96349151197/&amp;base=std&amp;ls=std&amp;disp=1&amp;vs=c1g1j0h0k0l0u0t0z0r0s0m0f1</v>
      </c>
      <c r="Q36" s="99" t="s">
        <v>1757</v>
      </c>
      <c r="R36" s="1">
        <v>916</v>
      </c>
    </row>
    <row r="37" spans="1:18">
      <c r="A37" s="4">
        <v>36</v>
      </c>
      <c r="B37" s="4" t="s">
        <v>356</v>
      </c>
      <c r="C37" s="4" t="s">
        <v>115</v>
      </c>
      <c r="D37" s="4">
        <v>190</v>
      </c>
      <c r="E37" s="4">
        <v>147</v>
      </c>
      <c r="F37" s="4">
        <v>190</v>
      </c>
      <c r="G37" s="4">
        <v>190</v>
      </c>
      <c r="H37" s="4" t="s">
        <v>210</v>
      </c>
      <c r="I37" s="4"/>
      <c r="J37" s="5" t="s">
        <v>337</v>
      </c>
      <c r="K37" s="4"/>
      <c r="L37" s="5" t="s">
        <v>337</v>
      </c>
      <c r="M37" s="4">
        <v>32.810340641713502</v>
      </c>
      <c r="N37" s="4">
        <v>131.967586421373</v>
      </c>
      <c r="O37" s="4" t="s">
        <v>2292</v>
      </c>
      <c r="P37" s="201" t="str">
        <f t="shared" si="0"/>
        <v>https://cyberjapandata.gsi.go.jp/#16/32.8103406417135/131.967586421373/&amp;base=std&amp;ls=std&amp;disp=1&amp;vs=c1g1j0h0k0l0u0t0z0r0s0m0f1</v>
      </c>
      <c r="Q37" s="73" t="s">
        <v>2436</v>
      </c>
      <c r="R37" s="1">
        <v>903</v>
      </c>
    </row>
    <row r="38" spans="1:18" hidden="1">
      <c r="A38" s="4">
        <v>37</v>
      </c>
      <c r="B38" s="4" t="s">
        <v>356</v>
      </c>
      <c r="C38" s="4" t="s">
        <v>117</v>
      </c>
      <c r="D38" s="4"/>
      <c r="E38" s="4"/>
      <c r="F38" s="4">
        <v>90</v>
      </c>
      <c r="G38" s="4">
        <v>90</v>
      </c>
      <c r="H38" s="4" t="s">
        <v>211</v>
      </c>
      <c r="I38" s="5" t="s">
        <v>337</v>
      </c>
      <c r="J38" s="4"/>
      <c r="K38" s="5" t="s">
        <v>337</v>
      </c>
      <c r="L38" s="4"/>
      <c r="M38" s="4">
        <v>32.803630529024403</v>
      </c>
      <c r="N38" s="4">
        <v>131.966578115716</v>
      </c>
      <c r="O38" s="4" t="s">
        <v>2293</v>
      </c>
      <c r="P38" s="201" t="str">
        <f t="shared" si="0"/>
        <v>https://cyberjapandata.gsi.go.jp/#16/32.8036305290244/131.966578115716/&amp;base=std&amp;ls=std&amp;disp=1&amp;vs=c1g1j0h0k0l0u0t0z0r0s0m0f1</v>
      </c>
      <c r="Q38" s="99" t="s">
        <v>1758</v>
      </c>
      <c r="R38" s="1">
        <v>916</v>
      </c>
    </row>
    <row r="39" spans="1:18" hidden="1">
      <c r="A39" s="4">
        <v>38</v>
      </c>
      <c r="B39" s="4" t="s">
        <v>356</v>
      </c>
      <c r="C39" s="4" t="s">
        <v>119</v>
      </c>
      <c r="D39" s="4"/>
      <c r="E39" s="4"/>
      <c r="F39" s="4">
        <v>80</v>
      </c>
      <c r="G39" s="4">
        <v>80</v>
      </c>
      <c r="H39" s="4" t="s">
        <v>212</v>
      </c>
      <c r="I39" s="5" t="s">
        <v>337</v>
      </c>
      <c r="J39" s="4"/>
      <c r="K39" s="5" t="s">
        <v>337</v>
      </c>
      <c r="L39" s="4"/>
      <c r="M39" s="4">
        <v>32.808819844114304</v>
      </c>
      <c r="N39" s="4">
        <v>131.95192773355001</v>
      </c>
      <c r="O39" s="4" t="s">
        <v>2294</v>
      </c>
      <c r="P39" s="201" t="str">
        <f t="shared" si="0"/>
        <v>https://cyberjapandata.gsi.go.jp/#16/32.8088198441143/131.95192773355/&amp;base=std&amp;ls=std&amp;disp=1&amp;vs=c1g1j0h0k0l0u0t0z0r0s0m0f1</v>
      </c>
      <c r="Q39" s="99" t="s">
        <v>1756</v>
      </c>
      <c r="R39" s="1">
        <v>916</v>
      </c>
    </row>
    <row r="40" spans="1:18" hidden="1">
      <c r="A40" s="4">
        <v>39</v>
      </c>
      <c r="B40" s="4" t="s">
        <v>356</v>
      </c>
      <c r="C40" s="4" t="s">
        <v>122</v>
      </c>
      <c r="D40" s="4"/>
      <c r="E40" s="4"/>
      <c r="F40" s="4">
        <v>1140</v>
      </c>
      <c r="G40" s="4">
        <v>1140</v>
      </c>
      <c r="H40" s="4" t="s">
        <v>213</v>
      </c>
      <c r="I40" s="5" t="s">
        <v>337</v>
      </c>
      <c r="J40" s="4"/>
      <c r="K40" s="5" t="s">
        <v>337</v>
      </c>
      <c r="L40" s="4"/>
      <c r="M40" s="4">
        <v>32.800834050401797</v>
      </c>
      <c r="N40" s="4">
        <v>131.92188098563699</v>
      </c>
      <c r="O40" s="4" t="s">
        <v>2295</v>
      </c>
      <c r="P40" s="201" t="str">
        <f t="shared" si="0"/>
        <v>https://cyberjapandata.gsi.go.jp/#16/32.8008340504018/131.921880985637/&amp;base=std&amp;ls=std&amp;disp=1&amp;vs=c1g1j0h0k0l0u0t0z0r0s0m0f1</v>
      </c>
      <c r="Q40" s="99" t="s">
        <v>2433</v>
      </c>
      <c r="R40" s="1">
        <v>916</v>
      </c>
    </row>
    <row r="41" spans="1:18" hidden="1">
      <c r="A41" s="4">
        <v>40</v>
      </c>
      <c r="B41" s="4" t="s">
        <v>356</v>
      </c>
      <c r="C41" s="4" t="s">
        <v>125</v>
      </c>
      <c r="D41" s="4"/>
      <c r="E41" s="4"/>
      <c r="F41" s="4">
        <v>70</v>
      </c>
      <c r="G41" s="4">
        <v>70</v>
      </c>
      <c r="H41" s="4" t="s">
        <v>214</v>
      </c>
      <c r="I41" s="5" t="s">
        <v>337</v>
      </c>
      <c r="J41" s="4"/>
      <c r="K41" s="5" t="s">
        <v>337</v>
      </c>
      <c r="L41" s="4"/>
      <c r="M41" s="4">
        <v>32.813883099571399</v>
      </c>
      <c r="N41" s="4">
        <v>131.89608404356201</v>
      </c>
      <c r="O41" s="4" t="s">
        <v>2296</v>
      </c>
      <c r="P41" s="201" t="str">
        <f t="shared" si="0"/>
        <v>https://cyberjapandata.gsi.go.jp/#16/32.8138830995714/131.896084043562/&amp;base=std&amp;ls=std&amp;disp=1&amp;vs=c1g1j0h0k0l0u0t0z0r0s0m0f1</v>
      </c>
      <c r="Q41" s="99" t="s">
        <v>1758</v>
      </c>
      <c r="R41" s="1">
        <v>916</v>
      </c>
    </row>
    <row r="42" spans="1:18" hidden="1">
      <c r="A42" s="4">
        <v>41</v>
      </c>
      <c r="B42" s="4" t="s">
        <v>356</v>
      </c>
      <c r="C42" s="4" t="s">
        <v>360</v>
      </c>
      <c r="D42" s="4"/>
      <c r="E42" s="4"/>
      <c r="F42" s="4">
        <v>490</v>
      </c>
      <c r="G42" s="4">
        <v>490</v>
      </c>
      <c r="H42" s="4" t="s">
        <v>302</v>
      </c>
      <c r="I42" s="5" t="s">
        <v>337</v>
      </c>
      <c r="J42" s="4"/>
      <c r="K42" s="5" t="s">
        <v>337</v>
      </c>
      <c r="L42" s="4"/>
      <c r="M42" s="4">
        <v>32.792440073853598</v>
      </c>
      <c r="N42" s="4">
        <v>131.87647507514001</v>
      </c>
      <c r="O42" s="4" t="s">
        <v>2297</v>
      </c>
      <c r="P42" s="201" t="str">
        <f t="shared" si="0"/>
        <v>https://cyberjapandata.gsi.go.jp/#16/32.7924400738536/131.87647507514/&amp;base=std&amp;ls=std&amp;disp=1&amp;vs=c1g1j0h0k0l0u0t0z0r0s0m0f1</v>
      </c>
      <c r="Q42" s="99" t="s">
        <v>2433</v>
      </c>
      <c r="R42" s="1">
        <v>916</v>
      </c>
    </row>
    <row r="43" spans="1:18" hidden="1">
      <c r="A43" s="4">
        <v>42</v>
      </c>
      <c r="B43" s="4" t="s">
        <v>356</v>
      </c>
      <c r="C43" s="4" t="s">
        <v>131</v>
      </c>
      <c r="D43" s="4"/>
      <c r="E43" s="4"/>
      <c r="F43" s="4">
        <v>210</v>
      </c>
      <c r="G43" s="4">
        <v>210</v>
      </c>
      <c r="H43" s="4" t="s">
        <v>215</v>
      </c>
      <c r="I43" s="5" t="s">
        <v>337</v>
      </c>
      <c r="J43" s="4"/>
      <c r="K43" s="5" t="s">
        <v>337</v>
      </c>
      <c r="L43" s="4"/>
      <c r="M43" s="4">
        <v>32.7498684596884</v>
      </c>
      <c r="N43" s="4">
        <v>131.868766622387</v>
      </c>
      <c r="O43" s="4" t="s">
        <v>2298</v>
      </c>
      <c r="P43" s="201" t="str">
        <f t="shared" si="0"/>
        <v>https://cyberjapandata.gsi.go.jp/#16/32.7498684596884/131.868766622387/&amp;base=std&amp;ls=std&amp;disp=1&amp;vs=c1g1j0h0k0l0u0t0z0r0s0m0f1</v>
      </c>
      <c r="Q43" s="99" t="s">
        <v>1755</v>
      </c>
      <c r="R43" s="1">
        <v>916</v>
      </c>
    </row>
    <row r="44" spans="1:18" hidden="1">
      <c r="A44" s="4">
        <v>43</v>
      </c>
      <c r="B44" s="4" t="s">
        <v>356</v>
      </c>
      <c r="C44" s="4" t="s">
        <v>134</v>
      </c>
      <c r="D44" s="4"/>
      <c r="E44" s="4"/>
      <c r="F44" s="4">
        <v>30</v>
      </c>
      <c r="G44" s="4">
        <v>30</v>
      </c>
      <c r="H44" s="4" t="s">
        <v>216</v>
      </c>
      <c r="I44" s="5" t="s">
        <v>337</v>
      </c>
      <c r="J44" s="4"/>
      <c r="K44" s="5" t="s">
        <v>337</v>
      </c>
      <c r="L44" s="4"/>
      <c r="M44" s="4">
        <v>32.722568338721103</v>
      </c>
      <c r="N44" s="4">
        <v>131.92853170469601</v>
      </c>
      <c r="O44" s="4" t="s">
        <v>2299</v>
      </c>
      <c r="P44" s="201" t="str">
        <f t="shared" si="0"/>
        <v>https://cyberjapandata.gsi.go.jp/#16/32.7225683387211/131.928531704696/&amp;base=std&amp;ls=std&amp;disp=1&amp;vs=c1g1j0h0k0l0u0t0z0r0s0m0f1</v>
      </c>
      <c r="Q44" s="99" t="s">
        <v>1758</v>
      </c>
      <c r="R44" s="1">
        <v>916</v>
      </c>
    </row>
    <row r="45" spans="1:18" hidden="1">
      <c r="A45" s="4">
        <v>44</v>
      </c>
      <c r="B45" s="4" t="s">
        <v>356</v>
      </c>
      <c r="C45" s="4" t="s">
        <v>2235</v>
      </c>
      <c r="D45" s="4"/>
      <c r="E45" s="4"/>
      <c r="F45" s="4">
        <v>180</v>
      </c>
      <c r="G45" s="4">
        <v>180</v>
      </c>
      <c r="H45" s="4" t="s">
        <v>303</v>
      </c>
      <c r="I45" s="5" t="s">
        <v>337</v>
      </c>
      <c r="J45" s="4"/>
      <c r="K45" s="5" t="s">
        <v>337</v>
      </c>
      <c r="L45" s="4"/>
      <c r="M45" s="4">
        <v>32.726113413292801</v>
      </c>
      <c r="N45" s="4">
        <v>131.92686450225301</v>
      </c>
      <c r="O45" s="4" t="s">
        <v>2300</v>
      </c>
      <c r="P45" s="201" t="str">
        <f t="shared" si="0"/>
        <v>https://cyberjapandata.gsi.go.jp/#16/32.7261134132928/131.926864502253/&amp;base=std&amp;ls=std&amp;disp=1&amp;vs=c1g1j0h0k0l0u0t0z0r0s0m0f1</v>
      </c>
      <c r="Q45" s="73" t="s">
        <v>2436</v>
      </c>
      <c r="R45" s="1">
        <v>916</v>
      </c>
    </row>
    <row r="46" spans="1:18" hidden="1">
      <c r="A46" s="4">
        <v>45</v>
      </c>
      <c r="B46" s="4" t="s">
        <v>356</v>
      </c>
      <c r="C46" s="4" t="s">
        <v>140</v>
      </c>
      <c r="D46" s="4"/>
      <c r="E46" s="4"/>
      <c r="F46" s="4"/>
      <c r="G46" s="4"/>
      <c r="H46" s="4" t="s">
        <v>358</v>
      </c>
      <c r="I46" s="5" t="s">
        <v>337</v>
      </c>
      <c r="J46" s="5" t="s">
        <v>337</v>
      </c>
      <c r="K46" s="4"/>
      <c r="L46" s="4"/>
      <c r="M46" s="4">
        <v>32.800820433124002</v>
      </c>
      <c r="N46" s="4">
        <v>131.93587715839001</v>
      </c>
      <c r="O46" s="4" t="s">
        <v>2301</v>
      </c>
      <c r="P46" s="201" t="str">
        <f t="shared" si="0"/>
        <v>https://cyberjapandata.gsi.go.jp/#16/32.800820433124/131.93587715839/&amp;base=std&amp;ls=std&amp;disp=1&amp;vs=c1g1j0h0k0l0u0t0z0r0s0m0f1</v>
      </c>
      <c r="Q46" s="73" t="s">
        <v>2436</v>
      </c>
      <c r="R46" s="1">
        <v>0</v>
      </c>
    </row>
    <row r="47" spans="1:18">
      <c r="A47" s="4">
        <v>46</v>
      </c>
      <c r="B47" s="4" t="s">
        <v>175</v>
      </c>
      <c r="C47" s="4" t="s">
        <v>50</v>
      </c>
      <c r="D47" s="4">
        <v>160</v>
      </c>
      <c r="E47" s="4">
        <v>123</v>
      </c>
      <c r="F47" s="4">
        <v>160</v>
      </c>
      <c r="G47" s="4">
        <v>160</v>
      </c>
      <c r="H47" s="4" t="s">
        <v>217</v>
      </c>
      <c r="I47" s="4"/>
      <c r="J47" s="4"/>
      <c r="K47" s="4"/>
      <c r="L47" s="5" t="s">
        <v>337</v>
      </c>
      <c r="M47" s="4">
        <v>32.926055042675202</v>
      </c>
      <c r="N47" s="4">
        <v>131.875392400594</v>
      </c>
      <c r="O47" s="4" t="s">
        <v>2302</v>
      </c>
      <c r="P47" s="201" t="str">
        <f t="shared" si="0"/>
        <v>https://cyberjapandata.gsi.go.jp/#16/32.9260550426752/131.875392400594/&amp;base=std&amp;ls=std&amp;disp=1&amp;vs=c1g1j0h0k0l0u0t0z0r0s0m0f1</v>
      </c>
      <c r="Q47" s="73" t="s">
        <v>2436</v>
      </c>
      <c r="R47" s="1">
        <v>903</v>
      </c>
    </row>
    <row r="48" spans="1:18">
      <c r="A48" s="4">
        <v>47</v>
      </c>
      <c r="B48" s="4" t="s">
        <v>175</v>
      </c>
      <c r="C48" s="4" t="s">
        <v>52</v>
      </c>
      <c r="D48" s="4">
        <v>180</v>
      </c>
      <c r="E48" s="4">
        <v>139</v>
      </c>
      <c r="F48" s="4">
        <v>180</v>
      </c>
      <c r="G48" s="4">
        <v>180</v>
      </c>
      <c r="H48" s="4" t="s">
        <v>218</v>
      </c>
      <c r="I48" s="4"/>
      <c r="J48" s="4"/>
      <c r="K48" s="4"/>
      <c r="L48" s="5" t="s">
        <v>337</v>
      </c>
      <c r="M48" s="4">
        <v>32.924920834863698</v>
      </c>
      <c r="N48" s="4">
        <v>131.87634054271601</v>
      </c>
      <c r="O48" s="4" t="s">
        <v>2303</v>
      </c>
      <c r="P48" s="201" t="str">
        <f t="shared" si="0"/>
        <v>https://cyberjapandata.gsi.go.jp/#16/32.9249208348637/131.876340542716/&amp;base=std&amp;ls=std&amp;disp=1&amp;vs=c1g1j0h0k0l0u0t0z0r0s0m0f1</v>
      </c>
      <c r="Q48" s="73" t="s">
        <v>2436</v>
      </c>
      <c r="R48" s="1">
        <v>903</v>
      </c>
    </row>
    <row r="49" spans="1:18">
      <c r="A49" s="4">
        <v>48</v>
      </c>
      <c r="B49" s="4" t="s">
        <v>175</v>
      </c>
      <c r="C49" s="4" t="s">
        <v>54</v>
      </c>
      <c r="D49" s="4">
        <v>840</v>
      </c>
      <c r="E49" s="4">
        <v>648</v>
      </c>
      <c r="F49" s="4">
        <v>840</v>
      </c>
      <c r="G49" s="4">
        <v>840</v>
      </c>
      <c r="H49" s="4" t="s">
        <v>218</v>
      </c>
      <c r="I49" s="5" t="s">
        <v>337</v>
      </c>
      <c r="J49" s="5" t="s">
        <v>337</v>
      </c>
      <c r="K49" s="5" t="s">
        <v>337</v>
      </c>
      <c r="L49" s="5" t="s">
        <v>337</v>
      </c>
      <c r="M49" s="4">
        <v>32.925070848117301</v>
      </c>
      <c r="N49" s="4">
        <v>131.875668854385</v>
      </c>
      <c r="O49" s="4" t="s">
        <v>2304</v>
      </c>
      <c r="P49" s="201" t="str">
        <f t="shared" si="0"/>
        <v>https://cyberjapandata.gsi.go.jp/#16/32.9250708481173/131.875668854385/&amp;base=std&amp;ls=std&amp;disp=1&amp;vs=c1g1j0h0k0l0u0t0z0r0s0m0f1</v>
      </c>
      <c r="Q49" s="73" t="s">
        <v>2436</v>
      </c>
      <c r="R49" s="1">
        <v>921</v>
      </c>
    </row>
    <row r="50" spans="1:18">
      <c r="A50" s="4">
        <v>49</v>
      </c>
      <c r="B50" s="4" t="s">
        <v>175</v>
      </c>
      <c r="C50" s="4" t="s">
        <v>56</v>
      </c>
      <c r="D50" s="4">
        <v>2350</v>
      </c>
      <c r="E50" s="4">
        <v>230</v>
      </c>
      <c r="F50" s="4">
        <v>2350</v>
      </c>
      <c r="G50" s="4">
        <v>2350</v>
      </c>
      <c r="H50" s="4" t="s">
        <v>219</v>
      </c>
      <c r="I50" s="5" t="s">
        <v>337</v>
      </c>
      <c r="J50" s="5" t="s">
        <v>337</v>
      </c>
      <c r="K50" s="5" t="s">
        <v>337</v>
      </c>
      <c r="L50" s="5" t="s">
        <v>337</v>
      </c>
      <c r="M50" s="4">
        <v>32.926507995903599</v>
      </c>
      <c r="N50" s="4">
        <v>131.866916500738</v>
      </c>
      <c r="O50" s="4" t="s">
        <v>2305</v>
      </c>
      <c r="P50" s="201" t="str">
        <f t="shared" si="0"/>
        <v>https://cyberjapandata.gsi.go.jp/#16/32.9265079959036/131.866916500738/&amp;base=std&amp;ls=std&amp;disp=1&amp;vs=c1g1j0h0k0l0u0t0z0r0s0m0f1</v>
      </c>
      <c r="Q50" s="73" t="s">
        <v>2436</v>
      </c>
      <c r="R50" s="1">
        <v>921</v>
      </c>
    </row>
    <row r="51" spans="1:18">
      <c r="A51" s="4">
        <v>50</v>
      </c>
      <c r="B51" s="4" t="s">
        <v>175</v>
      </c>
      <c r="C51" s="4" t="s">
        <v>58</v>
      </c>
      <c r="D51" s="4">
        <v>230</v>
      </c>
      <c r="E51" s="4">
        <v>177</v>
      </c>
      <c r="F51" s="4">
        <v>230</v>
      </c>
      <c r="G51" s="4">
        <v>230</v>
      </c>
      <c r="H51" s="4" t="s">
        <v>219</v>
      </c>
      <c r="I51" s="5" t="s">
        <v>337</v>
      </c>
      <c r="J51" s="5"/>
      <c r="K51" s="5" t="s">
        <v>337</v>
      </c>
      <c r="L51" s="5" t="s">
        <v>337</v>
      </c>
      <c r="M51" s="4">
        <v>32.9275265707874</v>
      </c>
      <c r="N51" s="4">
        <v>131.867234080169</v>
      </c>
      <c r="O51" s="4" t="s">
        <v>2306</v>
      </c>
      <c r="P51" s="201" t="str">
        <f t="shared" si="0"/>
        <v>https://cyberjapandata.gsi.go.jp/#16/32.9275265707874/131.867234080169/&amp;base=std&amp;ls=std&amp;disp=1&amp;vs=c1g1j0h0k0l0u0t0z0r0s0m0f1</v>
      </c>
      <c r="Q51" s="73" t="s">
        <v>2436</v>
      </c>
      <c r="R51" s="1">
        <v>921</v>
      </c>
    </row>
    <row r="52" spans="1:18">
      <c r="A52" s="4">
        <v>51</v>
      </c>
      <c r="B52" s="4" t="s">
        <v>175</v>
      </c>
      <c r="C52" s="4" t="s">
        <v>60</v>
      </c>
      <c r="D52" s="4">
        <v>70</v>
      </c>
      <c r="E52" s="4">
        <v>54</v>
      </c>
      <c r="F52" s="4">
        <v>70</v>
      </c>
      <c r="G52" s="4">
        <v>70</v>
      </c>
      <c r="H52" s="4" t="s">
        <v>220</v>
      </c>
      <c r="I52" s="4"/>
      <c r="J52" s="4"/>
      <c r="K52" s="4"/>
      <c r="L52" s="5" t="s">
        <v>337</v>
      </c>
      <c r="M52" s="4">
        <v>32.916659425801399</v>
      </c>
      <c r="N52" s="4">
        <v>131.882520464446</v>
      </c>
      <c r="O52" s="4" t="s">
        <v>2307</v>
      </c>
      <c r="P52" s="201" t="str">
        <f t="shared" si="0"/>
        <v>https://cyberjapandata.gsi.go.jp/#16/32.9166594258014/131.882520464446/&amp;base=std&amp;ls=std&amp;disp=1&amp;vs=c1g1j0h0k0l0u0t0z0r0s0m0f1</v>
      </c>
      <c r="Q52" s="73" t="s">
        <v>2436</v>
      </c>
      <c r="R52" s="1">
        <v>903</v>
      </c>
    </row>
    <row r="53" spans="1:18">
      <c r="A53" s="4">
        <v>52</v>
      </c>
      <c r="B53" s="4" t="s">
        <v>175</v>
      </c>
      <c r="C53" s="4" t="s">
        <v>62</v>
      </c>
      <c r="D53" s="4">
        <v>50</v>
      </c>
      <c r="E53" s="4">
        <v>39</v>
      </c>
      <c r="F53" s="4">
        <v>50</v>
      </c>
      <c r="G53" s="4">
        <v>50</v>
      </c>
      <c r="H53" s="4" t="s">
        <v>221</v>
      </c>
      <c r="I53" s="4"/>
      <c r="J53" s="4"/>
      <c r="K53" s="4"/>
      <c r="L53" s="5" t="s">
        <v>337</v>
      </c>
      <c r="M53" s="4">
        <v>32.9292869711444</v>
      </c>
      <c r="N53" s="4">
        <v>131.875319410445</v>
      </c>
      <c r="O53" s="4" t="s">
        <v>2308</v>
      </c>
      <c r="P53" s="201" t="str">
        <f t="shared" si="0"/>
        <v>https://cyberjapandata.gsi.go.jp/#16/32.9292869711444/131.875319410445/&amp;base=std&amp;ls=std&amp;disp=1&amp;vs=c1g1j0h0k0l0u0t0z0r0s0m0f1</v>
      </c>
      <c r="Q53" s="73" t="s">
        <v>2436</v>
      </c>
      <c r="R53" s="1">
        <v>903</v>
      </c>
    </row>
    <row r="54" spans="1:18">
      <c r="A54" s="4">
        <v>53</v>
      </c>
      <c r="B54" s="4" t="s">
        <v>175</v>
      </c>
      <c r="C54" s="4" t="s">
        <v>64</v>
      </c>
      <c r="D54" s="4">
        <v>60</v>
      </c>
      <c r="E54" s="4">
        <v>46</v>
      </c>
      <c r="F54" s="4">
        <v>60</v>
      </c>
      <c r="G54" s="4">
        <v>60</v>
      </c>
      <c r="H54" s="4" t="s">
        <v>222</v>
      </c>
      <c r="I54" s="5" t="s">
        <v>337</v>
      </c>
      <c r="J54" s="4"/>
      <c r="K54" s="5" t="s">
        <v>337</v>
      </c>
      <c r="L54" s="5" t="s">
        <v>337</v>
      </c>
      <c r="M54" s="4">
        <v>32.930309050187702</v>
      </c>
      <c r="N54" s="4">
        <v>131.902905752967</v>
      </c>
      <c r="O54" s="4" t="s">
        <v>2309</v>
      </c>
      <c r="P54" s="201" t="str">
        <f t="shared" si="0"/>
        <v>https://cyberjapandata.gsi.go.jp/#16/32.9303090501877/131.902905752967/&amp;base=std&amp;ls=std&amp;disp=1&amp;vs=c1g1j0h0k0l0u0t0z0r0s0m0f1</v>
      </c>
      <c r="Q54" s="73" t="s">
        <v>2436</v>
      </c>
      <c r="R54" s="1">
        <v>921</v>
      </c>
    </row>
    <row r="55" spans="1:18" hidden="1">
      <c r="A55" s="4">
        <v>54</v>
      </c>
      <c r="B55" s="4" t="s">
        <v>175</v>
      </c>
      <c r="C55" s="4" t="s">
        <v>66</v>
      </c>
      <c r="D55" s="4">
        <v>100</v>
      </c>
      <c r="E55" s="4"/>
      <c r="F55" s="4"/>
      <c r="G55" s="4"/>
      <c r="H55" s="4" t="s">
        <v>2236</v>
      </c>
      <c r="I55" s="5" t="s">
        <v>337</v>
      </c>
      <c r="J55" s="5" t="s">
        <v>337</v>
      </c>
      <c r="K55" s="4"/>
      <c r="L55" s="4"/>
      <c r="M55" s="4">
        <v>32.936059150806102</v>
      </c>
      <c r="N55" s="4">
        <v>131.911564041448</v>
      </c>
      <c r="O55" s="4" t="s">
        <v>2310</v>
      </c>
      <c r="P55" s="201" t="str">
        <f t="shared" si="0"/>
        <v>https://cyberjapandata.gsi.go.jp/#16/32.9360591508061/131.911564041448/&amp;base=std&amp;ls=std&amp;disp=1&amp;vs=c1g1j0h0k0l0u0t0z0r0s0m0f1</v>
      </c>
      <c r="Q55" s="99" t="s">
        <v>1754</v>
      </c>
      <c r="R55" s="1">
        <v>0</v>
      </c>
    </row>
    <row r="56" spans="1:18">
      <c r="A56" s="4">
        <v>55</v>
      </c>
      <c r="B56" s="4" t="s">
        <v>348</v>
      </c>
      <c r="C56" s="4" t="s">
        <v>68</v>
      </c>
      <c r="D56" s="4">
        <v>440</v>
      </c>
      <c r="E56" s="4">
        <v>339</v>
      </c>
      <c r="F56" s="4">
        <v>440</v>
      </c>
      <c r="G56" s="4">
        <v>440</v>
      </c>
      <c r="H56" s="4" t="s">
        <v>223</v>
      </c>
      <c r="I56" s="5" t="s">
        <v>337</v>
      </c>
      <c r="J56" s="5" t="s">
        <v>337</v>
      </c>
      <c r="K56" s="5" t="s">
        <v>337</v>
      </c>
      <c r="L56" s="5" t="s">
        <v>337</v>
      </c>
      <c r="M56" s="4">
        <v>32.883640552198599</v>
      </c>
      <c r="N56" s="4">
        <v>131.87310358908701</v>
      </c>
      <c r="O56" s="4" t="s">
        <v>2311</v>
      </c>
      <c r="P56" s="201" t="str">
        <f t="shared" si="0"/>
        <v>https://cyberjapandata.gsi.go.jp/#16/32.8836405521986/131.873103589087/&amp;base=std&amp;ls=std&amp;disp=1&amp;vs=c1g1j0h0k0l0u0t0z0r0s0m0f1</v>
      </c>
      <c r="Q56" s="73" t="s">
        <v>2436</v>
      </c>
      <c r="R56" s="1">
        <v>921</v>
      </c>
    </row>
    <row r="57" spans="1:18" hidden="1">
      <c r="A57" s="4">
        <v>56</v>
      </c>
      <c r="B57" s="4" t="s">
        <v>348</v>
      </c>
      <c r="C57" s="4" t="s">
        <v>2237</v>
      </c>
      <c r="D57" s="4"/>
      <c r="E57" s="4"/>
      <c r="F57" s="4">
        <v>70</v>
      </c>
      <c r="G57" s="4">
        <v>70</v>
      </c>
      <c r="H57" s="4" t="s">
        <v>305</v>
      </c>
      <c r="I57" s="5" t="s">
        <v>337</v>
      </c>
      <c r="J57" s="4"/>
      <c r="K57" s="5" t="s">
        <v>337</v>
      </c>
      <c r="L57" s="4"/>
      <c r="M57" s="4">
        <v>32.883613279267699</v>
      </c>
      <c r="N57" s="4">
        <v>131.871994999609</v>
      </c>
      <c r="O57" s="4" t="s">
        <v>2312</v>
      </c>
      <c r="P57" s="201" t="str">
        <f t="shared" si="0"/>
        <v>https://cyberjapandata.gsi.go.jp/#16/32.8836132792677/131.871994999609/&amp;base=std&amp;ls=std&amp;disp=1&amp;vs=c1g1j0h0k0l0u0t0z0r0s0m0f1</v>
      </c>
      <c r="Q57" s="73" t="s">
        <v>2436</v>
      </c>
      <c r="R57" s="1">
        <v>916</v>
      </c>
    </row>
    <row r="58" spans="1:18">
      <c r="A58" s="4">
        <v>57</v>
      </c>
      <c r="B58" s="4" t="s">
        <v>348</v>
      </c>
      <c r="C58" s="4" t="s">
        <v>71</v>
      </c>
      <c r="D58" s="4">
        <v>30</v>
      </c>
      <c r="E58" s="4">
        <v>23</v>
      </c>
      <c r="F58" s="4">
        <v>30</v>
      </c>
      <c r="G58" s="4">
        <v>30</v>
      </c>
      <c r="H58" s="4" t="s">
        <v>224</v>
      </c>
      <c r="I58" s="4"/>
      <c r="J58" s="5" t="s">
        <v>337</v>
      </c>
      <c r="K58" s="4"/>
      <c r="L58" s="5" t="s">
        <v>337</v>
      </c>
      <c r="M58" s="4">
        <v>32.879610105810698</v>
      </c>
      <c r="N58" s="4">
        <v>131.879938219834</v>
      </c>
      <c r="O58" s="4" t="s">
        <v>2313</v>
      </c>
      <c r="P58" s="201" t="str">
        <f t="shared" si="0"/>
        <v>https://cyberjapandata.gsi.go.jp/#16/32.8796101058107/131.879938219834/&amp;base=std&amp;ls=std&amp;disp=1&amp;vs=c1g1j0h0k0l0u0t0z0r0s0m0f1</v>
      </c>
      <c r="Q58" s="73" t="s">
        <v>2436</v>
      </c>
      <c r="R58" s="1">
        <v>903</v>
      </c>
    </row>
    <row r="59" spans="1:18">
      <c r="A59" s="4">
        <v>58</v>
      </c>
      <c r="B59" s="4" t="s">
        <v>348</v>
      </c>
      <c r="C59" s="4" t="s">
        <v>73</v>
      </c>
      <c r="D59" s="4">
        <v>60</v>
      </c>
      <c r="E59" s="4">
        <v>46</v>
      </c>
      <c r="F59" s="4">
        <v>60</v>
      </c>
      <c r="G59" s="4">
        <v>60</v>
      </c>
      <c r="H59" s="4" t="s">
        <v>225</v>
      </c>
      <c r="I59" s="5" t="s">
        <v>337</v>
      </c>
      <c r="J59" s="5" t="s">
        <v>337</v>
      </c>
      <c r="K59" s="5" t="s">
        <v>337</v>
      </c>
      <c r="L59" s="5" t="s">
        <v>337</v>
      </c>
      <c r="M59" s="4">
        <v>32.867050678039902</v>
      </c>
      <c r="N59" s="4">
        <v>131.86273964860001</v>
      </c>
      <c r="O59" s="4" t="s">
        <v>2314</v>
      </c>
      <c r="P59" s="201" t="str">
        <f t="shared" si="0"/>
        <v>https://cyberjapandata.gsi.go.jp/#16/32.8670506780399/131.8627396486/&amp;base=std&amp;ls=std&amp;disp=1&amp;vs=c1g1j0h0k0l0u0t0z0r0s0m0f1</v>
      </c>
      <c r="Q59" s="73" t="s">
        <v>2436</v>
      </c>
      <c r="R59" s="1">
        <v>921</v>
      </c>
    </row>
    <row r="60" spans="1:18" hidden="1">
      <c r="A60" s="4">
        <v>59</v>
      </c>
      <c r="B60" s="4" t="s">
        <v>349</v>
      </c>
      <c r="C60" s="4" t="s">
        <v>74</v>
      </c>
      <c r="D60" s="4"/>
      <c r="E60" s="4"/>
      <c r="F60" s="4">
        <v>80</v>
      </c>
      <c r="G60" s="4">
        <v>80</v>
      </c>
      <c r="H60" s="4" t="s">
        <v>226</v>
      </c>
      <c r="I60" s="5" t="s">
        <v>337</v>
      </c>
      <c r="J60" s="4"/>
      <c r="K60" s="5" t="s">
        <v>337</v>
      </c>
      <c r="L60" s="4"/>
      <c r="M60" s="4">
        <v>33.056501358817499</v>
      </c>
      <c r="N60" s="4">
        <v>131.99358543343399</v>
      </c>
      <c r="O60" s="4" t="s">
        <v>2315</v>
      </c>
      <c r="P60" s="201" t="str">
        <f t="shared" si="0"/>
        <v>https://cyberjapandata.gsi.go.jp/#16/33.0565013588175/131.993585433434/&amp;base=std&amp;ls=std&amp;disp=1&amp;vs=c1g1j0h0k0l0u0t0z0r0s0m0f1</v>
      </c>
      <c r="Q60" s="99" t="s">
        <v>1754</v>
      </c>
      <c r="R60" s="1">
        <v>916</v>
      </c>
    </row>
    <row r="61" spans="1:18" hidden="1">
      <c r="A61" s="4">
        <v>60</v>
      </c>
      <c r="B61" s="4" t="s">
        <v>349</v>
      </c>
      <c r="C61" s="4" t="s">
        <v>75</v>
      </c>
      <c r="D61" s="4"/>
      <c r="E61" s="4"/>
      <c r="F61" s="4">
        <v>50</v>
      </c>
      <c r="G61" s="4">
        <v>50</v>
      </c>
      <c r="H61" s="4" t="s">
        <v>227</v>
      </c>
      <c r="I61" s="5" t="s">
        <v>337</v>
      </c>
      <c r="J61" s="4"/>
      <c r="K61" s="5" t="s">
        <v>337</v>
      </c>
      <c r="L61" s="4"/>
      <c r="M61" s="4">
        <v>33.051568652343803</v>
      </c>
      <c r="N61" s="4">
        <v>131.95624077917699</v>
      </c>
      <c r="O61" s="4" t="s">
        <v>2316</v>
      </c>
      <c r="P61" s="201" t="str">
        <f t="shared" si="0"/>
        <v>https://cyberjapandata.gsi.go.jp/#16/33.0515686523438/131.956240779177/&amp;base=std&amp;ls=std&amp;disp=1&amp;vs=c1g1j0h0k0l0u0t0z0r0s0m0f1</v>
      </c>
      <c r="Q61" s="99" t="s">
        <v>1758</v>
      </c>
      <c r="R61" s="1">
        <v>916</v>
      </c>
    </row>
    <row r="62" spans="1:18" hidden="1">
      <c r="A62" s="4">
        <v>61</v>
      </c>
      <c r="B62" s="4" t="s">
        <v>349</v>
      </c>
      <c r="C62" s="4" t="s">
        <v>76</v>
      </c>
      <c r="D62" s="4"/>
      <c r="E62" s="4"/>
      <c r="F62" s="4"/>
      <c r="G62" s="4"/>
      <c r="H62" s="4" t="s">
        <v>228</v>
      </c>
      <c r="I62" s="5" t="s">
        <v>337</v>
      </c>
      <c r="J62" s="4"/>
      <c r="K62" s="5"/>
      <c r="L62" s="4"/>
      <c r="M62" s="4">
        <v>33.0531874749474</v>
      </c>
      <c r="N62" s="4">
        <v>131.930629363246</v>
      </c>
      <c r="O62" s="4" t="s">
        <v>2317</v>
      </c>
      <c r="P62" s="201" t="str">
        <f t="shared" si="0"/>
        <v>https://cyberjapandata.gsi.go.jp/#16/33.0531874749474/131.930629363246/&amp;base=std&amp;ls=std&amp;disp=1&amp;vs=c1g1j0h0k0l0u0t0z0r0s0m0f1</v>
      </c>
      <c r="Q62" s="99" t="s">
        <v>1755</v>
      </c>
      <c r="R62" s="1">
        <v>0</v>
      </c>
    </row>
    <row r="63" spans="1:18" hidden="1">
      <c r="A63" s="4">
        <v>62</v>
      </c>
      <c r="B63" s="4" t="s">
        <v>349</v>
      </c>
      <c r="C63" s="4" t="s">
        <v>77</v>
      </c>
      <c r="D63" s="4"/>
      <c r="E63" s="4"/>
      <c r="F63" s="4">
        <v>150</v>
      </c>
      <c r="G63" s="4">
        <v>150</v>
      </c>
      <c r="H63" s="4" t="s">
        <v>229</v>
      </c>
      <c r="I63" s="5" t="s">
        <v>337</v>
      </c>
      <c r="J63" s="4"/>
      <c r="K63" s="5" t="s">
        <v>337</v>
      </c>
      <c r="L63" s="4"/>
      <c r="M63" s="4">
        <v>33.052875356469897</v>
      </c>
      <c r="N63" s="4">
        <v>131.929664225409</v>
      </c>
      <c r="O63" s="4" t="s">
        <v>2318</v>
      </c>
      <c r="P63" s="201" t="str">
        <f t="shared" si="0"/>
        <v>https://cyberjapandata.gsi.go.jp/#16/33.0528753564699/131.929664225409/&amp;base=std&amp;ls=std&amp;disp=1&amp;vs=c1g1j0h0k0l0u0t0z0r0s0m0f1</v>
      </c>
      <c r="Q63" s="99" t="s">
        <v>1755</v>
      </c>
      <c r="R63" s="1">
        <v>916</v>
      </c>
    </row>
    <row r="64" spans="1:18" hidden="1">
      <c r="A64" s="4">
        <v>63</v>
      </c>
      <c r="B64" s="4" t="s">
        <v>349</v>
      </c>
      <c r="C64" s="4" t="s">
        <v>78</v>
      </c>
      <c r="D64" s="4"/>
      <c r="E64" s="4"/>
      <c r="F64" s="4">
        <v>170</v>
      </c>
      <c r="G64" s="4">
        <v>170</v>
      </c>
      <c r="H64" s="4" t="s">
        <v>230</v>
      </c>
      <c r="I64" s="5" t="s">
        <v>337</v>
      </c>
      <c r="J64" s="4"/>
      <c r="K64" s="5" t="s">
        <v>337</v>
      </c>
      <c r="L64" s="4"/>
      <c r="M64" s="4">
        <v>33.0516520426388</v>
      </c>
      <c r="N64" s="4">
        <v>131.928213081037</v>
      </c>
      <c r="O64" s="4" t="s">
        <v>2319</v>
      </c>
      <c r="P64" s="201" t="str">
        <f t="shared" si="0"/>
        <v>https://cyberjapandata.gsi.go.jp/#16/33.0516520426388/131.928213081037/&amp;base=std&amp;ls=std&amp;disp=1&amp;vs=c1g1j0h0k0l0u0t0z0r0s0m0f1</v>
      </c>
      <c r="Q64" s="99" t="s">
        <v>1758</v>
      </c>
      <c r="R64" s="1">
        <v>916</v>
      </c>
    </row>
    <row r="65" spans="1:18" hidden="1">
      <c r="A65" s="4">
        <v>64</v>
      </c>
      <c r="B65" s="4" t="s">
        <v>349</v>
      </c>
      <c r="C65" s="4" t="s">
        <v>2238</v>
      </c>
      <c r="D65" s="4"/>
      <c r="E65" s="4"/>
      <c r="F65" s="4">
        <v>170</v>
      </c>
      <c r="G65" s="4">
        <v>170</v>
      </c>
      <c r="H65" s="4" t="s">
        <v>306</v>
      </c>
      <c r="I65" s="5" t="s">
        <v>337</v>
      </c>
      <c r="J65" s="4"/>
      <c r="K65" s="5" t="s">
        <v>337</v>
      </c>
      <c r="L65" s="4"/>
      <c r="M65" s="4">
        <v>33.046368561695999</v>
      </c>
      <c r="N65" s="4">
        <v>131.92517191738</v>
      </c>
      <c r="O65" s="4" t="s">
        <v>2320</v>
      </c>
      <c r="P65" s="201" t="str">
        <f t="shared" si="0"/>
        <v>https://cyberjapandata.gsi.go.jp/#16/33.046368561696/131.92517191738/&amp;base=std&amp;ls=std&amp;disp=1&amp;vs=c1g1j0h0k0l0u0t0z0r0s0m0f1</v>
      </c>
      <c r="Q65" s="99" t="s">
        <v>1754</v>
      </c>
      <c r="R65" s="1">
        <v>916</v>
      </c>
    </row>
    <row r="66" spans="1:18" hidden="1">
      <c r="A66" s="4">
        <v>65</v>
      </c>
      <c r="B66" s="4" t="s">
        <v>349</v>
      </c>
      <c r="C66" s="4" t="s">
        <v>81</v>
      </c>
      <c r="D66" s="4"/>
      <c r="E66" s="4"/>
      <c r="F66" s="4">
        <v>250</v>
      </c>
      <c r="G66" s="4">
        <v>250</v>
      </c>
      <c r="H66" s="4" t="s">
        <v>231</v>
      </c>
      <c r="I66" s="5" t="s">
        <v>337</v>
      </c>
      <c r="J66" s="4"/>
      <c r="K66" s="5" t="s">
        <v>337</v>
      </c>
      <c r="L66" s="4"/>
      <c r="M66" s="4">
        <v>33.045159759466102</v>
      </c>
      <c r="N66" s="4">
        <v>131.92564464865799</v>
      </c>
      <c r="O66" s="4" t="s">
        <v>2321</v>
      </c>
      <c r="P66" s="201" t="str">
        <f t="shared" si="0"/>
        <v>https://cyberjapandata.gsi.go.jp/#16/33.0451597594661/131.925644648658/&amp;base=std&amp;ls=std&amp;disp=1&amp;vs=c1g1j0h0k0l0u0t0z0r0s0m0f1</v>
      </c>
      <c r="Q66" s="99" t="s">
        <v>1757</v>
      </c>
      <c r="R66" s="1">
        <v>916</v>
      </c>
    </row>
    <row r="67" spans="1:18" hidden="1">
      <c r="A67" s="4">
        <v>66</v>
      </c>
      <c r="B67" s="4" t="s">
        <v>349</v>
      </c>
      <c r="C67" s="4" t="s">
        <v>83</v>
      </c>
      <c r="D67" s="4"/>
      <c r="E67" s="4"/>
      <c r="F67" s="4">
        <v>130</v>
      </c>
      <c r="G67" s="4">
        <v>130</v>
      </c>
      <c r="H67" s="4" t="s">
        <v>232</v>
      </c>
      <c r="I67" s="5" t="s">
        <v>337</v>
      </c>
      <c r="J67" s="4"/>
      <c r="K67" s="5" t="s">
        <v>337</v>
      </c>
      <c r="L67" s="4"/>
      <c r="M67" s="4">
        <v>33.042944872241698</v>
      </c>
      <c r="N67" s="4">
        <v>131.92014822606299</v>
      </c>
      <c r="O67" s="4" t="s">
        <v>2322</v>
      </c>
      <c r="P67" s="201" t="str">
        <f t="shared" ref="P67:P130" si="1">HYPERLINK("https://cyberjapandata.gsi.go.jp/#16/"&amp;M67&amp;"/"&amp;N67&amp;"/&amp;base=std&amp;ls=std&amp;disp=1&amp;vs=c1g1j0h0k0l0u0t0z0r0s0m0f1")</f>
        <v>https://cyberjapandata.gsi.go.jp/#16/33.0429448722417/131.920148226063/&amp;base=std&amp;ls=std&amp;disp=1&amp;vs=c1g1j0h0k0l0u0t0z0r0s0m0f1</v>
      </c>
      <c r="Q67" s="99" t="s">
        <v>1755</v>
      </c>
      <c r="R67" s="1">
        <v>916</v>
      </c>
    </row>
    <row r="68" spans="1:18" hidden="1">
      <c r="A68" s="4">
        <v>67</v>
      </c>
      <c r="B68" s="4" t="s">
        <v>349</v>
      </c>
      <c r="C68" s="4" t="s">
        <v>85</v>
      </c>
      <c r="D68" s="4"/>
      <c r="E68" s="4"/>
      <c r="F68" s="4">
        <v>320</v>
      </c>
      <c r="G68" s="4">
        <v>320</v>
      </c>
      <c r="H68" s="4" t="s">
        <v>233</v>
      </c>
      <c r="I68" s="5"/>
      <c r="J68" s="4"/>
      <c r="K68" s="5" t="s">
        <v>337</v>
      </c>
      <c r="L68" s="4"/>
      <c r="M68" s="4">
        <v>33.045308631904398</v>
      </c>
      <c r="N68" s="4">
        <v>131.922960830509</v>
      </c>
      <c r="O68" s="4" t="s">
        <v>2323</v>
      </c>
      <c r="P68" s="201" t="str">
        <f t="shared" si="1"/>
        <v>https://cyberjapandata.gsi.go.jp/#16/33.0453086319044/131.922960830509/&amp;base=std&amp;ls=std&amp;disp=1&amp;vs=c1g1j0h0k0l0u0t0z0r0s0m0f1</v>
      </c>
      <c r="Q68" s="99" t="s">
        <v>1758</v>
      </c>
      <c r="R68" s="1">
        <v>916</v>
      </c>
    </row>
    <row r="69" spans="1:18" hidden="1">
      <c r="A69" s="4">
        <v>68</v>
      </c>
      <c r="B69" s="4" t="s">
        <v>349</v>
      </c>
      <c r="C69" s="4" t="s">
        <v>87</v>
      </c>
      <c r="D69" s="4"/>
      <c r="E69" s="4"/>
      <c r="F69" s="4">
        <v>440</v>
      </c>
      <c r="G69" s="4">
        <v>440</v>
      </c>
      <c r="H69" s="4" t="s">
        <v>234</v>
      </c>
      <c r="I69" s="5" t="s">
        <v>337</v>
      </c>
      <c r="J69" s="4"/>
      <c r="K69" s="5" t="s">
        <v>337</v>
      </c>
      <c r="L69" s="4"/>
      <c r="M69" s="4">
        <v>33.041751046419698</v>
      </c>
      <c r="N69" s="4">
        <v>131.92024142390099</v>
      </c>
      <c r="O69" s="4" t="s">
        <v>2324</v>
      </c>
      <c r="P69" s="201" t="str">
        <f t="shared" si="1"/>
        <v>https://cyberjapandata.gsi.go.jp/#16/33.0417510464197/131.920241423901/&amp;base=std&amp;ls=std&amp;disp=1&amp;vs=c1g1j0h0k0l0u0t0z0r0s0m0f1</v>
      </c>
      <c r="Q69" s="99" t="s">
        <v>1755</v>
      </c>
      <c r="R69" s="1">
        <v>916</v>
      </c>
    </row>
    <row r="70" spans="1:18" hidden="1">
      <c r="A70" s="4">
        <v>69</v>
      </c>
      <c r="B70" s="4" t="s">
        <v>349</v>
      </c>
      <c r="C70" s="4" t="s">
        <v>89</v>
      </c>
      <c r="D70" s="4"/>
      <c r="E70" s="4"/>
      <c r="F70" s="4">
        <v>600</v>
      </c>
      <c r="G70" s="4">
        <v>600</v>
      </c>
      <c r="H70" s="4" t="s">
        <v>235</v>
      </c>
      <c r="I70" s="5" t="s">
        <v>337</v>
      </c>
      <c r="J70" s="4"/>
      <c r="K70" s="5" t="s">
        <v>337</v>
      </c>
      <c r="L70" s="4"/>
      <c r="M70" s="4">
        <v>33.029359274876001</v>
      </c>
      <c r="N70" s="4">
        <v>131.91941698084301</v>
      </c>
      <c r="O70" s="4" t="s">
        <v>2325</v>
      </c>
      <c r="P70" s="201" t="str">
        <f t="shared" si="1"/>
        <v>https://cyberjapandata.gsi.go.jp/#16/33.029359274876/131.919416980843/&amp;base=std&amp;ls=std&amp;disp=1&amp;vs=c1g1j0h0k0l0u0t0z0r0s0m0f1</v>
      </c>
      <c r="Q70" s="99" t="s">
        <v>1758</v>
      </c>
      <c r="R70" s="1">
        <v>916</v>
      </c>
    </row>
    <row r="71" spans="1:18">
      <c r="A71" s="4">
        <v>70</v>
      </c>
      <c r="B71" s="4" t="s">
        <v>350</v>
      </c>
      <c r="C71" s="4" t="s">
        <v>90</v>
      </c>
      <c r="D71" s="4">
        <v>50</v>
      </c>
      <c r="E71" s="4">
        <v>39</v>
      </c>
      <c r="F71" s="4">
        <v>50</v>
      </c>
      <c r="G71" s="4">
        <v>50</v>
      </c>
      <c r="H71" s="4" t="s">
        <v>236</v>
      </c>
      <c r="I71" s="4"/>
      <c r="J71" s="5" t="s">
        <v>337</v>
      </c>
      <c r="K71" s="4"/>
      <c r="L71" s="5" t="s">
        <v>337</v>
      </c>
      <c r="M71" s="4">
        <v>33.003353157145398</v>
      </c>
      <c r="N71" s="4">
        <v>131.86128005766301</v>
      </c>
      <c r="O71" s="4" t="s">
        <v>2326</v>
      </c>
      <c r="P71" s="201" t="str">
        <f t="shared" si="1"/>
        <v>https://cyberjapandata.gsi.go.jp/#16/33.0033531571454/131.861280057663/&amp;base=std&amp;ls=std&amp;disp=1&amp;vs=c1g1j0h0k0l0u0t0z0r0s0m0f1</v>
      </c>
      <c r="Q71" s="73" t="s">
        <v>2436</v>
      </c>
      <c r="R71" s="1">
        <v>903</v>
      </c>
    </row>
    <row r="72" spans="1:18">
      <c r="A72" s="4">
        <v>71</v>
      </c>
      <c r="B72" s="4" t="s">
        <v>350</v>
      </c>
      <c r="C72" s="4" t="s">
        <v>91</v>
      </c>
      <c r="D72" s="4">
        <v>40</v>
      </c>
      <c r="E72" s="4">
        <v>31</v>
      </c>
      <c r="F72" s="4">
        <v>40</v>
      </c>
      <c r="G72" s="4">
        <v>40</v>
      </c>
      <c r="H72" s="4" t="s">
        <v>237</v>
      </c>
      <c r="I72" s="4"/>
      <c r="J72" s="5" t="s">
        <v>337</v>
      </c>
      <c r="K72" s="4"/>
      <c r="L72" s="5" t="s">
        <v>337</v>
      </c>
      <c r="M72" s="4">
        <v>32.987463955296903</v>
      </c>
      <c r="N72" s="4">
        <v>131.86132124809399</v>
      </c>
      <c r="O72" s="4" t="s">
        <v>2327</v>
      </c>
      <c r="P72" s="201" t="str">
        <f t="shared" si="1"/>
        <v>https://cyberjapandata.gsi.go.jp/#16/32.9874639552969/131.861321248094/&amp;base=std&amp;ls=std&amp;disp=1&amp;vs=c1g1j0h0k0l0u0t0z0r0s0m0f1</v>
      </c>
      <c r="Q72" s="73" t="s">
        <v>2436</v>
      </c>
      <c r="R72" s="1">
        <v>903</v>
      </c>
    </row>
    <row r="73" spans="1:18">
      <c r="A73" s="4">
        <v>72</v>
      </c>
      <c r="B73" s="4" t="s">
        <v>350</v>
      </c>
      <c r="C73" s="4" t="s">
        <v>329</v>
      </c>
      <c r="D73" s="4">
        <v>170</v>
      </c>
      <c r="E73" s="4">
        <v>131</v>
      </c>
      <c r="F73" s="4">
        <v>170</v>
      </c>
      <c r="G73" s="4">
        <v>170</v>
      </c>
      <c r="H73" s="4" t="s">
        <v>179</v>
      </c>
      <c r="I73" s="4"/>
      <c r="J73" s="5" t="s">
        <v>337</v>
      </c>
      <c r="K73" s="5" t="s">
        <v>337</v>
      </c>
      <c r="L73" s="5" t="s">
        <v>337</v>
      </c>
      <c r="M73" s="4">
        <v>32.981836363082401</v>
      </c>
      <c r="N73" s="4">
        <v>131.84896733614801</v>
      </c>
      <c r="O73" s="4" t="s">
        <v>2328</v>
      </c>
      <c r="P73" s="201" t="str">
        <f t="shared" si="1"/>
        <v>https://cyberjapandata.gsi.go.jp/#16/32.9818363630824/131.848967336148/&amp;base=std&amp;ls=std&amp;disp=1&amp;vs=c1g1j0h0k0l0u0t0z0r0s0m0f1</v>
      </c>
      <c r="Q73" s="73" t="s">
        <v>2436</v>
      </c>
      <c r="R73" s="1">
        <v>921</v>
      </c>
    </row>
    <row r="74" spans="1:18">
      <c r="A74" s="4">
        <v>73</v>
      </c>
      <c r="B74" s="4" t="s">
        <v>350</v>
      </c>
      <c r="C74" s="4" t="s">
        <v>93</v>
      </c>
      <c r="D74" s="4">
        <v>700</v>
      </c>
      <c r="E74" s="4">
        <v>540</v>
      </c>
      <c r="F74" s="4">
        <v>700</v>
      </c>
      <c r="G74" s="4">
        <v>700</v>
      </c>
      <c r="H74" s="4" t="s">
        <v>179</v>
      </c>
      <c r="I74" s="5" t="s">
        <v>337</v>
      </c>
      <c r="J74" s="4"/>
      <c r="K74" s="5" t="s">
        <v>337</v>
      </c>
      <c r="L74" s="5" t="s">
        <v>337</v>
      </c>
      <c r="M74" s="4">
        <v>32.981902351292099</v>
      </c>
      <c r="N74" s="4">
        <v>131.849389005337</v>
      </c>
      <c r="O74" s="4" t="s">
        <v>2329</v>
      </c>
      <c r="P74" s="201" t="str">
        <f t="shared" si="1"/>
        <v>https://cyberjapandata.gsi.go.jp/#16/32.9819023512921/131.849389005337/&amp;base=std&amp;ls=std&amp;disp=1&amp;vs=c1g1j0h0k0l0u0t0z0r0s0m0f1</v>
      </c>
      <c r="Q74" s="73" t="s">
        <v>2436</v>
      </c>
      <c r="R74" s="1">
        <v>921</v>
      </c>
    </row>
    <row r="75" spans="1:18">
      <c r="A75" s="4">
        <v>74</v>
      </c>
      <c r="B75" s="4" t="s">
        <v>350</v>
      </c>
      <c r="C75" s="4" t="s">
        <v>95</v>
      </c>
      <c r="D75" s="4">
        <v>60</v>
      </c>
      <c r="E75" s="4">
        <v>46</v>
      </c>
      <c r="F75" s="4">
        <v>60</v>
      </c>
      <c r="G75" s="4">
        <v>60</v>
      </c>
      <c r="H75" s="4" t="s">
        <v>238</v>
      </c>
      <c r="I75" s="4"/>
      <c r="J75" s="5" t="s">
        <v>337</v>
      </c>
      <c r="K75" s="4"/>
      <c r="L75" s="5" t="s">
        <v>337</v>
      </c>
      <c r="M75" s="4">
        <v>32.981028644404198</v>
      </c>
      <c r="N75" s="4">
        <v>131.85358683758801</v>
      </c>
      <c r="O75" s="4" t="s">
        <v>2330</v>
      </c>
      <c r="P75" s="201" t="str">
        <f t="shared" si="1"/>
        <v>https://cyberjapandata.gsi.go.jp/#16/32.9810286444042/131.853586837588/&amp;base=std&amp;ls=std&amp;disp=1&amp;vs=c1g1j0h0k0l0u0t0z0r0s0m0f1</v>
      </c>
      <c r="Q75" s="73" t="s">
        <v>2436</v>
      </c>
      <c r="R75" s="1">
        <v>903</v>
      </c>
    </row>
    <row r="76" spans="1:18">
      <c r="A76" s="4">
        <v>75</v>
      </c>
      <c r="B76" s="4" t="s">
        <v>350</v>
      </c>
      <c r="C76" s="4" t="s">
        <v>97</v>
      </c>
      <c r="D76" s="4">
        <v>10</v>
      </c>
      <c r="E76" s="4">
        <v>8</v>
      </c>
      <c r="F76" s="4">
        <v>10</v>
      </c>
      <c r="G76" s="4">
        <v>10</v>
      </c>
      <c r="H76" s="4" t="s">
        <v>239</v>
      </c>
      <c r="I76" s="4"/>
      <c r="J76" s="5" t="s">
        <v>337</v>
      </c>
      <c r="K76" s="5" t="s">
        <v>337</v>
      </c>
      <c r="L76" s="5" t="s">
        <v>337</v>
      </c>
      <c r="M76" s="4">
        <v>32.979314020708102</v>
      </c>
      <c r="N76" s="4">
        <v>131.84970551182101</v>
      </c>
      <c r="O76" s="4" t="s">
        <v>2331</v>
      </c>
      <c r="P76" s="201" t="str">
        <f t="shared" si="1"/>
        <v>https://cyberjapandata.gsi.go.jp/#16/32.9793140207081/131.849705511821/&amp;base=std&amp;ls=std&amp;disp=1&amp;vs=c1g1j0h0k0l0u0t0z0r0s0m0f1</v>
      </c>
      <c r="Q76" s="73" t="s">
        <v>2436</v>
      </c>
      <c r="R76" s="1">
        <v>921</v>
      </c>
    </row>
    <row r="77" spans="1:18">
      <c r="A77" s="4">
        <v>76</v>
      </c>
      <c r="B77" s="4" t="s">
        <v>350</v>
      </c>
      <c r="C77" s="4" t="s">
        <v>98</v>
      </c>
      <c r="D77" s="4">
        <v>160</v>
      </c>
      <c r="E77" s="4">
        <v>123</v>
      </c>
      <c r="F77" s="4">
        <v>160</v>
      </c>
      <c r="G77" s="4">
        <v>160</v>
      </c>
      <c r="H77" s="4" t="s">
        <v>240</v>
      </c>
      <c r="I77" s="4"/>
      <c r="J77" s="5" t="s">
        <v>337</v>
      </c>
      <c r="K77" s="4"/>
      <c r="L77" s="5" t="s">
        <v>337</v>
      </c>
      <c r="M77" s="4">
        <v>32.987823613490299</v>
      </c>
      <c r="N77" s="4">
        <v>131.829549111885</v>
      </c>
      <c r="O77" s="4" t="s">
        <v>2332</v>
      </c>
      <c r="P77" s="201" t="str">
        <f t="shared" si="1"/>
        <v>https://cyberjapandata.gsi.go.jp/#16/32.9878236134903/131.829549111885/&amp;base=std&amp;ls=std&amp;disp=1&amp;vs=c1g1j0h0k0l0u0t0z0r0s0m0f1</v>
      </c>
      <c r="Q77" s="73" t="s">
        <v>2436</v>
      </c>
      <c r="R77" s="1">
        <v>903</v>
      </c>
    </row>
    <row r="78" spans="1:18">
      <c r="A78" s="4">
        <v>77</v>
      </c>
      <c r="B78" s="4" t="s">
        <v>350</v>
      </c>
      <c r="C78" s="4" t="s">
        <v>102</v>
      </c>
      <c r="D78" s="4">
        <v>50</v>
      </c>
      <c r="E78" s="4">
        <v>39</v>
      </c>
      <c r="F78" s="4">
        <v>50</v>
      </c>
      <c r="G78" s="4">
        <v>50</v>
      </c>
      <c r="H78" s="4" t="s">
        <v>241</v>
      </c>
      <c r="I78" s="4"/>
      <c r="J78" s="5" t="s">
        <v>337</v>
      </c>
      <c r="K78" s="4"/>
      <c r="L78" s="5" t="s">
        <v>337</v>
      </c>
      <c r="M78" s="4">
        <v>32.989686145891</v>
      </c>
      <c r="N78" s="4">
        <v>131.82726383409499</v>
      </c>
      <c r="O78" s="4" t="s">
        <v>2333</v>
      </c>
      <c r="P78" s="201" t="str">
        <f t="shared" si="1"/>
        <v>https://cyberjapandata.gsi.go.jp/#16/32.989686145891/131.827263834095/&amp;base=std&amp;ls=std&amp;disp=1&amp;vs=c1g1j0h0k0l0u0t0z0r0s0m0f1</v>
      </c>
      <c r="Q78" s="73" t="s">
        <v>2436</v>
      </c>
      <c r="R78" s="1">
        <v>903</v>
      </c>
    </row>
    <row r="79" spans="1:18">
      <c r="A79" s="4">
        <v>78</v>
      </c>
      <c r="B79" s="4" t="s">
        <v>350</v>
      </c>
      <c r="C79" s="4" t="s">
        <v>106</v>
      </c>
      <c r="D79" s="4">
        <v>60</v>
      </c>
      <c r="E79" s="4">
        <v>46</v>
      </c>
      <c r="F79" s="4">
        <v>60</v>
      </c>
      <c r="G79" s="4">
        <v>60</v>
      </c>
      <c r="H79" s="4" t="s">
        <v>242</v>
      </c>
      <c r="I79" s="4"/>
      <c r="J79" s="5" t="s">
        <v>337</v>
      </c>
      <c r="K79" s="4"/>
      <c r="L79" s="5" t="s">
        <v>337</v>
      </c>
      <c r="M79" s="4">
        <v>33.008298000331102</v>
      </c>
      <c r="N79" s="4">
        <v>131.794261928135</v>
      </c>
      <c r="O79" s="4" t="s">
        <v>2334</v>
      </c>
      <c r="P79" s="201" t="str">
        <f t="shared" si="1"/>
        <v>https://cyberjapandata.gsi.go.jp/#16/33.0082980003311/131.794261928135/&amp;base=std&amp;ls=std&amp;disp=1&amp;vs=c1g1j0h0k0l0u0t0z0r0s0m0f1</v>
      </c>
      <c r="Q79" s="73" t="s">
        <v>2436</v>
      </c>
      <c r="R79" s="1">
        <v>903</v>
      </c>
    </row>
    <row r="80" spans="1:18">
      <c r="A80" s="4">
        <v>79</v>
      </c>
      <c r="B80" s="4" t="s">
        <v>350</v>
      </c>
      <c r="C80" s="4" t="s">
        <v>109</v>
      </c>
      <c r="D80" s="4">
        <v>50</v>
      </c>
      <c r="E80" s="4">
        <v>39</v>
      </c>
      <c r="F80" s="4">
        <v>50</v>
      </c>
      <c r="G80" s="4">
        <v>50</v>
      </c>
      <c r="H80" s="4" t="s">
        <v>243</v>
      </c>
      <c r="I80" s="4"/>
      <c r="J80" s="5" t="s">
        <v>337</v>
      </c>
      <c r="K80" s="4"/>
      <c r="L80" s="5" t="s">
        <v>337</v>
      </c>
      <c r="M80" s="4">
        <v>32.977971979935603</v>
      </c>
      <c r="N80" s="4">
        <v>131.84798670438801</v>
      </c>
      <c r="O80" s="4" t="s">
        <v>2335</v>
      </c>
      <c r="P80" s="201" t="str">
        <f t="shared" si="1"/>
        <v>https://cyberjapandata.gsi.go.jp/#16/32.9779719799356/131.847986704388/&amp;base=std&amp;ls=std&amp;disp=1&amp;vs=c1g1j0h0k0l0u0t0z0r0s0m0f1</v>
      </c>
      <c r="Q80" s="73" t="s">
        <v>2436</v>
      </c>
      <c r="R80" s="1">
        <v>903</v>
      </c>
    </row>
    <row r="81" spans="1:18">
      <c r="A81" s="4">
        <v>80</v>
      </c>
      <c r="B81" s="4" t="s">
        <v>350</v>
      </c>
      <c r="C81" s="4" t="s">
        <v>113</v>
      </c>
      <c r="D81" s="4">
        <v>50</v>
      </c>
      <c r="E81" s="4">
        <v>39</v>
      </c>
      <c r="F81" s="4">
        <v>50</v>
      </c>
      <c r="G81" s="4">
        <v>50</v>
      </c>
      <c r="H81" s="4" t="s">
        <v>244</v>
      </c>
      <c r="I81" s="4"/>
      <c r="J81" s="5" t="s">
        <v>337</v>
      </c>
      <c r="K81" s="5" t="s">
        <v>337</v>
      </c>
      <c r="L81" s="5" t="s">
        <v>337</v>
      </c>
      <c r="M81" s="4">
        <v>32.977222406401701</v>
      </c>
      <c r="N81" s="4">
        <v>131.84538465065501</v>
      </c>
      <c r="O81" s="4" t="s">
        <v>2336</v>
      </c>
      <c r="P81" s="201" t="str">
        <f t="shared" si="1"/>
        <v>https://cyberjapandata.gsi.go.jp/#16/32.9772224064017/131.845384650655/&amp;base=std&amp;ls=std&amp;disp=1&amp;vs=c1g1j0h0k0l0u0t0z0r0s0m0f1</v>
      </c>
      <c r="Q81" s="73" t="s">
        <v>2436</v>
      </c>
      <c r="R81" s="1">
        <v>921</v>
      </c>
    </row>
    <row r="82" spans="1:18" hidden="1">
      <c r="A82" s="4">
        <v>81</v>
      </c>
      <c r="B82" s="4" t="s">
        <v>350</v>
      </c>
      <c r="C82" s="4" t="s">
        <v>116</v>
      </c>
      <c r="D82" s="4"/>
      <c r="E82" s="4"/>
      <c r="F82" s="4">
        <v>50</v>
      </c>
      <c r="G82" s="4">
        <v>50</v>
      </c>
      <c r="H82" s="4" t="s">
        <v>245</v>
      </c>
      <c r="I82" s="4"/>
      <c r="J82" s="4"/>
      <c r="K82" s="5" t="s">
        <v>337</v>
      </c>
      <c r="L82" s="4"/>
      <c r="M82" s="4">
        <v>32.975225573075797</v>
      </c>
      <c r="N82" s="4">
        <v>131.843516814466</v>
      </c>
      <c r="O82" s="4" t="s">
        <v>2337</v>
      </c>
      <c r="P82" s="201" t="str">
        <f t="shared" si="1"/>
        <v>https://cyberjapandata.gsi.go.jp/#16/32.9752255730758/131.843516814466/&amp;base=std&amp;ls=std&amp;disp=1&amp;vs=c1g1j0h0k0l0u0t0z0r0s0m0f1</v>
      </c>
      <c r="Q82" s="73" t="s">
        <v>2436</v>
      </c>
      <c r="R82" s="1">
        <v>916</v>
      </c>
    </row>
    <row r="83" spans="1:18">
      <c r="A83" s="4">
        <v>82</v>
      </c>
      <c r="B83" s="4" t="s">
        <v>350</v>
      </c>
      <c r="C83" s="4" t="s">
        <v>2239</v>
      </c>
      <c r="D83" s="4">
        <v>2120</v>
      </c>
      <c r="E83" s="4">
        <v>1635</v>
      </c>
      <c r="F83" s="4">
        <v>2120</v>
      </c>
      <c r="G83" s="4">
        <v>2120</v>
      </c>
      <c r="H83" s="1" t="s">
        <v>181</v>
      </c>
      <c r="I83" s="4"/>
      <c r="J83" s="5" t="s">
        <v>337</v>
      </c>
      <c r="K83" s="5" t="s">
        <v>337</v>
      </c>
      <c r="L83" s="5" t="s">
        <v>337</v>
      </c>
      <c r="M83" s="1">
        <v>32.9692719548664</v>
      </c>
      <c r="N83" s="1">
        <v>131.84227585467301</v>
      </c>
      <c r="O83" s="1" t="s">
        <v>2338</v>
      </c>
      <c r="P83" s="201" t="str">
        <f t="shared" si="1"/>
        <v>https://cyberjapandata.gsi.go.jp/#16/32.9692719548664/131.842275854673/&amp;base=std&amp;ls=std&amp;disp=1&amp;vs=c1g1j0h0k0l0u0t0z0r0s0m0f1</v>
      </c>
      <c r="Q83" s="73" t="s">
        <v>2436</v>
      </c>
      <c r="R83" s="1">
        <v>921</v>
      </c>
    </row>
    <row r="84" spans="1:18">
      <c r="A84" s="4">
        <v>83</v>
      </c>
      <c r="B84" s="4" t="s">
        <v>350</v>
      </c>
      <c r="C84" s="4" t="s">
        <v>120</v>
      </c>
      <c r="D84" s="4">
        <v>20</v>
      </c>
      <c r="E84" s="4">
        <v>15</v>
      </c>
      <c r="F84" s="4">
        <v>20</v>
      </c>
      <c r="G84" s="4">
        <v>20</v>
      </c>
      <c r="H84" s="4" t="s">
        <v>246</v>
      </c>
      <c r="I84" s="4"/>
      <c r="J84" s="5" t="s">
        <v>337</v>
      </c>
      <c r="K84" s="5" t="s">
        <v>337</v>
      </c>
      <c r="L84" s="5" t="s">
        <v>337</v>
      </c>
      <c r="M84" s="4">
        <v>32.9786589408832</v>
      </c>
      <c r="N84" s="4">
        <v>131.84783727212101</v>
      </c>
      <c r="O84" s="4" t="s">
        <v>2339</v>
      </c>
      <c r="P84" s="201" t="str">
        <f t="shared" si="1"/>
        <v>https://cyberjapandata.gsi.go.jp/#16/32.9786589408832/131.847837272121/&amp;base=std&amp;ls=std&amp;disp=1&amp;vs=c1g1j0h0k0l0u0t0z0r0s0m0f1</v>
      </c>
      <c r="Q84" s="73" t="s">
        <v>2436</v>
      </c>
      <c r="R84" s="1">
        <v>921</v>
      </c>
    </row>
    <row r="85" spans="1:18" hidden="1">
      <c r="A85" s="4">
        <v>84</v>
      </c>
      <c r="B85" s="4" t="s">
        <v>350</v>
      </c>
      <c r="C85" s="4" t="s">
        <v>123</v>
      </c>
      <c r="D85" s="4"/>
      <c r="E85" s="4"/>
      <c r="F85" s="4"/>
      <c r="G85" s="4"/>
      <c r="H85" s="4" t="s">
        <v>247</v>
      </c>
      <c r="I85" s="4"/>
      <c r="J85" s="5" t="s">
        <v>337</v>
      </c>
      <c r="K85" s="4"/>
      <c r="L85" s="4"/>
      <c r="M85" s="4">
        <v>32.968694540935502</v>
      </c>
      <c r="N85" s="4">
        <v>131.84026959223101</v>
      </c>
      <c r="O85" s="4" t="s">
        <v>2340</v>
      </c>
      <c r="P85" s="201" t="str">
        <f t="shared" si="1"/>
        <v>https://cyberjapandata.gsi.go.jp/#16/32.9686945409355/131.840269592231/&amp;base=std&amp;ls=std&amp;disp=1&amp;vs=c1g1j0h0k0l0u0t0z0r0s0m0f1</v>
      </c>
      <c r="Q85" s="73" t="s">
        <v>2436</v>
      </c>
      <c r="R85" s="1">
        <v>0</v>
      </c>
    </row>
    <row r="86" spans="1:18">
      <c r="A86" s="4">
        <v>85</v>
      </c>
      <c r="B86" s="4" t="s">
        <v>350</v>
      </c>
      <c r="C86" s="4" t="s">
        <v>2240</v>
      </c>
      <c r="D86" s="4">
        <v>890</v>
      </c>
      <c r="E86" s="4">
        <v>686</v>
      </c>
      <c r="F86" s="4">
        <v>890</v>
      </c>
      <c r="G86" s="4">
        <v>890</v>
      </c>
      <c r="H86" s="4" t="s">
        <v>182</v>
      </c>
      <c r="I86" s="4"/>
      <c r="J86" s="5" t="s">
        <v>337</v>
      </c>
      <c r="K86" s="5" t="s">
        <v>337</v>
      </c>
      <c r="L86" s="5" t="s">
        <v>337</v>
      </c>
      <c r="M86" s="4">
        <v>32.967398579190402</v>
      </c>
      <c r="N86" s="4">
        <v>131.83991509671199</v>
      </c>
      <c r="O86" s="4" t="s">
        <v>2341</v>
      </c>
      <c r="P86" s="201" t="str">
        <f t="shared" si="1"/>
        <v>https://cyberjapandata.gsi.go.jp/#16/32.9673985791904/131.839915096712/&amp;base=std&amp;ls=std&amp;disp=1&amp;vs=c1g1j0h0k0l0u0t0z0r0s0m0f1</v>
      </c>
      <c r="Q86" s="73" t="s">
        <v>2436</v>
      </c>
      <c r="R86" s="1">
        <v>921</v>
      </c>
    </row>
    <row r="87" spans="1:18">
      <c r="A87" s="4">
        <v>86</v>
      </c>
      <c r="B87" s="4" t="s">
        <v>350</v>
      </c>
      <c r="C87" s="4" t="s">
        <v>128</v>
      </c>
      <c r="D87" s="4">
        <v>170</v>
      </c>
      <c r="E87" s="4">
        <v>131</v>
      </c>
      <c r="F87" s="4">
        <v>170</v>
      </c>
      <c r="G87" s="4">
        <v>170</v>
      </c>
      <c r="H87" s="4" t="s">
        <v>248</v>
      </c>
      <c r="I87" s="4"/>
      <c r="J87" s="5" t="s">
        <v>337</v>
      </c>
      <c r="K87" s="4"/>
      <c r="L87" s="5" t="s">
        <v>337</v>
      </c>
      <c r="M87" s="4">
        <v>32.968992732038998</v>
      </c>
      <c r="N87" s="4">
        <v>131.841119529336</v>
      </c>
      <c r="O87" s="4" t="s">
        <v>2342</v>
      </c>
      <c r="P87" s="201" t="str">
        <f t="shared" si="1"/>
        <v>https://cyberjapandata.gsi.go.jp/#16/32.968992732039/131.841119529336/&amp;base=std&amp;ls=std&amp;disp=1&amp;vs=c1g1j0h0k0l0u0t0z0r0s0m0f1</v>
      </c>
      <c r="Q87" s="73" t="s">
        <v>2436</v>
      </c>
      <c r="R87" s="1">
        <v>903</v>
      </c>
    </row>
    <row r="88" spans="1:18">
      <c r="A88" s="4">
        <v>87</v>
      </c>
      <c r="B88" s="4" t="s">
        <v>350</v>
      </c>
      <c r="C88" s="4" t="s">
        <v>132</v>
      </c>
      <c r="D88" s="4">
        <v>90</v>
      </c>
      <c r="E88" s="4">
        <v>69</v>
      </c>
      <c r="F88" s="4">
        <v>90</v>
      </c>
      <c r="G88" s="4">
        <v>90</v>
      </c>
      <c r="H88" s="4" t="s">
        <v>248</v>
      </c>
      <c r="I88" s="4"/>
      <c r="J88" s="5" t="s">
        <v>337</v>
      </c>
      <c r="K88" s="4"/>
      <c r="L88" s="5" t="s">
        <v>337</v>
      </c>
      <c r="M88" s="4">
        <v>32.968796171129497</v>
      </c>
      <c r="N88" s="4">
        <v>131.840924223938</v>
      </c>
      <c r="O88" s="4" t="s">
        <v>2343</v>
      </c>
      <c r="P88" s="201" t="str">
        <f t="shared" si="1"/>
        <v>https://cyberjapandata.gsi.go.jp/#16/32.9687961711295/131.840924223938/&amp;base=std&amp;ls=std&amp;disp=1&amp;vs=c1g1j0h0k0l0u0t0z0r0s0m0f1</v>
      </c>
      <c r="Q88" s="73" t="s">
        <v>2436</v>
      </c>
      <c r="R88" s="1">
        <v>903</v>
      </c>
    </row>
    <row r="89" spans="1:18">
      <c r="A89" s="4">
        <v>88</v>
      </c>
      <c r="B89" s="4" t="s">
        <v>350</v>
      </c>
      <c r="C89" s="4" t="s">
        <v>36</v>
      </c>
      <c r="D89" s="4">
        <v>181</v>
      </c>
      <c r="E89" s="4">
        <v>139</v>
      </c>
      <c r="F89" s="4">
        <v>180</v>
      </c>
      <c r="G89" s="4">
        <v>180</v>
      </c>
      <c r="H89" s="4" t="s">
        <v>37</v>
      </c>
      <c r="I89" s="4"/>
      <c r="J89" s="5" t="s">
        <v>337</v>
      </c>
      <c r="K89" s="4"/>
      <c r="L89" s="5" t="s">
        <v>337</v>
      </c>
      <c r="M89" s="4">
        <v>32.969232407835896</v>
      </c>
      <c r="N89" s="4">
        <v>131.84069517860499</v>
      </c>
      <c r="O89" s="4" t="s">
        <v>2344</v>
      </c>
      <c r="P89" s="201" t="str">
        <f t="shared" si="1"/>
        <v>https://cyberjapandata.gsi.go.jp/#16/32.9692324078359/131.840695178605/&amp;base=std&amp;ls=std&amp;disp=1&amp;vs=c1g1j0h0k0l0u0t0z0r0s0m0f1</v>
      </c>
      <c r="Q89" s="73" t="s">
        <v>2436</v>
      </c>
      <c r="R89" s="1">
        <v>903</v>
      </c>
    </row>
    <row r="90" spans="1:18">
      <c r="A90" s="4">
        <v>89</v>
      </c>
      <c r="B90" s="4" t="s">
        <v>350</v>
      </c>
      <c r="C90" s="4" t="s">
        <v>137</v>
      </c>
      <c r="D90" s="4">
        <v>580</v>
      </c>
      <c r="E90" s="4">
        <v>447</v>
      </c>
      <c r="F90" s="4">
        <v>580</v>
      </c>
      <c r="G90" s="4">
        <v>580</v>
      </c>
      <c r="H90" s="4" t="s">
        <v>249</v>
      </c>
      <c r="I90" s="4"/>
      <c r="J90" s="5" t="s">
        <v>337</v>
      </c>
      <c r="K90" s="5" t="s">
        <v>337</v>
      </c>
      <c r="L90" s="5" t="s">
        <v>337</v>
      </c>
      <c r="M90" s="4">
        <v>32.964520989632597</v>
      </c>
      <c r="N90" s="4">
        <v>131.83869517922099</v>
      </c>
      <c r="O90" s="4" t="s">
        <v>2345</v>
      </c>
      <c r="P90" s="201" t="str">
        <f t="shared" si="1"/>
        <v>https://cyberjapandata.gsi.go.jp/#16/32.9645209896326/131.838695179221/&amp;base=std&amp;ls=std&amp;disp=1&amp;vs=c1g1j0h0k0l0u0t0z0r0s0m0f1</v>
      </c>
      <c r="Q90" s="73" t="s">
        <v>2436</v>
      </c>
      <c r="R90" s="1">
        <v>921</v>
      </c>
    </row>
    <row r="91" spans="1:18" hidden="1">
      <c r="A91" s="4">
        <v>90</v>
      </c>
      <c r="B91" s="4" t="s">
        <v>350</v>
      </c>
      <c r="C91" s="4" t="s">
        <v>141</v>
      </c>
      <c r="D91" s="4"/>
      <c r="E91" s="4"/>
      <c r="F91" s="4"/>
      <c r="G91" s="4"/>
      <c r="H91" s="4" t="s">
        <v>250</v>
      </c>
      <c r="I91" s="5" t="s">
        <v>337</v>
      </c>
      <c r="J91" s="5" t="s">
        <v>337</v>
      </c>
      <c r="K91" s="4"/>
      <c r="L91" s="4"/>
      <c r="M91" s="4">
        <v>32.968492547419501</v>
      </c>
      <c r="N91" s="4">
        <v>131.83740075392899</v>
      </c>
      <c r="O91" s="4" t="s">
        <v>2346</v>
      </c>
      <c r="P91" s="201" t="str">
        <f t="shared" si="1"/>
        <v>https://cyberjapandata.gsi.go.jp/#16/32.9684925474195/131.837400753929/&amp;base=std&amp;ls=std&amp;disp=1&amp;vs=c1g1j0h0k0l0u0t0z0r0s0m0f1</v>
      </c>
      <c r="Q91" s="73" t="s">
        <v>2436</v>
      </c>
      <c r="R91" s="1">
        <v>0</v>
      </c>
    </row>
    <row r="92" spans="1:18">
      <c r="A92" s="4">
        <v>91</v>
      </c>
      <c r="B92" s="4" t="s">
        <v>350</v>
      </c>
      <c r="C92" s="4" t="s">
        <v>331</v>
      </c>
      <c r="D92" s="4">
        <v>160</v>
      </c>
      <c r="E92" s="4">
        <v>123</v>
      </c>
      <c r="F92" s="4">
        <v>160</v>
      </c>
      <c r="G92" s="4">
        <v>160</v>
      </c>
      <c r="H92" s="4" t="s">
        <v>2241</v>
      </c>
      <c r="I92" s="4"/>
      <c r="J92" s="5" t="s">
        <v>337</v>
      </c>
      <c r="K92" s="5" t="s">
        <v>337</v>
      </c>
      <c r="L92" s="5" t="s">
        <v>337</v>
      </c>
      <c r="M92" s="4">
        <v>32.970446831964601</v>
      </c>
      <c r="N92" s="4">
        <v>131.83455336997801</v>
      </c>
      <c r="O92" s="4" t="s">
        <v>2347</v>
      </c>
      <c r="P92" s="201" t="str">
        <f t="shared" si="1"/>
        <v>https://cyberjapandata.gsi.go.jp/#16/32.9704468319646/131.834553369978/&amp;base=std&amp;ls=std&amp;disp=1&amp;vs=c1g1j0h0k0l0u0t0z0r0s0m0f1</v>
      </c>
      <c r="Q92" s="73" t="s">
        <v>2436</v>
      </c>
      <c r="R92" s="1">
        <v>921</v>
      </c>
    </row>
    <row r="93" spans="1:18">
      <c r="A93" s="4">
        <v>92</v>
      </c>
      <c r="B93" s="4" t="s">
        <v>350</v>
      </c>
      <c r="C93" s="4" t="s">
        <v>145</v>
      </c>
      <c r="D93" s="4">
        <v>60</v>
      </c>
      <c r="E93" s="4">
        <v>46</v>
      </c>
      <c r="F93" s="4">
        <v>60</v>
      </c>
      <c r="G93" s="4">
        <v>60</v>
      </c>
      <c r="H93" s="4" t="s">
        <v>251</v>
      </c>
      <c r="I93" s="4"/>
      <c r="J93" s="5" t="s">
        <v>337</v>
      </c>
      <c r="K93" s="4"/>
      <c r="L93" s="5" t="s">
        <v>337</v>
      </c>
      <c r="M93" s="4">
        <v>32.970445715078498</v>
      </c>
      <c r="N93" s="4">
        <v>131.82657485478001</v>
      </c>
      <c r="O93" s="4" t="s">
        <v>2348</v>
      </c>
      <c r="P93" s="201" t="str">
        <f t="shared" si="1"/>
        <v>https://cyberjapandata.gsi.go.jp/#16/32.9704457150785/131.82657485478/&amp;base=std&amp;ls=std&amp;disp=1&amp;vs=c1g1j0h0k0l0u0t0z0r0s0m0f1</v>
      </c>
      <c r="Q93" s="73" t="s">
        <v>2436</v>
      </c>
      <c r="R93" s="1">
        <v>903</v>
      </c>
    </row>
    <row r="94" spans="1:18">
      <c r="A94" s="4">
        <v>93</v>
      </c>
      <c r="B94" s="4" t="s">
        <v>350</v>
      </c>
      <c r="C94" s="4" t="s">
        <v>332</v>
      </c>
      <c r="D94" s="4">
        <v>200</v>
      </c>
      <c r="E94" s="4">
        <v>154</v>
      </c>
      <c r="F94" s="4">
        <v>200</v>
      </c>
      <c r="G94" s="4">
        <v>200</v>
      </c>
      <c r="H94" s="4" t="s">
        <v>183</v>
      </c>
      <c r="I94" s="4"/>
      <c r="J94" s="5" t="s">
        <v>337</v>
      </c>
      <c r="K94" s="5" t="s">
        <v>337</v>
      </c>
      <c r="L94" s="5" t="s">
        <v>337</v>
      </c>
      <c r="M94" s="4">
        <v>32.953139511867903</v>
      </c>
      <c r="N94" s="4">
        <v>131.83830456546099</v>
      </c>
      <c r="O94" s="4" t="s">
        <v>2349</v>
      </c>
      <c r="P94" s="201" t="str">
        <f t="shared" si="1"/>
        <v>https://cyberjapandata.gsi.go.jp/#16/32.9531395118679/131.838304565461/&amp;base=std&amp;ls=std&amp;disp=1&amp;vs=c1g1j0h0k0l0u0t0z0r0s0m0f1</v>
      </c>
      <c r="Q94" s="73" t="s">
        <v>2436</v>
      </c>
      <c r="R94" s="1">
        <v>921</v>
      </c>
    </row>
    <row r="95" spans="1:18">
      <c r="A95" s="4">
        <v>94</v>
      </c>
      <c r="B95" s="4" t="s">
        <v>350</v>
      </c>
      <c r="C95" s="4" t="s">
        <v>149</v>
      </c>
      <c r="D95" s="4">
        <v>840</v>
      </c>
      <c r="E95" s="4">
        <v>648</v>
      </c>
      <c r="F95" s="4">
        <v>840</v>
      </c>
      <c r="G95" s="4">
        <v>840</v>
      </c>
      <c r="H95" s="4" t="s">
        <v>183</v>
      </c>
      <c r="I95" s="4"/>
      <c r="J95" s="4"/>
      <c r="K95" s="5" t="s">
        <v>337</v>
      </c>
      <c r="L95" s="5" t="s">
        <v>337</v>
      </c>
      <c r="M95" s="4">
        <v>32.953329991684697</v>
      </c>
      <c r="N95" s="4">
        <v>131.838000216984</v>
      </c>
      <c r="O95" s="4" t="s">
        <v>2350</v>
      </c>
      <c r="P95" s="201" t="str">
        <f t="shared" si="1"/>
        <v>https://cyberjapandata.gsi.go.jp/#16/32.9533299916847/131.838000216984/&amp;base=std&amp;ls=std&amp;disp=1&amp;vs=c1g1j0h0k0l0u0t0z0r0s0m0f1</v>
      </c>
      <c r="Q95" s="73" t="s">
        <v>2436</v>
      </c>
      <c r="R95" s="1">
        <v>921</v>
      </c>
    </row>
    <row r="96" spans="1:18">
      <c r="A96" s="4">
        <v>95</v>
      </c>
      <c r="B96" s="4" t="s">
        <v>350</v>
      </c>
      <c r="C96" s="4" t="s">
        <v>333</v>
      </c>
      <c r="D96" s="4">
        <v>170</v>
      </c>
      <c r="E96" s="4">
        <v>131</v>
      </c>
      <c r="F96" s="4">
        <v>170</v>
      </c>
      <c r="G96" s="4">
        <v>170</v>
      </c>
      <c r="H96" s="4" t="s">
        <v>307</v>
      </c>
      <c r="I96" s="4"/>
      <c r="J96" s="4"/>
      <c r="K96" s="4"/>
      <c r="L96" s="5" t="s">
        <v>337</v>
      </c>
      <c r="M96" s="4">
        <v>32.939342939070002</v>
      </c>
      <c r="N96" s="4">
        <v>131.83118954581099</v>
      </c>
      <c r="O96" s="4" t="s">
        <v>2351</v>
      </c>
      <c r="P96" s="201" t="str">
        <f t="shared" si="1"/>
        <v>https://cyberjapandata.gsi.go.jp/#16/32.93934293907/131.831189545811/&amp;base=std&amp;ls=std&amp;disp=1&amp;vs=c1g1j0h0k0l0u0t0z0r0s0m0f1</v>
      </c>
      <c r="Q96" s="73" t="s">
        <v>2436</v>
      </c>
      <c r="R96" s="1">
        <v>903</v>
      </c>
    </row>
    <row r="97" spans="1:18">
      <c r="A97" s="4">
        <v>96</v>
      </c>
      <c r="B97" s="4" t="s">
        <v>350</v>
      </c>
      <c r="C97" s="4" t="s">
        <v>152</v>
      </c>
      <c r="D97" s="4">
        <v>40</v>
      </c>
      <c r="E97" s="4">
        <v>31</v>
      </c>
      <c r="F97" s="4">
        <v>40</v>
      </c>
      <c r="G97" s="4">
        <v>40</v>
      </c>
      <c r="H97" s="4" t="s">
        <v>252</v>
      </c>
      <c r="I97" s="4"/>
      <c r="J97" s="5" t="s">
        <v>337</v>
      </c>
      <c r="K97" s="4"/>
      <c r="L97" s="5" t="s">
        <v>337</v>
      </c>
      <c r="M97" s="4">
        <v>32.9584821448125</v>
      </c>
      <c r="N97" s="4">
        <v>131.82988097517801</v>
      </c>
      <c r="O97" s="4" t="s">
        <v>2352</v>
      </c>
      <c r="P97" s="201" t="str">
        <f t="shared" si="1"/>
        <v>https://cyberjapandata.gsi.go.jp/#16/32.9584821448125/131.829880975178/&amp;base=std&amp;ls=std&amp;disp=1&amp;vs=c1g1j0h0k0l0u0t0z0r0s0m0f1</v>
      </c>
      <c r="Q97" s="73" t="s">
        <v>2436</v>
      </c>
      <c r="R97" s="1">
        <v>903</v>
      </c>
    </row>
    <row r="98" spans="1:18" hidden="1">
      <c r="A98" s="4">
        <v>97</v>
      </c>
      <c r="B98" s="4" t="s">
        <v>350</v>
      </c>
      <c r="C98" s="4" t="s">
        <v>155</v>
      </c>
      <c r="D98" s="4"/>
      <c r="E98" s="4"/>
      <c r="F98" s="4">
        <v>50</v>
      </c>
      <c r="G98" s="4">
        <v>50</v>
      </c>
      <c r="H98" s="4" t="s">
        <v>253</v>
      </c>
      <c r="I98" s="5" t="s">
        <v>337</v>
      </c>
      <c r="J98" s="4"/>
      <c r="K98" s="5" t="s">
        <v>337</v>
      </c>
      <c r="L98" s="4"/>
      <c r="M98" s="4">
        <v>32.942154160533299</v>
      </c>
      <c r="N98" s="4">
        <v>131.83179949368201</v>
      </c>
      <c r="O98" s="4" t="s">
        <v>2353</v>
      </c>
      <c r="P98" s="201" t="str">
        <f t="shared" si="1"/>
        <v>https://cyberjapandata.gsi.go.jp/#16/32.9421541605333/131.831799493682/&amp;base=std&amp;ls=std&amp;disp=1&amp;vs=c1g1j0h0k0l0u0t0z0r0s0m0f1</v>
      </c>
      <c r="Q98" s="73" t="s">
        <v>2436</v>
      </c>
      <c r="R98" s="1">
        <v>916</v>
      </c>
    </row>
    <row r="99" spans="1:18">
      <c r="A99" s="4">
        <v>98</v>
      </c>
      <c r="B99" s="4" t="s">
        <v>350</v>
      </c>
      <c r="C99" s="4" t="s">
        <v>158</v>
      </c>
      <c r="D99" s="4">
        <v>40</v>
      </c>
      <c r="E99" s="4">
        <v>31</v>
      </c>
      <c r="F99" s="4">
        <v>40</v>
      </c>
      <c r="G99" s="4">
        <v>40</v>
      </c>
      <c r="H99" s="4" t="s">
        <v>254</v>
      </c>
      <c r="I99" s="5" t="s">
        <v>337</v>
      </c>
      <c r="J99" s="5" t="s">
        <v>337</v>
      </c>
      <c r="K99" s="5" t="s">
        <v>337</v>
      </c>
      <c r="L99" s="5" t="s">
        <v>337</v>
      </c>
      <c r="M99" s="4">
        <v>32.938909439196799</v>
      </c>
      <c r="N99" s="4">
        <v>131.82770483311401</v>
      </c>
      <c r="O99" s="4" t="s">
        <v>2354</v>
      </c>
      <c r="P99" s="201" t="str">
        <f t="shared" si="1"/>
        <v>https://cyberjapandata.gsi.go.jp/#16/32.9389094391968/131.827704833114/&amp;base=std&amp;ls=std&amp;disp=1&amp;vs=c1g1j0h0k0l0u0t0z0r0s0m0f1</v>
      </c>
      <c r="Q99" s="73" t="s">
        <v>2436</v>
      </c>
      <c r="R99" s="1">
        <v>921</v>
      </c>
    </row>
    <row r="100" spans="1:18" hidden="1">
      <c r="A100" s="4">
        <v>99</v>
      </c>
      <c r="B100" s="4" t="s">
        <v>351</v>
      </c>
      <c r="C100" s="4" t="s">
        <v>161</v>
      </c>
      <c r="D100" s="4"/>
      <c r="E100" s="4"/>
      <c r="F100" s="4"/>
      <c r="G100" s="4"/>
      <c r="H100" s="4" t="s">
        <v>308</v>
      </c>
      <c r="I100" s="5" t="s">
        <v>337</v>
      </c>
      <c r="J100" s="5" t="s">
        <v>337</v>
      </c>
      <c r="K100" s="4"/>
      <c r="L100" s="4"/>
      <c r="M100" s="4">
        <v>32.952795921517897</v>
      </c>
      <c r="N100" s="4">
        <v>131.80232652327601</v>
      </c>
      <c r="O100" s="4" t="s">
        <v>2355</v>
      </c>
      <c r="P100" s="201" t="str">
        <f t="shared" si="1"/>
        <v>https://cyberjapandata.gsi.go.jp/#16/32.9527959215179/131.802326523276/&amp;base=std&amp;ls=std&amp;disp=1&amp;vs=c1g1j0h0k0l0u0t0z0r0s0m0f1</v>
      </c>
      <c r="Q100" s="73" t="s">
        <v>2436</v>
      </c>
      <c r="R100" s="1">
        <v>0</v>
      </c>
    </row>
    <row r="101" spans="1:18">
      <c r="A101" s="4">
        <v>100</v>
      </c>
      <c r="B101" s="4" t="s">
        <v>351</v>
      </c>
      <c r="C101" s="4" t="s">
        <v>163</v>
      </c>
      <c r="D101" s="4">
        <v>60</v>
      </c>
      <c r="E101" s="4">
        <v>46</v>
      </c>
      <c r="F101" s="4">
        <v>60</v>
      </c>
      <c r="G101" s="4">
        <v>60</v>
      </c>
      <c r="H101" s="4" t="s">
        <v>255</v>
      </c>
      <c r="I101" s="4"/>
      <c r="J101" s="5" t="s">
        <v>337</v>
      </c>
      <c r="K101" s="4"/>
      <c r="L101" s="5" t="s">
        <v>337</v>
      </c>
      <c r="M101" s="4">
        <v>32.945334829485702</v>
      </c>
      <c r="N101" s="4">
        <v>131.785659286471</v>
      </c>
      <c r="O101" s="4" t="s">
        <v>2356</v>
      </c>
      <c r="P101" s="201" t="str">
        <f t="shared" si="1"/>
        <v>https://cyberjapandata.gsi.go.jp/#16/32.9453348294857/131.785659286471/&amp;base=std&amp;ls=std&amp;disp=1&amp;vs=c1g1j0h0k0l0u0t0z0r0s0m0f1</v>
      </c>
      <c r="Q101" s="73" t="s">
        <v>2436</v>
      </c>
      <c r="R101" s="1">
        <v>903</v>
      </c>
    </row>
    <row r="102" spans="1:18" hidden="1">
      <c r="A102" s="4">
        <v>101</v>
      </c>
      <c r="B102" s="4" t="s">
        <v>351</v>
      </c>
      <c r="C102" s="4" t="s">
        <v>165</v>
      </c>
      <c r="D102" s="4"/>
      <c r="E102" s="4"/>
      <c r="F102" s="4">
        <v>40</v>
      </c>
      <c r="G102" s="4">
        <v>40</v>
      </c>
      <c r="H102" s="4" t="s">
        <v>256</v>
      </c>
      <c r="I102" s="5" t="s">
        <v>337</v>
      </c>
      <c r="J102" s="4"/>
      <c r="K102" s="5" t="s">
        <v>337</v>
      </c>
      <c r="L102" s="4"/>
      <c r="M102" s="4">
        <v>32.948154947593501</v>
      </c>
      <c r="N102" s="4">
        <v>131.75321517800899</v>
      </c>
      <c r="O102" s="4" t="s">
        <v>2357</v>
      </c>
      <c r="P102" s="201" t="str">
        <f t="shared" si="1"/>
        <v>https://cyberjapandata.gsi.go.jp/#16/32.9481549475935/131.753215178009/&amp;base=std&amp;ls=std&amp;disp=1&amp;vs=c1g1j0h0k0l0u0t0z0r0s0m0f1</v>
      </c>
      <c r="Q102" s="73" t="s">
        <v>2436</v>
      </c>
      <c r="R102" s="1">
        <v>916</v>
      </c>
    </row>
    <row r="103" spans="1:18" hidden="1">
      <c r="A103" s="4">
        <v>102</v>
      </c>
      <c r="B103" s="4" t="s">
        <v>351</v>
      </c>
      <c r="C103" s="4" t="s">
        <v>168</v>
      </c>
      <c r="D103" s="4"/>
      <c r="E103" s="4"/>
      <c r="F103" s="4">
        <v>50</v>
      </c>
      <c r="G103" s="4">
        <v>50</v>
      </c>
      <c r="H103" s="4" t="s">
        <v>257</v>
      </c>
      <c r="I103" s="5" t="s">
        <v>337</v>
      </c>
      <c r="J103" s="4"/>
      <c r="K103" s="5" t="s">
        <v>337</v>
      </c>
      <c r="L103" s="4"/>
      <c r="M103" s="4">
        <v>32.944729705422297</v>
      </c>
      <c r="N103" s="4">
        <v>131.734000979223</v>
      </c>
      <c r="O103" s="4" t="s">
        <v>2358</v>
      </c>
      <c r="P103" s="201" t="str">
        <f t="shared" si="1"/>
        <v>https://cyberjapandata.gsi.go.jp/#16/32.9447297054223/131.734000979223/&amp;base=std&amp;ls=std&amp;disp=1&amp;vs=c1g1j0h0k0l0u0t0z0r0s0m0f1</v>
      </c>
      <c r="Q103" s="73" t="s">
        <v>2436</v>
      </c>
      <c r="R103" s="1">
        <v>916</v>
      </c>
    </row>
    <row r="104" spans="1:18">
      <c r="A104" s="4">
        <v>103</v>
      </c>
      <c r="B104" s="4" t="s">
        <v>351</v>
      </c>
      <c r="C104" s="4" t="s">
        <v>170</v>
      </c>
      <c r="D104" s="4">
        <v>40</v>
      </c>
      <c r="E104" s="4">
        <v>31</v>
      </c>
      <c r="F104" s="4">
        <v>40</v>
      </c>
      <c r="G104" s="4">
        <v>40</v>
      </c>
      <c r="H104" s="4" t="s">
        <v>258</v>
      </c>
      <c r="I104" s="5" t="s">
        <v>337</v>
      </c>
      <c r="J104" s="5" t="s">
        <v>337</v>
      </c>
      <c r="K104" s="5" t="s">
        <v>337</v>
      </c>
      <c r="L104" s="5" t="s">
        <v>337</v>
      </c>
      <c r="M104" s="4">
        <v>32.930962565787198</v>
      </c>
      <c r="N104" s="4">
        <v>131.71195027436701</v>
      </c>
      <c r="O104" s="4" t="s">
        <v>2359</v>
      </c>
      <c r="P104" s="201" t="str">
        <f t="shared" si="1"/>
        <v>https://cyberjapandata.gsi.go.jp/#16/32.9309625657872/131.711950274367/&amp;base=std&amp;ls=std&amp;disp=1&amp;vs=c1g1j0h0k0l0u0t0z0r0s0m0f1</v>
      </c>
      <c r="Q104" s="73" t="s">
        <v>2436</v>
      </c>
      <c r="R104" s="1">
        <v>921</v>
      </c>
    </row>
    <row r="105" spans="1:18" hidden="1">
      <c r="A105" s="4">
        <v>104</v>
      </c>
      <c r="B105" s="4" t="s">
        <v>351</v>
      </c>
      <c r="C105" s="4" t="s">
        <v>172</v>
      </c>
      <c r="D105" s="4"/>
      <c r="E105" s="4"/>
      <c r="F105" s="4">
        <v>100</v>
      </c>
      <c r="G105" s="4">
        <v>100</v>
      </c>
      <c r="H105" s="4" t="s">
        <v>259</v>
      </c>
      <c r="I105" s="5" t="s">
        <v>337</v>
      </c>
      <c r="J105" s="4"/>
      <c r="K105" s="5" t="s">
        <v>337</v>
      </c>
      <c r="L105" s="4"/>
      <c r="M105" s="4">
        <v>32.928383406654198</v>
      </c>
      <c r="N105" s="4">
        <v>131.7127005776</v>
      </c>
      <c r="O105" s="4" t="s">
        <v>2360</v>
      </c>
      <c r="P105" s="201" t="str">
        <f t="shared" si="1"/>
        <v>https://cyberjapandata.gsi.go.jp/#16/32.9283834066542/131.7127005776/&amp;base=std&amp;ls=std&amp;disp=1&amp;vs=c1g1j0h0k0l0u0t0z0r0s0m0f1</v>
      </c>
      <c r="Q105" s="73" t="s">
        <v>2436</v>
      </c>
      <c r="R105" s="1">
        <v>916</v>
      </c>
    </row>
    <row r="106" spans="1:18">
      <c r="A106" s="4">
        <v>105</v>
      </c>
      <c r="B106" s="4" t="s">
        <v>343</v>
      </c>
      <c r="C106" s="4" t="s">
        <v>99</v>
      </c>
      <c r="D106" s="4">
        <v>110</v>
      </c>
      <c r="E106" s="4">
        <v>85</v>
      </c>
      <c r="F106" s="4">
        <v>110</v>
      </c>
      <c r="G106" s="4">
        <v>110</v>
      </c>
      <c r="H106" s="4" t="s">
        <v>260</v>
      </c>
      <c r="I106" s="4"/>
      <c r="J106" s="4"/>
      <c r="K106" s="4"/>
      <c r="L106" s="5" t="s">
        <v>337</v>
      </c>
      <c r="M106" s="4">
        <v>32.961033513386397</v>
      </c>
      <c r="N106" s="4">
        <v>131.87183909084399</v>
      </c>
      <c r="O106" s="4" t="s">
        <v>2361</v>
      </c>
      <c r="P106" s="201" t="str">
        <f t="shared" si="1"/>
        <v>https://cyberjapandata.gsi.go.jp/#16/32.9610335133864/131.871839090844/&amp;base=std&amp;ls=std&amp;disp=1&amp;vs=c1g1j0h0k0l0u0t0z0r0s0m0f1</v>
      </c>
      <c r="Q106" s="73" t="s">
        <v>2436</v>
      </c>
      <c r="R106" s="1">
        <v>903</v>
      </c>
    </row>
    <row r="107" spans="1:18">
      <c r="A107" s="4">
        <v>106</v>
      </c>
      <c r="B107" s="4" t="s">
        <v>343</v>
      </c>
      <c r="C107" s="4" t="s">
        <v>103</v>
      </c>
      <c r="D107" s="4">
        <v>50</v>
      </c>
      <c r="E107" s="4">
        <v>39</v>
      </c>
      <c r="F107" s="4">
        <v>50</v>
      </c>
      <c r="G107" s="4">
        <v>50</v>
      </c>
      <c r="H107" s="4" t="s">
        <v>261</v>
      </c>
      <c r="I107" s="4"/>
      <c r="J107" s="4"/>
      <c r="K107" s="4"/>
      <c r="L107" s="5" t="s">
        <v>337</v>
      </c>
      <c r="M107" s="4">
        <v>32.962902545073703</v>
      </c>
      <c r="N107" s="4">
        <v>131.86920858929599</v>
      </c>
      <c r="O107" s="4" t="s">
        <v>2362</v>
      </c>
      <c r="P107" s="201" t="str">
        <f t="shared" si="1"/>
        <v>https://cyberjapandata.gsi.go.jp/#16/32.9629025450737/131.869208589296/&amp;base=std&amp;ls=std&amp;disp=1&amp;vs=c1g1j0h0k0l0u0t0z0r0s0m0f1</v>
      </c>
      <c r="Q107" s="73" t="s">
        <v>2436</v>
      </c>
      <c r="R107" s="1">
        <v>903</v>
      </c>
    </row>
    <row r="108" spans="1:18">
      <c r="A108" s="4">
        <v>107</v>
      </c>
      <c r="B108" s="4" t="s">
        <v>343</v>
      </c>
      <c r="C108" s="4" t="s">
        <v>107</v>
      </c>
      <c r="D108" s="4">
        <v>30</v>
      </c>
      <c r="E108" s="4">
        <v>23</v>
      </c>
      <c r="F108" s="4">
        <v>30</v>
      </c>
      <c r="G108" s="4">
        <v>30</v>
      </c>
      <c r="H108" s="4" t="s">
        <v>262</v>
      </c>
      <c r="I108" s="4"/>
      <c r="J108" s="4"/>
      <c r="K108" s="4"/>
      <c r="L108" s="5" t="s">
        <v>337</v>
      </c>
      <c r="M108" s="4">
        <v>32.959313996378597</v>
      </c>
      <c r="N108" s="4">
        <v>131.87910781410901</v>
      </c>
      <c r="O108" s="4" t="s">
        <v>2363</v>
      </c>
      <c r="P108" s="201" t="str">
        <f t="shared" si="1"/>
        <v>https://cyberjapandata.gsi.go.jp/#16/32.9593139963786/131.879107814109/&amp;base=std&amp;ls=std&amp;disp=1&amp;vs=c1g1j0h0k0l0u0t0z0r0s0m0f1</v>
      </c>
      <c r="Q108" s="73" t="s">
        <v>2436</v>
      </c>
      <c r="R108" s="1">
        <v>903</v>
      </c>
    </row>
    <row r="109" spans="1:18">
      <c r="A109" s="4">
        <v>108</v>
      </c>
      <c r="B109" s="4" t="s">
        <v>343</v>
      </c>
      <c r="C109" s="4" t="s">
        <v>110</v>
      </c>
      <c r="D109" s="4">
        <v>60</v>
      </c>
      <c r="E109" s="4">
        <v>46</v>
      </c>
      <c r="F109" s="4">
        <v>60</v>
      </c>
      <c r="G109" s="4">
        <v>60</v>
      </c>
      <c r="H109" s="4" t="s">
        <v>263</v>
      </c>
      <c r="I109" s="4"/>
      <c r="J109" s="4"/>
      <c r="K109" s="4"/>
      <c r="L109" s="5" t="s">
        <v>337</v>
      </c>
      <c r="M109" s="4">
        <v>32.965831847974499</v>
      </c>
      <c r="N109" s="4">
        <v>131.85949070535401</v>
      </c>
      <c r="O109" s="4" t="s">
        <v>2364</v>
      </c>
      <c r="P109" s="201" t="str">
        <f t="shared" si="1"/>
        <v>https://cyberjapandata.gsi.go.jp/#16/32.9658318479745/131.859490705354/&amp;base=std&amp;ls=std&amp;disp=1&amp;vs=c1g1j0h0k0l0u0t0z0r0s0m0f1</v>
      </c>
      <c r="Q109" s="73" t="s">
        <v>2436</v>
      </c>
      <c r="R109" s="1">
        <v>903</v>
      </c>
    </row>
    <row r="110" spans="1:18">
      <c r="A110" s="4">
        <v>109</v>
      </c>
      <c r="B110" s="4" t="s">
        <v>344</v>
      </c>
      <c r="C110" s="4" t="s">
        <v>334</v>
      </c>
      <c r="D110" s="4">
        <v>940</v>
      </c>
      <c r="E110" s="4">
        <v>725</v>
      </c>
      <c r="F110" s="4">
        <v>940</v>
      </c>
      <c r="G110" s="4">
        <v>940</v>
      </c>
      <c r="H110" s="4" t="s">
        <v>309</v>
      </c>
      <c r="I110" s="4"/>
      <c r="J110" s="4"/>
      <c r="K110" s="5" t="s">
        <v>337</v>
      </c>
      <c r="L110" s="5" t="s">
        <v>337</v>
      </c>
      <c r="M110" s="4">
        <v>32.937570478860501</v>
      </c>
      <c r="N110" s="4">
        <v>131.88149256554399</v>
      </c>
      <c r="O110" s="4" t="s">
        <v>2365</v>
      </c>
      <c r="P110" s="201" t="str">
        <f t="shared" si="1"/>
        <v>https://cyberjapandata.gsi.go.jp/#16/32.9375704788605/131.881492565544/&amp;base=std&amp;ls=std&amp;disp=1&amp;vs=c1g1j0h0k0l0u0t0z0r0s0m0f1</v>
      </c>
      <c r="Q110" s="73" t="s">
        <v>2436</v>
      </c>
      <c r="R110" s="1">
        <v>921</v>
      </c>
    </row>
    <row r="111" spans="1:18">
      <c r="A111" s="4">
        <v>110</v>
      </c>
      <c r="B111" s="4" t="s">
        <v>344</v>
      </c>
      <c r="C111" s="4" t="s">
        <v>2242</v>
      </c>
      <c r="D111" s="4">
        <v>460</v>
      </c>
      <c r="E111" s="4">
        <v>355</v>
      </c>
      <c r="F111" s="4">
        <v>2200</v>
      </c>
      <c r="G111" s="4">
        <v>460</v>
      </c>
      <c r="H111" s="4" t="s">
        <v>310</v>
      </c>
      <c r="I111" s="4"/>
      <c r="J111" s="4"/>
      <c r="K111" s="5" t="s">
        <v>337</v>
      </c>
      <c r="L111" s="5" t="s">
        <v>337</v>
      </c>
      <c r="M111" s="4">
        <v>32.936676484344197</v>
      </c>
      <c r="N111" s="4">
        <v>131.88707144543901</v>
      </c>
      <c r="O111" s="4" t="s">
        <v>2366</v>
      </c>
      <c r="P111" s="201" t="str">
        <f t="shared" si="1"/>
        <v>https://cyberjapandata.gsi.go.jp/#16/32.9366764843442/131.887071445439/&amp;base=std&amp;ls=std&amp;disp=1&amp;vs=c1g1j0h0k0l0u0t0z0r0s0m0f1</v>
      </c>
      <c r="Q111" s="73" t="s">
        <v>2436</v>
      </c>
      <c r="R111" s="1">
        <v>921</v>
      </c>
    </row>
    <row r="112" spans="1:18" hidden="1">
      <c r="A112" s="4">
        <v>111</v>
      </c>
      <c r="B112" s="4" t="s">
        <v>344</v>
      </c>
      <c r="C112" s="4" t="s">
        <v>118</v>
      </c>
      <c r="D112" s="4"/>
      <c r="E112" s="4"/>
      <c r="F112" s="4">
        <v>140</v>
      </c>
      <c r="G112" s="4">
        <v>140</v>
      </c>
      <c r="H112" s="4" t="s">
        <v>264</v>
      </c>
      <c r="I112" s="5" t="s">
        <v>337</v>
      </c>
      <c r="J112" s="4"/>
      <c r="K112" s="5" t="s">
        <v>337</v>
      </c>
      <c r="L112" s="4"/>
      <c r="M112" s="4">
        <v>32.938186578469903</v>
      </c>
      <c r="N112" s="4">
        <v>131.881976331879</v>
      </c>
      <c r="O112" s="4" t="s">
        <v>2367</v>
      </c>
      <c r="P112" s="201" t="str">
        <f t="shared" si="1"/>
        <v>https://cyberjapandata.gsi.go.jp/#16/32.9381865784699/131.881976331879/&amp;base=std&amp;ls=std&amp;disp=1&amp;vs=c1g1j0h0k0l0u0t0z0r0s0m0f1</v>
      </c>
      <c r="Q112" s="73" t="s">
        <v>2436</v>
      </c>
      <c r="R112" s="1">
        <v>916</v>
      </c>
    </row>
    <row r="113" spans="1:18">
      <c r="A113" s="4">
        <v>112</v>
      </c>
      <c r="B113" s="4" t="s">
        <v>344</v>
      </c>
      <c r="C113" s="4" t="s">
        <v>121</v>
      </c>
      <c r="D113" s="4">
        <v>1740</v>
      </c>
      <c r="E113" s="4">
        <v>1342</v>
      </c>
      <c r="F113" s="4">
        <v>120</v>
      </c>
      <c r="G113" s="4">
        <v>120</v>
      </c>
      <c r="H113" s="4" t="s">
        <v>265</v>
      </c>
      <c r="I113" s="5" t="s">
        <v>337</v>
      </c>
      <c r="J113" s="5" t="s">
        <v>337</v>
      </c>
      <c r="K113" s="5" t="s">
        <v>337</v>
      </c>
      <c r="L113" s="5" t="s">
        <v>337</v>
      </c>
      <c r="M113" s="4">
        <v>32.890948963852502</v>
      </c>
      <c r="N113" s="4">
        <v>131.83468188783601</v>
      </c>
      <c r="O113" s="4" t="s">
        <v>2368</v>
      </c>
      <c r="P113" s="201" t="str">
        <f t="shared" si="1"/>
        <v>https://cyberjapandata.gsi.go.jp/#16/32.8909489638525/131.834681887836/&amp;base=std&amp;ls=std&amp;disp=1&amp;vs=c1g1j0h0k0l0u0t0z0r0s0m0f1</v>
      </c>
      <c r="Q113" s="73" t="s">
        <v>2436</v>
      </c>
      <c r="R113" s="1">
        <v>921</v>
      </c>
    </row>
    <row r="114" spans="1:18" hidden="1">
      <c r="A114" s="4">
        <v>113</v>
      </c>
      <c r="B114" s="4" t="s">
        <v>344</v>
      </c>
      <c r="C114" s="4" t="s">
        <v>124</v>
      </c>
      <c r="D114" s="4"/>
      <c r="E114" s="4"/>
      <c r="F114" s="4">
        <v>120</v>
      </c>
      <c r="G114" s="4">
        <v>120</v>
      </c>
      <c r="H114" s="4" t="s">
        <v>266</v>
      </c>
      <c r="I114" s="5" t="s">
        <v>337</v>
      </c>
      <c r="J114" s="4"/>
      <c r="K114" s="5" t="s">
        <v>337</v>
      </c>
      <c r="L114" s="4"/>
      <c r="M114" s="4">
        <v>32.946563084993898</v>
      </c>
      <c r="N114" s="4">
        <v>131.90033396182099</v>
      </c>
      <c r="O114" s="4" t="s">
        <v>2369</v>
      </c>
      <c r="P114" s="201" t="str">
        <f t="shared" si="1"/>
        <v>https://cyberjapandata.gsi.go.jp/#16/32.9465630849939/131.900333961821/&amp;base=std&amp;ls=std&amp;disp=1&amp;vs=c1g1j0h0k0l0u0t0z0r0s0m0f1</v>
      </c>
      <c r="Q114" s="99" t="s">
        <v>1759</v>
      </c>
      <c r="R114" s="1">
        <v>916</v>
      </c>
    </row>
    <row r="115" spans="1:18" hidden="1">
      <c r="A115" s="4">
        <v>114</v>
      </c>
      <c r="B115" s="4" t="s">
        <v>345</v>
      </c>
      <c r="C115" s="4" t="s">
        <v>126</v>
      </c>
      <c r="D115" s="4"/>
      <c r="E115" s="4"/>
      <c r="F115" s="4">
        <v>110</v>
      </c>
      <c r="G115" s="4">
        <v>110</v>
      </c>
      <c r="H115" s="4" t="s">
        <v>267</v>
      </c>
      <c r="I115" s="5" t="s">
        <v>337</v>
      </c>
      <c r="J115" s="4"/>
      <c r="K115" s="5" t="s">
        <v>337</v>
      </c>
      <c r="L115" s="4"/>
      <c r="M115" s="4">
        <v>33.000572285768399</v>
      </c>
      <c r="N115" s="4">
        <v>131.889003291157</v>
      </c>
      <c r="O115" s="4" t="s">
        <v>2370</v>
      </c>
      <c r="P115" s="201" t="str">
        <f t="shared" si="1"/>
        <v>https://cyberjapandata.gsi.go.jp/#16/33.0005722857684/131.889003291157/&amp;base=std&amp;ls=std&amp;disp=1&amp;vs=c1g1j0h0k0l0u0t0z0r0s0m0f1</v>
      </c>
      <c r="Q115" s="99" t="s">
        <v>1756</v>
      </c>
      <c r="R115" s="1">
        <v>916</v>
      </c>
    </row>
    <row r="116" spans="1:18" hidden="1">
      <c r="A116" s="4">
        <v>115</v>
      </c>
      <c r="B116" s="4" t="s">
        <v>345</v>
      </c>
      <c r="C116" s="4" t="s">
        <v>129</v>
      </c>
      <c r="D116" s="4"/>
      <c r="E116" s="4"/>
      <c r="F116" s="4">
        <v>30</v>
      </c>
      <c r="G116" s="4">
        <v>30</v>
      </c>
      <c r="H116" s="4" t="s">
        <v>268</v>
      </c>
      <c r="I116" s="5" t="s">
        <v>337</v>
      </c>
      <c r="J116" s="4"/>
      <c r="K116" s="5" t="s">
        <v>337</v>
      </c>
      <c r="L116" s="4"/>
      <c r="M116" s="4">
        <v>32.988132087293998</v>
      </c>
      <c r="N116" s="4">
        <v>131.88763165405399</v>
      </c>
      <c r="O116" s="4" t="s">
        <v>2371</v>
      </c>
      <c r="P116" s="201" t="str">
        <f t="shared" si="1"/>
        <v>https://cyberjapandata.gsi.go.jp/#16/32.988132087294/131.887631654054/&amp;base=std&amp;ls=std&amp;disp=1&amp;vs=c1g1j0h0k0l0u0t0z0r0s0m0f1</v>
      </c>
      <c r="Q116" s="99" t="s">
        <v>1757</v>
      </c>
      <c r="R116" s="1">
        <v>916</v>
      </c>
    </row>
    <row r="117" spans="1:18" hidden="1">
      <c r="A117" s="4">
        <v>116</v>
      </c>
      <c r="B117" s="4" t="s">
        <v>345</v>
      </c>
      <c r="C117" s="4" t="s">
        <v>133</v>
      </c>
      <c r="D117" s="4"/>
      <c r="E117" s="4"/>
      <c r="F117" s="4">
        <v>50</v>
      </c>
      <c r="G117" s="4">
        <v>50</v>
      </c>
      <c r="H117" s="4" t="s">
        <v>269</v>
      </c>
      <c r="I117" s="5" t="s">
        <v>337</v>
      </c>
      <c r="J117" s="4"/>
      <c r="K117" s="5" t="s">
        <v>337</v>
      </c>
      <c r="L117" s="4"/>
      <c r="M117" s="4">
        <v>32.996475230413701</v>
      </c>
      <c r="N117" s="4">
        <v>131.88827719078699</v>
      </c>
      <c r="O117" s="4" t="s">
        <v>2372</v>
      </c>
      <c r="P117" s="201" t="str">
        <f t="shared" si="1"/>
        <v>https://cyberjapandata.gsi.go.jp/#16/32.9964752304137/131.888277190787/&amp;base=std&amp;ls=std&amp;disp=1&amp;vs=c1g1j0h0k0l0u0t0z0r0s0m0f1</v>
      </c>
      <c r="Q117" s="99" t="s">
        <v>1755</v>
      </c>
      <c r="R117" s="1">
        <v>916</v>
      </c>
    </row>
    <row r="118" spans="1:18" hidden="1">
      <c r="A118" s="4">
        <v>117</v>
      </c>
      <c r="B118" s="4" t="s">
        <v>345</v>
      </c>
      <c r="C118" s="4" t="s">
        <v>135</v>
      </c>
      <c r="D118" s="4"/>
      <c r="E118" s="4"/>
      <c r="F118" s="4">
        <v>20</v>
      </c>
      <c r="G118" s="4">
        <v>20</v>
      </c>
      <c r="H118" s="4" t="s">
        <v>270</v>
      </c>
      <c r="I118" s="5" t="s">
        <v>337</v>
      </c>
      <c r="J118" s="4"/>
      <c r="K118" s="5" t="s">
        <v>337</v>
      </c>
      <c r="L118" s="4"/>
      <c r="M118" s="4">
        <v>33.0089259018837</v>
      </c>
      <c r="N118" s="4">
        <v>131.88896738891799</v>
      </c>
      <c r="O118" s="4" t="s">
        <v>2373</v>
      </c>
      <c r="P118" s="201" t="str">
        <f t="shared" si="1"/>
        <v>https://cyberjapandata.gsi.go.jp/#16/33.0089259018837/131.888967388918/&amp;base=std&amp;ls=std&amp;disp=1&amp;vs=c1g1j0h0k0l0u0t0z0r0s0m0f1</v>
      </c>
      <c r="Q118" s="73" t="s">
        <v>2436</v>
      </c>
      <c r="R118" s="1">
        <v>916</v>
      </c>
    </row>
    <row r="119" spans="1:18" hidden="1">
      <c r="A119" s="4">
        <v>118</v>
      </c>
      <c r="B119" s="4" t="s">
        <v>345</v>
      </c>
      <c r="C119" s="4" t="s">
        <v>138</v>
      </c>
      <c r="D119" s="4"/>
      <c r="E119" s="4"/>
      <c r="F119" s="4">
        <v>20</v>
      </c>
      <c r="G119" s="4">
        <v>20</v>
      </c>
      <c r="H119" s="4" t="s">
        <v>271</v>
      </c>
      <c r="I119" s="5" t="s">
        <v>337</v>
      </c>
      <c r="J119" s="4"/>
      <c r="K119" s="5" t="s">
        <v>337</v>
      </c>
      <c r="L119" s="4"/>
      <c r="M119" s="4">
        <v>33.0081685882515</v>
      </c>
      <c r="N119" s="4">
        <v>131.89266584825</v>
      </c>
      <c r="O119" s="4" t="s">
        <v>2374</v>
      </c>
      <c r="P119" s="201" t="str">
        <f t="shared" si="1"/>
        <v>https://cyberjapandata.gsi.go.jp/#16/33.0081685882515/131.89266584825/&amp;base=std&amp;ls=std&amp;disp=1&amp;vs=c1g1j0h0k0l0u0t0z0r0s0m0f1</v>
      </c>
      <c r="Q119" s="73" t="s">
        <v>2436</v>
      </c>
      <c r="R119" s="1">
        <v>916</v>
      </c>
    </row>
    <row r="120" spans="1:18" hidden="1">
      <c r="A120" s="4">
        <v>119</v>
      </c>
      <c r="B120" s="4" t="s">
        <v>345</v>
      </c>
      <c r="C120" s="4" t="s">
        <v>142</v>
      </c>
      <c r="D120" s="4"/>
      <c r="E120" s="4"/>
      <c r="F120" s="4">
        <v>10</v>
      </c>
      <c r="G120" s="4">
        <v>10</v>
      </c>
      <c r="H120" s="4" t="s">
        <v>272</v>
      </c>
      <c r="I120" s="5" t="s">
        <v>337</v>
      </c>
      <c r="J120" s="4"/>
      <c r="K120" s="5" t="s">
        <v>337</v>
      </c>
      <c r="L120" s="4"/>
      <c r="M120" s="4">
        <v>33.011743484289603</v>
      </c>
      <c r="N120" s="4">
        <v>131.890965634846</v>
      </c>
      <c r="O120" s="4" t="s">
        <v>2375</v>
      </c>
      <c r="P120" s="201" t="str">
        <f t="shared" si="1"/>
        <v>https://cyberjapandata.gsi.go.jp/#16/33.0117434842896/131.890965634846/&amp;base=std&amp;ls=std&amp;disp=1&amp;vs=c1g1j0h0k0l0u0t0z0r0s0m0f1</v>
      </c>
      <c r="Q120" s="73" t="s">
        <v>2436</v>
      </c>
      <c r="R120" s="1">
        <v>916</v>
      </c>
    </row>
    <row r="121" spans="1:18" hidden="1">
      <c r="A121" s="4">
        <v>120</v>
      </c>
      <c r="B121" s="4" t="s">
        <v>345</v>
      </c>
      <c r="C121" s="4" t="s">
        <v>144</v>
      </c>
      <c r="D121" s="4"/>
      <c r="E121" s="4"/>
      <c r="F121" s="4">
        <v>20</v>
      </c>
      <c r="G121" s="4">
        <v>20</v>
      </c>
      <c r="H121" s="4" t="s">
        <v>273</v>
      </c>
      <c r="I121" s="5" t="s">
        <v>337</v>
      </c>
      <c r="J121" s="4"/>
      <c r="K121" s="5" t="s">
        <v>337</v>
      </c>
      <c r="L121" s="4"/>
      <c r="M121" s="4">
        <v>33.003285221677899</v>
      </c>
      <c r="N121" s="4">
        <v>131.89048352459301</v>
      </c>
      <c r="O121" s="4" t="s">
        <v>2376</v>
      </c>
      <c r="P121" s="201" t="str">
        <f t="shared" si="1"/>
        <v>https://cyberjapandata.gsi.go.jp/#16/33.0032852216779/131.890483524593/&amp;base=std&amp;ls=std&amp;disp=1&amp;vs=c1g1j0h0k0l0u0t0z0r0s0m0f1</v>
      </c>
      <c r="Q121" s="99" t="s">
        <v>1754</v>
      </c>
      <c r="R121" s="1">
        <v>916</v>
      </c>
    </row>
    <row r="122" spans="1:18" hidden="1">
      <c r="A122" s="4">
        <v>121</v>
      </c>
      <c r="B122" s="4" t="s">
        <v>345</v>
      </c>
      <c r="C122" s="4" t="s">
        <v>146</v>
      </c>
      <c r="D122" s="4"/>
      <c r="E122" s="4"/>
      <c r="F122" s="4">
        <v>20</v>
      </c>
      <c r="G122" s="4">
        <v>20</v>
      </c>
      <c r="H122" s="4" t="s">
        <v>274</v>
      </c>
      <c r="I122" s="5" t="s">
        <v>337</v>
      </c>
      <c r="J122" s="4"/>
      <c r="K122" s="5" t="s">
        <v>337</v>
      </c>
      <c r="L122" s="4"/>
      <c r="M122" s="4">
        <v>33.002195383544397</v>
      </c>
      <c r="N122" s="4">
        <v>131.89188211854199</v>
      </c>
      <c r="O122" s="4" t="s">
        <v>2377</v>
      </c>
      <c r="P122" s="201" t="str">
        <f t="shared" si="1"/>
        <v>https://cyberjapandata.gsi.go.jp/#16/33.0021953835444/131.891882118542/&amp;base=std&amp;ls=std&amp;disp=1&amp;vs=c1g1j0h0k0l0u0t0z0r0s0m0f1</v>
      </c>
      <c r="Q122" s="99" t="s">
        <v>1757</v>
      </c>
      <c r="R122" s="1">
        <v>916</v>
      </c>
    </row>
    <row r="123" spans="1:18" hidden="1">
      <c r="A123" s="4">
        <v>122</v>
      </c>
      <c r="B123" s="4" t="s">
        <v>345</v>
      </c>
      <c r="C123" s="4" t="s">
        <v>147</v>
      </c>
      <c r="D123" s="4"/>
      <c r="E123" s="4"/>
      <c r="F123" s="4">
        <v>20</v>
      </c>
      <c r="G123" s="4">
        <v>20</v>
      </c>
      <c r="H123" s="4" t="s">
        <v>275</v>
      </c>
      <c r="I123" s="5" t="s">
        <v>337</v>
      </c>
      <c r="J123" s="4"/>
      <c r="K123" s="5" t="s">
        <v>337</v>
      </c>
      <c r="L123" s="4"/>
      <c r="M123" s="4">
        <v>32.997963764838502</v>
      </c>
      <c r="N123" s="4">
        <v>131.89364610880901</v>
      </c>
      <c r="O123" s="4" t="s">
        <v>2378</v>
      </c>
      <c r="P123" s="201" t="str">
        <f t="shared" si="1"/>
        <v>https://cyberjapandata.gsi.go.jp/#16/32.9979637648385/131.893646108809/&amp;base=std&amp;ls=std&amp;disp=1&amp;vs=c1g1j0h0k0l0u0t0z0r0s0m0f1</v>
      </c>
      <c r="Q123" s="99" t="s">
        <v>1755</v>
      </c>
      <c r="R123" s="1">
        <v>916</v>
      </c>
    </row>
    <row r="124" spans="1:18" hidden="1">
      <c r="A124" s="4">
        <v>123</v>
      </c>
      <c r="B124" s="4" t="s">
        <v>346</v>
      </c>
      <c r="C124" s="4" t="s">
        <v>2243</v>
      </c>
      <c r="D124" s="4"/>
      <c r="E124" s="4"/>
      <c r="F124" s="4">
        <v>110</v>
      </c>
      <c r="G124" s="4">
        <v>110</v>
      </c>
      <c r="H124" s="4" t="s">
        <v>312</v>
      </c>
      <c r="I124" s="5" t="s">
        <v>337</v>
      </c>
      <c r="J124" s="4"/>
      <c r="K124" s="5" t="s">
        <v>337</v>
      </c>
      <c r="L124" s="4"/>
      <c r="M124" s="4">
        <v>33.013832051032701</v>
      </c>
      <c r="N124" s="4">
        <v>131.90429784289799</v>
      </c>
      <c r="O124" s="4" t="s">
        <v>2379</v>
      </c>
      <c r="P124" s="201" t="str">
        <f t="shared" si="1"/>
        <v>https://cyberjapandata.gsi.go.jp/#16/33.0138320510327/131.904297842898/&amp;base=std&amp;ls=std&amp;disp=1&amp;vs=c1g1j0h0k0l0u0t0z0r0s0m0f1</v>
      </c>
      <c r="Q124" s="99" t="s">
        <v>1758</v>
      </c>
      <c r="R124" s="1">
        <v>916</v>
      </c>
    </row>
    <row r="125" spans="1:18" hidden="1">
      <c r="A125" s="4">
        <v>124</v>
      </c>
      <c r="B125" s="4" t="s">
        <v>346</v>
      </c>
      <c r="C125" s="4" t="s">
        <v>151</v>
      </c>
      <c r="D125" s="4"/>
      <c r="E125" s="4"/>
      <c r="F125" s="4">
        <v>20</v>
      </c>
      <c r="G125" s="4">
        <v>20</v>
      </c>
      <c r="H125" s="4" t="s">
        <v>276</v>
      </c>
      <c r="I125" s="5" t="s">
        <v>337</v>
      </c>
      <c r="J125" s="4"/>
      <c r="K125" s="5" t="s">
        <v>337</v>
      </c>
      <c r="L125" s="4"/>
      <c r="M125" s="4">
        <v>33.010185016340202</v>
      </c>
      <c r="N125" s="4">
        <v>131.90097423702201</v>
      </c>
      <c r="O125" s="4" t="s">
        <v>2380</v>
      </c>
      <c r="P125" s="201" t="str">
        <f t="shared" si="1"/>
        <v>https://cyberjapandata.gsi.go.jp/#16/33.0101850163402/131.900974237022/&amp;base=std&amp;ls=std&amp;disp=1&amp;vs=c1g1j0h0k0l0u0t0z0r0s0m0f1</v>
      </c>
      <c r="Q125" s="99" t="s">
        <v>1758</v>
      </c>
      <c r="R125" s="1">
        <v>916</v>
      </c>
    </row>
    <row r="126" spans="1:18" hidden="1">
      <c r="A126" s="4">
        <v>125</v>
      </c>
      <c r="B126" s="4" t="s">
        <v>346</v>
      </c>
      <c r="C126" s="4" t="s">
        <v>153</v>
      </c>
      <c r="D126" s="4"/>
      <c r="E126" s="4"/>
      <c r="F126" s="4">
        <v>50</v>
      </c>
      <c r="G126" s="4">
        <v>50</v>
      </c>
      <c r="H126" s="4" t="s">
        <v>277</v>
      </c>
      <c r="I126" s="5" t="s">
        <v>337</v>
      </c>
      <c r="J126" s="4"/>
      <c r="K126" s="5" t="s">
        <v>337</v>
      </c>
      <c r="L126" s="4"/>
      <c r="M126" s="4">
        <v>33.017222163648597</v>
      </c>
      <c r="N126" s="4">
        <v>131.901362952428</v>
      </c>
      <c r="O126" s="4" t="s">
        <v>2381</v>
      </c>
      <c r="P126" s="201" t="str">
        <f t="shared" si="1"/>
        <v>https://cyberjapandata.gsi.go.jp/#16/33.0172221636486/131.901362952428/&amp;base=std&amp;ls=std&amp;disp=1&amp;vs=c1g1j0h0k0l0u0t0z0r0s0m0f1</v>
      </c>
      <c r="Q126" s="99" t="s">
        <v>1754</v>
      </c>
      <c r="R126" s="1">
        <v>916</v>
      </c>
    </row>
    <row r="127" spans="1:18" hidden="1">
      <c r="A127" s="4">
        <v>126</v>
      </c>
      <c r="B127" s="4" t="s">
        <v>346</v>
      </c>
      <c r="C127" s="4" t="s">
        <v>156</v>
      </c>
      <c r="D127" s="4"/>
      <c r="E127" s="4"/>
      <c r="F127" s="4">
        <v>40</v>
      </c>
      <c r="G127" s="4">
        <v>40</v>
      </c>
      <c r="H127" s="4" t="s">
        <v>278</v>
      </c>
      <c r="I127" s="5" t="s">
        <v>337</v>
      </c>
      <c r="J127" s="4"/>
      <c r="K127" s="5" t="s">
        <v>337</v>
      </c>
      <c r="L127" s="4"/>
      <c r="M127" s="4">
        <v>33.017306205784799</v>
      </c>
      <c r="N127" s="4">
        <v>131.90512044328901</v>
      </c>
      <c r="O127" s="4" t="s">
        <v>2382</v>
      </c>
      <c r="P127" s="201" t="str">
        <f t="shared" si="1"/>
        <v>https://cyberjapandata.gsi.go.jp/#16/33.0173062057848/131.905120443289/&amp;base=std&amp;ls=std&amp;disp=1&amp;vs=c1g1j0h0k0l0u0t0z0r0s0m0f1</v>
      </c>
      <c r="Q127" s="99" t="s">
        <v>1756</v>
      </c>
      <c r="R127" s="1">
        <v>916</v>
      </c>
    </row>
    <row r="128" spans="1:18" hidden="1">
      <c r="A128" s="4">
        <v>127</v>
      </c>
      <c r="B128" s="4" t="s">
        <v>346</v>
      </c>
      <c r="C128" s="4" t="s">
        <v>159</v>
      </c>
      <c r="D128" s="4"/>
      <c r="E128" s="4"/>
      <c r="F128" s="4">
        <v>20</v>
      </c>
      <c r="G128" s="4">
        <v>20</v>
      </c>
      <c r="H128" s="4" t="s">
        <v>279</v>
      </c>
      <c r="I128" s="5" t="s">
        <v>337</v>
      </c>
      <c r="J128" s="4"/>
      <c r="K128" s="5" t="s">
        <v>337</v>
      </c>
      <c r="L128" s="4"/>
      <c r="M128" s="4">
        <v>33.016490782798599</v>
      </c>
      <c r="N128" s="4">
        <v>131.90862047025001</v>
      </c>
      <c r="O128" s="4" t="s">
        <v>2383</v>
      </c>
      <c r="P128" s="201" t="str">
        <f t="shared" si="1"/>
        <v>https://cyberjapandata.gsi.go.jp/#16/33.0164907827986/131.90862047025/&amp;base=std&amp;ls=std&amp;disp=1&amp;vs=c1g1j0h0k0l0u0t0z0r0s0m0f1</v>
      </c>
      <c r="Q128" s="99" t="s">
        <v>1758</v>
      </c>
      <c r="R128" s="1">
        <v>916</v>
      </c>
    </row>
    <row r="129" spans="1:18" hidden="1">
      <c r="A129" s="4">
        <v>128</v>
      </c>
      <c r="B129" s="4" t="s">
        <v>347</v>
      </c>
      <c r="C129" s="4" t="s">
        <v>2244</v>
      </c>
      <c r="D129" s="4"/>
      <c r="E129" s="4"/>
      <c r="F129" s="4">
        <v>300</v>
      </c>
      <c r="G129" s="4">
        <v>300</v>
      </c>
      <c r="H129" s="4" t="s">
        <v>311</v>
      </c>
      <c r="I129" s="5" t="s">
        <v>337</v>
      </c>
      <c r="J129" s="4"/>
      <c r="K129" s="5" t="s">
        <v>337</v>
      </c>
      <c r="L129" s="4"/>
      <c r="M129" s="4">
        <v>32.9982256642867</v>
      </c>
      <c r="N129" s="4">
        <v>131.923195630311</v>
      </c>
      <c r="O129" s="4" t="s">
        <v>2384</v>
      </c>
      <c r="P129" s="201" t="str">
        <f t="shared" si="1"/>
        <v>https://cyberjapandata.gsi.go.jp/#16/32.9982256642867/131.923195630311/&amp;base=std&amp;ls=std&amp;disp=1&amp;vs=c1g1j0h0k0l0u0t0z0r0s0m0f1</v>
      </c>
      <c r="Q129" s="99" t="s">
        <v>1755</v>
      </c>
      <c r="R129" s="1">
        <v>916</v>
      </c>
    </row>
    <row r="130" spans="1:18">
      <c r="A130" s="4">
        <v>129</v>
      </c>
      <c r="B130" s="4" t="s">
        <v>176</v>
      </c>
      <c r="C130" s="4" t="s">
        <v>335</v>
      </c>
      <c r="D130" s="4">
        <v>260</v>
      </c>
      <c r="E130" s="4">
        <v>201</v>
      </c>
      <c r="F130" s="4">
        <v>260</v>
      </c>
      <c r="G130" s="4">
        <v>260</v>
      </c>
      <c r="H130" s="4" t="s">
        <v>313</v>
      </c>
      <c r="I130" s="5" t="s">
        <v>337</v>
      </c>
      <c r="J130" s="4"/>
      <c r="K130" s="5" t="s">
        <v>337</v>
      </c>
      <c r="L130" s="5" t="s">
        <v>337</v>
      </c>
      <c r="M130" s="4">
        <v>32.920118859324603</v>
      </c>
      <c r="N130" s="4">
        <v>131.93166982332301</v>
      </c>
      <c r="O130" s="4" t="s">
        <v>2385</v>
      </c>
      <c r="P130" s="201" t="str">
        <f t="shared" si="1"/>
        <v>https://cyberjapandata.gsi.go.jp/#16/32.9201188593246/131.931669823323/&amp;base=std&amp;ls=std&amp;disp=1&amp;vs=c1g1j0h0k0l0u0t0z0r0s0m0f1</v>
      </c>
      <c r="Q130" s="73" t="s">
        <v>2436</v>
      </c>
      <c r="R130" s="1">
        <v>921</v>
      </c>
    </row>
    <row r="131" spans="1:18">
      <c r="A131" s="4">
        <v>130</v>
      </c>
      <c r="B131" s="4" t="s">
        <v>176</v>
      </c>
      <c r="C131" s="4" t="s">
        <v>166</v>
      </c>
      <c r="D131" s="4">
        <v>880</v>
      </c>
      <c r="E131" s="4">
        <v>679</v>
      </c>
      <c r="F131" s="4">
        <v>880</v>
      </c>
      <c r="G131" s="4">
        <v>880</v>
      </c>
      <c r="H131" s="4" t="s">
        <v>313</v>
      </c>
      <c r="I131" s="5" t="s">
        <v>337</v>
      </c>
      <c r="J131" s="5" t="s">
        <v>337</v>
      </c>
      <c r="K131" s="5" t="s">
        <v>337</v>
      </c>
      <c r="L131" s="5" t="s">
        <v>337</v>
      </c>
      <c r="M131" s="4">
        <v>32.920000139402198</v>
      </c>
      <c r="N131" s="4">
        <v>131.93097896209301</v>
      </c>
      <c r="O131" s="4" t="s">
        <v>2386</v>
      </c>
      <c r="P131" s="201" t="str">
        <f t="shared" ref="P131:P163" si="2">HYPERLINK("https://cyberjapandata.gsi.go.jp/#16/"&amp;M131&amp;"/"&amp;N131&amp;"/&amp;base=std&amp;ls=std&amp;disp=1&amp;vs=c1g1j0h0k0l0u0t0z0r0s0m0f1")</f>
        <v>https://cyberjapandata.gsi.go.jp/#16/32.9200001394022/131.930978962093/&amp;base=std&amp;ls=std&amp;disp=1&amp;vs=c1g1j0h0k0l0u0t0z0r0s0m0f1</v>
      </c>
      <c r="Q131" s="73" t="s">
        <v>2436</v>
      </c>
      <c r="R131" s="1">
        <v>921</v>
      </c>
    </row>
    <row r="132" spans="1:18">
      <c r="A132" s="4">
        <v>131</v>
      </c>
      <c r="B132" s="4" t="s">
        <v>176</v>
      </c>
      <c r="C132" s="4" t="s">
        <v>169</v>
      </c>
      <c r="D132" s="4">
        <v>110</v>
      </c>
      <c r="E132" s="4">
        <v>85</v>
      </c>
      <c r="F132" s="4">
        <v>110</v>
      </c>
      <c r="G132" s="4">
        <v>110</v>
      </c>
      <c r="H132" s="4" t="s">
        <v>280</v>
      </c>
      <c r="I132" s="5" t="s">
        <v>337</v>
      </c>
      <c r="J132" s="4"/>
      <c r="K132" s="5" t="s">
        <v>337</v>
      </c>
      <c r="L132" s="5" t="s">
        <v>337</v>
      </c>
      <c r="M132" s="4">
        <v>32.9239732033218</v>
      </c>
      <c r="N132" s="4">
        <v>131.929142887018</v>
      </c>
      <c r="O132" s="4" t="s">
        <v>2387</v>
      </c>
      <c r="P132" s="201" t="str">
        <f t="shared" si="2"/>
        <v>https://cyberjapandata.gsi.go.jp/#16/32.9239732033218/131.929142887018/&amp;base=std&amp;ls=std&amp;disp=1&amp;vs=c1g1j0h0k0l0u0t0z0r0s0m0f1</v>
      </c>
      <c r="Q132" s="73" t="s">
        <v>2436</v>
      </c>
      <c r="R132" s="1">
        <v>921</v>
      </c>
    </row>
    <row r="133" spans="1:18" hidden="1">
      <c r="A133" s="4">
        <v>132</v>
      </c>
      <c r="B133" s="4" t="s">
        <v>176</v>
      </c>
      <c r="C133" s="4" t="s">
        <v>171</v>
      </c>
      <c r="D133" s="4"/>
      <c r="E133" s="4"/>
      <c r="F133" s="4">
        <v>40</v>
      </c>
      <c r="G133" s="4">
        <v>40</v>
      </c>
      <c r="H133" s="4" t="s">
        <v>281</v>
      </c>
      <c r="I133" s="5" t="s">
        <v>337</v>
      </c>
      <c r="J133" s="4"/>
      <c r="K133" s="5" t="s">
        <v>337</v>
      </c>
      <c r="L133" s="4"/>
      <c r="M133" s="4">
        <v>32.919546315299002</v>
      </c>
      <c r="N133" s="4">
        <v>131.926170040713</v>
      </c>
      <c r="O133" s="4" t="s">
        <v>2388</v>
      </c>
      <c r="P133" s="201" t="str">
        <f t="shared" si="2"/>
        <v>https://cyberjapandata.gsi.go.jp/#16/32.919546315299/131.926170040713/&amp;base=std&amp;ls=std&amp;disp=1&amp;vs=c1g1j0h0k0l0u0t0z0r0s0m0f1</v>
      </c>
      <c r="Q133" s="73" t="s">
        <v>2436</v>
      </c>
      <c r="R133" s="1">
        <v>916</v>
      </c>
    </row>
    <row r="134" spans="1:18" hidden="1">
      <c r="A134" s="4">
        <v>133</v>
      </c>
      <c r="B134" s="4" t="s">
        <v>176</v>
      </c>
      <c r="C134" s="7" t="s">
        <v>173</v>
      </c>
      <c r="D134" s="4"/>
      <c r="E134" s="4"/>
      <c r="F134" s="4">
        <v>40</v>
      </c>
      <c r="G134" s="4">
        <v>40</v>
      </c>
      <c r="H134" s="4" t="s">
        <v>2245</v>
      </c>
      <c r="I134" s="5" t="s">
        <v>337</v>
      </c>
      <c r="J134" s="4"/>
      <c r="K134" s="5" t="s">
        <v>337</v>
      </c>
      <c r="L134" s="4"/>
      <c r="M134" s="4">
        <v>32.916820995632698</v>
      </c>
      <c r="N134" s="4">
        <v>131.92663228924201</v>
      </c>
      <c r="O134" s="4" t="s">
        <v>2389</v>
      </c>
      <c r="P134" s="201" t="str">
        <f t="shared" si="2"/>
        <v>https://cyberjapandata.gsi.go.jp/#16/32.9168209956327/131.926632289242/&amp;base=std&amp;ls=std&amp;disp=1&amp;vs=c1g1j0h0k0l0u0t0z0r0s0m0f1</v>
      </c>
      <c r="Q134" s="73" t="s">
        <v>2436</v>
      </c>
      <c r="R134" s="1">
        <v>916</v>
      </c>
    </row>
    <row r="135" spans="1:18" hidden="1">
      <c r="A135" s="4">
        <v>134</v>
      </c>
      <c r="B135" s="4" t="s">
        <v>341</v>
      </c>
      <c r="C135" s="4" t="s">
        <v>100</v>
      </c>
      <c r="D135" s="4"/>
      <c r="E135" s="4"/>
      <c r="F135" s="4">
        <v>150</v>
      </c>
      <c r="G135" s="4">
        <v>150</v>
      </c>
      <c r="H135" s="4" t="s">
        <v>282</v>
      </c>
      <c r="I135" s="5" t="s">
        <v>337</v>
      </c>
      <c r="J135" s="4"/>
      <c r="K135" s="5" t="s">
        <v>337</v>
      </c>
      <c r="L135" s="4"/>
      <c r="M135" s="4">
        <v>32.952433411840602</v>
      </c>
      <c r="N135" s="4">
        <v>131.89872936062301</v>
      </c>
      <c r="O135" s="4" t="s">
        <v>2390</v>
      </c>
      <c r="P135" s="201" t="str">
        <f t="shared" si="2"/>
        <v>https://cyberjapandata.gsi.go.jp/#16/32.9524334118406/131.898729360623/&amp;base=std&amp;ls=std&amp;disp=1&amp;vs=c1g1j0h0k0l0u0t0z0r0s0m0f1</v>
      </c>
      <c r="Q135" s="99" t="s">
        <v>1754</v>
      </c>
      <c r="R135" s="1">
        <v>916</v>
      </c>
    </row>
    <row r="136" spans="1:18" hidden="1">
      <c r="A136" s="4">
        <v>135</v>
      </c>
      <c r="B136" s="4" t="s">
        <v>341</v>
      </c>
      <c r="C136" s="4" t="s">
        <v>104</v>
      </c>
      <c r="D136" s="4"/>
      <c r="E136" s="4"/>
      <c r="F136" s="4"/>
      <c r="G136" s="4"/>
      <c r="H136" s="4" t="s">
        <v>283</v>
      </c>
      <c r="I136" s="5" t="s">
        <v>337</v>
      </c>
      <c r="J136" s="4"/>
      <c r="K136" s="4"/>
      <c r="L136" s="4"/>
      <c r="M136" s="4">
        <v>32.958391381864502</v>
      </c>
      <c r="N136" s="4">
        <v>131.89965847401399</v>
      </c>
      <c r="O136" s="4" t="s">
        <v>2391</v>
      </c>
      <c r="P136" s="201" t="str">
        <f t="shared" si="2"/>
        <v>https://cyberjapandata.gsi.go.jp/#16/32.9583913818645/131.899658474014/&amp;base=std&amp;ls=std&amp;disp=1&amp;vs=c1g1j0h0k0l0u0t0z0r0s0m0f1</v>
      </c>
      <c r="Q136" s="99" t="s">
        <v>1754</v>
      </c>
      <c r="R136" s="1">
        <v>0</v>
      </c>
    </row>
    <row r="137" spans="1:18" hidden="1">
      <c r="A137" s="4">
        <v>136</v>
      </c>
      <c r="B137" s="4" t="s">
        <v>341</v>
      </c>
      <c r="C137" s="4" t="s">
        <v>2246</v>
      </c>
      <c r="D137" s="4"/>
      <c r="E137" s="4"/>
      <c r="F137" s="4">
        <v>230</v>
      </c>
      <c r="G137" s="4">
        <v>230</v>
      </c>
      <c r="H137" s="4" t="s">
        <v>284</v>
      </c>
      <c r="I137" s="4"/>
      <c r="J137" s="4"/>
      <c r="K137" s="5" t="s">
        <v>337</v>
      </c>
      <c r="L137" s="4"/>
      <c r="M137" s="4">
        <v>32.947370529301899</v>
      </c>
      <c r="N137" s="4">
        <v>131.923009530191</v>
      </c>
      <c r="O137" s="4" t="s">
        <v>2392</v>
      </c>
      <c r="P137" s="201" t="str">
        <f t="shared" si="2"/>
        <v>https://cyberjapandata.gsi.go.jp/#16/32.9473705293019/131.923009530191/&amp;base=std&amp;ls=std&amp;disp=1&amp;vs=c1g1j0h0k0l0u0t0z0r0s0m0f1</v>
      </c>
      <c r="Q137" s="99" t="s">
        <v>1756</v>
      </c>
      <c r="R137" s="1">
        <v>916</v>
      </c>
    </row>
    <row r="138" spans="1:18" hidden="1">
      <c r="A138" s="4">
        <v>137</v>
      </c>
      <c r="B138" s="4" t="s">
        <v>341</v>
      </c>
      <c r="C138" s="4" t="s">
        <v>111</v>
      </c>
      <c r="D138" s="4"/>
      <c r="E138" s="4"/>
      <c r="F138" s="4">
        <v>160</v>
      </c>
      <c r="G138" s="4">
        <v>160</v>
      </c>
      <c r="H138" s="4" t="s">
        <v>285</v>
      </c>
      <c r="I138" s="5" t="s">
        <v>337</v>
      </c>
      <c r="J138" s="4"/>
      <c r="K138" s="5" t="s">
        <v>337</v>
      </c>
      <c r="L138" s="4"/>
      <c r="M138" s="4">
        <v>32.953539411647498</v>
      </c>
      <c r="N138" s="4">
        <v>131.88899858977501</v>
      </c>
      <c r="O138" s="4" t="s">
        <v>2393</v>
      </c>
      <c r="P138" s="201" t="str">
        <f t="shared" si="2"/>
        <v>https://cyberjapandata.gsi.go.jp/#16/32.9535394116475/131.888998589775/&amp;base=std&amp;ls=std&amp;disp=1&amp;vs=c1g1j0h0k0l0u0t0z0r0s0m0f1</v>
      </c>
      <c r="Q138" s="99" t="s">
        <v>1754</v>
      </c>
      <c r="R138" s="1">
        <v>916</v>
      </c>
    </row>
    <row r="139" spans="1:18" hidden="1">
      <c r="A139" s="4">
        <v>138</v>
      </c>
      <c r="B139" s="4" t="s">
        <v>341</v>
      </c>
      <c r="C139" s="4" t="s">
        <v>114</v>
      </c>
      <c r="D139" s="4"/>
      <c r="E139" s="4"/>
      <c r="F139" s="4">
        <v>40</v>
      </c>
      <c r="G139" s="4">
        <v>40</v>
      </c>
      <c r="H139" s="4" t="s">
        <v>286</v>
      </c>
      <c r="I139" s="5" t="s">
        <v>337</v>
      </c>
      <c r="J139" s="4"/>
      <c r="K139" s="5" t="s">
        <v>337</v>
      </c>
      <c r="L139" s="4"/>
      <c r="M139" s="4">
        <v>32.956481405139698</v>
      </c>
      <c r="N139" s="4">
        <v>131.895473746947</v>
      </c>
      <c r="O139" s="4" t="s">
        <v>2394</v>
      </c>
      <c r="P139" s="201" t="str">
        <f t="shared" si="2"/>
        <v>https://cyberjapandata.gsi.go.jp/#16/32.9564814051397/131.895473746947/&amp;base=std&amp;ls=std&amp;disp=1&amp;vs=c1g1j0h0k0l0u0t0z0r0s0m0f1</v>
      </c>
      <c r="Q139" s="99" t="s">
        <v>1754</v>
      </c>
      <c r="R139" s="1">
        <v>916</v>
      </c>
    </row>
    <row r="140" spans="1:18" hidden="1">
      <c r="A140" s="4">
        <v>139</v>
      </c>
      <c r="B140" s="4" t="s">
        <v>341</v>
      </c>
      <c r="C140" s="7" t="s">
        <v>2247</v>
      </c>
      <c r="D140" s="4"/>
      <c r="E140" s="4"/>
      <c r="F140" s="4">
        <v>10</v>
      </c>
      <c r="G140" s="4">
        <v>10</v>
      </c>
      <c r="H140" s="4" t="s">
        <v>287</v>
      </c>
      <c r="I140" s="5" t="s">
        <v>337</v>
      </c>
      <c r="J140" s="4"/>
      <c r="K140" s="5" t="s">
        <v>337</v>
      </c>
      <c r="L140" s="4"/>
      <c r="M140" s="4">
        <v>32.955388848662302</v>
      </c>
      <c r="N140" s="4">
        <v>131.897038199218</v>
      </c>
      <c r="O140" s="4" t="s">
        <v>2395</v>
      </c>
      <c r="P140" s="201" t="str">
        <f t="shared" si="2"/>
        <v>https://cyberjapandata.gsi.go.jp/#16/32.9553888486623/131.897038199218/&amp;base=std&amp;ls=std&amp;disp=1&amp;vs=c1g1j0h0k0l0u0t0z0r0s0m0f1</v>
      </c>
      <c r="Q140" s="99" t="s">
        <v>1754</v>
      </c>
      <c r="R140" s="1">
        <v>916</v>
      </c>
    </row>
    <row r="141" spans="1:18" hidden="1">
      <c r="A141" s="4">
        <v>140</v>
      </c>
      <c r="B141" s="4" t="s">
        <v>341</v>
      </c>
      <c r="C141" s="4" t="s">
        <v>2248</v>
      </c>
      <c r="D141" s="4"/>
      <c r="E141" s="4"/>
      <c r="F141" s="4"/>
      <c r="G141" s="4"/>
      <c r="H141" s="4" t="s">
        <v>2249</v>
      </c>
      <c r="I141" s="5" t="s">
        <v>337</v>
      </c>
      <c r="J141" s="4"/>
      <c r="K141" s="4"/>
      <c r="L141" s="4"/>
      <c r="M141" s="4">
        <v>32.960766881568702</v>
      </c>
      <c r="N141" s="4">
        <v>131.89384795057501</v>
      </c>
      <c r="O141" s="4" t="s">
        <v>2396</v>
      </c>
      <c r="P141" s="201" t="str">
        <f t="shared" si="2"/>
        <v>https://cyberjapandata.gsi.go.jp/#16/32.9607668815687/131.893847950575/&amp;base=std&amp;ls=std&amp;disp=1&amp;vs=c1g1j0h0k0l0u0t0z0r0s0m0f1</v>
      </c>
      <c r="Q141" s="99" t="s">
        <v>1754</v>
      </c>
      <c r="R141" s="1">
        <v>0</v>
      </c>
    </row>
    <row r="142" spans="1:18" hidden="1">
      <c r="A142" s="4">
        <v>141</v>
      </c>
      <c r="B142" s="4" t="s">
        <v>341</v>
      </c>
      <c r="C142" s="4" t="s">
        <v>2250</v>
      </c>
      <c r="D142" s="4"/>
      <c r="E142" s="4"/>
      <c r="F142" s="4">
        <v>2020</v>
      </c>
      <c r="G142" s="4">
        <v>2020</v>
      </c>
      <c r="H142" s="4" t="s">
        <v>314</v>
      </c>
      <c r="I142" s="4"/>
      <c r="J142" s="4"/>
      <c r="K142" s="5" t="s">
        <v>337</v>
      </c>
      <c r="L142" s="4"/>
      <c r="M142" s="4">
        <v>32.955096960884099</v>
      </c>
      <c r="N142" s="4">
        <v>131.88828867323801</v>
      </c>
      <c r="O142" s="4" t="s">
        <v>2397</v>
      </c>
      <c r="P142" s="201" t="str">
        <f t="shared" si="2"/>
        <v>https://cyberjapandata.gsi.go.jp/#16/32.9550969608841/131.888288673238/&amp;base=std&amp;ls=std&amp;disp=1&amp;vs=c1g1j0h0k0l0u0t0z0r0s0m0f1</v>
      </c>
      <c r="Q142" s="99" t="s">
        <v>1759</v>
      </c>
      <c r="R142" s="1">
        <v>916</v>
      </c>
    </row>
    <row r="143" spans="1:18" hidden="1">
      <c r="A143" s="4">
        <v>142</v>
      </c>
      <c r="B143" s="4" t="s">
        <v>341</v>
      </c>
      <c r="C143" s="4" t="s">
        <v>340</v>
      </c>
      <c r="D143" s="4"/>
      <c r="E143" s="4"/>
      <c r="F143" s="4">
        <v>150</v>
      </c>
      <c r="G143" s="4">
        <v>150</v>
      </c>
      <c r="H143" s="4" t="s">
        <v>315</v>
      </c>
      <c r="I143" s="4"/>
      <c r="J143" s="4"/>
      <c r="K143" s="5" t="s">
        <v>337</v>
      </c>
      <c r="L143" s="4"/>
      <c r="M143" s="4">
        <v>32.9615246236771</v>
      </c>
      <c r="N143" s="4">
        <v>131.89495241567599</v>
      </c>
      <c r="O143" s="4" t="s">
        <v>2398</v>
      </c>
      <c r="P143" s="201" t="str">
        <f t="shared" si="2"/>
        <v>https://cyberjapandata.gsi.go.jp/#16/32.9615246236771/131.894952415676/&amp;base=std&amp;ls=std&amp;disp=1&amp;vs=c1g1j0h0k0l0u0t0z0r0s0m0f1</v>
      </c>
      <c r="Q143" s="99" t="s">
        <v>1756</v>
      </c>
      <c r="R143" s="1">
        <v>916</v>
      </c>
    </row>
    <row r="144" spans="1:18" hidden="1">
      <c r="A144" s="4">
        <v>143</v>
      </c>
      <c r="B144" s="4" t="s">
        <v>341</v>
      </c>
      <c r="C144" s="4" t="s">
        <v>127</v>
      </c>
      <c r="D144" s="4"/>
      <c r="E144" s="4"/>
      <c r="F144" s="4">
        <v>660</v>
      </c>
      <c r="G144" s="4">
        <v>660</v>
      </c>
      <c r="H144" s="4" t="s">
        <v>315</v>
      </c>
      <c r="I144" s="4"/>
      <c r="J144" s="4"/>
      <c r="K144" s="5" t="s">
        <v>337</v>
      </c>
      <c r="L144" s="4"/>
      <c r="M144" s="4">
        <v>32.962474431140102</v>
      </c>
      <c r="N144" s="4">
        <v>131.895454052524</v>
      </c>
      <c r="O144" s="4" t="s">
        <v>2399</v>
      </c>
      <c r="P144" s="201" t="str">
        <f t="shared" si="2"/>
        <v>https://cyberjapandata.gsi.go.jp/#16/32.9624744311401/131.895454052524/&amp;base=std&amp;ls=std&amp;disp=1&amp;vs=c1g1j0h0k0l0u0t0z0r0s0m0f1</v>
      </c>
      <c r="Q144" s="99" t="s">
        <v>1756</v>
      </c>
      <c r="R144" s="1">
        <v>916</v>
      </c>
    </row>
    <row r="145" spans="1:18" hidden="1">
      <c r="A145" s="4">
        <v>144</v>
      </c>
      <c r="B145" s="4" t="s">
        <v>341</v>
      </c>
      <c r="C145" s="4" t="s">
        <v>130</v>
      </c>
      <c r="D145" s="4"/>
      <c r="E145" s="4"/>
      <c r="F145" s="4"/>
      <c r="G145" s="4"/>
      <c r="H145" s="4" t="s">
        <v>2251</v>
      </c>
      <c r="I145" s="5" t="s">
        <v>337</v>
      </c>
      <c r="J145" s="4"/>
      <c r="K145" s="4"/>
      <c r="L145" s="4"/>
      <c r="M145" s="4">
        <v>32.956052243791</v>
      </c>
      <c r="N145" s="4">
        <v>131.89369033889599</v>
      </c>
      <c r="O145" s="4" t="s">
        <v>2400</v>
      </c>
      <c r="P145" s="201" t="str">
        <f t="shared" si="2"/>
        <v>https://cyberjapandata.gsi.go.jp/#16/32.956052243791/131.893690338896/&amp;base=std&amp;ls=std&amp;disp=1&amp;vs=c1g1j0h0k0l0u0t0z0r0s0m0f1</v>
      </c>
      <c r="Q145" s="99" t="s">
        <v>1754</v>
      </c>
      <c r="R145" s="1">
        <v>0</v>
      </c>
    </row>
    <row r="146" spans="1:18" hidden="1">
      <c r="A146" s="4">
        <v>145</v>
      </c>
      <c r="B146" s="4" t="s">
        <v>177</v>
      </c>
      <c r="C146" s="4" t="s">
        <v>2252</v>
      </c>
      <c r="D146" s="4"/>
      <c r="E146" s="4"/>
      <c r="F146" s="4">
        <v>230</v>
      </c>
      <c r="G146" s="4">
        <v>230</v>
      </c>
      <c r="H146" s="4" t="s">
        <v>316</v>
      </c>
      <c r="I146" s="5" t="s">
        <v>337</v>
      </c>
      <c r="J146" s="4"/>
      <c r="K146" s="5" t="s">
        <v>337</v>
      </c>
      <c r="L146" s="4"/>
      <c r="M146" s="4">
        <v>32.967887698939002</v>
      </c>
      <c r="N146" s="4">
        <v>131.909764562791</v>
      </c>
      <c r="O146" s="4" t="s">
        <v>2401</v>
      </c>
      <c r="P146" s="201" t="str">
        <f t="shared" si="2"/>
        <v>https://cyberjapandata.gsi.go.jp/#16/32.967887698939/131.909764562791/&amp;base=std&amp;ls=std&amp;disp=1&amp;vs=c1g1j0h0k0l0u0t0z0r0s0m0f1</v>
      </c>
      <c r="Q146" s="99" t="s">
        <v>1758</v>
      </c>
      <c r="R146" s="1">
        <v>916</v>
      </c>
    </row>
    <row r="147" spans="1:18">
      <c r="A147" s="4">
        <v>146</v>
      </c>
      <c r="B147" s="4" t="s">
        <v>177</v>
      </c>
      <c r="C147" s="4" t="s">
        <v>136</v>
      </c>
      <c r="D147" s="4">
        <v>1860</v>
      </c>
      <c r="E147" s="4">
        <v>1435</v>
      </c>
      <c r="F147" s="4">
        <v>1860</v>
      </c>
      <c r="G147" s="4">
        <v>1860</v>
      </c>
      <c r="H147" s="4" t="s">
        <v>317</v>
      </c>
      <c r="I147" s="5" t="s">
        <v>337</v>
      </c>
      <c r="J147" s="5" t="s">
        <v>337</v>
      </c>
      <c r="K147" s="5" t="s">
        <v>337</v>
      </c>
      <c r="L147" s="5" t="s">
        <v>337</v>
      </c>
      <c r="M147" s="4">
        <v>32.958339821124198</v>
      </c>
      <c r="N147" s="4">
        <v>131.90816831752099</v>
      </c>
      <c r="O147" s="4" t="s">
        <v>2402</v>
      </c>
      <c r="P147" s="201" t="str">
        <f t="shared" si="2"/>
        <v>https://cyberjapandata.gsi.go.jp/#16/32.9583398211242/131.908168317521/&amp;base=std&amp;ls=std&amp;disp=1&amp;vs=c1g1j0h0k0l0u0t0z0r0s0m0f1</v>
      </c>
      <c r="Q147" s="73" t="s">
        <v>2436</v>
      </c>
      <c r="R147" s="1">
        <v>921</v>
      </c>
    </row>
    <row r="148" spans="1:18" hidden="1">
      <c r="A148" s="4">
        <v>147</v>
      </c>
      <c r="B148" s="4" t="s">
        <v>177</v>
      </c>
      <c r="C148" s="4" t="s">
        <v>139</v>
      </c>
      <c r="D148" s="4"/>
      <c r="E148" s="4"/>
      <c r="F148" s="4">
        <v>130</v>
      </c>
      <c r="G148" s="4">
        <v>130</v>
      </c>
      <c r="H148" s="4" t="s">
        <v>288</v>
      </c>
      <c r="I148" s="5" t="s">
        <v>337</v>
      </c>
      <c r="J148" s="4"/>
      <c r="K148" s="5" t="s">
        <v>337</v>
      </c>
      <c r="L148" s="4"/>
      <c r="M148" s="4">
        <v>32.954664400104399</v>
      </c>
      <c r="N148" s="4">
        <v>131.90860341455499</v>
      </c>
      <c r="O148" s="4" t="s">
        <v>2403</v>
      </c>
      <c r="P148" s="201" t="str">
        <f t="shared" si="2"/>
        <v>https://cyberjapandata.gsi.go.jp/#16/32.9546644001044/131.908603414555/&amp;base=std&amp;ls=std&amp;disp=1&amp;vs=c1g1j0h0k0l0u0t0z0r0s0m0f1</v>
      </c>
      <c r="Q148" s="99" t="s">
        <v>1754</v>
      </c>
      <c r="R148" s="1">
        <v>916</v>
      </c>
    </row>
    <row r="149" spans="1:18" hidden="1">
      <c r="A149" s="4">
        <v>148</v>
      </c>
      <c r="B149" s="4" t="s">
        <v>177</v>
      </c>
      <c r="C149" s="4" t="s">
        <v>143</v>
      </c>
      <c r="D149" s="4"/>
      <c r="E149" s="4"/>
      <c r="F149" s="4">
        <v>80</v>
      </c>
      <c r="G149" s="4">
        <v>80</v>
      </c>
      <c r="H149" s="4" t="s">
        <v>289</v>
      </c>
      <c r="I149" s="5" t="s">
        <v>337</v>
      </c>
      <c r="J149" s="4"/>
      <c r="K149" s="5" t="s">
        <v>337</v>
      </c>
      <c r="L149" s="4"/>
      <c r="M149" s="4">
        <v>32.958525654226499</v>
      </c>
      <c r="N149" s="4">
        <v>131.90705203081799</v>
      </c>
      <c r="O149" s="4" t="s">
        <v>2404</v>
      </c>
      <c r="P149" s="201" t="str">
        <f t="shared" si="2"/>
        <v>https://cyberjapandata.gsi.go.jp/#16/32.9585256542265/131.907052030818/&amp;base=std&amp;ls=std&amp;disp=1&amp;vs=c1g1j0h0k0l0u0t0z0r0s0m0f1</v>
      </c>
      <c r="Q149" s="73" t="s">
        <v>2436</v>
      </c>
      <c r="R149" s="1">
        <v>916</v>
      </c>
    </row>
    <row r="150" spans="1:18" hidden="1">
      <c r="A150" s="4">
        <v>149</v>
      </c>
      <c r="B150" s="4" t="s">
        <v>177</v>
      </c>
      <c r="C150" s="4" t="s">
        <v>2253</v>
      </c>
      <c r="D150" s="4"/>
      <c r="E150" s="4"/>
      <c r="F150" s="4">
        <v>2960</v>
      </c>
      <c r="G150" s="4">
        <v>2960</v>
      </c>
      <c r="H150" s="4" t="s">
        <v>318</v>
      </c>
      <c r="I150" s="4"/>
      <c r="J150" s="4"/>
      <c r="K150" s="5" t="s">
        <v>337</v>
      </c>
      <c r="L150" s="4"/>
      <c r="M150" s="4">
        <v>32.9622198782317</v>
      </c>
      <c r="N150" s="4">
        <v>131.90463091221201</v>
      </c>
      <c r="O150" s="4" t="s">
        <v>2405</v>
      </c>
      <c r="P150" s="201" t="str">
        <f t="shared" si="2"/>
        <v>https://cyberjapandata.gsi.go.jp/#16/32.9622198782317/131.904630912212/&amp;base=std&amp;ls=std&amp;disp=1&amp;vs=c1g1j0h0k0l0u0t0z0r0s0m0f1</v>
      </c>
      <c r="Q150" s="99" t="s">
        <v>1757</v>
      </c>
      <c r="R150" s="1">
        <v>916</v>
      </c>
    </row>
    <row r="151" spans="1:18" hidden="1">
      <c r="A151" s="4">
        <v>150</v>
      </c>
      <c r="B151" s="4" t="s">
        <v>342</v>
      </c>
      <c r="C151" s="4" t="s">
        <v>338</v>
      </c>
      <c r="D151" s="4"/>
      <c r="E151" s="4"/>
      <c r="F151" s="4">
        <v>90</v>
      </c>
      <c r="G151" s="4">
        <v>90</v>
      </c>
      <c r="H151" s="4" t="s">
        <v>319</v>
      </c>
      <c r="I151" s="5" t="s">
        <v>337</v>
      </c>
      <c r="J151" s="4"/>
      <c r="K151" s="5" t="s">
        <v>337</v>
      </c>
      <c r="L151" s="4"/>
      <c r="M151" s="4">
        <v>32.967694621587697</v>
      </c>
      <c r="N151" s="4">
        <v>131.90394270901999</v>
      </c>
      <c r="O151" s="4" t="s">
        <v>2406</v>
      </c>
      <c r="P151" s="201" t="str">
        <f t="shared" si="2"/>
        <v>https://cyberjapandata.gsi.go.jp/#16/32.9676946215877/131.90394270902/&amp;base=std&amp;ls=std&amp;disp=1&amp;vs=c1g1j0h0k0l0u0t0z0r0s0m0f1</v>
      </c>
      <c r="Q151" s="99" t="s">
        <v>1757</v>
      </c>
      <c r="R151" s="1">
        <v>916</v>
      </c>
    </row>
    <row r="152" spans="1:18" hidden="1">
      <c r="A152" s="4">
        <v>151</v>
      </c>
      <c r="B152" s="4" t="s">
        <v>342</v>
      </c>
      <c r="C152" s="4" t="s">
        <v>148</v>
      </c>
      <c r="D152" s="4"/>
      <c r="E152" s="4"/>
      <c r="F152" s="4"/>
      <c r="G152" s="4"/>
      <c r="H152" s="4" t="s">
        <v>290</v>
      </c>
      <c r="I152" s="5" t="s">
        <v>337</v>
      </c>
      <c r="J152" s="4"/>
      <c r="K152" s="4"/>
      <c r="L152" s="4"/>
      <c r="M152" s="4">
        <v>32.959769613243402</v>
      </c>
      <c r="N152" s="4">
        <v>131.90005526807201</v>
      </c>
      <c r="O152" s="4" t="s">
        <v>2407</v>
      </c>
      <c r="P152" s="201" t="str">
        <f t="shared" si="2"/>
        <v>https://cyberjapandata.gsi.go.jp/#16/32.9597696132434/131.900055268072/&amp;base=std&amp;ls=std&amp;disp=1&amp;vs=c1g1j0h0k0l0u0t0z0r0s0m0f1</v>
      </c>
      <c r="Q152" s="99" t="s">
        <v>1756</v>
      </c>
      <c r="R152" s="1">
        <v>0</v>
      </c>
    </row>
    <row r="153" spans="1:18" hidden="1">
      <c r="A153" s="4">
        <v>152</v>
      </c>
      <c r="B153" s="4" t="s">
        <v>342</v>
      </c>
      <c r="C153" s="4" t="s">
        <v>150</v>
      </c>
      <c r="D153" s="4"/>
      <c r="E153" s="4"/>
      <c r="F153" s="4"/>
      <c r="G153" s="4"/>
      <c r="H153" s="4" t="s">
        <v>291</v>
      </c>
      <c r="I153" s="5" t="s">
        <v>337</v>
      </c>
      <c r="J153" s="4"/>
      <c r="K153" s="4"/>
      <c r="L153" s="4"/>
      <c r="M153" s="4">
        <v>32.961840329382397</v>
      </c>
      <c r="N153" s="4">
        <v>131.89977609571699</v>
      </c>
      <c r="O153" s="4" t="s">
        <v>2408</v>
      </c>
      <c r="P153" s="201" t="str">
        <f t="shared" si="2"/>
        <v>https://cyberjapandata.gsi.go.jp/#16/32.9618403293824/131.899776095717/&amp;base=std&amp;ls=std&amp;disp=1&amp;vs=c1g1j0h0k0l0u0t0z0r0s0m0f1</v>
      </c>
      <c r="Q153" s="99" t="s">
        <v>1756</v>
      </c>
      <c r="R153" s="1">
        <v>0</v>
      </c>
    </row>
    <row r="154" spans="1:18" hidden="1">
      <c r="A154" s="4">
        <v>153</v>
      </c>
      <c r="B154" s="4" t="s">
        <v>342</v>
      </c>
      <c r="C154" s="4" t="s">
        <v>2254</v>
      </c>
      <c r="D154" s="4"/>
      <c r="E154" s="4"/>
      <c r="F154" s="4">
        <v>30</v>
      </c>
      <c r="G154" s="4">
        <v>30</v>
      </c>
      <c r="H154" s="4" t="s">
        <v>292</v>
      </c>
      <c r="I154" s="5" t="s">
        <v>337</v>
      </c>
      <c r="J154" s="4"/>
      <c r="K154" s="5" t="s">
        <v>337</v>
      </c>
      <c r="L154" s="4"/>
      <c r="M154" s="4">
        <v>32.961374196840197</v>
      </c>
      <c r="N154" s="4">
        <v>131.898880690287</v>
      </c>
      <c r="O154" s="4" t="s">
        <v>2409</v>
      </c>
      <c r="P154" s="201" t="str">
        <f t="shared" si="2"/>
        <v>https://cyberjapandata.gsi.go.jp/#16/32.9613741968402/131.898880690287/&amp;base=std&amp;ls=std&amp;disp=1&amp;vs=c1g1j0h0k0l0u0t0z0r0s0m0f1</v>
      </c>
      <c r="Q154" s="99" t="s">
        <v>1754</v>
      </c>
      <c r="R154" s="1">
        <v>916</v>
      </c>
    </row>
    <row r="155" spans="1:18" hidden="1">
      <c r="A155" s="4">
        <v>154</v>
      </c>
      <c r="B155" s="4" t="s">
        <v>342</v>
      </c>
      <c r="C155" s="4" t="s">
        <v>154</v>
      </c>
      <c r="D155" s="4"/>
      <c r="E155" s="4"/>
      <c r="F155" s="4">
        <v>20</v>
      </c>
      <c r="G155" s="4">
        <v>20</v>
      </c>
      <c r="H155" s="4" t="s">
        <v>293</v>
      </c>
      <c r="I155" s="5" t="s">
        <v>337</v>
      </c>
      <c r="J155" s="4"/>
      <c r="K155" s="5" t="s">
        <v>337</v>
      </c>
      <c r="L155" s="4"/>
      <c r="M155" s="4">
        <v>32.964205434631999</v>
      </c>
      <c r="N155" s="4">
        <v>131.901007494346</v>
      </c>
      <c r="O155" s="4" t="s">
        <v>2410</v>
      </c>
      <c r="P155" s="201" t="str">
        <f t="shared" si="2"/>
        <v>https://cyberjapandata.gsi.go.jp/#16/32.964205434632/131.901007494346/&amp;base=std&amp;ls=std&amp;disp=1&amp;vs=c1g1j0h0k0l0u0t0z0r0s0m0f1</v>
      </c>
      <c r="Q155" s="99" t="s">
        <v>1756</v>
      </c>
      <c r="R155" s="1">
        <v>916</v>
      </c>
    </row>
    <row r="156" spans="1:18" hidden="1">
      <c r="A156" s="4">
        <v>155</v>
      </c>
      <c r="B156" s="4" t="s">
        <v>342</v>
      </c>
      <c r="C156" s="4" t="s">
        <v>157</v>
      </c>
      <c r="D156" s="4"/>
      <c r="E156" s="4"/>
      <c r="F156" s="4">
        <v>50</v>
      </c>
      <c r="G156" s="4">
        <v>50</v>
      </c>
      <c r="H156" s="4" t="s">
        <v>294</v>
      </c>
      <c r="I156" s="5" t="s">
        <v>337</v>
      </c>
      <c r="J156" s="4"/>
      <c r="K156" s="5" t="s">
        <v>337</v>
      </c>
      <c r="L156" s="4"/>
      <c r="M156" s="4">
        <v>32.972792343685398</v>
      </c>
      <c r="N156" s="4">
        <v>131.904832541714</v>
      </c>
      <c r="O156" s="4" t="s">
        <v>2411</v>
      </c>
      <c r="P156" s="201" t="str">
        <f t="shared" si="2"/>
        <v>https://cyberjapandata.gsi.go.jp/#16/32.9727923436854/131.904832541714/&amp;base=std&amp;ls=std&amp;disp=1&amp;vs=c1g1j0h0k0l0u0t0z0r0s0m0f1</v>
      </c>
      <c r="Q156" s="99" t="s">
        <v>1758</v>
      </c>
      <c r="R156" s="1">
        <v>916</v>
      </c>
    </row>
    <row r="157" spans="1:18" hidden="1">
      <c r="A157" s="4">
        <v>156</v>
      </c>
      <c r="B157" s="4" t="s">
        <v>342</v>
      </c>
      <c r="C157" s="7" t="s">
        <v>160</v>
      </c>
      <c r="D157" s="4"/>
      <c r="E157" s="4"/>
      <c r="F157" s="4">
        <v>50</v>
      </c>
      <c r="G157" s="4">
        <v>50</v>
      </c>
      <c r="H157" s="4" t="s">
        <v>295</v>
      </c>
      <c r="I157" s="5" t="s">
        <v>337</v>
      </c>
      <c r="J157" s="4"/>
      <c r="K157" s="5" t="s">
        <v>337</v>
      </c>
      <c r="L157" s="4"/>
      <c r="M157" s="4">
        <v>32.9756085689651</v>
      </c>
      <c r="N157" s="4">
        <v>131.90078752583401</v>
      </c>
      <c r="O157" s="4" t="s">
        <v>2412</v>
      </c>
      <c r="P157" s="201" t="str">
        <f t="shared" si="2"/>
        <v>https://cyberjapandata.gsi.go.jp/#16/32.9756085689651/131.900787525834/&amp;base=std&amp;ls=std&amp;disp=1&amp;vs=c1g1j0h0k0l0u0t0z0r0s0m0f1</v>
      </c>
      <c r="Q157" s="99" t="s">
        <v>1755</v>
      </c>
      <c r="R157" s="1">
        <v>916</v>
      </c>
    </row>
    <row r="158" spans="1:18" hidden="1">
      <c r="A158" s="4">
        <v>157</v>
      </c>
      <c r="B158" s="4" t="s">
        <v>342</v>
      </c>
      <c r="C158" s="4" t="s">
        <v>162</v>
      </c>
      <c r="D158" s="4"/>
      <c r="E158" s="4"/>
      <c r="F158" s="4">
        <v>70</v>
      </c>
      <c r="G158" s="4">
        <v>70</v>
      </c>
      <c r="H158" s="4" t="s">
        <v>296</v>
      </c>
      <c r="I158" s="5" t="s">
        <v>337</v>
      </c>
      <c r="J158" s="4"/>
      <c r="K158" s="5" t="s">
        <v>337</v>
      </c>
      <c r="L158" s="4"/>
      <c r="M158" s="4">
        <v>32.977137466622203</v>
      </c>
      <c r="N158" s="4">
        <v>131.90341313000599</v>
      </c>
      <c r="O158" s="4" t="s">
        <v>2413</v>
      </c>
      <c r="P158" s="201" t="str">
        <f t="shared" si="2"/>
        <v>https://cyberjapandata.gsi.go.jp/#16/32.9771374666222/131.903413130006/&amp;base=std&amp;ls=std&amp;disp=1&amp;vs=c1g1j0h0k0l0u0t0z0r0s0m0f1</v>
      </c>
      <c r="Q158" s="99" t="s">
        <v>1755</v>
      </c>
      <c r="R158" s="1">
        <v>916</v>
      </c>
    </row>
    <row r="159" spans="1:18" hidden="1">
      <c r="A159" s="4">
        <v>158</v>
      </c>
      <c r="B159" s="4" t="s">
        <v>342</v>
      </c>
      <c r="C159" s="4" t="s">
        <v>164</v>
      </c>
      <c r="D159" s="4"/>
      <c r="E159" s="4"/>
      <c r="F159" s="4">
        <v>30</v>
      </c>
      <c r="G159" s="4">
        <v>30</v>
      </c>
      <c r="H159" s="4" t="s">
        <v>297</v>
      </c>
      <c r="I159" s="5" t="s">
        <v>337</v>
      </c>
      <c r="J159" s="4"/>
      <c r="K159" s="5" t="s">
        <v>337</v>
      </c>
      <c r="L159" s="4"/>
      <c r="M159" s="4">
        <v>32.974947702836999</v>
      </c>
      <c r="N159" s="4">
        <v>131.904752810422</v>
      </c>
      <c r="O159" s="4" t="s">
        <v>2414</v>
      </c>
      <c r="P159" s="201" t="str">
        <f t="shared" si="2"/>
        <v>https://cyberjapandata.gsi.go.jp/#16/32.974947702837/131.904752810422/&amp;base=std&amp;ls=std&amp;disp=1&amp;vs=c1g1j0h0k0l0u0t0z0r0s0m0f1</v>
      </c>
      <c r="Q159" s="99" t="s">
        <v>1755</v>
      </c>
      <c r="R159" s="1">
        <v>916</v>
      </c>
    </row>
    <row r="160" spans="1:18" hidden="1">
      <c r="A160" s="4">
        <v>159</v>
      </c>
      <c r="B160" s="4" t="s">
        <v>342</v>
      </c>
      <c r="C160" s="4" t="s">
        <v>167</v>
      </c>
      <c r="D160" s="4"/>
      <c r="E160" s="4"/>
      <c r="F160" s="4">
        <v>30</v>
      </c>
      <c r="G160" s="4">
        <v>30</v>
      </c>
      <c r="H160" s="4" t="s">
        <v>298</v>
      </c>
      <c r="I160" s="4"/>
      <c r="J160" s="4"/>
      <c r="K160" s="5" t="s">
        <v>337</v>
      </c>
      <c r="L160" s="4"/>
      <c r="M160" s="4">
        <v>32.9742286951343</v>
      </c>
      <c r="N160" s="4">
        <v>131.903341590417</v>
      </c>
      <c r="O160" s="4" t="s">
        <v>2415</v>
      </c>
      <c r="P160" s="201" t="str">
        <f t="shared" si="2"/>
        <v>https://cyberjapandata.gsi.go.jp/#16/32.9742286951343/131.903341590417/&amp;base=std&amp;ls=std&amp;disp=1&amp;vs=c1g1j0h0k0l0u0t0z0r0s0m0f1</v>
      </c>
      <c r="Q160" s="99" t="s">
        <v>1755</v>
      </c>
      <c r="R160" s="1">
        <v>916</v>
      </c>
    </row>
    <row r="161" spans="1:18" hidden="1">
      <c r="A161" s="4">
        <v>160</v>
      </c>
      <c r="B161" s="4" t="s">
        <v>343</v>
      </c>
      <c r="C161" s="4" t="s">
        <v>2255</v>
      </c>
      <c r="D161" s="4"/>
      <c r="E161" s="4"/>
      <c r="F161" s="4"/>
      <c r="G161" s="4"/>
      <c r="H161" s="4" t="s">
        <v>320</v>
      </c>
      <c r="I161" s="5" t="s">
        <v>337</v>
      </c>
      <c r="J161" s="5" t="s">
        <v>337</v>
      </c>
      <c r="K161" s="4"/>
      <c r="L161" s="4"/>
      <c r="M161" s="4">
        <v>32.961592489643301</v>
      </c>
      <c r="N161" s="4">
        <v>131.86511053559701</v>
      </c>
      <c r="O161" s="4" t="s">
        <v>2416</v>
      </c>
      <c r="P161" s="201" t="str">
        <f t="shared" si="2"/>
        <v>https://cyberjapandata.gsi.go.jp/#16/32.9615924896433/131.865110535597/&amp;base=std&amp;ls=std&amp;disp=1&amp;vs=c1g1j0h0k0l0u0t0z0r0s0m0f1</v>
      </c>
      <c r="Q161" s="73" t="s">
        <v>2436</v>
      </c>
      <c r="R161" s="1">
        <v>0</v>
      </c>
    </row>
    <row r="162" spans="1:18">
      <c r="A162" s="4">
        <v>161</v>
      </c>
      <c r="B162" s="4" t="s">
        <v>343</v>
      </c>
      <c r="C162" s="4" t="s">
        <v>336</v>
      </c>
      <c r="D162" s="4">
        <v>490</v>
      </c>
      <c r="E162" s="4">
        <v>378</v>
      </c>
      <c r="F162" s="4">
        <v>490</v>
      </c>
      <c r="G162" s="4">
        <v>490</v>
      </c>
      <c r="H162" s="4" t="s">
        <v>321</v>
      </c>
      <c r="I162" s="5" t="s">
        <v>337</v>
      </c>
      <c r="J162" s="4"/>
      <c r="K162" s="5" t="s">
        <v>337</v>
      </c>
      <c r="L162" s="5" t="s">
        <v>337</v>
      </c>
      <c r="M162" s="4">
        <v>32.9606431883292</v>
      </c>
      <c r="N162" s="4">
        <v>131.87435007317401</v>
      </c>
      <c r="O162" s="4" t="s">
        <v>2417</v>
      </c>
      <c r="P162" s="201" t="str">
        <f t="shared" si="2"/>
        <v>https://cyberjapandata.gsi.go.jp/#16/32.9606431883292/131.874350073174/&amp;base=std&amp;ls=std&amp;disp=1&amp;vs=c1g1j0h0k0l0u0t0z0r0s0m0f1</v>
      </c>
      <c r="Q162" s="73" t="s">
        <v>2436</v>
      </c>
      <c r="R162" s="1">
        <v>921</v>
      </c>
    </row>
    <row r="163" spans="1:18">
      <c r="A163" s="4">
        <v>162</v>
      </c>
      <c r="B163" s="4" t="s">
        <v>343</v>
      </c>
      <c r="C163" s="4" t="s">
        <v>174</v>
      </c>
      <c r="D163" s="4">
        <v>1700</v>
      </c>
      <c r="E163" s="4">
        <v>1311</v>
      </c>
      <c r="F163" s="4">
        <v>1700</v>
      </c>
      <c r="G163" s="4">
        <v>1700</v>
      </c>
      <c r="H163" s="4" t="s">
        <v>321</v>
      </c>
      <c r="I163" s="4"/>
      <c r="J163" s="4"/>
      <c r="K163" s="5" t="s">
        <v>337</v>
      </c>
      <c r="L163" s="5" t="s">
        <v>337</v>
      </c>
      <c r="M163" s="4">
        <v>32.9609008289857</v>
      </c>
      <c r="N163" s="4">
        <v>131.87515768998099</v>
      </c>
      <c r="O163" s="4" t="s">
        <v>2418</v>
      </c>
      <c r="P163" s="201" t="str">
        <f t="shared" si="2"/>
        <v>https://cyberjapandata.gsi.go.jp/#16/32.9609008289857/131.875157689981/&amp;base=std&amp;ls=std&amp;disp=1&amp;vs=c1g1j0h0k0l0u0t0z0r0s0m0f1</v>
      </c>
      <c r="Q163" s="73" t="s">
        <v>2436</v>
      </c>
      <c r="R163" s="1">
        <v>921</v>
      </c>
    </row>
  </sheetData>
  <autoFilter ref="A1:T163" xr:uid="{00000000-0001-0000-0200-000000000000}">
    <filterColumn colId="11">
      <customFilters>
        <customFilter operator="notEqual" val=" "/>
      </customFilters>
    </filterColumn>
  </autoFilter>
  <phoneticPr fontId="2"/>
  <dataValidations count="1">
    <dataValidation imeMode="off" allowBlank="1" showInputMessage="1" showErrorMessage="1" sqref="D1:G1048576" xr:uid="{3AC2AEA7-C94E-4876-A7E6-CDFC1F89F8A6}"/>
  </dataValidations>
  <pageMargins left="0.7" right="0.7" top="0.75" bottom="0.75" header="0.3" footer="0.3"/>
  <pageSetup paperSize="9" orientation="portrait" copie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146A8-D550-4AF4-B749-962E3DBE46CA}">
  <dimension ref="A1:L37"/>
  <sheetViews>
    <sheetView zoomScale="70" zoomScaleNormal="70" workbookViewId="0">
      <pane ySplit="1" topLeftCell="A2" activePane="bottomLeft" state="frozenSplit"/>
      <selection pane="bottomLeft" activeCell="G8" sqref="G8"/>
    </sheetView>
  </sheetViews>
  <sheetFormatPr defaultColWidth="8.75" defaultRowHeight="18.75"/>
  <cols>
    <col min="1" max="1" width="4.875" style="1" customWidth="1"/>
    <col min="2" max="2" width="12" style="1" customWidth="1"/>
    <col min="3" max="3" width="22.125" style="1" customWidth="1"/>
    <col min="4" max="4" width="35.125" customWidth="1"/>
    <col min="5" max="5" width="37.25" style="1" customWidth="1"/>
    <col min="6" max="8" width="8.75" style="1"/>
    <col min="9" max="9" width="16.125" style="1" customWidth="1"/>
    <col min="10" max="10" width="26.375" style="1" customWidth="1"/>
    <col min="11" max="11" width="37.25" style="1" customWidth="1"/>
    <col min="12" max="16384" width="8.75" style="1"/>
  </cols>
  <sheetData>
    <row r="1" spans="1:12" ht="29.45" customHeight="1">
      <c r="A1" s="4" t="s">
        <v>178</v>
      </c>
      <c r="B1" s="4" t="s">
        <v>2205</v>
      </c>
      <c r="C1" s="3" t="s">
        <v>42</v>
      </c>
      <c r="D1" s="3" t="s">
        <v>43</v>
      </c>
      <c r="E1" s="3" t="s">
        <v>44</v>
      </c>
      <c r="F1" s="3" t="s">
        <v>45</v>
      </c>
      <c r="G1" s="198" t="s">
        <v>47</v>
      </c>
      <c r="H1" s="198" t="s">
        <v>48</v>
      </c>
      <c r="I1" s="198" t="s">
        <v>3181</v>
      </c>
      <c r="J1" s="198" t="s">
        <v>3182</v>
      </c>
      <c r="K1" s="203" t="s">
        <v>2435</v>
      </c>
    </row>
    <row r="2" spans="1:12" ht="16.5" customHeight="1">
      <c r="A2" s="4">
        <v>1</v>
      </c>
      <c r="B2" s="4" t="s">
        <v>2166</v>
      </c>
      <c r="C2" s="4" t="s">
        <v>2188</v>
      </c>
      <c r="D2" s="4" t="s">
        <v>28</v>
      </c>
      <c r="E2" s="4" t="s">
        <v>29</v>
      </c>
      <c r="F2" s="4">
        <v>2</v>
      </c>
      <c r="G2" s="4">
        <v>32.958699539100998</v>
      </c>
      <c r="H2" s="4">
        <v>131.90010689314599</v>
      </c>
      <c r="I2" s="4" t="str">
        <f>G2&amp;","&amp;H2</f>
        <v>32.958699539101,131.900106893146</v>
      </c>
      <c r="J2" s="201" t="str">
        <f>HYPERLINK("https://cyberjapandata.gsi.go.jp/#16/"&amp;G2&amp;"/"&amp;H2&amp;"/&amp;base=std&amp;ls=std&amp;disp=1&amp;vs=c1g1j0h0k0l0u0t0z0r0s0m0f1")</f>
        <v>https://cyberjapandata.gsi.go.jp/#16/32.958699539101/131.900106893146/&amp;base=std&amp;ls=std&amp;disp=1&amp;vs=c1g1j0h0k0l0u0t0z0r0s0m0f1</v>
      </c>
      <c r="K2" s="99" t="s">
        <v>1754</v>
      </c>
      <c r="L2" s="1" t="s">
        <v>4107</v>
      </c>
    </row>
    <row r="3" spans="1:12" ht="16.5" customHeight="1">
      <c r="A3" s="4">
        <v>2</v>
      </c>
      <c r="B3" s="4" t="s">
        <v>2166</v>
      </c>
      <c r="C3" s="4" t="s">
        <v>2189</v>
      </c>
      <c r="D3" s="4" t="s">
        <v>12</v>
      </c>
      <c r="E3" s="4" t="s">
        <v>13</v>
      </c>
      <c r="F3" s="4">
        <v>5</v>
      </c>
      <c r="G3" s="4">
        <v>32.965895088157303</v>
      </c>
      <c r="H3" s="4">
        <v>131.90092153803599</v>
      </c>
      <c r="I3" s="4" t="str">
        <f t="shared" ref="I3:I36" si="0">G3&amp;","&amp;H3</f>
        <v>32.9658950881573,131.900921538036</v>
      </c>
      <c r="J3" s="201" t="str">
        <f t="shared" ref="J3:J36" si="1">HYPERLINK("https://cyberjapandata.gsi.go.jp/#16/"&amp;G3&amp;"/"&amp;H3&amp;"/&amp;base=std&amp;ls=std&amp;disp=1&amp;vs=c1g1j0h0k0l0u0t0z0r0s0m0f1")</f>
        <v>https://cyberjapandata.gsi.go.jp/#16/32.9658950881573/131.900921538036/&amp;base=std&amp;ls=std&amp;disp=1&amp;vs=c1g1j0h0k0l0u0t0z0r0s0m0f1</v>
      </c>
      <c r="K3" s="99" t="s">
        <v>1756</v>
      </c>
      <c r="L3" s="1" t="s">
        <v>4107</v>
      </c>
    </row>
    <row r="4" spans="1:12" ht="16.5" customHeight="1">
      <c r="A4" s="4">
        <v>3</v>
      </c>
      <c r="B4" s="4" t="s">
        <v>2166</v>
      </c>
      <c r="C4" s="4" t="s">
        <v>2190</v>
      </c>
      <c r="D4" s="4" t="s">
        <v>20</v>
      </c>
      <c r="E4" s="4" t="s">
        <v>21</v>
      </c>
      <c r="F4" s="4">
        <v>4</v>
      </c>
      <c r="G4" s="4">
        <v>32.970053392763198</v>
      </c>
      <c r="H4" s="4">
        <v>131.904419151811</v>
      </c>
      <c r="I4" s="4" t="str">
        <f t="shared" si="0"/>
        <v>32.9700533927632,131.904419151811</v>
      </c>
      <c r="J4" s="201" t="str">
        <f t="shared" si="1"/>
        <v>https://cyberjapandata.gsi.go.jp/#16/32.9700533927632/131.904419151811/&amp;base=std&amp;ls=std&amp;disp=1&amp;vs=c1g1j0h0k0l0u0t0z0r0s0m0f1</v>
      </c>
      <c r="K4" s="99" t="s">
        <v>1758</v>
      </c>
      <c r="L4" s="1" t="s">
        <v>4107</v>
      </c>
    </row>
    <row r="5" spans="1:12" ht="16.5" customHeight="1">
      <c r="A5" s="4">
        <v>4</v>
      </c>
      <c r="B5" s="4" t="s">
        <v>2166</v>
      </c>
      <c r="C5" s="4" t="s">
        <v>2189</v>
      </c>
      <c r="D5" s="4" t="s">
        <v>23</v>
      </c>
      <c r="E5" s="4" t="s">
        <v>24</v>
      </c>
      <c r="F5" s="4">
        <v>5</v>
      </c>
      <c r="G5" s="4">
        <v>32.958909212713898</v>
      </c>
      <c r="H5" s="4">
        <v>131.88174246527399</v>
      </c>
      <c r="I5" s="4" t="str">
        <f t="shared" si="0"/>
        <v>32.9589092127139,131.881742465274</v>
      </c>
      <c r="J5" s="201" t="str">
        <f t="shared" si="1"/>
        <v>https://cyberjapandata.gsi.go.jp/#16/32.9589092127139/131.881742465274/&amp;base=std&amp;ls=std&amp;disp=1&amp;vs=c1g1j0h0k0l0u0t0z0r0s0m0f1</v>
      </c>
      <c r="K5" s="73" t="s">
        <v>2436</v>
      </c>
      <c r="L5" s="1" t="s">
        <v>4107</v>
      </c>
    </row>
    <row r="6" spans="1:12" ht="16.5" customHeight="1">
      <c r="A6" s="4">
        <v>5</v>
      </c>
      <c r="B6" s="4" t="s">
        <v>2166</v>
      </c>
      <c r="C6" s="4" t="s">
        <v>2191</v>
      </c>
      <c r="D6" s="4" t="s">
        <v>25</v>
      </c>
      <c r="E6" s="4" t="s">
        <v>2168</v>
      </c>
      <c r="F6" s="4">
        <v>3</v>
      </c>
      <c r="G6" s="4">
        <v>32.945991087228997</v>
      </c>
      <c r="H6" s="4">
        <v>131.896556738735</v>
      </c>
      <c r="I6" s="4" t="str">
        <f t="shared" si="0"/>
        <v>32.945991087229,131.896556738735</v>
      </c>
      <c r="J6" s="201" t="str">
        <f t="shared" si="1"/>
        <v>https://cyberjapandata.gsi.go.jp/#16/32.945991087229/131.896556738735/&amp;base=std&amp;ls=std&amp;disp=1&amp;vs=c1g1j0h0k0l0u0t0z0r0s0m0f1</v>
      </c>
      <c r="K6" s="73" t="s">
        <v>2436</v>
      </c>
      <c r="L6" s="1" t="s">
        <v>4107</v>
      </c>
    </row>
    <row r="7" spans="1:12" ht="16.5" customHeight="1">
      <c r="A7" s="4">
        <v>6</v>
      </c>
      <c r="B7" s="4" t="s">
        <v>2166</v>
      </c>
      <c r="C7" s="4" t="s">
        <v>2189</v>
      </c>
      <c r="D7" s="4" t="s">
        <v>22</v>
      </c>
      <c r="E7" s="4" t="s">
        <v>2169</v>
      </c>
      <c r="F7" s="4">
        <v>5</v>
      </c>
      <c r="G7" s="4">
        <v>32.9455919075846</v>
      </c>
      <c r="H7" s="4">
        <v>131.89676698151999</v>
      </c>
      <c r="I7" s="4" t="str">
        <f t="shared" si="0"/>
        <v>32.9455919075846,131.89676698152</v>
      </c>
      <c r="J7" s="201" t="str">
        <f t="shared" si="1"/>
        <v>https://cyberjapandata.gsi.go.jp/#16/32.9455919075846/131.89676698152/&amp;base=std&amp;ls=std&amp;disp=1&amp;vs=c1g1j0h0k0l0u0t0z0r0s0m0f1</v>
      </c>
      <c r="K7" s="73" t="s">
        <v>2436</v>
      </c>
      <c r="L7" s="1" t="s">
        <v>4107</v>
      </c>
    </row>
    <row r="8" spans="1:12" ht="16.5" customHeight="1">
      <c r="A8" s="4">
        <v>7</v>
      </c>
      <c r="B8" s="4" t="s">
        <v>2166</v>
      </c>
      <c r="C8" s="4" t="s">
        <v>2191</v>
      </c>
      <c r="D8" s="4" t="s">
        <v>1625</v>
      </c>
      <c r="E8" s="4" t="s">
        <v>2170</v>
      </c>
      <c r="F8" s="4">
        <v>5</v>
      </c>
      <c r="G8" s="4">
        <v>32.936074432304402</v>
      </c>
      <c r="H8" s="4">
        <v>131.91146217046099</v>
      </c>
      <c r="I8" s="4" t="str">
        <f t="shared" si="0"/>
        <v>32.9360744323044,131.911462170461</v>
      </c>
      <c r="J8" s="201" t="str">
        <f t="shared" si="1"/>
        <v>https://cyberjapandata.gsi.go.jp/#16/32.9360744323044/131.911462170461/&amp;base=std&amp;ls=std&amp;disp=1&amp;vs=c1g1j0h0k0l0u0t0z0r0s0m0f1</v>
      </c>
      <c r="K8" s="99" t="s">
        <v>1754</v>
      </c>
      <c r="L8" s="1" t="s">
        <v>4107</v>
      </c>
    </row>
    <row r="9" spans="1:12" ht="16.5" customHeight="1">
      <c r="A9" s="4">
        <v>8</v>
      </c>
      <c r="B9" s="4" t="s">
        <v>2166</v>
      </c>
      <c r="C9" s="4" t="s">
        <v>2192</v>
      </c>
      <c r="D9" s="4" t="s">
        <v>31</v>
      </c>
      <c r="E9" s="4" t="s">
        <v>2171</v>
      </c>
      <c r="F9" s="4">
        <v>3</v>
      </c>
      <c r="G9" s="4">
        <v>32.9363943547445</v>
      </c>
      <c r="H9" s="4">
        <v>131.91211701741599</v>
      </c>
      <c r="I9" s="4" t="str">
        <f t="shared" si="0"/>
        <v>32.9363943547445,131.912117017416</v>
      </c>
      <c r="J9" s="201" t="str">
        <f t="shared" si="1"/>
        <v>https://cyberjapandata.gsi.go.jp/#16/32.9363943547445/131.912117017416/&amp;base=std&amp;ls=std&amp;disp=1&amp;vs=c1g1j0h0k0l0u0t0z0r0s0m0f1</v>
      </c>
      <c r="K9" s="99" t="s">
        <v>1754</v>
      </c>
      <c r="L9" s="1" t="s">
        <v>4107</v>
      </c>
    </row>
    <row r="10" spans="1:12" ht="16.5" customHeight="1">
      <c r="A10" s="4">
        <v>9</v>
      </c>
      <c r="B10" s="4" t="s">
        <v>2166</v>
      </c>
      <c r="C10" s="4" t="s">
        <v>2191</v>
      </c>
      <c r="D10" s="4" t="s">
        <v>17</v>
      </c>
      <c r="E10" s="4" t="s">
        <v>2172</v>
      </c>
      <c r="F10" s="4">
        <v>2</v>
      </c>
      <c r="G10" s="4">
        <v>33.016236712245799</v>
      </c>
      <c r="H10" s="4">
        <v>131.90186676563101</v>
      </c>
      <c r="I10" s="4" t="str">
        <f t="shared" si="0"/>
        <v>33.0162367122458,131.901866765631</v>
      </c>
      <c r="J10" s="201" t="str">
        <f t="shared" si="1"/>
        <v>https://cyberjapandata.gsi.go.jp/#16/33.0162367122458/131.901866765631/&amp;base=std&amp;ls=std&amp;disp=1&amp;vs=c1g1j0h0k0l0u0t0z0r0s0m0f1</v>
      </c>
      <c r="K10" s="99" t="s">
        <v>1756</v>
      </c>
      <c r="L10" s="1" t="s">
        <v>4107</v>
      </c>
    </row>
    <row r="11" spans="1:12" ht="16.5" customHeight="1">
      <c r="A11" s="4">
        <v>10</v>
      </c>
      <c r="B11" s="4" t="s">
        <v>2166</v>
      </c>
      <c r="C11" s="4" t="s">
        <v>2193</v>
      </c>
      <c r="D11" s="4" t="s">
        <v>35</v>
      </c>
      <c r="E11" s="4" t="s">
        <v>2173</v>
      </c>
      <c r="F11" s="4">
        <v>3</v>
      </c>
      <c r="G11" s="4">
        <v>33.042029752005902</v>
      </c>
      <c r="H11" s="4">
        <v>131.920463115546</v>
      </c>
      <c r="I11" s="4" t="str">
        <f t="shared" si="0"/>
        <v>33.0420297520059,131.920463115546</v>
      </c>
      <c r="J11" s="201" t="str">
        <f t="shared" si="1"/>
        <v>https://cyberjapandata.gsi.go.jp/#16/33.0420297520059/131.920463115546/&amp;base=std&amp;ls=std&amp;disp=1&amp;vs=c1g1j0h0k0l0u0t0z0r0s0m0f1</v>
      </c>
      <c r="K11" s="99" t="s">
        <v>1755</v>
      </c>
      <c r="L11" s="1" t="s">
        <v>4107</v>
      </c>
    </row>
    <row r="12" spans="1:12" ht="16.5" customHeight="1">
      <c r="A12" s="4">
        <v>11</v>
      </c>
      <c r="B12" s="4" t="s">
        <v>2166</v>
      </c>
      <c r="C12" s="4" t="s">
        <v>2191</v>
      </c>
      <c r="D12" s="4" t="s">
        <v>33</v>
      </c>
      <c r="E12" s="4" t="s">
        <v>34</v>
      </c>
      <c r="F12" s="4">
        <v>3</v>
      </c>
      <c r="G12" s="4">
        <v>32.9784365709734</v>
      </c>
      <c r="H12" s="4">
        <v>131.84842337030801</v>
      </c>
      <c r="I12" s="4" t="str">
        <f t="shared" si="0"/>
        <v>32.9784365709734,131.848423370308</v>
      </c>
      <c r="J12" s="201" t="str">
        <f t="shared" si="1"/>
        <v>https://cyberjapandata.gsi.go.jp/#16/32.9784365709734/131.848423370308/&amp;base=std&amp;ls=std&amp;disp=1&amp;vs=c1g1j0h0k0l0u0t0z0r0s0m0f1</v>
      </c>
      <c r="K12" s="73" t="s">
        <v>2436</v>
      </c>
      <c r="L12" s="1" t="s">
        <v>4107</v>
      </c>
    </row>
    <row r="13" spans="1:12" ht="16.5" customHeight="1">
      <c r="A13" s="4">
        <v>12</v>
      </c>
      <c r="B13" s="4" t="s">
        <v>2166</v>
      </c>
      <c r="C13" s="4" t="s">
        <v>2194</v>
      </c>
      <c r="D13" s="4" t="s">
        <v>26</v>
      </c>
      <c r="E13" s="4" t="s">
        <v>27</v>
      </c>
      <c r="F13" s="4">
        <v>2</v>
      </c>
      <c r="G13" s="4">
        <v>32.971885276355003</v>
      </c>
      <c r="H13" s="4">
        <v>131.84192816903399</v>
      </c>
      <c r="I13" s="4" t="str">
        <f t="shared" si="0"/>
        <v>32.971885276355,131.841928169034</v>
      </c>
      <c r="J13" s="201" t="str">
        <f t="shared" si="1"/>
        <v>https://cyberjapandata.gsi.go.jp/#16/32.971885276355/131.841928169034/&amp;base=std&amp;ls=std&amp;disp=1&amp;vs=c1g1j0h0k0l0u0t0z0r0s0m0f1</v>
      </c>
      <c r="K13" s="73" t="s">
        <v>2436</v>
      </c>
      <c r="L13" s="1" t="s">
        <v>4107</v>
      </c>
    </row>
    <row r="14" spans="1:12" ht="16.5" customHeight="1">
      <c r="A14" s="4">
        <v>13</v>
      </c>
      <c r="B14" s="4" t="s">
        <v>2166</v>
      </c>
      <c r="C14" s="4" t="s">
        <v>2193</v>
      </c>
      <c r="D14" s="4" t="s">
        <v>36</v>
      </c>
      <c r="E14" s="4" t="s">
        <v>37</v>
      </c>
      <c r="F14" s="4">
        <v>3</v>
      </c>
      <c r="G14" s="4">
        <v>32.969207855262802</v>
      </c>
      <c r="H14" s="4">
        <v>131.840772435285</v>
      </c>
      <c r="I14" s="4" t="str">
        <f t="shared" si="0"/>
        <v>32.9692078552628,131.840772435285</v>
      </c>
      <c r="J14" s="201" t="str">
        <f t="shared" si="1"/>
        <v>https://cyberjapandata.gsi.go.jp/#16/32.9692078552628/131.840772435285/&amp;base=std&amp;ls=std&amp;disp=1&amp;vs=c1g1j0h0k0l0u0t0z0r0s0m0f1</v>
      </c>
      <c r="K14" s="73" t="s">
        <v>2436</v>
      </c>
      <c r="L14" s="1" t="s">
        <v>4107</v>
      </c>
    </row>
    <row r="15" spans="1:12" ht="16.5" customHeight="1">
      <c r="A15" s="4">
        <v>14</v>
      </c>
      <c r="B15" s="4" t="s">
        <v>2166</v>
      </c>
      <c r="C15" s="4" t="s">
        <v>2191</v>
      </c>
      <c r="D15" s="4" t="s">
        <v>16</v>
      </c>
      <c r="E15" s="4" t="s">
        <v>2174</v>
      </c>
      <c r="F15" s="4">
        <v>6</v>
      </c>
      <c r="G15" s="4">
        <v>32.878655831032198</v>
      </c>
      <c r="H15" s="4">
        <v>131.75738796072301</v>
      </c>
      <c r="I15" s="4" t="str">
        <f t="shared" si="0"/>
        <v>32.8786558310322,131.757387960723</v>
      </c>
      <c r="J15" s="201" t="str">
        <f t="shared" si="1"/>
        <v>https://cyberjapandata.gsi.go.jp/#16/32.8786558310322/131.757387960723/&amp;base=std&amp;ls=std&amp;disp=1&amp;vs=c1g1j0h0k0l0u0t0z0r0s0m0f1</v>
      </c>
      <c r="K15" s="73" t="s">
        <v>2436</v>
      </c>
      <c r="L15" s="1" t="s">
        <v>4107</v>
      </c>
    </row>
    <row r="16" spans="1:12" ht="16.5" customHeight="1">
      <c r="A16" s="4">
        <v>15</v>
      </c>
      <c r="B16" s="4" t="s">
        <v>2166</v>
      </c>
      <c r="C16" s="4" t="s">
        <v>2193</v>
      </c>
      <c r="D16" s="4" t="s">
        <v>39</v>
      </c>
      <c r="E16" s="4" t="s">
        <v>40</v>
      </c>
      <c r="F16" s="4">
        <v>5</v>
      </c>
      <c r="G16" s="4">
        <v>32.873169728822099</v>
      </c>
      <c r="H16" s="4">
        <v>131.78473168653699</v>
      </c>
      <c r="I16" s="4" t="str">
        <f t="shared" si="0"/>
        <v>32.8731697288221,131.784731686537</v>
      </c>
      <c r="J16" s="201" t="str">
        <f t="shared" si="1"/>
        <v>https://cyberjapandata.gsi.go.jp/#16/32.8731697288221/131.784731686537/&amp;base=std&amp;ls=std&amp;disp=1&amp;vs=c1g1j0h0k0l0u0t0z0r0s0m0f1</v>
      </c>
      <c r="K16" s="73" t="s">
        <v>2436</v>
      </c>
      <c r="L16" s="1" t="s">
        <v>4107</v>
      </c>
    </row>
    <row r="17" spans="1:12" ht="16.5" customHeight="1">
      <c r="A17" s="4">
        <v>16</v>
      </c>
      <c r="B17" s="4" t="s">
        <v>2166</v>
      </c>
      <c r="C17" s="4" t="s">
        <v>2193</v>
      </c>
      <c r="D17" s="4" t="s">
        <v>38</v>
      </c>
      <c r="E17" s="4" t="s">
        <v>2175</v>
      </c>
      <c r="F17" s="4">
        <v>5</v>
      </c>
      <c r="G17" s="4">
        <v>32.852476116612799</v>
      </c>
      <c r="H17" s="4">
        <v>131.629225298617</v>
      </c>
      <c r="I17" s="4" t="str">
        <f t="shared" si="0"/>
        <v>32.8524761166128,131.629225298617</v>
      </c>
      <c r="J17" s="201" t="str">
        <f t="shared" si="1"/>
        <v>https://cyberjapandata.gsi.go.jp/#16/32.8524761166128/131.629225298617/&amp;base=std&amp;ls=std&amp;disp=1&amp;vs=c1g1j0h0k0l0u0t0z0r0s0m0f1</v>
      </c>
      <c r="K17" s="73" t="s">
        <v>2436</v>
      </c>
      <c r="L17" s="1" t="s">
        <v>4107</v>
      </c>
    </row>
    <row r="18" spans="1:12" ht="16.5" customHeight="1">
      <c r="A18" s="4">
        <v>17</v>
      </c>
      <c r="B18" s="4" t="s">
        <v>2166</v>
      </c>
      <c r="C18" s="4" t="s">
        <v>2195</v>
      </c>
      <c r="D18" s="4" t="s">
        <v>32</v>
      </c>
      <c r="E18" s="4" t="s">
        <v>2176</v>
      </c>
      <c r="F18" s="4">
        <v>3</v>
      </c>
      <c r="G18" s="4">
        <v>32.853239472303002</v>
      </c>
      <c r="H18" s="4">
        <v>131.62690112692201</v>
      </c>
      <c r="I18" s="4" t="str">
        <f t="shared" si="0"/>
        <v>32.853239472303,131.626901126922</v>
      </c>
      <c r="J18" s="201" t="str">
        <f t="shared" si="1"/>
        <v>https://cyberjapandata.gsi.go.jp/#16/32.853239472303/131.626901126922/&amp;base=std&amp;ls=std&amp;disp=1&amp;vs=c1g1j0h0k0l0u0t0z0r0s0m0f1</v>
      </c>
      <c r="K18" s="73" t="s">
        <v>2436</v>
      </c>
      <c r="L18" s="1" t="s">
        <v>4107</v>
      </c>
    </row>
    <row r="19" spans="1:12" ht="16.5" customHeight="1">
      <c r="A19" s="4">
        <v>18</v>
      </c>
      <c r="B19" s="4" t="s">
        <v>2166</v>
      </c>
      <c r="C19" s="4" t="s">
        <v>2189</v>
      </c>
      <c r="D19" s="4" t="s">
        <v>18</v>
      </c>
      <c r="E19" s="4" t="s">
        <v>19</v>
      </c>
      <c r="F19" s="4">
        <v>5</v>
      </c>
      <c r="G19" s="4">
        <v>32.941580061895799</v>
      </c>
      <c r="H19" s="4">
        <v>131.962567881311</v>
      </c>
      <c r="I19" s="4" t="str">
        <f t="shared" si="0"/>
        <v>32.9415800618958,131.962567881311</v>
      </c>
      <c r="J19" s="201" t="str">
        <f t="shared" si="1"/>
        <v>https://cyberjapandata.gsi.go.jp/#16/32.9415800618958/131.962567881311/&amp;base=std&amp;ls=std&amp;disp=1&amp;vs=c1g1j0h0k0l0u0t0z0r0s0m0f1</v>
      </c>
      <c r="K19" s="73" t="s">
        <v>2436</v>
      </c>
      <c r="L19" s="1" t="s">
        <v>4107</v>
      </c>
    </row>
    <row r="20" spans="1:12" ht="16.5" customHeight="1">
      <c r="A20" s="4">
        <v>19</v>
      </c>
      <c r="B20" s="4" t="s">
        <v>2166</v>
      </c>
      <c r="C20" s="4" t="s">
        <v>2193</v>
      </c>
      <c r="D20" s="4" t="s">
        <v>2196</v>
      </c>
      <c r="E20" s="4" t="s">
        <v>2177</v>
      </c>
      <c r="F20" s="4">
        <v>2</v>
      </c>
      <c r="G20" s="4">
        <v>32.942153034482303</v>
      </c>
      <c r="H20" s="4">
        <v>131.96304421453999</v>
      </c>
      <c r="I20" s="4" t="str">
        <f t="shared" si="0"/>
        <v>32.9421530344823,131.96304421454</v>
      </c>
      <c r="J20" s="201" t="str">
        <f t="shared" si="1"/>
        <v>https://cyberjapandata.gsi.go.jp/#16/32.9421530344823/131.96304421454/&amp;base=std&amp;ls=std&amp;disp=1&amp;vs=c1g1j0h0k0l0u0t0z0r0s0m0f1</v>
      </c>
      <c r="K20" s="73" t="s">
        <v>2436</v>
      </c>
      <c r="L20" s="1" t="s">
        <v>4107</v>
      </c>
    </row>
    <row r="21" spans="1:12" ht="16.5" customHeight="1">
      <c r="A21" s="4">
        <v>20</v>
      </c>
      <c r="B21" s="4" t="s">
        <v>2166</v>
      </c>
      <c r="C21" s="4" t="s">
        <v>2191</v>
      </c>
      <c r="D21" s="4" t="s">
        <v>14</v>
      </c>
      <c r="E21" s="4" t="s">
        <v>2178</v>
      </c>
      <c r="F21" s="4">
        <v>10</v>
      </c>
      <c r="G21" s="4">
        <v>32.803933613222902</v>
      </c>
      <c r="H21" s="4">
        <v>131.94146120614701</v>
      </c>
      <c r="I21" s="4" t="str">
        <f t="shared" si="0"/>
        <v>32.8039336132229,131.941461206147</v>
      </c>
      <c r="J21" s="201" t="str">
        <f t="shared" si="1"/>
        <v>https://cyberjapandata.gsi.go.jp/#16/32.8039336132229/131.941461206147/&amp;base=std&amp;ls=std&amp;disp=1&amp;vs=c1g1j0h0k0l0u0t0z0r0s0m0f1</v>
      </c>
      <c r="K21" s="99" t="s">
        <v>1757</v>
      </c>
      <c r="L21" s="1" t="s">
        <v>4107</v>
      </c>
    </row>
    <row r="22" spans="1:12" ht="16.5" customHeight="1">
      <c r="A22" s="4">
        <v>21</v>
      </c>
      <c r="B22" s="4" t="s">
        <v>2166</v>
      </c>
      <c r="C22" s="4" t="s">
        <v>2193</v>
      </c>
      <c r="D22" s="4" t="s">
        <v>15</v>
      </c>
      <c r="E22" s="4" t="s">
        <v>2178</v>
      </c>
      <c r="F22" s="4">
        <v>5</v>
      </c>
      <c r="G22" s="4">
        <v>32.803945198676402</v>
      </c>
      <c r="H22" s="4">
        <v>131.94153101979501</v>
      </c>
      <c r="I22" s="4" t="str">
        <f t="shared" si="0"/>
        <v>32.8039451986764,131.941531019795</v>
      </c>
      <c r="J22" s="201" t="str">
        <f t="shared" si="1"/>
        <v>https://cyberjapandata.gsi.go.jp/#16/32.8039451986764/131.941531019795/&amp;base=std&amp;ls=std&amp;disp=1&amp;vs=c1g1j0h0k0l0u0t0z0r0s0m0f1</v>
      </c>
      <c r="K22" s="99" t="s">
        <v>1757</v>
      </c>
      <c r="L22" s="1" t="s">
        <v>4107</v>
      </c>
    </row>
    <row r="23" spans="1:12" ht="16.5" customHeight="1">
      <c r="A23" s="4">
        <v>22</v>
      </c>
      <c r="B23" s="4" t="s">
        <v>2166</v>
      </c>
      <c r="C23" s="4" t="s">
        <v>2197</v>
      </c>
      <c r="D23" s="4" t="s">
        <v>2198</v>
      </c>
      <c r="E23" s="4" t="s">
        <v>2207</v>
      </c>
      <c r="F23" s="4">
        <v>2</v>
      </c>
      <c r="G23" s="4">
        <v>32.812070656578598</v>
      </c>
      <c r="H23" s="4">
        <v>131.925029784857</v>
      </c>
      <c r="I23" s="4" t="str">
        <f t="shared" si="0"/>
        <v>32.8120706565786,131.925029784857</v>
      </c>
      <c r="J23" s="201" t="str">
        <f t="shared" si="1"/>
        <v>https://cyberjapandata.gsi.go.jp/#16/32.8120706565786/131.925029784857/&amp;base=std&amp;ls=std&amp;disp=1&amp;vs=c1g1j0h0k0l0u0t0z0r0s0m0f1</v>
      </c>
      <c r="K23" s="99" t="s">
        <v>1757</v>
      </c>
      <c r="L23" s="1" t="s">
        <v>4107</v>
      </c>
    </row>
    <row r="24" spans="1:12" ht="16.5" customHeight="1">
      <c r="A24" s="4">
        <v>23</v>
      </c>
      <c r="B24" s="4" t="s">
        <v>2166</v>
      </c>
      <c r="C24" s="4" t="s">
        <v>2191</v>
      </c>
      <c r="D24" s="4" t="s">
        <v>30</v>
      </c>
      <c r="E24" s="4" t="s">
        <v>2179</v>
      </c>
      <c r="F24" s="4">
        <v>3</v>
      </c>
      <c r="G24" s="4">
        <v>32.856325626083297</v>
      </c>
      <c r="H24" s="4">
        <v>131.95006176995</v>
      </c>
      <c r="I24" s="4" t="str">
        <f t="shared" si="0"/>
        <v>32.8563256260833,131.95006176995</v>
      </c>
      <c r="J24" s="201" t="str">
        <f t="shared" si="1"/>
        <v>https://cyberjapandata.gsi.go.jp/#16/32.8563256260833/131.95006176995/&amp;base=std&amp;ls=std&amp;disp=1&amp;vs=c1g1j0h0k0l0u0t0z0r0s0m0f1</v>
      </c>
      <c r="K24" s="99" t="s">
        <v>1758</v>
      </c>
      <c r="L24" s="1" t="s">
        <v>4107</v>
      </c>
    </row>
    <row r="25" spans="1:12" ht="16.5" customHeight="1">
      <c r="A25" s="4">
        <v>24</v>
      </c>
      <c r="B25" s="4" t="s">
        <v>2167</v>
      </c>
      <c r="C25" s="4" t="s">
        <v>2199</v>
      </c>
      <c r="D25" s="4" t="s">
        <v>2200</v>
      </c>
      <c r="E25" s="4" t="s">
        <v>2180</v>
      </c>
      <c r="F25" s="4">
        <v>2</v>
      </c>
      <c r="G25" s="4">
        <v>32.959897779629898</v>
      </c>
      <c r="H25" s="4">
        <v>131.917984160277</v>
      </c>
      <c r="I25" s="4" t="str">
        <f t="shared" si="0"/>
        <v>32.9598977796299,131.917984160277</v>
      </c>
      <c r="J25" s="201" t="str">
        <f t="shared" si="1"/>
        <v>https://cyberjapandata.gsi.go.jp/#16/32.9598977796299/131.917984160277/&amp;base=std&amp;ls=std&amp;disp=1&amp;vs=c1g1j0h0k0l0u0t0z0r0s0m0f1</v>
      </c>
      <c r="K25" s="99" t="s">
        <v>1757</v>
      </c>
      <c r="L25" s="1" t="s">
        <v>4108</v>
      </c>
    </row>
    <row r="26" spans="1:12" ht="16.5" customHeight="1">
      <c r="A26" s="4">
        <v>25</v>
      </c>
      <c r="B26" s="4" t="s">
        <v>2167</v>
      </c>
      <c r="C26" s="4" t="s">
        <v>2201</v>
      </c>
      <c r="D26" s="4" t="s">
        <v>7</v>
      </c>
      <c r="E26" s="4" t="s">
        <v>8</v>
      </c>
      <c r="F26" s="4">
        <v>5</v>
      </c>
      <c r="G26" s="4">
        <v>32.952443860196801</v>
      </c>
      <c r="H26" s="4">
        <v>131.897517858231</v>
      </c>
      <c r="I26" s="4" t="str">
        <f t="shared" si="0"/>
        <v>32.9524438601968,131.897517858231</v>
      </c>
      <c r="J26" s="201" t="str">
        <f t="shared" si="1"/>
        <v>https://cyberjapandata.gsi.go.jp/#16/32.9524438601968/131.897517858231/&amp;base=std&amp;ls=std&amp;disp=1&amp;vs=c1g1j0h0k0l0u0t0z0r0s0m0f1</v>
      </c>
      <c r="K26" s="99" t="s">
        <v>1754</v>
      </c>
      <c r="L26" s="1" t="s">
        <v>4108</v>
      </c>
    </row>
    <row r="27" spans="1:12" ht="16.5" customHeight="1">
      <c r="A27" s="4">
        <v>26</v>
      </c>
      <c r="B27" s="4" t="s">
        <v>2167</v>
      </c>
      <c r="C27" s="4" t="s">
        <v>2202</v>
      </c>
      <c r="D27" s="4" t="s">
        <v>2</v>
      </c>
      <c r="E27" s="4" t="s">
        <v>3</v>
      </c>
      <c r="F27" s="4">
        <v>10</v>
      </c>
      <c r="G27" s="4">
        <v>32.9644350145782</v>
      </c>
      <c r="H27" s="4">
        <v>131.912708511532</v>
      </c>
      <c r="I27" s="4" t="str">
        <f t="shared" si="0"/>
        <v>32.9644350145782,131.912708511532</v>
      </c>
      <c r="J27" s="201" t="str">
        <f t="shared" si="1"/>
        <v>https://cyberjapandata.gsi.go.jp/#16/32.9644350145782/131.912708511532/&amp;base=std&amp;ls=std&amp;disp=1&amp;vs=c1g1j0h0k0l0u0t0z0r0s0m0f1</v>
      </c>
      <c r="K27" s="99" t="s">
        <v>1756</v>
      </c>
      <c r="L27" s="1" t="s">
        <v>4108</v>
      </c>
    </row>
    <row r="28" spans="1:12" ht="16.5" customHeight="1">
      <c r="A28" s="4">
        <v>27</v>
      </c>
      <c r="B28" s="4" t="s">
        <v>2167</v>
      </c>
      <c r="C28" s="4" t="s">
        <v>2206</v>
      </c>
      <c r="D28" s="4" t="s">
        <v>46</v>
      </c>
      <c r="E28" s="4" t="s">
        <v>2181</v>
      </c>
      <c r="F28" s="4">
        <v>3</v>
      </c>
      <c r="G28" s="4">
        <v>32.9544398136429</v>
      </c>
      <c r="H28" s="4">
        <v>131.87053419331599</v>
      </c>
      <c r="I28" s="4" t="str">
        <f t="shared" si="0"/>
        <v>32.9544398136429,131.870534193316</v>
      </c>
      <c r="J28" s="201" t="str">
        <f t="shared" si="1"/>
        <v>https://cyberjapandata.gsi.go.jp/#16/32.9544398136429/131.870534193316/&amp;base=std&amp;ls=std&amp;disp=1&amp;vs=c1g1j0h0k0l0u0t0z0r0s0m0f1</v>
      </c>
      <c r="K28" s="73" t="s">
        <v>2436</v>
      </c>
      <c r="L28" s="1" t="s">
        <v>4108</v>
      </c>
    </row>
    <row r="29" spans="1:12" ht="16.5" customHeight="1">
      <c r="A29" s="4">
        <v>28</v>
      </c>
      <c r="B29" s="4" t="s">
        <v>2167</v>
      </c>
      <c r="C29" s="4" t="s">
        <v>2201</v>
      </c>
      <c r="D29" s="4" t="s">
        <v>5</v>
      </c>
      <c r="E29" s="4" t="s">
        <v>6</v>
      </c>
      <c r="F29" s="4">
        <v>5</v>
      </c>
      <c r="G29" s="4">
        <v>32.942983555931001</v>
      </c>
      <c r="H29" s="4">
        <v>131.88824317653899</v>
      </c>
      <c r="I29" s="4" t="str">
        <f t="shared" si="0"/>
        <v>32.942983555931,131.888243176539</v>
      </c>
      <c r="J29" s="201" t="str">
        <f t="shared" si="1"/>
        <v>https://cyberjapandata.gsi.go.jp/#16/32.942983555931/131.888243176539/&amp;base=std&amp;ls=std&amp;disp=1&amp;vs=c1g1j0h0k0l0u0t0z0r0s0m0f1</v>
      </c>
      <c r="K29" s="73" t="s">
        <v>2436</v>
      </c>
      <c r="L29" s="1" t="s">
        <v>4108</v>
      </c>
    </row>
    <row r="30" spans="1:12" ht="16.5" customHeight="1">
      <c r="A30" s="4">
        <v>29</v>
      </c>
      <c r="B30" s="4" t="s">
        <v>2167</v>
      </c>
      <c r="C30" s="4" t="s">
        <v>2202</v>
      </c>
      <c r="D30" s="4" t="s">
        <v>0</v>
      </c>
      <c r="E30" s="4" t="s">
        <v>1</v>
      </c>
      <c r="F30" s="4">
        <v>5</v>
      </c>
      <c r="G30" s="4">
        <v>32.937095419867603</v>
      </c>
      <c r="H30" s="4">
        <v>131.920957089106</v>
      </c>
      <c r="I30" s="4" t="str">
        <f t="shared" si="0"/>
        <v>32.9370954198676,131.920957089106</v>
      </c>
      <c r="J30" s="201" t="str">
        <f t="shared" si="1"/>
        <v>https://cyberjapandata.gsi.go.jp/#16/32.9370954198676/131.920957089106/&amp;base=std&amp;ls=std&amp;disp=1&amp;vs=c1g1j0h0k0l0u0t0z0r0s0m0f1</v>
      </c>
      <c r="K30" s="99" t="s">
        <v>1759</v>
      </c>
      <c r="L30" s="1" t="s">
        <v>4108</v>
      </c>
    </row>
    <row r="31" spans="1:12" ht="16.5" customHeight="1">
      <c r="A31" s="4">
        <v>30</v>
      </c>
      <c r="B31" s="4" t="s">
        <v>2167</v>
      </c>
      <c r="C31" s="4" t="s">
        <v>2202</v>
      </c>
      <c r="D31" s="4" t="s">
        <v>9</v>
      </c>
      <c r="E31" s="4" t="s">
        <v>2182</v>
      </c>
      <c r="F31" s="4">
        <v>3</v>
      </c>
      <c r="G31" s="4">
        <v>32.902673564296698</v>
      </c>
      <c r="H31" s="4">
        <v>131.932441950742</v>
      </c>
      <c r="I31" s="4" t="str">
        <f t="shared" si="0"/>
        <v>32.9026735642967,131.932441950742</v>
      </c>
      <c r="J31" s="201" t="str">
        <f t="shared" si="1"/>
        <v>https://cyberjapandata.gsi.go.jp/#16/32.9026735642967/131.932441950742/&amp;base=std&amp;ls=std&amp;disp=1&amp;vs=c1g1j0h0k0l0u0t0z0r0s0m0f1</v>
      </c>
      <c r="K31" s="73" t="s">
        <v>2436</v>
      </c>
      <c r="L31" s="1" t="s">
        <v>4108</v>
      </c>
    </row>
    <row r="32" spans="1:12" ht="16.5" customHeight="1">
      <c r="A32" s="4">
        <v>31</v>
      </c>
      <c r="B32" s="4" t="s">
        <v>2167</v>
      </c>
      <c r="C32" s="4" t="s">
        <v>2202</v>
      </c>
      <c r="D32" s="4" t="s">
        <v>4</v>
      </c>
      <c r="E32" s="4" t="s">
        <v>2183</v>
      </c>
      <c r="F32" s="4">
        <v>7</v>
      </c>
      <c r="G32" s="4">
        <v>32.935015713925097</v>
      </c>
      <c r="H32" s="4">
        <v>131.90815761270099</v>
      </c>
      <c r="I32" s="4" t="str">
        <f t="shared" si="0"/>
        <v>32.9350157139251,131.908157612701</v>
      </c>
      <c r="J32" s="201" t="str">
        <f t="shared" si="1"/>
        <v>https://cyberjapandata.gsi.go.jp/#16/32.9350157139251/131.908157612701/&amp;base=std&amp;ls=std&amp;disp=1&amp;vs=c1g1j0h0k0l0u0t0z0r0s0m0f1</v>
      </c>
      <c r="K32" s="99" t="s">
        <v>1759</v>
      </c>
      <c r="L32" s="1" t="s">
        <v>4108</v>
      </c>
    </row>
    <row r="33" spans="1:12" ht="16.5" customHeight="1">
      <c r="A33" s="4">
        <v>32</v>
      </c>
      <c r="B33" s="4" t="s">
        <v>2167</v>
      </c>
      <c r="C33" s="4" t="s">
        <v>2203</v>
      </c>
      <c r="D33" s="4" t="s">
        <v>10</v>
      </c>
      <c r="E33" s="4" t="s">
        <v>2184</v>
      </c>
      <c r="F33" s="4">
        <v>10</v>
      </c>
      <c r="G33" s="4">
        <v>32.909839155439997</v>
      </c>
      <c r="H33" s="4">
        <v>131.87658509087399</v>
      </c>
      <c r="I33" s="4" t="str">
        <f t="shared" si="0"/>
        <v>32.90983915544,131.876585090874</v>
      </c>
      <c r="J33" s="201" t="str">
        <f t="shared" si="1"/>
        <v>https://cyberjapandata.gsi.go.jp/#16/32.90983915544/131.876585090874/&amp;base=std&amp;ls=std&amp;disp=1&amp;vs=c1g1j0h0k0l0u0t0z0r0s0m0f1</v>
      </c>
      <c r="K33" s="73" t="s">
        <v>2436</v>
      </c>
      <c r="L33" s="1" t="s">
        <v>4108</v>
      </c>
    </row>
    <row r="34" spans="1:12" ht="16.5" customHeight="1">
      <c r="A34" s="4">
        <v>33</v>
      </c>
      <c r="B34" s="4" t="s">
        <v>2167</v>
      </c>
      <c r="C34" s="4" t="s">
        <v>2203</v>
      </c>
      <c r="D34" s="4" t="s">
        <v>11</v>
      </c>
      <c r="E34" s="4" t="s">
        <v>2185</v>
      </c>
      <c r="F34" s="4">
        <v>10</v>
      </c>
      <c r="G34" s="4">
        <v>32.9138831140408</v>
      </c>
      <c r="H34" s="4">
        <v>131.87844213990201</v>
      </c>
      <c r="I34" s="4" t="str">
        <f t="shared" si="0"/>
        <v>32.9138831140408,131.878442139902</v>
      </c>
      <c r="J34" s="201" t="str">
        <f t="shared" si="1"/>
        <v>https://cyberjapandata.gsi.go.jp/#16/32.9138831140408/131.878442139902/&amp;base=std&amp;ls=std&amp;disp=1&amp;vs=c1g1j0h0k0l0u0t0z0r0s0m0f1</v>
      </c>
      <c r="K34" s="73" t="s">
        <v>2436</v>
      </c>
      <c r="L34" s="1" t="s">
        <v>4108</v>
      </c>
    </row>
    <row r="35" spans="1:12" ht="16.5" customHeight="1">
      <c r="A35" s="4">
        <v>34</v>
      </c>
      <c r="B35" s="4" t="s">
        <v>2167</v>
      </c>
      <c r="C35" s="4" t="s">
        <v>2202</v>
      </c>
      <c r="D35" s="4" t="s">
        <v>1626</v>
      </c>
      <c r="E35" s="4" t="s">
        <v>2186</v>
      </c>
      <c r="F35" s="4">
        <v>8</v>
      </c>
      <c r="G35" s="4">
        <v>32.972414498632098</v>
      </c>
      <c r="H35" s="4">
        <v>131.83624636033301</v>
      </c>
      <c r="I35" s="4" t="str">
        <f t="shared" si="0"/>
        <v>32.9724144986321,131.836246360333</v>
      </c>
      <c r="J35" s="201" t="str">
        <f t="shared" si="1"/>
        <v>https://cyberjapandata.gsi.go.jp/#16/32.9724144986321/131.836246360333/&amp;base=std&amp;ls=std&amp;disp=1&amp;vs=c1g1j0h0k0l0u0t0z0r0s0m0f1</v>
      </c>
      <c r="K35" s="73" t="s">
        <v>2436</v>
      </c>
      <c r="L35" s="1" t="s">
        <v>4108</v>
      </c>
    </row>
    <row r="36" spans="1:12" ht="16.5" customHeight="1">
      <c r="A36" s="4">
        <v>35</v>
      </c>
      <c r="B36" s="4" t="s">
        <v>2167</v>
      </c>
      <c r="C36" s="4" t="s">
        <v>41</v>
      </c>
      <c r="D36" s="4" t="s">
        <v>2204</v>
      </c>
      <c r="E36" s="4" t="s">
        <v>2187</v>
      </c>
      <c r="F36" s="4">
        <v>40</v>
      </c>
      <c r="G36" s="4">
        <v>32.924311972791301</v>
      </c>
      <c r="H36" s="4">
        <v>131.92709687459299</v>
      </c>
      <c r="I36" s="4" t="str">
        <f t="shared" si="0"/>
        <v>32.9243119727913,131.927096874593</v>
      </c>
      <c r="J36" s="201" t="str">
        <f t="shared" si="1"/>
        <v>https://cyberjapandata.gsi.go.jp/#16/32.9243119727913/131.927096874593/&amp;base=std&amp;ls=std&amp;disp=1&amp;vs=c1g1j0h0k0l0u0t0z0r0s0m0f1</v>
      </c>
      <c r="K36" s="73" t="s">
        <v>2436</v>
      </c>
      <c r="L36" s="1" t="s">
        <v>4108</v>
      </c>
    </row>
    <row r="37" spans="1:12" ht="16.5" customHeight="1"/>
  </sheetData>
  <autoFilter ref="A1:K1" xr:uid="{B40146A8-D550-4AF4-B749-962E3DBE46CA}"/>
  <phoneticPr fontId="2"/>
  <pageMargins left="0.7" right="0.7" top="0.75" bottom="0.75" header="0.3" footer="0.3"/>
  <pageSetup paperSize="9" orientation="portrait"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6D6F0-D425-4002-A9D7-23133B058BE3}">
  <sheetPr codeName="Sheet5"/>
  <dimension ref="A1:K104"/>
  <sheetViews>
    <sheetView zoomScale="70" zoomScaleNormal="70" workbookViewId="0">
      <selection activeCell="G104" sqref="G104"/>
    </sheetView>
  </sheetViews>
  <sheetFormatPr defaultColWidth="8.75" defaultRowHeight="13.5"/>
  <cols>
    <col min="1" max="1" width="15.375" style="1" customWidth="1"/>
    <col min="2" max="2" width="36.25" style="1" customWidth="1"/>
    <col min="3" max="3" width="26.125" style="1" customWidth="1"/>
    <col min="4" max="4" width="15.375" style="1" customWidth="1"/>
    <col min="5" max="5" width="22.125" style="1" customWidth="1"/>
    <col min="6" max="6" width="8.75" style="1"/>
    <col min="7" max="8" width="13.25" style="1" customWidth="1"/>
    <col min="9" max="9" width="17.75" style="1" customWidth="1"/>
    <col min="10" max="10" width="19.5" style="1" customWidth="1"/>
    <col min="11" max="11" width="22.125" style="1" customWidth="1"/>
    <col min="12" max="16384" width="8.75" style="1"/>
  </cols>
  <sheetData>
    <row r="1" spans="1:11">
      <c r="A1" s="1" t="s">
        <v>3184</v>
      </c>
    </row>
    <row r="2" spans="1:11">
      <c r="A2" s="4" t="s">
        <v>2208</v>
      </c>
      <c r="B2" s="4" t="s">
        <v>584</v>
      </c>
      <c r="C2" s="4" t="s">
        <v>2209</v>
      </c>
      <c r="D2" s="4" t="s">
        <v>2210</v>
      </c>
      <c r="E2" s="4" t="s">
        <v>2211</v>
      </c>
      <c r="F2" s="4" t="s">
        <v>2214</v>
      </c>
      <c r="G2" s="4" t="s">
        <v>2212</v>
      </c>
      <c r="H2" s="4" t="s">
        <v>2213</v>
      </c>
      <c r="I2" s="198" t="s">
        <v>3181</v>
      </c>
      <c r="J2" s="198" t="s">
        <v>3182</v>
      </c>
      <c r="K2" s="4" t="s">
        <v>2435</v>
      </c>
    </row>
    <row r="3" spans="1:11">
      <c r="A3" s="4" t="s">
        <v>403</v>
      </c>
      <c r="B3" s="4" t="s">
        <v>1613</v>
      </c>
      <c r="C3" s="4" t="s">
        <v>290</v>
      </c>
      <c r="D3" s="4" t="s">
        <v>361</v>
      </c>
      <c r="E3" s="4" t="s">
        <v>362</v>
      </c>
      <c r="F3" s="83">
        <v>388</v>
      </c>
      <c r="G3" s="4">
        <v>32.959775451493201</v>
      </c>
      <c r="H3" s="4">
        <v>131.90008240097299</v>
      </c>
      <c r="I3" s="4" t="str">
        <f>G3&amp;","&amp;H3</f>
        <v>32.9597754514932,131.900082400973</v>
      </c>
      <c r="J3" s="201" t="str">
        <f>HYPERLINK("https://cyberjapandata.gsi.go.jp/#16/"&amp;G3&amp;"/"&amp;H3&amp;"/&amp;base=std&amp;ls=std&amp;disp=1&amp;vs=c1g1j0h0k0l0u0t0z0r0s0m0f1")</f>
        <v>https://cyberjapandata.gsi.go.jp/#16/32.9597754514932/131.900082400973/&amp;base=std&amp;ls=std&amp;disp=1&amp;vs=c1g1j0h0k0l0u0t0z0r0s0m0f1</v>
      </c>
      <c r="K3" s="99" t="s">
        <v>1756</v>
      </c>
    </row>
    <row r="4" spans="1:11">
      <c r="A4" s="4" t="s">
        <v>403</v>
      </c>
      <c r="B4" s="4" t="s">
        <v>585</v>
      </c>
      <c r="C4" s="4" t="s">
        <v>535</v>
      </c>
      <c r="D4" s="4" t="s">
        <v>366</v>
      </c>
      <c r="E4" s="4" t="s">
        <v>367</v>
      </c>
      <c r="F4" s="83">
        <v>388</v>
      </c>
      <c r="G4" s="4">
        <v>33.053188122970298</v>
      </c>
      <c r="H4" s="4">
        <v>131.93059677643799</v>
      </c>
      <c r="I4" s="4" t="str">
        <f t="shared" ref="I4:I5" si="0">G4&amp;","&amp;H4</f>
        <v>33.0531881229703,131.930596776438</v>
      </c>
      <c r="J4" s="201" t="str">
        <f t="shared" ref="J4:J5" si="1">HYPERLINK("https://cyberjapandata.gsi.go.jp/#16/"&amp;G4&amp;"/"&amp;H4&amp;"/&amp;base=std&amp;ls=std&amp;disp=1&amp;vs=c1g1j0h0k0l0u0t0z0r0s0m0f1")</f>
        <v>https://cyberjapandata.gsi.go.jp/#16/33.0531881229703/131.930596776438/&amp;base=std&amp;ls=std&amp;disp=1&amp;vs=c1g1j0h0k0l0u0t0z0r0s0m0f1</v>
      </c>
      <c r="K4" s="99" t="s">
        <v>1755</v>
      </c>
    </row>
    <row r="5" spans="1:11">
      <c r="A5" s="4" t="s">
        <v>403</v>
      </c>
      <c r="B5" s="4" t="s">
        <v>586</v>
      </c>
      <c r="C5" s="4" t="s">
        <v>370</v>
      </c>
      <c r="D5" s="4" t="s">
        <v>368</v>
      </c>
      <c r="E5" s="4" t="s">
        <v>369</v>
      </c>
      <c r="F5" s="83">
        <v>388</v>
      </c>
      <c r="G5" s="4">
        <v>32.968512422788798</v>
      </c>
      <c r="H5" s="4">
        <v>131.83739586843299</v>
      </c>
      <c r="I5" s="4" t="str">
        <f t="shared" si="0"/>
        <v>32.9685124227888,131.837395868433</v>
      </c>
      <c r="J5" s="201" t="str">
        <f t="shared" si="1"/>
        <v>https://cyberjapandata.gsi.go.jp/#16/32.9685124227888/131.837395868433/&amp;base=std&amp;ls=std&amp;disp=1&amp;vs=c1g1j0h0k0l0u0t0z0r0s0m0f1</v>
      </c>
      <c r="K5" s="73" t="s">
        <v>2436</v>
      </c>
    </row>
    <row r="6" spans="1:11">
      <c r="A6" s="4" t="s">
        <v>403</v>
      </c>
      <c r="B6" s="4" t="s">
        <v>587</v>
      </c>
      <c r="C6" s="4" t="s">
        <v>536</v>
      </c>
      <c r="D6" s="4" t="s">
        <v>371</v>
      </c>
      <c r="E6" s="4" t="s">
        <v>372</v>
      </c>
      <c r="F6" s="83">
        <v>388</v>
      </c>
      <c r="G6" s="4">
        <v>32.952784247706397</v>
      </c>
      <c r="H6" s="4">
        <v>131.80234337761601</v>
      </c>
      <c r="I6" s="4" t="str">
        <f t="shared" ref="I6:I69" si="2">G6&amp;","&amp;H6</f>
        <v>32.9527842477064,131.802343377616</v>
      </c>
      <c r="J6" s="201" t="str">
        <f t="shared" ref="J6:J69" si="3">HYPERLINK("https://cyberjapandata.gsi.go.jp/#16/"&amp;G6&amp;"/"&amp;H6&amp;"/&amp;base=std&amp;ls=std&amp;disp=1&amp;vs=c1g1j0h0k0l0u0t0z0r0s0m0f1")</f>
        <v>https://cyberjapandata.gsi.go.jp/#16/32.9527842477064/131.802343377616/&amp;base=std&amp;ls=std&amp;disp=1&amp;vs=c1g1j0h0k0l0u0t0z0r0s0m0f1</v>
      </c>
      <c r="K6" s="73" t="s">
        <v>2436</v>
      </c>
    </row>
    <row r="7" spans="1:11">
      <c r="A7" s="4" t="s">
        <v>403</v>
      </c>
      <c r="B7" s="4" t="s">
        <v>588</v>
      </c>
      <c r="C7" s="4" t="s">
        <v>375</v>
      </c>
      <c r="D7" s="4" t="s">
        <v>373</v>
      </c>
      <c r="E7" s="4" t="s">
        <v>374</v>
      </c>
      <c r="F7" s="83">
        <v>388</v>
      </c>
      <c r="G7" s="4">
        <v>32.858022902716797</v>
      </c>
      <c r="H7" s="4">
        <v>131.656544115001</v>
      </c>
      <c r="I7" s="4" t="str">
        <f t="shared" si="2"/>
        <v>32.8580229027168,131.656544115001</v>
      </c>
      <c r="J7" s="201" t="str">
        <f t="shared" si="3"/>
        <v>https://cyberjapandata.gsi.go.jp/#16/32.8580229027168/131.656544115001/&amp;base=std&amp;ls=std&amp;disp=1&amp;vs=c1g1j0h0k0l0u0t0z0r0s0m0f1</v>
      </c>
      <c r="K7" s="73" t="s">
        <v>2436</v>
      </c>
    </row>
    <row r="8" spans="1:11">
      <c r="A8" s="4" t="s">
        <v>403</v>
      </c>
      <c r="B8" s="4" t="s">
        <v>589</v>
      </c>
      <c r="C8" s="4" t="s">
        <v>378</v>
      </c>
      <c r="D8" s="4" t="s">
        <v>376</v>
      </c>
      <c r="E8" s="4" t="s">
        <v>377</v>
      </c>
      <c r="F8" s="83">
        <v>388</v>
      </c>
      <c r="G8" s="4">
        <v>32.896301726501399</v>
      </c>
      <c r="H8" s="4">
        <v>131.77870436203</v>
      </c>
      <c r="I8" s="4" t="str">
        <f t="shared" si="2"/>
        <v>32.8963017265014,131.77870436203</v>
      </c>
      <c r="J8" s="201" t="str">
        <f t="shared" si="3"/>
        <v>https://cyberjapandata.gsi.go.jp/#16/32.8963017265014/131.77870436203/&amp;base=std&amp;ls=std&amp;disp=1&amp;vs=c1g1j0h0k0l0u0t0z0r0s0m0f1</v>
      </c>
      <c r="K8" s="73" t="s">
        <v>2436</v>
      </c>
    </row>
    <row r="9" spans="1:11">
      <c r="A9" s="4" t="s">
        <v>403</v>
      </c>
      <c r="B9" s="4" t="s">
        <v>590</v>
      </c>
      <c r="C9" s="4" t="s">
        <v>381</v>
      </c>
      <c r="D9" s="4" t="s">
        <v>379</v>
      </c>
      <c r="E9" s="4" t="s">
        <v>380</v>
      </c>
      <c r="F9" s="83">
        <v>388</v>
      </c>
      <c r="G9" s="4">
        <v>32.945116815813101</v>
      </c>
      <c r="H9" s="4">
        <v>131.96067617404</v>
      </c>
      <c r="I9" s="4" t="str">
        <f t="shared" si="2"/>
        <v>32.9451168158131,131.96067617404</v>
      </c>
      <c r="J9" s="201" t="str">
        <f t="shared" si="3"/>
        <v>https://cyberjapandata.gsi.go.jp/#16/32.9451168158131/131.96067617404/&amp;base=std&amp;ls=std&amp;disp=1&amp;vs=c1g1j0h0k0l0u0t0z0r0s0m0f1</v>
      </c>
      <c r="K9" s="99" t="s">
        <v>1757</v>
      </c>
    </row>
    <row r="10" spans="1:11">
      <c r="A10" s="4" t="s">
        <v>403</v>
      </c>
      <c r="B10" s="4" t="s">
        <v>591</v>
      </c>
      <c r="C10" s="4" t="s">
        <v>384</v>
      </c>
      <c r="D10" s="4" t="s">
        <v>382</v>
      </c>
      <c r="E10" s="4" t="s">
        <v>383</v>
      </c>
      <c r="F10" s="83">
        <v>388</v>
      </c>
      <c r="G10" s="4">
        <v>32.921189850294198</v>
      </c>
      <c r="H10" s="4">
        <v>131.975888947188</v>
      </c>
      <c r="I10" s="4" t="str">
        <f t="shared" si="2"/>
        <v>32.9211898502942,131.975888947188</v>
      </c>
      <c r="J10" s="201" t="str">
        <f t="shared" si="3"/>
        <v>https://cyberjapandata.gsi.go.jp/#16/32.9211898502942/131.975888947188/&amp;base=std&amp;ls=std&amp;disp=1&amp;vs=c1g1j0h0k0l0u0t0z0r0s0m0f1</v>
      </c>
      <c r="K10" s="99" t="s">
        <v>2433</v>
      </c>
    </row>
    <row r="11" spans="1:11">
      <c r="A11" s="4" t="s">
        <v>403</v>
      </c>
      <c r="B11" s="4" t="s">
        <v>592</v>
      </c>
      <c r="C11" s="4" t="s">
        <v>387</v>
      </c>
      <c r="D11" s="4" t="s">
        <v>385</v>
      </c>
      <c r="E11" s="4" t="s">
        <v>386</v>
      </c>
      <c r="F11" s="83">
        <v>388</v>
      </c>
      <c r="G11" s="4">
        <v>32.800876879167902</v>
      </c>
      <c r="H11" s="4">
        <v>131.93579529029299</v>
      </c>
      <c r="I11" s="4" t="str">
        <f t="shared" si="2"/>
        <v>32.8008768791679,131.935795290293</v>
      </c>
      <c r="J11" s="201" t="str">
        <f t="shared" si="3"/>
        <v>https://cyberjapandata.gsi.go.jp/#16/32.8008768791679/131.935795290293/&amp;base=std&amp;ls=std&amp;disp=1&amp;vs=c1g1j0h0k0l0u0t0z0r0s0m0f1</v>
      </c>
      <c r="K11" s="73" t="s">
        <v>2436</v>
      </c>
    </row>
    <row r="12" spans="1:11">
      <c r="A12" s="4" t="s">
        <v>403</v>
      </c>
      <c r="B12" s="4" t="s">
        <v>363</v>
      </c>
      <c r="C12" s="4" t="s">
        <v>320</v>
      </c>
      <c r="D12" s="4" t="s">
        <v>364</v>
      </c>
      <c r="E12" s="4" t="s">
        <v>365</v>
      </c>
      <c r="F12" s="83">
        <v>497</v>
      </c>
      <c r="G12" s="4">
        <v>32.961654130851599</v>
      </c>
      <c r="H12" s="4">
        <v>131.86482855990201</v>
      </c>
      <c r="I12" s="4" t="str">
        <f t="shared" si="2"/>
        <v>32.9616541308516,131.864828559902</v>
      </c>
      <c r="J12" s="201" t="str">
        <f t="shared" si="3"/>
        <v>https://cyberjapandata.gsi.go.jp/#16/32.9616541308516/131.864828559902/&amp;base=std&amp;ls=std&amp;disp=1&amp;vs=c1g1j0h0k0l0u0t0z0r0s0m0f1</v>
      </c>
      <c r="K12" s="73" t="s">
        <v>2436</v>
      </c>
    </row>
    <row r="13" spans="1:11">
      <c r="A13" s="4" t="s">
        <v>403</v>
      </c>
      <c r="B13" s="4" t="s">
        <v>518</v>
      </c>
      <c r="C13" s="4" t="s">
        <v>320</v>
      </c>
      <c r="D13" s="4" t="s">
        <v>364</v>
      </c>
      <c r="E13" s="4" t="s">
        <v>365</v>
      </c>
      <c r="F13" s="83">
        <v>497</v>
      </c>
      <c r="G13" s="4">
        <v>32.961587645111599</v>
      </c>
      <c r="H13" s="4">
        <v>131.86529875913999</v>
      </c>
      <c r="I13" s="4" t="str">
        <f t="shared" si="2"/>
        <v>32.9615876451116,131.86529875914</v>
      </c>
      <c r="J13" s="201" t="str">
        <f t="shared" si="3"/>
        <v>https://cyberjapandata.gsi.go.jp/#16/32.9615876451116/131.86529875914/&amp;base=std&amp;ls=std&amp;disp=1&amp;vs=c1g1j0h0k0l0u0t0z0r0s0m0f1</v>
      </c>
      <c r="K13" s="73" t="s">
        <v>2436</v>
      </c>
    </row>
    <row r="14" spans="1:11">
      <c r="A14" s="4" t="s">
        <v>403</v>
      </c>
      <c r="B14" s="4" t="s">
        <v>519</v>
      </c>
      <c r="C14" s="4" t="s">
        <v>523</v>
      </c>
      <c r="D14" s="4" t="s">
        <v>531</v>
      </c>
      <c r="E14" s="4" t="s">
        <v>530</v>
      </c>
      <c r="F14" s="83">
        <v>497</v>
      </c>
      <c r="G14" s="4">
        <v>32.800902245118401</v>
      </c>
      <c r="H14" s="4">
        <v>131.93625829164</v>
      </c>
      <c r="I14" s="4" t="str">
        <f t="shared" si="2"/>
        <v>32.8009022451184,131.93625829164</v>
      </c>
      <c r="J14" s="201" t="str">
        <f t="shared" si="3"/>
        <v>https://cyberjapandata.gsi.go.jp/#16/32.8009022451184/131.93625829164/&amp;base=std&amp;ls=std&amp;disp=1&amp;vs=c1g1j0h0k0l0u0t0z0r0s0m0f1</v>
      </c>
      <c r="K14" s="73" t="s">
        <v>2436</v>
      </c>
    </row>
    <row r="15" spans="1:11">
      <c r="A15" s="4" t="s">
        <v>403</v>
      </c>
      <c r="B15" s="4" t="s">
        <v>520</v>
      </c>
      <c r="C15" s="4" t="s">
        <v>533</v>
      </c>
      <c r="D15" s="4" t="s">
        <v>529</v>
      </c>
      <c r="E15" s="4" t="s">
        <v>528</v>
      </c>
      <c r="F15" s="83">
        <v>497</v>
      </c>
      <c r="G15" s="4">
        <v>32.939478815080001</v>
      </c>
      <c r="H15" s="4">
        <v>131.96234250085999</v>
      </c>
      <c r="I15" s="4" t="str">
        <f t="shared" si="2"/>
        <v>32.93947881508,131.96234250086</v>
      </c>
      <c r="J15" s="201" t="str">
        <f t="shared" si="3"/>
        <v>https://cyberjapandata.gsi.go.jp/#16/32.93947881508/131.96234250086/&amp;base=std&amp;ls=std&amp;disp=1&amp;vs=c1g1j0h0k0l0u0t0z0r0s0m0f1</v>
      </c>
      <c r="K15" s="73" t="s">
        <v>2436</v>
      </c>
    </row>
    <row r="16" spans="1:11">
      <c r="A16" s="4" t="s">
        <v>403</v>
      </c>
      <c r="B16" s="4" t="s">
        <v>521</v>
      </c>
      <c r="C16" s="4" t="s">
        <v>534</v>
      </c>
      <c r="D16" s="4" t="s">
        <v>527</v>
      </c>
      <c r="E16" s="4" t="s">
        <v>526</v>
      </c>
      <c r="F16" s="83">
        <v>497</v>
      </c>
      <c r="G16" s="4">
        <v>32.857885336322099</v>
      </c>
      <c r="H16" s="4">
        <v>131.68243245798101</v>
      </c>
      <c r="I16" s="4" t="str">
        <f t="shared" si="2"/>
        <v>32.8578853363221,131.682432457981</v>
      </c>
      <c r="J16" s="201" t="str">
        <f t="shared" si="3"/>
        <v>https://cyberjapandata.gsi.go.jp/#16/32.8578853363221/131.682432457981/&amp;base=std&amp;ls=std&amp;disp=1&amp;vs=c1g1j0h0k0l0u0t0z0r0s0m0f1</v>
      </c>
      <c r="K16" s="73" t="s">
        <v>2436</v>
      </c>
    </row>
    <row r="17" spans="1:11">
      <c r="A17" s="4" t="s">
        <v>403</v>
      </c>
      <c r="B17" s="4" t="s">
        <v>522</v>
      </c>
      <c r="C17" s="4" t="s">
        <v>234</v>
      </c>
      <c r="D17" s="4" t="s">
        <v>525</v>
      </c>
      <c r="E17" s="4" t="s">
        <v>524</v>
      </c>
      <c r="F17" s="83">
        <v>497</v>
      </c>
      <c r="G17" s="4">
        <v>33.042293487013303</v>
      </c>
      <c r="H17" s="4">
        <v>131.92077665294701</v>
      </c>
      <c r="I17" s="4" t="str">
        <f t="shared" si="2"/>
        <v>33.0422934870133,131.920776652947</v>
      </c>
      <c r="J17" s="201" t="str">
        <f t="shared" si="3"/>
        <v>https://cyberjapandata.gsi.go.jp/#16/33.0422934870133/131.920776652947/&amp;base=std&amp;ls=std&amp;disp=1&amp;vs=c1g1j0h0k0l0u0t0z0r0s0m0f1</v>
      </c>
      <c r="K17" s="99" t="s">
        <v>1755</v>
      </c>
    </row>
    <row r="18" spans="1:11">
      <c r="A18" s="4" t="s">
        <v>709</v>
      </c>
      <c r="B18" s="4" t="s">
        <v>708</v>
      </c>
      <c r="C18" s="4" t="s">
        <v>717</v>
      </c>
      <c r="D18" s="4"/>
      <c r="E18" s="4"/>
      <c r="F18" s="83">
        <v>515</v>
      </c>
      <c r="G18" s="4">
        <v>32.926542680707897</v>
      </c>
      <c r="H18" s="4">
        <v>131.86695811385701</v>
      </c>
      <c r="I18" s="4" t="str">
        <f t="shared" si="2"/>
        <v>32.9265426807079,131.866958113857</v>
      </c>
      <c r="J18" s="201" t="str">
        <f t="shared" si="3"/>
        <v>https://cyberjapandata.gsi.go.jp/#16/32.9265426807079/131.866958113857/&amp;base=std&amp;ls=std&amp;disp=1&amp;vs=c1g1j0h0k0l0u0t0z0r0s0m0f1</v>
      </c>
      <c r="K18" s="73" t="s">
        <v>2436</v>
      </c>
    </row>
    <row r="19" spans="1:11">
      <c r="A19" s="4" t="s">
        <v>678</v>
      </c>
      <c r="B19" s="4" t="s">
        <v>684</v>
      </c>
      <c r="C19" s="4" t="s">
        <v>714</v>
      </c>
      <c r="D19" s="4"/>
      <c r="E19" s="4"/>
      <c r="F19" s="83">
        <v>383</v>
      </c>
      <c r="G19" s="4">
        <v>32.971644220555497</v>
      </c>
      <c r="H19" s="4">
        <v>131.92502185641101</v>
      </c>
      <c r="I19" s="4" t="str">
        <f t="shared" si="2"/>
        <v>32.9716442205555,131.925021856411</v>
      </c>
      <c r="J19" s="201" t="str">
        <f t="shared" si="3"/>
        <v>https://cyberjapandata.gsi.go.jp/#16/32.9716442205555/131.925021856411/&amp;base=std&amp;ls=std&amp;disp=1&amp;vs=c1g1j0h0k0l0u0t0z0r0s0m0f1</v>
      </c>
      <c r="K19" s="99" t="s">
        <v>1756</v>
      </c>
    </row>
    <row r="20" spans="1:11">
      <c r="A20" s="4" t="s">
        <v>679</v>
      </c>
      <c r="B20" s="4" t="s">
        <v>681</v>
      </c>
      <c r="C20" s="4" t="s">
        <v>722</v>
      </c>
      <c r="D20" s="4"/>
      <c r="E20" s="4"/>
      <c r="F20" s="83">
        <v>383</v>
      </c>
      <c r="G20" s="4">
        <v>32.964636897188399</v>
      </c>
      <c r="H20" s="4">
        <v>131.889585382767</v>
      </c>
      <c r="I20" s="4" t="str">
        <f t="shared" si="2"/>
        <v>32.9646368971884,131.889585382767</v>
      </c>
      <c r="J20" s="201" t="str">
        <f t="shared" si="3"/>
        <v>https://cyberjapandata.gsi.go.jp/#16/32.9646368971884/131.889585382767/&amp;base=std&amp;ls=std&amp;disp=1&amp;vs=c1g1j0h0k0l0u0t0z0r0s0m0f1</v>
      </c>
      <c r="K20" s="73" t="s">
        <v>2436</v>
      </c>
    </row>
    <row r="21" spans="1:11">
      <c r="A21" s="4" t="s">
        <v>679</v>
      </c>
      <c r="B21" s="4" t="s">
        <v>682</v>
      </c>
      <c r="C21" s="4" t="s">
        <v>763</v>
      </c>
      <c r="D21" s="4"/>
      <c r="E21" s="4"/>
      <c r="F21" s="83">
        <v>383</v>
      </c>
      <c r="G21" s="4">
        <v>32.965999003931699</v>
      </c>
      <c r="H21" s="4">
        <v>131.841914518175</v>
      </c>
      <c r="I21" s="4" t="str">
        <f t="shared" si="2"/>
        <v>32.9659990039317,131.841914518175</v>
      </c>
      <c r="J21" s="201" t="str">
        <f t="shared" si="3"/>
        <v>https://cyberjapandata.gsi.go.jp/#16/32.9659990039317/131.841914518175/&amp;base=std&amp;ls=std&amp;disp=1&amp;vs=c1g1j0h0k0l0u0t0z0r0s0m0f1</v>
      </c>
      <c r="K21" s="73" t="s">
        <v>2436</v>
      </c>
    </row>
    <row r="22" spans="1:11">
      <c r="A22" s="4" t="s">
        <v>679</v>
      </c>
      <c r="B22" s="4" t="s">
        <v>683</v>
      </c>
      <c r="C22" s="4" t="s">
        <v>764</v>
      </c>
      <c r="D22" s="4"/>
      <c r="E22" s="4"/>
      <c r="F22" s="83">
        <v>383</v>
      </c>
      <c r="G22" s="4">
        <v>32.800605506267601</v>
      </c>
      <c r="H22" s="4">
        <v>131.94596500484101</v>
      </c>
      <c r="I22" s="4" t="str">
        <f t="shared" si="2"/>
        <v>32.8006055062676,131.945965004841</v>
      </c>
      <c r="J22" s="201" t="str">
        <f t="shared" si="3"/>
        <v>https://cyberjapandata.gsi.go.jp/#16/32.8006055062676/131.945965004841/&amp;base=std&amp;ls=std&amp;disp=1&amp;vs=c1g1j0h0k0l0u0t0z0r0s0m0f1</v>
      </c>
      <c r="K22" s="99" t="s">
        <v>1757</v>
      </c>
    </row>
    <row r="23" spans="1:11">
      <c r="A23" s="4" t="s">
        <v>765</v>
      </c>
      <c r="B23" s="4" t="s">
        <v>104</v>
      </c>
      <c r="C23" s="4" t="s">
        <v>283</v>
      </c>
      <c r="D23" s="4" t="s">
        <v>766</v>
      </c>
      <c r="E23" s="4"/>
      <c r="F23" s="4">
        <v>508</v>
      </c>
      <c r="G23" s="4">
        <v>32.958276241051898</v>
      </c>
      <c r="H23" s="4">
        <v>131.899778664086</v>
      </c>
      <c r="I23" s="4" t="str">
        <f t="shared" si="2"/>
        <v>32.9582762410519,131.899778664086</v>
      </c>
      <c r="J23" s="201" t="str">
        <f t="shared" si="3"/>
        <v>https://cyberjapandata.gsi.go.jp/#16/32.9582762410519/131.899778664086/&amp;base=std&amp;ls=std&amp;disp=1&amp;vs=c1g1j0h0k0l0u0t0z0r0s0m0f1</v>
      </c>
      <c r="K23" s="99" t="s">
        <v>1754</v>
      </c>
    </row>
    <row r="24" spans="1:11">
      <c r="A24" s="4" t="s">
        <v>765</v>
      </c>
      <c r="B24" s="4" t="s">
        <v>123</v>
      </c>
      <c r="C24" s="4" t="s">
        <v>247</v>
      </c>
      <c r="D24" s="4" t="s">
        <v>767</v>
      </c>
      <c r="E24" s="4"/>
      <c r="F24" s="4">
        <v>508</v>
      </c>
      <c r="G24" s="4">
        <v>32.968668451956297</v>
      </c>
      <c r="H24" s="4">
        <v>131.840225140521</v>
      </c>
      <c r="I24" s="4" t="str">
        <f t="shared" si="2"/>
        <v>32.9686684519563,131.840225140521</v>
      </c>
      <c r="J24" s="201" t="str">
        <f t="shared" si="3"/>
        <v>https://cyberjapandata.gsi.go.jp/#16/32.9686684519563/131.840225140521/&amp;base=std&amp;ls=std&amp;disp=1&amp;vs=c1g1j0h0k0l0u0t0z0r0s0m0f1</v>
      </c>
      <c r="K24" s="73" t="s">
        <v>2436</v>
      </c>
    </row>
    <row r="25" spans="1:11">
      <c r="A25" s="4" t="s">
        <v>765</v>
      </c>
      <c r="B25" s="4" t="s">
        <v>768</v>
      </c>
      <c r="C25" s="4" t="s">
        <v>774</v>
      </c>
      <c r="D25" s="4" t="s">
        <v>769</v>
      </c>
      <c r="E25" s="4"/>
      <c r="F25" s="4">
        <v>508</v>
      </c>
      <c r="G25" s="4">
        <v>32.858771257215601</v>
      </c>
      <c r="H25" s="4">
        <v>131.65747650341299</v>
      </c>
      <c r="I25" s="4" t="str">
        <f t="shared" si="2"/>
        <v>32.8587712572156,131.657476503413</v>
      </c>
      <c r="J25" s="201" t="str">
        <f t="shared" si="3"/>
        <v>https://cyberjapandata.gsi.go.jp/#16/32.8587712572156/131.657476503413/&amp;base=std&amp;ls=std&amp;disp=1&amp;vs=c1g1j0h0k0l0u0t0z0r0s0m0f1</v>
      </c>
      <c r="K25" s="73" t="s">
        <v>2436</v>
      </c>
    </row>
    <row r="26" spans="1:11">
      <c r="A26" s="4" t="s">
        <v>765</v>
      </c>
      <c r="B26" s="4" t="s">
        <v>84</v>
      </c>
      <c r="C26" s="4" t="s">
        <v>202</v>
      </c>
      <c r="D26" s="4" t="s">
        <v>769</v>
      </c>
      <c r="E26" s="4"/>
      <c r="F26" s="4">
        <v>508</v>
      </c>
      <c r="G26" s="4">
        <v>32.896548668449498</v>
      </c>
      <c r="H26" s="4">
        <v>131.77873119857799</v>
      </c>
      <c r="I26" s="4" t="str">
        <f t="shared" si="2"/>
        <v>32.8965486684495,131.778731198578</v>
      </c>
      <c r="J26" s="201" t="str">
        <f t="shared" si="3"/>
        <v>https://cyberjapandata.gsi.go.jp/#16/32.8965486684495/131.778731198578/&amp;base=std&amp;ls=std&amp;disp=1&amp;vs=c1g1j0h0k0l0u0t0z0r0s0m0f1</v>
      </c>
      <c r="K26" s="73" t="s">
        <v>2436</v>
      </c>
    </row>
    <row r="27" spans="1:11">
      <c r="A27" s="4" t="s">
        <v>765</v>
      </c>
      <c r="B27" s="4" t="s">
        <v>185</v>
      </c>
      <c r="C27" s="4" t="s">
        <v>328</v>
      </c>
      <c r="D27" s="4" t="s">
        <v>770</v>
      </c>
      <c r="E27" s="4"/>
      <c r="F27" s="4">
        <v>508</v>
      </c>
      <c r="G27" s="4">
        <v>32.942262749640498</v>
      </c>
      <c r="H27" s="4">
        <v>131.96268225103199</v>
      </c>
      <c r="I27" s="4" t="str">
        <f t="shared" si="2"/>
        <v>32.9422627496405,131.962682251032</v>
      </c>
      <c r="J27" s="201" t="str">
        <f t="shared" si="3"/>
        <v>https://cyberjapandata.gsi.go.jp/#16/32.9422627496405/131.962682251032/&amp;base=std&amp;ls=std&amp;disp=1&amp;vs=c1g1j0h0k0l0u0t0z0r0s0m0f1</v>
      </c>
      <c r="K27" s="73" t="s">
        <v>2436</v>
      </c>
    </row>
    <row r="28" spans="1:11">
      <c r="A28" s="4" t="s">
        <v>765</v>
      </c>
      <c r="B28" s="4" t="s">
        <v>771</v>
      </c>
      <c r="C28" s="4" t="s">
        <v>205</v>
      </c>
      <c r="D28" s="4" t="s">
        <v>769</v>
      </c>
      <c r="E28" s="4"/>
      <c r="F28" s="4">
        <v>508</v>
      </c>
      <c r="G28" s="4">
        <v>32.921324601133399</v>
      </c>
      <c r="H28" s="4">
        <v>131.974820358665</v>
      </c>
      <c r="I28" s="4" t="str">
        <f t="shared" si="2"/>
        <v>32.9213246011334,131.974820358665</v>
      </c>
      <c r="J28" s="201" t="str">
        <f t="shared" si="3"/>
        <v>https://cyberjapandata.gsi.go.jp/#16/32.9213246011334/131.974820358665/&amp;base=std&amp;ls=std&amp;disp=1&amp;vs=c1g1j0h0k0l0u0t0z0r0s0m0f1</v>
      </c>
      <c r="K28" s="99" t="s">
        <v>1755</v>
      </c>
    </row>
    <row r="29" spans="1:11">
      <c r="A29" s="4" t="s">
        <v>765</v>
      </c>
      <c r="B29" s="4" t="s">
        <v>772</v>
      </c>
      <c r="C29" s="4" t="s">
        <v>775</v>
      </c>
      <c r="D29" s="4" t="s">
        <v>769</v>
      </c>
      <c r="E29" s="4"/>
      <c r="F29" s="4">
        <v>508</v>
      </c>
      <c r="G29" s="4">
        <v>32.802602269287</v>
      </c>
      <c r="H29" s="4">
        <v>131.92405462692801</v>
      </c>
      <c r="I29" s="4" t="str">
        <f t="shared" si="2"/>
        <v>32.802602269287,131.924054626928</v>
      </c>
      <c r="J29" s="201" t="str">
        <f t="shared" si="3"/>
        <v>https://cyberjapandata.gsi.go.jp/#16/32.802602269287/131.924054626928/&amp;base=std&amp;ls=std&amp;disp=1&amp;vs=c1g1j0h0k0l0u0t0z0r0s0m0f1</v>
      </c>
      <c r="K29" s="99" t="s">
        <v>1755</v>
      </c>
    </row>
    <row r="30" spans="1:11">
      <c r="A30" s="4" t="s">
        <v>765</v>
      </c>
      <c r="B30" s="4" t="s">
        <v>184</v>
      </c>
      <c r="C30" s="4" t="s">
        <v>40</v>
      </c>
      <c r="D30" s="4" t="s">
        <v>773</v>
      </c>
      <c r="E30" s="4"/>
      <c r="F30" s="4">
        <v>508</v>
      </c>
      <c r="G30" s="4">
        <v>32.873144773383501</v>
      </c>
      <c r="H30" s="4">
        <v>131.78465677418501</v>
      </c>
      <c r="I30" s="4" t="str">
        <f t="shared" si="2"/>
        <v>32.8731447733835,131.784656774185</v>
      </c>
      <c r="J30" s="201" t="str">
        <f t="shared" si="3"/>
        <v>https://cyberjapandata.gsi.go.jp/#16/32.8731447733835/131.784656774185/&amp;base=std&amp;ls=std&amp;disp=1&amp;vs=c1g1j0h0k0l0u0t0z0r0s0m0f1</v>
      </c>
      <c r="K30" s="73" t="s">
        <v>2436</v>
      </c>
    </row>
    <row r="31" spans="1:11">
      <c r="A31" s="4" t="s">
        <v>404</v>
      </c>
      <c r="B31" s="4" t="s">
        <v>692</v>
      </c>
      <c r="C31" s="4" t="s">
        <v>390</v>
      </c>
      <c r="D31" s="4" t="s">
        <v>388</v>
      </c>
      <c r="E31" s="4" t="s">
        <v>389</v>
      </c>
      <c r="F31" s="83">
        <v>385</v>
      </c>
      <c r="G31" s="4">
        <v>33.23816629561</v>
      </c>
      <c r="H31" s="4">
        <v>131.61281541123901</v>
      </c>
      <c r="I31" s="4" t="str">
        <f t="shared" si="2"/>
        <v>33.23816629561,131.612815411239</v>
      </c>
      <c r="J31" s="201" t="str">
        <f t="shared" si="3"/>
        <v>https://cyberjapandata.gsi.go.jp/#16/33.23816629561/131.612815411239/&amp;base=std&amp;ls=std&amp;disp=1&amp;vs=c1g1j0h0k0l0u0t0z0r0s0m0f1</v>
      </c>
      <c r="K31" s="99" t="s">
        <v>1756</v>
      </c>
    </row>
    <row r="32" spans="1:11">
      <c r="A32" s="4" t="s">
        <v>404</v>
      </c>
      <c r="B32" s="4" t="s">
        <v>657</v>
      </c>
      <c r="C32" s="4" t="s">
        <v>390</v>
      </c>
      <c r="D32" s="4" t="s">
        <v>391</v>
      </c>
      <c r="E32" s="4" t="s">
        <v>389</v>
      </c>
      <c r="F32" s="83">
        <v>385</v>
      </c>
      <c r="G32" s="4">
        <v>33.238096944018302</v>
      </c>
      <c r="H32" s="4">
        <v>131.612801449892</v>
      </c>
      <c r="I32" s="4" t="str">
        <f t="shared" si="2"/>
        <v>33.2380969440183,131.612801449892</v>
      </c>
      <c r="J32" s="201" t="str">
        <f t="shared" si="3"/>
        <v>https://cyberjapandata.gsi.go.jp/#16/33.2380969440183/131.612801449892/&amp;base=std&amp;ls=std&amp;disp=1&amp;vs=c1g1j0h0k0l0u0t0z0r0s0m0f1</v>
      </c>
      <c r="K32" s="99" t="s">
        <v>1756</v>
      </c>
    </row>
    <row r="33" spans="1:11">
      <c r="A33" s="4" t="s">
        <v>404</v>
      </c>
      <c r="B33" s="4" t="s">
        <v>693</v>
      </c>
      <c r="C33" s="4" t="s">
        <v>394</v>
      </c>
      <c r="D33" s="4" t="s">
        <v>392</v>
      </c>
      <c r="E33" s="4" t="s">
        <v>393</v>
      </c>
      <c r="F33" s="83">
        <v>385</v>
      </c>
      <c r="G33" s="4">
        <v>32.964629919424603</v>
      </c>
      <c r="H33" s="4">
        <v>131.90470928557701</v>
      </c>
      <c r="I33" s="4" t="str">
        <f t="shared" si="2"/>
        <v>32.9646299194246,131.904709285577</v>
      </c>
      <c r="J33" s="201" t="str">
        <f t="shared" si="3"/>
        <v>https://cyberjapandata.gsi.go.jp/#16/32.9646299194246/131.904709285577/&amp;base=std&amp;ls=std&amp;disp=1&amp;vs=c1g1j0h0k0l0u0t0z0r0s0m0f1</v>
      </c>
      <c r="K33" s="99" t="s">
        <v>1756</v>
      </c>
    </row>
    <row r="34" spans="1:11">
      <c r="A34" s="4" t="s">
        <v>404</v>
      </c>
      <c r="B34" s="4" t="s">
        <v>694</v>
      </c>
      <c r="C34" s="4" t="s">
        <v>394</v>
      </c>
      <c r="D34" s="4" t="s">
        <v>395</v>
      </c>
      <c r="E34" s="4" t="s">
        <v>396</v>
      </c>
      <c r="F34" s="83">
        <v>385</v>
      </c>
      <c r="G34" s="4">
        <v>32.964834370311799</v>
      </c>
      <c r="H34" s="4">
        <v>131.904327124779</v>
      </c>
      <c r="I34" s="4" t="str">
        <f t="shared" si="2"/>
        <v>32.9648343703118,131.904327124779</v>
      </c>
      <c r="J34" s="201" t="str">
        <f t="shared" si="3"/>
        <v>https://cyberjapandata.gsi.go.jp/#16/32.9648343703118/131.904327124779/&amp;base=std&amp;ls=std&amp;disp=1&amp;vs=c1g1j0h0k0l0u0t0z0r0s0m0f1</v>
      </c>
      <c r="K34" s="99" t="s">
        <v>1756</v>
      </c>
    </row>
    <row r="35" spans="1:11">
      <c r="A35" s="4" t="s">
        <v>404</v>
      </c>
      <c r="B35" s="4" t="s">
        <v>695</v>
      </c>
      <c r="C35" s="4" t="s">
        <v>399</v>
      </c>
      <c r="D35" s="4" t="s">
        <v>397</v>
      </c>
      <c r="E35" s="4" t="s">
        <v>398</v>
      </c>
      <c r="F35" s="4">
        <v>508</v>
      </c>
      <c r="G35" s="4">
        <v>32.9576409172018</v>
      </c>
      <c r="H35" s="4">
        <v>131.89869034122501</v>
      </c>
      <c r="I35" s="4" t="str">
        <f t="shared" si="2"/>
        <v>32.9576409172018,131.898690341225</v>
      </c>
      <c r="J35" s="201" t="str">
        <f t="shared" si="3"/>
        <v>https://cyberjapandata.gsi.go.jp/#16/32.9576409172018/131.898690341225/&amp;base=std&amp;ls=std&amp;disp=1&amp;vs=c1g1j0h0k0l0u0t0z0r0s0m0f1</v>
      </c>
      <c r="K35" s="99" t="s">
        <v>1754</v>
      </c>
    </row>
    <row r="36" spans="1:11">
      <c r="A36" s="4" t="s">
        <v>404</v>
      </c>
      <c r="B36" s="4" t="s">
        <v>696</v>
      </c>
      <c r="C36" s="4" t="s">
        <v>402</v>
      </c>
      <c r="D36" s="4" t="s">
        <v>400</v>
      </c>
      <c r="E36" s="4" t="s">
        <v>401</v>
      </c>
      <c r="F36" s="83">
        <v>385</v>
      </c>
      <c r="G36" s="4">
        <v>33.0278602101601</v>
      </c>
      <c r="H36" s="4">
        <v>131.50254965399199</v>
      </c>
      <c r="I36" s="4" t="str">
        <f t="shared" si="2"/>
        <v>33.0278602101601,131.502549653992</v>
      </c>
      <c r="J36" s="201" t="str">
        <f t="shared" si="3"/>
        <v>https://cyberjapandata.gsi.go.jp/#16/33.0278602101601/131.502549653992/&amp;base=std&amp;ls=std&amp;disp=1&amp;vs=c1g1j0h0k0l0u0t0z0r0s0m0f1</v>
      </c>
      <c r="K36" s="73" t="s">
        <v>2436</v>
      </c>
    </row>
    <row r="37" spans="1:11">
      <c r="A37" s="4" t="s">
        <v>418</v>
      </c>
      <c r="B37" s="4" t="s">
        <v>415</v>
      </c>
      <c r="C37" s="4" t="s">
        <v>416</v>
      </c>
      <c r="D37" s="4" t="s">
        <v>411</v>
      </c>
      <c r="E37" s="4" t="s">
        <v>411</v>
      </c>
      <c r="F37" s="83">
        <v>563</v>
      </c>
      <c r="G37" s="4">
        <v>33.268657491666303</v>
      </c>
      <c r="H37" s="4">
        <v>131.35954594946099</v>
      </c>
      <c r="I37" s="4" t="str">
        <f t="shared" si="2"/>
        <v>33.2686574916663,131.359545949461</v>
      </c>
      <c r="J37" s="201" t="str">
        <f t="shared" si="3"/>
        <v>https://cyberjapandata.gsi.go.jp/#16/33.2686574916663/131.359545949461/&amp;base=std&amp;ls=std&amp;disp=1&amp;vs=c1g1j0h0k0l0u0t0z0r0s0m0f1</v>
      </c>
      <c r="K37" s="73" t="s">
        <v>2436</v>
      </c>
    </row>
    <row r="38" spans="1:11">
      <c r="A38" s="4" t="s">
        <v>418</v>
      </c>
      <c r="B38" s="4" t="s">
        <v>417</v>
      </c>
      <c r="C38" s="4" t="s">
        <v>414</v>
      </c>
      <c r="D38" s="4" t="s">
        <v>412</v>
      </c>
      <c r="E38" s="4" t="s">
        <v>413</v>
      </c>
      <c r="F38" s="83">
        <v>494</v>
      </c>
      <c r="G38" s="4">
        <v>32.968804296060597</v>
      </c>
      <c r="H38" s="4">
        <v>131.91412120698899</v>
      </c>
      <c r="I38" s="4" t="str">
        <f t="shared" si="2"/>
        <v>32.9688042960606,131.914121206989</v>
      </c>
      <c r="J38" s="201" t="str">
        <f t="shared" si="3"/>
        <v>https://cyberjapandata.gsi.go.jp/#16/32.9688042960606/131.914121206989/&amp;base=std&amp;ls=std&amp;disp=1&amp;vs=c1g1j0h0k0l0u0t0z0r0s0m0f1</v>
      </c>
      <c r="K38" s="99" t="s">
        <v>1757</v>
      </c>
    </row>
    <row r="39" spans="1:11">
      <c r="A39" s="4" t="s">
        <v>418</v>
      </c>
      <c r="B39" s="4" t="s">
        <v>409</v>
      </c>
      <c r="C39" s="4" t="s">
        <v>390</v>
      </c>
      <c r="D39" s="4" t="s">
        <v>405</v>
      </c>
      <c r="E39" s="4"/>
      <c r="F39" s="83">
        <v>496</v>
      </c>
      <c r="G39" s="4">
        <v>33.238837159730899</v>
      </c>
      <c r="H39" s="4">
        <v>131.61243393914501</v>
      </c>
      <c r="I39" s="4" t="str">
        <f t="shared" si="2"/>
        <v>33.2388371597309,131.612433939145</v>
      </c>
      <c r="J39" s="201" t="str">
        <f t="shared" si="3"/>
        <v>https://cyberjapandata.gsi.go.jp/#16/33.2388371597309/131.612433939145/&amp;base=std&amp;ls=std&amp;disp=1&amp;vs=c1g1j0h0k0l0u0t0z0r0s0m0f1</v>
      </c>
      <c r="K39" s="99" t="s">
        <v>1756</v>
      </c>
    </row>
    <row r="40" spans="1:11">
      <c r="A40" s="4" t="s">
        <v>418</v>
      </c>
      <c r="B40" s="4" t="s">
        <v>410</v>
      </c>
      <c r="C40" s="4" t="s">
        <v>408</v>
      </c>
      <c r="D40" s="4" t="s">
        <v>406</v>
      </c>
      <c r="E40" s="4" t="s">
        <v>407</v>
      </c>
      <c r="F40" s="83">
        <v>496</v>
      </c>
      <c r="G40" s="4">
        <v>32.965641136108601</v>
      </c>
      <c r="H40" s="4">
        <v>131.87989317269901</v>
      </c>
      <c r="I40" s="4" t="str">
        <f t="shared" si="2"/>
        <v>32.9656411361086,131.879893172699</v>
      </c>
      <c r="J40" s="201" t="str">
        <f t="shared" si="3"/>
        <v>https://cyberjapandata.gsi.go.jp/#16/32.9656411361086/131.879893172699/&amp;base=std&amp;ls=std&amp;disp=1&amp;vs=c1g1j0h0k0l0u0t0z0r0s0m0f1</v>
      </c>
      <c r="K40" s="73" t="s">
        <v>2436</v>
      </c>
    </row>
    <row r="41" spans="1:11">
      <c r="A41" s="4" t="s">
        <v>418</v>
      </c>
      <c r="B41" s="4" t="s">
        <v>537</v>
      </c>
      <c r="C41" s="4" t="s">
        <v>572</v>
      </c>
      <c r="D41" s="4" t="s">
        <v>557</v>
      </c>
      <c r="E41" s="4"/>
      <c r="F41" s="83">
        <v>496</v>
      </c>
      <c r="G41" s="4">
        <v>32.964838824329</v>
      </c>
      <c r="H41" s="4">
        <v>131.904088805877</v>
      </c>
      <c r="I41" s="4" t="str">
        <f t="shared" si="2"/>
        <v>32.964838824329,131.904088805877</v>
      </c>
      <c r="J41" s="201" t="str">
        <f t="shared" si="3"/>
        <v>https://cyberjapandata.gsi.go.jp/#16/32.964838824329/131.904088805877/&amp;base=std&amp;ls=std&amp;disp=1&amp;vs=c1g1j0h0k0l0u0t0z0r0s0m0f1</v>
      </c>
      <c r="K41" s="99" t="s">
        <v>1756</v>
      </c>
    </row>
    <row r="42" spans="1:11">
      <c r="A42" s="4" t="s">
        <v>418</v>
      </c>
      <c r="B42" s="4" t="s">
        <v>538</v>
      </c>
      <c r="C42" s="4" t="s">
        <v>578</v>
      </c>
      <c r="D42" s="4" t="s">
        <v>558</v>
      </c>
      <c r="E42" s="4"/>
      <c r="F42" s="83">
        <v>496</v>
      </c>
      <c r="G42" s="4">
        <v>32.998929496865898</v>
      </c>
      <c r="H42" s="4">
        <v>131.92334880276101</v>
      </c>
      <c r="I42" s="4" t="str">
        <f t="shared" si="2"/>
        <v>32.9989294968659,131.923348802761</v>
      </c>
      <c r="J42" s="201" t="str">
        <f t="shared" si="3"/>
        <v>https://cyberjapandata.gsi.go.jp/#16/32.9989294968659/131.923348802761/&amp;base=std&amp;ls=std&amp;disp=1&amp;vs=c1g1j0h0k0l0u0t0z0r0s0m0f1</v>
      </c>
      <c r="K42" s="99" t="s">
        <v>1758</v>
      </c>
    </row>
    <row r="43" spans="1:11">
      <c r="A43" s="4" t="s">
        <v>418</v>
      </c>
      <c r="B43" s="4" t="s">
        <v>539</v>
      </c>
      <c r="C43" s="4" t="s">
        <v>540</v>
      </c>
      <c r="D43" s="4" t="s">
        <v>559</v>
      </c>
      <c r="E43" s="4"/>
      <c r="F43" s="83">
        <v>496</v>
      </c>
      <c r="G43" s="4">
        <v>32.931649274145997</v>
      </c>
      <c r="H43" s="4">
        <v>131.87640605895299</v>
      </c>
      <c r="I43" s="4" t="str">
        <f t="shared" si="2"/>
        <v>32.931649274146,131.876406058953</v>
      </c>
      <c r="J43" s="201" t="str">
        <f t="shared" si="3"/>
        <v>https://cyberjapandata.gsi.go.jp/#16/32.931649274146/131.876406058953/&amp;base=std&amp;ls=std&amp;disp=1&amp;vs=c1g1j0h0k0l0u0t0z0r0s0m0f1</v>
      </c>
      <c r="K43" s="99" t="s">
        <v>1759</v>
      </c>
    </row>
    <row r="44" spans="1:11">
      <c r="A44" s="4" t="s">
        <v>418</v>
      </c>
      <c r="B44" s="4" t="s">
        <v>541</v>
      </c>
      <c r="C44" s="4" t="s">
        <v>573</v>
      </c>
      <c r="D44" s="4" t="s">
        <v>560</v>
      </c>
      <c r="E44" s="4"/>
      <c r="F44" s="83">
        <v>496</v>
      </c>
      <c r="G44" s="4">
        <v>32.919132885297699</v>
      </c>
      <c r="H44" s="4">
        <v>131.927542980298</v>
      </c>
      <c r="I44" s="4" t="str">
        <f t="shared" si="2"/>
        <v>32.9191328852977,131.927542980298</v>
      </c>
      <c r="J44" s="201" t="str">
        <f t="shared" si="3"/>
        <v>https://cyberjapandata.gsi.go.jp/#16/32.9191328852977/131.927542980298/&amp;base=std&amp;ls=std&amp;disp=1&amp;vs=c1g1j0h0k0l0u0t0z0r0s0m0f1</v>
      </c>
      <c r="K44" s="73" t="s">
        <v>2436</v>
      </c>
    </row>
    <row r="45" spans="1:11">
      <c r="A45" s="4" t="s">
        <v>418</v>
      </c>
      <c r="B45" s="4" t="s">
        <v>542</v>
      </c>
      <c r="C45" s="4" t="s">
        <v>543</v>
      </c>
      <c r="D45" s="4" t="s">
        <v>560</v>
      </c>
      <c r="E45" s="4"/>
      <c r="F45" s="83">
        <v>496</v>
      </c>
      <c r="G45" s="4">
        <v>32.952515983253797</v>
      </c>
      <c r="H45" s="4">
        <v>131.83818077808601</v>
      </c>
      <c r="I45" s="4" t="str">
        <f t="shared" si="2"/>
        <v>32.9525159832538,131.838180778086</v>
      </c>
      <c r="J45" s="201" t="str">
        <f t="shared" si="3"/>
        <v>https://cyberjapandata.gsi.go.jp/#16/32.9525159832538/131.838180778086/&amp;base=std&amp;ls=std&amp;disp=1&amp;vs=c1g1j0h0k0l0u0t0z0r0s0m0f1</v>
      </c>
      <c r="K45" s="73" t="s">
        <v>2436</v>
      </c>
    </row>
    <row r="46" spans="1:11">
      <c r="A46" s="4" t="s">
        <v>418</v>
      </c>
      <c r="B46" s="4" t="s">
        <v>544</v>
      </c>
      <c r="C46" s="4" t="s">
        <v>574</v>
      </c>
      <c r="D46" s="4" t="s">
        <v>561</v>
      </c>
      <c r="E46" s="4"/>
      <c r="F46" s="83">
        <v>496</v>
      </c>
      <c r="G46" s="4">
        <v>32.979200566843602</v>
      </c>
      <c r="H46" s="4">
        <v>131.84793019904899</v>
      </c>
      <c r="I46" s="4" t="str">
        <f t="shared" si="2"/>
        <v>32.9792005668436,131.847930199049</v>
      </c>
      <c r="J46" s="201" t="str">
        <f t="shared" si="3"/>
        <v>https://cyberjapandata.gsi.go.jp/#16/32.9792005668436/131.847930199049/&amp;base=std&amp;ls=std&amp;disp=1&amp;vs=c1g1j0h0k0l0u0t0z0r0s0m0f1</v>
      </c>
      <c r="K46" s="73" t="s">
        <v>2436</v>
      </c>
    </row>
    <row r="47" spans="1:11">
      <c r="A47" s="4" t="s">
        <v>418</v>
      </c>
      <c r="B47" s="4" t="s">
        <v>545</v>
      </c>
      <c r="C47" s="4" t="s">
        <v>575</v>
      </c>
      <c r="D47" s="4" t="s">
        <v>562</v>
      </c>
      <c r="E47" s="4"/>
      <c r="F47" s="83">
        <v>496</v>
      </c>
      <c r="G47" s="4">
        <v>32.9217138266144</v>
      </c>
      <c r="H47" s="4">
        <v>131.975161279426</v>
      </c>
      <c r="I47" s="4" t="str">
        <f t="shared" si="2"/>
        <v>32.9217138266144,131.975161279426</v>
      </c>
      <c r="J47" s="201" t="str">
        <f t="shared" si="3"/>
        <v>https://cyberjapandata.gsi.go.jp/#16/32.9217138266144/131.975161279426/&amp;base=std&amp;ls=std&amp;disp=1&amp;vs=c1g1j0h0k0l0u0t0z0r0s0m0f1</v>
      </c>
      <c r="K47" s="99" t="s">
        <v>2433</v>
      </c>
    </row>
    <row r="48" spans="1:11">
      <c r="A48" s="4" t="s">
        <v>418</v>
      </c>
      <c r="B48" s="4" t="s">
        <v>546</v>
      </c>
      <c r="C48" s="4" t="s">
        <v>579</v>
      </c>
      <c r="D48" s="4" t="s">
        <v>563</v>
      </c>
      <c r="E48" s="4"/>
      <c r="F48" s="83">
        <v>496</v>
      </c>
      <c r="G48" s="4">
        <v>33.046002627409102</v>
      </c>
      <c r="H48" s="4">
        <v>131.92476831026499</v>
      </c>
      <c r="I48" s="4" t="str">
        <f t="shared" si="2"/>
        <v>33.0460026274091,131.924768310265</v>
      </c>
      <c r="J48" s="201" t="str">
        <f t="shared" si="3"/>
        <v>https://cyberjapandata.gsi.go.jp/#16/33.0460026274091/131.924768310265/&amp;base=std&amp;ls=std&amp;disp=1&amp;vs=c1g1j0h0k0l0u0t0z0r0s0m0f1</v>
      </c>
      <c r="K48" s="99" t="s">
        <v>1758</v>
      </c>
    </row>
    <row r="49" spans="1:11">
      <c r="A49" s="4" t="s">
        <v>418</v>
      </c>
      <c r="B49" s="4" t="s">
        <v>547</v>
      </c>
      <c r="C49" s="4" t="s">
        <v>576</v>
      </c>
      <c r="D49" s="4" t="s">
        <v>564</v>
      </c>
      <c r="E49" s="4"/>
      <c r="F49" s="83">
        <v>496</v>
      </c>
      <c r="G49" s="4">
        <v>32.955133575437898</v>
      </c>
      <c r="H49" s="4">
        <v>131.80222721027101</v>
      </c>
      <c r="I49" s="4" t="str">
        <f t="shared" si="2"/>
        <v>32.9551335754379,131.802227210271</v>
      </c>
      <c r="J49" s="201" t="str">
        <f t="shared" si="3"/>
        <v>https://cyberjapandata.gsi.go.jp/#16/32.9551335754379/131.802227210271/&amp;base=std&amp;ls=std&amp;disp=1&amp;vs=c1g1j0h0k0l0u0t0z0r0s0m0f1</v>
      </c>
      <c r="K49" s="73" t="s">
        <v>2436</v>
      </c>
    </row>
    <row r="50" spans="1:11">
      <c r="A50" s="4" t="s">
        <v>418</v>
      </c>
      <c r="B50" s="4" t="s">
        <v>548</v>
      </c>
      <c r="C50" s="4" t="s">
        <v>580</v>
      </c>
      <c r="D50" s="4" t="s">
        <v>565</v>
      </c>
      <c r="E50" s="4"/>
      <c r="F50" s="83">
        <v>496</v>
      </c>
      <c r="G50" s="4">
        <v>32.947567577750199</v>
      </c>
      <c r="H50" s="4">
        <v>131.95765548918999</v>
      </c>
      <c r="I50" s="4" t="str">
        <f t="shared" si="2"/>
        <v>32.9475675777502,131.95765548919</v>
      </c>
      <c r="J50" s="201" t="str">
        <f t="shared" si="3"/>
        <v>https://cyberjapandata.gsi.go.jp/#16/32.9475675777502/131.95765548919/&amp;base=std&amp;ls=std&amp;disp=1&amp;vs=c1g1j0h0k0l0u0t0z0r0s0m0f1</v>
      </c>
      <c r="K50" s="99" t="s">
        <v>1758</v>
      </c>
    </row>
    <row r="51" spans="1:11">
      <c r="A51" s="4" t="s">
        <v>418</v>
      </c>
      <c r="B51" s="4" t="s">
        <v>549</v>
      </c>
      <c r="C51" s="4" t="s">
        <v>581</v>
      </c>
      <c r="D51" s="4" t="s">
        <v>566</v>
      </c>
      <c r="E51" s="4"/>
      <c r="F51" s="83">
        <v>496</v>
      </c>
      <c r="G51" s="4">
        <v>32.802338118698799</v>
      </c>
      <c r="H51" s="4">
        <v>131.925069204366</v>
      </c>
      <c r="I51" s="4" t="str">
        <f t="shared" si="2"/>
        <v>32.8023381186988,131.925069204366</v>
      </c>
      <c r="J51" s="201" t="str">
        <f t="shared" si="3"/>
        <v>https://cyberjapandata.gsi.go.jp/#16/32.8023381186988/131.925069204366/&amp;base=std&amp;ls=std&amp;disp=1&amp;vs=c1g1j0h0k0l0u0t0z0r0s0m0f1</v>
      </c>
      <c r="K51" s="99" t="s">
        <v>1755</v>
      </c>
    </row>
    <row r="52" spans="1:11">
      <c r="A52" s="4" t="s">
        <v>418</v>
      </c>
      <c r="B52" s="4" t="s">
        <v>550</v>
      </c>
      <c r="C52" s="4" t="s">
        <v>582</v>
      </c>
      <c r="D52" s="4" t="s">
        <v>567</v>
      </c>
      <c r="E52" s="4"/>
      <c r="F52" s="83">
        <v>496</v>
      </c>
      <c r="G52" s="4">
        <v>32.793628552269404</v>
      </c>
      <c r="H52" s="4">
        <v>131.875106126974</v>
      </c>
      <c r="I52" s="4" t="str">
        <f t="shared" si="2"/>
        <v>32.7936285522694,131.875106126974</v>
      </c>
      <c r="J52" s="201" t="str">
        <f t="shared" si="3"/>
        <v>https://cyberjapandata.gsi.go.jp/#16/32.7936285522694/131.875106126974/&amp;base=std&amp;ls=std&amp;disp=1&amp;vs=c1g1j0h0k0l0u0t0z0r0s0m0f1</v>
      </c>
      <c r="K52" s="99" t="s">
        <v>2433</v>
      </c>
    </row>
    <row r="53" spans="1:11">
      <c r="A53" s="4" t="s">
        <v>418</v>
      </c>
      <c r="B53" s="4" t="s">
        <v>551</v>
      </c>
      <c r="C53" s="4" t="s">
        <v>577</v>
      </c>
      <c r="D53" s="4" t="s">
        <v>568</v>
      </c>
      <c r="E53" s="4"/>
      <c r="F53" s="83">
        <v>496</v>
      </c>
      <c r="G53" s="4">
        <v>32.861484476441298</v>
      </c>
      <c r="H53" s="4">
        <v>131.94873583180799</v>
      </c>
      <c r="I53" s="4" t="str">
        <f t="shared" si="2"/>
        <v>32.8614844764413,131.948735831808</v>
      </c>
      <c r="J53" s="201" t="str">
        <f t="shared" si="3"/>
        <v>https://cyberjapandata.gsi.go.jp/#16/32.8614844764413/131.948735831808/&amp;base=std&amp;ls=std&amp;disp=1&amp;vs=c1g1j0h0k0l0u0t0z0r0s0m0f1</v>
      </c>
      <c r="K53" s="99" t="s">
        <v>1757</v>
      </c>
    </row>
    <row r="54" spans="1:11">
      <c r="A54" s="4" t="s">
        <v>418</v>
      </c>
      <c r="B54" s="4" t="s">
        <v>552</v>
      </c>
      <c r="C54" s="4" t="s">
        <v>553</v>
      </c>
      <c r="D54" s="4" t="s">
        <v>569</v>
      </c>
      <c r="E54" s="4"/>
      <c r="F54" s="83">
        <v>496</v>
      </c>
      <c r="G54" s="4">
        <v>32.896877039784002</v>
      </c>
      <c r="H54" s="4">
        <v>131.779069265006</v>
      </c>
      <c r="I54" s="4" t="str">
        <f t="shared" si="2"/>
        <v>32.896877039784,131.779069265006</v>
      </c>
      <c r="J54" s="201" t="str">
        <f t="shared" si="3"/>
        <v>https://cyberjapandata.gsi.go.jp/#16/32.896877039784/131.779069265006/&amp;base=std&amp;ls=std&amp;disp=1&amp;vs=c1g1j0h0k0l0u0t0z0r0s0m0f1</v>
      </c>
      <c r="K54" s="73" t="s">
        <v>2436</v>
      </c>
    </row>
    <row r="55" spans="1:11">
      <c r="A55" s="4" t="s">
        <v>418</v>
      </c>
      <c r="B55" s="4" t="s">
        <v>554</v>
      </c>
      <c r="C55" s="4" t="s">
        <v>583</v>
      </c>
      <c r="D55" s="4" t="s">
        <v>570</v>
      </c>
      <c r="E55" s="4"/>
      <c r="F55" s="83">
        <v>496</v>
      </c>
      <c r="G55" s="4">
        <v>32.851318613114998</v>
      </c>
      <c r="H55" s="4">
        <v>131.691759686663</v>
      </c>
      <c r="I55" s="4" t="str">
        <f t="shared" si="2"/>
        <v>32.851318613115,131.691759686663</v>
      </c>
      <c r="J55" s="201" t="str">
        <f t="shared" si="3"/>
        <v>https://cyberjapandata.gsi.go.jp/#16/32.851318613115/131.691759686663/&amp;base=std&amp;ls=std&amp;disp=1&amp;vs=c1g1j0h0k0l0u0t0z0r0s0m0f1</v>
      </c>
      <c r="K55" s="73" t="s">
        <v>2436</v>
      </c>
    </row>
    <row r="56" spans="1:11">
      <c r="A56" s="4" t="s">
        <v>418</v>
      </c>
      <c r="B56" s="4" t="s">
        <v>555</v>
      </c>
      <c r="C56" s="4" t="s">
        <v>556</v>
      </c>
      <c r="D56" s="4" t="s">
        <v>571</v>
      </c>
      <c r="E56" s="4"/>
      <c r="F56" s="83">
        <v>496</v>
      </c>
      <c r="G56" s="4">
        <v>32.856803322934901</v>
      </c>
      <c r="H56" s="4">
        <v>131.63075059454201</v>
      </c>
      <c r="I56" s="4" t="str">
        <f t="shared" si="2"/>
        <v>32.8568033229349,131.630750594542</v>
      </c>
      <c r="J56" s="201" t="str">
        <f t="shared" si="3"/>
        <v>https://cyberjapandata.gsi.go.jp/#16/32.8568033229349/131.630750594542/&amp;base=std&amp;ls=std&amp;disp=1&amp;vs=c1g1j0h0k0l0u0t0z0r0s0m0f1</v>
      </c>
      <c r="K56" s="73" t="s">
        <v>2436</v>
      </c>
    </row>
    <row r="57" spans="1:11">
      <c r="A57" s="4" t="s">
        <v>776</v>
      </c>
      <c r="B57" s="4" t="s">
        <v>429</v>
      </c>
      <c r="C57" s="4" t="s">
        <v>421</v>
      </c>
      <c r="D57" s="4" t="s">
        <v>419</v>
      </c>
      <c r="E57" s="4" t="s">
        <v>420</v>
      </c>
      <c r="F57" s="83">
        <v>384</v>
      </c>
      <c r="G57" s="4">
        <v>33.236241803819098</v>
      </c>
      <c r="H57" s="4">
        <v>131.61962213626501</v>
      </c>
      <c r="I57" s="4" t="str">
        <f t="shared" si="2"/>
        <v>33.2362418038191,131.619622136265</v>
      </c>
      <c r="J57" s="201" t="str">
        <f t="shared" si="3"/>
        <v>https://cyberjapandata.gsi.go.jp/#16/33.2362418038191/131.619622136265/&amp;base=std&amp;ls=std&amp;disp=1&amp;vs=c1g1j0h0k0l0u0t0z0r0s0m0f1</v>
      </c>
      <c r="K57" s="99" t="s">
        <v>1754</v>
      </c>
    </row>
    <row r="58" spans="1:11">
      <c r="A58" s="4" t="s">
        <v>776</v>
      </c>
      <c r="B58" s="4" t="s">
        <v>430</v>
      </c>
      <c r="C58" s="4" t="s">
        <v>424</v>
      </c>
      <c r="D58" s="4" t="s">
        <v>422</v>
      </c>
      <c r="E58" s="4" t="s">
        <v>423</v>
      </c>
      <c r="F58" s="83">
        <v>384</v>
      </c>
      <c r="G58" s="4">
        <v>32.974363338639499</v>
      </c>
      <c r="H58" s="4">
        <v>131.910054243746</v>
      </c>
      <c r="I58" s="4" t="str">
        <f t="shared" si="2"/>
        <v>32.9743633386395,131.910054243746</v>
      </c>
      <c r="J58" s="201" t="str">
        <f t="shared" si="3"/>
        <v>https://cyberjapandata.gsi.go.jp/#16/32.9743633386395/131.910054243746/&amp;base=std&amp;ls=std&amp;disp=1&amp;vs=c1g1j0h0k0l0u0t0z0r0s0m0f1</v>
      </c>
      <c r="K58" s="99" t="s">
        <v>1757</v>
      </c>
    </row>
    <row r="59" spans="1:11">
      <c r="A59" s="4" t="s">
        <v>776</v>
      </c>
      <c r="B59" s="4" t="s">
        <v>431</v>
      </c>
      <c r="C59" s="4" t="s">
        <v>432</v>
      </c>
      <c r="D59" s="4" t="s">
        <v>425</v>
      </c>
      <c r="E59" s="4" t="s">
        <v>426</v>
      </c>
      <c r="F59" s="83">
        <v>384</v>
      </c>
      <c r="G59" s="4">
        <v>32.953779707410597</v>
      </c>
      <c r="H59" s="4">
        <v>131.90634497836899</v>
      </c>
      <c r="I59" s="4" t="str">
        <f t="shared" si="2"/>
        <v>32.9537797074106,131.906344978369</v>
      </c>
      <c r="J59" s="201" t="str">
        <f t="shared" si="3"/>
        <v>https://cyberjapandata.gsi.go.jp/#16/32.9537797074106/131.906344978369/&amp;base=std&amp;ls=std&amp;disp=1&amp;vs=c1g1j0h0k0l0u0t0z0r0s0m0f1</v>
      </c>
      <c r="K59" s="99" t="s">
        <v>1759</v>
      </c>
    </row>
    <row r="60" spans="1:11">
      <c r="A60" s="4" t="s">
        <v>776</v>
      </c>
      <c r="B60" s="4" t="s">
        <v>1614</v>
      </c>
      <c r="C60" s="4" t="s">
        <v>723</v>
      </c>
      <c r="D60" s="4" t="s">
        <v>1615</v>
      </c>
      <c r="E60" s="4" t="s">
        <v>1616</v>
      </c>
      <c r="F60" s="83">
        <v>384</v>
      </c>
      <c r="G60" s="4">
        <v>32.969673522084101</v>
      </c>
      <c r="H60" s="4">
        <v>131.83961116769299</v>
      </c>
      <c r="I60" s="4" t="str">
        <f t="shared" si="2"/>
        <v>32.9696735220841,131.839611167693</v>
      </c>
      <c r="J60" s="201" t="str">
        <f t="shared" si="3"/>
        <v>https://cyberjapandata.gsi.go.jp/#16/32.9696735220841/131.839611167693/&amp;base=std&amp;ls=std&amp;disp=1&amp;vs=c1g1j0h0k0l0u0t0z0r0s0m0f1</v>
      </c>
      <c r="K60" s="73" t="s">
        <v>2436</v>
      </c>
    </row>
    <row r="61" spans="1:11">
      <c r="A61" s="4" t="s">
        <v>776</v>
      </c>
      <c r="B61" s="4" t="s">
        <v>434</v>
      </c>
      <c r="C61" s="4" t="s">
        <v>428</v>
      </c>
      <c r="D61" s="4" t="s">
        <v>433</v>
      </c>
      <c r="E61" s="4" t="s">
        <v>427</v>
      </c>
      <c r="F61" s="83">
        <v>384</v>
      </c>
      <c r="G61" s="4">
        <v>33.248768818368802</v>
      </c>
      <c r="H61" s="4">
        <v>131.630306596444</v>
      </c>
      <c r="I61" s="4" t="str">
        <f t="shared" si="2"/>
        <v>33.2487688183688,131.630306596444</v>
      </c>
      <c r="J61" s="201" t="str">
        <f t="shared" si="3"/>
        <v>https://cyberjapandata.gsi.go.jp/#16/33.2487688183688/131.630306596444/&amp;base=std&amp;ls=std&amp;disp=1&amp;vs=c1g1j0h0k0l0u0t0z0r0s0m0f1</v>
      </c>
      <c r="K61" s="99" t="s">
        <v>1757</v>
      </c>
    </row>
    <row r="62" spans="1:11">
      <c r="A62" s="4" t="s">
        <v>435</v>
      </c>
      <c r="B62" s="4" t="s">
        <v>461</v>
      </c>
      <c r="C62" s="4" t="s">
        <v>438</v>
      </c>
      <c r="D62" s="4" t="s">
        <v>436</v>
      </c>
      <c r="E62" s="4" t="s">
        <v>437</v>
      </c>
      <c r="F62" s="83">
        <v>383</v>
      </c>
      <c r="G62" s="4">
        <v>33.244109181338999</v>
      </c>
      <c r="H62" s="4">
        <v>131.60587144907501</v>
      </c>
      <c r="I62" s="4" t="str">
        <f t="shared" si="2"/>
        <v>33.244109181339,131.605871449075</v>
      </c>
      <c r="J62" s="201" t="str">
        <f t="shared" si="3"/>
        <v>https://cyberjapandata.gsi.go.jp/#16/33.244109181339/131.605871449075/&amp;base=std&amp;ls=std&amp;disp=1&amp;vs=c1g1j0h0k0l0u0t0z0r0s0m0f1</v>
      </c>
      <c r="K62" s="99" t="s">
        <v>1758</v>
      </c>
    </row>
    <row r="63" spans="1:11">
      <c r="A63" s="4" t="s">
        <v>435</v>
      </c>
      <c r="B63" s="4" t="s">
        <v>532</v>
      </c>
      <c r="C63" s="4" t="s">
        <v>441</v>
      </c>
      <c r="D63" s="4" t="s">
        <v>439</v>
      </c>
      <c r="E63" s="4" t="s">
        <v>440</v>
      </c>
      <c r="F63" s="83">
        <v>383</v>
      </c>
      <c r="G63" s="4">
        <v>32.9573920667194</v>
      </c>
      <c r="H63" s="4">
        <v>131.911329620602</v>
      </c>
      <c r="I63" s="4" t="str">
        <f t="shared" si="2"/>
        <v>32.9573920667194,131.911329620602</v>
      </c>
      <c r="J63" s="201" t="str">
        <f t="shared" si="3"/>
        <v>https://cyberjapandata.gsi.go.jp/#16/32.9573920667194/131.911329620602/&amp;base=std&amp;ls=std&amp;disp=1&amp;vs=c1g1j0h0k0l0u0t0z0r0s0m0f1</v>
      </c>
      <c r="K63" s="99" t="s">
        <v>1754</v>
      </c>
    </row>
    <row r="64" spans="1:11">
      <c r="A64" s="4" t="s">
        <v>435</v>
      </c>
      <c r="B64" s="4" t="s">
        <v>462</v>
      </c>
      <c r="C64" s="4" t="s">
        <v>444</v>
      </c>
      <c r="D64" s="4" t="s">
        <v>442</v>
      </c>
      <c r="E64" s="4" t="s">
        <v>443</v>
      </c>
      <c r="F64" s="83">
        <v>383</v>
      </c>
      <c r="G64" s="4">
        <v>32.971227960769603</v>
      </c>
      <c r="H64" s="4">
        <v>131.90255401526099</v>
      </c>
      <c r="I64" s="4" t="str">
        <f t="shared" si="2"/>
        <v>32.9712279607696,131.902554015261</v>
      </c>
      <c r="J64" s="201" t="str">
        <f t="shared" si="3"/>
        <v>https://cyberjapandata.gsi.go.jp/#16/32.9712279607696/131.902554015261/&amp;base=std&amp;ls=std&amp;disp=1&amp;vs=c1g1j0h0k0l0u0t0z0r0s0m0f1</v>
      </c>
      <c r="K64" s="99" t="s">
        <v>1758</v>
      </c>
    </row>
    <row r="65" spans="1:11">
      <c r="A65" s="4" t="s">
        <v>435</v>
      </c>
      <c r="B65" s="4" t="s">
        <v>463</v>
      </c>
      <c r="C65" s="4" t="s">
        <v>447</v>
      </c>
      <c r="D65" s="4" t="s">
        <v>445</v>
      </c>
      <c r="E65" s="4" t="s">
        <v>446</v>
      </c>
      <c r="F65" s="83">
        <v>383</v>
      </c>
      <c r="G65" s="4">
        <v>32.972570359616697</v>
      </c>
      <c r="H65" s="4">
        <v>131.902101767479</v>
      </c>
      <c r="I65" s="4" t="str">
        <f t="shared" si="2"/>
        <v>32.9725703596167,131.902101767479</v>
      </c>
      <c r="J65" s="201" t="str">
        <f t="shared" si="3"/>
        <v>https://cyberjapandata.gsi.go.jp/#16/32.9725703596167/131.902101767479/&amp;base=std&amp;ls=std&amp;disp=1&amp;vs=c1g1j0h0k0l0u0t0z0r0s0m0f1</v>
      </c>
      <c r="K65" s="99" t="s">
        <v>1758</v>
      </c>
    </row>
    <row r="66" spans="1:11">
      <c r="A66" s="4" t="s">
        <v>435</v>
      </c>
      <c r="B66" s="4" t="s">
        <v>464</v>
      </c>
      <c r="C66" s="4" t="s">
        <v>450</v>
      </c>
      <c r="D66" s="4" t="s">
        <v>448</v>
      </c>
      <c r="E66" s="4" t="s">
        <v>449</v>
      </c>
      <c r="F66" s="83">
        <v>498</v>
      </c>
      <c r="G66" s="4">
        <v>32.961894026744197</v>
      </c>
      <c r="H66" s="4">
        <v>131.90169185364999</v>
      </c>
      <c r="I66" s="4" t="str">
        <f t="shared" si="2"/>
        <v>32.9618940267442,131.90169185365</v>
      </c>
      <c r="J66" s="201" t="str">
        <f t="shared" si="3"/>
        <v>https://cyberjapandata.gsi.go.jp/#16/32.9618940267442/131.90169185365/&amp;base=std&amp;ls=std&amp;disp=1&amp;vs=c1g1j0h0k0l0u0t0z0r0s0m0f1</v>
      </c>
      <c r="K66" s="99" t="s">
        <v>1756</v>
      </c>
    </row>
    <row r="67" spans="1:11">
      <c r="A67" s="4" t="s">
        <v>435</v>
      </c>
      <c r="B67" s="4" t="s">
        <v>465</v>
      </c>
      <c r="C67" s="4" t="s">
        <v>466</v>
      </c>
      <c r="D67" s="4" t="s">
        <v>451</v>
      </c>
      <c r="E67" s="4"/>
      <c r="F67" s="83">
        <v>383</v>
      </c>
      <c r="G67" s="4">
        <v>33.238449324350597</v>
      </c>
      <c r="H67" s="4">
        <v>131.61923145111101</v>
      </c>
      <c r="I67" s="4" t="str">
        <f t="shared" si="2"/>
        <v>33.2384493243506,131.619231451111</v>
      </c>
      <c r="J67" s="201" t="str">
        <f t="shared" si="3"/>
        <v>https://cyberjapandata.gsi.go.jp/#16/33.2384493243506/131.619231451111/&amp;base=std&amp;ls=std&amp;disp=1&amp;vs=c1g1j0h0k0l0u0t0z0r0s0m0f1</v>
      </c>
      <c r="K67" s="99" t="s">
        <v>1756</v>
      </c>
    </row>
    <row r="68" spans="1:11">
      <c r="A68" s="4" t="s">
        <v>435</v>
      </c>
      <c r="B68" s="4" t="s">
        <v>467</v>
      </c>
      <c r="C68" s="4" t="s">
        <v>468</v>
      </c>
      <c r="D68" s="4" t="s">
        <v>452</v>
      </c>
      <c r="E68" s="4"/>
      <c r="F68" s="83">
        <v>383</v>
      </c>
      <c r="G68" s="4">
        <v>33.224325704181801</v>
      </c>
      <c r="H68" s="4">
        <v>131.573862866822</v>
      </c>
      <c r="I68" s="4" t="str">
        <f t="shared" si="2"/>
        <v>33.2243257041818,131.573862866822</v>
      </c>
      <c r="J68" s="201" t="str">
        <f t="shared" si="3"/>
        <v>https://cyberjapandata.gsi.go.jp/#16/33.2243257041818/131.573862866822/&amp;base=std&amp;ls=std&amp;disp=1&amp;vs=c1g1j0h0k0l0u0t0z0r0s0m0f1</v>
      </c>
      <c r="K68" s="73" t="s">
        <v>2436</v>
      </c>
    </row>
    <row r="69" spans="1:11">
      <c r="A69" s="4" t="s">
        <v>435</v>
      </c>
      <c r="B69" s="4" t="s">
        <v>469</v>
      </c>
      <c r="C69" s="4" t="s">
        <v>454</v>
      </c>
      <c r="D69" s="4" t="s">
        <v>453</v>
      </c>
      <c r="E69" s="4" t="s">
        <v>446</v>
      </c>
      <c r="F69" s="83">
        <v>383</v>
      </c>
      <c r="G69" s="4">
        <v>32.973624893586198</v>
      </c>
      <c r="H69" s="4">
        <v>131.90362988666001</v>
      </c>
      <c r="I69" s="4" t="str">
        <f t="shared" si="2"/>
        <v>32.9736248935862,131.90362988666</v>
      </c>
      <c r="J69" s="201" t="str">
        <f t="shared" si="3"/>
        <v>https://cyberjapandata.gsi.go.jp/#16/32.9736248935862/131.90362988666/&amp;base=std&amp;ls=std&amp;disp=1&amp;vs=c1g1j0h0k0l0u0t0z0r0s0m0f1</v>
      </c>
      <c r="K69" s="99" t="s">
        <v>1755</v>
      </c>
    </row>
    <row r="70" spans="1:11">
      <c r="A70" s="4" t="s">
        <v>435</v>
      </c>
      <c r="B70" s="4" t="s">
        <v>470</v>
      </c>
      <c r="C70" s="4" t="s">
        <v>457</v>
      </c>
      <c r="D70" s="4" t="s">
        <v>455</v>
      </c>
      <c r="E70" s="4" t="s">
        <v>456</v>
      </c>
      <c r="F70" s="83">
        <v>383</v>
      </c>
      <c r="G70" s="4">
        <v>32.974450954368798</v>
      </c>
      <c r="H70" s="4">
        <v>131.90947159081401</v>
      </c>
      <c r="I70" s="4" t="str">
        <f t="shared" ref="I70:I104" si="4">G70&amp;","&amp;H70</f>
        <v>32.9744509543688,131.909471590814</v>
      </c>
      <c r="J70" s="201" t="str">
        <f t="shared" ref="J70:J104" si="5">HYPERLINK("https://cyberjapandata.gsi.go.jp/#16/"&amp;G70&amp;"/"&amp;H70&amp;"/&amp;base=std&amp;ls=std&amp;disp=1&amp;vs=c1g1j0h0k0l0u0t0z0r0s0m0f1")</f>
        <v>https://cyberjapandata.gsi.go.jp/#16/32.9744509543688/131.909471590814/&amp;base=std&amp;ls=std&amp;disp=1&amp;vs=c1g1j0h0k0l0u0t0z0r0s0m0f1</v>
      </c>
      <c r="K70" s="99" t="s">
        <v>1757</v>
      </c>
    </row>
    <row r="71" spans="1:11">
      <c r="A71" s="4" t="s">
        <v>435</v>
      </c>
      <c r="B71" s="4" t="s">
        <v>471</v>
      </c>
      <c r="C71" s="4" t="s">
        <v>472</v>
      </c>
      <c r="D71" s="4" t="s">
        <v>458</v>
      </c>
      <c r="E71" s="4"/>
      <c r="F71" s="83">
        <v>383</v>
      </c>
      <c r="G71" s="4">
        <v>32.946831283399199</v>
      </c>
      <c r="H71" s="4">
        <v>131.889241033567</v>
      </c>
      <c r="I71" s="4" t="str">
        <f t="shared" si="4"/>
        <v>32.9468312833992,131.889241033567</v>
      </c>
      <c r="J71" s="201" t="str">
        <f t="shared" si="5"/>
        <v>https://cyberjapandata.gsi.go.jp/#16/32.9468312833992/131.889241033567/&amp;base=std&amp;ls=std&amp;disp=1&amp;vs=c1g1j0h0k0l0u0t0z0r0s0m0f1</v>
      </c>
      <c r="K71" s="99" t="s">
        <v>1754</v>
      </c>
    </row>
    <row r="72" spans="1:11">
      <c r="A72" s="4" t="s">
        <v>435</v>
      </c>
      <c r="B72" s="4" t="s">
        <v>474</v>
      </c>
      <c r="C72" s="4" t="s">
        <v>460</v>
      </c>
      <c r="D72" s="4" t="s">
        <v>473</v>
      </c>
      <c r="E72" s="4" t="s">
        <v>459</v>
      </c>
      <c r="F72" s="83">
        <v>383</v>
      </c>
      <c r="G72" s="4">
        <v>32.974894405361603</v>
      </c>
      <c r="H72" s="4">
        <v>131.90819930068</v>
      </c>
      <c r="I72" s="4" t="str">
        <f t="shared" si="4"/>
        <v>32.9748944053616,131.90819930068</v>
      </c>
      <c r="J72" s="201" t="str">
        <f t="shared" si="5"/>
        <v>https://cyberjapandata.gsi.go.jp/#16/32.9748944053616/131.90819930068/&amp;base=std&amp;ls=std&amp;disp=1&amp;vs=c1g1j0h0k0l0u0t0z0r0s0m0f1</v>
      </c>
      <c r="K72" s="99" t="s">
        <v>1757</v>
      </c>
    </row>
    <row r="73" spans="1:11">
      <c r="A73" s="4" t="s">
        <v>435</v>
      </c>
      <c r="B73" s="4" t="s">
        <v>482</v>
      </c>
      <c r="C73" s="4" t="s">
        <v>483</v>
      </c>
      <c r="D73" s="4" t="s">
        <v>475</v>
      </c>
      <c r="E73" s="4" t="s">
        <v>476</v>
      </c>
      <c r="F73" s="83">
        <v>383</v>
      </c>
      <c r="G73" s="4">
        <v>32.855411621360098</v>
      </c>
      <c r="H73" s="4">
        <v>131.94965815868301</v>
      </c>
      <c r="I73" s="4" t="str">
        <f t="shared" si="4"/>
        <v>32.8554116213601,131.949658158683</v>
      </c>
      <c r="J73" s="201" t="str">
        <f t="shared" si="5"/>
        <v>https://cyberjapandata.gsi.go.jp/#16/32.8554116213601/131.949658158683/&amp;base=std&amp;ls=std&amp;disp=1&amp;vs=c1g1j0h0k0l0u0t0z0r0s0m0f1</v>
      </c>
      <c r="K73" s="99" t="s">
        <v>1758</v>
      </c>
    </row>
    <row r="74" spans="1:11">
      <c r="A74" s="4" t="s">
        <v>435</v>
      </c>
      <c r="B74" s="4" t="s">
        <v>484</v>
      </c>
      <c r="C74" s="4" t="s">
        <v>485</v>
      </c>
      <c r="D74" s="4" t="s">
        <v>477</v>
      </c>
      <c r="E74" s="4" t="s">
        <v>478</v>
      </c>
      <c r="F74" s="83">
        <v>383</v>
      </c>
      <c r="G74" s="4">
        <v>32.9650074758312</v>
      </c>
      <c r="H74" s="4">
        <v>131.89983243699399</v>
      </c>
      <c r="I74" s="4" t="str">
        <f t="shared" si="4"/>
        <v>32.9650074758312,131.899832436994</v>
      </c>
      <c r="J74" s="201" t="str">
        <f t="shared" si="5"/>
        <v>https://cyberjapandata.gsi.go.jp/#16/32.9650074758312/131.899832436994/&amp;base=std&amp;ls=std&amp;disp=1&amp;vs=c1g1j0h0k0l0u0t0z0r0s0m0f1</v>
      </c>
      <c r="K74" s="99" t="s">
        <v>1756</v>
      </c>
    </row>
    <row r="75" spans="1:11">
      <c r="A75" s="4" t="s">
        <v>435</v>
      </c>
      <c r="B75" s="4" t="s">
        <v>486</v>
      </c>
      <c r="C75" s="4" t="s">
        <v>487</v>
      </c>
      <c r="D75" s="4" t="s">
        <v>479</v>
      </c>
      <c r="E75" s="4" t="s">
        <v>480</v>
      </c>
      <c r="F75" s="83">
        <v>383</v>
      </c>
      <c r="G75" s="4">
        <v>32.965257769327899</v>
      </c>
      <c r="H75" s="4">
        <v>131.902369749889</v>
      </c>
      <c r="I75" s="4" t="str">
        <f t="shared" si="4"/>
        <v>32.9652577693279,131.902369749889</v>
      </c>
      <c r="J75" s="201" t="str">
        <f t="shared" si="5"/>
        <v>https://cyberjapandata.gsi.go.jp/#16/32.9652577693279/131.902369749889/&amp;base=std&amp;ls=std&amp;disp=1&amp;vs=c1g1j0h0k0l0u0t0z0r0s0m0f1</v>
      </c>
      <c r="K75" s="99" t="s">
        <v>1754</v>
      </c>
    </row>
    <row r="76" spans="1:11">
      <c r="A76" s="4" t="s">
        <v>435</v>
      </c>
      <c r="B76" s="4" t="s">
        <v>488</v>
      </c>
      <c r="C76" s="4" t="s">
        <v>489</v>
      </c>
      <c r="D76" s="4" t="s">
        <v>481</v>
      </c>
      <c r="E76" s="4"/>
      <c r="F76" s="83">
        <v>383</v>
      </c>
      <c r="G76" s="4">
        <v>32.957549044283802</v>
      </c>
      <c r="H76" s="4">
        <v>131.906946766115</v>
      </c>
      <c r="I76" s="4" t="str">
        <f t="shared" si="4"/>
        <v>32.9575490442838,131.906946766115</v>
      </c>
      <c r="J76" s="201" t="str">
        <f t="shared" si="5"/>
        <v>https://cyberjapandata.gsi.go.jp/#16/32.9575490442838/131.906946766115/&amp;base=std&amp;ls=std&amp;disp=1&amp;vs=c1g1j0h0k0l0u0t0z0r0s0m0f1</v>
      </c>
      <c r="K76" s="73" t="s">
        <v>2436</v>
      </c>
    </row>
    <row r="77" spans="1:11">
      <c r="A77" s="4" t="s">
        <v>490</v>
      </c>
      <c r="B77" s="4" t="s">
        <v>506</v>
      </c>
      <c r="C77" s="4" t="s">
        <v>492</v>
      </c>
      <c r="D77" s="4" t="s">
        <v>507</v>
      </c>
      <c r="E77" s="4" t="s">
        <v>491</v>
      </c>
      <c r="F77" s="83">
        <v>386</v>
      </c>
      <c r="G77" s="4">
        <v>33.238662134238801</v>
      </c>
      <c r="H77" s="4">
        <v>131.60227797584</v>
      </c>
      <c r="I77" s="4" t="str">
        <f t="shared" si="4"/>
        <v>33.2386621342388,131.60227797584</v>
      </c>
      <c r="J77" s="201" t="str">
        <f t="shared" si="5"/>
        <v>https://cyberjapandata.gsi.go.jp/#16/33.2386621342388/131.60227797584/&amp;base=std&amp;ls=std&amp;disp=1&amp;vs=c1g1j0h0k0l0u0t0z0r0s0m0f1</v>
      </c>
      <c r="K77" s="99" t="s">
        <v>1754</v>
      </c>
    </row>
    <row r="78" spans="1:11">
      <c r="A78" s="4" t="s">
        <v>490</v>
      </c>
      <c r="B78" s="4" t="s">
        <v>508</v>
      </c>
      <c r="C78" s="4" t="s">
        <v>494</v>
      </c>
      <c r="D78" s="4" t="s">
        <v>509</v>
      </c>
      <c r="E78" s="4" t="s">
        <v>493</v>
      </c>
      <c r="F78" s="83">
        <v>386</v>
      </c>
      <c r="G78" s="4">
        <v>33.241524153914398</v>
      </c>
      <c r="H78" s="4">
        <v>131.626900634024</v>
      </c>
      <c r="I78" s="4" t="str">
        <f t="shared" si="4"/>
        <v>33.2415241539144,131.626900634024</v>
      </c>
      <c r="J78" s="201" t="str">
        <f t="shared" si="5"/>
        <v>https://cyberjapandata.gsi.go.jp/#16/33.2415241539144/131.626900634024/&amp;base=std&amp;ls=std&amp;disp=1&amp;vs=c1g1j0h0k0l0u0t0z0r0s0m0f1</v>
      </c>
      <c r="K78" s="99" t="s">
        <v>1754</v>
      </c>
    </row>
    <row r="79" spans="1:11">
      <c r="A79" s="4" t="s">
        <v>490</v>
      </c>
      <c r="B79" s="4" t="s">
        <v>510</v>
      </c>
      <c r="C79" s="4" t="s">
        <v>496</v>
      </c>
      <c r="D79" s="4" t="s">
        <v>511</v>
      </c>
      <c r="E79" s="4" t="s">
        <v>495</v>
      </c>
      <c r="F79" s="83">
        <v>386</v>
      </c>
      <c r="G79" s="4">
        <v>33.246964320153999</v>
      </c>
      <c r="H79" s="4">
        <v>131.59726683573999</v>
      </c>
      <c r="I79" s="4" t="str">
        <f t="shared" si="4"/>
        <v>33.246964320154,131.59726683574</v>
      </c>
      <c r="J79" s="201" t="str">
        <f t="shared" si="5"/>
        <v>https://cyberjapandata.gsi.go.jp/#16/33.246964320154/131.59726683574/&amp;base=std&amp;ls=std&amp;disp=1&amp;vs=c1g1j0h0k0l0u0t0z0r0s0m0f1</v>
      </c>
      <c r="K79" s="99" t="s">
        <v>1756</v>
      </c>
    </row>
    <row r="80" spans="1:11">
      <c r="A80" s="4" t="s">
        <v>490</v>
      </c>
      <c r="B80" s="4" t="s">
        <v>512</v>
      </c>
      <c r="C80" s="4" t="s">
        <v>498</v>
      </c>
      <c r="D80" s="4" t="s">
        <v>513</v>
      </c>
      <c r="E80" s="4" t="s">
        <v>497</v>
      </c>
      <c r="F80" s="83">
        <v>386</v>
      </c>
      <c r="G80" s="4">
        <v>33.249223467976698</v>
      </c>
      <c r="H80" s="4">
        <v>131.60544741682699</v>
      </c>
      <c r="I80" s="4" t="str">
        <f t="shared" si="4"/>
        <v>33.2492234679767,131.605447416827</v>
      </c>
      <c r="J80" s="201" t="str">
        <f t="shared" si="5"/>
        <v>https://cyberjapandata.gsi.go.jp/#16/33.2492234679767/131.605447416827/&amp;base=std&amp;ls=std&amp;disp=1&amp;vs=c1g1j0h0k0l0u0t0z0r0s0m0f1</v>
      </c>
      <c r="K80" s="99" t="s">
        <v>1757</v>
      </c>
    </row>
    <row r="81" spans="1:11">
      <c r="A81" s="4" t="s">
        <v>490</v>
      </c>
      <c r="B81" s="4" t="s">
        <v>514</v>
      </c>
      <c r="C81" s="4" t="s">
        <v>777</v>
      </c>
      <c r="D81" s="4" t="s">
        <v>515</v>
      </c>
      <c r="E81" s="4" t="s">
        <v>499</v>
      </c>
      <c r="F81" s="83">
        <v>386</v>
      </c>
      <c r="G81" s="4">
        <v>33.238235254104801</v>
      </c>
      <c r="H81" s="4">
        <v>131.610184300903</v>
      </c>
      <c r="I81" s="4" t="str">
        <f t="shared" si="4"/>
        <v>33.2382352541048,131.610184300903</v>
      </c>
      <c r="J81" s="201" t="str">
        <f t="shared" si="5"/>
        <v>https://cyberjapandata.gsi.go.jp/#16/33.2382352541048/131.610184300903/&amp;base=std&amp;ls=std&amp;disp=1&amp;vs=c1g1j0h0k0l0u0t0z0r0s0m0f1</v>
      </c>
      <c r="K81" s="99" t="s">
        <v>1756</v>
      </c>
    </row>
    <row r="82" spans="1:11">
      <c r="A82" s="4" t="s">
        <v>490</v>
      </c>
      <c r="B82" s="4" t="s">
        <v>516</v>
      </c>
      <c r="C82" s="4" t="s">
        <v>502</v>
      </c>
      <c r="D82" s="4" t="s">
        <v>500</v>
      </c>
      <c r="E82" s="4" t="s">
        <v>501</v>
      </c>
      <c r="F82" s="83">
        <v>386</v>
      </c>
      <c r="G82" s="4">
        <v>32.9524126474806</v>
      </c>
      <c r="H82" s="4">
        <v>131.89446453624799</v>
      </c>
      <c r="I82" s="4" t="str">
        <f t="shared" si="4"/>
        <v>32.9524126474806,131.894464536248</v>
      </c>
      <c r="J82" s="201" t="str">
        <f t="shared" si="5"/>
        <v>https://cyberjapandata.gsi.go.jp/#16/32.9524126474806/131.894464536248/&amp;base=std&amp;ls=std&amp;disp=1&amp;vs=c1g1j0h0k0l0u0t0z0r0s0m0f1</v>
      </c>
      <c r="K82" s="99" t="s">
        <v>1759</v>
      </c>
    </row>
    <row r="83" spans="1:11">
      <c r="A83" s="4" t="s">
        <v>490</v>
      </c>
      <c r="B83" s="4" t="s">
        <v>517</v>
      </c>
      <c r="C83" s="4" t="s">
        <v>505</v>
      </c>
      <c r="D83" s="4" t="s">
        <v>503</v>
      </c>
      <c r="E83" s="4" t="s">
        <v>504</v>
      </c>
      <c r="F83" s="83">
        <v>386</v>
      </c>
      <c r="G83" s="4">
        <v>32.951586413305002</v>
      </c>
      <c r="H83" s="4">
        <v>131.89409323541801</v>
      </c>
      <c r="I83" s="4" t="str">
        <f t="shared" si="4"/>
        <v>32.951586413305,131.894093235418</v>
      </c>
      <c r="J83" s="201" t="str">
        <f t="shared" si="5"/>
        <v>https://cyberjapandata.gsi.go.jp/#16/32.951586413305/131.894093235418/&amp;base=std&amp;ls=std&amp;disp=1&amp;vs=c1g1j0h0k0l0u0t0z0r0s0m0f1</v>
      </c>
      <c r="K83" s="99" t="s">
        <v>1754</v>
      </c>
    </row>
    <row r="84" spans="1:11">
      <c r="A84" s="4" t="s">
        <v>1620</v>
      </c>
      <c r="B84" s="4" t="s">
        <v>137</v>
      </c>
      <c r="C84" s="4" t="s">
        <v>730</v>
      </c>
      <c r="D84" s="4"/>
      <c r="E84" s="4" t="s">
        <v>1624</v>
      </c>
      <c r="F84" s="4">
        <v>474</v>
      </c>
      <c r="G84" s="4">
        <v>32.9644394664667</v>
      </c>
      <c r="H84" s="4">
        <v>131.838663389282</v>
      </c>
      <c r="I84" s="4" t="str">
        <f t="shared" si="4"/>
        <v>32.9644394664667,131.838663389282</v>
      </c>
      <c r="J84" s="201" t="str">
        <f t="shared" si="5"/>
        <v>https://cyberjapandata.gsi.go.jp/#16/32.9644394664667/131.838663389282/&amp;base=std&amp;ls=std&amp;disp=1&amp;vs=c1g1j0h0k0l0u0t0z0r0s0m0f1</v>
      </c>
      <c r="K84" s="73" t="s">
        <v>2436</v>
      </c>
    </row>
    <row r="85" spans="1:11">
      <c r="A85" s="4" t="s">
        <v>1620</v>
      </c>
      <c r="B85" s="4" t="s">
        <v>731</v>
      </c>
      <c r="C85" s="4" t="s">
        <v>732</v>
      </c>
      <c r="D85" s="4"/>
      <c r="E85" s="4" t="s">
        <v>1624</v>
      </c>
      <c r="F85" s="4">
        <v>474</v>
      </c>
      <c r="G85" s="4">
        <v>32.803616197059803</v>
      </c>
      <c r="H85" s="4">
        <v>131.610464589722</v>
      </c>
      <c r="I85" s="4" t="str">
        <f t="shared" si="4"/>
        <v>32.8036161970598,131.610464589722</v>
      </c>
      <c r="J85" s="201" t="str">
        <f t="shared" si="5"/>
        <v>https://cyberjapandata.gsi.go.jp/#16/32.8036161970598/131.610464589722/&amp;base=std&amp;ls=std&amp;disp=1&amp;vs=c1g1j0h0k0l0u0t0z0r0s0m0f1</v>
      </c>
      <c r="K85" s="73" t="s">
        <v>2436</v>
      </c>
    </row>
    <row r="86" spans="1:11">
      <c r="A86" s="4" t="s">
        <v>1620</v>
      </c>
      <c r="B86" s="4" t="s">
        <v>1621</v>
      </c>
      <c r="C86" s="4" t="s">
        <v>1622</v>
      </c>
      <c r="D86" s="4"/>
      <c r="E86" s="4" t="s">
        <v>1624</v>
      </c>
      <c r="F86" s="4">
        <v>474</v>
      </c>
      <c r="G86" s="4">
        <v>32.8017632686662</v>
      </c>
      <c r="H86" s="4">
        <v>131.924353795586</v>
      </c>
      <c r="I86" s="4" t="str">
        <f t="shared" si="4"/>
        <v>32.8017632686662,131.924353795586</v>
      </c>
      <c r="J86" s="201" t="str">
        <f t="shared" si="5"/>
        <v>https://cyberjapandata.gsi.go.jp/#16/32.8017632686662/131.924353795586/&amp;base=std&amp;ls=std&amp;disp=1&amp;vs=c1g1j0h0k0l0u0t0z0r0s0m0f1</v>
      </c>
      <c r="K86" s="99" t="s">
        <v>2433</v>
      </c>
    </row>
    <row r="87" spans="1:11">
      <c r="A87" s="4" t="s">
        <v>720</v>
      </c>
      <c r="B87" s="4" t="s">
        <v>1623</v>
      </c>
      <c r="C87" s="4" t="s">
        <v>727</v>
      </c>
      <c r="D87" s="4"/>
      <c r="E87" s="4" t="s">
        <v>1624</v>
      </c>
      <c r="F87" s="4">
        <v>129</v>
      </c>
      <c r="G87" s="4">
        <v>32.929836198988802</v>
      </c>
      <c r="H87" s="4">
        <v>131.86250741951</v>
      </c>
      <c r="I87" s="4" t="str">
        <f t="shared" si="4"/>
        <v>32.9298361989888,131.86250741951</v>
      </c>
      <c r="J87" s="201" t="str">
        <f t="shared" si="5"/>
        <v>https://cyberjapandata.gsi.go.jp/#16/32.9298361989888/131.86250741951/&amp;base=std&amp;ls=std&amp;disp=1&amp;vs=c1g1j0h0k0l0u0t0z0r0s0m0f1</v>
      </c>
      <c r="K87" s="73" t="s">
        <v>2436</v>
      </c>
    </row>
    <row r="88" spans="1:11">
      <c r="A88" s="4" t="s">
        <v>720</v>
      </c>
      <c r="B88" s="4" t="s">
        <v>728</v>
      </c>
      <c r="C88" s="4" t="s">
        <v>729</v>
      </c>
      <c r="D88" s="4"/>
      <c r="E88" s="4" t="s">
        <v>1624</v>
      </c>
      <c r="F88" s="4">
        <v>129</v>
      </c>
      <c r="G88" s="4">
        <v>32.967376919520802</v>
      </c>
      <c r="H88" s="4">
        <v>131.84029990069001</v>
      </c>
      <c r="I88" s="4" t="str">
        <f t="shared" si="4"/>
        <v>32.9673769195208,131.84029990069</v>
      </c>
      <c r="J88" s="201" t="str">
        <f t="shared" si="5"/>
        <v>https://cyberjapandata.gsi.go.jp/#16/32.9673769195208/131.84029990069/&amp;base=std&amp;ls=std&amp;disp=1&amp;vs=c1g1j0h0k0l0u0t0z0r0s0m0f1</v>
      </c>
      <c r="K88" s="73" t="s">
        <v>2436</v>
      </c>
    </row>
    <row r="89" spans="1:11">
      <c r="A89" s="4" t="s">
        <v>720</v>
      </c>
      <c r="B89" s="4" t="s">
        <v>733</v>
      </c>
      <c r="C89" s="4" t="s">
        <v>734</v>
      </c>
      <c r="D89" s="4"/>
      <c r="E89" s="4" t="s">
        <v>1624</v>
      </c>
      <c r="F89" s="4">
        <v>129</v>
      </c>
      <c r="G89" s="4">
        <v>32.9717233217199</v>
      </c>
      <c r="H89" s="4">
        <v>131.92501297055401</v>
      </c>
      <c r="I89" s="4" t="str">
        <f t="shared" si="4"/>
        <v>32.9717233217199,131.925012970554</v>
      </c>
      <c r="J89" s="201" t="str">
        <f t="shared" si="5"/>
        <v>https://cyberjapandata.gsi.go.jp/#16/32.9717233217199/131.925012970554/&amp;base=std&amp;ls=std&amp;disp=1&amp;vs=c1g1j0h0k0l0u0t0z0r0s0m0f1</v>
      </c>
      <c r="K89" s="99" t="s">
        <v>1756</v>
      </c>
    </row>
    <row r="90" spans="1:11">
      <c r="A90" s="4" t="s">
        <v>720</v>
      </c>
      <c r="B90" s="4" t="s">
        <v>735</v>
      </c>
      <c r="C90" s="4" t="s">
        <v>736</v>
      </c>
      <c r="D90" s="4"/>
      <c r="E90" s="4" t="s">
        <v>1624</v>
      </c>
      <c r="F90" s="4">
        <v>129</v>
      </c>
      <c r="G90" s="4">
        <v>32.8968464818212</v>
      </c>
      <c r="H90" s="4">
        <v>131.78700454200799</v>
      </c>
      <c r="I90" s="4" t="str">
        <f t="shared" si="4"/>
        <v>32.8968464818212,131.787004542008</v>
      </c>
      <c r="J90" s="201" t="str">
        <f t="shared" si="5"/>
        <v>https://cyberjapandata.gsi.go.jp/#16/32.8968464818212/131.787004542008/&amp;base=std&amp;ls=std&amp;disp=1&amp;vs=c1g1j0h0k0l0u0t0z0r0s0m0f1</v>
      </c>
      <c r="K90" s="73" t="s">
        <v>2436</v>
      </c>
    </row>
    <row r="91" spans="1:11">
      <c r="A91" s="4" t="s">
        <v>720</v>
      </c>
      <c r="B91" s="4" t="s">
        <v>737</v>
      </c>
      <c r="C91" s="4" t="s">
        <v>738</v>
      </c>
      <c r="D91" s="4"/>
      <c r="E91" s="4" t="s">
        <v>1624</v>
      </c>
      <c r="F91" s="4">
        <v>129</v>
      </c>
      <c r="G91" s="4">
        <v>32.847008307096402</v>
      </c>
      <c r="H91" s="4">
        <v>131.67834049098801</v>
      </c>
      <c r="I91" s="4" t="str">
        <f t="shared" si="4"/>
        <v>32.8470083070964,131.678340490988</v>
      </c>
      <c r="J91" s="201" t="str">
        <f t="shared" si="5"/>
        <v>https://cyberjapandata.gsi.go.jp/#16/32.8470083070964/131.678340490988/&amp;base=std&amp;ls=std&amp;disp=1&amp;vs=c1g1j0h0k0l0u0t0z0r0s0m0f1</v>
      </c>
      <c r="K91" s="73" t="s">
        <v>2436</v>
      </c>
    </row>
    <row r="92" spans="1:11">
      <c r="A92" s="4" t="s">
        <v>720</v>
      </c>
      <c r="B92" s="4" t="s">
        <v>739</v>
      </c>
      <c r="C92" s="4" t="s">
        <v>740</v>
      </c>
      <c r="D92" s="4"/>
      <c r="E92" s="4" t="s">
        <v>1624</v>
      </c>
      <c r="F92" s="4">
        <v>129</v>
      </c>
      <c r="G92" s="4">
        <v>32.898033421131203</v>
      </c>
      <c r="H92" s="4">
        <v>131.77292718581899</v>
      </c>
      <c r="I92" s="4" t="str">
        <f t="shared" si="4"/>
        <v>32.8980334211312,131.772927185819</v>
      </c>
      <c r="J92" s="201" t="str">
        <f t="shared" si="5"/>
        <v>https://cyberjapandata.gsi.go.jp/#16/32.8980334211312/131.772927185819/&amp;base=std&amp;ls=std&amp;disp=1&amp;vs=c1g1j0h0k0l0u0t0z0r0s0m0f1</v>
      </c>
      <c r="K92" s="73" t="s">
        <v>2436</v>
      </c>
    </row>
    <row r="93" spans="1:11">
      <c r="A93" s="4" t="s">
        <v>720</v>
      </c>
      <c r="B93" s="4" t="s">
        <v>742</v>
      </c>
      <c r="C93" s="4" t="s">
        <v>743</v>
      </c>
      <c r="D93" s="4"/>
      <c r="E93" s="4" t="s">
        <v>1624</v>
      </c>
      <c r="F93" s="4">
        <v>129</v>
      </c>
      <c r="G93" s="4">
        <v>32.923614650389503</v>
      </c>
      <c r="H93" s="4">
        <v>131.928815678425</v>
      </c>
      <c r="I93" s="4" t="str">
        <f t="shared" si="4"/>
        <v>32.9236146503895,131.928815678425</v>
      </c>
      <c r="J93" s="201" t="str">
        <f t="shared" si="5"/>
        <v>https://cyberjapandata.gsi.go.jp/#16/32.9236146503895/131.928815678425/&amp;base=std&amp;ls=std&amp;disp=1&amp;vs=c1g1j0h0k0l0u0t0z0r0s0m0f1</v>
      </c>
      <c r="K93" s="73" t="s">
        <v>2436</v>
      </c>
    </row>
    <row r="94" spans="1:11">
      <c r="A94" s="4" t="s">
        <v>720</v>
      </c>
      <c r="B94" s="4" t="s">
        <v>744</v>
      </c>
      <c r="C94" s="4" t="s">
        <v>745</v>
      </c>
      <c r="D94" s="4"/>
      <c r="E94" s="4" t="s">
        <v>1624</v>
      </c>
      <c r="F94" s="4">
        <v>129</v>
      </c>
      <c r="G94" s="4">
        <v>32.960532044662202</v>
      </c>
      <c r="H94" s="4">
        <v>131.83977798923999</v>
      </c>
      <c r="I94" s="4" t="str">
        <f t="shared" si="4"/>
        <v>32.9605320446622,131.83977798924</v>
      </c>
      <c r="J94" s="201" t="str">
        <f t="shared" si="5"/>
        <v>https://cyberjapandata.gsi.go.jp/#16/32.9605320446622/131.83977798924/&amp;base=std&amp;ls=std&amp;disp=1&amp;vs=c1g1j0h0k0l0u0t0z0r0s0m0f1</v>
      </c>
      <c r="K94" s="73" t="s">
        <v>2436</v>
      </c>
    </row>
    <row r="95" spans="1:11">
      <c r="A95" s="4" t="s">
        <v>720</v>
      </c>
      <c r="B95" s="4" t="s">
        <v>746</v>
      </c>
      <c r="C95" s="4" t="s">
        <v>747</v>
      </c>
      <c r="D95" s="4"/>
      <c r="E95" s="4" t="s">
        <v>1624</v>
      </c>
      <c r="F95" s="4">
        <v>129</v>
      </c>
      <c r="G95" s="4">
        <v>32.970791971521102</v>
      </c>
      <c r="H95" s="4">
        <v>131.83912605981499</v>
      </c>
      <c r="I95" s="4" t="str">
        <f t="shared" si="4"/>
        <v>32.9707919715211,131.839126059815</v>
      </c>
      <c r="J95" s="201" t="str">
        <f t="shared" si="5"/>
        <v>https://cyberjapandata.gsi.go.jp/#16/32.9707919715211/131.839126059815/&amp;base=std&amp;ls=std&amp;disp=1&amp;vs=c1g1j0h0k0l0u0t0z0r0s0m0f1</v>
      </c>
      <c r="K95" s="73" t="s">
        <v>2436</v>
      </c>
    </row>
    <row r="96" spans="1:11">
      <c r="A96" s="4" t="s">
        <v>720</v>
      </c>
      <c r="B96" s="4" t="s">
        <v>748</v>
      </c>
      <c r="C96" s="4" t="s">
        <v>749</v>
      </c>
      <c r="D96" s="4"/>
      <c r="E96" s="4" t="s">
        <v>1624</v>
      </c>
      <c r="F96" s="4">
        <v>129</v>
      </c>
      <c r="G96" s="4">
        <v>32.9995098043428</v>
      </c>
      <c r="H96" s="4">
        <v>131.86249390174899</v>
      </c>
      <c r="I96" s="4" t="str">
        <f t="shared" si="4"/>
        <v>32.9995098043428,131.862493901749</v>
      </c>
      <c r="J96" s="201" t="str">
        <f t="shared" si="5"/>
        <v>https://cyberjapandata.gsi.go.jp/#16/32.9995098043428/131.862493901749/&amp;base=std&amp;ls=std&amp;disp=1&amp;vs=c1g1j0h0k0l0u0t0z0r0s0m0f1</v>
      </c>
      <c r="K96" s="73" t="s">
        <v>2436</v>
      </c>
    </row>
    <row r="97" spans="1:11">
      <c r="A97" s="4" t="s">
        <v>720</v>
      </c>
      <c r="B97" s="4" t="s">
        <v>750</v>
      </c>
      <c r="C97" s="4" t="s">
        <v>751</v>
      </c>
      <c r="D97" s="4"/>
      <c r="E97" s="4" t="s">
        <v>1624</v>
      </c>
      <c r="F97" s="4">
        <v>129</v>
      </c>
      <c r="G97" s="4">
        <v>32.939224955540801</v>
      </c>
      <c r="H97" s="4">
        <v>131.83071267720601</v>
      </c>
      <c r="I97" s="4" t="str">
        <f t="shared" si="4"/>
        <v>32.9392249555408,131.830712677206</v>
      </c>
      <c r="J97" s="201" t="str">
        <f t="shared" si="5"/>
        <v>https://cyberjapandata.gsi.go.jp/#16/32.9392249555408/131.830712677206/&amp;base=std&amp;ls=std&amp;disp=1&amp;vs=c1g1j0h0k0l0u0t0z0r0s0m0f1</v>
      </c>
      <c r="K97" s="73" t="s">
        <v>2436</v>
      </c>
    </row>
    <row r="98" spans="1:11">
      <c r="A98" s="4" t="s">
        <v>720</v>
      </c>
      <c r="B98" s="4" t="s">
        <v>752</v>
      </c>
      <c r="C98" s="4" t="s">
        <v>753</v>
      </c>
      <c r="D98" s="4"/>
      <c r="E98" s="4" t="s">
        <v>1624</v>
      </c>
      <c r="F98" s="4">
        <v>129</v>
      </c>
      <c r="G98" s="4">
        <v>32.987358644623001</v>
      </c>
      <c r="H98" s="4">
        <v>131.82925222603799</v>
      </c>
      <c r="I98" s="4" t="str">
        <f t="shared" si="4"/>
        <v>32.987358644623,131.829252226038</v>
      </c>
      <c r="J98" s="201" t="str">
        <f t="shared" si="5"/>
        <v>https://cyberjapandata.gsi.go.jp/#16/32.987358644623/131.829252226038/&amp;base=std&amp;ls=std&amp;disp=1&amp;vs=c1g1j0h0k0l0u0t0z0r0s0m0f1</v>
      </c>
      <c r="K98" s="73" t="s">
        <v>2436</v>
      </c>
    </row>
    <row r="99" spans="1:11">
      <c r="A99" s="4" t="s">
        <v>720</v>
      </c>
      <c r="B99" s="4" t="s">
        <v>1617</v>
      </c>
      <c r="C99" s="4" t="s">
        <v>754</v>
      </c>
      <c r="D99" s="4"/>
      <c r="E99" s="4" t="s">
        <v>1624</v>
      </c>
      <c r="F99" s="4">
        <v>129</v>
      </c>
      <c r="G99" s="4">
        <v>32.9481607810797</v>
      </c>
      <c r="H99" s="4">
        <v>131.75610562899399</v>
      </c>
      <c r="I99" s="4" t="str">
        <f t="shared" si="4"/>
        <v>32.9481607810797,131.756105628994</v>
      </c>
      <c r="J99" s="201" t="str">
        <f t="shared" si="5"/>
        <v>https://cyberjapandata.gsi.go.jp/#16/32.9481607810797/131.756105628994/&amp;base=std&amp;ls=std&amp;disp=1&amp;vs=c1g1j0h0k0l0u0t0z0r0s0m0f1</v>
      </c>
      <c r="K99" s="73" t="s">
        <v>2436</v>
      </c>
    </row>
    <row r="100" spans="1:11">
      <c r="A100" s="4" t="s">
        <v>720</v>
      </c>
      <c r="B100" s="4" t="s">
        <v>755</v>
      </c>
      <c r="C100" s="4" t="s">
        <v>756</v>
      </c>
      <c r="D100" s="4"/>
      <c r="E100" s="4" t="s">
        <v>1624</v>
      </c>
      <c r="F100" s="4">
        <v>129</v>
      </c>
      <c r="G100" s="4">
        <v>32.934908658384501</v>
      </c>
      <c r="H100" s="4">
        <v>131.72232854315601</v>
      </c>
      <c r="I100" s="4" t="str">
        <f t="shared" si="4"/>
        <v>32.9349086583845,131.722328543156</v>
      </c>
      <c r="J100" s="201" t="str">
        <f t="shared" si="5"/>
        <v>https://cyberjapandata.gsi.go.jp/#16/32.9349086583845/131.722328543156/&amp;base=std&amp;ls=std&amp;disp=1&amp;vs=c1g1j0h0k0l0u0t0z0r0s0m0f1</v>
      </c>
      <c r="K100" s="73" t="s">
        <v>2436</v>
      </c>
    </row>
    <row r="101" spans="1:11">
      <c r="A101" s="4" t="s">
        <v>720</v>
      </c>
      <c r="B101" s="4" t="s">
        <v>757</v>
      </c>
      <c r="C101" s="4" t="s">
        <v>758</v>
      </c>
      <c r="D101" s="4"/>
      <c r="E101" s="4" t="s">
        <v>1624</v>
      </c>
      <c r="F101" s="4">
        <v>129</v>
      </c>
      <c r="G101" s="4">
        <v>32.851251116842597</v>
      </c>
      <c r="H101" s="4">
        <v>131.678634872841</v>
      </c>
      <c r="I101" s="4" t="str">
        <f t="shared" si="4"/>
        <v>32.8512511168426,131.678634872841</v>
      </c>
      <c r="J101" s="201" t="str">
        <f t="shared" si="5"/>
        <v>https://cyberjapandata.gsi.go.jp/#16/32.8512511168426/131.678634872841/&amp;base=std&amp;ls=std&amp;disp=1&amp;vs=c1g1j0h0k0l0u0t0z0r0s0m0f1</v>
      </c>
      <c r="K101" s="73" t="s">
        <v>2436</v>
      </c>
    </row>
    <row r="102" spans="1:11">
      <c r="A102" s="4" t="s">
        <v>720</v>
      </c>
      <c r="B102" s="4" t="s">
        <v>759</v>
      </c>
      <c r="C102" s="4" t="s">
        <v>1618</v>
      </c>
      <c r="D102" s="4"/>
      <c r="E102" s="4" t="s">
        <v>1624</v>
      </c>
      <c r="F102" s="4">
        <v>129</v>
      </c>
      <c r="G102" s="4">
        <v>32.848275738166201</v>
      </c>
      <c r="H102" s="4">
        <v>131.67960824525699</v>
      </c>
      <c r="I102" s="4" t="str">
        <f t="shared" si="4"/>
        <v>32.8482757381662,131.679608245257</v>
      </c>
      <c r="J102" s="201" t="str">
        <f t="shared" si="5"/>
        <v>https://cyberjapandata.gsi.go.jp/#16/32.8482757381662/131.679608245257/&amp;base=std&amp;ls=std&amp;disp=1&amp;vs=c1g1j0h0k0l0u0t0z0r0s0m0f1</v>
      </c>
      <c r="K102" s="73" t="s">
        <v>2436</v>
      </c>
    </row>
    <row r="103" spans="1:11">
      <c r="A103" s="4" t="s">
        <v>720</v>
      </c>
      <c r="B103" s="4" t="s">
        <v>760</v>
      </c>
      <c r="C103" s="4" t="s">
        <v>1619</v>
      </c>
      <c r="D103" s="4"/>
      <c r="E103" s="4" t="s">
        <v>1624</v>
      </c>
      <c r="F103" s="4">
        <v>129</v>
      </c>
      <c r="G103" s="4">
        <v>32.853712190561197</v>
      </c>
      <c r="H103" s="4">
        <v>131.62792334759499</v>
      </c>
      <c r="I103" s="4" t="str">
        <f t="shared" si="4"/>
        <v>32.8537121905612,131.627923347595</v>
      </c>
      <c r="J103" s="201" t="str">
        <f t="shared" si="5"/>
        <v>https://cyberjapandata.gsi.go.jp/#16/32.8537121905612/131.627923347595/&amp;base=std&amp;ls=std&amp;disp=1&amp;vs=c1g1j0h0k0l0u0t0z0r0s0m0f1</v>
      </c>
      <c r="K103" s="73" t="s">
        <v>2436</v>
      </c>
    </row>
    <row r="104" spans="1:11">
      <c r="A104" s="4" t="s">
        <v>720</v>
      </c>
      <c r="B104" s="4" t="s">
        <v>761</v>
      </c>
      <c r="C104" s="4" t="s">
        <v>762</v>
      </c>
      <c r="D104" s="4"/>
      <c r="E104" s="4" t="s">
        <v>1624</v>
      </c>
      <c r="F104" s="4">
        <v>129</v>
      </c>
      <c r="G104" s="4">
        <v>32.897415639304299</v>
      </c>
      <c r="H104" s="4">
        <v>131.786333212399</v>
      </c>
      <c r="I104" s="4" t="str">
        <f t="shared" si="4"/>
        <v>32.8974156393043,131.786333212399</v>
      </c>
      <c r="J104" s="201" t="str">
        <f t="shared" si="5"/>
        <v>https://cyberjapandata.gsi.go.jp/#16/32.8974156393043/131.786333212399/&amp;base=std&amp;ls=std&amp;disp=1&amp;vs=c1g1j0h0k0l0u0t0z0r0s0m0f1</v>
      </c>
      <c r="K104" s="73" t="s">
        <v>2436</v>
      </c>
    </row>
  </sheetData>
  <autoFilter ref="A2:K104" xr:uid="{83B6D6F0-D425-4002-A9D7-23133B058BE3}"/>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FE9E-4327-4C69-90F2-9F843FE6CEAB}">
  <sheetPr codeName="Sheet12"/>
  <dimension ref="A1:I25"/>
  <sheetViews>
    <sheetView zoomScale="85" zoomScaleNormal="85" workbookViewId="0">
      <pane xSplit="3" ySplit="2" topLeftCell="D3" activePane="bottomRight" state="frozenSplit"/>
      <selection pane="topRight" activeCell="O1" sqref="O1"/>
      <selection pane="bottomLeft" activeCell="C16" sqref="C16"/>
      <selection pane="bottomRight" activeCell="D10" sqref="D10"/>
    </sheetView>
  </sheetViews>
  <sheetFormatPr defaultRowHeight="18.75"/>
  <cols>
    <col min="2" max="2" width="15.25" customWidth="1"/>
    <col min="3" max="3" width="29.625" customWidth="1"/>
    <col min="4" max="4" width="33.875" bestFit="1" customWidth="1"/>
    <col min="5" max="6" width="13.25" customWidth="1"/>
    <col min="7" max="7" width="19.875" customWidth="1"/>
    <col min="8" max="8" width="20.25" customWidth="1"/>
    <col min="9" max="9" width="23.375" customWidth="1"/>
  </cols>
  <sheetData>
    <row r="1" spans="1:9">
      <c r="B1" s="1" t="s">
        <v>3184</v>
      </c>
    </row>
    <row r="2" spans="1:9" ht="20.25" customHeight="1">
      <c r="A2" s="4" t="s">
        <v>178</v>
      </c>
      <c r="B2" s="4" t="s">
        <v>301</v>
      </c>
      <c r="C2" s="4" t="s">
        <v>300</v>
      </c>
      <c r="D2" s="4" t="s">
        <v>299</v>
      </c>
      <c r="E2" s="4" t="s">
        <v>47</v>
      </c>
      <c r="F2" s="4" t="s">
        <v>48</v>
      </c>
      <c r="G2" s="198" t="s">
        <v>3181</v>
      </c>
      <c r="H2" s="198" t="s">
        <v>3182</v>
      </c>
      <c r="I2" s="4" t="s">
        <v>2435</v>
      </c>
    </row>
    <row r="3" spans="1:9" ht="20.25" customHeight="1">
      <c r="A3" s="4">
        <v>1</v>
      </c>
      <c r="B3" s="4" t="s">
        <v>709</v>
      </c>
      <c r="C3" s="4" t="s">
        <v>708</v>
      </c>
      <c r="D3" s="4" t="s">
        <v>717</v>
      </c>
      <c r="E3" s="4">
        <v>32.930073627568298</v>
      </c>
      <c r="F3" s="4">
        <v>131.86264185679801</v>
      </c>
      <c r="G3" s="4" t="str">
        <f>E3&amp;","&amp;F3</f>
        <v>32.9300736275683,131.862641856798</v>
      </c>
      <c r="H3" s="201" t="str">
        <f>HYPERLINK("https://cyberjapandata.gsi.go.jp/#16/"&amp;E3&amp;"/"&amp;F3&amp;"/&amp;base=std&amp;ls=std&amp;disp=1&amp;vs=c1g1j0h0k0l0u0t0z0r0s0m0f1")</f>
        <v>https://cyberjapandata.gsi.go.jp/#16/32.9300736275683/131.862641856798/&amp;base=std&amp;ls=std&amp;disp=1&amp;vs=c1g1j0h0k0l0u0t0z0r0s0m0f1</v>
      </c>
      <c r="I3" s="73" t="s">
        <v>2436</v>
      </c>
    </row>
    <row r="4" spans="1:9" s="1" customFormat="1" ht="20.25" customHeight="1">
      <c r="A4" s="4">
        <v>2</v>
      </c>
      <c r="B4" s="4" t="s">
        <v>680</v>
      </c>
      <c r="C4" s="4" t="s">
        <v>659</v>
      </c>
      <c r="D4" s="4" t="s">
        <v>698</v>
      </c>
      <c r="E4" s="4">
        <v>32.959910220126098</v>
      </c>
      <c r="F4" s="4">
        <v>131.899977559446</v>
      </c>
      <c r="G4" s="4" t="str">
        <f t="shared" ref="G4:G25" si="0">E4&amp;","&amp;F4</f>
        <v>32.9599102201261,131.899977559446</v>
      </c>
      <c r="H4" s="201" t="str">
        <f t="shared" ref="H4:H25" si="1">HYPERLINK("https://cyberjapandata.gsi.go.jp/#16/"&amp;E4&amp;"/"&amp;F4&amp;"/&amp;base=std&amp;ls=std&amp;disp=1&amp;vs=c1g1j0h0k0l0u0t0z0r0s0m0f1")</f>
        <v>https://cyberjapandata.gsi.go.jp/#16/32.9599102201261/131.899977559446/&amp;base=std&amp;ls=std&amp;disp=1&amp;vs=c1g1j0h0k0l0u0t0z0r0s0m0f1</v>
      </c>
      <c r="I4" s="99" t="s">
        <v>1756</v>
      </c>
    </row>
    <row r="5" spans="1:9" s="1" customFormat="1" ht="20.25" customHeight="1">
      <c r="A5" s="4">
        <v>3</v>
      </c>
      <c r="B5" s="4" t="s">
        <v>680</v>
      </c>
      <c r="C5" s="4" t="s">
        <v>660</v>
      </c>
      <c r="D5" s="4" t="s">
        <v>698</v>
      </c>
      <c r="E5" s="4">
        <v>32.9597072375295</v>
      </c>
      <c r="F5" s="4">
        <v>131.90045315444101</v>
      </c>
      <c r="G5" s="4" t="str">
        <f t="shared" si="0"/>
        <v>32.9597072375295,131.900453154441</v>
      </c>
      <c r="H5" s="201" t="str">
        <f t="shared" si="1"/>
        <v>https://cyberjapandata.gsi.go.jp/#16/32.9597072375295/131.900453154441/&amp;base=std&amp;ls=std&amp;disp=1&amp;vs=c1g1j0h0k0l0u0t0z0r0s0m0f1</v>
      </c>
      <c r="I5" s="99" t="s">
        <v>1754</v>
      </c>
    </row>
    <row r="6" spans="1:9" s="1" customFormat="1" ht="20.25" customHeight="1">
      <c r="A6" s="4">
        <v>4</v>
      </c>
      <c r="B6" s="4" t="s">
        <v>680</v>
      </c>
      <c r="C6" s="4" t="s">
        <v>661</v>
      </c>
      <c r="D6" s="4" t="s">
        <v>697</v>
      </c>
      <c r="E6" s="4">
        <v>32.929290623725898</v>
      </c>
      <c r="F6" s="4">
        <v>131.874140429454</v>
      </c>
      <c r="G6" s="4" t="str">
        <f t="shared" si="0"/>
        <v>32.9292906237259,131.874140429454</v>
      </c>
      <c r="H6" s="201" t="str">
        <f t="shared" si="1"/>
        <v>https://cyberjapandata.gsi.go.jp/#16/32.9292906237259/131.874140429454/&amp;base=std&amp;ls=std&amp;disp=1&amp;vs=c1g1j0h0k0l0u0t0z0r0s0m0f1</v>
      </c>
      <c r="I6" s="73" t="s">
        <v>2436</v>
      </c>
    </row>
    <row r="7" spans="1:9" s="1" customFormat="1" ht="20.25" customHeight="1">
      <c r="A7" s="4">
        <v>5</v>
      </c>
      <c r="B7" s="4" t="s">
        <v>680</v>
      </c>
      <c r="C7" s="4" t="s">
        <v>662</v>
      </c>
      <c r="D7" s="3" t="s">
        <v>718</v>
      </c>
      <c r="E7" s="3">
        <v>32.967322985665703</v>
      </c>
      <c r="F7" s="4">
        <v>131.910324445496</v>
      </c>
      <c r="G7" s="4" t="str">
        <f t="shared" si="0"/>
        <v>32.9673229856657,131.910324445496</v>
      </c>
      <c r="H7" s="201" t="str">
        <f t="shared" si="1"/>
        <v>https://cyberjapandata.gsi.go.jp/#16/32.9673229856657/131.910324445496/&amp;base=std&amp;ls=std&amp;disp=1&amp;vs=c1g1j0h0k0l0u0t0z0r0s0m0f1</v>
      </c>
      <c r="I7" s="99" t="s">
        <v>1757</v>
      </c>
    </row>
    <row r="8" spans="1:9" s="1" customFormat="1" ht="20.25" customHeight="1">
      <c r="A8" s="4">
        <v>6</v>
      </c>
      <c r="B8" s="4" t="s">
        <v>680</v>
      </c>
      <c r="C8" s="4" t="s">
        <v>663</v>
      </c>
      <c r="D8" s="4" t="s">
        <v>702</v>
      </c>
      <c r="E8" s="4">
        <v>32.924012928879399</v>
      </c>
      <c r="F8" s="4">
        <v>131.929143805123</v>
      </c>
      <c r="G8" s="4" t="str">
        <f t="shared" si="0"/>
        <v>32.9240129288794,131.929143805123</v>
      </c>
      <c r="H8" s="201" t="str">
        <f t="shared" si="1"/>
        <v>https://cyberjapandata.gsi.go.jp/#16/32.9240129288794/131.929143805123/&amp;base=std&amp;ls=std&amp;disp=1&amp;vs=c1g1j0h0k0l0u0t0z0r0s0m0f1</v>
      </c>
      <c r="I8" s="73" t="s">
        <v>2436</v>
      </c>
    </row>
    <row r="9" spans="1:9" s="1" customFormat="1" ht="20.25" customHeight="1">
      <c r="A9" s="4">
        <v>7</v>
      </c>
      <c r="B9" s="4" t="s">
        <v>680</v>
      </c>
      <c r="C9" s="4" t="s">
        <v>664</v>
      </c>
      <c r="D9" s="4" t="s">
        <v>699</v>
      </c>
      <c r="E9" s="4">
        <v>33.053154271753598</v>
      </c>
      <c r="F9" s="4">
        <v>131.93076311616099</v>
      </c>
      <c r="G9" s="4" t="str">
        <f t="shared" si="0"/>
        <v>33.0531542717536,131.930763116161</v>
      </c>
      <c r="H9" s="201" t="str">
        <f t="shared" si="1"/>
        <v>https://cyberjapandata.gsi.go.jp/#16/33.0531542717536/131.930763116161/&amp;base=std&amp;ls=std&amp;disp=1&amp;vs=c1g1j0h0k0l0u0t0z0r0s0m0f1</v>
      </c>
      <c r="I9" s="99" t="s">
        <v>1755</v>
      </c>
    </row>
    <row r="10" spans="1:9" s="1" customFormat="1" ht="20.25" customHeight="1">
      <c r="A10" s="4">
        <v>8</v>
      </c>
      <c r="B10" s="4" t="s">
        <v>680</v>
      </c>
      <c r="C10" s="4" t="s">
        <v>665</v>
      </c>
      <c r="D10" s="4" t="s">
        <v>700</v>
      </c>
      <c r="E10" s="4">
        <v>32.968703000705901</v>
      </c>
      <c r="F10" s="4">
        <v>131.83722018030599</v>
      </c>
      <c r="G10" s="4" t="str">
        <f t="shared" si="0"/>
        <v>32.9687030007059,131.837220180306</v>
      </c>
      <c r="H10" s="201" t="str">
        <f t="shared" si="1"/>
        <v>https://cyberjapandata.gsi.go.jp/#16/32.9687030007059/131.837220180306/&amp;base=std&amp;ls=std&amp;disp=1&amp;vs=c1g1j0h0k0l0u0t0z0r0s0m0f1</v>
      </c>
      <c r="I10" s="73" t="s">
        <v>2436</v>
      </c>
    </row>
    <row r="11" spans="1:9" s="1" customFormat="1" ht="20.25" customHeight="1">
      <c r="A11" s="4">
        <v>9</v>
      </c>
      <c r="B11" s="4" t="s">
        <v>680</v>
      </c>
      <c r="C11" s="4" t="s">
        <v>666</v>
      </c>
      <c r="D11" s="4" t="s">
        <v>700</v>
      </c>
      <c r="E11" s="4">
        <v>32.968533058632502</v>
      </c>
      <c r="F11" s="4">
        <v>131.83761979477001</v>
      </c>
      <c r="G11" s="4" t="str">
        <f t="shared" si="0"/>
        <v>32.9685330586325,131.83761979477</v>
      </c>
      <c r="H11" s="201" t="str">
        <f t="shared" si="1"/>
        <v>https://cyberjapandata.gsi.go.jp/#16/32.9685330586325/131.83761979477/&amp;base=std&amp;ls=std&amp;disp=1&amp;vs=c1g1j0h0k0l0u0t0z0r0s0m0f1</v>
      </c>
      <c r="I11" s="73" t="s">
        <v>2436</v>
      </c>
    </row>
    <row r="12" spans="1:9" s="1" customFormat="1" ht="20.25" customHeight="1">
      <c r="A12" s="4">
        <v>10</v>
      </c>
      <c r="B12" s="4" t="s">
        <v>680</v>
      </c>
      <c r="C12" s="4" t="s">
        <v>667</v>
      </c>
      <c r="D12" s="4" t="s">
        <v>716</v>
      </c>
      <c r="E12" s="4">
        <v>32.969728725990997</v>
      </c>
      <c r="F12" s="4">
        <v>131.84240743495999</v>
      </c>
      <c r="G12" s="4" t="str">
        <f t="shared" si="0"/>
        <v>32.969728725991,131.84240743496</v>
      </c>
      <c r="H12" s="201" t="str">
        <f t="shared" si="1"/>
        <v>https://cyberjapandata.gsi.go.jp/#16/32.969728725991/131.84240743496/&amp;base=std&amp;ls=std&amp;disp=1&amp;vs=c1g1j0h0k0l0u0t0z0r0s0m0f1</v>
      </c>
      <c r="I12" s="73" t="s">
        <v>2436</v>
      </c>
    </row>
    <row r="13" spans="1:9" s="1" customFormat="1" ht="20.25" customHeight="1">
      <c r="A13" s="4">
        <v>11</v>
      </c>
      <c r="B13" s="4" t="s">
        <v>680</v>
      </c>
      <c r="C13" s="4" t="s">
        <v>668</v>
      </c>
      <c r="D13" s="4" t="s">
        <v>536</v>
      </c>
      <c r="E13" s="4">
        <v>32.952761011171802</v>
      </c>
      <c r="F13" s="4">
        <v>131.80233248715101</v>
      </c>
      <c r="G13" s="4" t="str">
        <f t="shared" si="0"/>
        <v>32.9527610111718,131.802332487151</v>
      </c>
      <c r="H13" s="201" t="str">
        <f t="shared" si="1"/>
        <v>https://cyberjapandata.gsi.go.jp/#16/32.9527610111718/131.802332487151/&amp;base=std&amp;ls=std&amp;disp=1&amp;vs=c1g1j0h0k0l0u0t0z0r0s0m0f1</v>
      </c>
      <c r="I13" s="73" t="s">
        <v>2436</v>
      </c>
    </row>
    <row r="14" spans="1:9" s="1" customFormat="1" ht="20.25" customHeight="1">
      <c r="A14" s="4">
        <v>12</v>
      </c>
      <c r="B14" s="4" t="s">
        <v>680</v>
      </c>
      <c r="C14" s="4" t="s">
        <v>669</v>
      </c>
      <c r="D14" s="4" t="s">
        <v>701</v>
      </c>
      <c r="E14" s="4">
        <v>32.928241303613902</v>
      </c>
      <c r="F14" s="4">
        <v>131.712951483127</v>
      </c>
      <c r="G14" s="4" t="str">
        <f t="shared" si="0"/>
        <v>32.9282413036139,131.712951483127</v>
      </c>
      <c r="H14" s="201" t="str">
        <f t="shared" si="1"/>
        <v>https://cyberjapandata.gsi.go.jp/#16/32.9282413036139/131.712951483127/&amp;base=std&amp;ls=std&amp;disp=1&amp;vs=c1g1j0h0k0l0u0t0z0r0s0m0f1</v>
      </c>
      <c r="I14" s="73" t="s">
        <v>2436</v>
      </c>
    </row>
    <row r="15" spans="1:9" s="1" customFormat="1" ht="20.25" customHeight="1">
      <c r="A15" s="4">
        <v>13</v>
      </c>
      <c r="B15" s="4" t="s">
        <v>680</v>
      </c>
      <c r="C15" s="4" t="s">
        <v>670</v>
      </c>
      <c r="D15" s="4" t="s">
        <v>715</v>
      </c>
      <c r="E15" s="4">
        <v>32.954949241380703</v>
      </c>
      <c r="F15" s="4">
        <v>131.80248442231999</v>
      </c>
      <c r="G15" s="4" t="str">
        <f t="shared" si="0"/>
        <v>32.9549492413807,131.80248442232</v>
      </c>
      <c r="H15" s="201" t="str">
        <f t="shared" si="1"/>
        <v>https://cyberjapandata.gsi.go.jp/#16/32.9549492413807/131.80248442232/&amp;base=std&amp;ls=std&amp;disp=1&amp;vs=c1g1j0h0k0l0u0t0z0r0s0m0f1</v>
      </c>
      <c r="I15" s="73" t="s">
        <v>2436</v>
      </c>
    </row>
    <row r="16" spans="1:9" s="1" customFormat="1" ht="20.25" customHeight="1">
      <c r="A16" s="4">
        <v>14</v>
      </c>
      <c r="B16" s="4" t="s">
        <v>680</v>
      </c>
      <c r="C16" s="4" t="s">
        <v>671</v>
      </c>
      <c r="D16" s="3" t="s">
        <v>703</v>
      </c>
      <c r="E16" s="4">
        <v>32.858040481891599</v>
      </c>
      <c r="F16" s="4">
        <v>131.65648441354099</v>
      </c>
      <c r="G16" s="4" t="str">
        <f t="shared" si="0"/>
        <v>32.8580404818916,131.656484413541</v>
      </c>
      <c r="H16" s="201" t="str">
        <f t="shared" si="1"/>
        <v>https://cyberjapandata.gsi.go.jp/#16/32.8580404818916/131.656484413541/&amp;base=std&amp;ls=std&amp;disp=1&amp;vs=c1g1j0h0k0l0u0t0z0r0s0m0f1</v>
      </c>
      <c r="I16" s="73" t="s">
        <v>2436</v>
      </c>
    </row>
    <row r="17" spans="1:9" s="1" customFormat="1" ht="20.25" customHeight="1">
      <c r="A17" s="4">
        <v>15</v>
      </c>
      <c r="B17" s="4" t="s">
        <v>680</v>
      </c>
      <c r="C17" s="4" t="s">
        <v>672</v>
      </c>
      <c r="D17" s="3" t="s">
        <v>710</v>
      </c>
      <c r="E17" s="4">
        <v>32.854455376682097</v>
      </c>
      <c r="F17" s="4">
        <v>131.62851289177601</v>
      </c>
      <c r="G17" s="4" t="str">
        <f t="shared" si="0"/>
        <v>32.8544553766821,131.628512891776</v>
      </c>
      <c r="H17" s="201" t="str">
        <f t="shared" si="1"/>
        <v>https://cyberjapandata.gsi.go.jp/#16/32.8544553766821/131.628512891776/&amp;base=std&amp;ls=std&amp;disp=1&amp;vs=c1g1j0h0k0l0u0t0z0r0s0m0f1</v>
      </c>
      <c r="I17" s="73" t="s">
        <v>2436</v>
      </c>
    </row>
    <row r="18" spans="1:9" s="1" customFormat="1" ht="20.25" customHeight="1">
      <c r="A18" s="4">
        <v>16</v>
      </c>
      <c r="B18" s="4" t="s">
        <v>680</v>
      </c>
      <c r="C18" s="4" t="s">
        <v>86</v>
      </c>
      <c r="D18" s="3" t="s">
        <v>704</v>
      </c>
      <c r="E18" s="4">
        <v>32.896244072886702</v>
      </c>
      <c r="F18" s="4">
        <v>131.778695596055</v>
      </c>
      <c r="G18" s="4" t="str">
        <f t="shared" si="0"/>
        <v>32.8962440728867,131.778695596055</v>
      </c>
      <c r="H18" s="201" t="str">
        <f t="shared" si="1"/>
        <v>https://cyberjapandata.gsi.go.jp/#16/32.8962440728867/131.778695596055/&amp;base=std&amp;ls=std&amp;disp=1&amp;vs=c1g1j0h0k0l0u0t0z0r0s0m0f1</v>
      </c>
      <c r="I18" s="73" t="s">
        <v>2436</v>
      </c>
    </row>
    <row r="19" spans="1:9" s="1" customFormat="1" ht="20.25" customHeight="1">
      <c r="A19" s="4">
        <v>17</v>
      </c>
      <c r="B19" s="4" t="s">
        <v>680</v>
      </c>
      <c r="C19" s="4" t="s">
        <v>673</v>
      </c>
      <c r="D19" s="4" t="s">
        <v>705</v>
      </c>
      <c r="E19" s="4">
        <v>32.945210508902498</v>
      </c>
      <c r="F19" s="4">
        <v>131.960696575187</v>
      </c>
      <c r="G19" s="4" t="str">
        <f t="shared" si="0"/>
        <v>32.9452105089025,131.960696575187</v>
      </c>
      <c r="H19" s="201" t="str">
        <f t="shared" si="1"/>
        <v>https://cyberjapandata.gsi.go.jp/#16/32.9452105089025/131.960696575187/&amp;base=std&amp;ls=std&amp;disp=1&amp;vs=c1g1j0h0k0l0u0t0z0r0s0m0f1</v>
      </c>
      <c r="I19" s="99" t="s">
        <v>1757</v>
      </c>
    </row>
    <row r="20" spans="1:9" s="1" customFormat="1" ht="20.25" customHeight="1">
      <c r="A20" s="4">
        <v>18</v>
      </c>
      <c r="B20" s="4" t="s">
        <v>680</v>
      </c>
      <c r="C20" s="4" t="s">
        <v>96</v>
      </c>
      <c r="D20" s="4" t="s">
        <v>706</v>
      </c>
      <c r="E20" s="4">
        <v>32.921230028558597</v>
      </c>
      <c r="F20" s="4">
        <v>131.97598504982699</v>
      </c>
      <c r="G20" s="4" t="str">
        <f t="shared" si="0"/>
        <v>32.9212300285586,131.975985049827</v>
      </c>
      <c r="H20" s="201" t="str">
        <f t="shared" si="1"/>
        <v>https://cyberjapandata.gsi.go.jp/#16/32.9212300285586/131.975985049827/&amp;base=std&amp;ls=std&amp;disp=1&amp;vs=c1g1j0h0k0l0u0t0z0r0s0m0f1</v>
      </c>
      <c r="I20" s="99" t="s">
        <v>2433</v>
      </c>
    </row>
    <row r="21" spans="1:9" s="1" customFormat="1" ht="20.25" customHeight="1">
      <c r="A21" s="4">
        <v>19</v>
      </c>
      <c r="B21" s="4" t="s">
        <v>680</v>
      </c>
      <c r="C21" s="4" t="s">
        <v>674</v>
      </c>
      <c r="D21" s="4" t="s">
        <v>707</v>
      </c>
      <c r="E21" s="4">
        <v>32.800841511229898</v>
      </c>
      <c r="F21" s="4">
        <v>131.93580682231101</v>
      </c>
      <c r="G21" s="4" t="str">
        <f t="shared" si="0"/>
        <v>32.8008415112299,131.935806822311</v>
      </c>
      <c r="H21" s="201" t="str">
        <f t="shared" si="1"/>
        <v>https://cyberjapandata.gsi.go.jp/#16/32.8008415112299/131.935806822311/&amp;base=std&amp;ls=std&amp;disp=1&amp;vs=c1g1j0h0k0l0u0t0z0r0s0m0f1</v>
      </c>
      <c r="I21" s="73" t="s">
        <v>2436</v>
      </c>
    </row>
    <row r="22" spans="1:9" s="1" customFormat="1" ht="20.25" customHeight="1">
      <c r="A22" s="4">
        <v>20</v>
      </c>
      <c r="B22" s="4" t="s">
        <v>680</v>
      </c>
      <c r="C22" s="4" t="s">
        <v>658</v>
      </c>
      <c r="D22" s="4" t="s">
        <v>707</v>
      </c>
      <c r="E22" s="4">
        <v>32.8011432216203</v>
      </c>
      <c r="F22" s="4">
        <v>131.93598842396599</v>
      </c>
      <c r="G22" s="4" t="str">
        <f t="shared" si="0"/>
        <v>32.8011432216203,131.935988423966</v>
      </c>
      <c r="H22" s="201" t="str">
        <f t="shared" si="1"/>
        <v>https://cyberjapandata.gsi.go.jp/#16/32.8011432216203/131.935988423966/&amp;base=std&amp;ls=std&amp;disp=1&amp;vs=c1g1j0h0k0l0u0t0z0r0s0m0f1</v>
      </c>
      <c r="I22" s="73" t="s">
        <v>2436</v>
      </c>
    </row>
    <row r="23" spans="1:9" s="1" customFormat="1" ht="20.25" customHeight="1">
      <c r="A23" s="4">
        <v>21</v>
      </c>
      <c r="B23" s="4" t="s">
        <v>680</v>
      </c>
      <c r="C23" s="4" t="s">
        <v>675</v>
      </c>
      <c r="D23" s="4" t="s">
        <v>712</v>
      </c>
      <c r="E23" s="4">
        <v>32.9580327494131</v>
      </c>
      <c r="F23" s="4">
        <v>131.90671689313101</v>
      </c>
      <c r="G23" s="4" t="str">
        <f t="shared" si="0"/>
        <v>32.9580327494131,131.906716893131</v>
      </c>
      <c r="H23" s="201" t="str">
        <f t="shared" si="1"/>
        <v>https://cyberjapandata.gsi.go.jp/#16/32.9580327494131/131.906716893131/&amp;base=std&amp;ls=std&amp;disp=1&amp;vs=c1g1j0h0k0l0u0t0z0r0s0m0f1</v>
      </c>
      <c r="I23" s="73" t="s">
        <v>2436</v>
      </c>
    </row>
    <row r="24" spans="1:9" s="1" customFormat="1" ht="20.25" customHeight="1">
      <c r="A24" s="4">
        <v>22</v>
      </c>
      <c r="B24" s="4" t="s">
        <v>680</v>
      </c>
      <c r="C24" s="4" t="s">
        <v>676</v>
      </c>
      <c r="D24" s="4" t="s">
        <v>713</v>
      </c>
      <c r="E24" s="4">
        <v>32.963666277818902</v>
      </c>
      <c r="F24" s="4">
        <v>131.88917771699201</v>
      </c>
      <c r="G24" s="4" t="str">
        <f t="shared" si="0"/>
        <v>32.9636662778189,131.889177716992</v>
      </c>
      <c r="H24" s="201" t="str">
        <f t="shared" si="1"/>
        <v>https://cyberjapandata.gsi.go.jp/#16/32.9636662778189/131.889177716992/&amp;base=std&amp;ls=std&amp;disp=1&amp;vs=c1g1j0h0k0l0u0t0z0r0s0m0f1</v>
      </c>
      <c r="I24" s="73" t="s">
        <v>2436</v>
      </c>
    </row>
    <row r="25" spans="1:9" s="1" customFormat="1" ht="20.25" customHeight="1">
      <c r="A25" s="4">
        <v>23</v>
      </c>
      <c r="B25" s="4" t="s">
        <v>680</v>
      </c>
      <c r="C25" s="4" t="s">
        <v>677</v>
      </c>
      <c r="D25" s="4" t="s">
        <v>711</v>
      </c>
      <c r="E25" s="4">
        <v>32.929375949354899</v>
      </c>
      <c r="F25" s="4">
        <v>131.862960373128</v>
      </c>
      <c r="G25" s="4" t="str">
        <f t="shared" si="0"/>
        <v>32.9293759493549,131.862960373128</v>
      </c>
      <c r="H25" s="201" t="str">
        <f t="shared" si="1"/>
        <v>https://cyberjapandata.gsi.go.jp/#16/32.9293759493549/131.862960373128/&amp;base=std&amp;ls=std&amp;disp=1&amp;vs=c1g1j0h0k0l0u0t0z0r0s0m0f1</v>
      </c>
      <c r="I25" s="73" t="s">
        <v>2436</v>
      </c>
    </row>
  </sheetData>
  <autoFilter ref="A2:F25" xr:uid="{DB1AFE9E-4327-4C69-90F2-9F843FE6CEAB}"/>
  <phoneticPr fontId="2"/>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2026D-9991-4185-8611-F452D1470B32}">
  <sheetPr codeName="Sheet13">
    <pageSetUpPr fitToPage="1"/>
  </sheetPr>
  <dimension ref="A1:N42"/>
  <sheetViews>
    <sheetView zoomScale="70" zoomScaleNormal="70" zoomScaleSheetLayoutView="70" workbookViewId="0">
      <pane xSplit="4" ySplit="1" topLeftCell="E8" activePane="bottomRight" state="frozenSplit"/>
      <selection pane="topRight" activeCell="G10" sqref="G10"/>
      <selection pane="bottomLeft" activeCell="A29" sqref="A29"/>
      <selection pane="bottomRight" activeCell="D35" sqref="D35:L35"/>
    </sheetView>
  </sheetViews>
  <sheetFormatPr defaultRowHeight="18.75"/>
  <cols>
    <col min="1" max="1" width="5.5" customWidth="1"/>
    <col min="2" max="2" width="8.625" customWidth="1"/>
    <col min="3" max="3" width="11.75" customWidth="1"/>
    <col min="4" max="4" width="30.625" customWidth="1"/>
    <col min="5" max="5" width="15" customWidth="1"/>
    <col min="6" max="6" width="10.75" customWidth="1"/>
    <col min="7" max="7" width="30.625" customWidth="1"/>
    <col min="8" max="8" width="17.625" customWidth="1"/>
    <col min="9" max="9" width="14.75" customWidth="1"/>
    <col min="10" max="11" width="14.125" customWidth="1"/>
    <col min="12" max="13" width="17" customWidth="1"/>
    <col min="14" max="14" width="30.625" customWidth="1"/>
  </cols>
  <sheetData>
    <row r="1" spans="1:14">
      <c r="A1" s="1" t="s">
        <v>178</v>
      </c>
      <c r="B1" s="1" t="s">
        <v>1408</v>
      </c>
      <c r="C1" s="1" t="s">
        <v>1410</v>
      </c>
      <c r="D1" s="1" t="s">
        <v>1411</v>
      </c>
      <c r="E1" s="1" t="s">
        <v>1409</v>
      </c>
      <c r="F1" s="1" t="s">
        <v>1412</v>
      </c>
      <c r="G1" s="4" t="s">
        <v>299</v>
      </c>
      <c r="H1" s="4" t="s">
        <v>1413</v>
      </c>
      <c r="I1" s="4" t="s">
        <v>1414</v>
      </c>
      <c r="J1" s="4" t="s">
        <v>47</v>
      </c>
      <c r="K1" s="1" t="s">
        <v>2215</v>
      </c>
      <c r="L1" s="198" t="s">
        <v>3181</v>
      </c>
      <c r="M1" s="198" t="s">
        <v>3182</v>
      </c>
      <c r="N1" s="4" t="s">
        <v>2435</v>
      </c>
    </row>
    <row r="2" spans="1:14">
      <c r="A2" s="1">
        <v>1</v>
      </c>
      <c r="B2" s="79" t="s">
        <v>1417</v>
      </c>
      <c r="C2" s="79" t="s">
        <v>350</v>
      </c>
      <c r="D2" s="103" t="s">
        <v>1423</v>
      </c>
      <c r="E2" s="79" t="s">
        <v>1422</v>
      </c>
      <c r="F2" s="204" t="s">
        <v>1424</v>
      </c>
      <c r="G2" s="79" t="s">
        <v>1425</v>
      </c>
      <c r="H2" s="79" t="s">
        <v>1398</v>
      </c>
      <c r="I2" s="104" t="s">
        <v>1414</v>
      </c>
      <c r="J2" s="80">
        <v>32.952006828413303</v>
      </c>
      <c r="K2" s="207">
        <v>131.840902845317</v>
      </c>
      <c r="L2" s="4" t="str">
        <f>J2&amp;","&amp;K2</f>
        <v>32.9520068284133,131.840902845317</v>
      </c>
      <c r="M2" s="201" t="str">
        <f>HYPERLINK("https://cyberjapandata.gsi.go.jp/#16/"&amp;J2&amp;"/"&amp;K2&amp;"/&amp;base=std&amp;ls=std&amp;disp=1&amp;vs=c1g1j0h0k0l0u0t0z0r0s0m0f1")</f>
        <v>https://cyberjapandata.gsi.go.jp/#16/32.9520068284133/131.840902845317/&amp;base=std&amp;ls=std&amp;disp=1&amp;vs=c1g1j0h0k0l0u0t0z0r0s0m0f1</v>
      </c>
      <c r="N2" s="75" t="s">
        <v>2436</v>
      </c>
    </row>
    <row r="3" spans="1:14">
      <c r="A3" s="1">
        <v>2</v>
      </c>
      <c r="B3" s="79" t="s">
        <v>1417</v>
      </c>
      <c r="C3" s="79" t="s">
        <v>176</v>
      </c>
      <c r="D3" s="103" t="s">
        <v>1427</v>
      </c>
      <c r="E3" s="79" t="s">
        <v>1426</v>
      </c>
      <c r="F3" s="204" t="s">
        <v>1428</v>
      </c>
      <c r="G3" s="79" t="s">
        <v>1429</v>
      </c>
      <c r="H3" s="79" t="s">
        <v>1430</v>
      </c>
      <c r="I3" s="104" t="s">
        <v>1414</v>
      </c>
      <c r="J3" s="80">
        <v>32.933867035452401</v>
      </c>
      <c r="K3" s="207">
        <v>131.921838297379</v>
      </c>
      <c r="L3" s="4" t="str">
        <f t="shared" ref="L3:L38" si="0">J3&amp;","&amp;K3</f>
        <v>32.9338670354524,131.921838297379</v>
      </c>
      <c r="M3" s="201" t="str">
        <f t="shared" ref="M3:M38" si="1">HYPERLINK("https://cyberjapandata.gsi.go.jp/#16/"&amp;J3&amp;"/"&amp;K3&amp;"/&amp;base=std&amp;ls=std&amp;disp=1&amp;vs=c1g1j0h0k0l0u0t0z0r0s0m0f1")</f>
        <v>https://cyberjapandata.gsi.go.jp/#16/32.9338670354524/131.921838297379/&amp;base=std&amp;ls=std&amp;disp=1&amp;vs=c1g1j0h0k0l0u0t0z0r0s0m0f1</v>
      </c>
      <c r="N3" s="106" t="s">
        <v>1759</v>
      </c>
    </row>
    <row r="4" spans="1:14" ht="18" customHeight="1">
      <c r="A4" s="1">
        <v>3</v>
      </c>
      <c r="B4" s="79" t="s">
        <v>1490</v>
      </c>
      <c r="C4" s="79" t="s">
        <v>1492</v>
      </c>
      <c r="D4" s="79" t="s">
        <v>1491</v>
      </c>
      <c r="E4" s="79" t="s">
        <v>1491</v>
      </c>
      <c r="F4" s="204" t="s">
        <v>1493</v>
      </c>
      <c r="G4" s="79" t="s">
        <v>1494</v>
      </c>
      <c r="H4" s="79" t="s">
        <v>1495</v>
      </c>
      <c r="I4" s="4"/>
      <c r="J4" s="80">
        <v>32.8585335019513</v>
      </c>
      <c r="K4" s="207">
        <v>131.65824681376901</v>
      </c>
      <c r="L4" s="4" t="str">
        <f t="shared" si="0"/>
        <v>32.8585335019513,131.658246813769</v>
      </c>
      <c r="M4" s="201" t="str">
        <f t="shared" si="1"/>
        <v>https://cyberjapandata.gsi.go.jp/#16/32.8585335019513/131.658246813769/&amp;base=std&amp;ls=std&amp;disp=1&amp;vs=c1g1j0h0k0l0u0t0z0r0s0m0f1</v>
      </c>
      <c r="N4" s="75" t="s">
        <v>2436</v>
      </c>
    </row>
    <row r="5" spans="1:14">
      <c r="A5" s="1">
        <v>4</v>
      </c>
      <c r="B5" s="79" t="s">
        <v>1417</v>
      </c>
      <c r="C5" s="79" t="s">
        <v>355</v>
      </c>
      <c r="D5" s="103" t="s">
        <v>1432</v>
      </c>
      <c r="E5" s="79" t="s">
        <v>1431</v>
      </c>
      <c r="F5" s="204" t="s">
        <v>1176</v>
      </c>
      <c r="G5" s="79" t="s">
        <v>1433</v>
      </c>
      <c r="H5" s="79" t="s">
        <v>1434</v>
      </c>
      <c r="I5" s="104" t="s">
        <v>1414</v>
      </c>
      <c r="J5" s="80">
        <v>32.892201021951003</v>
      </c>
      <c r="K5" s="207">
        <v>131.98475221638901</v>
      </c>
      <c r="L5" s="4" t="str">
        <f t="shared" si="0"/>
        <v>32.892201021951,131.984752216389</v>
      </c>
      <c r="M5" s="201" t="str">
        <f t="shared" si="1"/>
        <v>https://cyberjapandata.gsi.go.jp/#16/32.892201021951/131.984752216389/&amp;base=std&amp;ls=std&amp;disp=1&amp;vs=c1g1j0h0k0l0u0t0z0r0s0m0f1</v>
      </c>
      <c r="N5" s="106" t="s">
        <v>2433</v>
      </c>
    </row>
    <row r="6" spans="1:14">
      <c r="A6" s="1">
        <v>5</v>
      </c>
      <c r="B6" s="79" t="s">
        <v>1490</v>
      </c>
      <c r="C6" s="79" t="s">
        <v>176</v>
      </c>
      <c r="D6" s="79" t="s">
        <v>1497</v>
      </c>
      <c r="E6" s="79" t="s">
        <v>1496</v>
      </c>
      <c r="F6" s="204" t="s">
        <v>1428</v>
      </c>
      <c r="G6" s="79" t="s">
        <v>1498</v>
      </c>
      <c r="H6" s="79" t="s">
        <v>1499</v>
      </c>
      <c r="I6" s="4"/>
      <c r="J6" s="80">
        <v>32.915318813142001</v>
      </c>
      <c r="K6" s="207">
        <v>131.928208284297</v>
      </c>
      <c r="L6" s="4" t="str">
        <f t="shared" si="0"/>
        <v>32.915318813142,131.928208284297</v>
      </c>
      <c r="M6" s="201" t="str">
        <f t="shared" si="1"/>
        <v>https://cyberjapandata.gsi.go.jp/#16/32.915318813142/131.928208284297/&amp;base=std&amp;ls=std&amp;disp=1&amp;vs=c1g1j0h0k0l0u0t0z0r0s0m0f1</v>
      </c>
      <c r="N6" s="75" t="s">
        <v>2436</v>
      </c>
    </row>
    <row r="7" spans="1:14">
      <c r="A7" s="1">
        <v>6</v>
      </c>
      <c r="B7" s="79" t="s">
        <v>1490</v>
      </c>
      <c r="C7" s="79" t="s">
        <v>350</v>
      </c>
      <c r="D7" s="103" t="s">
        <v>1501</v>
      </c>
      <c r="E7" s="79" t="s">
        <v>1500</v>
      </c>
      <c r="F7" s="204" t="s">
        <v>1502</v>
      </c>
      <c r="G7" s="79" t="s">
        <v>1503</v>
      </c>
      <c r="H7" s="79" t="s">
        <v>1394</v>
      </c>
      <c r="I7" s="104" t="s">
        <v>1414</v>
      </c>
      <c r="J7" s="80">
        <v>32.959847690210701</v>
      </c>
      <c r="K7" s="207">
        <v>131.841916019146</v>
      </c>
      <c r="L7" s="4" t="str">
        <f t="shared" si="0"/>
        <v>32.9598476902107,131.841916019146</v>
      </c>
      <c r="M7" s="201" t="str">
        <f t="shared" si="1"/>
        <v>https://cyberjapandata.gsi.go.jp/#16/32.9598476902107/131.841916019146/&amp;base=std&amp;ls=std&amp;disp=1&amp;vs=c1g1j0h0k0l0u0t0z0r0s0m0f1</v>
      </c>
      <c r="N7" s="75" t="s">
        <v>2436</v>
      </c>
    </row>
    <row r="8" spans="1:14" ht="18" customHeight="1">
      <c r="A8" s="1">
        <v>7</v>
      </c>
      <c r="B8" s="79" t="s">
        <v>1490</v>
      </c>
      <c r="C8" s="80" t="s">
        <v>1505</v>
      </c>
      <c r="D8" s="79" t="s">
        <v>1506</v>
      </c>
      <c r="E8" s="79" t="s">
        <v>1504</v>
      </c>
      <c r="F8" s="204" t="s">
        <v>1507</v>
      </c>
      <c r="G8" s="82" t="s">
        <v>1508</v>
      </c>
      <c r="H8" s="79" t="s">
        <v>1509</v>
      </c>
      <c r="I8" s="4"/>
      <c r="J8" s="93">
        <v>32.961102065900498</v>
      </c>
      <c r="K8" s="208">
        <v>131.86419253488</v>
      </c>
      <c r="L8" s="4" t="str">
        <f t="shared" si="0"/>
        <v>32.9611020659005,131.86419253488</v>
      </c>
      <c r="M8" s="201" t="str">
        <f t="shared" si="1"/>
        <v>https://cyberjapandata.gsi.go.jp/#16/32.9611020659005/131.86419253488/&amp;base=std&amp;ls=std&amp;disp=1&amp;vs=c1g1j0h0k0l0u0t0z0r0s0m0f1</v>
      </c>
      <c r="N8" s="100" t="s">
        <v>2436</v>
      </c>
    </row>
    <row r="9" spans="1:14">
      <c r="A9" s="1">
        <v>8</v>
      </c>
      <c r="B9" s="79" t="s">
        <v>1562</v>
      </c>
      <c r="C9" s="79" t="s">
        <v>1563</v>
      </c>
      <c r="D9" s="79" t="s">
        <v>1564</v>
      </c>
      <c r="E9" s="79" t="s">
        <v>1504</v>
      </c>
      <c r="F9" s="204" t="s">
        <v>1565</v>
      </c>
      <c r="G9" s="79" t="s">
        <v>1566</v>
      </c>
      <c r="H9" s="79" t="s">
        <v>1567</v>
      </c>
      <c r="I9" s="4"/>
      <c r="J9" s="80">
        <v>32.958576141315497</v>
      </c>
      <c r="K9" s="207">
        <v>131.90559411574301</v>
      </c>
      <c r="L9" s="4" t="str">
        <f t="shared" si="0"/>
        <v>32.9585761413155,131.905594115743</v>
      </c>
      <c r="M9" s="201" t="str">
        <f t="shared" si="1"/>
        <v>https://cyberjapandata.gsi.go.jp/#16/32.9585761413155/131.905594115743/&amp;base=std&amp;ls=std&amp;disp=1&amp;vs=c1g1j0h0k0l0u0t0z0r0s0m0f1</v>
      </c>
      <c r="N9" s="106" t="s">
        <v>1754</v>
      </c>
    </row>
    <row r="10" spans="1:14" ht="18" customHeight="1">
      <c r="A10" s="1">
        <v>9</v>
      </c>
      <c r="B10" s="79" t="s">
        <v>1531</v>
      </c>
      <c r="C10" s="79" t="s">
        <v>1533</v>
      </c>
      <c r="D10" s="103" t="s">
        <v>1534</v>
      </c>
      <c r="E10" s="79" t="s">
        <v>1532</v>
      </c>
      <c r="F10" s="204" t="s">
        <v>1168</v>
      </c>
      <c r="G10" s="79" t="s">
        <v>1535</v>
      </c>
      <c r="H10" s="79" t="s">
        <v>1397</v>
      </c>
      <c r="I10" s="104" t="s">
        <v>1414</v>
      </c>
      <c r="J10" s="80">
        <v>32.943810693993903</v>
      </c>
      <c r="K10" s="207">
        <v>131.832906709116</v>
      </c>
      <c r="L10" s="4" t="str">
        <f t="shared" si="0"/>
        <v>32.9438106939939,131.832906709116</v>
      </c>
      <c r="M10" s="201" t="str">
        <f t="shared" si="1"/>
        <v>https://cyberjapandata.gsi.go.jp/#16/32.9438106939939/131.832906709116/&amp;base=std&amp;ls=std&amp;disp=1&amp;vs=c1g1j0h0k0l0u0t0z0r0s0m0f1</v>
      </c>
      <c r="N10" s="75" t="s">
        <v>2436</v>
      </c>
    </row>
    <row r="11" spans="1:14">
      <c r="A11" s="1">
        <v>10</v>
      </c>
      <c r="B11" s="79" t="s">
        <v>1490</v>
      </c>
      <c r="C11" s="79" t="s">
        <v>1511</v>
      </c>
      <c r="D11" s="103" t="s">
        <v>1512</v>
      </c>
      <c r="E11" s="79" t="s">
        <v>1510</v>
      </c>
      <c r="F11" s="204" t="s">
        <v>1513</v>
      </c>
      <c r="G11" s="79" t="s">
        <v>1514</v>
      </c>
      <c r="H11" s="79" t="s">
        <v>1515</v>
      </c>
      <c r="I11" s="104" t="s">
        <v>1414</v>
      </c>
      <c r="J11" s="80">
        <v>32.994561838383298</v>
      </c>
      <c r="K11" s="207">
        <v>131.82299586283401</v>
      </c>
      <c r="L11" s="4" t="str">
        <f t="shared" si="0"/>
        <v>32.9945618383833,131.822995862834</v>
      </c>
      <c r="M11" s="201" t="str">
        <f t="shared" si="1"/>
        <v>https://cyberjapandata.gsi.go.jp/#16/32.9945618383833/131.822995862834/&amp;base=std&amp;ls=std&amp;disp=1&amp;vs=c1g1j0h0k0l0u0t0z0r0s0m0f1</v>
      </c>
      <c r="N11" s="75" t="s">
        <v>2436</v>
      </c>
    </row>
    <row r="12" spans="1:14">
      <c r="A12" s="1">
        <v>11</v>
      </c>
      <c r="B12" s="79" t="s">
        <v>1531</v>
      </c>
      <c r="C12" s="79" t="s">
        <v>349</v>
      </c>
      <c r="D12" s="79" t="s">
        <v>1537</v>
      </c>
      <c r="E12" s="79" t="s">
        <v>1536</v>
      </c>
      <c r="F12" s="204" t="s">
        <v>1538</v>
      </c>
      <c r="G12" s="79" t="s">
        <v>1539</v>
      </c>
      <c r="H12" s="79" t="s">
        <v>1540</v>
      </c>
      <c r="I12" s="4"/>
      <c r="J12" s="80">
        <v>33.051751472032997</v>
      </c>
      <c r="K12" s="207">
        <v>131.927644511973</v>
      </c>
      <c r="L12" s="4" t="str">
        <f t="shared" si="0"/>
        <v>33.051751472033,131.927644511973</v>
      </c>
      <c r="M12" s="201" t="str">
        <f t="shared" si="1"/>
        <v>https://cyberjapandata.gsi.go.jp/#16/33.051751472033/131.927644511973/&amp;base=std&amp;ls=std&amp;disp=1&amp;vs=c1g1j0h0k0l0u0t0z0r0s0m0f1</v>
      </c>
      <c r="N12" s="106" t="s">
        <v>1756</v>
      </c>
    </row>
    <row r="13" spans="1:14">
      <c r="A13" s="1">
        <v>12</v>
      </c>
      <c r="B13" s="79" t="s">
        <v>1531</v>
      </c>
      <c r="C13" s="79" t="s">
        <v>1542</v>
      </c>
      <c r="D13" s="79" t="s">
        <v>1543</v>
      </c>
      <c r="E13" s="79" t="s">
        <v>1541</v>
      </c>
      <c r="F13" s="204" t="s">
        <v>1544</v>
      </c>
      <c r="G13" s="79" t="s">
        <v>1545</v>
      </c>
      <c r="H13" s="79" t="s">
        <v>1546</v>
      </c>
      <c r="I13" s="4"/>
      <c r="J13" s="80">
        <v>32.9589576988716</v>
      </c>
      <c r="K13" s="207">
        <v>131.89660941432999</v>
      </c>
      <c r="L13" s="4" t="str">
        <f t="shared" si="0"/>
        <v>32.9589576988716,131.89660941433</v>
      </c>
      <c r="M13" s="201" t="str">
        <f t="shared" si="1"/>
        <v>https://cyberjapandata.gsi.go.jp/#16/32.9589576988716/131.89660941433/&amp;base=std&amp;ls=std&amp;disp=1&amp;vs=c1g1j0h0k0l0u0t0z0r0s0m0f1</v>
      </c>
      <c r="N13" s="106" t="s">
        <v>1754</v>
      </c>
    </row>
    <row r="14" spans="1:14">
      <c r="A14" s="1">
        <v>13</v>
      </c>
      <c r="B14" s="79" t="s">
        <v>1490</v>
      </c>
      <c r="C14" s="79" t="s">
        <v>1517</v>
      </c>
      <c r="D14" s="79" t="s">
        <v>1518</v>
      </c>
      <c r="E14" s="79" t="s">
        <v>1516</v>
      </c>
      <c r="F14" s="204" t="s">
        <v>1519</v>
      </c>
      <c r="G14" s="79" t="s">
        <v>1520</v>
      </c>
      <c r="H14" s="79" t="s">
        <v>1521</v>
      </c>
      <c r="I14" s="4"/>
      <c r="J14" s="80">
        <v>33.005358545157002</v>
      </c>
      <c r="K14" s="207">
        <v>131.898151330861</v>
      </c>
      <c r="L14" s="4" t="str">
        <f t="shared" si="0"/>
        <v>33.005358545157,131.898151330861</v>
      </c>
      <c r="M14" s="201" t="str">
        <f t="shared" si="1"/>
        <v>https://cyberjapandata.gsi.go.jp/#16/33.005358545157/131.898151330861/&amp;base=std&amp;ls=std&amp;disp=1&amp;vs=c1g1j0h0k0l0u0t0z0r0s0m0f1</v>
      </c>
      <c r="N14" s="106" t="s">
        <v>1755</v>
      </c>
    </row>
    <row r="15" spans="1:14">
      <c r="A15" s="1">
        <v>14</v>
      </c>
      <c r="B15" s="79" t="s">
        <v>1417</v>
      </c>
      <c r="C15" s="79" t="s">
        <v>1436</v>
      </c>
      <c r="D15" s="103" t="s">
        <v>1437</v>
      </c>
      <c r="E15" s="79" t="s">
        <v>1435</v>
      </c>
      <c r="F15" s="204" t="s">
        <v>1438</v>
      </c>
      <c r="G15" s="79" t="s">
        <v>1439</v>
      </c>
      <c r="H15" s="79" t="s">
        <v>1407</v>
      </c>
      <c r="I15" s="104" t="s">
        <v>1414</v>
      </c>
      <c r="J15" s="80">
        <v>32.818099219925003</v>
      </c>
      <c r="K15" s="207">
        <v>131.96209169943401</v>
      </c>
      <c r="L15" s="4" t="str">
        <f t="shared" si="0"/>
        <v>32.818099219925,131.962091699434</v>
      </c>
      <c r="M15" s="201" t="str">
        <f t="shared" si="1"/>
        <v>https://cyberjapandata.gsi.go.jp/#16/32.818099219925/131.962091699434/&amp;base=std&amp;ls=std&amp;disp=1&amp;vs=c1g1j0h0k0l0u0t0z0r0s0m0f1</v>
      </c>
      <c r="N15" s="106" t="s">
        <v>1758</v>
      </c>
    </row>
    <row r="16" spans="1:14" ht="18" customHeight="1">
      <c r="A16" s="1">
        <v>15</v>
      </c>
      <c r="B16" s="79" t="s">
        <v>1417</v>
      </c>
      <c r="C16" s="79" t="s">
        <v>1441</v>
      </c>
      <c r="D16" s="79" t="s">
        <v>1442</v>
      </c>
      <c r="E16" s="79" t="s">
        <v>1440</v>
      </c>
      <c r="F16" s="204" t="s">
        <v>897</v>
      </c>
      <c r="G16" s="79" t="s">
        <v>1443</v>
      </c>
      <c r="H16" s="79" t="s">
        <v>1444</v>
      </c>
      <c r="I16" s="4"/>
      <c r="J16" s="80">
        <v>32.954931920118199</v>
      </c>
      <c r="K16" s="207">
        <v>131.861000840972</v>
      </c>
      <c r="L16" s="4" t="str">
        <f t="shared" si="0"/>
        <v>32.9549319201182,131.861000840972</v>
      </c>
      <c r="M16" s="201" t="str">
        <f t="shared" si="1"/>
        <v>https://cyberjapandata.gsi.go.jp/#16/32.9549319201182/131.861000840972/&amp;base=std&amp;ls=std&amp;disp=1&amp;vs=c1g1j0h0k0l0u0t0z0r0s0m0f1</v>
      </c>
      <c r="N16" s="75" t="s">
        <v>2436</v>
      </c>
    </row>
    <row r="17" spans="1:14">
      <c r="A17" s="1">
        <v>16</v>
      </c>
      <c r="B17" s="79" t="s">
        <v>1417</v>
      </c>
      <c r="C17" s="79" t="s">
        <v>341</v>
      </c>
      <c r="D17" s="103" t="s">
        <v>1446</v>
      </c>
      <c r="E17" s="79" t="s">
        <v>1445</v>
      </c>
      <c r="F17" s="204" t="s">
        <v>1447</v>
      </c>
      <c r="G17" s="79" t="s">
        <v>1448</v>
      </c>
      <c r="H17" s="79" t="s">
        <v>1396</v>
      </c>
      <c r="I17" s="104" t="s">
        <v>1414</v>
      </c>
      <c r="J17" s="80">
        <v>32.968328841291303</v>
      </c>
      <c r="K17" s="207">
        <v>131.91591951033399</v>
      </c>
      <c r="L17" s="4" t="str">
        <f t="shared" si="0"/>
        <v>32.9683288412913,131.915919510334</v>
      </c>
      <c r="M17" s="201" t="str">
        <f t="shared" si="1"/>
        <v>https://cyberjapandata.gsi.go.jp/#16/32.9683288412913/131.915919510334/&amp;base=std&amp;ls=std&amp;disp=1&amp;vs=c1g1j0h0k0l0u0t0z0r0s0m0f1</v>
      </c>
      <c r="N17" s="106" t="s">
        <v>1756</v>
      </c>
    </row>
    <row r="18" spans="1:14">
      <c r="A18" s="1">
        <v>17</v>
      </c>
      <c r="B18" s="79" t="s">
        <v>1417</v>
      </c>
      <c r="C18" s="79" t="s">
        <v>1450</v>
      </c>
      <c r="D18" s="79" t="s">
        <v>1451</v>
      </c>
      <c r="E18" s="79" t="s">
        <v>1449</v>
      </c>
      <c r="F18" s="204" t="s">
        <v>1452</v>
      </c>
      <c r="G18" s="79" t="s">
        <v>1453</v>
      </c>
      <c r="H18" s="79" t="s">
        <v>1389</v>
      </c>
      <c r="I18" s="4"/>
      <c r="J18" s="80">
        <v>32.953491850958002</v>
      </c>
      <c r="K18" s="207">
        <v>131.895239104941</v>
      </c>
      <c r="L18" s="4" t="str">
        <f t="shared" si="0"/>
        <v>32.953491850958,131.895239104941</v>
      </c>
      <c r="M18" s="201" t="str">
        <f t="shared" si="1"/>
        <v>https://cyberjapandata.gsi.go.jp/#16/32.953491850958/131.895239104941/&amp;base=std&amp;ls=std&amp;disp=1&amp;vs=c1g1j0h0k0l0u0t0z0r0s0m0f1</v>
      </c>
      <c r="N18" s="106" t="s">
        <v>1759</v>
      </c>
    </row>
    <row r="19" spans="1:14">
      <c r="A19" s="1">
        <v>18</v>
      </c>
      <c r="B19" s="79" t="s">
        <v>1562</v>
      </c>
      <c r="C19" s="79" t="s">
        <v>1569</v>
      </c>
      <c r="D19" s="103" t="s">
        <v>1570</v>
      </c>
      <c r="E19" s="79" t="s">
        <v>1568</v>
      </c>
      <c r="F19" s="204" t="s">
        <v>1571</v>
      </c>
      <c r="G19" s="79" t="s">
        <v>1572</v>
      </c>
      <c r="H19" s="79" t="s">
        <v>1401</v>
      </c>
      <c r="I19" s="104" t="s">
        <v>1414</v>
      </c>
      <c r="J19" s="80">
        <v>32.951363917774898</v>
      </c>
      <c r="K19" s="207">
        <v>131.789571376227</v>
      </c>
      <c r="L19" s="4" t="str">
        <f t="shared" si="0"/>
        <v>32.9513639177749,131.789571376227</v>
      </c>
      <c r="M19" s="201" t="str">
        <f t="shared" si="1"/>
        <v>https://cyberjapandata.gsi.go.jp/#16/32.9513639177749/131.789571376227/&amp;base=std&amp;ls=std&amp;disp=1&amp;vs=c1g1j0h0k0l0u0t0z0r0s0m0f1</v>
      </c>
      <c r="N19" s="75" t="s">
        <v>2436</v>
      </c>
    </row>
    <row r="20" spans="1:14">
      <c r="A20" s="1">
        <v>19</v>
      </c>
      <c r="B20" s="79" t="s">
        <v>1417</v>
      </c>
      <c r="C20" s="79" t="s">
        <v>1455</v>
      </c>
      <c r="D20" s="103" t="s">
        <v>1456</v>
      </c>
      <c r="E20" s="79" t="s">
        <v>1454</v>
      </c>
      <c r="F20" s="204" t="s">
        <v>1457</v>
      </c>
      <c r="G20" s="79" t="s">
        <v>1458</v>
      </c>
      <c r="H20" s="79" t="s">
        <v>1459</v>
      </c>
      <c r="I20" s="104" t="s">
        <v>1414</v>
      </c>
      <c r="J20" s="80">
        <v>32.905286032449297</v>
      </c>
      <c r="K20" s="207">
        <v>131.871939295738</v>
      </c>
      <c r="L20" s="4" t="str">
        <f t="shared" si="0"/>
        <v>32.9052860324493,131.871939295738</v>
      </c>
      <c r="M20" s="201" t="str">
        <f t="shared" si="1"/>
        <v>https://cyberjapandata.gsi.go.jp/#16/32.9052860324493/131.871939295738/&amp;base=std&amp;ls=std&amp;disp=1&amp;vs=c1g1j0h0k0l0u0t0z0r0s0m0f1</v>
      </c>
      <c r="N20" s="75" t="s">
        <v>2436</v>
      </c>
    </row>
    <row r="21" spans="1:14">
      <c r="A21" s="1">
        <v>20</v>
      </c>
      <c r="B21" s="79" t="s">
        <v>1531</v>
      </c>
      <c r="C21" s="79" t="s">
        <v>1548</v>
      </c>
      <c r="D21" s="79" t="s">
        <v>1549</v>
      </c>
      <c r="E21" s="79" t="s">
        <v>1547</v>
      </c>
      <c r="F21" s="204" t="s">
        <v>1550</v>
      </c>
      <c r="G21" s="79" t="s">
        <v>1551</v>
      </c>
      <c r="H21" s="79" t="s">
        <v>1552</v>
      </c>
      <c r="I21" s="4"/>
      <c r="J21" s="80">
        <v>32.899309808649001</v>
      </c>
      <c r="K21" s="207">
        <v>131.780873400698</v>
      </c>
      <c r="L21" s="4" t="str">
        <f t="shared" si="0"/>
        <v>32.899309808649,131.780873400698</v>
      </c>
      <c r="M21" s="201" t="str">
        <f t="shared" si="1"/>
        <v>https://cyberjapandata.gsi.go.jp/#16/32.899309808649/131.780873400698/&amp;base=std&amp;ls=std&amp;disp=1&amp;vs=c1g1j0h0k0l0u0t0z0r0s0m0f1</v>
      </c>
      <c r="N21" s="75" t="s">
        <v>2436</v>
      </c>
    </row>
    <row r="22" spans="1:14">
      <c r="A22" s="1">
        <v>21</v>
      </c>
      <c r="B22" s="79" t="s">
        <v>1417</v>
      </c>
      <c r="C22" s="79" t="s">
        <v>1461</v>
      </c>
      <c r="D22" s="79" t="s">
        <v>1462</v>
      </c>
      <c r="E22" s="79" t="s">
        <v>1460</v>
      </c>
      <c r="F22" s="204" t="s">
        <v>1457</v>
      </c>
      <c r="G22" s="79" t="s">
        <v>1463</v>
      </c>
      <c r="H22" s="79" t="s">
        <v>1464</v>
      </c>
      <c r="I22" s="4"/>
      <c r="J22" s="80">
        <v>32.925533133206798</v>
      </c>
      <c r="K22" s="207">
        <v>131.874903436929</v>
      </c>
      <c r="L22" s="4" t="str">
        <f t="shared" si="0"/>
        <v>32.9255331332068,131.874903436929</v>
      </c>
      <c r="M22" s="201" t="str">
        <f t="shared" si="1"/>
        <v>https://cyberjapandata.gsi.go.jp/#16/32.9255331332068/131.874903436929/&amp;base=std&amp;ls=std&amp;disp=1&amp;vs=c1g1j0h0k0l0u0t0z0r0s0m0f1</v>
      </c>
      <c r="N22" s="75" t="s">
        <v>2436</v>
      </c>
    </row>
    <row r="23" spans="1:14">
      <c r="A23" s="1">
        <v>22</v>
      </c>
      <c r="B23" s="79" t="s">
        <v>1531</v>
      </c>
      <c r="C23" s="79" t="s">
        <v>1554</v>
      </c>
      <c r="D23" s="79" t="s">
        <v>1555</v>
      </c>
      <c r="E23" s="79" t="s">
        <v>1553</v>
      </c>
      <c r="F23" s="204" t="s">
        <v>1556</v>
      </c>
      <c r="G23" s="79" t="s">
        <v>1557</v>
      </c>
      <c r="H23" s="79" t="s">
        <v>1558</v>
      </c>
      <c r="I23" s="4"/>
      <c r="J23" s="80">
        <v>32.962140930415998</v>
      </c>
      <c r="K23" s="207">
        <v>131.90217895445099</v>
      </c>
      <c r="L23" s="4" t="str">
        <f t="shared" si="0"/>
        <v>32.962140930416,131.902178954451</v>
      </c>
      <c r="M23" s="201" t="str">
        <f t="shared" si="1"/>
        <v>https://cyberjapandata.gsi.go.jp/#16/32.962140930416/131.902178954451/&amp;base=std&amp;ls=std&amp;disp=1&amp;vs=c1g1j0h0k0l0u0t0z0r0s0m0f1</v>
      </c>
      <c r="N23" s="106" t="s">
        <v>1756</v>
      </c>
    </row>
    <row r="24" spans="1:14">
      <c r="A24" s="1">
        <v>23</v>
      </c>
      <c r="B24" s="79" t="s">
        <v>1582</v>
      </c>
      <c r="C24" s="79" t="s">
        <v>1583</v>
      </c>
      <c r="D24" s="79" t="s">
        <v>1584</v>
      </c>
      <c r="E24" s="79" t="s">
        <v>1553</v>
      </c>
      <c r="F24" s="204" t="s">
        <v>1585</v>
      </c>
      <c r="G24" s="79" t="s">
        <v>1586</v>
      </c>
      <c r="H24" s="79" t="s">
        <v>1587</v>
      </c>
      <c r="I24" s="4"/>
      <c r="J24" s="80">
        <v>32.946303697819602</v>
      </c>
      <c r="K24" s="207">
        <v>131.901544058506</v>
      </c>
      <c r="L24" s="4" t="str">
        <f t="shared" si="0"/>
        <v>32.9463036978196,131.901544058506</v>
      </c>
      <c r="M24" s="201" t="str">
        <f t="shared" si="1"/>
        <v>https://cyberjapandata.gsi.go.jp/#16/32.9463036978196/131.901544058506/&amp;base=std&amp;ls=std&amp;disp=1&amp;vs=c1g1j0h0k0l0u0t0z0r0s0m0f1</v>
      </c>
      <c r="N24" s="106" t="s">
        <v>1754</v>
      </c>
    </row>
    <row r="25" spans="1:14">
      <c r="A25" s="1">
        <v>24</v>
      </c>
      <c r="B25" s="79" t="s">
        <v>1582</v>
      </c>
      <c r="C25" s="79" t="s">
        <v>1588</v>
      </c>
      <c r="D25" s="103" t="s">
        <v>1589</v>
      </c>
      <c r="E25" s="79" t="s">
        <v>1553</v>
      </c>
      <c r="F25" s="204" t="s">
        <v>1590</v>
      </c>
      <c r="G25" s="79" t="s">
        <v>1591</v>
      </c>
      <c r="H25" s="79" t="s">
        <v>1399</v>
      </c>
      <c r="I25" s="104" t="s">
        <v>1414</v>
      </c>
      <c r="J25" s="80">
        <v>32.9561340801474</v>
      </c>
      <c r="K25" s="207">
        <v>131.88650063788299</v>
      </c>
      <c r="L25" s="4" t="str">
        <f t="shared" si="0"/>
        <v>32.9561340801474,131.886500637883</v>
      </c>
      <c r="M25" s="201" t="str">
        <f t="shared" si="1"/>
        <v>https://cyberjapandata.gsi.go.jp/#16/32.9561340801474/131.886500637883/&amp;base=std&amp;ls=std&amp;disp=1&amp;vs=c1g1j0h0k0l0u0t0z0r0s0m0f1</v>
      </c>
      <c r="N25" s="106" t="s">
        <v>1759</v>
      </c>
    </row>
    <row r="26" spans="1:14" ht="18" customHeight="1">
      <c r="A26" s="1">
        <v>25</v>
      </c>
      <c r="B26" s="79" t="s">
        <v>1417</v>
      </c>
      <c r="C26" s="79" t="s">
        <v>1466</v>
      </c>
      <c r="D26" s="103" t="s">
        <v>1467</v>
      </c>
      <c r="E26" s="79" t="s">
        <v>1465</v>
      </c>
      <c r="F26" s="204" t="s">
        <v>1468</v>
      </c>
      <c r="G26" s="79" t="s">
        <v>1469</v>
      </c>
      <c r="H26" s="79" t="s">
        <v>1395</v>
      </c>
      <c r="I26" s="104" t="s">
        <v>1414</v>
      </c>
      <c r="J26" s="80">
        <v>32.961267963353798</v>
      </c>
      <c r="K26" s="207">
        <v>131.86843448898799</v>
      </c>
      <c r="L26" s="4" t="str">
        <f t="shared" si="0"/>
        <v>32.9612679633538,131.868434488988</v>
      </c>
      <c r="M26" s="201" t="str">
        <f t="shared" si="1"/>
        <v>https://cyberjapandata.gsi.go.jp/#16/32.9612679633538/131.868434488988/&amp;base=std&amp;ls=std&amp;disp=1&amp;vs=c1g1j0h0k0l0u0t0z0r0s0m0f1</v>
      </c>
      <c r="N26" s="75" t="s">
        <v>2436</v>
      </c>
    </row>
    <row r="27" spans="1:14" ht="18" customHeight="1">
      <c r="A27" s="1">
        <v>26</v>
      </c>
      <c r="B27" s="79" t="s">
        <v>1417</v>
      </c>
      <c r="C27" s="79" t="s">
        <v>1471</v>
      </c>
      <c r="D27" s="103" t="s">
        <v>1472</v>
      </c>
      <c r="E27" s="79" t="s">
        <v>1470</v>
      </c>
      <c r="F27" s="204" t="s">
        <v>1473</v>
      </c>
      <c r="G27" s="79" t="s">
        <v>1474</v>
      </c>
      <c r="H27" s="79" t="s">
        <v>1475</v>
      </c>
      <c r="I27" s="104" t="s">
        <v>1414</v>
      </c>
      <c r="J27" s="80">
        <v>32.8058106369431</v>
      </c>
      <c r="K27" s="207">
        <v>131.89129112822499</v>
      </c>
      <c r="L27" s="4" t="str">
        <f t="shared" si="0"/>
        <v>32.8058106369431,131.891291128225</v>
      </c>
      <c r="M27" s="201" t="str">
        <f t="shared" si="1"/>
        <v>https://cyberjapandata.gsi.go.jp/#16/32.8058106369431/131.891291128225/&amp;base=std&amp;ls=std&amp;disp=1&amp;vs=c1g1j0h0k0l0u0t0z0r0s0m0f1</v>
      </c>
      <c r="N27" s="106" t="s">
        <v>2433</v>
      </c>
    </row>
    <row r="28" spans="1:14">
      <c r="A28" s="1">
        <v>27</v>
      </c>
      <c r="B28" s="79" t="s">
        <v>1417</v>
      </c>
      <c r="C28" s="79" t="s">
        <v>1477</v>
      </c>
      <c r="D28" s="79" t="s">
        <v>1478</v>
      </c>
      <c r="E28" s="79" t="s">
        <v>1476</v>
      </c>
      <c r="F28" s="204" t="s">
        <v>1479</v>
      </c>
      <c r="G28" s="81" t="s">
        <v>1421</v>
      </c>
      <c r="H28" s="79" t="s">
        <v>1480</v>
      </c>
      <c r="I28" s="4"/>
      <c r="J28" s="80">
        <v>32.973654636157299</v>
      </c>
      <c r="K28" s="207">
        <v>131.903091882524</v>
      </c>
      <c r="L28" s="4" t="str">
        <f t="shared" si="0"/>
        <v>32.9736546361573,131.903091882524</v>
      </c>
      <c r="M28" s="201" t="str">
        <f t="shared" si="1"/>
        <v>https://cyberjapandata.gsi.go.jp/#16/32.9736546361573/131.903091882524/&amp;base=std&amp;ls=std&amp;disp=1&amp;vs=c1g1j0h0k0l0u0t0z0r0s0m0f1</v>
      </c>
      <c r="N28" s="138" t="s">
        <v>1755</v>
      </c>
    </row>
    <row r="29" spans="1:14">
      <c r="A29" s="1">
        <v>28</v>
      </c>
      <c r="B29" s="79" t="s">
        <v>1417</v>
      </c>
      <c r="C29" s="79" t="s">
        <v>1481</v>
      </c>
      <c r="D29" s="103" t="s">
        <v>1482</v>
      </c>
      <c r="E29" s="79" t="s">
        <v>1476</v>
      </c>
      <c r="F29" s="204" t="s">
        <v>1483</v>
      </c>
      <c r="G29" s="79" t="s">
        <v>1484</v>
      </c>
      <c r="H29" s="79" t="s">
        <v>1393</v>
      </c>
      <c r="I29" s="104" t="s">
        <v>1414</v>
      </c>
      <c r="J29" s="80">
        <v>32.957281817232897</v>
      </c>
      <c r="K29" s="207">
        <v>131.883785672442</v>
      </c>
      <c r="L29" s="4" t="str">
        <f t="shared" si="0"/>
        <v>32.9572818172329,131.883785672442</v>
      </c>
      <c r="M29" s="201" t="str">
        <f t="shared" si="1"/>
        <v>https://cyberjapandata.gsi.go.jp/#16/32.9572818172329/131.883785672442/&amp;base=std&amp;ls=std&amp;disp=1&amp;vs=c1g1j0h0k0l0u0t0z0r0s0m0f1</v>
      </c>
      <c r="N29" s="75" t="s">
        <v>2436</v>
      </c>
    </row>
    <row r="30" spans="1:14">
      <c r="A30" s="1">
        <v>29</v>
      </c>
      <c r="B30" s="79" t="s">
        <v>1417</v>
      </c>
      <c r="C30" s="79" t="s">
        <v>1485</v>
      </c>
      <c r="D30" s="79" t="s">
        <v>1486</v>
      </c>
      <c r="E30" s="79" t="s">
        <v>1476</v>
      </c>
      <c r="F30" s="204" t="s">
        <v>1487</v>
      </c>
      <c r="G30" s="81" t="s">
        <v>1488</v>
      </c>
      <c r="H30" s="79" t="s">
        <v>1489</v>
      </c>
      <c r="I30" s="4"/>
      <c r="J30" s="94">
        <v>32.9584832515825</v>
      </c>
      <c r="K30" s="209">
        <v>131.89828162888799</v>
      </c>
      <c r="L30" s="4" t="str">
        <f t="shared" si="0"/>
        <v>32.9584832515825,131.898281628888</v>
      </c>
      <c r="M30" s="201" t="str">
        <f t="shared" si="1"/>
        <v>https://cyberjapandata.gsi.go.jp/#16/32.9584832515825/131.898281628888/&amp;base=std&amp;ls=std&amp;disp=1&amp;vs=c1g1j0h0k0l0u0t0z0r0s0m0f1</v>
      </c>
      <c r="N30" s="138" t="s">
        <v>1754</v>
      </c>
    </row>
    <row r="31" spans="1:14">
      <c r="A31" s="1">
        <v>31</v>
      </c>
      <c r="B31" s="79" t="s">
        <v>1490</v>
      </c>
      <c r="C31" s="79" t="s">
        <v>1523</v>
      </c>
      <c r="D31" s="79" t="s">
        <v>1524</v>
      </c>
      <c r="E31" s="79" t="s">
        <v>1522</v>
      </c>
      <c r="F31" s="204" t="s">
        <v>1525</v>
      </c>
      <c r="G31" s="79" t="s">
        <v>1526</v>
      </c>
      <c r="H31" s="79" t="s">
        <v>1527</v>
      </c>
      <c r="I31" s="4"/>
      <c r="J31" s="80">
        <v>32.953949513655601</v>
      </c>
      <c r="K31" s="207">
        <v>131.88726919915899</v>
      </c>
      <c r="L31" s="4" t="str">
        <f t="shared" si="0"/>
        <v>32.9539495136556,131.887269199159</v>
      </c>
      <c r="M31" s="201" t="str">
        <f t="shared" si="1"/>
        <v>https://cyberjapandata.gsi.go.jp/#16/32.9539495136556/131.887269199159/&amp;base=std&amp;ls=std&amp;disp=1&amp;vs=c1g1j0h0k0l0u0t0z0r0s0m0f1</v>
      </c>
      <c r="N31" s="106" t="s">
        <v>1759</v>
      </c>
    </row>
    <row r="32" spans="1:14">
      <c r="A32" s="1">
        <v>32</v>
      </c>
      <c r="B32" s="79" t="s">
        <v>1562</v>
      </c>
      <c r="C32" s="79" t="s">
        <v>1477</v>
      </c>
      <c r="D32" s="79" t="s">
        <v>1573</v>
      </c>
      <c r="E32" s="79" t="s">
        <v>1522</v>
      </c>
      <c r="F32" s="204" t="s">
        <v>1574</v>
      </c>
      <c r="G32" s="79" t="s">
        <v>1575</v>
      </c>
      <c r="H32" s="79" t="s">
        <v>1576</v>
      </c>
      <c r="I32" s="4"/>
      <c r="J32" s="80">
        <v>32.971822738462798</v>
      </c>
      <c r="K32" s="207">
        <v>131.90358987700299</v>
      </c>
      <c r="L32" s="4" t="str">
        <f t="shared" si="0"/>
        <v>32.9718227384628,131.903589877003</v>
      </c>
      <c r="M32" s="201" t="str">
        <f t="shared" si="1"/>
        <v>https://cyberjapandata.gsi.go.jp/#16/32.9718227384628/131.903589877003/&amp;base=std&amp;ls=std&amp;disp=1&amp;vs=c1g1j0h0k0l0u0t0z0r0s0m0f1</v>
      </c>
      <c r="N32" s="106" t="s">
        <v>1755</v>
      </c>
    </row>
    <row r="33" spans="1:14" ht="18" customHeight="1">
      <c r="A33" s="1">
        <v>33</v>
      </c>
      <c r="B33" s="79" t="s">
        <v>1490</v>
      </c>
      <c r="C33" s="79" t="s">
        <v>1441</v>
      </c>
      <c r="D33" s="103" t="s">
        <v>1529</v>
      </c>
      <c r="E33" s="79" t="s">
        <v>1528</v>
      </c>
      <c r="F33" s="204" t="s">
        <v>1172</v>
      </c>
      <c r="G33" s="79" t="s">
        <v>1530</v>
      </c>
      <c r="H33" s="79" t="s">
        <v>1400</v>
      </c>
      <c r="I33" s="104" t="s">
        <v>1414</v>
      </c>
      <c r="J33" s="80">
        <v>32.959285444203203</v>
      </c>
      <c r="K33" s="207">
        <v>131.869291992353</v>
      </c>
      <c r="L33" s="4" t="str">
        <f t="shared" si="0"/>
        <v>32.9592854442032,131.869291992353</v>
      </c>
      <c r="M33" s="201" t="str">
        <f t="shared" si="1"/>
        <v>https://cyberjapandata.gsi.go.jp/#16/32.9592854442032/131.869291992353/&amp;base=std&amp;ls=std&amp;disp=1&amp;vs=c1g1j0h0k0l0u0t0z0r0s0m0f1</v>
      </c>
      <c r="N33" s="75" t="s">
        <v>2436</v>
      </c>
    </row>
    <row r="34" spans="1:14">
      <c r="A34" s="1">
        <v>34</v>
      </c>
      <c r="B34" s="79" t="s">
        <v>1562</v>
      </c>
      <c r="C34" s="79" t="s">
        <v>355</v>
      </c>
      <c r="D34" s="79" t="s">
        <v>1578</v>
      </c>
      <c r="E34" s="79" t="s">
        <v>1577</v>
      </c>
      <c r="F34" s="204" t="s">
        <v>1579</v>
      </c>
      <c r="G34" s="79" t="s">
        <v>1580</v>
      </c>
      <c r="H34" s="79" t="s">
        <v>1581</v>
      </c>
      <c r="I34" s="4"/>
      <c r="J34" s="80">
        <v>32.921955757406302</v>
      </c>
      <c r="K34" s="207">
        <v>131.97188391606201</v>
      </c>
      <c r="L34" s="4" t="str">
        <f t="shared" si="0"/>
        <v>32.9219557574063,131.971883916062</v>
      </c>
      <c r="M34" s="201" t="str">
        <f t="shared" si="1"/>
        <v>https://cyberjapandata.gsi.go.jp/#16/32.9219557574063/131.971883916062/&amp;base=std&amp;ls=std&amp;disp=1&amp;vs=c1g1j0h0k0l0u0t0z0r0s0m0f1</v>
      </c>
      <c r="N34" s="106" t="s">
        <v>1755</v>
      </c>
    </row>
    <row r="35" spans="1:14">
      <c r="A35" s="1">
        <v>35</v>
      </c>
      <c r="B35" s="4" t="s">
        <v>1415</v>
      </c>
      <c r="C35" s="4"/>
      <c r="D35" s="104" t="s">
        <v>1416</v>
      </c>
      <c r="E35" s="101" t="s">
        <v>1402</v>
      </c>
      <c r="F35" s="205" t="s">
        <v>1600</v>
      </c>
      <c r="G35" s="102" t="s">
        <v>1601</v>
      </c>
      <c r="H35" s="101" t="s">
        <v>1403</v>
      </c>
      <c r="I35" s="104" t="s">
        <v>1414</v>
      </c>
      <c r="J35" s="101">
        <v>32.953204740964303</v>
      </c>
      <c r="K35" s="210">
        <v>131.95311090255399</v>
      </c>
      <c r="L35" s="4" t="str">
        <f>J35&amp;","&amp;K35</f>
        <v>32.9532047409643,131.953110902554</v>
      </c>
      <c r="M35" s="201" t="str">
        <f t="shared" si="1"/>
        <v>https://cyberjapandata.gsi.go.jp/#16/32.9532047409643/131.953110902554/&amp;base=std&amp;ls=std&amp;disp=1&amp;vs=c1g1j0h0k0l0u0t0z0r0s0m0f1</v>
      </c>
      <c r="N35" s="138" t="s">
        <v>1754</v>
      </c>
    </row>
    <row r="36" spans="1:14">
      <c r="A36" s="1">
        <v>36</v>
      </c>
      <c r="B36" s="79" t="s">
        <v>1417</v>
      </c>
      <c r="C36" s="4" t="s">
        <v>1419</v>
      </c>
      <c r="D36" s="104" t="s">
        <v>1420</v>
      </c>
      <c r="E36" s="4" t="s">
        <v>1418</v>
      </c>
      <c r="F36" s="206" t="s">
        <v>1602</v>
      </c>
      <c r="G36" s="82" t="s">
        <v>1421</v>
      </c>
      <c r="H36" s="101"/>
      <c r="I36" s="104" t="s">
        <v>1414</v>
      </c>
      <c r="J36" s="93">
        <v>32.973613733807703</v>
      </c>
      <c r="K36" s="208">
        <v>131.90317202339</v>
      </c>
      <c r="L36" s="4" t="str">
        <f t="shared" si="0"/>
        <v>32.9736137338077,131.90317202339</v>
      </c>
      <c r="M36" s="201" t="str">
        <f t="shared" si="1"/>
        <v>https://cyberjapandata.gsi.go.jp/#16/32.9736137338077/131.90317202339/&amp;base=std&amp;ls=std&amp;disp=1&amp;vs=c1g1j0h0k0l0u0t0z0r0s0m0f1</v>
      </c>
      <c r="N36" s="107" t="s">
        <v>1755</v>
      </c>
    </row>
    <row r="37" spans="1:14">
      <c r="A37" s="1">
        <v>37</v>
      </c>
      <c r="B37" s="101" t="s">
        <v>1559</v>
      </c>
      <c r="C37" s="4"/>
      <c r="D37" s="104" t="s">
        <v>1560</v>
      </c>
      <c r="E37" s="101" t="s">
        <v>1391</v>
      </c>
      <c r="F37" s="205" t="s">
        <v>1603</v>
      </c>
      <c r="G37" s="102" t="s">
        <v>1561</v>
      </c>
      <c r="H37" s="101" t="s">
        <v>1392</v>
      </c>
      <c r="I37" s="104" t="s">
        <v>1414</v>
      </c>
      <c r="J37" s="101">
        <v>32.953492976295799</v>
      </c>
      <c r="K37" s="210">
        <v>131.895238334677</v>
      </c>
      <c r="L37" s="4" t="str">
        <f t="shared" si="0"/>
        <v>32.9534929762958,131.895238334677</v>
      </c>
      <c r="M37" s="201" t="str">
        <f t="shared" si="1"/>
        <v>https://cyberjapandata.gsi.go.jp/#16/32.9534929762958/131.895238334677/&amp;base=std&amp;ls=std&amp;disp=1&amp;vs=c1g1j0h0k0l0u0t0z0r0s0m0f1</v>
      </c>
      <c r="N37" s="108" t="s">
        <v>1759</v>
      </c>
    </row>
    <row r="38" spans="1:14">
      <c r="A38" s="1">
        <v>39</v>
      </c>
      <c r="B38" s="101"/>
      <c r="C38" s="101" t="s">
        <v>1404</v>
      </c>
      <c r="D38" s="105" t="s">
        <v>1592</v>
      </c>
      <c r="E38" s="101" t="s">
        <v>1390</v>
      </c>
      <c r="F38" s="205" t="s">
        <v>1493</v>
      </c>
      <c r="G38" s="102" t="s">
        <v>1593</v>
      </c>
      <c r="H38" s="101" t="s">
        <v>1405</v>
      </c>
      <c r="I38" s="104" t="s">
        <v>1414</v>
      </c>
      <c r="J38" s="101">
        <v>32.857917626845001</v>
      </c>
      <c r="K38" s="210">
        <v>131.675499148499</v>
      </c>
      <c r="L38" s="4" t="str">
        <f t="shared" si="0"/>
        <v>32.857917626845,131.675499148499</v>
      </c>
      <c r="M38" s="201" t="str">
        <f t="shared" si="1"/>
        <v>https://cyberjapandata.gsi.go.jp/#16/32.857917626845/131.675499148499/&amp;base=std&amp;ls=std&amp;disp=1&amp;vs=c1g1j0h0k0l0u0t0z0r0s0m0f1</v>
      </c>
      <c r="N38" s="98" t="s">
        <v>2436</v>
      </c>
    </row>
    <row r="39" spans="1:14">
      <c r="A39" s="1"/>
      <c r="B39" s="1"/>
      <c r="C39" s="1"/>
      <c r="D39" s="1"/>
      <c r="E39" s="1"/>
      <c r="F39" s="1"/>
      <c r="G39" s="1"/>
      <c r="H39" s="1"/>
      <c r="I39" s="1"/>
      <c r="J39" s="1"/>
      <c r="K39" s="1"/>
      <c r="L39" s="1"/>
      <c r="M39" s="1"/>
      <c r="N39" s="1"/>
    </row>
    <row r="40" spans="1:14">
      <c r="K40" s="1"/>
      <c r="L40" s="1"/>
      <c r="M40" s="1"/>
    </row>
    <row r="41" spans="1:14">
      <c r="A41" s="1">
        <v>30</v>
      </c>
      <c r="B41" s="109" t="s">
        <v>1562</v>
      </c>
      <c r="C41" s="109" t="s">
        <v>1455</v>
      </c>
      <c r="D41" s="109" t="s">
        <v>1597</v>
      </c>
      <c r="E41" s="109" t="s">
        <v>1522</v>
      </c>
      <c r="F41" s="110" t="s">
        <v>1457</v>
      </c>
      <c r="G41" s="109" t="s">
        <v>1598</v>
      </c>
      <c r="H41" s="109" t="s">
        <v>1599</v>
      </c>
      <c r="I41" s="1" t="s">
        <v>2437</v>
      </c>
      <c r="J41" s="110">
        <v>32.917305882291899</v>
      </c>
      <c r="K41" s="110">
        <v>131.87714919932401</v>
      </c>
      <c r="N41" s="109"/>
    </row>
    <row r="42" spans="1:14">
      <c r="A42" s="1">
        <v>38</v>
      </c>
      <c r="B42" s="76" t="s">
        <v>741</v>
      </c>
      <c r="C42" s="77"/>
      <c r="D42" s="77" t="s">
        <v>1594</v>
      </c>
      <c r="E42" s="76" t="s">
        <v>1390</v>
      </c>
      <c r="F42" s="76" t="s">
        <v>1406</v>
      </c>
      <c r="G42" s="78" t="s">
        <v>1595</v>
      </c>
      <c r="H42" s="76"/>
      <c r="I42" s="1" t="s">
        <v>1596</v>
      </c>
      <c r="J42" s="76">
        <v>32.959127727547298</v>
      </c>
      <c r="K42" s="76">
        <v>131.87661042129901</v>
      </c>
      <c r="L42" s="74" t="s">
        <v>1414</v>
      </c>
      <c r="N42" s="78"/>
    </row>
  </sheetData>
  <autoFilter ref="B1:K39" xr:uid="{00000000-0001-0000-0000-000000000000}"/>
  <sortState xmlns:xlrd2="http://schemas.microsoft.com/office/spreadsheetml/2017/richdata2" ref="A2:K38">
    <sortCondition ref="A2:A38"/>
  </sortState>
  <phoneticPr fontId="2"/>
  <pageMargins left="0.7" right="0.7" top="0.75" bottom="0.75" header="0.3" footer="0.3"/>
  <pageSetup paperSize="9" scale="50" orientation="landscape"/>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F92E6-405C-4021-AC29-E5528311565A}">
  <sheetPr codeName="Sheet14"/>
  <dimension ref="A1:M30"/>
  <sheetViews>
    <sheetView topLeftCell="B1" zoomScale="85" zoomScaleNormal="85" workbookViewId="0">
      <selection activeCell="E23" sqref="E23"/>
    </sheetView>
  </sheetViews>
  <sheetFormatPr defaultColWidth="8.75" defaultRowHeight="13.5"/>
  <cols>
    <col min="1" max="1" width="10.875" style="1" customWidth="1"/>
    <col min="2" max="2" width="26.75" style="1" customWidth="1"/>
    <col min="3" max="3" width="30.75" style="1" customWidth="1"/>
    <col min="4" max="4" width="13.25" style="1" customWidth="1"/>
    <col min="5" max="5" width="44.375" style="1" customWidth="1"/>
    <col min="6" max="6" width="12.25" style="1" customWidth="1"/>
    <col min="7" max="7" width="33.25" style="1" customWidth="1"/>
    <col min="8" max="8" width="9" style="1" customWidth="1"/>
    <col min="9" max="10" width="12.75" style="1" bestFit="1" customWidth="1"/>
    <col min="11" max="11" width="25" style="1" customWidth="1"/>
    <col min="12" max="12" width="21.25" style="1" customWidth="1"/>
    <col min="13" max="13" width="33.25" style="1" customWidth="1"/>
    <col min="14" max="16384" width="8.75" style="1"/>
  </cols>
  <sheetData>
    <row r="1" spans="1:13" s="2" customFormat="1" ht="27.6" customHeight="1">
      <c r="A1" s="3" t="s">
        <v>1627</v>
      </c>
      <c r="B1" s="3" t="s">
        <v>300</v>
      </c>
      <c r="C1" s="3" t="s">
        <v>1604</v>
      </c>
      <c r="D1" s="3" t="s">
        <v>1628</v>
      </c>
      <c r="E1" s="3" t="s">
        <v>1629</v>
      </c>
      <c r="F1" s="3" t="s">
        <v>1630</v>
      </c>
      <c r="G1" s="211" t="s">
        <v>1631</v>
      </c>
      <c r="H1" s="211" t="s">
        <v>1633</v>
      </c>
      <c r="I1" s="211" t="s">
        <v>47</v>
      </c>
      <c r="J1" s="211" t="s">
        <v>1632</v>
      </c>
      <c r="K1" s="198" t="s">
        <v>3181</v>
      </c>
      <c r="L1" s="198" t="s">
        <v>3182</v>
      </c>
      <c r="M1" s="202" t="s">
        <v>2435</v>
      </c>
    </row>
    <row r="2" spans="1:13" ht="16.5" customHeight="1">
      <c r="A2" s="111" t="s">
        <v>1634</v>
      </c>
      <c r="B2" s="4" t="s">
        <v>1635</v>
      </c>
      <c r="C2" s="4" t="s">
        <v>1636</v>
      </c>
      <c r="D2" s="4" t="s">
        <v>1637</v>
      </c>
      <c r="E2" s="4" t="s">
        <v>1638</v>
      </c>
      <c r="F2" s="4" t="s">
        <v>1639</v>
      </c>
      <c r="G2" s="4" t="s">
        <v>1640</v>
      </c>
      <c r="H2" s="4" t="s">
        <v>1642</v>
      </c>
      <c r="I2" s="4">
        <v>32.949784999999999</v>
      </c>
      <c r="J2" s="4">
        <v>131.89227500000001</v>
      </c>
      <c r="K2" s="4" t="s">
        <v>1641</v>
      </c>
      <c r="L2" s="201" t="str">
        <f>HYPERLINK("https://cyberjapandata.gsi.go.jp/#16/"&amp;I2&amp;"/"&amp;J2&amp;"/&amp;base=std&amp;ls=std&amp;disp=1&amp;vs=c1g1j0h0k0l0u0t0z0r0s0m0f1")</f>
        <v>https://cyberjapandata.gsi.go.jp/#16/32.949785/131.892275/&amp;base=std&amp;ls=std&amp;disp=1&amp;vs=c1g1j0h0k0l0u0t0z0r0s0m0f1</v>
      </c>
      <c r="M2" s="99" t="s">
        <v>1756</v>
      </c>
    </row>
    <row r="3" spans="1:13" ht="16.5" customHeight="1">
      <c r="A3" s="111" t="s">
        <v>1643</v>
      </c>
      <c r="B3" s="4" t="s">
        <v>1644</v>
      </c>
      <c r="C3" s="4" t="s">
        <v>1645</v>
      </c>
      <c r="D3" s="4" t="s">
        <v>1637</v>
      </c>
      <c r="E3" s="4" t="s">
        <v>1638</v>
      </c>
      <c r="F3" s="4" t="s">
        <v>1639</v>
      </c>
      <c r="G3" s="4" t="s">
        <v>1646</v>
      </c>
      <c r="H3" s="4" t="s">
        <v>1648</v>
      </c>
      <c r="I3" s="4">
        <v>32.951943999999997</v>
      </c>
      <c r="J3" s="4">
        <v>131.88722200000001</v>
      </c>
      <c r="K3" s="4" t="s">
        <v>1647</v>
      </c>
      <c r="L3" s="201" t="str">
        <f t="shared" ref="L3:L26" si="0">HYPERLINK("https://cyberjapandata.gsi.go.jp/#16/"&amp;I3&amp;"/"&amp;J3&amp;"/&amp;base=std&amp;ls=std&amp;disp=1&amp;vs=c1g1j0h0k0l0u0t0z0r0s0m0f1")</f>
        <v>https://cyberjapandata.gsi.go.jp/#16/32.951944/131.887222/&amp;base=std&amp;ls=std&amp;disp=1&amp;vs=c1g1j0h0k0l0u0t0z0r0s0m0f1</v>
      </c>
      <c r="M3" s="99" t="s">
        <v>1754</v>
      </c>
    </row>
    <row r="4" spans="1:13" ht="16.5" customHeight="1">
      <c r="A4" s="111" t="s">
        <v>1649</v>
      </c>
      <c r="B4" s="4" t="s">
        <v>1650</v>
      </c>
      <c r="C4" s="4" t="s">
        <v>1645</v>
      </c>
      <c r="D4" s="4" t="s">
        <v>1637</v>
      </c>
      <c r="E4" s="4" t="s">
        <v>1638</v>
      </c>
      <c r="F4" s="4" t="s">
        <v>1639</v>
      </c>
      <c r="G4" s="4" t="s">
        <v>1646</v>
      </c>
      <c r="H4" s="4" t="s">
        <v>1652</v>
      </c>
      <c r="I4" s="4">
        <v>32.953311999999997</v>
      </c>
      <c r="J4" s="4">
        <v>131.88496799999999</v>
      </c>
      <c r="K4" s="4" t="s">
        <v>1651</v>
      </c>
      <c r="L4" s="201" t="str">
        <f t="shared" si="0"/>
        <v>https://cyberjapandata.gsi.go.jp/#16/32.953312/131.884968/&amp;base=std&amp;ls=std&amp;disp=1&amp;vs=c1g1j0h0k0l0u0t0z0r0s0m0f1</v>
      </c>
      <c r="M4" s="99" t="s">
        <v>1754</v>
      </c>
    </row>
    <row r="5" spans="1:13" ht="16.5" customHeight="1">
      <c r="A5" s="111" t="s">
        <v>1653</v>
      </c>
      <c r="B5" s="4" t="s">
        <v>1654</v>
      </c>
      <c r="C5" s="4" t="s">
        <v>1655</v>
      </c>
      <c r="D5" s="4" t="s">
        <v>1637</v>
      </c>
      <c r="E5" s="4" t="s">
        <v>1638</v>
      </c>
      <c r="F5" s="4" t="s">
        <v>1639</v>
      </c>
      <c r="G5" s="4" t="s">
        <v>741</v>
      </c>
      <c r="H5" s="4" t="s">
        <v>1657</v>
      </c>
      <c r="I5" s="4">
        <v>32.997366999999997</v>
      </c>
      <c r="J5" s="4">
        <v>131.92168699999999</v>
      </c>
      <c r="K5" s="4" t="s">
        <v>1656</v>
      </c>
      <c r="L5" s="201" t="str">
        <f t="shared" si="0"/>
        <v>https://cyberjapandata.gsi.go.jp/#16/32.997367/131.921687/&amp;base=std&amp;ls=std&amp;disp=1&amp;vs=c1g1j0h0k0l0u0t0z0r0s0m0f1</v>
      </c>
      <c r="M5" s="99" t="s">
        <v>1755</v>
      </c>
    </row>
    <row r="6" spans="1:13" ht="16.5" customHeight="1">
      <c r="A6" s="111" t="s">
        <v>1658</v>
      </c>
      <c r="B6" s="4" t="s">
        <v>1659</v>
      </c>
      <c r="C6" s="4" t="s">
        <v>1660</v>
      </c>
      <c r="D6" s="4" t="s">
        <v>1637</v>
      </c>
      <c r="E6" s="4" t="s">
        <v>1638</v>
      </c>
      <c r="F6" s="4" t="s">
        <v>1639</v>
      </c>
      <c r="G6" s="4" t="s">
        <v>741</v>
      </c>
      <c r="H6" s="4"/>
      <c r="I6" s="4">
        <v>33.051835675517999</v>
      </c>
      <c r="J6" s="4">
        <v>131.929028594241</v>
      </c>
      <c r="K6" s="4" t="s">
        <v>1661</v>
      </c>
      <c r="L6" s="201" t="str">
        <f t="shared" si="0"/>
        <v>https://cyberjapandata.gsi.go.jp/#16/33.051835675518/131.929028594241/&amp;base=std&amp;ls=std&amp;disp=1&amp;vs=c1g1j0h0k0l0u0t0z0r0s0m0f1</v>
      </c>
      <c r="M6" s="99" t="s">
        <v>1755</v>
      </c>
    </row>
    <row r="7" spans="1:13" ht="16.5" customHeight="1">
      <c r="A7" s="111" t="s">
        <v>1662</v>
      </c>
      <c r="B7" s="4" t="s">
        <v>1663</v>
      </c>
      <c r="C7" s="4" t="s">
        <v>756</v>
      </c>
      <c r="D7" s="4" t="s">
        <v>1637</v>
      </c>
      <c r="E7" s="4" t="s">
        <v>1638</v>
      </c>
      <c r="F7" s="4" t="s">
        <v>1639</v>
      </c>
      <c r="G7" s="4" t="s">
        <v>741</v>
      </c>
      <c r="H7" s="4" t="s">
        <v>1665</v>
      </c>
      <c r="I7" s="4">
        <v>32.934978000000001</v>
      </c>
      <c r="J7" s="4">
        <v>131.72250600000001</v>
      </c>
      <c r="K7" s="4" t="s">
        <v>1664</v>
      </c>
      <c r="L7" s="201" t="str">
        <f t="shared" si="0"/>
        <v>https://cyberjapandata.gsi.go.jp/#16/32.934978/131.722506/&amp;base=std&amp;ls=std&amp;disp=1&amp;vs=c1g1j0h0k0l0u0t0z0r0s0m0f1</v>
      </c>
      <c r="M7" s="73" t="s">
        <v>2436</v>
      </c>
    </row>
    <row r="8" spans="1:13" ht="16.5" customHeight="1">
      <c r="A8" s="111" t="s">
        <v>1666</v>
      </c>
      <c r="B8" s="4" t="s">
        <v>1667</v>
      </c>
      <c r="C8" s="4" t="s">
        <v>1668</v>
      </c>
      <c r="D8" s="4" t="s">
        <v>1637</v>
      </c>
      <c r="E8" s="4" t="s">
        <v>1638</v>
      </c>
      <c r="F8" s="4" t="s">
        <v>1639</v>
      </c>
      <c r="G8" s="4" t="s">
        <v>741</v>
      </c>
      <c r="H8" s="4" t="s">
        <v>1670</v>
      </c>
      <c r="I8" s="4">
        <v>32.848298</v>
      </c>
      <c r="J8" s="4">
        <v>131.679666</v>
      </c>
      <c r="K8" s="4" t="s">
        <v>1669</v>
      </c>
      <c r="L8" s="201" t="str">
        <f t="shared" si="0"/>
        <v>https://cyberjapandata.gsi.go.jp/#16/32.848298/131.679666/&amp;base=std&amp;ls=std&amp;disp=1&amp;vs=c1g1j0h0k0l0u0t0z0r0s0m0f1</v>
      </c>
      <c r="M8" s="73" t="s">
        <v>2436</v>
      </c>
    </row>
    <row r="9" spans="1:13" ht="16.5" customHeight="1">
      <c r="A9" s="111" t="s">
        <v>1671</v>
      </c>
      <c r="B9" s="4" t="s">
        <v>1672</v>
      </c>
      <c r="C9" s="4" t="s">
        <v>1673</v>
      </c>
      <c r="D9" s="4" t="s">
        <v>1637</v>
      </c>
      <c r="E9" s="4" t="s">
        <v>1638</v>
      </c>
      <c r="F9" s="4" t="s">
        <v>1639</v>
      </c>
      <c r="G9" s="4" t="s">
        <v>741</v>
      </c>
      <c r="H9" s="4" t="s">
        <v>1675</v>
      </c>
      <c r="I9" s="4">
        <v>32.846854</v>
      </c>
      <c r="J9" s="4">
        <v>131.678247</v>
      </c>
      <c r="K9" s="4" t="s">
        <v>1674</v>
      </c>
      <c r="L9" s="201" t="str">
        <f t="shared" si="0"/>
        <v>https://cyberjapandata.gsi.go.jp/#16/32.846854/131.678247/&amp;base=std&amp;ls=std&amp;disp=1&amp;vs=c1g1j0h0k0l0u0t0z0r0s0m0f1</v>
      </c>
      <c r="M9" s="73" t="s">
        <v>2436</v>
      </c>
    </row>
    <row r="10" spans="1:13" ht="16.5" customHeight="1">
      <c r="A10" s="111" t="s">
        <v>1676</v>
      </c>
      <c r="B10" s="4" t="s">
        <v>1677</v>
      </c>
      <c r="C10" s="4" t="s">
        <v>1678</v>
      </c>
      <c r="D10" s="4" t="s">
        <v>1637</v>
      </c>
      <c r="E10" s="4" t="s">
        <v>1638</v>
      </c>
      <c r="F10" s="4" t="s">
        <v>1639</v>
      </c>
      <c r="G10" s="4" t="s">
        <v>741</v>
      </c>
      <c r="H10" s="4" t="s">
        <v>1680</v>
      </c>
      <c r="I10" s="4">
        <v>32.897187000000002</v>
      </c>
      <c r="J10" s="4">
        <v>131.78709900000001</v>
      </c>
      <c r="K10" s="4" t="s">
        <v>1679</v>
      </c>
      <c r="L10" s="201" t="str">
        <f t="shared" si="0"/>
        <v>https://cyberjapandata.gsi.go.jp/#16/32.897187/131.787099/&amp;base=std&amp;ls=std&amp;disp=1&amp;vs=c1g1j0h0k0l0u0t0z0r0s0m0f1</v>
      </c>
      <c r="M10" s="73" t="s">
        <v>2436</v>
      </c>
    </row>
    <row r="11" spans="1:13" ht="16.5" customHeight="1">
      <c r="A11" s="111" t="s">
        <v>1681</v>
      </c>
      <c r="B11" s="4" t="s">
        <v>1682</v>
      </c>
      <c r="C11" s="4" t="s">
        <v>1683</v>
      </c>
      <c r="D11" s="4" t="s">
        <v>1637</v>
      </c>
      <c r="E11" s="4" t="s">
        <v>1638</v>
      </c>
      <c r="F11" s="4" t="s">
        <v>1639</v>
      </c>
      <c r="G11" s="4" t="s">
        <v>1640</v>
      </c>
      <c r="H11" s="4" t="s">
        <v>1685</v>
      </c>
      <c r="I11" s="4">
        <v>32.941510999999998</v>
      </c>
      <c r="J11" s="4">
        <v>131.96519799999999</v>
      </c>
      <c r="K11" s="4" t="s">
        <v>1684</v>
      </c>
      <c r="L11" s="201" t="str">
        <f t="shared" si="0"/>
        <v>https://cyberjapandata.gsi.go.jp/#16/32.941511/131.965198/&amp;base=std&amp;ls=std&amp;disp=1&amp;vs=c1g1j0h0k0l0u0t0z0r0s0m0f1</v>
      </c>
      <c r="M11" s="73" t="s">
        <v>2436</v>
      </c>
    </row>
    <row r="12" spans="1:13" ht="16.5" customHeight="1">
      <c r="A12" s="111" t="s">
        <v>1686</v>
      </c>
      <c r="B12" s="4" t="s">
        <v>1687</v>
      </c>
      <c r="C12" s="4" t="s">
        <v>1688</v>
      </c>
      <c r="D12" s="4" t="s">
        <v>1637</v>
      </c>
      <c r="E12" s="4" t="s">
        <v>1638</v>
      </c>
      <c r="F12" s="4" t="s">
        <v>1639</v>
      </c>
      <c r="G12" s="4" t="s">
        <v>741</v>
      </c>
      <c r="H12" s="4" t="s">
        <v>1690</v>
      </c>
      <c r="I12" s="4">
        <v>32.969611999999998</v>
      </c>
      <c r="J12" s="4">
        <v>132.073667</v>
      </c>
      <c r="K12" s="4" t="s">
        <v>1689</v>
      </c>
      <c r="L12" s="201" t="str">
        <f t="shared" si="0"/>
        <v>https://cyberjapandata.gsi.go.jp/#16/32.969612/132.073667/&amp;base=std&amp;ls=std&amp;disp=1&amp;vs=c1g1j0h0k0l0u0t0z0r0s0m0f1</v>
      </c>
      <c r="M12" s="73" t="s">
        <v>2436</v>
      </c>
    </row>
    <row r="13" spans="1:13" ht="16.5" customHeight="1">
      <c r="A13" s="111" t="s">
        <v>1691</v>
      </c>
      <c r="B13" s="4" t="s">
        <v>1692</v>
      </c>
      <c r="C13" s="4" t="s">
        <v>384</v>
      </c>
      <c r="D13" s="4" t="s">
        <v>1637</v>
      </c>
      <c r="E13" s="4" t="s">
        <v>1638</v>
      </c>
      <c r="F13" s="4" t="s">
        <v>1639</v>
      </c>
      <c r="G13" s="4" t="s">
        <v>741</v>
      </c>
      <c r="H13" s="4" t="s">
        <v>1694</v>
      </c>
      <c r="I13" s="4">
        <v>32.920006999999998</v>
      </c>
      <c r="J13" s="4">
        <v>131.976753</v>
      </c>
      <c r="K13" s="4" t="s">
        <v>1693</v>
      </c>
      <c r="L13" s="201" t="str">
        <f t="shared" si="0"/>
        <v>https://cyberjapandata.gsi.go.jp/#16/32.920007/131.976753/&amp;base=std&amp;ls=std&amp;disp=1&amp;vs=c1g1j0h0k0l0u0t0z0r0s0m0f1</v>
      </c>
      <c r="M13" s="99" t="s">
        <v>2433</v>
      </c>
    </row>
    <row r="14" spans="1:13" ht="16.5" customHeight="1">
      <c r="A14" s="111" t="s">
        <v>1695</v>
      </c>
      <c r="B14" s="4" t="s">
        <v>1696</v>
      </c>
      <c r="C14" s="4" t="s">
        <v>1697</v>
      </c>
      <c r="D14" s="4" t="s">
        <v>1637</v>
      </c>
      <c r="E14" s="4" t="s">
        <v>1638</v>
      </c>
      <c r="F14" s="4" t="s">
        <v>1639</v>
      </c>
      <c r="G14" s="4" t="s">
        <v>741</v>
      </c>
      <c r="H14" s="4" t="s">
        <v>1699</v>
      </c>
      <c r="I14" s="4">
        <v>32.866163</v>
      </c>
      <c r="J14" s="4">
        <v>131.97259099999999</v>
      </c>
      <c r="K14" s="4" t="s">
        <v>1698</v>
      </c>
      <c r="L14" s="201" t="str">
        <f t="shared" si="0"/>
        <v>https://cyberjapandata.gsi.go.jp/#16/32.866163/131.972591/&amp;base=std&amp;ls=std&amp;disp=1&amp;vs=c1g1j0h0k0l0u0t0z0r0s0m0f1</v>
      </c>
      <c r="M14" s="99" t="s">
        <v>1755</v>
      </c>
    </row>
    <row r="15" spans="1:13" ht="16.5" customHeight="1">
      <c r="A15" s="111" t="s">
        <v>1700</v>
      </c>
      <c r="B15" s="4" t="s">
        <v>1701</v>
      </c>
      <c r="C15" s="4" t="s">
        <v>1702</v>
      </c>
      <c r="D15" s="4" t="s">
        <v>1637</v>
      </c>
      <c r="E15" s="4" t="s">
        <v>1638</v>
      </c>
      <c r="F15" s="4" t="s">
        <v>1639</v>
      </c>
      <c r="G15" s="4" t="s">
        <v>741</v>
      </c>
      <c r="H15" s="4" t="s">
        <v>1704</v>
      </c>
      <c r="I15" s="4">
        <v>32.836278</v>
      </c>
      <c r="J15" s="4">
        <v>131.94379900000001</v>
      </c>
      <c r="K15" s="4" t="s">
        <v>1703</v>
      </c>
      <c r="L15" s="201" t="str">
        <f t="shared" si="0"/>
        <v>https://cyberjapandata.gsi.go.jp/#16/32.836278/131.943799/&amp;base=std&amp;ls=std&amp;disp=1&amp;vs=c1g1j0h0k0l0u0t0z0r0s0m0f1</v>
      </c>
      <c r="M15" s="99" t="s">
        <v>1758</v>
      </c>
    </row>
    <row r="16" spans="1:13" ht="16.5" customHeight="1">
      <c r="A16" s="111" t="s">
        <v>1705</v>
      </c>
      <c r="B16" s="4" t="s">
        <v>1706</v>
      </c>
      <c r="C16" s="4" t="s">
        <v>1707</v>
      </c>
      <c r="D16" s="4" t="s">
        <v>1637</v>
      </c>
      <c r="E16" s="4" t="s">
        <v>1638</v>
      </c>
      <c r="F16" s="4" t="s">
        <v>1639</v>
      </c>
      <c r="G16" s="4" t="s">
        <v>1640</v>
      </c>
      <c r="H16" s="4" t="s">
        <v>1709</v>
      </c>
      <c r="I16" s="4">
        <v>32.802818000000002</v>
      </c>
      <c r="J16" s="4">
        <v>131.941712</v>
      </c>
      <c r="K16" s="4" t="s">
        <v>1708</v>
      </c>
      <c r="L16" s="201" t="str">
        <f t="shared" si="0"/>
        <v>https://cyberjapandata.gsi.go.jp/#16/32.802818/131.941712/&amp;base=std&amp;ls=std&amp;disp=1&amp;vs=c1g1j0h0k0l0u0t0z0r0s0m0f1</v>
      </c>
      <c r="M16" s="99" t="s">
        <v>1758</v>
      </c>
    </row>
    <row r="17" spans="1:13" ht="16.5" customHeight="1">
      <c r="A17" s="111" t="s">
        <v>1710</v>
      </c>
      <c r="B17" s="4" t="s">
        <v>1711</v>
      </c>
      <c r="C17" s="4" t="s">
        <v>1712</v>
      </c>
      <c r="D17" s="4" t="s">
        <v>1637</v>
      </c>
      <c r="E17" s="4" t="s">
        <v>1638</v>
      </c>
      <c r="F17" s="4" t="s">
        <v>1639</v>
      </c>
      <c r="G17" s="4" t="s">
        <v>741</v>
      </c>
      <c r="H17" s="4" t="s">
        <v>1714</v>
      </c>
      <c r="I17" s="4">
        <v>33.022596999999998</v>
      </c>
      <c r="J17" s="4">
        <v>131.91561999999999</v>
      </c>
      <c r="K17" s="4" t="s">
        <v>1713</v>
      </c>
      <c r="L17" s="201" t="str">
        <f t="shared" si="0"/>
        <v>https://cyberjapandata.gsi.go.jp/#16/33.022597/131.91562/&amp;base=std&amp;ls=std&amp;disp=1&amp;vs=c1g1j0h0k0l0u0t0z0r0s0m0f1</v>
      </c>
      <c r="M17" s="99" t="s">
        <v>1757</v>
      </c>
    </row>
    <row r="18" spans="1:13" ht="16.5" customHeight="1">
      <c r="A18" s="111" t="s">
        <v>1715</v>
      </c>
      <c r="B18" s="4" t="s">
        <v>1716</v>
      </c>
      <c r="C18" s="4" t="s">
        <v>1717</v>
      </c>
      <c r="D18" s="4" t="s">
        <v>1637</v>
      </c>
      <c r="E18" s="4" t="s">
        <v>1638</v>
      </c>
      <c r="F18" s="4" t="s">
        <v>1639</v>
      </c>
      <c r="G18" s="4" t="s">
        <v>1640</v>
      </c>
      <c r="H18" s="4" t="s">
        <v>1719</v>
      </c>
      <c r="I18" s="4">
        <v>32.986275999999997</v>
      </c>
      <c r="J18" s="4">
        <v>131.92668699999999</v>
      </c>
      <c r="K18" s="4" t="s">
        <v>1718</v>
      </c>
      <c r="L18" s="201" t="str">
        <f t="shared" si="0"/>
        <v>https://cyberjapandata.gsi.go.jp/#16/32.986276/131.926687/&amp;base=std&amp;ls=std&amp;disp=1&amp;vs=c1g1j0h0k0l0u0t0z0r0s0m0f1</v>
      </c>
      <c r="M18" s="99" t="s">
        <v>1759</v>
      </c>
    </row>
    <row r="19" spans="1:13" ht="16.5" customHeight="1">
      <c r="A19" s="111" t="s">
        <v>1720</v>
      </c>
      <c r="B19" s="4" t="s">
        <v>1721</v>
      </c>
      <c r="C19" s="4" t="s">
        <v>1722</v>
      </c>
      <c r="D19" s="4" t="s">
        <v>1637</v>
      </c>
      <c r="E19" s="4" t="s">
        <v>1638</v>
      </c>
      <c r="F19" s="4" t="s">
        <v>1639</v>
      </c>
      <c r="G19" s="4" t="s">
        <v>741</v>
      </c>
      <c r="H19" s="4"/>
      <c r="I19" s="4">
        <v>32.966750074635797</v>
      </c>
      <c r="J19" s="4">
        <v>132.07215276597401</v>
      </c>
      <c r="K19" s="4" t="s">
        <v>1723</v>
      </c>
      <c r="L19" s="201" t="str">
        <f t="shared" si="0"/>
        <v>https://cyberjapandata.gsi.go.jp/#16/32.9667500746358/132.072152765974/&amp;base=std&amp;ls=std&amp;disp=1&amp;vs=c1g1j0h0k0l0u0t0z0r0s0m0f1</v>
      </c>
      <c r="M19" s="99" t="s">
        <v>1754</v>
      </c>
    </row>
    <row r="20" spans="1:13" ht="16.5" customHeight="1">
      <c r="A20" s="111" t="s">
        <v>1724</v>
      </c>
      <c r="B20" s="4" t="s">
        <v>1725</v>
      </c>
      <c r="C20" s="4" t="s">
        <v>1726</v>
      </c>
      <c r="D20" s="4" t="s">
        <v>1637</v>
      </c>
      <c r="E20" s="4" t="s">
        <v>1638</v>
      </c>
      <c r="F20" s="4" t="s">
        <v>1639</v>
      </c>
      <c r="G20" s="4" t="s">
        <v>741</v>
      </c>
      <c r="H20" s="4"/>
      <c r="I20" s="4">
        <v>32.931337554408998</v>
      </c>
      <c r="J20" s="4">
        <v>131.870945369764</v>
      </c>
      <c r="K20" s="4" t="s">
        <v>1727</v>
      </c>
      <c r="L20" s="201" t="str">
        <f t="shared" si="0"/>
        <v>https://cyberjapandata.gsi.go.jp/#16/32.931337554409/131.870945369764/&amp;base=std&amp;ls=std&amp;disp=1&amp;vs=c1g1j0h0k0l0u0t0z0r0s0m0f1</v>
      </c>
      <c r="M20" s="73" t="s">
        <v>2436</v>
      </c>
    </row>
    <row r="21" spans="1:13" ht="16.5" customHeight="1">
      <c r="A21" s="111" t="s">
        <v>1728</v>
      </c>
      <c r="B21" s="4" t="s">
        <v>1729</v>
      </c>
      <c r="C21" s="4" t="s">
        <v>1726</v>
      </c>
      <c r="D21" s="4" t="s">
        <v>1637</v>
      </c>
      <c r="E21" s="4" t="s">
        <v>1638</v>
      </c>
      <c r="F21" s="4" t="s">
        <v>1639</v>
      </c>
      <c r="G21" s="4" t="s">
        <v>741</v>
      </c>
      <c r="H21" s="4"/>
      <c r="I21" s="4">
        <v>32.9296773621586</v>
      </c>
      <c r="J21" s="4">
        <v>131.869928245046</v>
      </c>
      <c r="K21" s="4" t="s">
        <v>1730</v>
      </c>
      <c r="L21" s="201" t="str">
        <f t="shared" si="0"/>
        <v>https://cyberjapandata.gsi.go.jp/#16/32.9296773621586/131.869928245046/&amp;base=std&amp;ls=std&amp;disp=1&amp;vs=c1g1j0h0k0l0u0t0z0r0s0m0f1</v>
      </c>
      <c r="M21" s="73" t="s">
        <v>2436</v>
      </c>
    </row>
    <row r="22" spans="1:13" ht="16.5" customHeight="1">
      <c r="A22" s="111" t="s">
        <v>1731</v>
      </c>
      <c r="B22" s="4" t="s">
        <v>1732</v>
      </c>
      <c r="C22" s="4" t="s">
        <v>1733</v>
      </c>
      <c r="D22" s="4" t="s">
        <v>1637</v>
      </c>
      <c r="E22" s="4" t="s">
        <v>1638</v>
      </c>
      <c r="F22" s="4" t="s">
        <v>1639</v>
      </c>
      <c r="G22" s="4" t="s">
        <v>741</v>
      </c>
      <c r="H22" s="4"/>
      <c r="I22" s="4">
        <v>32.967904567603298</v>
      </c>
      <c r="J22" s="4">
        <v>131.84132082824499</v>
      </c>
      <c r="K22" s="4" t="s">
        <v>1734</v>
      </c>
      <c r="L22" s="201" t="str">
        <f t="shared" si="0"/>
        <v>https://cyberjapandata.gsi.go.jp/#16/32.9679045676033/131.841320828245/&amp;base=std&amp;ls=std&amp;disp=1&amp;vs=c1g1j0h0k0l0u0t0z0r0s0m0f1</v>
      </c>
      <c r="M22" s="73" t="s">
        <v>2436</v>
      </c>
    </row>
    <row r="23" spans="1:13" ht="16.5" customHeight="1">
      <c r="A23" s="111" t="s">
        <v>1735</v>
      </c>
      <c r="B23" s="4" t="s">
        <v>1736</v>
      </c>
      <c r="C23" s="4" t="s">
        <v>1737</v>
      </c>
      <c r="D23" s="4" t="s">
        <v>1637</v>
      </c>
      <c r="E23" s="4" t="s">
        <v>1638</v>
      </c>
      <c r="F23" s="4" t="s">
        <v>1639</v>
      </c>
      <c r="G23" s="4" t="s">
        <v>741</v>
      </c>
      <c r="H23" s="4"/>
      <c r="I23" s="4">
        <v>32.958001733290097</v>
      </c>
      <c r="J23" s="4">
        <v>131.908759483799</v>
      </c>
      <c r="K23" s="4" t="s">
        <v>1738</v>
      </c>
      <c r="L23" s="201" t="str">
        <f t="shared" si="0"/>
        <v>https://cyberjapandata.gsi.go.jp/#16/32.9580017332901/131.908759483799/&amp;base=std&amp;ls=std&amp;disp=1&amp;vs=c1g1j0h0k0l0u0t0z0r0s0m0f1</v>
      </c>
      <c r="M23" s="73" t="s">
        <v>2436</v>
      </c>
    </row>
    <row r="24" spans="1:13" ht="16.5" customHeight="1">
      <c r="A24" s="111" t="s">
        <v>1739</v>
      </c>
      <c r="B24" s="4" t="s">
        <v>1740</v>
      </c>
      <c r="C24" s="4" t="s">
        <v>1741</v>
      </c>
      <c r="D24" s="4" t="s">
        <v>1637</v>
      </c>
      <c r="E24" s="4" t="s">
        <v>1742</v>
      </c>
      <c r="F24" s="4" t="s">
        <v>1639</v>
      </c>
      <c r="G24" s="4" t="s">
        <v>741</v>
      </c>
      <c r="H24" s="4"/>
      <c r="I24" s="4">
        <v>32.927335486453302</v>
      </c>
      <c r="J24" s="4">
        <v>131.711683581762</v>
      </c>
      <c r="K24" s="4" t="s">
        <v>1743</v>
      </c>
      <c r="L24" s="201" t="str">
        <f t="shared" si="0"/>
        <v>https://cyberjapandata.gsi.go.jp/#16/32.9273354864533/131.711683581762/&amp;base=std&amp;ls=std&amp;disp=1&amp;vs=c1g1j0h0k0l0u0t0z0r0s0m0f1</v>
      </c>
      <c r="M24" s="73" t="s">
        <v>2436</v>
      </c>
    </row>
    <row r="25" spans="1:13" ht="16.5" customHeight="1">
      <c r="A25" s="111" t="s">
        <v>1744</v>
      </c>
      <c r="B25" s="4" t="s">
        <v>1745</v>
      </c>
      <c r="C25" s="4" t="s">
        <v>1746</v>
      </c>
      <c r="D25" s="4" t="s">
        <v>1637</v>
      </c>
      <c r="E25" s="4" t="s">
        <v>1638</v>
      </c>
      <c r="F25" s="4" t="s">
        <v>1639</v>
      </c>
      <c r="G25" s="4" t="s">
        <v>741</v>
      </c>
      <c r="H25" s="4"/>
      <c r="I25" s="4">
        <v>32.792501755073303</v>
      </c>
      <c r="J25" s="4">
        <v>131.877987727863</v>
      </c>
      <c r="K25" s="4" t="s">
        <v>1747</v>
      </c>
      <c r="L25" s="201" t="str">
        <f t="shared" si="0"/>
        <v>https://cyberjapandata.gsi.go.jp/#16/32.7925017550733/131.877987727863/&amp;base=std&amp;ls=std&amp;disp=1&amp;vs=c1g1j0h0k0l0u0t0z0r0s0m0f1</v>
      </c>
      <c r="M25" s="99" t="s">
        <v>1755</v>
      </c>
    </row>
    <row r="26" spans="1:13" ht="16.5" customHeight="1">
      <c r="A26" s="4" t="s">
        <v>1748</v>
      </c>
      <c r="B26" s="4" t="s">
        <v>721</v>
      </c>
      <c r="C26" s="4" t="s">
        <v>1749</v>
      </c>
      <c r="D26" s="4" t="s">
        <v>1750</v>
      </c>
      <c r="E26" s="4" t="s">
        <v>1751</v>
      </c>
      <c r="F26" s="4" t="s">
        <v>1639</v>
      </c>
      <c r="G26" s="4" t="s">
        <v>1752</v>
      </c>
      <c r="H26" s="4"/>
      <c r="I26" s="4">
        <v>32.965102875141199</v>
      </c>
      <c r="J26" s="4">
        <v>131.899094643675</v>
      </c>
      <c r="K26" s="4" t="s">
        <v>1753</v>
      </c>
      <c r="L26" s="201" t="str">
        <f t="shared" si="0"/>
        <v>https://cyberjapandata.gsi.go.jp/#16/32.9651028751412/131.899094643675/&amp;base=std&amp;ls=std&amp;disp=1&amp;vs=c1g1j0h0k0l0u0t0z0r0s0m0f1</v>
      </c>
      <c r="M26" s="99" t="s">
        <v>1756</v>
      </c>
    </row>
    <row r="28" spans="1:13">
      <c r="A28" s="14"/>
    </row>
    <row r="30" spans="1:13">
      <c r="A30" s="14"/>
    </row>
  </sheetData>
  <autoFilter ref="A1:K26" xr:uid="{D4DF92E6-405C-4021-AC29-E5528311565A}"/>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0BF2A-CB01-455E-8272-5841F0C20F21}">
  <dimension ref="A1:N109"/>
  <sheetViews>
    <sheetView zoomScaleNormal="100" workbookViewId="0">
      <pane xSplit="3" ySplit="2" topLeftCell="D3" activePane="bottomRight" state="frozenSplit"/>
      <selection pane="topRight" activeCell="J13" sqref="J13"/>
      <selection pane="bottomLeft" activeCell="A29" sqref="A29"/>
      <selection pane="bottomRight" activeCell="E21" sqref="E21"/>
    </sheetView>
  </sheetViews>
  <sheetFormatPr defaultColWidth="9" defaultRowHeight="14.25"/>
  <cols>
    <col min="1" max="1" width="12.5" style="1" customWidth="1"/>
    <col min="2" max="2" width="9" style="1"/>
    <col min="3" max="3" width="24.875" style="130" customWidth="1"/>
    <col min="4" max="4" width="17.875" style="130" customWidth="1"/>
    <col min="5" max="5" width="27.625" style="1" bestFit="1" customWidth="1"/>
    <col min="6" max="6" width="22.125" style="1" customWidth="1"/>
    <col min="7" max="8" width="10.5" style="1" customWidth="1"/>
    <col min="9" max="9" width="17.75" style="1" customWidth="1"/>
    <col min="10" max="10" width="38.25" style="1" customWidth="1"/>
    <col min="11" max="11" width="27.625" style="1" customWidth="1"/>
    <col min="12" max="12" width="16.375" style="1" customWidth="1"/>
    <col min="13" max="15" width="9" style="1"/>
    <col min="16" max="16" width="46.75" style="1" bestFit="1" customWidth="1"/>
    <col min="17" max="16384" width="9" style="1"/>
  </cols>
  <sheetData>
    <row r="1" spans="1:14">
      <c r="A1" s="1" t="s">
        <v>3161</v>
      </c>
    </row>
    <row r="2" spans="1:14">
      <c r="A2" s="235" t="s">
        <v>301</v>
      </c>
      <c r="B2" s="119" t="s">
        <v>780</v>
      </c>
      <c r="C2" s="120" t="s">
        <v>781</v>
      </c>
      <c r="D2" s="120" t="s">
        <v>2770</v>
      </c>
      <c r="E2" s="121" t="s">
        <v>783</v>
      </c>
      <c r="F2" s="122" t="s">
        <v>784</v>
      </c>
      <c r="G2" s="121" t="s">
        <v>47</v>
      </c>
      <c r="H2" s="121" t="s">
        <v>48</v>
      </c>
      <c r="I2" s="197" t="s">
        <v>3181</v>
      </c>
      <c r="J2" s="197" t="s">
        <v>3182</v>
      </c>
      <c r="K2" s="189" t="s">
        <v>1761</v>
      </c>
      <c r="L2" s="131" t="s">
        <v>2703</v>
      </c>
      <c r="M2" s="123" t="s">
        <v>4102</v>
      </c>
      <c r="N2" s="119" t="s">
        <v>789</v>
      </c>
    </row>
    <row r="3" spans="1:14">
      <c r="A3" s="190" t="s">
        <v>3153</v>
      </c>
      <c r="B3" s="191">
        <v>1</v>
      </c>
      <c r="C3" s="192" t="s">
        <v>3044</v>
      </c>
      <c r="D3" s="192" t="s">
        <v>3045</v>
      </c>
      <c r="E3" s="154" t="s">
        <v>3046</v>
      </c>
      <c r="F3" s="193" t="s">
        <v>3047</v>
      </c>
      <c r="G3" s="4">
        <v>32.959325086230699</v>
      </c>
      <c r="H3" s="4">
        <v>131.884932334838</v>
      </c>
      <c r="I3" s="164" t="s">
        <v>3048</v>
      </c>
      <c r="J3" s="201" t="str">
        <f>HYPERLINK("https://cyberjapandata.gsi.go.jp/#16/"&amp;G3&amp;"/"&amp;H3&amp;"/&amp;base=std&amp;ls=std&amp;disp=1&amp;vs=c1g1j0h0k0l0u0t0z0r0s0m0f1")</f>
        <v>https://cyberjapandata.gsi.go.jp/#16/32.9593250862307/131.884932334838/&amp;base=std&amp;ls=std&amp;disp=1&amp;vs=c1g1j0h0k0l0u0t0z0r0s0m0f1</v>
      </c>
      <c r="K3" s="73" t="s">
        <v>2436</v>
      </c>
      <c r="L3" s="194"/>
      <c r="M3" s="194">
        <v>500</v>
      </c>
      <c r="N3" s="191"/>
    </row>
    <row r="4" spans="1:14">
      <c r="A4" s="190" t="s">
        <v>3153</v>
      </c>
      <c r="B4" s="191">
        <v>2</v>
      </c>
      <c r="C4" s="192" t="s">
        <v>3049</v>
      </c>
      <c r="D4" s="192" t="s">
        <v>3050</v>
      </c>
      <c r="E4" s="154" t="s">
        <v>3051</v>
      </c>
      <c r="F4" s="193" t="s">
        <v>3052</v>
      </c>
      <c r="G4" s="4">
        <v>32.953052058527803</v>
      </c>
      <c r="H4" s="6">
        <v>131.89701648206</v>
      </c>
      <c r="I4" s="164" t="s">
        <v>3053</v>
      </c>
      <c r="J4" s="201" t="str">
        <f t="shared" ref="J4:J63" si="0">HYPERLINK("https://cyberjapandata.gsi.go.jp/#16/"&amp;G4&amp;"/"&amp;H4&amp;"/&amp;base=std&amp;ls=std&amp;disp=1&amp;vs=c1g1j0h0k0l0u0t0z0r0s0m0f1")</f>
        <v>https://cyberjapandata.gsi.go.jp/#16/32.9530520585278/131.89701648206/&amp;base=std&amp;ls=std&amp;disp=1&amp;vs=c1g1j0h0k0l0u0t0z0r0s0m0f1</v>
      </c>
      <c r="K4" s="99" t="s">
        <v>1759</v>
      </c>
      <c r="L4" s="194"/>
      <c r="M4" s="194">
        <v>500</v>
      </c>
      <c r="N4" s="191"/>
    </row>
    <row r="5" spans="1:14">
      <c r="A5" s="190" t="s">
        <v>3153</v>
      </c>
      <c r="B5" s="191">
        <v>3</v>
      </c>
      <c r="C5" s="192" t="s">
        <v>3054</v>
      </c>
      <c r="D5" s="192" t="s">
        <v>3055</v>
      </c>
      <c r="E5" s="154" t="s">
        <v>3056</v>
      </c>
      <c r="F5" s="193" t="s">
        <v>3057</v>
      </c>
      <c r="G5" s="4">
        <v>32.974810037542802</v>
      </c>
      <c r="H5" s="6">
        <v>131.90644176155899</v>
      </c>
      <c r="I5" s="164" t="s">
        <v>3058</v>
      </c>
      <c r="J5" s="201" t="str">
        <f t="shared" si="0"/>
        <v>https://cyberjapandata.gsi.go.jp/#16/32.9748100375428/131.906441761559/&amp;base=std&amp;ls=std&amp;disp=1&amp;vs=c1g1j0h0k0l0u0t0z0r0s0m0f1</v>
      </c>
      <c r="K5" s="99" t="s">
        <v>1758</v>
      </c>
      <c r="L5" s="194"/>
      <c r="M5" s="194">
        <v>500</v>
      </c>
      <c r="N5" s="191"/>
    </row>
    <row r="6" spans="1:14">
      <c r="A6" s="190" t="s">
        <v>3153</v>
      </c>
      <c r="B6" s="191">
        <v>4</v>
      </c>
      <c r="C6" s="192" t="s">
        <v>3059</v>
      </c>
      <c r="D6" s="192" t="s">
        <v>2747</v>
      </c>
      <c r="E6" s="154" t="s">
        <v>3060</v>
      </c>
      <c r="F6" s="193" t="s">
        <v>3061</v>
      </c>
      <c r="G6" s="4">
        <v>33.000354797008299</v>
      </c>
      <c r="H6" s="4">
        <v>131.89350084153199</v>
      </c>
      <c r="I6" s="164" t="s">
        <v>3062</v>
      </c>
      <c r="J6" s="201" t="str">
        <f t="shared" si="0"/>
        <v>https://cyberjapandata.gsi.go.jp/#16/33.0003547970083/131.893500841532/&amp;base=std&amp;ls=std&amp;disp=1&amp;vs=c1g1j0h0k0l0u0t0z0r0s0m0f1</v>
      </c>
      <c r="K6" s="99" t="s">
        <v>1755</v>
      </c>
      <c r="L6" s="194"/>
      <c r="M6" s="194">
        <v>500</v>
      </c>
      <c r="N6" s="195" t="s">
        <v>3063</v>
      </c>
    </row>
    <row r="7" spans="1:14">
      <c r="A7" s="190" t="s">
        <v>3153</v>
      </c>
      <c r="B7" s="191">
        <v>5</v>
      </c>
      <c r="C7" s="192" t="s">
        <v>3064</v>
      </c>
      <c r="D7" s="192" t="s">
        <v>3065</v>
      </c>
      <c r="E7" s="154" t="s">
        <v>3066</v>
      </c>
      <c r="F7" s="193" t="s">
        <v>3067</v>
      </c>
      <c r="G7" s="4">
        <v>32.9680563754616</v>
      </c>
      <c r="H7" s="4">
        <v>131.903653460371</v>
      </c>
      <c r="I7" s="164" t="s">
        <v>3068</v>
      </c>
      <c r="J7" s="201" t="str">
        <f t="shared" si="0"/>
        <v>https://cyberjapandata.gsi.go.jp/#16/32.9680563754616/131.903653460371/&amp;base=std&amp;ls=std&amp;disp=1&amp;vs=c1g1j0h0k0l0u0t0z0r0s0m0f1</v>
      </c>
      <c r="K7" s="99" t="s">
        <v>1757</v>
      </c>
      <c r="L7" s="194"/>
      <c r="M7" s="194">
        <v>500</v>
      </c>
      <c r="N7" s="191"/>
    </row>
    <row r="8" spans="1:14">
      <c r="A8" s="190" t="s">
        <v>3153</v>
      </c>
      <c r="B8" s="191">
        <v>6</v>
      </c>
      <c r="C8" s="192" t="s">
        <v>3069</v>
      </c>
      <c r="D8" s="192" t="s">
        <v>3070</v>
      </c>
      <c r="E8" s="154" t="s">
        <v>3071</v>
      </c>
      <c r="F8" s="193" t="s">
        <v>3072</v>
      </c>
      <c r="G8" s="4">
        <v>32.960810624292897</v>
      </c>
      <c r="H8" s="4">
        <v>131.911946502256</v>
      </c>
      <c r="I8" s="164" t="s">
        <v>3073</v>
      </c>
      <c r="J8" s="201" t="str">
        <f t="shared" si="0"/>
        <v>https://cyberjapandata.gsi.go.jp/#16/32.9608106242929/131.911946502256/&amp;base=std&amp;ls=std&amp;disp=1&amp;vs=c1g1j0h0k0l0u0t0z0r0s0m0f1</v>
      </c>
      <c r="K8" s="99" t="s">
        <v>1754</v>
      </c>
      <c r="L8" s="194"/>
      <c r="M8" s="194">
        <v>500</v>
      </c>
      <c r="N8" s="191"/>
    </row>
    <row r="9" spans="1:14">
      <c r="A9" s="190" t="s">
        <v>3153</v>
      </c>
      <c r="B9" s="191">
        <v>7</v>
      </c>
      <c r="C9" s="192" t="s">
        <v>2440</v>
      </c>
      <c r="D9" s="192" t="s">
        <v>3074</v>
      </c>
      <c r="E9" s="154" t="s">
        <v>3075</v>
      </c>
      <c r="F9" s="193" t="s">
        <v>3076</v>
      </c>
      <c r="G9" s="4">
        <v>32.953177943901402</v>
      </c>
      <c r="H9" s="4">
        <v>131.90855381908199</v>
      </c>
      <c r="I9" s="164" t="s">
        <v>3077</v>
      </c>
      <c r="J9" s="201" t="str">
        <f t="shared" si="0"/>
        <v>https://cyberjapandata.gsi.go.jp/#16/32.9531779439014/131.908553819082/&amp;base=std&amp;ls=std&amp;disp=1&amp;vs=c1g1j0h0k0l0u0t0z0r0s0m0f1</v>
      </c>
      <c r="K9" s="99" t="s">
        <v>1754</v>
      </c>
      <c r="L9" s="194"/>
      <c r="M9" s="194">
        <v>500</v>
      </c>
      <c r="N9" s="191"/>
    </row>
    <row r="10" spans="1:14">
      <c r="A10" s="190" t="s">
        <v>3153</v>
      </c>
      <c r="B10" s="191">
        <v>8</v>
      </c>
      <c r="C10" s="192" t="s">
        <v>3078</v>
      </c>
      <c r="D10" s="192" t="s">
        <v>3079</v>
      </c>
      <c r="E10" s="154" t="s">
        <v>3080</v>
      </c>
      <c r="F10" s="193" t="s">
        <v>3081</v>
      </c>
      <c r="G10" s="4">
        <v>32.944274073842202</v>
      </c>
      <c r="H10" s="4">
        <v>131.96315861121499</v>
      </c>
      <c r="I10" s="164" t="s">
        <v>3082</v>
      </c>
      <c r="J10" s="201" t="str">
        <f t="shared" si="0"/>
        <v>https://cyberjapandata.gsi.go.jp/#16/32.9442740738422/131.963158611215/&amp;base=std&amp;ls=std&amp;disp=1&amp;vs=c1g1j0h0k0l0u0t0z0r0s0m0f1</v>
      </c>
      <c r="K10" s="99" t="s">
        <v>1754</v>
      </c>
      <c r="L10" s="194"/>
      <c r="M10" s="194">
        <v>500</v>
      </c>
      <c r="N10" s="191"/>
    </row>
    <row r="11" spans="1:14">
      <c r="A11" s="190" t="s">
        <v>3153</v>
      </c>
      <c r="B11" s="191">
        <v>9</v>
      </c>
      <c r="C11" s="192" t="s">
        <v>3083</v>
      </c>
      <c r="D11" s="192" t="s">
        <v>3084</v>
      </c>
      <c r="E11" s="154" t="s">
        <v>3085</v>
      </c>
      <c r="F11" s="193" t="s">
        <v>3086</v>
      </c>
      <c r="G11" s="4">
        <v>32.954222035590199</v>
      </c>
      <c r="H11" s="4">
        <v>131.90806468052</v>
      </c>
      <c r="I11" s="164" t="s">
        <v>3087</v>
      </c>
      <c r="J11" s="201" t="str">
        <f t="shared" si="0"/>
        <v>https://cyberjapandata.gsi.go.jp/#16/32.9542220355902/131.90806468052/&amp;base=std&amp;ls=std&amp;disp=1&amp;vs=c1g1j0h0k0l0u0t0z0r0s0m0f1</v>
      </c>
      <c r="K11" s="99" t="s">
        <v>1754</v>
      </c>
      <c r="L11" s="194"/>
      <c r="M11" s="194">
        <v>500</v>
      </c>
      <c r="N11" s="191"/>
    </row>
    <row r="12" spans="1:14">
      <c r="A12" s="190" t="s">
        <v>3153</v>
      </c>
      <c r="B12" s="191">
        <v>10</v>
      </c>
      <c r="C12" s="192" t="s">
        <v>3088</v>
      </c>
      <c r="D12" s="192" t="s">
        <v>2745</v>
      </c>
      <c r="E12" s="154" t="s">
        <v>688</v>
      </c>
      <c r="F12" s="193" t="s">
        <v>685</v>
      </c>
      <c r="G12" s="4">
        <v>32.955911122956799</v>
      </c>
      <c r="H12" s="4">
        <v>131.882596444521</v>
      </c>
      <c r="I12" s="164" t="s">
        <v>3089</v>
      </c>
      <c r="J12" s="201" t="str">
        <f t="shared" si="0"/>
        <v>https://cyberjapandata.gsi.go.jp/#16/32.9559111229568/131.882596444521/&amp;base=std&amp;ls=std&amp;disp=1&amp;vs=c1g1j0h0k0l0u0t0z0r0s0m0f1</v>
      </c>
      <c r="K12" s="73" t="s">
        <v>2436</v>
      </c>
      <c r="L12" s="194"/>
      <c r="M12" s="194">
        <v>500</v>
      </c>
      <c r="N12" s="191"/>
    </row>
    <row r="13" spans="1:14">
      <c r="A13" s="190" t="s">
        <v>3153</v>
      </c>
      <c r="B13" s="191">
        <v>11</v>
      </c>
      <c r="C13" s="192" t="s">
        <v>3090</v>
      </c>
      <c r="D13" s="192" t="s">
        <v>3091</v>
      </c>
      <c r="E13" s="154" t="s">
        <v>686</v>
      </c>
      <c r="F13" s="193" t="s">
        <v>687</v>
      </c>
      <c r="G13" s="4">
        <v>32.855523113997499</v>
      </c>
      <c r="H13" s="4">
        <v>131.950348063516</v>
      </c>
      <c r="I13" s="164" t="s">
        <v>3092</v>
      </c>
      <c r="J13" s="201" t="str">
        <f t="shared" si="0"/>
        <v>https://cyberjapandata.gsi.go.jp/#16/32.8555231139975/131.950348063516/&amp;base=std&amp;ls=std&amp;disp=1&amp;vs=c1g1j0h0k0l0u0t0z0r0s0m0f1</v>
      </c>
      <c r="K13" s="99" t="s">
        <v>1758</v>
      </c>
      <c r="L13" s="194"/>
      <c r="M13" s="194">
        <v>500</v>
      </c>
      <c r="N13" s="191"/>
    </row>
    <row r="14" spans="1:14">
      <c r="A14" s="190" t="s">
        <v>3153</v>
      </c>
      <c r="B14" s="191">
        <v>12</v>
      </c>
      <c r="C14" s="192" t="s">
        <v>3093</v>
      </c>
      <c r="D14" s="192" t="s">
        <v>3094</v>
      </c>
      <c r="E14" s="154" t="s">
        <v>3095</v>
      </c>
      <c r="F14" s="193" t="s">
        <v>3096</v>
      </c>
      <c r="G14" s="4">
        <v>32.968483134447197</v>
      </c>
      <c r="H14" s="4">
        <v>131.84055039360001</v>
      </c>
      <c r="I14" s="164" t="s">
        <v>3097</v>
      </c>
      <c r="J14" s="201" t="str">
        <f t="shared" si="0"/>
        <v>https://cyberjapandata.gsi.go.jp/#16/32.9684831344472/131.8405503936/&amp;base=std&amp;ls=std&amp;disp=1&amp;vs=c1g1j0h0k0l0u0t0z0r0s0m0f1</v>
      </c>
      <c r="K14" s="73" t="s">
        <v>2436</v>
      </c>
      <c r="L14" s="194"/>
      <c r="M14" s="194">
        <v>500</v>
      </c>
      <c r="N14" s="191"/>
    </row>
    <row r="15" spans="1:14">
      <c r="A15" s="190" t="s">
        <v>3153</v>
      </c>
      <c r="B15" s="191">
        <v>13</v>
      </c>
      <c r="C15" s="192" t="s">
        <v>3098</v>
      </c>
      <c r="D15" s="192" t="s">
        <v>3099</v>
      </c>
      <c r="E15" s="154" t="s">
        <v>3100</v>
      </c>
      <c r="F15" s="193" t="s">
        <v>3101</v>
      </c>
      <c r="G15" s="4">
        <v>32.981930761184103</v>
      </c>
      <c r="H15" s="4">
        <v>131.847605832059</v>
      </c>
      <c r="I15" s="164" t="s">
        <v>3102</v>
      </c>
      <c r="J15" s="201" t="str">
        <f t="shared" si="0"/>
        <v>https://cyberjapandata.gsi.go.jp/#16/32.9819307611841/131.847605832059/&amp;base=std&amp;ls=std&amp;disp=1&amp;vs=c1g1j0h0k0l0u0t0z0r0s0m0f1</v>
      </c>
      <c r="K15" s="73" t="s">
        <v>2436</v>
      </c>
      <c r="L15" s="194"/>
      <c r="M15" s="194">
        <v>500</v>
      </c>
      <c r="N15" s="191"/>
    </row>
    <row r="16" spans="1:14">
      <c r="A16" s="190" t="s">
        <v>3153</v>
      </c>
      <c r="B16" s="191">
        <v>14</v>
      </c>
      <c r="C16" s="192" t="s">
        <v>3103</v>
      </c>
      <c r="D16" s="192" t="s">
        <v>3104</v>
      </c>
      <c r="E16" s="154" t="s">
        <v>3105</v>
      </c>
      <c r="F16" s="193" t="s">
        <v>3106</v>
      </c>
      <c r="G16" s="4">
        <v>32.959493016089702</v>
      </c>
      <c r="H16" s="4">
        <v>131.895305769971</v>
      </c>
      <c r="I16" s="164" t="s">
        <v>3107</v>
      </c>
      <c r="J16" s="201" t="str">
        <f t="shared" si="0"/>
        <v>https://cyberjapandata.gsi.go.jp/#16/32.9594930160897/131.895305769971/&amp;base=std&amp;ls=std&amp;disp=1&amp;vs=c1g1j0h0k0l0u0t0z0r0s0m0f1</v>
      </c>
      <c r="K16" s="99" t="s">
        <v>1754</v>
      </c>
      <c r="L16" s="194"/>
      <c r="M16" s="194">
        <v>500</v>
      </c>
      <c r="N16" s="191"/>
    </row>
    <row r="17" spans="1:14">
      <c r="A17" s="190" t="s">
        <v>3153</v>
      </c>
      <c r="B17" s="191">
        <v>15</v>
      </c>
      <c r="C17" s="192" t="s">
        <v>3108</v>
      </c>
      <c r="D17" s="192" t="s">
        <v>3109</v>
      </c>
      <c r="E17" s="154" t="s">
        <v>3110</v>
      </c>
      <c r="F17" s="193" t="s">
        <v>3111</v>
      </c>
      <c r="G17" s="4">
        <v>32.961408624359599</v>
      </c>
      <c r="H17" s="4">
        <v>131.90047149408801</v>
      </c>
      <c r="I17" s="164" t="s">
        <v>3112</v>
      </c>
      <c r="J17" s="201" t="str">
        <f t="shared" si="0"/>
        <v>https://cyberjapandata.gsi.go.jp/#16/32.9614086243596/131.900471494088/&amp;base=std&amp;ls=std&amp;disp=1&amp;vs=c1g1j0h0k0l0u0t0z0r0s0m0f1</v>
      </c>
      <c r="K17" s="99" t="s">
        <v>1756</v>
      </c>
      <c r="L17" s="194"/>
      <c r="M17" s="194">
        <v>500</v>
      </c>
      <c r="N17" s="191"/>
    </row>
    <row r="18" spans="1:14">
      <c r="A18" s="190" t="s">
        <v>3153</v>
      </c>
      <c r="B18" s="191">
        <v>16</v>
      </c>
      <c r="C18" s="192" t="s">
        <v>3113</v>
      </c>
      <c r="D18" s="192" t="s">
        <v>3114</v>
      </c>
      <c r="E18" s="154" t="s">
        <v>3115</v>
      </c>
      <c r="F18" s="193" t="s">
        <v>3116</v>
      </c>
      <c r="G18" s="4">
        <v>32.956181049168897</v>
      </c>
      <c r="H18" s="4">
        <v>131.80263950157999</v>
      </c>
      <c r="I18" s="164" t="s">
        <v>3117</v>
      </c>
      <c r="J18" s="201" t="str">
        <f t="shared" si="0"/>
        <v>https://cyberjapandata.gsi.go.jp/#16/32.9561810491689/131.80263950158/&amp;base=std&amp;ls=std&amp;disp=1&amp;vs=c1g1j0h0k0l0u0t0z0r0s0m0f1</v>
      </c>
      <c r="K18" s="73" t="s">
        <v>2436</v>
      </c>
      <c r="L18" s="194"/>
      <c r="M18" s="194">
        <v>500</v>
      </c>
      <c r="N18" s="191"/>
    </row>
    <row r="19" spans="1:14">
      <c r="A19" s="190" t="s">
        <v>3153</v>
      </c>
      <c r="B19" s="191">
        <v>17</v>
      </c>
      <c r="C19" s="192" t="s">
        <v>3118</v>
      </c>
      <c r="D19" s="192" t="s">
        <v>3119</v>
      </c>
      <c r="E19" s="154" t="s">
        <v>689</v>
      </c>
      <c r="F19" s="193" t="s">
        <v>3120</v>
      </c>
      <c r="G19" s="4">
        <v>32.896810192500901</v>
      </c>
      <c r="H19" s="4">
        <v>131.779786668197</v>
      </c>
      <c r="I19" s="164" t="s">
        <v>3121</v>
      </c>
      <c r="J19" s="201" t="str">
        <f t="shared" si="0"/>
        <v>https://cyberjapandata.gsi.go.jp/#16/32.8968101925009/131.779786668197/&amp;base=std&amp;ls=std&amp;disp=1&amp;vs=c1g1j0h0k0l0u0t0z0r0s0m0f1</v>
      </c>
      <c r="K19" s="73" t="s">
        <v>2436</v>
      </c>
      <c r="L19" s="194"/>
      <c r="M19" s="194">
        <v>500</v>
      </c>
      <c r="N19" s="191"/>
    </row>
    <row r="20" spans="1:14">
      <c r="A20" s="190" t="s">
        <v>3153</v>
      </c>
      <c r="B20" s="191">
        <v>18</v>
      </c>
      <c r="C20" s="192" t="s">
        <v>3122</v>
      </c>
      <c r="D20" s="192" t="s">
        <v>3123</v>
      </c>
      <c r="E20" s="154" t="s">
        <v>690</v>
      </c>
      <c r="F20" s="193" t="s">
        <v>3124</v>
      </c>
      <c r="G20" s="4">
        <v>32.854361237202802</v>
      </c>
      <c r="H20" s="4">
        <v>131.68038429886599</v>
      </c>
      <c r="I20" s="164" t="s">
        <v>3125</v>
      </c>
      <c r="J20" s="201" t="str">
        <f t="shared" si="0"/>
        <v>https://cyberjapandata.gsi.go.jp/#16/32.8543612372028/131.680384298866/&amp;base=std&amp;ls=std&amp;disp=1&amp;vs=c1g1j0h0k0l0u0t0z0r0s0m0f1</v>
      </c>
      <c r="K20" s="73" t="s">
        <v>2436</v>
      </c>
      <c r="L20" s="194"/>
      <c r="M20" s="194">
        <v>500</v>
      </c>
      <c r="N20" s="191"/>
    </row>
    <row r="21" spans="1:14">
      <c r="A21" s="190" t="s">
        <v>3153</v>
      </c>
      <c r="B21" s="191">
        <v>19</v>
      </c>
      <c r="C21" s="192" t="s">
        <v>2443</v>
      </c>
      <c r="D21" s="192" t="s">
        <v>3126</v>
      </c>
      <c r="E21" s="154" t="s">
        <v>4346</v>
      </c>
      <c r="F21" s="193" t="s">
        <v>3128</v>
      </c>
      <c r="G21" s="4">
        <v>32.801111100630301</v>
      </c>
      <c r="H21" s="4">
        <v>131.93752543533299</v>
      </c>
      <c r="I21" s="164" t="s">
        <v>3129</v>
      </c>
      <c r="J21" s="201" t="str">
        <f t="shared" si="0"/>
        <v>https://cyberjapandata.gsi.go.jp/#16/32.8011111006303/131.937525435333/&amp;base=std&amp;ls=std&amp;disp=1&amp;vs=c1g1j0h0k0l0u0t0z0r0s0m0f1</v>
      </c>
      <c r="K21" s="73" t="s">
        <v>2436</v>
      </c>
      <c r="L21" s="194"/>
      <c r="M21" s="194">
        <v>500</v>
      </c>
      <c r="N21" s="191"/>
    </row>
    <row r="22" spans="1:14">
      <c r="A22" s="190" t="s">
        <v>3153</v>
      </c>
      <c r="B22" s="191">
        <v>20</v>
      </c>
      <c r="C22" s="192" t="s">
        <v>3130</v>
      </c>
      <c r="D22" s="192" t="s">
        <v>3131</v>
      </c>
      <c r="E22" s="154" t="s">
        <v>691</v>
      </c>
      <c r="F22" s="193" t="s">
        <v>1350</v>
      </c>
      <c r="G22" s="4">
        <v>32.937063337759</v>
      </c>
      <c r="H22" s="4">
        <v>131.91186424025099</v>
      </c>
      <c r="I22" s="164" t="s">
        <v>3132</v>
      </c>
      <c r="J22" s="201" t="str">
        <f t="shared" si="0"/>
        <v>https://cyberjapandata.gsi.go.jp/#16/32.937063337759/131.911864240251/&amp;base=std&amp;ls=std&amp;disp=1&amp;vs=c1g1j0h0k0l0u0t0z0r0s0m0f1</v>
      </c>
      <c r="K22" s="99" t="s">
        <v>1754</v>
      </c>
      <c r="L22" s="194"/>
      <c r="M22" s="194">
        <v>500</v>
      </c>
      <c r="N22" s="191"/>
    </row>
    <row r="23" spans="1:14">
      <c r="A23" s="190" t="s">
        <v>3153</v>
      </c>
      <c r="B23" s="191">
        <v>21</v>
      </c>
      <c r="C23" s="192" t="s">
        <v>3133</v>
      </c>
      <c r="D23" s="192" t="s">
        <v>3134</v>
      </c>
      <c r="E23" s="154" t="s">
        <v>3135</v>
      </c>
      <c r="F23" s="193" t="s">
        <v>3136</v>
      </c>
      <c r="G23" s="4">
        <v>32.960374664501899</v>
      </c>
      <c r="H23" s="4">
        <v>131.88203474654</v>
      </c>
      <c r="I23" s="164" t="s">
        <v>3137</v>
      </c>
      <c r="J23" s="201" t="str">
        <f t="shared" si="0"/>
        <v>https://cyberjapandata.gsi.go.jp/#16/32.9603746645019/131.88203474654/&amp;base=std&amp;ls=std&amp;disp=1&amp;vs=c1g1j0h0k0l0u0t0z0r0s0m0f1</v>
      </c>
      <c r="K23" s="73" t="s">
        <v>2436</v>
      </c>
      <c r="L23" s="194"/>
      <c r="M23" s="194">
        <v>500</v>
      </c>
      <c r="N23" s="191"/>
    </row>
    <row r="24" spans="1:14">
      <c r="A24" s="190" t="s">
        <v>3153</v>
      </c>
      <c r="B24" s="191">
        <v>22</v>
      </c>
      <c r="C24" s="192" t="s">
        <v>3138</v>
      </c>
      <c r="D24" s="192" t="s">
        <v>3139</v>
      </c>
      <c r="E24" s="154" t="s">
        <v>3140</v>
      </c>
      <c r="F24" s="193" t="s">
        <v>3141</v>
      </c>
      <c r="G24" s="4">
        <v>32.945797797106401</v>
      </c>
      <c r="H24" s="4">
        <v>131.89734437976401</v>
      </c>
      <c r="I24" s="164" t="s">
        <v>3142</v>
      </c>
      <c r="J24" s="201" t="str">
        <f t="shared" si="0"/>
        <v>https://cyberjapandata.gsi.go.jp/#16/32.9457977971064/131.897344379764/&amp;base=std&amp;ls=std&amp;disp=1&amp;vs=c1g1j0h0k0l0u0t0z0r0s0m0f1</v>
      </c>
      <c r="K24" s="73" t="s">
        <v>2436</v>
      </c>
      <c r="L24" s="194"/>
      <c r="M24" s="194">
        <v>500</v>
      </c>
      <c r="N24" s="191"/>
    </row>
    <row r="25" spans="1:14">
      <c r="A25" s="190" t="s">
        <v>3153</v>
      </c>
      <c r="B25" s="191">
        <v>23</v>
      </c>
      <c r="C25" s="192" t="s">
        <v>3143</v>
      </c>
      <c r="D25" s="192" t="s">
        <v>3144</v>
      </c>
      <c r="E25" s="154" t="s">
        <v>3145</v>
      </c>
      <c r="F25" s="193" t="s">
        <v>3146</v>
      </c>
      <c r="G25" s="4">
        <v>32.939665508761003</v>
      </c>
      <c r="H25" s="4">
        <v>131.88215262459099</v>
      </c>
      <c r="I25" s="164" t="s">
        <v>3147</v>
      </c>
      <c r="J25" s="201" t="str">
        <f t="shared" si="0"/>
        <v>https://cyberjapandata.gsi.go.jp/#16/32.939665508761/131.882152624591/&amp;base=std&amp;ls=std&amp;disp=1&amp;vs=c1g1j0h0k0l0u0t0z0r0s0m0f1</v>
      </c>
      <c r="K25" s="73" t="s">
        <v>2436</v>
      </c>
      <c r="L25" s="194"/>
      <c r="M25" s="194">
        <v>499</v>
      </c>
      <c r="N25" s="191"/>
    </row>
    <row r="26" spans="1:14">
      <c r="A26" s="190" t="s">
        <v>3153</v>
      </c>
      <c r="B26" s="191">
        <v>24</v>
      </c>
      <c r="C26" s="192" t="s">
        <v>3148</v>
      </c>
      <c r="D26" s="192" t="s">
        <v>3149</v>
      </c>
      <c r="E26" s="154" t="s">
        <v>3150</v>
      </c>
      <c r="F26" s="193" t="s">
        <v>3151</v>
      </c>
      <c r="G26" s="4">
        <v>32.956811099205801</v>
      </c>
      <c r="H26" s="4">
        <v>131.90160804778299</v>
      </c>
      <c r="I26" s="164" t="s">
        <v>3152</v>
      </c>
      <c r="J26" s="201" t="str">
        <f t="shared" si="0"/>
        <v>https://cyberjapandata.gsi.go.jp/#16/32.9568110992058/131.901608047783/&amp;base=std&amp;ls=std&amp;disp=1&amp;vs=c1g1j0h0k0l0u0t0z0r0s0m0f1</v>
      </c>
      <c r="K26" s="99" t="s">
        <v>1756</v>
      </c>
      <c r="L26" s="194"/>
      <c r="M26" s="194">
        <v>500</v>
      </c>
      <c r="N26" s="191"/>
    </row>
    <row r="27" spans="1:14">
      <c r="A27" s="190" t="s">
        <v>3153</v>
      </c>
      <c r="B27" s="191">
        <v>25</v>
      </c>
      <c r="C27" s="192" t="s">
        <v>3154</v>
      </c>
      <c r="D27" s="192" t="s">
        <v>3155</v>
      </c>
      <c r="E27" s="154" t="s">
        <v>3163</v>
      </c>
      <c r="F27" s="193" t="s">
        <v>3156</v>
      </c>
      <c r="G27" s="4">
        <v>32.9604495710647</v>
      </c>
      <c r="H27" s="4">
        <v>131.87519086520501</v>
      </c>
      <c r="I27" s="164" t="str">
        <f>G27&amp;","&amp;H27</f>
        <v>32.9604495710647,131.875190865205</v>
      </c>
      <c r="J27" s="201" t="str">
        <f t="shared" si="0"/>
        <v>https://cyberjapandata.gsi.go.jp/#16/32.9604495710647/131.875190865205/&amp;base=std&amp;ls=std&amp;disp=1&amp;vs=c1g1j0h0k0l0u0t0z0r0s0m0f1</v>
      </c>
      <c r="K27" s="73" t="s">
        <v>2436</v>
      </c>
      <c r="L27" s="194"/>
      <c r="M27" s="194">
        <v>499</v>
      </c>
      <c r="N27" s="191"/>
    </row>
    <row r="28" spans="1:14">
      <c r="A28" s="190" t="s">
        <v>3153</v>
      </c>
      <c r="B28" s="191">
        <v>26</v>
      </c>
      <c r="C28" s="192" t="s">
        <v>3157</v>
      </c>
      <c r="D28" s="192" t="s">
        <v>3159</v>
      </c>
      <c r="E28" s="125" t="s">
        <v>3162</v>
      </c>
      <c r="F28" s="193" t="s">
        <v>3160</v>
      </c>
      <c r="G28" s="164">
        <v>32.958896340272503</v>
      </c>
      <c r="H28" s="4">
        <v>131.90807322289601</v>
      </c>
      <c r="I28" s="164" t="s">
        <v>3158</v>
      </c>
      <c r="J28" s="201" t="str">
        <f t="shared" si="0"/>
        <v>https://cyberjapandata.gsi.go.jp/#16/32.9588963402725/131.908073222896/&amp;base=std&amp;ls=std&amp;disp=1&amp;vs=c1g1j0h0k0l0u0t0z0r0s0m0f1</v>
      </c>
      <c r="K28" s="73" t="s">
        <v>2436</v>
      </c>
      <c r="L28" s="194"/>
      <c r="M28" s="194">
        <v>499</v>
      </c>
      <c r="N28" s="191"/>
    </row>
    <row r="29" spans="1:14">
      <c r="A29" s="132" t="s">
        <v>2630</v>
      </c>
      <c r="B29" s="191">
        <v>27</v>
      </c>
      <c r="C29" s="129" t="s">
        <v>2649</v>
      </c>
      <c r="D29" s="129" t="s">
        <v>2742</v>
      </c>
      <c r="E29" s="125" t="s">
        <v>2665</v>
      </c>
      <c r="F29" s="126" t="s">
        <v>2631</v>
      </c>
      <c r="G29" s="125">
        <v>32.957699355454302</v>
      </c>
      <c r="H29" s="125">
        <v>131.89284989882799</v>
      </c>
      <c r="I29" s="164" t="s">
        <v>2718</v>
      </c>
      <c r="J29" s="201" t="str">
        <f t="shared" si="0"/>
        <v>https://cyberjapandata.gsi.go.jp/#16/32.9576993554543/131.892849898828/&amp;base=std&amp;ls=std&amp;disp=1&amp;vs=c1g1j0h0k0l0u0t0z0r0s0m0f1</v>
      </c>
      <c r="K29" s="196" t="s">
        <v>1754</v>
      </c>
      <c r="L29" s="127" t="s">
        <v>403</v>
      </c>
      <c r="M29" s="127">
        <v>501</v>
      </c>
      <c r="N29" s="128"/>
    </row>
    <row r="30" spans="1:14">
      <c r="A30" s="132" t="s">
        <v>2630</v>
      </c>
      <c r="B30" s="191">
        <v>28</v>
      </c>
      <c r="C30" s="129" t="s">
        <v>2650</v>
      </c>
      <c r="D30" s="129" t="s">
        <v>2743</v>
      </c>
      <c r="E30" s="125" t="s">
        <v>2666</v>
      </c>
      <c r="F30" s="126" t="s">
        <v>2632</v>
      </c>
      <c r="G30" s="125">
        <v>32.964799872472497</v>
      </c>
      <c r="H30" s="125">
        <v>131.89845936391001</v>
      </c>
      <c r="I30" s="164" t="s">
        <v>2719</v>
      </c>
      <c r="J30" s="201" t="str">
        <f t="shared" si="0"/>
        <v>https://cyberjapandata.gsi.go.jp/#16/32.9647998724725/131.89845936391/&amp;base=std&amp;ls=std&amp;disp=1&amp;vs=c1g1j0h0k0l0u0t0z0r0s0m0f1</v>
      </c>
      <c r="K30" s="196" t="s">
        <v>1756</v>
      </c>
      <c r="L30" s="127" t="s">
        <v>403</v>
      </c>
      <c r="M30" s="127">
        <v>501</v>
      </c>
      <c r="N30" s="128"/>
    </row>
    <row r="31" spans="1:14">
      <c r="A31" s="132" t="s">
        <v>2630</v>
      </c>
      <c r="B31" s="191">
        <v>29</v>
      </c>
      <c r="C31" s="129" t="s">
        <v>2651</v>
      </c>
      <c r="D31" s="129" t="s">
        <v>2744</v>
      </c>
      <c r="E31" s="125" t="s">
        <v>317</v>
      </c>
      <c r="F31" s="126" t="s">
        <v>2633</v>
      </c>
      <c r="G31" s="125">
        <v>32.958547898777198</v>
      </c>
      <c r="H31" s="125">
        <v>131.90810642582201</v>
      </c>
      <c r="I31" s="164" t="s">
        <v>2720</v>
      </c>
      <c r="J31" s="201" t="str">
        <f t="shared" si="0"/>
        <v>https://cyberjapandata.gsi.go.jp/#16/32.9585478987772/131.908106425822/&amp;base=std&amp;ls=std&amp;disp=1&amp;vs=c1g1j0h0k0l0u0t0z0r0s0m0f1</v>
      </c>
      <c r="K31" s="112" t="s">
        <v>2436</v>
      </c>
      <c r="L31" s="127" t="s">
        <v>403</v>
      </c>
      <c r="M31" s="127">
        <v>501</v>
      </c>
      <c r="N31" s="128"/>
    </row>
    <row r="32" spans="1:14">
      <c r="A32" s="133" t="s">
        <v>2630</v>
      </c>
      <c r="B32" s="191">
        <v>30</v>
      </c>
      <c r="C32" s="129" t="s">
        <v>2652</v>
      </c>
      <c r="D32" s="129" t="s">
        <v>2745</v>
      </c>
      <c r="E32" s="125" t="s">
        <v>321</v>
      </c>
      <c r="F32" s="126" t="s">
        <v>2634</v>
      </c>
      <c r="G32" s="125">
        <v>32.960849335790201</v>
      </c>
      <c r="H32" s="125">
        <v>131.874708051525</v>
      </c>
      <c r="I32" s="164" t="s">
        <v>2721</v>
      </c>
      <c r="J32" s="201" t="str">
        <f t="shared" si="0"/>
        <v>https://cyberjapandata.gsi.go.jp/#16/32.9608493357902/131.874708051525/&amp;base=std&amp;ls=std&amp;disp=1&amp;vs=c1g1j0h0k0l0u0t0z0r0s0m0f1</v>
      </c>
      <c r="K32" s="112" t="s">
        <v>2436</v>
      </c>
      <c r="L32" s="127" t="s">
        <v>403</v>
      </c>
      <c r="M32" s="127">
        <v>501</v>
      </c>
      <c r="N32" s="128"/>
    </row>
    <row r="33" spans="1:14">
      <c r="A33" s="133" t="s">
        <v>2630</v>
      </c>
      <c r="B33" s="191">
        <v>31</v>
      </c>
      <c r="C33" s="129" t="s">
        <v>2653</v>
      </c>
      <c r="D33" s="129" t="s">
        <v>2746</v>
      </c>
      <c r="E33" s="125" t="s">
        <v>309</v>
      </c>
      <c r="F33" s="126" t="s">
        <v>2635</v>
      </c>
      <c r="G33" s="125">
        <v>32.937717276923998</v>
      </c>
      <c r="H33" s="125">
        <v>131.88132894480799</v>
      </c>
      <c r="I33" s="164" t="s">
        <v>2722</v>
      </c>
      <c r="J33" s="201" t="str">
        <f t="shared" si="0"/>
        <v>https://cyberjapandata.gsi.go.jp/#16/32.937717276924/131.881328944808/&amp;base=std&amp;ls=std&amp;disp=1&amp;vs=c1g1j0h0k0l0u0t0z0r0s0m0f1</v>
      </c>
      <c r="K33" s="112" t="s">
        <v>2436</v>
      </c>
      <c r="L33" s="127" t="s">
        <v>403</v>
      </c>
      <c r="M33" s="127">
        <v>501</v>
      </c>
      <c r="N33" s="128"/>
    </row>
    <row r="34" spans="1:14">
      <c r="A34" s="133" t="s">
        <v>2630</v>
      </c>
      <c r="B34" s="191">
        <v>32</v>
      </c>
      <c r="C34" s="129" t="s">
        <v>2654</v>
      </c>
      <c r="D34" s="129" t="s">
        <v>2747</v>
      </c>
      <c r="E34" s="125" t="s">
        <v>2667</v>
      </c>
      <c r="F34" s="126" t="s">
        <v>2636</v>
      </c>
      <c r="G34" s="125">
        <v>33.003568259870001</v>
      </c>
      <c r="H34" s="125">
        <v>131.89193583442301</v>
      </c>
      <c r="I34" s="164" t="s">
        <v>2723</v>
      </c>
      <c r="J34" s="201" t="str">
        <f t="shared" si="0"/>
        <v>https://cyberjapandata.gsi.go.jp/#16/33.00356825987/131.891935834423/&amp;base=std&amp;ls=std&amp;disp=1&amp;vs=c1g1j0h0k0l0u0t0z0r0s0m0f1</v>
      </c>
      <c r="K34" s="196" t="s">
        <v>1754</v>
      </c>
      <c r="L34" s="127" t="s">
        <v>403</v>
      </c>
      <c r="M34" s="127">
        <v>501</v>
      </c>
      <c r="N34" s="128"/>
    </row>
    <row r="35" spans="1:14">
      <c r="A35" s="132" t="s">
        <v>2630</v>
      </c>
      <c r="B35" s="191">
        <v>33</v>
      </c>
      <c r="C35" s="129" t="s">
        <v>2655</v>
      </c>
      <c r="D35" s="129" t="s">
        <v>2748</v>
      </c>
      <c r="E35" s="125" t="s">
        <v>218</v>
      </c>
      <c r="F35" s="126" t="s">
        <v>2637</v>
      </c>
      <c r="G35" s="125">
        <v>32.924932715681202</v>
      </c>
      <c r="H35" s="125">
        <v>131.87528232143899</v>
      </c>
      <c r="I35" s="164" t="s">
        <v>2724</v>
      </c>
      <c r="J35" s="201" t="str">
        <f t="shared" si="0"/>
        <v>https://cyberjapandata.gsi.go.jp/#16/32.9249327156812/131.875282321439/&amp;base=std&amp;ls=std&amp;disp=1&amp;vs=c1g1j0h0k0l0u0t0z0r0s0m0f1</v>
      </c>
      <c r="K35" s="112" t="s">
        <v>2436</v>
      </c>
      <c r="L35" s="127" t="s">
        <v>403</v>
      </c>
      <c r="M35" s="127">
        <v>501</v>
      </c>
      <c r="N35" s="128"/>
    </row>
    <row r="36" spans="1:14">
      <c r="A36" s="133" t="s">
        <v>2630</v>
      </c>
      <c r="B36" s="191">
        <v>34</v>
      </c>
      <c r="C36" s="129" t="s">
        <v>2656</v>
      </c>
      <c r="D36" s="129" t="s">
        <v>2749</v>
      </c>
      <c r="E36" s="125" t="s">
        <v>313</v>
      </c>
      <c r="F36" s="126" t="s">
        <v>2638</v>
      </c>
      <c r="G36" s="125">
        <v>32.920145543747601</v>
      </c>
      <c r="H36" s="125">
        <v>131.93088170001201</v>
      </c>
      <c r="I36" s="164" t="s">
        <v>2725</v>
      </c>
      <c r="J36" s="201" t="str">
        <f t="shared" si="0"/>
        <v>https://cyberjapandata.gsi.go.jp/#16/32.9201455437476/131.930881700012/&amp;base=std&amp;ls=std&amp;disp=1&amp;vs=c1g1j0h0k0l0u0t0z0r0s0m0f1</v>
      </c>
      <c r="K36" s="112" t="s">
        <v>2436</v>
      </c>
      <c r="L36" s="127" t="s">
        <v>403</v>
      </c>
      <c r="M36" s="127">
        <v>501</v>
      </c>
      <c r="N36" s="128"/>
    </row>
    <row r="37" spans="1:14">
      <c r="A37" s="133" t="s">
        <v>2630</v>
      </c>
      <c r="B37" s="191">
        <v>35</v>
      </c>
      <c r="C37" s="129" t="s">
        <v>2657</v>
      </c>
      <c r="D37" s="129" t="s">
        <v>2750</v>
      </c>
      <c r="E37" s="125" t="s">
        <v>306</v>
      </c>
      <c r="F37" s="126" t="s">
        <v>2639</v>
      </c>
      <c r="G37" s="125">
        <v>33.046606454743298</v>
      </c>
      <c r="H37" s="125">
        <v>131.925809030116</v>
      </c>
      <c r="I37" s="164" t="s">
        <v>2726</v>
      </c>
      <c r="J37" s="201" t="str">
        <f t="shared" si="0"/>
        <v>https://cyberjapandata.gsi.go.jp/#16/33.0466064547433/131.925809030116/&amp;base=std&amp;ls=std&amp;disp=1&amp;vs=c1g1j0h0k0l0u0t0z0r0s0m0f1</v>
      </c>
      <c r="K37" s="196" t="s">
        <v>1755</v>
      </c>
      <c r="L37" s="127" t="s">
        <v>403</v>
      </c>
      <c r="M37" s="127">
        <v>501</v>
      </c>
      <c r="N37" s="128"/>
    </row>
    <row r="38" spans="1:14">
      <c r="A38" s="133" t="s">
        <v>2630</v>
      </c>
      <c r="B38" s="191">
        <v>36</v>
      </c>
      <c r="C38" s="129" t="s">
        <v>2658</v>
      </c>
      <c r="D38" s="129" t="s">
        <v>2751</v>
      </c>
      <c r="E38" s="125" t="s">
        <v>324</v>
      </c>
      <c r="F38" s="126" t="s">
        <v>2640</v>
      </c>
      <c r="G38" s="125">
        <v>32.953312983592298</v>
      </c>
      <c r="H38" s="125">
        <v>131.837929237125</v>
      </c>
      <c r="I38" s="164" t="s">
        <v>2727</v>
      </c>
      <c r="J38" s="201" t="str">
        <f t="shared" si="0"/>
        <v>https://cyberjapandata.gsi.go.jp/#16/32.9533129835923/131.837929237125/&amp;base=std&amp;ls=std&amp;disp=1&amp;vs=c1g1j0h0k0l0u0t0z0r0s0m0f1</v>
      </c>
      <c r="K38" s="112" t="s">
        <v>2436</v>
      </c>
      <c r="L38" s="127" t="s">
        <v>403</v>
      </c>
      <c r="M38" s="127">
        <v>501</v>
      </c>
      <c r="N38" s="128"/>
    </row>
    <row r="39" spans="1:14">
      <c r="A39" s="132" t="s">
        <v>2630</v>
      </c>
      <c r="B39" s="191">
        <v>37</v>
      </c>
      <c r="C39" s="129" t="s">
        <v>2659</v>
      </c>
      <c r="D39" s="129" t="s">
        <v>2752</v>
      </c>
      <c r="E39" s="125" t="s">
        <v>357</v>
      </c>
      <c r="F39" s="126" t="s">
        <v>2641</v>
      </c>
      <c r="G39" s="125">
        <v>32.970488320065797</v>
      </c>
      <c r="H39" s="125">
        <v>131.83412970912599</v>
      </c>
      <c r="I39" s="164" t="s">
        <v>2728</v>
      </c>
      <c r="J39" s="201" t="str">
        <f t="shared" si="0"/>
        <v>https://cyberjapandata.gsi.go.jp/#16/32.9704883200658/131.834129709126/&amp;base=std&amp;ls=std&amp;disp=1&amp;vs=c1g1j0h0k0l0u0t0z0r0s0m0f1</v>
      </c>
      <c r="K39" s="112" t="s">
        <v>2436</v>
      </c>
      <c r="L39" s="127" t="s">
        <v>403</v>
      </c>
      <c r="M39" s="127">
        <v>501</v>
      </c>
      <c r="N39" s="128"/>
    </row>
    <row r="40" spans="1:14">
      <c r="A40" s="133" t="s">
        <v>2630</v>
      </c>
      <c r="B40" s="191">
        <v>38</v>
      </c>
      <c r="C40" s="129" t="s">
        <v>2660</v>
      </c>
      <c r="D40" s="129" t="s">
        <v>2753</v>
      </c>
      <c r="E40" s="125" t="s">
        <v>322</v>
      </c>
      <c r="F40" s="126" t="s">
        <v>2642</v>
      </c>
      <c r="G40" s="125">
        <v>32.981920521980797</v>
      </c>
      <c r="H40" s="125">
        <v>131.84938135643</v>
      </c>
      <c r="I40" s="164" t="s">
        <v>2729</v>
      </c>
      <c r="J40" s="201" t="str">
        <f t="shared" si="0"/>
        <v>https://cyberjapandata.gsi.go.jp/#16/32.9819205219808/131.84938135643/&amp;base=std&amp;ls=std&amp;disp=1&amp;vs=c1g1j0h0k0l0u0t0z0r0s0m0f1</v>
      </c>
      <c r="K40" s="112" t="s">
        <v>2436</v>
      </c>
      <c r="L40" s="127" t="s">
        <v>403</v>
      </c>
      <c r="M40" s="127">
        <v>501</v>
      </c>
      <c r="N40" s="128"/>
    </row>
    <row r="41" spans="1:14">
      <c r="A41" s="133" t="s">
        <v>2630</v>
      </c>
      <c r="B41" s="191">
        <v>39</v>
      </c>
      <c r="C41" s="129" t="s">
        <v>2661</v>
      </c>
      <c r="D41" s="129" t="s">
        <v>2754</v>
      </c>
      <c r="E41" s="125" t="s">
        <v>2668</v>
      </c>
      <c r="F41" s="126" t="s">
        <v>2643</v>
      </c>
      <c r="G41" s="125">
        <v>32.955466595549602</v>
      </c>
      <c r="H41" s="125">
        <v>131.802580912331</v>
      </c>
      <c r="I41" s="164" t="s">
        <v>2730</v>
      </c>
      <c r="J41" s="201" t="str">
        <f t="shared" si="0"/>
        <v>https://cyberjapandata.gsi.go.jp/#16/32.9554665955496/131.802580912331/&amp;base=std&amp;ls=std&amp;disp=1&amp;vs=c1g1j0h0k0l0u0t0z0r0s0m0f1</v>
      </c>
      <c r="K41" s="112" t="s">
        <v>2436</v>
      </c>
      <c r="L41" s="127" t="s">
        <v>403</v>
      </c>
      <c r="M41" s="127">
        <v>501</v>
      </c>
      <c r="N41" s="128"/>
    </row>
    <row r="42" spans="1:14">
      <c r="A42" s="133" t="s">
        <v>2630</v>
      </c>
      <c r="B42" s="191">
        <v>40</v>
      </c>
      <c r="C42" s="129" t="s">
        <v>2662</v>
      </c>
      <c r="D42" s="129" t="s">
        <v>2755</v>
      </c>
      <c r="E42" s="125" t="s">
        <v>2669</v>
      </c>
      <c r="F42" s="126" t="s">
        <v>2644</v>
      </c>
      <c r="G42" s="125">
        <v>32.856860693338703</v>
      </c>
      <c r="H42" s="125">
        <v>131.673359827041</v>
      </c>
      <c r="I42" s="164" t="s">
        <v>2731</v>
      </c>
      <c r="J42" s="201" t="str">
        <f t="shared" si="0"/>
        <v>https://cyberjapandata.gsi.go.jp/#16/32.8568606933387/131.673359827041/&amp;base=std&amp;ls=std&amp;disp=1&amp;vs=c1g1j0h0k0l0u0t0z0r0s0m0f1</v>
      </c>
      <c r="K42" s="112" t="s">
        <v>2436</v>
      </c>
      <c r="L42" s="127" t="s">
        <v>403</v>
      </c>
      <c r="M42" s="127">
        <v>501</v>
      </c>
      <c r="N42" s="128"/>
    </row>
    <row r="43" spans="1:14">
      <c r="A43" s="132" t="s">
        <v>2630</v>
      </c>
      <c r="B43" s="191">
        <v>41</v>
      </c>
      <c r="C43" s="129" t="s">
        <v>2663</v>
      </c>
      <c r="D43" s="129" t="s">
        <v>2756</v>
      </c>
      <c r="E43" s="125" t="s">
        <v>2670</v>
      </c>
      <c r="F43" s="126" t="s">
        <v>2645</v>
      </c>
      <c r="G43" s="125">
        <v>32.8980057076758</v>
      </c>
      <c r="H43" s="125">
        <v>131.77668962395501</v>
      </c>
      <c r="I43" s="164" t="s">
        <v>2732</v>
      </c>
      <c r="J43" s="201" t="str">
        <f t="shared" si="0"/>
        <v>https://cyberjapandata.gsi.go.jp/#16/32.8980057076758/131.776689623955/&amp;base=std&amp;ls=std&amp;disp=1&amp;vs=c1g1j0h0k0l0u0t0z0r0s0m0f1</v>
      </c>
      <c r="K43" s="112" t="s">
        <v>2436</v>
      </c>
      <c r="L43" s="127" t="s">
        <v>403</v>
      </c>
      <c r="M43" s="127">
        <v>501</v>
      </c>
      <c r="N43" s="128"/>
    </row>
    <row r="44" spans="1:14">
      <c r="A44" s="133" t="s">
        <v>2630</v>
      </c>
      <c r="B44" s="191">
        <v>42</v>
      </c>
      <c r="C44" s="129" t="s">
        <v>2664</v>
      </c>
      <c r="D44" s="129" t="s">
        <v>2757</v>
      </c>
      <c r="E44" s="125" t="s">
        <v>2671</v>
      </c>
      <c r="F44" s="126" t="s">
        <v>2646</v>
      </c>
      <c r="G44" s="125">
        <v>32.945325810366498</v>
      </c>
      <c r="H44" s="125">
        <v>131.961227538049</v>
      </c>
      <c r="I44" s="164" t="s">
        <v>2733</v>
      </c>
      <c r="J44" s="201" t="str">
        <f t="shared" si="0"/>
        <v>https://cyberjapandata.gsi.go.jp/#16/32.9453258103665/131.961227538049/&amp;base=std&amp;ls=std&amp;disp=1&amp;vs=c1g1j0h0k0l0u0t0z0r0s0m0f1</v>
      </c>
      <c r="K44" s="196" t="s">
        <v>1757</v>
      </c>
      <c r="L44" s="127" t="s">
        <v>403</v>
      </c>
      <c r="M44" s="127">
        <v>501</v>
      </c>
      <c r="N44" s="128"/>
    </row>
    <row r="45" spans="1:14">
      <c r="A45" s="133" t="s">
        <v>2630</v>
      </c>
      <c r="B45" s="191">
        <v>43</v>
      </c>
      <c r="C45" s="129" t="s">
        <v>2734</v>
      </c>
      <c r="D45" s="129" t="s">
        <v>2758</v>
      </c>
      <c r="E45" s="125" t="s">
        <v>2672</v>
      </c>
      <c r="F45" s="126" t="s">
        <v>2647</v>
      </c>
      <c r="G45" s="125">
        <v>32.921859675672501</v>
      </c>
      <c r="H45" s="125">
        <v>131.979882494489</v>
      </c>
      <c r="I45" s="164" t="s">
        <v>2735</v>
      </c>
      <c r="J45" s="201" t="str">
        <f t="shared" si="0"/>
        <v>https://cyberjapandata.gsi.go.jp/#16/32.9218596756725/131.979882494489/&amp;base=std&amp;ls=std&amp;disp=1&amp;vs=c1g1j0h0k0l0u0t0z0r0s0m0f1</v>
      </c>
      <c r="K45" s="196" t="s">
        <v>1755</v>
      </c>
      <c r="L45" s="127" t="s">
        <v>403</v>
      </c>
      <c r="M45" s="127">
        <v>501</v>
      </c>
      <c r="N45" s="128"/>
    </row>
    <row r="46" spans="1:14">
      <c r="A46" s="133" t="s">
        <v>2630</v>
      </c>
      <c r="B46" s="191">
        <v>44</v>
      </c>
      <c r="C46" s="129" t="s">
        <v>2702</v>
      </c>
      <c r="D46" s="129" t="s">
        <v>2759</v>
      </c>
      <c r="E46" s="125" t="s">
        <v>2673</v>
      </c>
      <c r="F46" s="126" t="s">
        <v>2648</v>
      </c>
      <c r="G46" s="125">
        <v>32.803267916877402</v>
      </c>
      <c r="H46" s="125">
        <v>131.943368993337</v>
      </c>
      <c r="I46" s="164" t="s">
        <v>2736</v>
      </c>
      <c r="J46" s="201" t="str">
        <f t="shared" si="0"/>
        <v>https://cyberjapandata.gsi.go.jp/#16/32.8032679168774/131.943368993337/&amp;base=std&amp;ls=std&amp;disp=1&amp;vs=c1g1j0h0k0l0u0t0z0r0s0m0f1</v>
      </c>
      <c r="K46" s="196" t="s">
        <v>1758</v>
      </c>
      <c r="L46" s="127" t="s">
        <v>403</v>
      </c>
      <c r="M46" s="127">
        <v>501</v>
      </c>
      <c r="N46" s="128"/>
    </row>
    <row r="47" spans="1:14">
      <c r="A47" s="134" t="s">
        <v>2701</v>
      </c>
      <c r="B47" s="191">
        <v>45</v>
      </c>
      <c r="C47" s="129" t="s">
        <v>2686</v>
      </c>
      <c r="D47" s="129" t="s">
        <v>2760</v>
      </c>
      <c r="E47" s="125" t="s">
        <v>318</v>
      </c>
      <c r="F47" s="126" t="s">
        <v>2674</v>
      </c>
      <c r="G47" s="125">
        <v>32.962253533991799</v>
      </c>
      <c r="H47" s="125">
        <v>131.90448283744701</v>
      </c>
      <c r="I47" s="164" t="s">
        <v>2737</v>
      </c>
      <c r="J47" s="201" t="str">
        <f t="shared" si="0"/>
        <v>https://cyberjapandata.gsi.go.jp/#16/32.9622535339918/131.904482837447/&amp;base=std&amp;ls=std&amp;disp=1&amp;vs=c1g1j0h0k0l0u0t0z0r0s0m0f1</v>
      </c>
      <c r="K47" s="196" t="s">
        <v>1757</v>
      </c>
      <c r="L47" s="127" t="s">
        <v>403</v>
      </c>
      <c r="M47" s="127">
        <v>502</v>
      </c>
      <c r="N47" s="128"/>
    </row>
    <row r="48" spans="1:14">
      <c r="A48" s="134" t="s">
        <v>2701</v>
      </c>
      <c r="B48" s="191">
        <v>46</v>
      </c>
      <c r="C48" s="129" t="s">
        <v>2687</v>
      </c>
      <c r="D48" s="129" t="s">
        <v>2761</v>
      </c>
      <c r="E48" s="125" t="s">
        <v>314</v>
      </c>
      <c r="F48" s="126" t="s">
        <v>2675</v>
      </c>
      <c r="G48" s="125">
        <v>32.955113617890802</v>
      </c>
      <c r="H48" s="125">
        <v>131.888424468138</v>
      </c>
      <c r="I48" s="164" t="s">
        <v>2738</v>
      </c>
      <c r="J48" s="201" t="str">
        <f t="shared" si="0"/>
        <v>https://cyberjapandata.gsi.go.jp/#16/32.9551136178908/131.888424468138/&amp;base=std&amp;ls=std&amp;disp=1&amp;vs=c1g1j0h0k0l0u0t0z0r0s0m0f1</v>
      </c>
      <c r="K48" s="196" t="s">
        <v>1759</v>
      </c>
      <c r="L48" s="127" t="s">
        <v>403</v>
      </c>
      <c r="M48" s="127">
        <v>502</v>
      </c>
      <c r="N48" s="128"/>
    </row>
    <row r="49" spans="1:14">
      <c r="A49" s="134" t="s">
        <v>2701</v>
      </c>
      <c r="B49" s="191">
        <v>47</v>
      </c>
      <c r="C49" s="129" t="s">
        <v>2688</v>
      </c>
      <c r="D49" s="129" t="s">
        <v>2762</v>
      </c>
      <c r="E49" s="125" t="s">
        <v>310</v>
      </c>
      <c r="F49" s="126" t="s">
        <v>2676</v>
      </c>
      <c r="G49" s="125">
        <v>32.936839704383601</v>
      </c>
      <c r="H49" s="125">
        <v>131.886910696304</v>
      </c>
      <c r="I49" s="164" t="s">
        <v>2739</v>
      </c>
      <c r="J49" s="201" t="str">
        <f t="shared" si="0"/>
        <v>https://cyberjapandata.gsi.go.jp/#16/32.9368397043836/131.886910696304/&amp;base=std&amp;ls=std&amp;disp=1&amp;vs=c1g1j0h0k0l0u0t0z0r0s0m0f1</v>
      </c>
      <c r="K49" s="112" t="s">
        <v>2436</v>
      </c>
      <c r="L49" s="127" t="s">
        <v>403</v>
      </c>
      <c r="M49" s="127">
        <v>502</v>
      </c>
      <c r="N49" s="128"/>
    </row>
    <row r="50" spans="1:14">
      <c r="A50" s="134" t="s">
        <v>2701</v>
      </c>
      <c r="B50" s="191">
        <v>48</v>
      </c>
      <c r="C50" s="129" t="s">
        <v>2689</v>
      </c>
      <c r="D50" s="129" t="s">
        <v>2763</v>
      </c>
      <c r="E50" s="125" t="s">
        <v>2696</v>
      </c>
      <c r="F50" s="126" t="s">
        <v>2677</v>
      </c>
      <c r="G50" s="125">
        <v>33.005116946709101</v>
      </c>
      <c r="H50" s="125">
        <v>131.892555704323</v>
      </c>
      <c r="I50" s="164" t="s">
        <v>2740</v>
      </c>
      <c r="J50" s="201" t="str">
        <f t="shared" si="0"/>
        <v>https://cyberjapandata.gsi.go.jp/#16/33.0051169467091/131.892555704323/&amp;base=std&amp;ls=std&amp;disp=1&amp;vs=c1g1j0h0k0l0u0t0z0r0s0m0f1</v>
      </c>
      <c r="K50" s="199" t="s">
        <v>2434</v>
      </c>
      <c r="L50" s="127" t="s">
        <v>403</v>
      </c>
      <c r="M50" s="127">
        <v>502</v>
      </c>
      <c r="N50" s="128"/>
    </row>
    <row r="51" spans="1:14">
      <c r="A51" s="134" t="s">
        <v>2701</v>
      </c>
      <c r="B51" s="191">
        <v>49</v>
      </c>
      <c r="C51" s="129" t="s">
        <v>2690</v>
      </c>
      <c r="D51" s="129" t="s">
        <v>2750</v>
      </c>
      <c r="E51" s="125" t="s">
        <v>231</v>
      </c>
      <c r="F51" s="126" t="s">
        <v>2678</v>
      </c>
      <c r="G51" s="125">
        <v>33.0451388512001</v>
      </c>
      <c r="H51" s="125">
        <v>131.926064925703</v>
      </c>
      <c r="I51" s="164" t="s">
        <v>2741</v>
      </c>
      <c r="J51" s="201" t="str">
        <f t="shared" si="0"/>
        <v>https://cyberjapandata.gsi.go.jp/#16/33.0451388512001/131.926064925703/&amp;base=std&amp;ls=std&amp;disp=1&amp;vs=c1g1j0h0k0l0u0t0z0r0s0m0f1</v>
      </c>
      <c r="K51" s="199" t="s">
        <v>1758</v>
      </c>
      <c r="L51" s="127" t="s">
        <v>403</v>
      </c>
      <c r="M51" s="127">
        <v>502</v>
      </c>
      <c r="N51" s="128"/>
    </row>
    <row r="52" spans="1:14">
      <c r="A52" s="134" t="s">
        <v>2701</v>
      </c>
      <c r="B52" s="191">
        <v>50</v>
      </c>
      <c r="C52" s="129" t="s">
        <v>180</v>
      </c>
      <c r="D52" s="129" t="s">
        <v>2764</v>
      </c>
      <c r="E52" s="125" t="s">
        <v>323</v>
      </c>
      <c r="F52" s="126" t="s">
        <v>2679</v>
      </c>
      <c r="G52" s="125">
        <v>32.9693467243981</v>
      </c>
      <c r="H52" s="125">
        <v>131.842199731927</v>
      </c>
      <c r="I52" s="164" t="s">
        <v>2771</v>
      </c>
      <c r="J52" s="201" t="str">
        <f t="shared" si="0"/>
        <v>https://cyberjapandata.gsi.go.jp/#16/32.9693467243981/131.842199731927/&amp;base=std&amp;ls=std&amp;disp=1&amp;vs=c1g1j0h0k0l0u0t0z0r0s0m0f1</v>
      </c>
      <c r="K52" s="112" t="s">
        <v>2436</v>
      </c>
      <c r="L52" s="127" t="s">
        <v>403</v>
      </c>
      <c r="M52" s="127">
        <v>502</v>
      </c>
      <c r="N52" s="128"/>
    </row>
    <row r="53" spans="1:14">
      <c r="A53" s="134" t="s">
        <v>2701</v>
      </c>
      <c r="B53" s="191">
        <v>51</v>
      </c>
      <c r="C53" s="129" t="s">
        <v>2691</v>
      </c>
      <c r="D53" s="129" t="s">
        <v>2754</v>
      </c>
      <c r="E53" s="125" t="s">
        <v>2697</v>
      </c>
      <c r="F53" s="126" t="s">
        <v>2680</v>
      </c>
      <c r="G53" s="125">
        <v>32.9543236916994</v>
      </c>
      <c r="H53" s="125">
        <v>131.801139028855</v>
      </c>
      <c r="I53" s="164" t="s">
        <v>2772</v>
      </c>
      <c r="J53" s="201" t="str">
        <f t="shared" si="0"/>
        <v>https://cyberjapandata.gsi.go.jp/#16/32.9543236916994/131.801139028855/&amp;base=std&amp;ls=std&amp;disp=1&amp;vs=c1g1j0h0k0l0u0t0z0r0s0m0f1</v>
      </c>
      <c r="K53" s="112" t="s">
        <v>2436</v>
      </c>
      <c r="L53" s="127" t="s">
        <v>403</v>
      </c>
      <c r="M53" s="127">
        <v>502</v>
      </c>
      <c r="N53" s="128"/>
    </row>
    <row r="54" spans="1:14">
      <c r="A54" s="134" t="s">
        <v>2701</v>
      </c>
      <c r="B54" s="191">
        <v>52</v>
      </c>
      <c r="C54" s="129" t="s">
        <v>2692</v>
      </c>
      <c r="D54" s="129" t="s">
        <v>2755</v>
      </c>
      <c r="E54" s="125" t="s">
        <v>2698</v>
      </c>
      <c r="F54" s="126" t="s">
        <v>2681</v>
      </c>
      <c r="G54" s="125">
        <v>32.858299829357101</v>
      </c>
      <c r="H54" s="125">
        <v>131.67083090431299</v>
      </c>
      <c r="I54" s="164" t="s">
        <v>2773</v>
      </c>
      <c r="J54" s="201" t="str">
        <f t="shared" si="0"/>
        <v>https://cyberjapandata.gsi.go.jp/#16/32.8582998293571/131.670830904313/&amp;base=std&amp;ls=std&amp;disp=1&amp;vs=c1g1j0h0k0l0u0t0z0r0s0m0f1</v>
      </c>
      <c r="K54" s="112" t="s">
        <v>2436</v>
      </c>
      <c r="L54" s="127" t="s">
        <v>403</v>
      </c>
      <c r="M54" s="127">
        <v>502</v>
      </c>
      <c r="N54" s="128"/>
    </row>
    <row r="55" spans="1:14">
      <c r="A55" s="134" t="s">
        <v>2701</v>
      </c>
      <c r="B55" s="191">
        <v>53</v>
      </c>
      <c r="C55" s="129" t="s">
        <v>2693</v>
      </c>
      <c r="D55" s="129" t="s">
        <v>2756</v>
      </c>
      <c r="E55" s="125" t="s">
        <v>2699</v>
      </c>
      <c r="F55" s="126" t="s">
        <v>2682</v>
      </c>
      <c r="G55" s="125">
        <v>32.897508032417399</v>
      </c>
      <c r="H55" s="125">
        <v>131.77621847182999</v>
      </c>
      <c r="I55" s="164" t="s">
        <v>2774</v>
      </c>
      <c r="J55" s="201" t="str">
        <f t="shared" si="0"/>
        <v>https://cyberjapandata.gsi.go.jp/#16/32.8975080324174/131.77621847183/&amp;base=std&amp;ls=std&amp;disp=1&amp;vs=c1g1j0h0k0l0u0t0z0r0s0m0f1</v>
      </c>
      <c r="K55" s="112" t="s">
        <v>2436</v>
      </c>
      <c r="L55" s="127" t="s">
        <v>403</v>
      </c>
      <c r="M55" s="127">
        <v>502</v>
      </c>
      <c r="N55" s="128"/>
    </row>
    <row r="56" spans="1:14">
      <c r="A56" s="134" t="s">
        <v>2701</v>
      </c>
      <c r="B56" s="191">
        <v>54</v>
      </c>
      <c r="C56" s="129" t="s">
        <v>1682</v>
      </c>
      <c r="D56" s="129" t="s">
        <v>2765</v>
      </c>
      <c r="E56" s="125" t="s">
        <v>359</v>
      </c>
      <c r="F56" s="126" t="s">
        <v>2683</v>
      </c>
      <c r="G56" s="125">
        <v>32.942056308410798</v>
      </c>
      <c r="H56" s="125">
        <v>131.965208030111</v>
      </c>
      <c r="I56" s="164" t="s">
        <v>2775</v>
      </c>
      <c r="J56" s="201" t="str">
        <f t="shared" si="0"/>
        <v>https://cyberjapandata.gsi.go.jp/#16/32.9420563084108/131.965208030111/&amp;base=std&amp;ls=std&amp;disp=1&amp;vs=c1g1j0h0k0l0u0t0z0r0s0m0f1</v>
      </c>
      <c r="K56" s="112" t="s">
        <v>2436</v>
      </c>
      <c r="L56" s="127" t="s">
        <v>403</v>
      </c>
      <c r="M56" s="127">
        <v>502</v>
      </c>
      <c r="N56" s="128"/>
    </row>
    <row r="57" spans="1:14">
      <c r="A57" s="134" t="s">
        <v>2701</v>
      </c>
      <c r="B57" s="191">
        <v>55</v>
      </c>
      <c r="C57" s="129" t="s">
        <v>2694</v>
      </c>
      <c r="D57" s="129" t="s">
        <v>2758</v>
      </c>
      <c r="E57" s="125" t="s">
        <v>2700</v>
      </c>
      <c r="F57" s="126" t="s">
        <v>2684</v>
      </c>
      <c r="G57" s="125">
        <v>32.916414028184398</v>
      </c>
      <c r="H57" s="125">
        <v>131.980403657691</v>
      </c>
      <c r="I57" s="164" t="s">
        <v>2776</v>
      </c>
      <c r="J57" s="201" t="str">
        <f t="shared" si="0"/>
        <v>https://cyberjapandata.gsi.go.jp/#16/32.9164140281844/131.980403657691/&amp;base=std&amp;ls=std&amp;disp=1&amp;vs=c1g1j0h0k0l0u0t0z0r0s0m0f1</v>
      </c>
      <c r="K57" s="196" t="s">
        <v>1755</v>
      </c>
      <c r="L57" s="127" t="s">
        <v>403</v>
      </c>
      <c r="M57" s="127">
        <v>502</v>
      </c>
      <c r="N57" s="128"/>
    </row>
    <row r="58" spans="1:14">
      <c r="A58" s="134" t="s">
        <v>2701</v>
      </c>
      <c r="B58" s="191">
        <v>56</v>
      </c>
      <c r="C58" s="129" t="s">
        <v>2695</v>
      </c>
      <c r="D58" s="129" t="s">
        <v>2759</v>
      </c>
      <c r="E58" s="125" t="s">
        <v>2673</v>
      </c>
      <c r="F58" s="126" t="s">
        <v>2685</v>
      </c>
      <c r="G58" s="125">
        <v>32.803155168721602</v>
      </c>
      <c r="H58" s="125">
        <v>131.94263943835</v>
      </c>
      <c r="I58" s="164" t="s">
        <v>2777</v>
      </c>
      <c r="J58" s="201" t="str">
        <f t="shared" si="0"/>
        <v>https://cyberjapandata.gsi.go.jp/#16/32.8031551687216/131.94263943835/&amp;base=std&amp;ls=std&amp;disp=1&amp;vs=c1g1j0h0k0l0u0t0z0r0s0m0f1</v>
      </c>
      <c r="K58" s="196" t="s">
        <v>1758</v>
      </c>
      <c r="L58" s="127" t="s">
        <v>403</v>
      </c>
      <c r="M58" s="127">
        <v>502</v>
      </c>
      <c r="N58" s="128"/>
    </row>
    <row r="59" spans="1:14">
      <c r="A59" s="135" t="s">
        <v>2713</v>
      </c>
      <c r="B59" s="191">
        <v>57</v>
      </c>
      <c r="C59" s="129" t="s">
        <v>2704</v>
      </c>
      <c r="D59" s="129" t="s">
        <v>2766</v>
      </c>
      <c r="E59" s="125" t="s">
        <v>2707</v>
      </c>
      <c r="F59" s="126" t="s">
        <v>2708</v>
      </c>
      <c r="G59" s="125">
        <v>32.960737706480998</v>
      </c>
      <c r="H59" s="125">
        <v>131.89537871417301</v>
      </c>
      <c r="I59" s="164" t="s">
        <v>2778</v>
      </c>
      <c r="J59" s="201" t="str">
        <f t="shared" si="0"/>
        <v>https://cyberjapandata.gsi.go.jp/#16/32.960737706481/131.895378714173/&amp;base=std&amp;ls=std&amp;disp=1&amp;vs=c1g1j0h0k0l0u0t0z0r0s0m0f1</v>
      </c>
      <c r="K59" s="196" t="s">
        <v>1756</v>
      </c>
      <c r="L59" s="127" t="s">
        <v>404</v>
      </c>
      <c r="M59" s="127">
        <v>503</v>
      </c>
      <c r="N59" s="128"/>
    </row>
    <row r="60" spans="1:14">
      <c r="A60" s="136" t="s">
        <v>2713</v>
      </c>
      <c r="B60" s="191">
        <v>58</v>
      </c>
      <c r="C60" s="129" t="s">
        <v>2705</v>
      </c>
      <c r="D60" s="129" t="s">
        <v>2767</v>
      </c>
      <c r="E60" s="125" t="s">
        <v>2709</v>
      </c>
      <c r="F60" s="126" t="s">
        <v>2710</v>
      </c>
      <c r="G60" s="125">
        <v>32.967503515447397</v>
      </c>
      <c r="H60" s="125">
        <v>131.880540309796</v>
      </c>
      <c r="I60" s="164" t="s">
        <v>2779</v>
      </c>
      <c r="J60" s="201" t="str">
        <f t="shared" si="0"/>
        <v>https://cyberjapandata.gsi.go.jp/#16/32.9675035154474/131.880540309796/&amp;base=std&amp;ls=std&amp;disp=1&amp;vs=c1g1j0h0k0l0u0t0z0r0s0m0f1</v>
      </c>
      <c r="K60" s="112" t="s">
        <v>2436</v>
      </c>
      <c r="L60" s="127" t="s">
        <v>404</v>
      </c>
      <c r="M60" s="127">
        <v>503</v>
      </c>
      <c r="N60" s="128"/>
    </row>
    <row r="61" spans="1:14">
      <c r="A61" s="136" t="s">
        <v>2713</v>
      </c>
      <c r="B61" s="191">
        <v>59</v>
      </c>
      <c r="C61" s="129" t="s">
        <v>2706</v>
      </c>
      <c r="D61" s="129" t="s">
        <v>2768</v>
      </c>
      <c r="E61" s="125" t="s">
        <v>2711</v>
      </c>
      <c r="F61" s="126" t="s">
        <v>2712</v>
      </c>
      <c r="G61" s="125">
        <v>32.970761873583399</v>
      </c>
      <c r="H61" s="125">
        <v>131.90903149326701</v>
      </c>
      <c r="I61" s="164" t="s">
        <v>2781</v>
      </c>
      <c r="J61" s="201" t="str">
        <f t="shared" si="0"/>
        <v>https://cyberjapandata.gsi.go.jp/#16/32.9707618735834/131.909031493267/&amp;base=std&amp;ls=std&amp;disp=1&amp;vs=c1g1j0h0k0l0u0t0z0r0s0m0f1</v>
      </c>
      <c r="K61" s="196" t="s">
        <v>1757</v>
      </c>
      <c r="L61" s="124" t="s">
        <v>2706</v>
      </c>
      <c r="M61" s="127">
        <v>503</v>
      </c>
      <c r="N61" s="128"/>
    </row>
    <row r="62" spans="1:14">
      <c r="A62" s="137" t="s">
        <v>2717</v>
      </c>
      <c r="B62" s="191">
        <v>60</v>
      </c>
      <c r="C62" s="129" t="s">
        <v>4091</v>
      </c>
      <c r="D62" s="129" t="s">
        <v>4092</v>
      </c>
      <c r="E62" s="125" t="s">
        <v>4094</v>
      </c>
      <c r="F62" s="126" t="s">
        <v>4096</v>
      </c>
      <c r="G62" s="125">
        <v>32.924289484172398</v>
      </c>
      <c r="H62" s="125">
        <v>131.92752873531299</v>
      </c>
      <c r="I62" s="164" t="s">
        <v>4097</v>
      </c>
      <c r="J62" s="201" t="str">
        <f t="shared" si="0"/>
        <v>https://cyberjapandata.gsi.go.jp/#16/32.9242894841724/131.927528735313/&amp;base=std&amp;ls=std&amp;disp=1&amp;vs=c1g1j0h0k0l0u0t0z0r0s0m0f1</v>
      </c>
      <c r="K62" s="112" t="s">
        <v>2436</v>
      </c>
      <c r="L62" s="127" t="s">
        <v>404</v>
      </c>
      <c r="M62" s="127">
        <v>505</v>
      </c>
      <c r="N62" s="128"/>
    </row>
    <row r="63" spans="1:14">
      <c r="A63" s="137" t="s">
        <v>2717</v>
      </c>
      <c r="B63" s="191">
        <v>61</v>
      </c>
      <c r="C63" s="129" t="s">
        <v>2714</v>
      </c>
      <c r="D63" s="129" t="s">
        <v>2769</v>
      </c>
      <c r="E63" s="125" t="s">
        <v>2716</v>
      </c>
      <c r="F63" s="126" t="s">
        <v>2715</v>
      </c>
      <c r="G63" s="125">
        <v>32.962260324038198</v>
      </c>
      <c r="H63" s="125">
        <v>131.91657535220099</v>
      </c>
      <c r="I63" s="164" t="s">
        <v>2780</v>
      </c>
      <c r="J63" s="201" t="str">
        <f t="shared" si="0"/>
        <v>https://cyberjapandata.gsi.go.jp/#16/32.9622603240382/131.916575352201/&amp;base=std&amp;ls=std&amp;disp=1&amp;vs=c1g1j0h0k0l0u0t0z0r0s0m0f1</v>
      </c>
      <c r="K63" s="196" t="s">
        <v>1754</v>
      </c>
      <c r="L63" s="127" t="s">
        <v>404</v>
      </c>
      <c r="M63" s="127">
        <v>504</v>
      </c>
      <c r="N63" s="128"/>
    </row>
    <row r="64" spans="1:14">
      <c r="B64" s="124"/>
      <c r="C64" s="129"/>
      <c r="D64" s="129"/>
      <c r="E64" s="125"/>
      <c r="F64" s="126"/>
      <c r="G64" s="125"/>
      <c r="H64" s="125"/>
      <c r="I64" s="164"/>
      <c r="J64" s="164"/>
      <c r="K64" s="125"/>
      <c r="L64" s="127"/>
      <c r="M64" s="127"/>
      <c r="N64" s="128"/>
    </row>
    <row r="65" s="1" customFormat="1" ht="13.5"/>
    <row r="66" s="1" customFormat="1" ht="13.5"/>
    <row r="67" s="1" customFormat="1" ht="13.5"/>
    <row r="68" s="1" customFormat="1" ht="13.5"/>
    <row r="69" s="1" customFormat="1" ht="13.5"/>
    <row r="71" s="1" customFormat="1" ht="13.5"/>
    <row r="72" s="1" customFormat="1" ht="13.5"/>
    <row r="73" s="1" customFormat="1" ht="13.5"/>
    <row r="74" s="1" customFormat="1" ht="13.5"/>
    <row r="75" s="1" customFormat="1" ht="13.5"/>
    <row r="76" s="1" customFormat="1" ht="13.5"/>
    <row r="77" s="1" customFormat="1" ht="13.5"/>
    <row r="78" s="1" customFormat="1" ht="13.5"/>
    <row r="79" s="1" customFormat="1" ht="13.5"/>
    <row r="80" s="1" customFormat="1" ht="13.5"/>
    <row r="81" s="1" customFormat="1" ht="13.5"/>
    <row r="82" s="1" customFormat="1" ht="13.5"/>
    <row r="83" s="1" customFormat="1" ht="13.5"/>
    <row r="84" s="1" customFormat="1" ht="13.5"/>
    <row r="85" s="1" customFormat="1" ht="13.5"/>
    <row r="86" s="1" customFormat="1" ht="13.5"/>
    <row r="87" s="1" customFormat="1" ht="13.5"/>
    <row r="88" s="1" customFormat="1" ht="13.5"/>
    <row r="89" s="1" customFormat="1" ht="13.5"/>
    <row r="90" s="1" customFormat="1" ht="13.5"/>
    <row r="91" s="1" customFormat="1" ht="13.5"/>
    <row r="92" s="1" customFormat="1" ht="13.5"/>
    <row r="93" s="1" customFormat="1" ht="13.5"/>
    <row r="94" s="1" customFormat="1" ht="13.5"/>
    <row r="95" s="1" customFormat="1" ht="13.5"/>
    <row r="96" s="1" customFormat="1" ht="13.5"/>
    <row r="97" s="1" customFormat="1" ht="13.5"/>
    <row r="98" s="1" customFormat="1" ht="13.5"/>
    <row r="99" s="1" customFormat="1" ht="13.5"/>
    <row r="100" s="1" customFormat="1" ht="13.5"/>
    <row r="101" s="1" customFormat="1" ht="13.5"/>
    <row r="102" s="1" customFormat="1" ht="13.5"/>
    <row r="103" s="1" customFormat="1" ht="13.5"/>
    <row r="104" s="1" customFormat="1" ht="13.5"/>
    <row r="105" s="1" customFormat="1" ht="13.5"/>
    <row r="106" s="1" customFormat="1" ht="13.5"/>
    <row r="107" s="1" customFormat="1" ht="13.5"/>
    <row r="108" s="1" customFormat="1" ht="13.5"/>
    <row r="109" s="1" customFormat="1" ht="13.5"/>
  </sheetData>
  <autoFilter ref="A2:L63" xr:uid="{9EA0E6DA-57AC-462C-9B5F-F4847DC3DBAB}"/>
  <phoneticPr fontId="2"/>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5</vt:i4>
      </vt:variant>
    </vt:vector>
  </HeadingPairs>
  <TitlesOfParts>
    <vt:vector size="20" baseType="lpstr">
      <vt:lpstr>医療機関20251201</vt:lpstr>
      <vt:lpstr>薬局等</vt:lpstr>
      <vt:lpstr>佐伯市避難所一覧</vt:lpstr>
      <vt:lpstr>福祉避難所　一覧R7.4月</vt:lpstr>
      <vt:lpstr>行政関係</vt:lpstr>
      <vt:lpstr>備蓄倉庫</vt:lpstr>
      <vt:lpstr>ガソリンスタンド</vt:lpstr>
      <vt:lpstr>ヘリポート　佐伯市のみ</vt:lpstr>
      <vt:lpstr>幼保・学校</vt:lpstr>
      <vt:lpstr>障がい者施設 (R7.10更新) </vt:lpstr>
      <vt:lpstr>高齢者施設 (R4更新)</vt:lpstr>
      <vt:lpstr>kml作成用 津波避難所</vt:lpstr>
      <vt:lpstr>html作成用（地震・津波用ぜんぶ)</vt:lpstr>
      <vt:lpstr>html作成用（風水害ぜんぶ) </vt:lpstr>
      <vt:lpstr>使えるアイコン一覧</vt:lpstr>
      <vt:lpstr>ガソリンスタンド!_FilterDatabase</vt:lpstr>
      <vt:lpstr>'ヘリポート　佐伯市のみ'!_FilterDatabase</vt:lpstr>
      <vt:lpstr>ガソリンスタンド!Print_Area</vt:lpstr>
      <vt:lpstr>'高齢者施設 (R4更新)'!Print_Area</vt:lpstr>
      <vt:lpstr>'障がい者施設 (R7.10更新) '!Print_Area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溝腰　朗人</cp:lastModifiedBy>
  <cp:lastPrinted>2026-01-14T01:12:46Z</cp:lastPrinted>
  <dcterms:created xsi:type="dcterms:W3CDTF">2015-06-05T18:19:34Z</dcterms:created>
  <dcterms:modified xsi:type="dcterms:W3CDTF">2026-03-09T06:27:45Z</dcterms:modified>
</cp:coreProperties>
</file>